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3.xml" ContentType="application/vnd.openxmlformats-officedocument.drawingml.chartshape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6.xml" ContentType="application/vnd.openxmlformats-officedocument.drawingml.chartshape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9.xml" ContentType="application/vnd.openxmlformats-officedocument.drawingml.chartshap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rnerbarry589-my.sharepoint.com/personal/arubio_urnerbarry_com/Documents/ubc_angel_onedrive/data_source/rest_sales_R_arima/"/>
    </mc:Choice>
  </mc:AlternateContent>
  <xr:revisionPtr revIDLastSave="343" documentId="13_ncr:1_{6B91412C-44AC-423C-BB61-50D60C095A94}" xr6:coauthVersionLast="47" xr6:coauthVersionMax="47" xr10:uidLastSave="{20EA68A4-8996-4785-B9A0-675EA4CD706E}"/>
  <bookViews>
    <workbookView xWindow="1665" yWindow="4020" windowWidth="28800" windowHeight="15600" tabRatio="736" activeTab="8" xr2:uid="{00000000-000D-0000-FFFF-FFFF00000000}"/>
  </bookViews>
  <sheets>
    <sheet name="pull_fred_data" sheetId="15" r:id="rId1"/>
    <sheet name="clean_fred_data" sheetId="16" r:id="rId2"/>
    <sheet name="table" sheetId="1" r:id="rId3"/>
    <sheet name="GrocerySAF" sheetId="2" r:id="rId4"/>
    <sheet name="GrocerySA" sheetId="3" r:id="rId5"/>
    <sheet name="GroceryNSAF" sheetId="9" r:id="rId6"/>
    <sheet name="GroceryNSA" sheetId="10" r:id="rId7"/>
    <sheet name="RestSAF" sheetId="5" r:id="rId8"/>
    <sheet name="RestSA" sheetId="6" r:id="rId9"/>
    <sheet name="Sheet1" sheetId="17" r:id="rId10"/>
    <sheet name="RestNSAF" sheetId="11" r:id="rId11"/>
    <sheet name="RestNSA" sheetId="12" r:id="rId12"/>
    <sheet name="RestempSAF" sheetId="7" r:id="rId13"/>
    <sheet name="RestempSA" sheetId="8" r:id="rId14"/>
    <sheet name="RestempNSAF" sheetId="13" r:id="rId15"/>
    <sheet name="RestempNSA" sheetId="14" r:id="rId16"/>
    <sheet name="Sheet2" sheetId="18" r:id="rId1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1" i="3" l="1"/>
  <c r="A458" i="3"/>
  <c r="B458" i="3"/>
  <c r="E458" i="3"/>
  <c r="F458" i="3"/>
  <c r="H458" i="3"/>
  <c r="J458" i="3"/>
  <c r="A459" i="3"/>
  <c r="B459" i="3"/>
  <c r="E459" i="3"/>
  <c r="G458" i="3" s="1"/>
  <c r="F459" i="3"/>
  <c r="H459" i="3"/>
  <c r="J459" i="3"/>
  <c r="A460" i="3"/>
  <c r="B460" i="3"/>
  <c r="E460" i="3"/>
  <c r="G459" i="3" s="1"/>
  <c r="F460" i="3"/>
  <c r="H460" i="3"/>
  <c r="J460" i="3"/>
  <c r="A461" i="3"/>
  <c r="B461" i="3"/>
  <c r="E461" i="3"/>
  <c r="G460" i="3" s="1"/>
  <c r="F461" i="3"/>
  <c r="H461" i="3"/>
  <c r="J461" i="3"/>
  <c r="A462" i="3"/>
  <c r="B462" i="3"/>
  <c r="E462" i="3"/>
  <c r="G461" i="3" s="1"/>
  <c r="F462" i="3"/>
  <c r="H462" i="3"/>
  <c r="J462" i="3"/>
  <c r="A463" i="3"/>
  <c r="B463" i="3"/>
  <c r="E463" i="3"/>
  <c r="G462" i="3" s="1"/>
  <c r="F463" i="3"/>
  <c r="H463" i="3"/>
  <c r="J463" i="3"/>
  <c r="A464" i="3"/>
  <c r="B464" i="3"/>
  <c r="E464" i="3"/>
  <c r="G463" i="3" s="1"/>
  <c r="F464" i="3"/>
  <c r="H464" i="3"/>
  <c r="J464" i="3"/>
  <c r="A465" i="3"/>
  <c r="B465" i="3"/>
  <c r="E465" i="3"/>
  <c r="G464" i="3" s="1"/>
  <c r="F465" i="3"/>
  <c r="H465" i="3"/>
  <c r="J465" i="3"/>
  <c r="A466" i="3"/>
  <c r="B466" i="3"/>
  <c r="E466" i="3"/>
  <c r="G465" i="3" s="1"/>
  <c r="F466" i="3"/>
  <c r="H466" i="3"/>
  <c r="J466" i="3"/>
  <c r="A467" i="3"/>
  <c r="B467" i="3"/>
  <c r="E467" i="3"/>
  <c r="G466" i="3" s="1"/>
  <c r="F467" i="3"/>
  <c r="H467" i="3"/>
  <c r="J467" i="3"/>
  <c r="A468" i="3"/>
  <c r="B468" i="3"/>
  <c r="E468" i="3"/>
  <c r="G467" i="3" s="1"/>
  <c r="F468" i="3"/>
  <c r="H468" i="3"/>
  <c r="J468" i="3"/>
  <c r="A469" i="3"/>
  <c r="B469" i="3"/>
  <c r="E469" i="3"/>
  <c r="G468" i="3" s="1"/>
  <c r="F469" i="3"/>
  <c r="G469" i="3"/>
  <c r="H469" i="3"/>
  <c r="K469" i="3" s="1"/>
  <c r="I469" i="3"/>
  <c r="J469" i="3"/>
  <c r="L469" i="3" s="1"/>
  <c r="A469" i="6"/>
  <c r="B469" i="6"/>
  <c r="E469" i="6"/>
  <c r="K469" i="6" s="1"/>
  <c r="F469" i="6"/>
  <c r="G469" i="6"/>
  <c r="H469" i="6"/>
  <c r="I469" i="6"/>
  <c r="J469" i="6"/>
  <c r="M469" i="6" s="1"/>
  <c r="R469" i="6"/>
  <c r="A458" i="6"/>
  <c r="B458" i="6"/>
  <c r="E458" i="6"/>
  <c r="F458" i="6"/>
  <c r="J458" i="6"/>
  <c r="R458" i="6"/>
  <c r="A459" i="6"/>
  <c r="B459" i="6"/>
  <c r="E459" i="6"/>
  <c r="G458" i="6" s="1"/>
  <c r="F459" i="6"/>
  <c r="J459" i="6"/>
  <c r="R459" i="6"/>
  <c r="A460" i="6"/>
  <c r="B460" i="6"/>
  <c r="E460" i="6"/>
  <c r="G459" i="6" s="1"/>
  <c r="F460" i="6"/>
  <c r="J460" i="6"/>
  <c r="R460" i="6"/>
  <c r="A461" i="6"/>
  <c r="B461" i="6"/>
  <c r="E461" i="6"/>
  <c r="G460" i="6" s="1"/>
  <c r="F461" i="6"/>
  <c r="J461" i="6"/>
  <c r="R461" i="6"/>
  <c r="A462" i="6"/>
  <c r="B462" i="6"/>
  <c r="E462" i="6"/>
  <c r="G461" i="6" s="1"/>
  <c r="F462" i="6"/>
  <c r="J462" i="6"/>
  <c r="R462" i="6"/>
  <c r="A463" i="6"/>
  <c r="B463" i="6"/>
  <c r="E463" i="6"/>
  <c r="G462" i="6" s="1"/>
  <c r="F463" i="6"/>
  <c r="J463" i="6"/>
  <c r="R463" i="6"/>
  <c r="A464" i="6"/>
  <c r="B464" i="6"/>
  <c r="E464" i="6"/>
  <c r="G463" i="6" s="1"/>
  <c r="F464" i="6"/>
  <c r="J464" i="6"/>
  <c r="R464" i="6"/>
  <c r="A465" i="6"/>
  <c r="B465" i="6"/>
  <c r="E465" i="6"/>
  <c r="G464" i="6" s="1"/>
  <c r="F465" i="6"/>
  <c r="J465" i="6"/>
  <c r="R465" i="6"/>
  <c r="A466" i="6"/>
  <c r="B466" i="6"/>
  <c r="E466" i="6"/>
  <c r="G465" i="6" s="1"/>
  <c r="F466" i="6"/>
  <c r="J466" i="6"/>
  <c r="R466" i="6"/>
  <c r="A467" i="6"/>
  <c r="B467" i="6"/>
  <c r="E467" i="6"/>
  <c r="G466" i="6" s="1"/>
  <c r="F467" i="6"/>
  <c r="J467" i="6"/>
  <c r="R467" i="6"/>
  <c r="A468" i="6"/>
  <c r="B468" i="6"/>
  <c r="E468" i="6"/>
  <c r="G467" i="6" s="1"/>
  <c r="F468" i="6"/>
  <c r="I468" i="6"/>
  <c r="J468" i="6"/>
  <c r="R468" i="6"/>
  <c r="A457" i="6"/>
  <c r="B457" i="6"/>
  <c r="E457" i="6"/>
  <c r="F457" i="6"/>
  <c r="I457" i="6"/>
  <c r="J457" i="6"/>
  <c r="R457" i="6"/>
  <c r="A456" i="6"/>
  <c r="B456" i="6"/>
  <c r="E456" i="6"/>
  <c r="F456" i="6"/>
  <c r="I456" i="6"/>
  <c r="J456" i="6"/>
  <c r="R456" i="6"/>
  <c r="A447" i="6"/>
  <c r="B447" i="6"/>
  <c r="E447" i="6"/>
  <c r="F447" i="6"/>
  <c r="J447" i="6"/>
  <c r="R447" i="6"/>
  <c r="A448" i="6"/>
  <c r="B448" i="6"/>
  <c r="E448" i="6"/>
  <c r="G447" i="6" s="1"/>
  <c r="F448" i="6"/>
  <c r="J448" i="6"/>
  <c r="R448" i="6"/>
  <c r="A449" i="6"/>
  <c r="B449" i="6"/>
  <c r="E449" i="6"/>
  <c r="G448" i="6" s="1"/>
  <c r="F449" i="6"/>
  <c r="J449" i="6"/>
  <c r="R449" i="6"/>
  <c r="A450" i="6"/>
  <c r="B450" i="6"/>
  <c r="E450" i="6"/>
  <c r="G449" i="6" s="1"/>
  <c r="F450" i="6"/>
  <c r="J450" i="6"/>
  <c r="R450" i="6"/>
  <c r="A451" i="6"/>
  <c r="B451" i="6"/>
  <c r="E451" i="6"/>
  <c r="G450" i="6" s="1"/>
  <c r="F451" i="6"/>
  <c r="J451" i="6"/>
  <c r="R451" i="6"/>
  <c r="A452" i="6"/>
  <c r="B452" i="6"/>
  <c r="E452" i="6"/>
  <c r="G451" i="6" s="1"/>
  <c r="F452" i="6"/>
  <c r="J452" i="6"/>
  <c r="R452" i="6"/>
  <c r="A453" i="6"/>
  <c r="B453" i="6"/>
  <c r="E453" i="6"/>
  <c r="G452" i="6" s="1"/>
  <c r="F453" i="6"/>
  <c r="J453" i="6"/>
  <c r="R453" i="6"/>
  <c r="A454" i="6"/>
  <c r="B454" i="6"/>
  <c r="E454" i="6"/>
  <c r="G453" i="6" s="1"/>
  <c r="F454" i="6"/>
  <c r="J454" i="6"/>
  <c r="R454" i="6"/>
  <c r="A455" i="6"/>
  <c r="B455" i="6"/>
  <c r="E455" i="6"/>
  <c r="G454" i="6" s="1"/>
  <c r="F455" i="6"/>
  <c r="G455" i="6"/>
  <c r="H455" i="6"/>
  <c r="I455" i="6"/>
  <c r="J455" i="6"/>
  <c r="M455" i="6" s="1"/>
  <c r="K455" i="6"/>
  <c r="O455" i="6" s="1"/>
  <c r="L455" i="6"/>
  <c r="P455" i="6"/>
  <c r="R455" i="6"/>
  <c r="A434" i="6"/>
  <c r="B434" i="6"/>
  <c r="E434" i="6"/>
  <c r="F434" i="6"/>
  <c r="J434" i="6"/>
  <c r="R434" i="6"/>
  <c r="A435" i="6"/>
  <c r="B435" i="6"/>
  <c r="E435" i="6"/>
  <c r="G434" i="6" s="1"/>
  <c r="F435" i="6"/>
  <c r="J435" i="6"/>
  <c r="R435" i="6"/>
  <c r="A436" i="6"/>
  <c r="B436" i="6"/>
  <c r="E436" i="6"/>
  <c r="G435" i="6" s="1"/>
  <c r="F436" i="6"/>
  <c r="J436" i="6"/>
  <c r="R436" i="6"/>
  <c r="A437" i="6"/>
  <c r="B437" i="6"/>
  <c r="E437" i="6"/>
  <c r="G436" i="6" s="1"/>
  <c r="F437" i="6"/>
  <c r="J437" i="6"/>
  <c r="R437" i="6"/>
  <c r="A438" i="6"/>
  <c r="B438" i="6"/>
  <c r="E438" i="6"/>
  <c r="G437" i="6" s="1"/>
  <c r="F438" i="6"/>
  <c r="J438" i="6"/>
  <c r="R438" i="6"/>
  <c r="A439" i="6"/>
  <c r="B439" i="6"/>
  <c r="E439" i="6"/>
  <c r="G438" i="6" s="1"/>
  <c r="F439" i="6"/>
  <c r="J439" i="6"/>
  <c r="R439" i="6"/>
  <c r="A440" i="6"/>
  <c r="B440" i="6"/>
  <c r="E440" i="6"/>
  <c r="G439" i="6" s="1"/>
  <c r="F440" i="6"/>
  <c r="J440" i="6"/>
  <c r="R440" i="6"/>
  <c r="A441" i="6"/>
  <c r="B441" i="6"/>
  <c r="E441" i="6"/>
  <c r="G440" i="6" s="1"/>
  <c r="F441" i="6"/>
  <c r="J441" i="6"/>
  <c r="R441" i="6"/>
  <c r="A442" i="6"/>
  <c r="B442" i="6"/>
  <c r="E442" i="6"/>
  <c r="G441" i="6" s="1"/>
  <c r="F442" i="6"/>
  <c r="J442" i="6"/>
  <c r="R442" i="6"/>
  <c r="A443" i="6"/>
  <c r="B443" i="6"/>
  <c r="E443" i="6"/>
  <c r="G442" i="6" s="1"/>
  <c r="F443" i="6"/>
  <c r="J443" i="6"/>
  <c r="R443" i="6"/>
  <c r="A444" i="6"/>
  <c r="B444" i="6"/>
  <c r="E444" i="6"/>
  <c r="G443" i="6" s="1"/>
  <c r="F444" i="6"/>
  <c r="J444" i="6"/>
  <c r="R444" i="6"/>
  <c r="A445" i="6"/>
  <c r="B445" i="6"/>
  <c r="E445" i="6"/>
  <c r="G444" i="6" s="1"/>
  <c r="F445" i="6"/>
  <c r="J445" i="6"/>
  <c r="R445" i="6"/>
  <c r="A446" i="6"/>
  <c r="B446" i="6"/>
  <c r="E446" i="6"/>
  <c r="G445" i="6" s="1"/>
  <c r="F446" i="6"/>
  <c r="G446" i="6"/>
  <c r="H446" i="6"/>
  <c r="I446" i="6"/>
  <c r="J446" i="6"/>
  <c r="M446" i="6" s="1"/>
  <c r="K446" i="6"/>
  <c r="O446" i="6" s="1"/>
  <c r="L446" i="6"/>
  <c r="P446" i="6"/>
  <c r="R446" i="6"/>
  <c r="A455" i="3"/>
  <c r="B455" i="3"/>
  <c r="E455" i="3"/>
  <c r="F455" i="3"/>
  <c r="J455" i="3"/>
  <c r="A456" i="3"/>
  <c r="B456" i="3"/>
  <c r="E456" i="3"/>
  <c r="G455" i="3" s="1"/>
  <c r="F456" i="3"/>
  <c r="J456" i="3"/>
  <c r="A457" i="3"/>
  <c r="B457" i="3"/>
  <c r="E457" i="3"/>
  <c r="G456" i="3" s="1"/>
  <c r="F457" i="3"/>
  <c r="G457" i="3"/>
  <c r="H457" i="3"/>
  <c r="K457" i="3" s="1"/>
  <c r="I457" i="3"/>
  <c r="J457" i="3"/>
  <c r="L457" i="3" s="1"/>
  <c r="A434" i="3"/>
  <c r="B434" i="3"/>
  <c r="E434" i="3"/>
  <c r="H434" i="3"/>
  <c r="A435" i="3"/>
  <c r="B435" i="3"/>
  <c r="E435" i="3"/>
  <c r="G434" i="3" s="1"/>
  <c r="H435" i="3"/>
  <c r="A436" i="3"/>
  <c r="B436" i="3"/>
  <c r="E436" i="3"/>
  <c r="G435" i="3" s="1"/>
  <c r="H436" i="3"/>
  <c r="A437" i="3"/>
  <c r="B437" i="3"/>
  <c r="E437" i="3"/>
  <c r="G436" i="3" s="1"/>
  <c r="H437" i="3"/>
  <c r="A438" i="3"/>
  <c r="B438" i="3"/>
  <c r="E438" i="3"/>
  <c r="G437" i="3" s="1"/>
  <c r="H438" i="3"/>
  <c r="A439" i="3"/>
  <c r="B439" i="3"/>
  <c r="E439" i="3"/>
  <c r="G438" i="3" s="1"/>
  <c r="H439" i="3"/>
  <c r="A440" i="3"/>
  <c r="B440" i="3"/>
  <c r="E440" i="3"/>
  <c r="G439" i="3" s="1"/>
  <c r="H440" i="3"/>
  <c r="A441" i="3"/>
  <c r="B441" i="3"/>
  <c r="E441" i="3"/>
  <c r="G440" i="3" s="1"/>
  <c r="H441" i="3"/>
  <c r="A442" i="3"/>
  <c r="B442" i="3"/>
  <c r="E442" i="3"/>
  <c r="G441" i="3" s="1"/>
  <c r="H442" i="3"/>
  <c r="A443" i="3"/>
  <c r="B443" i="3"/>
  <c r="E443" i="3"/>
  <c r="G442" i="3" s="1"/>
  <c r="H443" i="3"/>
  <c r="A444" i="3"/>
  <c r="B444" i="3"/>
  <c r="E444" i="3"/>
  <c r="G443" i="3" s="1"/>
  <c r="H444" i="3"/>
  <c r="A445" i="3"/>
  <c r="B445" i="3"/>
  <c r="E445" i="3"/>
  <c r="G444" i="3" s="1"/>
  <c r="H445" i="3"/>
  <c r="A446" i="3"/>
  <c r="B446" i="3"/>
  <c r="E446" i="3"/>
  <c r="G445" i="3" s="1"/>
  <c r="H446" i="3"/>
  <c r="A447" i="3"/>
  <c r="B447" i="3"/>
  <c r="E447" i="3"/>
  <c r="G446" i="3" s="1"/>
  <c r="H447" i="3"/>
  <c r="A448" i="3"/>
  <c r="B448" i="3"/>
  <c r="E448" i="3"/>
  <c r="G447" i="3" s="1"/>
  <c r="H448" i="3"/>
  <c r="A449" i="3"/>
  <c r="B449" i="3"/>
  <c r="E449" i="3"/>
  <c r="G448" i="3" s="1"/>
  <c r="H449" i="3"/>
  <c r="A450" i="3"/>
  <c r="B450" i="3"/>
  <c r="E450" i="3"/>
  <c r="G449" i="3" s="1"/>
  <c r="H450" i="3"/>
  <c r="A451" i="3"/>
  <c r="B451" i="3"/>
  <c r="E451" i="3"/>
  <c r="G450" i="3" s="1"/>
  <c r="H451" i="3"/>
  <c r="A452" i="3"/>
  <c r="B452" i="3"/>
  <c r="E452" i="3"/>
  <c r="G451" i="3" s="1"/>
  <c r="H452" i="3"/>
  <c r="A453" i="3"/>
  <c r="B453" i="3"/>
  <c r="E453" i="3"/>
  <c r="G452" i="3" s="1"/>
  <c r="H453" i="3"/>
  <c r="A454" i="3"/>
  <c r="B454" i="3"/>
  <c r="E454" i="3"/>
  <c r="G453" i="3" s="1"/>
  <c r="F454" i="3"/>
  <c r="G454" i="3"/>
  <c r="H454" i="3"/>
  <c r="K454" i="3" s="1"/>
  <c r="I454" i="3"/>
  <c r="J454" i="3"/>
  <c r="L454" i="3" s="1"/>
  <c r="I414" i="3"/>
  <c r="J414" i="3"/>
  <c r="K414" i="3"/>
  <c r="L414" i="3"/>
  <c r="M414" i="3"/>
  <c r="N414" i="3" s="1"/>
  <c r="I415" i="3"/>
  <c r="K415" i="3" s="1"/>
  <c r="J415" i="3"/>
  <c r="M415" i="3" s="1"/>
  <c r="N415" i="3" s="1"/>
  <c r="I416" i="3"/>
  <c r="J416" i="3"/>
  <c r="K416" i="3"/>
  <c r="L416" i="3"/>
  <c r="M416" i="3"/>
  <c r="N416" i="3" s="1"/>
  <c r="I417" i="3"/>
  <c r="K417" i="3" s="1"/>
  <c r="J417" i="3"/>
  <c r="M417" i="3" s="1"/>
  <c r="N417" i="3" s="1"/>
  <c r="I418" i="3"/>
  <c r="J418" i="3"/>
  <c r="K418" i="3"/>
  <c r="L418" i="3"/>
  <c r="M418" i="3"/>
  <c r="N418" i="3" s="1"/>
  <c r="I419" i="3"/>
  <c r="K419" i="3" s="1"/>
  <c r="J419" i="3"/>
  <c r="M419" i="3" s="1"/>
  <c r="N419" i="3" s="1"/>
  <c r="I420" i="3"/>
  <c r="J420" i="3"/>
  <c r="K420" i="3"/>
  <c r="L420" i="3"/>
  <c r="M420" i="3"/>
  <c r="N420" i="3" s="1"/>
  <c r="I421" i="3"/>
  <c r="K421" i="3" s="1"/>
  <c r="J421" i="3"/>
  <c r="M421" i="3" s="1"/>
  <c r="N421" i="3" s="1"/>
  <c r="I422" i="3"/>
  <c r="J422" i="3"/>
  <c r="K422" i="3"/>
  <c r="L422" i="3"/>
  <c r="M422" i="3"/>
  <c r="N422" i="3" s="1"/>
  <c r="I423" i="3"/>
  <c r="K423" i="3" s="1"/>
  <c r="J423" i="3"/>
  <c r="M423" i="3" s="1"/>
  <c r="N423" i="3" s="1"/>
  <c r="I424" i="3"/>
  <c r="J424" i="3"/>
  <c r="K424" i="3"/>
  <c r="L424" i="3"/>
  <c r="M424" i="3"/>
  <c r="N424" i="3" s="1"/>
  <c r="I425" i="3"/>
  <c r="K425" i="3" s="1"/>
  <c r="J425" i="3"/>
  <c r="M425" i="3" s="1"/>
  <c r="N425" i="3" s="1"/>
  <c r="I426" i="3"/>
  <c r="J426" i="3"/>
  <c r="K426" i="3"/>
  <c r="L426" i="3"/>
  <c r="M426" i="3"/>
  <c r="N426" i="3" s="1"/>
  <c r="I427" i="3"/>
  <c r="K427" i="3" s="1"/>
  <c r="J427" i="3"/>
  <c r="M427" i="3" s="1"/>
  <c r="N427" i="3" s="1"/>
  <c r="I428" i="3"/>
  <c r="J428" i="3"/>
  <c r="K428" i="3"/>
  <c r="L428" i="3"/>
  <c r="M428" i="3"/>
  <c r="N428" i="3" s="1"/>
  <c r="I429" i="3"/>
  <c r="K429" i="3" s="1"/>
  <c r="J429" i="3"/>
  <c r="M429" i="3" s="1"/>
  <c r="N429" i="3" s="1"/>
  <c r="I430" i="3"/>
  <c r="J430" i="3"/>
  <c r="K430" i="3"/>
  <c r="L430" i="3"/>
  <c r="M430" i="3"/>
  <c r="N430" i="3" s="1"/>
  <c r="I431" i="3"/>
  <c r="K431" i="3" s="1"/>
  <c r="J431" i="3"/>
  <c r="M431" i="3" s="1"/>
  <c r="N431" i="3" s="1"/>
  <c r="I432" i="3"/>
  <c r="J432" i="3"/>
  <c r="K432" i="3"/>
  <c r="L432" i="3"/>
  <c r="M432" i="3"/>
  <c r="N432" i="3" s="1"/>
  <c r="I433" i="3"/>
  <c r="J433" i="3"/>
  <c r="A398" i="3"/>
  <c r="B398" i="3"/>
  <c r="E398" i="3"/>
  <c r="F398" i="3"/>
  <c r="J398" i="3"/>
  <c r="A399" i="3"/>
  <c r="B399" i="3"/>
  <c r="E399" i="3"/>
  <c r="G398" i="3" s="1"/>
  <c r="F399" i="3"/>
  <c r="J399" i="3"/>
  <c r="A400" i="3"/>
  <c r="B400" i="3"/>
  <c r="E400" i="3"/>
  <c r="G399" i="3" s="1"/>
  <c r="F400" i="3"/>
  <c r="J400" i="3"/>
  <c r="A401" i="3"/>
  <c r="B401" i="3"/>
  <c r="E401" i="3"/>
  <c r="G400" i="3" s="1"/>
  <c r="F401" i="3"/>
  <c r="J401" i="3"/>
  <c r="A402" i="3"/>
  <c r="B402" i="3"/>
  <c r="E402" i="3"/>
  <c r="G401" i="3" s="1"/>
  <c r="F402" i="3"/>
  <c r="J402" i="3"/>
  <c r="A403" i="3"/>
  <c r="B403" i="3"/>
  <c r="E403" i="3"/>
  <c r="G402" i="3" s="1"/>
  <c r="F403" i="3"/>
  <c r="J403" i="3"/>
  <c r="A404" i="3"/>
  <c r="B404" i="3"/>
  <c r="E404" i="3"/>
  <c r="G403" i="3" s="1"/>
  <c r="F404" i="3"/>
  <c r="J404" i="3"/>
  <c r="A405" i="3"/>
  <c r="B405" i="3"/>
  <c r="E405" i="3"/>
  <c r="G404" i="3" s="1"/>
  <c r="F405" i="3"/>
  <c r="J405" i="3"/>
  <c r="A406" i="3"/>
  <c r="B406" i="3"/>
  <c r="E406" i="3"/>
  <c r="G405" i="3" s="1"/>
  <c r="F406" i="3"/>
  <c r="J406" i="3"/>
  <c r="A407" i="3"/>
  <c r="B407" i="3"/>
  <c r="E407" i="3"/>
  <c r="G406" i="3" s="1"/>
  <c r="F407" i="3"/>
  <c r="J407" i="3"/>
  <c r="A408" i="3"/>
  <c r="B408" i="3"/>
  <c r="E408" i="3"/>
  <c r="G407" i="3" s="1"/>
  <c r="F408" i="3"/>
  <c r="J408" i="3"/>
  <c r="A409" i="3"/>
  <c r="B409" i="3"/>
  <c r="E409" i="3"/>
  <c r="G408" i="3" s="1"/>
  <c r="F409" i="3"/>
  <c r="J409" i="3"/>
  <c r="A410" i="3"/>
  <c r="B410" i="3"/>
  <c r="E410" i="3"/>
  <c r="G409" i="3" s="1"/>
  <c r="F410" i="3"/>
  <c r="J410" i="3"/>
  <c r="A411" i="3"/>
  <c r="B411" i="3"/>
  <c r="E411" i="3"/>
  <c r="G410" i="3" s="1"/>
  <c r="F411" i="3"/>
  <c r="J411" i="3"/>
  <c r="A412" i="3"/>
  <c r="B412" i="3"/>
  <c r="E412" i="3"/>
  <c r="G411" i="3" s="1"/>
  <c r="F412" i="3"/>
  <c r="J412" i="3"/>
  <c r="A413" i="3"/>
  <c r="B413" i="3"/>
  <c r="E413" i="3"/>
  <c r="G412" i="3" s="1"/>
  <c r="F413" i="3"/>
  <c r="J413" i="3"/>
  <c r="A414" i="3"/>
  <c r="B414" i="3"/>
  <c r="E414" i="3"/>
  <c r="G413" i="3" s="1"/>
  <c r="F414" i="3"/>
  <c r="A415" i="3"/>
  <c r="B415" i="3"/>
  <c r="E415" i="3"/>
  <c r="G414" i="3" s="1"/>
  <c r="F415" i="3"/>
  <c r="A416" i="3"/>
  <c r="B416" i="3"/>
  <c r="E416" i="3"/>
  <c r="G415" i="3" s="1"/>
  <c r="F416" i="3"/>
  <c r="A417" i="3"/>
  <c r="B417" i="3"/>
  <c r="E417" i="3"/>
  <c r="G416" i="3" s="1"/>
  <c r="F417" i="3"/>
  <c r="A418" i="3"/>
  <c r="B418" i="3"/>
  <c r="E418" i="3"/>
  <c r="G417" i="3" s="1"/>
  <c r="F418" i="3"/>
  <c r="A419" i="3"/>
  <c r="B419" i="3"/>
  <c r="E419" i="3"/>
  <c r="G418" i="3" s="1"/>
  <c r="F419" i="3"/>
  <c r="A420" i="3"/>
  <c r="B420" i="3"/>
  <c r="E420" i="3"/>
  <c r="G419" i="3" s="1"/>
  <c r="F420" i="3"/>
  <c r="A421" i="3"/>
  <c r="B421" i="3"/>
  <c r="E421" i="3"/>
  <c r="G420" i="3" s="1"/>
  <c r="F421" i="3"/>
  <c r="A422" i="3"/>
  <c r="B422" i="3"/>
  <c r="E422" i="3"/>
  <c r="G421" i="3" s="1"/>
  <c r="F422" i="3"/>
  <c r="A423" i="3"/>
  <c r="B423" i="3"/>
  <c r="E423" i="3"/>
  <c r="G422" i="3" s="1"/>
  <c r="F423" i="3"/>
  <c r="A424" i="3"/>
  <c r="B424" i="3"/>
  <c r="E424" i="3"/>
  <c r="G423" i="3" s="1"/>
  <c r="F424" i="3"/>
  <c r="A425" i="3"/>
  <c r="B425" i="3"/>
  <c r="E425" i="3"/>
  <c r="G424" i="3" s="1"/>
  <c r="F425" i="3"/>
  <c r="A426" i="3"/>
  <c r="B426" i="3"/>
  <c r="E426" i="3"/>
  <c r="G425" i="3" s="1"/>
  <c r="F426" i="3"/>
  <c r="A427" i="3"/>
  <c r="B427" i="3"/>
  <c r="E427" i="3"/>
  <c r="G426" i="3" s="1"/>
  <c r="F427" i="3"/>
  <c r="A428" i="3"/>
  <c r="B428" i="3"/>
  <c r="E428" i="3"/>
  <c r="G427" i="3" s="1"/>
  <c r="F428" i="3"/>
  <c r="A429" i="3"/>
  <c r="B429" i="3"/>
  <c r="E429" i="3"/>
  <c r="G428" i="3" s="1"/>
  <c r="F429" i="3"/>
  <c r="A430" i="3"/>
  <c r="B430" i="3"/>
  <c r="E430" i="3"/>
  <c r="G429" i="3" s="1"/>
  <c r="F430" i="3"/>
  <c r="A431" i="3"/>
  <c r="B431" i="3"/>
  <c r="E431" i="3"/>
  <c r="G430" i="3" s="1"/>
  <c r="F431" i="3"/>
  <c r="A432" i="3"/>
  <c r="B432" i="3"/>
  <c r="E432" i="3"/>
  <c r="G431" i="3" s="1"/>
  <c r="F432" i="3"/>
  <c r="A433" i="3"/>
  <c r="B433" i="3"/>
  <c r="E433" i="3"/>
  <c r="G432" i="3" s="1"/>
  <c r="F433" i="3"/>
  <c r="G433" i="3"/>
  <c r="A431" i="6"/>
  <c r="B431" i="6"/>
  <c r="E431" i="6"/>
  <c r="F431" i="6"/>
  <c r="J431" i="6"/>
  <c r="R431" i="6"/>
  <c r="A432" i="6"/>
  <c r="B432" i="6"/>
  <c r="E432" i="6"/>
  <c r="G431" i="6" s="1"/>
  <c r="F432" i="6"/>
  <c r="J432" i="6"/>
  <c r="R432" i="6"/>
  <c r="A433" i="6"/>
  <c r="B433" i="6"/>
  <c r="E433" i="6"/>
  <c r="G432" i="6" s="1"/>
  <c r="F433" i="6"/>
  <c r="G433" i="6"/>
  <c r="H433" i="6"/>
  <c r="I433" i="6"/>
  <c r="J433" i="6"/>
  <c r="M433" i="6" s="1"/>
  <c r="R433" i="6"/>
  <c r="A426" i="6"/>
  <c r="B426" i="6"/>
  <c r="E426" i="6"/>
  <c r="F426" i="6"/>
  <c r="J426" i="6"/>
  <c r="R426" i="6"/>
  <c r="A427" i="6"/>
  <c r="B427" i="6"/>
  <c r="E427" i="6"/>
  <c r="G426" i="6" s="1"/>
  <c r="F427" i="6"/>
  <c r="J427" i="6"/>
  <c r="R427" i="6"/>
  <c r="A428" i="6"/>
  <c r="B428" i="6"/>
  <c r="E428" i="6"/>
  <c r="G427" i="6" s="1"/>
  <c r="F428" i="6"/>
  <c r="J428" i="6"/>
  <c r="R428" i="6"/>
  <c r="A429" i="6"/>
  <c r="B429" i="6"/>
  <c r="E429" i="6"/>
  <c r="G428" i="6" s="1"/>
  <c r="F429" i="6"/>
  <c r="J429" i="6"/>
  <c r="R429" i="6"/>
  <c r="A430" i="6"/>
  <c r="B430" i="6"/>
  <c r="E430" i="6"/>
  <c r="G429" i="6" s="1"/>
  <c r="F430" i="6"/>
  <c r="I430" i="6"/>
  <c r="J430" i="6"/>
  <c r="R430" i="6"/>
  <c r="A420" i="6"/>
  <c r="B420" i="6"/>
  <c r="E420" i="6"/>
  <c r="F420" i="6"/>
  <c r="H420" i="6"/>
  <c r="J420" i="6"/>
  <c r="R420" i="6"/>
  <c r="A421" i="6"/>
  <c r="B421" i="6"/>
  <c r="E421" i="6"/>
  <c r="G420" i="6" s="1"/>
  <c r="F421" i="6"/>
  <c r="H421" i="6"/>
  <c r="M421" i="6" s="1"/>
  <c r="J421" i="6"/>
  <c r="R421" i="6"/>
  <c r="A422" i="6"/>
  <c r="B422" i="6"/>
  <c r="E422" i="6"/>
  <c r="G421" i="6" s="1"/>
  <c r="F422" i="6"/>
  <c r="H422" i="6"/>
  <c r="M422" i="6" s="1"/>
  <c r="J422" i="6"/>
  <c r="R422" i="6"/>
  <c r="A423" i="6"/>
  <c r="B423" i="6"/>
  <c r="E423" i="6"/>
  <c r="G422" i="6" s="1"/>
  <c r="F423" i="6"/>
  <c r="H423" i="6"/>
  <c r="M423" i="6" s="1"/>
  <c r="J423" i="6"/>
  <c r="R423" i="6"/>
  <c r="A424" i="6"/>
  <c r="B424" i="6"/>
  <c r="E424" i="6"/>
  <c r="G423" i="6" s="1"/>
  <c r="F424" i="6"/>
  <c r="H424" i="6"/>
  <c r="J424" i="6"/>
  <c r="R424" i="6"/>
  <c r="A425" i="6"/>
  <c r="B425" i="6"/>
  <c r="E425" i="6"/>
  <c r="G424" i="6" s="1"/>
  <c r="F425" i="6"/>
  <c r="G425" i="6"/>
  <c r="J425" i="6"/>
  <c r="R425" i="6"/>
  <c r="A416" i="6"/>
  <c r="B416" i="6"/>
  <c r="E416" i="6"/>
  <c r="F416" i="6"/>
  <c r="J416" i="6"/>
  <c r="R416" i="6"/>
  <c r="A417" i="6"/>
  <c r="B417" i="6"/>
  <c r="E417" i="6"/>
  <c r="G416" i="6" s="1"/>
  <c r="F417" i="6"/>
  <c r="J417" i="6"/>
  <c r="R417" i="6"/>
  <c r="A418" i="6"/>
  <c r="B418" i="6"/>
  <c r="E418" i="6"/>
  <c r="G417" i="6" s="1"/>
  <c r="F418" i="6"/>
  <c r="J418" i="6"/>
  <c r="R418" i="6"/>
  <c r="A419" i="6"/>
  <c r="B419" i="6"/>
  <c r="E419" i="6"/>
  <c r="G418" i="6" s="1"/>
  <c r="F419" i="6"/>
  <c r="G419" i="6"/>
  <c r="H419" i="6"/>
  <c r="K419" i="6" s="1"/>
  <c r="I419" i="6"/>
  <c r="J419" i="6"/>
  <c r="R419" i="6"/>
  <c r="A409" i="6"/>
  <c r="B409" i="6"/>
  <c r="E409" i="6"/>
  <c r="F409" i="6"/>
  <c r="J409" i="6"/>
  <c r="R409" i="6"/>
  <c r="A410" i="6"/>
  <c r="B410" i="6"/>
  <c r="E410" i="6"/>
  <c r="G409" i="6" s="1"/>
  <c r="F410" i="6"/>
  <c r="J410" i="6"/>
  <c r="R410" i="6"/>
  <c r="A411" i="6"/>
  <c r="B411" i="6"/>
  <c r="E411" i="6"/>
  <c r="G410" i="6" s="1"/>
  <c r="F411" i="6"/>
  <c r="J411" i="6"/>
  <c r="R411" i="6"/>
  <c r="A412" i="6"/>
  <c r="B412" i="6"/>
  <c r="E412" i="6"/>
  <c r="G411" i="6" s="1"/>
  <c r="F412" i="6"/>
  <c r="J412" i="6"/>
  <c r="R412" i="6"/>
  <c r="A413" i="6"/>
  <c r="B413" i="6"/>
  <c r="E413" i="6"/>
  <c r="G412" i="6" s="1"/>
  <c r="F413" i="6"/>
  <c r="J413" i="6"/>
  <c r="R413" i="6"/>
  <c r="A414" i="6"/>
  <c r="B414" i="6"/>
  <c r="E414" i="6"/>
  <c r="G413" i="6" s="1"/>
  <c r="F414" i="6"/>
  <c r="J414" i="6"/>
  <c r="R414" i="6"/>
  <c r="A415" i="6"/>
  <c r="B415" i="6"/>
  <c r="E415" i="6"/>
  <c r="G414" i="6" s="1"/>
  <c r="F415" i="6"/>
  <c r="G415" i="6"/>
  <c r="H415" i="6"/>
  <c r="I415" i="6"/>
  <c r="J415" i="6"/>
  <c r="M415" i="6" s="1"/>
  <c r="R415" i="6"/>
  <c r="A398" i="6"/>
  <c r="B398" i="6"/>
  <c r="E398" i="6"/>
  <c r="F398" i="6"/>
  <c r="J398" i="6"/>
  <c r="R398" i="6"/>
  <c r="A399" i="6"/>
  <c r="B399" i="6"/>
  <c r="E399" i="6"/>
  <c r="G398" i="6" s="1"/>
  <c r="F399" i="6"/>
  <c r="J399" i="6"/>
  <c r="R399" i="6"/>
  <c r="A400" i="6"/>
  <c r="B400" i="6"/>
  <c r="E400" i="6"/>
  <c r="G399" i="6" s="1"/>
  <c r="F400" i="6"/>
  <c r="J400" i="6"/>
  <c r="R400" i="6"/>
  <c r="A401" i="6"/>
  <c r="B401" i="6"/>
  <c r="E401" i="6"/>
  <c r="G400" i="6" s="1"/>
  <c r="F401" i="6"/>
  <c r="J401" i="6"/>
  <c r="R401" i="6"/>
  <c r="A402" i="6"/>
  <c r="B402" i="6"/>
  <c r="E402" i="6"/>
  <c r="G401" i="6" s="1"/>
  <c r="F402" i="6"/>
  <c r="J402" i="6"/>
  <c r="R402" i="6"/>
  <c r="A403" i="6"/>
  <c r="B403" i="6"/>
  <c r="E403" i="6"/>
  <c r="G402" i="6" s="1"/>
  <c r="F403" i="6"/>
  <c r="J403" i="6"/>
  <c r="R403" i="6"/>
  <c r="A404" i="6"/>
  <c r="B404" i="6"/>
  <c r="E404" i="6"/>
  <c r="G403" i="6" s="1"/>
  <c r="F404" i="6"/>
  <c r="J404" i="6"/>
  <c r="R404" i="6"/>
  <c r="A405" i="6"/>
  <c r="B405" i="6"/>
  <c r="E405" i="6"/>
  <c r="G404" i="6" s="1"/>
  <c r="F405" i="6"/>
  <c r="J405" i="6"/>
  <c r="R405" i="6"/>
  <c r="A406" i="6"/>
  <c r="B406" i="6"/>
  <c r="E406" i="6"/>
  <c r="G405" i="6" s="1"/>
  <c r="F406" i="6"/>
  <c r="J406" i="6"/>
  <c r="R406" i="6"/>
  <c r="A407" i="6"/>
  <c r="B407" i="6"/>
  <c r="E407" i="6"/>
  <c r="G406" i="6" s="1"/>
  <c r="F407" i="6"/>
  <c r="J407" i="6"/>
  <c r="R407" i="6"/>
  <c r="A408" i="6"/>
  <c r="B408" i="6"/>
  <c r="E408" i="6"/>
  <c r="G407" i="6" s="1"/>
  <c r="F408" i="6"/>
  <c r="I408" i="6"/>
  <c r="J408" i="6"/>
  <c r="R408" i="6"/>
  <c r="E1" i="6"/>
  <c r="A374" i="14"/>
  <c r="B374" i="14"/>
  <c r="E374" i="14"/>
  <c r="I373" i="14" s="1"/>
  <c r="F374" i="14"/>
  <c r="A375" i="14"/>
  <c r="B375" i="14"/>
  <c r="E375" i="14"/>
  <c r="G374" i="14" s="1"/>
  <c r="F375" i="14"/>
  <c r="J375" i="14"/>
  <c r="A376" i="14"/>
  <c r="B376" i="14"/>
  <c r="E376" i="14"/>
  <c r="G375" i="14" s="1"/>
  <c r="F376" i="14"/>
  <c r="J376" i="14"/>
  <c r="A377" i="14"/>
  <c r="B377" i="14"/>
  <c r="E377" i="14"/>
  <c r="G376" i="14" s="1"/>
  <c r="F377" i="14"/>
  <c r="J377" i="14"/>
  <c r="A378" i="14"/>
  <c r="B378" i="14"/>
  <c r="E378" i="14"/>
  <c r="G377" i="14" s="1"/>
  <c r="F378" i="14"/>
  <c r="J378" i="14"/>
  <c r="A379" i="14"/>
  <c r="B379" i="14"/>
  <c r="E379" i="14"/>
  <c r="G378" i="14" s="1"/>
  <c r="F379" i="14"/>
  <c r="J379" i="14"/>
  <c r="A380" i="14"/>
  <c r="B380" i="14"/>
  <c r="E380" i="14"/>
  <c r="G379" i="14" s="1"/>
  <c r="F380" i="14"/>
  <c r="J380" i="14"/>
  <c r="A381" i="14"/>
  <c r="B381" i="14"/>
  <c r="E381" i="14"/>
  <c r="G380" i="14" s="1"/>
  <c r="F381" i="14"/>
  <c r="J381" i="14"/>
  <c r="A382" i="14"/>
  <c r="B382" i="14"/>
  <c r="E382" i="14"/>
  <c r="G381" i="14" s="1"/>
  <c r="F382" i="14"/>
  <c r="J382" i="14"/>
  <c r="A383" i="14"/>
  <c r="B383" i="14"/>
  <c r="E383" i="14"/>
  <c r="G382" i="14" s="1"/>
  <c r="F383" i="14"/>
  <c r="J383" i="14"/>
  <c r="A384" i="14"/>
  <c r="B384" i="14"/>
  <c r="E384" i="14"/>
  <c r="G383" i="14" s="1"/>
  <c r="F384" i="14"/>
  <c r="J384" i="14"/>
  <c r="A385" i="14"/>
  <c r="B385" i="14"/>
  <c r="E385" i="14"/>
  <c r="G384" i="14" s="1"/>
  <c r="F385" i="14"/>
  <c r="J385" i="14"/>
  <c r="A386" i="14"/>
  <c r="B386" i="14"/>
  <c r="E386" i="14"/>
  <c r="G385" i="14" s="1"/>
  <c r="F386" i="14"/>
  <c r="J386" i="14"/>
  <c r="A387" i="14"/>
  <c r="B387" i="14"/>
  <c r="E387" i="14"/>
  <c r="G386" i="14" s="1"/>
  <c r="F387" i="14"/>
  <c r="J387" i="14"/>
  <c r="A388" i="14"/>
  <c r="B388" i="14"/>
  <c r="E388" i="14"/>
  <c r="G387" i="14" s="1"/>
  <c r="F388" i="14"/>
  <c r="J388" i="14"/>
  <c r="A389" i="14"/>
  <c r="B389" i="14"/>
  <c r="E389" i="14"/>
  <c r="G388" i="14" s="1"/>
  <c r="F389" i="14"/>
  <c r="J389" i="14"/>
  <c r="A390" i="14"/>
  <c r="B390" i="14"/>
  <c r="E390" i="14"/>
  <c r="G389" i="14" s="1"/>
  <c r="F390" i="14"/>
  <c r="J390" i="14"/>
  <c r="A391" i="14"/>
  <c r="B391" i="14"/>
  <c r="E391" i="14"/>
  <c r="G390" i="14" s="1"/>
  <c r="F391" i="14"/>
  <c r="J391" i="14"/>
  <c r="A392" i="14"/>
  <c r="B392" i="14"/>
  <c r="E392" i="14"/>
  <c r="G391" i="14" s="1"/>
  <c r="F392" i="14"/>
  <c r="J392" i="14"/>
  <c r="A393" i="14"/>
  <c r="B393" i="14"/>
  <c r="E393" i="14"/>
  <c r="G392" i="14" s="1"/>
  <c r="F393" i="14"/>
  <c r="J393" i="14"/>
  <c r="A394" i="14"/>
  <c r="B394" i="14"/>
  <c r="E394" i="14"/>
  <c r="G393" i="14" s="1"/>
  <c r="F394" i="14"/>
  <c r="J394" i="14"/>
  <c r="A395" i="14"/>
  <c r="B395" i="14"/>
  <c r="E395" i="14"/>
  <c r="G394" i="14" s="1"/>
  <c r="F395" i="14"/>
  <c r="J395" i="14"/>
  <c r="A396" i="14"/>
  <c r="B396" i="14"/>
  <c r="E396" i="14"/>
  <c r="G395" i="14" s="1"/>
  <c r="F396" i="14"/>
  <c r="J396" i="14"/>
  <c r="A397" i="14"/>
  <c r="B397" i="14"/>
  <c r="E397" i="14"/>
  <c r="G396" i="14" s="1"/>
  <c r="F397" i="14"/>
  <c r="J397" i="14"/>
  <c r="A398" i="14"/>
  <c r="B398" i="14"/>
  <c r="E398" i="14"/>
  <c r="G397" i="14" s="1"/>
  <c r="F398" i="14"/>
  <c r="J398" i="14"/>
  <c r="A399" i="14"/>
  <c r="B399" i="14"/>
  <c r="E399" i="14"/>
  <c r="G398" i="14" s="1"/>
  <c r="F399" i="14"/>
  <c r="J399" i="14"/>
  <c r="A400" i="14"/>
  <c r="B400" i="14"/>
  <c r="E400" i="14"/>
  <c r="G399" i="14" s="1"/>
  <c r="F400" i="14"/>
  <c r="J400" i="14"/>
  <c r="A401" i="14"/>
  <c r="B401" i="14"/>
  <c r="E401" i="14"/>
  <c r="G400" i="14" s="1"/>
  <c r="F401" i="14"/>
  <c r="J401" i="14"/>
  <c r="A402" i="14"/>
  <c r="B402" i="14"/>
  <c r="E402" i="14"/>
  <c r="G401" i="14" s="1"/>
  <c r="F402" i="14"/>
  <c r="J402" i="14"/>
  <c r="A403" i="14"/>
  <c r="B403" i="14"/>
  <c r="E403" i="14"/>
  <c r="G402" i="14" s="1"/>
  <c r="F403" i="14"/>
  <c r="J403" i="14"/>
  <c r="A404" i="14"/>
  <c r="B404" i="14"/>
  <c r="E404" i="14"/>
  <c r="G403" i="14" s="1"/>
  <c r="F404" i="14"/>
  <c r="J404" i="14"/>
  <c r="A405" i="14"/>
  <c r="B405" i="14"/>
  <c r="E405" i="14"/>
  <c r="G404" i="14" s="1"/>
  <c r="F405" i="14"/>
  <c r="J405" i="14"/>
  <c r="A406" i="14"/>
  <c r="B406" i="14"/>
  <c r="E406" i="14"/>
  <c r="G405" i="14" s="1"/>
  <c r="F406" i="14"/>
  <c r="J406" i="14"/>
  <c r="A407" i="14"/>
  <c r="B407" i="14"/>
  <c r="E407" i="14"/>
  <c r="G406" i="14" s="1"/>
  <c r="F407" i="14"/>
  <c r="J407" i="14"/>
  <c r="A408" i="14"/>
  <c r="B408" i="14"/>
  <c r="E408" i="14"/>
  <c r="G407" i="14" s="1"/>
  <c r="F408" i="14"/>
  <c r="J408" i="14"/>
  <c r="A409" i="14"/>
  <c r="B409" i="14"/>
  <c r="E409" i="14"/>
  <c r="G408" i="14" s="1"/>
  <c r="F409" i="14"/>
  <c r="J409" i="14"/>
  <c r="A410" i="14"/>
  <c r="B410" i="14"/>
  <c r="E410" i="14"/>
  <c r="G409" i="14" s="1"/>
  <c r="F410" i="14"/>
  <c r="J410" i="14"/>
  <c r="A411" i="14"/>
  <c r="B411" i="14"/>
  <c r="E411" i="14"/>
  <c r="G410" i="14" s="1"/>
  <c r="F411" i="14"/>
  <c r="J411" i="14"/>
  <c r="A412" i="14"/>
  <c r="B412" i="14"/>
  <c r="E412" i="14"/>
  <c r="G411" i="14" s="1"/>
  <c r="F412" i="14"/>
  <c r="J412" i="14"/>
  <c r="A413" i="14"/>
  <c r="B413" i="14"/>
  <c r="E413" i="14"/>
  <c r="G412" i="14" s="1"/>
  <c r="F413" i="14"/>
  <c r="J413" i="14"/>
  <c r="A414" i="14"/>
  <c r="B414" i="14"/>
  <c r="E414" i="14"/>
  <c r="G413" i="14" s="1"/>
  <c r="F414" i="14"/>
  <c r="J414" i="14"/>
  <c r="A415" i="14"/>
  <c r="B415" i="14"/>
  <c r="E415" i="14"/>
  <c r="G414" i="14" s="1"/>
  <c r="F415" i="14"/>
  <c r="J415" i="14"/>
  <c r="A416" i="14"/>
  <c r="B416" i="14"/>
  <c r="E416" i="14"/>
  <c r="G415" i="14" s="1"/>
  <c r="F416" i="14"/>
  <c r="J416" i="14"/>
  <c r="A417" i="14"/>
  <c r="B417" i="14"/>
  <c r="E417" i="14"/>
  <c r="G416" i="14" s="1"/>
  <c r="F417" i="14"/>
  <c r="J417" i="14"/>
  <c r="A418" i="14"/>
  <c r="B418" i="14"/>
  <c r="E418" i="14"/>
  <c r="G417" i="14" s="1"/>
  <c r="F418" i="14"/>
  <c r="J418" i="14"/>
  <c r="A419" i="14"/>
  <c r="B419" i="14"/>
  <c r="E419" i="14"/>
  <c r="G418" i="14" s="1"/>
  <c r="F419" i="14"/>
  <c r="J419" i="14"/>
  <c r="A420" i="14"/>
  <c r="B420" i="14"/>
  <c r="E420" i="14"/>
  <c r="G419" i="14" s="1"/>
  <c r="F420" i="14"/>
  <c r="J420" i="14"/>
  <c r="A421" i="14"/>
  <c r="B421" i="14"/>
  <c r="E421" i="14"/>
  <c r="G420" i="14" s="1"/>
  <c r="F421" i="14"/>
  <c r="J421" i="14"/>
  <c r="A422" i="14"/>
  <c r="B422" i="14"/>
  <c r="E422" i="14"/>
  <c r="G421" i="14" s="1"/>
  <c r="F422" i="14"/>
  <c r="J422" i="14"/>
  <c r="A423" i="14"/>
  <c r="B423" i="14"/>
  <c r="E423" i="14"/>
  <c r="G422" i="14" s="1"/>
  <c r="J423" i="14"/>
  <c r="A424" i="14"/>
  <c r="B424" i="14"/>
  <c r="E424" i="14"/>
  <c r="A425" i="14"/>
  <c r="B425" i="14"/>
  <c r="E425" i="14"/>
  <c r="F424" i="14" s="1"/>
  <c r="J425" i="14"/>
  <c r="A426" i="14"/>
  <c r="B426" i="14"/>
  <c r="E426" i="14"/>
  <c r="F426" i="14"/>
  <c r="A427" i="14"/>
  <c r="B427" i="14"/>
  <c r="E427" i="14"/>
  <c r="F427" i="14"/>
  <c r="A428" i="14"/>
  <c r="B428" i="14"/>
  <c r="E428" i="14"/>
  <c r="J427" i="14" s="1"/>
  <c r="F428" i="14"/>
  <c r="J428" i="14"/>
  <c r="A429" i="14"/>
  <c r="B429" i="14"/>
  <c r="E429" i="14"/>
  <c r="J429" i="14"/>
  <c r="A430" i="14"/>
  <c r="B430" i="14"/>
  <c r="E430" i="14"/>
  <c r="F429" i="14" s="1"/>
  <c r="A431" i="14"/>
  <c r="B431" i="14"/>
  <c r="E431" i="14"/>
  <c r="J431" i="14"/>
  <c r="A432" i="14"/>
  <c r="B432" i="14"/>
  <c r="E432" i="14"/>
  <c r="A433" i="14"/>
  <c r="B433" i="14"/>
  <c r="E433" i="14"/>
  <c r="F433" i="14"/>
  <c r="J433" i="14"/>
  <c r="A434" i="14"/>
  <c r="B434" i="14"/>
  <c r="E434" i="14"/>
  <c r="A435" i="14"/>
  <c r="B435" i="14"/>
  <c r="E435" i="14"/>
  <c r="F435" i="14"/>
  <c r="A436" i="14"/>
  <c r="B436" i="14"/>
  <c r="E436" i="14"/>
  <c r="J435" i="14" s="1"/>
  <c r="F436" i="14"/>
  <c r="J436" i="14"/>
  <c r="A437" i="14"/>
  <c r="B437" i="14"/>
  <c r="E437" i="14"/>
  <c r="J437" i="14"/>
  <c r="A438" i="14"/>
  <c r="B438" i="14"/>
  <c r="E438" i="14"/>
  <c r="F437" i="14" s="1"/>
  <c r="A439" i="14"/>
  <c r="B439" i="14"/>
  <c r="E439" i="14"/>
  <c r="F438" i="14" s="1"/>
  <c r="J439" i="14"/>
  <c r="A440" i="14"/>
  <c r="B440" i="14"/>
  <c r="E440" i="14"/>
  <c r="A441" i="14"/>
  <c r="B441" i="14"/>
  <c r="E441" i="14"/>
  <c r="F441" i="14"/>
  <c r="J441" i="14"/>
  <c r="A442" i="14"/>
  <c r="B442" i="14"/>
  <c r="E442" i="14"/>
  <c r="A443" i="14"/>
  <c r="B443" i="14"/>
  <c r="E443" i="14"/>
  <c r="F443" i="14"/>
  <c r="A444" i="14"/>
  <c r="B444" i="14"/>
  <c r="E444" i="14"/>
  <c r="J443" i="14" s="1"/>
  <c r="F444" i="14"/>
  <c r="J444" i="14"/>
  <c r="A445" i="14"/>
  <c r="B445" i="14"/>
  <c r="E445" i="14"/>
  <c r="J445" i="14"/>
  <c r="A446" i="14"/>
  <c r="B446" i="14"/>
  <c r="E446" i="14"/>
  <c r="F445" i="14" s="1"/>
  <c r="A447" i="14"/>
  <c r="B447" i="14"/>
  <c r="E447" i="14"/>
  <c r="F446" i="14" s="1"/>
  <c r="J447" i="14"/>
  <c r="A448" i="14"/>
  <c r="B448" i="14"/>
  <c r="E448" i="14"/>
  <c r="A449" i="14"/>
  <c r="B449" i="14"/>
  <c r="E449" i="14"/>
  <c r="F449" i="14"/>
  <c r="J449" i="14"/>
  <c r="A450" i="14"/>
  <c r="B450" i="14"/>
  <c r="E450" i="14"/>
  <c r="A451" i="14"/>
  <c r="B451" i="14"/>
  <c r="E451" i="14"/>
  <c r="F451" i="14"/>
  <c r="A452" i="14"/>
  <c r="B452" i="14"/>
  <c r="E452" i="14"/>
  <c r="J451" i="14" s="1"/>
  <c r="F452" i="14"/>
  <c r="J452" i="14"/>
  <c r="A453" i="14"/>
  <c r="B453" i="14"/>
  <c r="E453" i="14"/>
  <c r="J453" i="14"/>
  <c r="A454" i="14"/>
  <c r="B454" i="14"/>
  <c r="E454" i="14"/>
  <c r="F454" i="14"/>
  <c r="J454" i="14"/>
  <c r="A455" i="14"/>
  <c r="B455" i="14"/>
  <c r="E455" i="14"/>
  <c r="A456" i="14"/>
  <c r="B456" i="14"/>
  <c r="E456" i="14"/>
  <c r="A457" i="14"/>
  <c r="B457" i="14"/>
  <c r="E457" i="14"/>
  <c r="F457" i="14"/>
  <c r="J457" i="14"/>
  <c r="A458" i="14"/>
  <c r="B458" i="14"/>
  <c r="E458" i="14"/>
  <c r="F458" i="14"/>
  <c r="A459" i="14"/>
  <c r="B459" i="14"/>
  <c r="E459" i="14"/>
  <c r="A460" i="14"/>
  <c r="B460" i="14"/>
  <c r="E460" i="14"/>
  <c r="F460" i="14"/>
  <c r="I460" i="14"/>
  <c r="A461" i="14"/>
  <c r="B461" i="14"/>
  <c r="E461" i="14"/>
  <c r="A462" i="14"/>
  <c r="B462" i="14"/>
  <c r="E462" i="14"/>
  <c r="I461" i="14" s="1"/>
  <c r="F462" i="14"/>
  <c r="A463" i="14"/>
  <c r="B463" i="14"/>
  <c r="E463" i="14"/>
  <c r="F463" i="14"/>
  <c r="I463" i="14"/>
  <c r="A464" i="14"/>
  <c r="B464" i="14"/>
  <c r="E464" i="14"/>
  <c r="A465" i="14"/>
  <c r="B465" i="14"/>
  <c r="E465" i="14"/>
  <c r="F465" i="14"/>
  <c r="I465" i="14"/>
  <c r="A466" i="14"/>
  <c r="B466" i="14"/>
  <c r="E466" i="14"/>
  <c r="F466" i="14"/>
  <c r="I466" i="14"/>
  <c r="A467" i="14"/>
  <c r="B467" i="14"/>
  <c r="E467" i="14"/>
  <c r="A468" i="14"/>
  <c r="B468" i="14"/>
  <c r="E468" i="14"/>
  <c r="F468" i="14"/>
  <c r="I468" i="14"/>
  <c r="A469" i="14"/>
  <c r="B469" i="14"/>
  <c r="E469" i="14"/>
  <c r="I469" i="14"/>
  <c r="A470" i="14"/>
  <c r="B470" i="14"/>
  <c r="E470" i="14"/>
  <c r="F470" i="14"/>
  <c r="A471" i="14"/>
  <c r="B471" i="14"/>
  <c r="E471" i="14"/>
  <c r="F471" i="14"/>
  <c r="I471" i="14"/>
  <c r="A472" i="14"/>
  <c r="B472" i="14"/>
  <c r="E472" i="14"/>
  <c r="A473" i="14"/>
  <c r="B473" i="14"/>
  <c r="E473" i="14"/>
  <c r="F473" i="14"/>
  <c r="I473" i="14"/>
  <c r="A474" i="14"/>
  <c r="B474" i="14"/>
  <c r="E474" i="14"/>
  <c r="A475" i="14"/>
  <c r="B475" i="14"/>
  <c r="E475" i="14"/>
  <c r="F474" i="14" s="1"/>
  <c r="A476" i="14"/>
  <c r="B476" i="14"/>
  <c r="E476" i="14"/>
  <c r="F476" i="14"/>
  <c r="I476" i="14"/>
  <c r="A477" i="14"/>
  <c r="B477" i="14"/>
  <c r="E477" i="14"/>
  <c r="I477" i="14"/>
  <c r="A478" i="14"/>
  <c r="B478" i="14"/>
  <c r="E478" i="14"/>
  <c r="A479" i="14"/>
  <c r="B479" i="14"/>
  <c r="E479" i="14"/>
  <c r="F478" i="14" s="1"/>
  <c r="F479" i="14"/>
  <c r="I479" i="14"/>
  <c r="A480" i="14"/>
  <c r="B480" i="14"/>
  <c r="E480" i="14"/>
  <c r="A481" i="14"/>
  <c r="B481" i="14"/>
  <c r="E481" i="14"/>
  <c r="F481" i="14"/>
  <c r="I481" i="14"/>
  <c r="A482" i="14"/>
  <c r="B482" i="14"/>
  <c r="E482" i="14"/>
  <c r="I482" i="14"/>
  <c r="A483" i="14"/>
  <c r="B483" i="14"/>
  <c r="E483" i="14"/>
  <c r="F482" i="14" s="1"/>
  <c r="A484" i="14"/>
  <c r="B484" i="14"/>
  <c r="E484" i="14"/>
  <c r="F484" i="14"/>
  <c r="I484" i="14"/>
  <c r="A485" i="14"/>
  <c r="B485" i="14"/>
  <c r="E485" i="14"/>
  <c r="I485" i="14"/>
  <c r="A486" i="14"/>
  <c r="B486" i="14"/>
  <c r="E486" i="14"/>
  <c r="F486" i="14"/>
  <c r="A487" i="14"/>
  <c r="B487" i="14"/>
  <c r="E487" i="14"/>
  <c r="F487" i="14"/>
  <c r="I487" i="14"/>
  <c r="A488" i="14"/>
  <c r="B488" i="14"/>
  <c r="E488" i="14"/>
  <c r="A489" i="14"/>
  <c r="B489" i="14"/>
  <c r="E489" i="14"/>
  <c r="F489" i="14"/>
  <c r="I489" i="14"/>
  <c r="A490" i="14"/>
  <c r="B490" i="14"/>
  <c r="E490" i="14"/>
  <c r="F490" i="14"/>
  <c r="I490" i="14"/>
  <c r="A491" i="14"/>
  <c r="B491" i="14"/>
  <c r="E491" i="14"/>
  <c r="A492" i="14"/>
  <c r="B492" i="14"/>
  <c r="E492" i="14"/>
  <c r="F492" i="14"/>
  <c r="I492" i="14"/>
  <c r="A493" i="14"/>
  <c r="B493" i="14"/>
  <c r="E493" i="14"/>
  <c r="A494" i="14"/>
  <c r="B494" i="14"/>
  <c r="E494" i="14"/>
  <c r="I493" i="14" s="1"/>
  <c r="F494" i="14"/>
  <c r="A495" i="14"/>
  <c r="B495" i="14"/>
  <c r="E495" i="14"/>
  <c r="F495" i="14"/>
  <c r="I495" i="14"/>
  <c r="A496" i="14"/>
  <c r="B496" i="14"/>
  <c r="E496" i="14"/>
  <c r="A497" i="14"/>
  <c r="B497" i="14"/>
  <c r="E497" i="14"/>
  <c r="F497" i="14"/>
  <c r="I497" i="14"/>
  <c r="A498" i="14"/>
  <c r="B498" i="14"/>
  <c r="E498" i="14"/>
  <c r="F498" i="14"/>
  <c r="I498" i="14"/>
  <c r="A499" i="14"/>
  <c r="B499" i="14"/>
  <c r="E499" i="14"/>
  <c r="A500" i="14"/>
  <c r="B500" i="14"/>
  <c r="E500" i="14"/>
  <c r="F500" i="14"/>
  <c r="I500" i="14"/>
  <c r="A501" i="14"/>
  <c r="B501" i="14"/>
  <c r="E501" i="14"/>
  <c r="I501" i="14"/>
  <c r="A502" i="14"/>
  <c r="B502" i="14"/>
  <c r="E502" i="14"/>
  <c r="F502" i="14"/>
  <c r="A503" i="14"/>
  <c r="B503" i="14"/>
  <c r="E503" i="14"/>
  <c r="F503" i="14"/>
  <c r="I503" i="14"/>
  <c r="A504" i="14"/>
  <c r="B504" i="14"/>
  <c r="E504" i="14"/>
  <c r="A505" i="14"/>
  <c r="B505" i="14"/>
  <c r="E505" i="14"/>
  <c r="F505" i="14"/>
  <c r="I505" i="14"/>
  <c r="A506" i="14"/>
  <c r="B506" i="14"/>
  <c r="E506" i="14"/>
  <c r="A507" i="14"/>
  <c r="B507" i="14"/>
  <c r="E507" i="14"/>
  <c r="F506" i="14" s="1"/>
  <c r="A508" i="14"/>
  <c r="B508" i="14"/>
  <c r="E508" i="14"/>
  <c r="F508" i="14"/>
  <c r="I508" i="14"/>
  <c r="A509" i="14"/>
  <c r="B509" i="14"/>
  <c r="E509" i="14"/>
  <c r="I509" i="14"/>
  <c r="A510" i="14"/>
  <c r="B510" i="14"/>
  <c r="E510" i="14"/>
  <c r="A511" i="14"/>
  <c r="B511" i="14"/>
  <c r="E511" i="14"/>
  <c r="F510" i="14" s="1"/>
  <c r="F511" i="14"/>
  <c r="I511" i="14"/>
  <c r="A512" i="14"/>
  <c r="B512" i="14"/>
  <c r="E512" i="14"/>
  <c r="A513" i="14"/>
  <c r="B513" i="14"/>
  <c r="E513" i="14"/>
  <c r="F513" i="14"/>
  <c r="I513" i="14"/>
  <c r="A514" i="14"/>
  <c r="B514" i="14"/>
  <c r="E514" i="14"/>
  <c r="I514" i="14"/>
  <c r="A515" i="14"/>
  <c r="B515" i="14"/>
  <c r="E515" i="14"/>
  <c r="F514" i="14" s="1"/>
  <c r="A516" i="14"/>
  <c r="B516" i="14"/>
  <c r="E516" i="14"/>
  <c r="F516" i="14"/>
  <c r="I516" i="14"/>
  <c r="A517" i="14"/>
  <c r="B517" i="14"/>
  <c r="E517" i="14"/>
  <c r="I517" i="14"/>
  <c r="A518" i="14"/>
  <c r="B518" i="14"/>
  <c r="E518" i="14"/>
  <c r="F518" i="14"/>
  <c r="A519" i="14"/>
  <c r="B519" i="14"/>
  <c r="E519" i="14"/>
  <c r="F519" i="14"/>
  <c r="I519" i="14"/>
  <c r="A520" i="14"/>
  <c r="B520" i="14"/>
  <c r="E520" i="14"/>
  <c r="A521" i="14"/>
  <c r="B521" i="14"/>
  <c r="E521" i="14"/>
  <c r="F521" i="14"/>
  <c r="I521" i="14"/>
  <c r="A522" i="14"/>
  <c r="B522" i="14"/>
  <c r="E522" i="14"/>
  <c r="F522" i="14"/>
  <c r="I522" i="14"/>
  <c r="A523" i="14"/>
  <c r="B523" i="14"/>
  <c r="E523" i="14"/>
  <c r="A524" i="14"/>
  <c r="B524" i="14"/>
  <c r="E524" i="14"/>
  <c r="F524" i="14"/>
  <c r="I524" i="14"/>
  <c r="A525" i="14"/>
  <c r="B525" i="14"/>
  <c r="E525" i="14"/>
  <c r="A526" i="14"/>
  <c r="B526" i="14"/>
  <c r="E526" i="14"/>
  <c r="I525" i="14" s="1"/>
  <c r="F526" i="14"/>
  <c r="A527" i="14"/>
  <c r="B527" i="14"/>
  <c r="E527" i="14"/>
  <c r="F527" i="14"/>
  <c r="I527" i="14"/>
  <c r="J527" i="14"/>
  <c r="A528" i="14"/>
  <c r="B528" i="14"/>
  <c r="E528" i="14"/>
  <c r="F528" i="14"/>
  <c r="I528" i="14"/>
  <c r="J528" i="14"/>
  <c r="A529" i="14"/>
  <c r="B529" i="14"/>
  <c r="E529" i="14"/>
  <c r="J529" i="14"/>
  <c r="A530" i="14"/>
  <c r="B530" i="14"/>
  <c r="E530" i="14"/>
  <c r="A531" i="14"/>
  <c r="B531" i="14"/>
  <c r="E531" i="14"/>
  <c r="F530" i="14" s="1"/>
  <c r="F531" i="14"/>
  <c r="I531" i="14"/>
  <c r="J531" i="14"/>
  <c r="A532" i="14"/>
  <c r="B532" i="14"/>
  <c r="E532" i="14"/>
  <c r="F532" i="14"/>
  <c r="I532" i="14"/>
  <c r="J532" i="14"/>
  <c r="A533" i="14"/>
  <c r="B533" i="14"/>
  <c r="E533" i="14"/>
  <c r="A534" i="14"/>
  <c r="B534" i="14"/>
  <c r="E534" i="14"/>
  <c r="J533" i="14" s="1"/>
  <c r="F534" i="14"/>
  <c r="J534" i="14"/>
  <c r="A535" i="14"/>
  <c r="B535" i="14"/>
  <c r="E535" i="14"/>
  <c r="J535" i="14"/>
  <c r="A536" i="14"/>
  <c r="B536" i="14"/>
  <c r="E536" i="14"/>
  <c r="F535" i="14" s="1"/>
  <c r="A537" i="14"/>
  <c r="B537" i="14"/>
  <c r="E537" i="14"/>
  <c r="F537" i="14"/>
  <c r="J537" i="14"/>
  <c r="A538" i="14"/>
  <c r="B538" i="14"/>
  <c r="E538" i="14"/>
  <c r="A539" i="14"/>
  <c r="B539" i="14"/>
  <c r="E539" i="14"/>
  <c r="F538" i="14" s="1"/>
  <c r="F539" i="14"/>
  <c r="J539" i="14"/>
  <c r="A540" i="14"/>
  <c r="B540" i="14"/>
  <c r="E540" i="14"/>
  <c r="F540" i="14"/>
  <c r="A541" i="14"/>
  <c r="B541" i="14"/>
  <c r="E541" i="14"/>
  <c r="A542" i="14"/>
  <c r="B542" i="14"/>
  <c r="E542" i="14"/>
  <c r="F541" i="14" s="1"/>
  <c r="F542" i="14"/>
  <c r="J542" i="14"/>
  <c r="A543" i="14"/>
  <c r="B543" i="14"/>
  <c r="E543" i="14"/>
  <c r="J543" i="14"/>
  <c r="A544" i="14"/>
  <c r="B544" i="14"/>
  <c r="E544" i="14"/>
  <c r="F543" i="14" s="1"/>
  <c r="A545" i="14"/>
  <c r="B545" i="14"/>
  <c r="E545" i="14"/>
  <c r="F545" i="14"/>
  <c r="J545" i="14"/>
  <c r="A546" i="14"/>
  <c r="B546" i="14"/>
  <c r="E546" i="14"/>
  <c r="A547" i="14"/>
  <c r="B547" i="14"/>
  <c r="E547" i="14"/>
  <c r="F546" i="14" s="1"/>
  <c r="F547" i="14"/>
  <c r="J547" i="14"/>
  <c r="A548" i="14"/>
  <c r="B548" i="14"/>
  <c r="E548" i="14"/>
  <c r="F548" i="14"/>
  <c r="A549" i="14"/>
  <c r="B549" i="14"/>
  <c r="E549" i="14"/>
  <c r="A550" i="14"/>
  <c r="B550" i="14"/>
  <c r="E550" i="14"/>
  <c r="F549" i="14" s="1"/>
  <c r="F550" i="14"/>
  <c r="J550" i="14"/>
  <c r="A551" i="14"/>
  <c r="B551" i="14"/>
  <c r="E551" i="14"/>
  <c r="J551" i="14"/>
  <c r="A552" i="14"/>
  <c r="B552" i="14"/>
  <c r="E552" i="14"/>
  <c r="F551" i="14" s="1"/>
  <c r="A553" i="14"/>
  <c r="B553" i="14"/>
  <c r="E553" i="14"/>
  <c r="F553" i="14"/>
  <c r="J553" i="14"/>
  <c r="A554" i="14"/>
  <c r="B554" i="14"/>
  <c r="E554" i="14"/>
  <c r="A555" i="14"/>
  <c r="B555" i="14"/>
  <c r="E555" i="14"/>
  <c r="F554" i="14" s="1"/>
  <c r="F555" i="14"/>
  <c r="J555" i="14"/>
  <c r="A556" i="14"/>
  <c r="B556" i="14"/>
  <c r="E556" i="14"/>
  <c r="F556" i="14"/>
  <c r="A557" i="14"/>
  <c r="B557" i="14"/>
  <c r="E557" i="14"/>
  <c r="A558" i="14"/>
  <c r="B558" i="14"/>
  <c r="E558" i="14"/>
  <c r="F557" i="14" s="1"/>
  <c r="F558" i="14"/>
  <c r="J558" i="14"/>
  <c r="A559" i="14"/>
  <c r="B559" i="14"/>
  <c r="E559" i="14"/>
  <c r="J559" i="14"/>
  <c r="A560" i="14"/>
  <c r="B560" i="14"/>
  <c r="E560" i="14"/>
  <c r="F559" i="14" s="1"/>
  <c r="A561" i="14"/>
  <c r="B561" i="14"/>
  <c r="E561" i="14"/>
  <c r="F561" i="14"/>
  <c r="J561" i="14"/>
  <c r="A562" i="14"/>
  <c r="B562" i="14"/>
  <c r="E562" i="14"/>
  <c r="A563" i="14"/>
  <c r="B563" i="14"/>
  <c r="E563" i="14"/>
  <c r="F562" i="14" s="1"/>
  <c r="F563" i="14"/>
  <c r="J563" i="14"/>
  <c r="A564" i="14"/>
  <c r="B564" i="14"/>
  <c r="E564" i="14"/>
  <c r="F564" i="14"/>
  <c r="A565" i="14"/>
  <c r="B565" i="14"/>
  <c r="E565" i="14"/>
  <c r="A566" i="14"/>
  <c r="B566" i="14"/>
  <c r="E566" i="14"/>
  <c r="F565" i="14" s="1"/>
  <c r="F566" i="14"/>
  <c r="J566" i="14"/>
  <c r="A567" i="14"/>
  <c r="B567" i="14"/>
  <c r="E567" i="14"/>
  <c r="J567" i="14"/>
  <c r="A568" i="14"/>
  <c r="B568" i="14"/>
  <c r="E568" i="14"/>
  <c r="F567" i="14" s="1"/>
  <c r="A569" i="14"/>
  <c r="B569" i="14"/>
  <c r="E569" i="14"/>
  <c r="F569" i="14"/>
  <c r="J569" i="14"/>
  <c r="A570" i="14"/>
  <c r="B570" i="14"/>
  <c r="E570" i="14"/>
  <c r="A571" i="14"/>
  <c r="B571" i="14"/>
  <c r="E571" i="14"/>
  <c r="F570" i="14" s="1"/>
  <c r="F571" i="14"/>
  <c r="J571" i="14"/>
  <c r="A572" i="14"/>
  <c r="B572" i="14"/>
  <c r="E572" i="14"/>
  <c r="F572" i="14"/>
  <c r="A573" i="14"/>
  <c r="B573" i="14"/>
  <c r="E573" i="14"/>
  <c r="A574" i="14"/>
  <c r="B574" i="14"/>
  <c r="E574" i="14"/>
  <c r="F573" i="14" s="1"/>
  <c r="F574" i="14"/>
  <c r="J574" i="14"/>
  <c r="A575" i="14"/>
  <c r="B575" i="14"/>
  <c r="E575" i="14"/>
  <c r="J575" i="14"/>
  <c r="A576" i="14"/>
  <c r="B576" i="14"/>
  <c r="E576" i="14"/>
  <c r="F575" i="14" s="1"/>
  <c r="A577" i="14"/>
  <c r="B577" i="14"/>
  <c r="E577" i="14"/>
  <c r="F577" i="14"/>
  <c r="J577" i="14"/>
  <c r="A578" i="14"/>
  <c r="B578" i="14"/>
  <c r="E578" i="14"/>
  <c r="A579" i="14"/>
  <c r="B579" i="14"/>
  <c r="E579" i="14"/>
  <c r="F578" i="14" s="1"/>
  <c r="F579" i="14"/>
  <c r="J579" i="14"/>
  <c r="A580" i="14"/>
  <c r="B580" i="14"/>
  <c r="E580" i="14"/>
  <c r="F580" i="14"/>
  <c r="A581" i="14"/>
  <c r="B581" i="14"/>
  <c r="E581" i="14"/>
  <c r="A582" i="14"/>
  <c r="B582" i="14"/>
  <c r="E582" i="14"/>
  <c r="F581" i="14" s="1"/>
  <c r="F582" i="14"/>
  <c r="J582" i="14"/>
  <c r="A583" i="14"/>
  <c r="B583" i="14"/>
  <c r="E583" i="14"/>
  <c r="J583" i="14"/>
  <c r="A584" i="14"/>
  <c r="B584" i="14"/>
  <c r="E584" i="14"/>
  <c r="F583" i="14" s="1"/>
  <c r="A585" i="14"/>
  <c r="B585" i="14"/>
  <c r="E585" i="14"/>
  <c r="F584" i="14" s="1"/>
  <c r="F585" i="14"/>
  <c r="J585" i="14"/>
  <c r="A586" i="14"/>
  <c r="B586" i="14"/>
  <c r="E586" i="14"/>
  <c r="A587" i="14"/>
  <c r="B587" i="14"/>
  <c r="E587" i="14"/>
  <c r="F586" i="14" s="1"/>
  <c r="F587" i="14"/>
  <c r="J587" i="14"/>
  <c r="A588" i="14"/>
  <c r="B588" i="14"/>
  <c r="E588" i="14"/>
  <c r="F588" i="14"/>
  <c r="A589" i="14"/>
  <c r="B589" i="14"/>
  <c r="E589" i="14"/>
  <c r="A590" i="14"/>
  <c r="B590" i="14"/>
  <c r="E590" i="14"/>
  <c r="F589" i="14" s="1"/>
  <c r="F590" i="14"/>
  <c r="J590" i="14"/>
  <c r="A591" i="14"/>
  <c r="B591" i="14"/>
  <c r="E591" i="14"/>
  <c r="J591" i="14"/>
  <c r="A592" i="14"/>
  <c r="B592" i="14"/>
  <c r="E592" i="14"/>
  <c r="F591" i="14" s="1"/>
  <c r="A593" i="14"/>
  <c r="B593" i="14"/>
  <c r="E593" i="14"/>
  <c r="F593" i="14"/>
  <c r="J593" i="14"/>
  <c r="A594" i="14"/>
  <c r="B594" i="14"/>
  <c r="E594" i="14"/>
  <c r="J594" i="14"/>
  <c r="A595" i="14"/>
  <c r="B595" i="14"/>
  <c r="E595" i="14"/>
  <c r="F594" i="14" s="1"/>
  <c r="F595" i="14"/>
  <c r="A596" i="14"/>
  <c r="B596" i="14"/>
  <c r="E596" i="14"/>
  <c r="G595" i="14" s="1"/>
  <c r="F596" i="14"/>
  <c r="G596" i="14"/>
  <c r="J596" i="14"/>
  <c r="A597" i="14"/>
  <c r="B597" i="14"/>
  <c r="E597" i="14"/>
  <c r="F597" i="14"/>
  <c r="G597" i="14"/>
  <c r="J597" i="14"/>
  <c r="A598" i="14"/>
  <c r="B598" i="14"/>
  <c r="E598" i="14"/>
  <c r="J598" i="14"/>
  <c r="A599" i="14"/>
  <c r="B599" i="14"/>
  <c r="E599" i="14"/>
  <c r="F598" i="14" s="1"/>
  <c r="F599" i="14"/>
  <c r="A600" i="14"/>
  <c r="B600" i="14"/>
  <c r="E600" i="14"/>
  <c r="G599" i="14" s="1"/>
  <c r="F600" i="14"/>
  <c r="G600" i="14"/>
  <c r="J600" i="14"/>
  <c r="A601" i="14"/>
  <c r="B601" i="14"/>
  <c r="E601" i="14"/>
  <c r="F601" i="14"/>
  <c r="G601" i="14"/>
  <c r="H601" i="14"/>
  <c r="I601" i="14"/>
  <c r="J601" i="14"/>
  <c r="A361" i="8"/>
  <c r="B361" i="8"/>
  <c r="E361" i="8"/>
  <c r="I360" i="8" s="1"/>
  <c r="A362" i="8"/>
  <c r="B362" i="8"/>
  <c r="E362" i="8"/>
  <c r="F361" i="8" s="1"/>
  <c r="A363" i="8"/>
  <c r="B363" i="8"/>
  <c r="E363" i="8"/>
  <c r="F362" i="8" s="1"/>
  <c r="A364" i="8"/>
  <c r="B364" i="8"/>
  <c r="E364" i="8"/>
  <c r="I363" i="8" s="1"/>
  <c r="A365" i="8"/>
  <c r="B365" i="8"/>
  <c r="E365" i="8"/>
  <c r="F364" i="8" s="1"/>
  <c r="A366" i="8"/>
  <c r="B366" i="8"/>
  <c r="E366" i="8"/>
  <c r="A367" i="8"/>
  <c r="B367" i="8"/>
  <c r="E367" i="8"/>
  <c r="F366" i="8" s="1"/>
  <c r="A368" i="8"/>
  <c r="B368" i="8"/>
  <c r="E368" i="8"/>
  <c r="F367" i="8" s="1"/>
  <c r="A369" i="8"/>
  <c r="B369" i="8"/>
  <c r="E369" i="8"/>
  <c r="F368" i="8" s="1"/>
  <c r="A370" i="8"/>
  <c r="B370" i="8"/>
  <c r="E370" i="8"/>
  <c r="F369" i="8" s="1"/>
  <c r="A371" i="8"/>
  <c r="B371" i="8"/>
  <c r="E371" i="8"/>
  <c r="F370" i="8" s="1"/>
  <c r="A372" i="8"/>
  <c r="B372" i="8"/>
  <c r="E372" i="8"/>
  <c r="F371" i="8" s="1"/>
  <c r="A373" i="8"/>
  <c r="B373" i="8"/>
  <c r="E373" i="8"/>
  <c r="F372" i="8" s="1"/>
  <c r="A374" i="8"/>
  <c r="B374" i="8"/>
  <c r="E374" i="8"/>
  <c r="F373" i="8" s="1"/>
  <c r="A375" i="8"/>
  <c r="B375" i="8"/>
  <c r="E375" i="8"/>
  <c r="F374" i="8" s="1"/>
  <c r="J375" i="8"/>
  <c r="K375" i="8" s="1"/>
  <c r="A376" i="8"/>
  <c r="B376" i="8"/>
  <c r="E376" i="8"/>
  <c r="F375" i="8" s="1"/>
  <c r="I376" i="8"/>
  <c r="A377" i="8"/>
  <c r="B377" i="8"/>
  <c r="E377" i="8"/>
  <c r="F376" i="8" s="1"/>
  <c r="H377" i="8"/>
  <c r="J377" i="8"/>
  <c r="A378" i="8"/>
  <c r="B378" i="8"/>
  <c r="E378" i="8"/>
  <c r="F377" i="8" s="1"/>
  <c r="G378" i="8"/>
  <c r="I378" i="8"/>
  <c r="J378" i="8"/>
  <c r="A379" i="8"/>
  <c r="B379" i="8"/>
  <c r="E379" i="8"/>
  <c r="F378" i="8" s="1"/>
  <c r="F379" i="8"/>
  <c r="H379" i="8"/>
  <c r="I379" i="8"/>
  <c r="A380" i="8"/>
  <c r="B380" i="8"/>
  <c r="E380" i="8"/>
  <c r="G380" i="8"/>
  <c r="H380" i="8"/>
  <c r="I380" i="8"/>
  <c r="J380" i="8"/>
  <c r="K380" i="8" s="1"/>
  <c r="A381" i="8"/>
  <c r="B381" i="8"/>
  <c r="E381" i="8"/>
  <c r="F380" i="8" s="1"/>
  <c r="A382" i="8"/>
  <c r="B382" i="8"/>
  <c r="E382" i="8"/>
  <c r="F382" i="8"/>
  <c r="A383" i="8"/>
  <c r="B383" i="8"/>
  <c r="E383" i="8"/>
  <c r="J383" i="8"/>
  <c r="A384" i="8"/>
  <c r="B384" i="8"/>
  <c r="E384" i="8"/>
  <c r="F383" i="8" s="1"/>
  <c r="I384" i="8"/>
  <c r="A385" i="8"/>
  <c r="B385" i="8"/>
  <c r="E385" i="8"/>
  <c r="F384" i="8" s="1"/>
  <c r="H385" i="8"/>
  <c r="J385" i="8"/>
  <c r="K385" i="8" s="1"/>
  <c r="A386" i="8"/>
  <c r="B386" i="8"/>
  <c r="E386" i="8"/>
  <c r="F385" i="8" s="1"/>
  <c r="G386" i="8"/>
  <c r="I386" i="8"/>
  <c r="J386" i="8"/>
  <c r="A387" i="8"/>
  <c r="B387" i="8"/>
  <c r="E387" i="8"/>
  <c r="F386" i="8" s="1"/>
  <c r="I387" i="8"/>
  <c r="J387" i="8"/>
  <c r="A388" i="8"/>
  <c r="B388" i="8"/>
  <c r="E388" i="8"/>
  <c r="G387" i="8" s="1"/>
  <c r="G388" i="8"/>
  <c r="H388" i="8"/>
  <c r="I388" i="8"/>
  <c r="J388" i="8"/>
  <c r="A389" i="8"/>
  <c r="B389" i="8"/>
  <c r="E389" i="8"/>
  <c r="F388" i="8" s="1"/>
  <c r="A390" i="8"/>
  <c r="B390" i="8"/>
  <c r="E390" i="8"/>
  <c r="F390" i="8"/>
  <c r="G390" i="8"/>
  <c r="A391" i="8"/>
  <c r="B391" i="8"/>
  <c r="E391" i="8"/>
  <c r="F391" i="8"/>
  <c r="G391" i="8"/>
  <c r="A392" i="8"/>
  <c r="B392" i="8"/>
  <c r="E392" i="8"/>
  <c r="F392" i="8"/>
  <c r="I392" i="8"/>
  <c r="A393" i="8"/>
  <c r="B393" i="8"/>
  <c r="E393" i="8"/>
  <c r="H393" i="8"/>
  <c r="J393" i="8"/>
  <c r="A394" i="8"/>
  <c r="B394" i="8"/>
  <c r="E394" i="8"/>
  <c r="F393" i="8" s="1"/>
  <c r="G394" i="8"/>
  <c r="I394" i="8"/>
  <c r="J394" i="8"/>
  <c r="A395" i="8"/>
  <c r="B395" i="8"/>
  <c r="E395" i="8"/>
  <c r="F394" i="8" s="1"/>
  <c r="A396" i="8"/>
  <c r="B396" i="8"/>
  <c r="E396" i="8"/>
  <c r="G396" i="8"/>
  <c r="H396" i="8"/>
  <c r="I396" i="8"/>
  <c r="J396" i="8"/>
  <c r="A397" i="8"/>
  <c r="B397" i="8"/>
  <c r="E397" i="8"/>
  <c r="F396" i="8" s="1"/>
  <c r="A398" i="8"/>
  <c r="B398" i="8"/>
  <c r="E398" i="8"/>
  <c r="F397" i="8" s="1"/>
  <c r="G398" i="8"/>
  <c r="H398" i="8"/>
  <c r="A399" i="8"/>
  <c r="B399" i="8"/>
  <c r="E399" i="8"/>
  <c r="F398" i="8" s="1"/>
  <c r="F399" i="8"/>
  <c r="J399" i="8"/>
  <c r="A400" i="8"/>
  <c r="B400" i="8"/>
  <c r="E400" i="8"/>
  <c r="G399" i="8" s="1"/>
  <c r="A401" i="8"/>
  <c r="B401" i="8"/>
  <c r="E401" i="8"/>
  <c r="F400" i="8" s="1"/>
  <c r="H401" i="8"/>
  <c r="J401" i="8"/>
  <c r="A402" i="8"/>
  <c r="B402" i="8"/>
  <c r="E402" i="8"/>
  <c r="F401" i="8" s="1"/>
  <c r="G402" i="8"/>
  <c r="I402" i="8"/>
  <c r="J402" i="8"/>
  <c r="A403" i="8"/>
  <c r="B403" i="8"/>
  <c r="E403" i="8"/>
  <c r="F402" i="8" s="1"/>
  <c r="A404" i="8"/>
  <c r="B404" i="8"/>
  <c r="E404" i="8"/>
  <c r="G404" i="8"/>
  <c r="H404" i="8"/>
  <c r="I404" i="8"/>
  <c r="J404" i="8"/>
  <c r="A405" i="8"/>
  <c r="B405" i="8"/>
  <c r="E405" i="8"/>
  <c r="F404" i="8" s="1"/>
  <c r="F405" i="8"/>
  <c r="H405" i="8"/>
  <c r="I405" i="8"/>
  <c r="A406" i="8"/>
  <c r="B406" i="8"/>
  <c r="E406" i="8"/>
  <c r="J405" i="8" s="1"/>
  <c r="K405" i="8" s="1"/>
  <c r="F406" i="8"/>
  <c r="G406" i="8"/>
  <c r="H406" i="8"/>
  <c r="A407" i="8"/>
  <c r="B407" i="8"/>
  <c r="E407" i="8"/>
  <c r="A408" i="8"/>
  <c r="B408" i="8"/>
  <c r="E408" i="8"/>
  <c r="F408" i="8"/>
  <c r="A409" i="8"/>
  <c r="B409" i="8"/>
  <c r="E409" i="8"/>
  <c r="H409" i="8"/>
  <c r="J409" i="8"/>
  <c r="A410" i="8"/>
  <c r="B410" i="8"/>
  <c r="E410" i="8"/>
  <c r="F409" i="8" s="1"/>
  <c r="G410" i="8"/>
  <c r="I410" i="8"/>
  <c r="J410" i="8"/>
  <c r="K410" i="8" s="1"/>
  <c r="A411" i="8"/>
  <c r="B411" i="8"/>
  <c r="E411" i="8"/>
  <c r="F410" i="8" s="1"/>
  <c r="F411" i="8"/>
  <c r="H411" i="8"/>
  <c r="J411" i="8"/>
  <c r="A412" i="8"/>
  <c r="B412" i="8"/>
  <c r="E412" i="8"/>
  <c r="G411" i="8" s="1"/>
  <c r="G412" i="8"/>
  <c r="H412" i="8"/>
  <c r="I412" i="8"/>
  <c r="J412" i="8"/>
  <c r="A413" i="8"/>
  <c r="B413" i="8"/>
  <c r="E413" i="8"/>
  <c r="F412" i="8" s="1"/>
  <c r="G413" i="8"/>
  <c r="H413" i="8"/>
  <c r="A414" i="8"/>
  <c r="B414" i="8"/>
  <c r="E414" i="8"/>
  <c r="J413" i="8" s="1"/>
  <c r="A415" i="8"/>
  <c r="B415" i="8"/>
  <c r="E415" i="8"/>
  <c r="F415" i="8"/>
  <c r="J415" i="8"/>
  <c r="K415" i="8" s="1"/>
  <c r="A416" i="8"/>
  <c r="B416" i="8"/>
  <c r="E416" i="8"/>
  <c r="F416" i="8"/>
  <c r="I416" i="8"/>
  <c r="A417" i="8"/>
  <c r="B417" i="8"/>
  <c r="E417" i="8"/>
  <c r="H417" i="8"/>
  <c r="J417" i="8"/>
  <c r="A418" i="8"/>
  <c r="B418" i="8"/>
  <c r="E418" i="8"/>
  <c r="F417" i="8" s="1"/>
  <c r="G418" i="8"/>
  <c r="I418" i="8"/>
  <c r="J418" i="8"/>
  <c r="A419" i="8"/>
  <c r="B419" i="8"/>
  <c r="E419" i="8"/>
  <c r="F418" i="8" s="1"/>
  <c r="J419" i="8"/>
  <c r="A420" i="8"/>
  <c r="B420" i="8"/>
  <c r="E420" i="8"/>
  <c r="G419" i="8" s="1"/>
  <c r="G420" i="8"/>
  <c r="H420" i="8"/>
  <c r="I420" i="8"/>
  <c r="J420" i="8"/>
  <c r="K420" i="8" s="1"/>
  <c r="A421" i="8"/>
  <c r="B421" i="8"/>
  <c r="E421" i="8"/>
  <c r="F420" i="8" s="1"/>
  <c r="A422" i="8"/>
  <c r="B422" i="8"/>
  <c r="E422" i="8"/>
  <c r="F422" i="8"/>
  <c r="G422" i="8"/>
  <c r="A423" i="8"/>
  <c r="B423" i="8"/>
  <c r="E423" i="8"/>
  <c r="F423" i="8"/>
  <c r="G423" i="8"/>
  <c r="J423" i="8"/>
  <c r="A424" i="8"/>
  <c r="B424" i="8"/>
  <c r="E424" i="8"/>
  <c r="F424" i="8"/>
  <c r="I424" i="8"/>
  <c r="A425" i="8"/>
  <c r="B425" i="8"/>
  <c r="E425" i="8"/>
  <c r="H425" i="8"/>
  <c r="J425" i="8"/>
  <c r="K425" i="8" s="1"/>
  <c r="A426" i="8"/>
  <c r="B426" i="8"/>
  <c r="E426" i="8"/>
  <c r="F425" i="8" s="1"/>
  <c r="G426" i="8"/>
  <c r="I426" i="8"/>
  <c r="J426" i="8"/>
  <c r="A427" i="8"/>
  <c r="B427" i="8"/>
  <c r="E427" i="8"/>
  <c r="F426" i="8" s="1"/>
  <c r="F427" i="8"/>
  <c r="A428" i="8"/>
  <c r="B428" i="8"/>
  <c r="E428" i="8"/>
  <c r="G428" i="8"/>
  <c r="H428" i="8"/>
  <c r="I428" i="8"/>
  <c r="J428" i="8"/>
  <c r="A429" i="8"/>
  <c r="B429" i="8"/>
  <c r="E429" i="8"/>
  <c r="F428" i="8" s="1"/>
  <c r="A430" i="8"/>
  <c r="B430" i="8"/>
  <c r="E430" i="8"/>
  <c r="G430" i="8"/>
  <c r="H430" i="8"/>
  <c r="A431" i="8"/>
  <c r="B431" i="8"/>
  <c r="E431" i="8"/>
  <c r="F430" i="8" s="1"/>
  <c r="F431" i="8"/>
  <c r="G431" i="8"/>
  <c r="J431" i="8"/>
  <c r="A432" i="8"/>
  <c r="B432" i="8"/>
  <c r="E432" i="8"/>
  <c r="A433" i="8"/>
  <c r="B433" i="8"/>
  <c r="E433" i="8"/>
  <c r="H433" i="8"/>
  <c r="J433" i="8"/>
  <c r="A434" i="8"/>
  <c r="B434" i="8"/>
  <c r="E434" i="8"/>
  <c r="F433" i="8" s="1"/>
  <c r="G434" i="8"/>
  <c r="I434" i="8"/>
  <c r="J434" i="8"/>
  <c r="A435" i="8"/>
  <c r="B435" i="8"/>
  <c r="E435" i="8"/>
  <c r="F434" i="8" s="1"/>
  <c r="H435" i="8"/>
  <c r="A436" i="8"/>
  <c r="B436" i="8"/>
  <c r="E436" i="8"/>
  <c r="G436" i="8"/>
  <c r="H436" i="8"/>
  <c r="I436" i="8"/>
  <c r="J436" i="8"/>
  <c r="A437" i="8"/>
  <c r="B437" i="8"/>
  <c r="E437" i="8"/>
  <c r="F436" i="8" s="1"/>
  <c r="F437" i="8"/>
  <c r="H437" i="8"/>
  <c r="I437" i="8"/>
  <c r="A438" i="8"/>
  <c r="B438" i="8"/>
  <c r="E438" i="8"/>
  <c r="J437" i="8" s="1"/>
  <c r="F438" i="8"/>
  <c r="G438" i="8"/>
  <c r="H438" i="8"/>
  <c r="A439" i="8"/>
  <c r="B439" i="8"/>
  <c r="E439" i="8"/>
  <c r="A440" i="8"/>
  <c r="B440" i="8"/>
  <c r="E440" i="8"/>
  <c r="F440" i="8"/>
  <c r="A441" i="8"/>
  <c r="B441" i="8"/>
  <c r="E441" i="8"/>
  <c r="H441" i="8"/>
  <c r="J441" i="8"/>
  <c r="A442" i="8"/>
  <c r="B442" i="8"/>
  <c r="E442" i="8"/>
  <c r="F441" i="8" s="1"/>
  <c r="G442" i="8"/>
  <c r="I442" i="8"/>
  <c r="J442" i="8"/>
  <c r="A443" i="8"/>
  <c r="B443" i="8"/>
  <c r="E443" i="8"/>
  <c r="F442" i="8" s="1"/>
  <c r="F443" i="8"/>
  <c r="H443" i="8"/>
  <c r="J443" i="8"/>
  <c r="A444" i="8"/>
  <c r="B444" i="8"/>
  <c r="E444" i="8"/>
  <c r="G443" i="8" s="1"/>
  <c r="G444" i="8"/>
  <c r="H444" i="8"/>
  <c r="I444" i="8"/>
  <c r="J444" i="8"/>
  <c r="A445" i="8"/>
  <c r="B445" i="8"/>
  <c r="E445" i="8"/>
  <c r="F444" i="8" s="1"/>
  <c r="H445" i="8"/>
  <c r="A446" i="8"/>
  <c r="B446" i="8"/>
  <c r="E446" i="8"/>
  <c r="J445" i="8" s="1"/>
  <c r="K445" i="8" s="1"/>
  <c r="A447" i="8"/>
  <c r="B447" i="8"/>
  <c r="E447" i="8"/>
  <c r="F447" i="8"/>
  <c r="J447" i="8"/>
  <c r="A448" i="8"/>
  <c r="B448" i="8"/>
  <c r="E448" i="8"/>
  <c r="F448" i="8"/>
  <c r="I448" i="8"/>
  <c r="A449" i="8"/>
  <c r="B449" i="8"/>
  <c r="E449" i="8"/>
  <c r="H449" i="8"/>
  <c r="J449" i="8"/>
  <c r="A450" i="8"/>
  <c r="B450" i="8"/>
  <c r="E450" i="8"/>
  <c r="F449" i="8" s="1"/>
  <c r="G450" i="8"/>
  <c r="I450" i="8"/>
  <c r="J450" i="8"/>
  <c r="K450" i="8" s="1"/>
  <c r="A451" i="8"/>
  <c r="B451" i="8"/>
  <c r="E451" i="8"/>
  <c r="F450" i="8" s="1"/>
  <c r="A452" i="8"/>
  <c r="B452" i="8"/>
  <c r="E452" i="8"/>
  <c r="G452" i="8"/>
  <c r="H452" i="8"/>
  <c r="I452" i="8"/>
  <c r="J452" i="8"/>
  <c r="A453" i="8"/>
  <c r="B453" i="8"/>
  <c r="E453" i="8"/>
  <c r="F452" i="8" s="1"/>
  <c r="A454" i="8"/>
  <c r="B454" i="8"/>
  <c r="E454" i="8"/>
  <c r="F453" i="8" s="1"/>
  <c r="F454" i="8"/>
  <c r="G454" i="8"/>
  <c r="A455" i="8"/>
  <c r="B455" i="8"/>
  <c r="E455" i="8"/>
  <c r="F455" i="8"/>
  <c r="G455" i="8"/>
  <c r="J455" i="8"/>
  <c r="K455" i="8" s="1"/>
  <c r="A456" i="8"/>
  <c r="B456" i="8"/>
  <c r="E456" i="8"/>
  <c r="F456" i="8"/>
  <c r="I456" i="8"/>
  <c r="A457" i="8"/>
  <c r="B457" i="8"/>
  <c r="E457" i="8"/>
  <c r="H457" i="8"/>
  <c r="J457" i="8"/>
  <c r="A458" i="8"/>
  <c r="B458" i="8"/>
  <c r="E458" i="8"/>
  <c r="F457" i="8" s="1"/>
  <c r="G458" i="8"/>
  <c r="I458" i="8"/>
  <c r="J458" i="8"/>
  <c r="A459" i="8"/>
  <c r="B459" i="8"/>
  <c r="E459" i="8"/>
  <c r="F458" i="8" s="1"/>
  <c r="F459" i="8"/>
  <c r="H459" i="8"/>
  <c r="A460" i="8"/>
  <c r="B460" i="8"/>
  <c r="E460" i="8"/>
  <c r="G460" i="8"/>
  <c r="H460" i="8"/>
  <c r="I460" i="8"/>
  <c r="J460" i="8"/>
  <c r="K460" i="8" s="1"/>
  <c r="A461" i="8"/>
  <c r="B461" i="8"/>
  <c r="E461" i="8"/>
  <c r="F460" i="8" s="1"/>
  <c r="H461" i="8"/>
  <c r="A462" i="8"/>
  <c r="B462" i="8"/>
  <c r="E462" i="8"/>
  <c r="F461" i="8" s="1"/>
  <c r="G462" i="8"/>
  <c r="H462" i="8"/>
  <c r="A463" i="8"/>
  <c r="B463" i="8"/>
  <c r="E463" i="8"/>
  <c r="F462" i="8" s="1"/>
  <c r="F463" i="8"/>
  <c r="G463" i="8"/>
  <c r="J463" i="8"/>
  <c r="A464" i="8"/>
  <c r="B464" i="8"/>
  <c r="E464" i="8"/>
  <c r="A465" i="8"/>
  <c r="B465" i="8"/>
  <c r="E465" i="8"/>
  <c r="H465" i="8"/>
  <c r="J465" i="8"/>
  <c r="K465" i="8" s="1"/>
  <c r="A466" i="8"/>
  <c r="B466" i="8"/>
  <c r="E466" i="8"/>
  <c r="F465" i="8" s="1"/>
  <c r="G466" i="8"/>
  <c r="I466" i="8"/>
  <c r="J466" i="8"/>
  <c r="A467" i="8"/>
  <c r="B467" i="8"/>
  <c r="E467" i="8"/>
  <c r="F466" i="8" s="1"/>
  <c r="H467" i="8"/>
  <c r="J467" i="8"/>
  <c r="A468" i="8"/>
  <c r="B468" i="8"/>
  <c r="E468" i="8"/>
  <c r="I467" i="8" s="1"/>
  <c r="G468" i="8"/>
  <c r="H468" i="8"/>
  <c r="I468" i="8"/>
  <c r="J468" i="8"/>
  <c r="A469" i="8"/>
  <c r="B469" i="8"/>
  <c r="E469" i="8"/>
  <c r="F468" i="8" s="1"/>
  <c r="F469" i="8"/>
  <c r="H469" i="8"/>
  <c r="I469" i="8"/>
  <c r="J469" i="8"/>
  <c r="A470" i="8"/>
  <c r="B470" i="8"/>
  <c r="E470" i="8"/>
  <c r="G469" i="8" s="1"/>
  <c r="F470" i="8"/>
  <c r="H470" i="8"/>
  <c r="I470" i="8"/>
  <c r="A471" i="8"/>
  <c r="B471" i="8"/>
  <c r="E471" i="8"/>
  <c r="J470" i="8" s="1"/>
  <c r="K470" i="8" s="1"/>
  <c r="A472" i="8"/>
  <c r="B472" i="8"/>
  <c r="E472" i="8"/>
  <c r="F472" i="8"/>
  <c r="G472" i="8"/>
  <c r="I472" i="8"/>
  <c r="A473" i="8"/>
  <c r="B473" i="8"/>
  <c r="E473" i="8"/>
  <c r="F473" i="8"/>
  <c r="J473" i="8"/>
  <c r="A474" i="8"/>
  <c r="B474" i="8"/>
  <c r="E474" i="8"/>
  <c r="H473" i="8" s="1"/>
  <c r="G474" i="8"/>
  <c r="H474" i="8"/>
  <c r="I474" i="8"/>
  <c r="J474" i="8"/>
  <c r="A475" i="8"/>
  <c r="B475" i="8"/>
  <c r="E475" i="8"/>
  <c r="F474" i="8" s="1"/>
  <c r="G475" i="8"/>
  <c r="I475" i="8"/>
  <c r="J475" i="8"/>
  <c r="K475" i="8" s="1"/>
  <c r="A476" i="8"/>
  <c r="B476" i="8"/>
  <c r="E476" i="8"/>
  <c r="F475" i="8" s="1"/>
  <c r="A477" i="8"/>
  <c r="B477" i="8"/>
  <c r="E477" i="8"/>
  <c r="A478" i="8"/>
  <c r="B478" i="8"/>
  <c r="E478" i="8"/>
  <c r="I477" i="8" s="1"/>
  <c r="A479" i="8"/>
  <c r="B479" i="8"/>
  <c r="E479" i="8"/>
  <c r="A480" i="8"/>
  <c r="B480" i="8"/>
  <c r="E480" i="8"/>
  <c r="J479" i="8" s="1"/>
  <c r="A481" i="8"/>
  <c r="B481" i="8"/>
  <c r="E481" i="8"/>
  <c r="A482" i="8"/>
  <c r="B482" i="8"/>
  <c r="E482" i="8"/>
  <c r="J481" i="8" s="1"/>
  <c r="G482" i="8"/>
  <c r="H482" i="8"/>
  <c r="I482" i="8"/>
  <c r="J482" i="8"/>
  <c r="A483" i="8"/>
  <c r="B483" i="8"/>
  <c r="E483" i="8"/>
  <c r="F482" i="8" s="1"/>
  <c r="G483" i="8"/>
  <c r="H483" i="8"/>
  <c r="I483" i="8"/>
  <c r="J483" i="8"/>
  <c r="A484" i="8"/>
  <c r="B484" i="8"/>
  <c r="E484" i="8"/>
  <c r="F483" i="8" s="1"/>
  <c r="G484" i="8"/>
  <c r="H484" i="8"/>
  <c r="A485" i="8"/>
  <c r="B485" i="8"/>
  <c r="E485" i="8"/>
  <c r="I484" i="8" s="1"/>
  <c r="F485" i="8"/>
  <c r="A486" i="8"/>
  <c r="B486" i="8"/>
  <c r="E486" i="8"/>
  <c r="G485" i="8" s="1"/>
  <c r="A487" i="8"/>
  <c r="B487" i="8"/>
  <c r="E487" i="8"/>
  <c r="F487" i="8"/>
  <c r="G487" i="8"/>
  <c r="A488" i="8"/>
  <c r="B488" i="8"/>
  <c r="E488" i="8"/>
  <c r="G488" i="8"/>
  <c r="A489" i="8"/>
  <c r="B489" i="8"/>
  <c r="E489" i="8"/>
  <c r="F488" i="8" s="1"/>
  <c r="A490" i="8"/>
  <c r="B490" i="8"/>
  <c r="E490" i="8"/>
  <c r="G490" i="8"/>
  <c r="H490" i="8"/>
  <c r="I490" i="8"/>
  <c r="J490" i="8"/>
  <c r="K490" i="8" s="1"/>
  <c r="A491" i="8"/>
  <c r="B491" i="8"/>
  <c r="E491" i="8"/>
  <c r="F490" i="8" s="1"/>
  <c r="F491" i="8"/>
  <c r="G491" i="8"/>
  <c r="A492" i="8"/>
  <c r="B492" i="8"/>
  <c r="E492" i="8"/>
  <c r="J492" i="8"/>
  <c r="A493" i="8"/>
  <c r="B493" i="8"/>
  <c r="E493" i="8"/>
  <c r="F492" i="8" s="1"/>
  <c r="I493" i="8"/>
  <c r="A494" i="8"/>
  <c r="B494" i="8"/>
  <c r="E494" i="8"/>
  <c r="I494" i="8"/>
  <c r="A495" i="8"/>
  <c r="B495" i="8"/>
  <c r="E495" i="8"/>
  <c r="J495" i="8"/>
  <c r="K495" i="8" s="1"/>
  <c r="A496" i="8"/>
  <c r="B496" i="8"/>
  <c r="E496" i="8"/>
  <c r="J496" i="8"/>
  <c r="A497" i="8"/>
  <c r="B497" i="8"/>
  <c r="E497" i="8"/>
  <c r="J497" i="8"/>
  <c r="A498" i="8"/>
  <c r="B498" i="8"/>
  <c r="E498" i="8"/>
  <c r="G498" i="8"/>
  <c r="H498" i="8"/>
  <c r="I498" i="8"/>
  <c r="J498" i="8"/>
  <c r="A499" i="8"/>
  <c r="B499" i="8"/>
  <c r="E499" i="8"/>
  <c r="F498" i="8" s="1"/>
  <c r="I499" i="8"/>
  <c r="A500" i="8"/>
  <c r="B500" i="8"/>
  <c r="E500" i="8"/>
  <c r="F499" i="8" s="1"/>
  <c r="G500" i="8"/>
  <c r="H500" i="8"/>
  <c r="J500" i="8"/>
  <c r="K500" i="8" s="1"/>
  <c r="A501" i="8"/>
  <c r="B501" i="8"/>
  <c r="E501" i="8"/>
  <c r="F500" i="8" s="1"/>
  <c r="F501" i="8"/>
  <c r="G501" i="8"/>
  <c r="I501" i="8"/>
  <c r="J501" i="8"/>
  <c r="A502" i="8"/>
  <c r="B502" i="8"/>
  <c r="E502" i="8"/>
  <c r="H501" i="8" s="1"/>
  <c r="F502" i="8"/>
  <c r="G502" i="8"/>
  <c r="I502" i="8"/>
  <c r="A503" i="8"/>
  <c r="B503" i="8"/>
  <c r="E503" i="8"/>
  <c r="J502" i="8" s="1"/>
  <c r="F503" i="8"/>
  <c r="G503" i="8"/>
  <c r="J503" i="8"/>
  <c r="A504" i="8"/>
  <c r="B504" i="8"/>
  <c r="E504" i="8"/>
  <c r="I503" i="8" s="1"/>
  <c r="F504" i="8"/>
  <c r="G504" i="8"/>
  <c r="J504" i="8"/>
  <c r="A505" i="8"/>
  <c r="B505" i="8"/>
  <c r="E505" i="8"/>
  <c r="H504" i="8" s="1"/>
  <c r="F505" i="8"/>
  <c r="H505" i="8"/>
  <c r="J505" i="8"/>
  <c r="K505" i="8" s="1"/>
  <c r="A506" i="8"/>
  <c r="B506" i="8"/>
  <c r="E506" i="8"/>
  <c r="G505" i="8" s="1"/>
  <c r="G506" i="8"/>
  <c r="H506" i="8"/>
  <c r="I506" i="8"/>
  <c r="J506" i="8"/>
  <c r="A507" i="8"/>
  <c r="B507" i="8"/>
  <c r="E507" i="8"/>
  <c r="F506" i="8" s="1"/>
  <c r="F507" i="8"/>
  <c r="G507" i="8"/>
  <c r="I507" i="8"/>
  <c r="J507" i="8"/>
  <c r="A508" i="8"/>
  <c r="B508" i="8"/>
  <c r="E508" i="8"/>
  <c r="H507" i="8" s="1"/>
  <c r="I508" i="8"/>
  <c r="A509" i="8"/>
  <c r="B509" i="8"/>
  <c r="E509" i="8"/>
  <c r="G508" i="8" s="1"/>
  <c r="A510" i="8"/>
  <c r="B510" i="8"/>
  <c r="E510" i="8"/>
  <c r="A511" i="8"/>
  <c r="B511" i="8"/>
  <c r="E511" i="8"/>
  <c r="G511" i="8"/>
  <c r="H511" i="8"/>
  <c r="J511" i="8"/>
  <c r="A512" i="8"/>
  <c r="B512" i="8"/>
  <c r="E512" i="8"/>
  <c r="I512" i="8"/>
  <c r="A513" i="8"/>
  <c r="B513" i="8"/>
  <c r="E513" i="8"/>
  <c r="G512" i="8" s="1"/>
  <c r="A514" i="8"/>
  <c r="B514" i="8"/>
  <c r="E514" i="8"/>
  <c r="G514" i="8"/>
  <c r="H514" i="8"/>
  <c r="I514" i="8"/>
  <c r="J514" i="8"/>
  <c r="A515" i="8"/>
  <c r="B515" i="8"/>
  <c r="E515" i="8"/>
  <c r="F514" i="8" s="1"/>
  <c r="G515" i="8"/>
  <c r="H515" i="8"/>
  <c r="I515" i="8"/>
  <c r="J515" i="8"/>
  <c r="K515" i="8" s="1"/>
  <c r="A516" i="8"/>
  <c r="B516" i="8"/>
  <c r="E516" i="8"/>
  <c r="F515" i="8" s="1"/>
  <c r="A517" i="8"/>
  <c r="B517" i="8"/>
  <c r="E517" i="8"/>
  <c r="F516" i="8" s="1"/>
  <c r="F517" i="8"/>
  <c r="G517" i="8"/>
  <c r="J517" i="8"/>
  <c r="A518" i="8"/>
  <c r="B518" i="8"/>
  <c r="E518" i="8"/>
  <c r="G518" i="8"/>
  <c r="A519" i="8"/>
  <c r="B519" i="8"/>
  <c r="E519" i="8"/>
  <c r="F518" i="8" s="1"/>
  <c r="A520" i="8"/>
  <c r="B520" i="8"/>
  <c r="E520" i="8"/>
  <c r="A521" i="8"/>
  <c r="B521" i="8"/>
  <c r="E521" i="8"/>
  <c r="F521" i="8"/>
  <c r="H521" i="8"/>
  <c r="A522" i="8"/>
  <c r="B522" i="8"/>
  <c r="E522" i="8"/>
  <c r="G522" i="8"/>
  <c r="H522" i="8"/>
  <c r="I522" i="8"/>
  <c r="J522" i="8"/>
  <c r="A523" i="8"/>
  <c r="B523" i="8"/>
  <c r="E523" i="8"/>
  <c r="F522" i="8" s="1"/>
  <c r="G523" i="8"/>
  <c r="I523" i="8"/>
  <c r="J523" i="8"/>
  <c r="A524" i="8"/>
  <c r="B524" i="8"/>
  <c r="E524" i="8"/>
  <c r="H523" i="8" s="1"/>
  <c r="F524" i="8"/>
  <c r="H524" i="8"/>
  <c r="I524" i="8"/>
  <c r="J524" i="8"/>
  <c r="A525" i="8"/>
  <c r="B525" i="8"/>
  <c r="E525" i="8"/>
  <c r="G524" i="8" s="1"/>
  <c r="I525" i="8"/>
  <c r="A526" i="8"/>
  <c r="B526" i="8"/>
  <c r="E526" i="8"/>
  <c r="G525" i="8" s="1"/>
  <c r="A527" i="8"/>
  <c r="B527" i="8"/>
  <c r="E527" i="8"/>
  <c r="G527" i="8"/>
  <c r="H527" i="8"/>
  <c r="J527" i="8"/>
  <c r="A528" i="8"/>
  <c r="B528" i="8"/>
  <c r="E528" i="8"/>
  <c r="G528" i="8"/>
  <c r="I528" i="8"/>
  <c r="J528" i="8"/>
  <c r="A529" i="8"/>
  <c r="B529" i="8"/>
  <c r="E529" i="8"/>
  <c r="J529" i="8"/>
  <c r="A530" i="8"/>
  <c r="B530" i="8"/>
  <c r="E530" i="8"/>
  <c r="H529" i="8" s="1"/>
  <c r="G530" i="8"/>
  <c r="H530" i="8"/>
  <c r="I530" i="8"/>
  <c r="J530" i="8"/>
  <c r="K530" i="8" s="1"/>
  <c r="A531" i="8"/>
  <c r="B531" i="8"/>
  <c r="E531" i="8"/>
  <c r="F530" i="8" s="1"/>
  <c r="G531" i="8"/>
  <c r="H531" i="8"/>
  <c r="I531" i="8"/>
  <c r="A532" i="8"/>
  <c r="B532" i="8"/>
  <c r="E532" i="8"/>
  <c r="F531" i="8" s="1"/>
  <c r="A533" i="8"/>
  <c r="B533" i="8"/>
  <c r="E533" i="8"/>
  <c r="I532" i="8" s="1"/>
  <c r="A534" i="8"/>
  <c r="B534" i="8"/>
  <c r="E534" i="8"/>
  <c r="H533" i="8" s="1"/>
  <c r="F534" i="8"/>
  <c r="G534" i="8"/>
  <c r="I534" i="8"/>
  <c r="A535" i="8"/>
  <c r="B535" i="8"/>
  <c r="E535" i="8"/>
  <c r="F535" i="8"/>
  <c r="G535" i="8"/>
  <c r="J535" i="8"/>
  <c r="K535" i="8" s="1"/>
  <c r="A536" i="8"/>
  <c r="B536" i="8"/>
  <c r="E536" i="8"/>
  <c r="G536" i="8"/>
  <c r="J536" i="8"/>
  <c r="A537" i="8"/>
  <c r="B537" i="8"/>
  <c r="E537" i="8"/>
  <c r="F536" i="8" s="1"/>
  <c r="J537" i="8"/>
  <c r="A538" i="8"/>
  <c r="B538" i="8"/>
  <c r="E538" i="8"/>
  <c r="F537" i="8" s="1"/>
  <c r="G538" i="8"/>
  <c r="H538" i="8"/>
  <c r="I538" i="8"/>
  <c r="J538" i="8"/>
  <c r="A539" i="8"/>
  <c r="B539" i="8"/>
  <c r="E539" i="8"/>
  <c r="F538" i="8" s="1"/>
  <c r="J539" i="8"/>
  <c r="A540" i="8"/>
  <c r="B540" i="8"/>
  <c r="E540" i="8"/>
  <c r="H539" i="8" s="1"/>
  <c r="J540" i="8"/>
  <c r="K540" i="8" s="1"/>
  <c r="A541" i="8"/>
  <c r="B541" i="8"/>
  <c r="E541" i="8"/>
  <c r="G540" i="8" s="1"/>
  <c r="J541" i="8"/>
  <c r="A542" i="8"/>
  <c r="B542" i="8"/>
  <c r="E542" i="8"/>
  <c r="F541" i="8" s="1"/>
  <c r="G542" i="8"/>
  <c r="A543" i="8"/>
  <c r="B543" i="8"/>
  <c r="E543" i="8"/>
  <c r="A544" i="8"/>
  <c r="B544" i="8"/>
  <c r="E544" i="8"/>
  <c r="A545" i="8"/>
  <c r="B545" i="8"/>
  <c r="E545" i="8"/>
  <c r="G544" i="8" s="1"/>
  <c r="G545" i="8"/>
  <c r="H545" i="8"/>
  <c r="I545" i="8"/>
  <c r="J545" i="8"/>
  <c r="K545" i="8" s="1"/>
  <c r="A546" i="8"/>
  <c r="B546" i="8"/>
  <c r="E546" i="8"/>
  <c r="F545" i="8" s="1"/>
  <c r="A547" i="8"/>
  <c r="B547" i="8"/>
  <c r="E547" i="8"/>
  <c r="H546" i="8" s="1"/>
  <c r="H547" i="8"/>
  <c r="A548" i="8"/>
  <c r="B548" i="8"/>
  <c r="E548" i="8"/>
  <c r="G547" i="8" s="1"/>
  <c r="G548" i="8"/>
  <c r="A549" i="8"/>
  <c r="B549" i="8"/>
  <c r="E549" i="8"/>
  <c r="F548" i="8" s="1"/>
  <c r="G549" i="8"/>
  <c r="A550" i="8"/>
  <c r="B550" i="8"/>
  <c r="E550" i="8"/>
  <c r="J549" i="8" s="1"/>
  <c r="G550" i="8"/>
  <c r="A551" i="8"/>
  <c r="B551" i="8"/>
  <c r="E551" i="8"/>
  <c r="I550" i="8" s="1"/>
  <c r="G551" i="8"/>
  <c r="A552" i="8"/>
  <c r="B552" i="8"/>
  <c r="E552" i="8"/>
  <c r="H551" i="8" s="1"/>
  <c r="H552" i="8"/>
  <c r="A553" i="8"/>
  <c r="B553" i="8"/>
  <c r="E553" i="8"/>
  <c r="G552" i="8" s="1"/>
  <c r="G553" i="8"/>
  <c r="H553" i="8"/>
  <c r="I553" i="8"/>
  <c r="J553" i="8"/>
  <c r="A554" i="8"/>
  <c r="B554" i="8"/>
  <c r="E554" i="8"/>
  <c r="F553" i="8" s="1"/>
  <c r="G554" i="8"/>
  <c r="A555" i="8"/>
  <c r="B555" i="8"/>
  <c r="E555" i="8"/>
  <c r="F554" i="8" s="1"/>
  <c r="J555" i="8"/>
  <c r="K555" i="8" s="1"/>
  <c r="A556" i="8"/>
  <c r="B556" i="8"/>
  <c r="E556" i="8"/>
  <c r="F555" i="8" s="1"/>
  <c r="I556" i="8"/>
  <c r="A557" i="8"/>
  <c r="B557" i="8"/>
  <c r="E557" i="8"/>
  <c r="F556" i="8" s="1"/>
  <c r="I557" i="8"/>
  <c r="A558" i="8"/>
  <c r="B558" i="8"/>
  <c r="E558" i="8"/>
  <c r="J557" i="8" s="1"/>
  <c r="J558" i="8"/>
  <c r="A559" i="8"/>
  <c r="B559" i="8"/>
  <c r="E559" i="8"/>
  <c r="I558" i="8" s="1"/>
  <c r="J559" i="8"/>
  <c r="A560" i="8"/>
  <c r="B560" i="8"/>
  <c r="E560" i="8"/>
  <c r="H559" i="8" s="1"/>
  <c r="J560" i="8"/>
  <c r="K560" i="8" s="1"/>
  <c r="A561" i="8"/>
  <c r="B561" i="8"/>
  <c r="E561" i="8"/>
  <c r="G560" i="8" s="1"/>
  <c r="G561" i="8"/>
  <c r="H561" i="8"/>
  <c r="I561" i="8"/>
  <c r="J561" i="8"/>
  <c r="A562" i="8"/>
  <c r="B562" i="8"/>
  <c r="E562" i="8"/>
  <c r="F561" i="8" s="1"/>
  <c r="G562" i="8"/>
  <c r="I562" i="8"/>
  <c r="J562" i="8"/>
  <c r="A563" i="8"/>
  <c r="B563" i="8"/>
  <c r="E563" i="8"/>
  <c r="F562" i="8" s="1"/>
  <c r="H563" i="8"/>
  <c r="I563" i="8"/>
  <c r="J563" i="8"/>
  <c r="A564" i="8"/>
  <c r="B564" i="8"/>
  <c r="E564" i="8"/>
  <c r="F563" i="8" s="1"/>
  <c r="G564" i="8"/>
  <c r="H564" i="8"/>
  <c r="I564" i="8"/>
  <c r="J564" i="8"/>
  <c r="A565" i="8"/>
  <c r="B565" i="8"/>
  <c r="E565" i="8"/>
  <c r="F564" i="8" s="1"/>
  <c r="G565" i="8"/>
  <c r="H565" i="8"/>
  <c r="I565" i="8"/>
  <c r="A566" i="8"/>
  <c r="B566" i="8"/>
  <c r="E566" i="8"/>
  <c r="J565" i="8" s="1"/>
  <c r="K565" i="8" s="1"/>
  <c r="G566" i="8"/>
  <c r="H566" i="8"/>
  <c r="J566" i="8"/>
  <c r="A567" i="8"/>
  <c r="B567" i="8"/>
  <c r="E567" i="8"/>
  <c r="I566" i="8" s="1"/>
  <c r="G567" i="8"/>
  <c r="I567" i="8"/>
  <c r="J567" i="8"/>
  <c r="A568" i="8"/>
  <c r="B568" i="8"/>
  <c r="E568" i="8"/>
  <c r="H567" i="8" s="1"/>
  <c r="H568" i="8"/>
  <c r="I568" i="8"/>
  <c r="J568" i="8"/>
  <c r="A569" i="8"/>
  <c r="B569" i="8"/>
  <c r="E569" i="8"/>
  <c r="G568" i="8" s="1"/>
  <c r="G569" i="8"/>
  <c r="H569" i="8"/>
  <c r="I569" i="8"/>
  <c r="J569" i="8"/>
  <c r="A570" i="8"/>
  <c r="B570" i="8"/>
  <c r="E570" i="8"/>
  <c r="F569" i="8" s="1"/>
  <c r="G570" i="8"/>
  <c r="H570" i="8"/>
  <c r="I570" i="8"/>
  <c r="J570" i="8"/>
  <c r="K570" i="8" s="1"/>
  <c r="A571" i="8"/>
  <c r="B571" i="8"/>
  <c r="E571" i="8"/>
  <c r="F570" i="8" s="1"/>
  <c r="A572" i="8"/>
  <c r="B572" i="8"/>
  <c r="E572" i="8"/>
  <c r="I571" i="8" s="1"/>
  <c r="A573" i="8"/>
  <c r="B573" i="8"/>
  <c r="E573" i="8"/>
  <c r="H572" i="8" s="1"/>
  <c r="A574" i="8"/>
  <c r="B574" i="8"/>
  <c r="E574" i="8"/>
  <c r="J573" i="8" s="1"/>
  <c r="A575" i="8"/>
  <c r="B575" i="8"/>
  <c r="E575" i="8"/>
  <c r="I574" i="8" s="1"/>
  <c r="A576" i="8"/>
  <c r="B576" i="8"/>
  <c r="E576" i="8"/>
  <c r="H575" i="8" s="1"/>
  <c r="A577" i="8"/>
  <c r="B577" i="8"/>
  <c r="E577" i="8"/>
  <c r="G576" i="8" s="1"/>
  <c r="G577" i="8"/>
  <c r="H577" i="8"/>
  <c r="I577" i="8"/>
  <c r="J577" i="8"/>
  <c r="A578" i="8"/>
  <c r="B578" i="8"/>
  <c r="E578" i="8"/>
  <c r="F577" i="8" s="1"/>
  <c r="G578" i="8"/>
  <c r="I578" i="8"/>
  <c r="A579" i="8"/>
  <c r="B579" i="8"/>
  <c r="E579" i="8"/>
  <c r="H578" i="8" s="1"/>
  <c r="H579" i="8"/>
  <c r="A580" i="8"/>
  <c r="B580" i="8"/>
  <c r="E580" i="8"/>
  <c r="G579" i="8" s="1"/>
  <c r="G580" i="8"/>
  <c r="A581" i="8"/>
  <c r="B581" i="8"/>
  <c r="E581" i="8"/>
  <c r="F580" i="8" s="1"/>
  <c r="G581" i="8"/>
  <c r="A582" i="8"/>
  <c r="B582" i="8"/>
  <c r="E582" i="8"/>
  <c r="J581" i="8" s="1"/>
  <c r="G582" i="8"/>
  <c r="A583" i="8"/>
  <c r="B583" i="8"/>
  <c r="E583" i="8"/>
  <c r="F582" i="8" s="1"/>
  <c r="J583" i="8"/>
  <c r="A584" i="8"/>
  <c r="B584" i="8"/>
  <c r="E584" i="8"/>
  <c r="F583" i="8" s="1"/>
  <c r="G584" i="8"/>
  <c r="I584" i="8"/>
  <c r="J584" i="8"/>
  <c r="A585" i="8"/>
  <c r="B585" i="8"/>
  <c r="E585" i="8"/>
  <c r="F584" i="8" s="1"/>
  <c r="H585" i="8"/>
  <c r="I585" i="8"/>
  <c r="J585" i="8"/>
  <c r="K585" i="8" s="1"/>
  <c r="A586" i="8"/>
  <c r="B586" i="8"/>
  <c r="E586" i="8"/>
  <c r="F585" i="8" s="1"/>
  <c r="G586" i="8"/>
  <c r="H586" i="8"/>
  <c r="I586" i="8"/>
  <c r="J586" i="8"/>
  <c r="A587" i="8"/>
  <c r="B587" i="8"/>
  <c r="E587" i="8"/>
  <c r="F586" i="8" s="1"/>
  <c r="A588" i="8"/>
  <c r="B588" i="8"/>
  <c r="E588" i="8"/>
  <c r="I587" i="8" s="1"/>
  <c r="G588" i="8"/>
  <c r="I588" i="8"/>
  <c r="A589" i="8"/>
  <c r="B589" i="8"/>
  <c r="E589" i="8"/>
  <c r="H588" i="8" s="1"/>
  <c r="H589" i="8"/>
  <c r="A590" i="8"/>
  <c r="B590" i="8"/>
  <c r="E590" i="8"/>
  <c r="G589" i="8" s="1"/>
  <c r="G590" i="8"/>
  <c r="A591" i="8"/>
  <c r="B591" i="8"/>
  <c r="E591" i="8"/>
  <c r="F590" i="8" s="1"/>
  <c r="J591" i="8"/>
  <c r="A592" i="8"/>
  <c r="B592" i="8"/>
  <c r="E592" i="8"/>
  <c r="F591" i="8" s="1"/>
  <c r="G592" i="8"/>
  <c r="I592" i="8"/>
  <c r="J592" i="8"/>
  <c r="A593" i="8"/>
  <c r="B593" i="8"/>
  <c r="E593" i="8"/>
  <c r="F592" i="8" s="1"/>
  <c r="H593" i="8"/>
  <c r="I593" i="8"/>
  <c r="J593" i="8"/>
  <c r="A594" i="8"/>
  <c r="B594" i="8"/>
  <c r="E594" i="8"/>
  <c r="F593" i="8" s="1"/>
  <c r="G594" i="8"/>
  <c r="H594" i="8"/>
  <c r="I594" i="8"/>
  <c r="J594" i="8"/>
  <c r="A595" i="8"/>
  <c r="B595" i="8"/>
  <c r="E595" i="8"/>
  <c r="F594" i="8" s="1"/>
  <c r="A596" i="8"/>
  <c r="B596" i="8"/>
  <c r="E596" i="8"/>
  <c r="I595" i="8" s="1"/>
  <c r="G596" i="8"/>
  <c r="I596" i="8"/>
  <c r="A597" i="8"/>
  <c r="B597" i="8"/>
  <c r="E597" i="8"/>
  <c r="H596" i="8" s="1"/>
  <c r="H597" i="8"/>
  <c r="A598" i="8"/>
  <c r="B598" i="8"/>
  <c r="E598" i="8"/>
  <c r="G597" i="8" s="1"/>
  <c r="G598" i="8"/>
  <c r="A599" i="8"/>
  <c r="B599" i="8"/>
  <c r="E599" i="8"/>
  <c r="F598" i="8" s="1"/>
  <c r="J599" i="8"/>
  <c r="A600" i="8"/>
  <c r="B600" i="8"/>
  <c r="E600" i="8"/>
  <c r="F599" i="8" s="1"/>
  <c r="G600" i="8"/>
  <c r="I600" i="8"/>
  <c r="J600" i="8"/>
  <c r="K600" i="8" s="1"/>
  <c r="A601" i="8"/>
  <c r="B601" i="8"/>
  <c r="E601" i="8"/>
  <c r="F600" i="8" s="1"/>
  <c r="F601" i="8"/>
  <c r="G601" i="8"/>
  <c r="H601" i="8"/>
  <c r="I601" i="8"/>
  <c r="J601" i="8"/>
  <c r="A374" i="12"/>
  <c r="B374" i="12"/>
  <c r="E374" i="12"/>
  <c r="J374" i="12"/>
  <c r="A375" i="12"/>
  <c r="B375" i="12"/>
  <c r="E375" i="12"/>
  <c r="F374" i="12" s="1"/>
  <c r="I375" i="12"/>
  <c r="J375" i="12"/>
  <c r="A376" i="12"/>
  <c r="B376" i="12"/>
  <c r="E376" i="12"/>
  <c r="F375" i="12" s="1"/>
  <c r="I376" i="12"/>
  <c r="J376" i="12"/>
  <c r="A377" i="12"/>
  <c r="B377" i="12"/>
  <c r="E377" i="12"/>
  <c r="F376" i="12" s="1"/>
  <c r="A378" i="12"/>
  <c r="B378" i="12"/>
  <c r="E378" i="12"/>
  <c r="I378" i="12"/>
  <c r="J378" i="12"/>
  <c r="A379" i="12"/>
  <c r="B379" i="12"/>
  <c r="E379" i="12"/>
  <c r="A380" i="12"/>
  <c r="B380" i="12"/>
  <c r="E380" i="12"/>
  <c r="I380" i="12"/>
  <c r="A381" i="12"/>
  <c r="B381" i="12"/>
  <c r="E381" i="12"/>
  <c r="I381" i="12"/>
  <c r="J381" i="12"/>
  <c r="A382" i="12"/>
  <c r="B382" i="12"/>
  <c r="E382" i="12"/>
  <c r="J382" i="12"/>
  <c r="A383" i="12"/>
  <c r="B383" i="12"/>
  <c r="E383" i="12"/>
  <c r="I383" i="12"/>
  <c r="A384" i="12"/>
  <c r="B384" i="12"/>
  <c r="E384" i="12"/>
  <c r="A385" i="12"/>
  <c r="B385" i="12"/>
  <c r="E385" i="12"/>
  <c r="I384" i="12" s="1"/>
  <c r="A386" i="12"/>
  <c r="B386" i="12"/>
  <c r="E386" i="12"/>
  <c r="I386" i="12"/>
  <c r="J386" i="12"/>
  <c r="A387" i="12"/>
  <c r="B387" i="12"/>
  <c r="E387" i="12"/>
  <c r="A388" i="12"/>
  <c r="B388" i="12"/>
  <c r="E388" i="12"/>
  <c r="I388" i="12"/>
  <c r="A389" i="12"/>
  <c r="B389" i="12"/>
  <c r="E389" i="12"/>
  <c r="I389" i="12"/>
  <c r="J389" i="12"/>
  <c r="A390" i="12"/>
  <c r="B390" i="12"/>
  <c r="E390" i="12"/>
  <c r="J390" i="12"/>
  <c r="A391" i="12"/>
  <c r="B391" i="12"/>
  <c r="E391" i="12"/>
  <c r="I391" i="12"/>
  <c r="A392" i="12"/>
  <c r="B392" i="12"/>
  <c r="E392" i="12"/>
  <c r="A393" i="12"/>
  <c r="B393" i="12"/>
  <c r="E393" i="12"/>
  <c r="I392" i="12" s="1"/>
  <c r="A394" i="12"/>
  <c r="B394" i="12"/>
  <c r="E394" i="12"/>
  <c r="I394" i="12"/>
  <c r="J394" i="12"/>
  <c r="A395" i="12"/>
  <c r="B395" i="12"/>
  <c r="E395" i="12"/>
  <c r="A396" i="12"/>
  <c r="B396" i="12"/>
  <c r="E396" i="12"/>
  <c r="I396" i="12"/>
  <c r="A397" i="12"/>
  <c r="B397" i="12"/>
  <c r="E397" i="12"/>
  <c r="I397" i="12"/>
  <c r="J397" i="12"/>
  <c r="A398" i="12"/>
  <c r="B398" i="12"/>
  <c r="E398" i="12"/>
  <c r="J398" i="12"/>
  <c r="A399" i="12"/>
  <c r="B399" i="12"/>
  <c r="E399" i="12"/>
  <c r="I399" i="12"/>
  <c r="A400" i="12"/>
  <c r="B400" i="12"/>
  <c r="E400" i="12"/>
  <c r="A401" i="12"/>
  <c r="B401" i="12"/>
  <c r="E401" i="12"/>
  <c r="I400" i="12" s="1"/>
  <c r="A402" i="12"/>
  <c r="B402" i="12"/>
  <c r="E402" i="12"/>
  <c r="I402" i="12"/>
  <c r="J402" i="12"/>
  <c r="A403" i="12"/>
  <c r="B403" i="12"/>
  <c r="E403" i="12"/>
  <c r="A404" i="12"/>
  <c r="B404" i="12"/>
  <c r="E404" i="12"/>
  <c r="I404" i="12"/>
  <c r="A405" i="12"/>
  <c r="B405" i="12"/>
  <c r="E405" i="12"/>
  <c r="I405" i="12"/>
  <c r="J405" i="12"/>
  <c r="A406" i="12"/>
  <c r="B406" i="12"/>
  <c r="E406" i="12"/>
  <c r="J406" i="12"/>
  <c r="A407" i="12"/>
  <c r="B407" i="12"/>
  <c r="E407" i="12"/>
  <c r="I407" i="12"/>
  <c r="A408" i="12"/>
  <c r="B408" i="12"/>
  <c r="E408" i="12"/>
  <c r="A409" i="12"/>
  <c r="B409" i="12"/>
  <c r="E409" i="12"/>
  <c r="I408" i="12" s="1"/>
  <c r="A410" i="12"/>
  <c r="B410" i="12"/>
  <c r="E410" i="12"/>
  <c r="I410" i="12"/>
  <c r="J410" i="12"/>
  <c r="A411" i="12"/>
  <c r="B411" i="12"/>
  <c r="E411" i="12"/>
  <c r="A412" i="12"/>
  <c r="B412" i="12"/>
  <c r="E412" i="12"/>
  <c r="I412" i="12"/>
  <c r="A413" i="12"/>
  <c r="B413" i="12"/>
  <c r="E413" i="12"/>
  <c r="I413" i="12"/>
  <c r="J413" i="12"/>
  <c r="A414" i="12"/>
  <c r="B414" i="12"/>
  <c r="E414" i="12"/>
  <c r="J414" i="12"/>
  <c r="A415" i="12"/>
  <c r="B415" i="12"/>
  <c r="E415" i="12"/>
  <c r="A416" i="12"/>
  <c r="B416" i="12"/>
  <c r="E416" i="12"/>
  <c r="A417" i="12"/>
  <c r="B417" i="12"/>
  <c r="E417" i="12"/>
  <c r="A418" i="12"/>
  <c r="B418" i="12"/>
  <c r="E418" i="12"/>
  <c r="I418" i="12"/>
  <c r="J418" i="12"/>
  <c r="A419" i="12"/>
  <c r="B419" i="12"/>
  <c r="E419" i="12"/>
  <c r="I419" i="12"/>
  <c r="A420" i="12"/>
  <c r="B420" i="12"/>
  <c r="E420" i="12"/>
  <c r="I420" i="12"/>
  <c r="A421" i="12"/>
  <c r="B421" i="12"/>
  <c r="E421" i="12"/>
  <c r="I421" i="12"/>
  <c r="J421" i="12"/>
  <c r="A422" i="12"/>
  <c r="B422" i="12"/>
  <c r="E422" i="12"/>
  <c r="A423" i="12"/>
  <c r="B423" i="12"/>
  <c r="E423" i="12"/>
  <c r="A424" i="12"/>
  <c r="B424" i="12"/>
  <c r="E424" i="12"/>
  <c r="I423" i="12" s="1"/>
  <c r="J424" i="12"/>
  <c r="A425" i="12"/>
  <c r="B425" i="12"/>
  <c r="E425" i="12"/>
  <c r="A426" i="12"/>
  <c r="B426" i="12"/>
  <c r="E426" i="12"/>
  <c r="I426" i="12"/>
  <c r="J426" i="12"/>
  <c r="A427" i="12"/>
  <c r="B427" i="12"/>
  <c r="E427" i="12"/>
  <c r="A428" i="12"/>
  <c r="B428" i="12"/>
  <c r="E428" i="12"/>
  <c r="I427" i="12" s="1"/>
  <c r="I428" i="12"/>
  <c r="A429" i="12"/>
  <c r="B429" i="12"/>
  <c r="E429" i="12"/>
  <c r="I429" i="12"/>
  <c r="J429" i="12"/>
  <c r="A430" i="12"/>
  <c r="B430" i="12"/>
  <c r="E430" i="12"/>
  <c r="A431" i="12"/>
  <c r="B431" i="12"/>
  <c r="E431" i="12"/>
  <c r="I431" i="12"/>
  <c r="J431" i="12"/>
  <c r="A432" i="12"/>
  <c r="B432" i="12"/>
  <c r="E432" i="12"/>
  <c r="J432" i="12"/>
  <c r="A433" i="12"/>
  <c r="B433" i="12"/>
  <c r="E433" i="12"/>
  <c r="A434" i="12"/>
  <c r="B434" i="12"/>
  <c r="E434" i="12"/>
  <c r="I434" i="12"/>
  <c r="J434" i="12"/>
  <c r="A435" i="12"/>
  <c r="B435" i="12"/>
  <c r="E435" i="12"/>
  <c r="I435" i="12"/>
  <c r="A436" i="12"/>
  <c r="B436" i="12"/>
  <c r="E436" i="12"/>
  <c r="I436" i="12"/>
  <c r="A437" i="12"/>
  <c r="B437" i="12"/>
  <c r="E437" i="12"/>
  <c r="I437" i="12"/>
  <c r="J437" i="12"/>
  <c r="A438" i="12"/>
  <c r="B438" i="12"/>
  <c r="E438" i="12"/>
  <c r="A439" i="12"/>
  <c r="B439" i="12"/>
  <c r="E439" i="12"/>
  <c r="I439" i="12"/>
  <c r="J439" i="12"/>
  <c r="A440" i="12"/>
  <c r="B440" i="12"/>
  <c r="E440" i="12"/>
  <c r="A441" i="12"/>
  <c r="B441" i="12"/>
  <c r="E441" i="12"/>
  <c r="J440" i="12" s="1"/>
  <c r="A442" i="12"/>
  <c r="B442" i="12"/>
  <c r="E442" i="12"/>
  <c r="I442" i="12"/>
  <c r="J442" i="12"/>
  <c r="A443" i="12"/>
  <c r="B443" i="12"/>
  <c r="E443" i="12"/>
  <c r="I443" i="12"/>
  <c r="A444" i="12"/>
  <c r="B444" i="12"/>
  <c r="E444" i="12"/>
  <c r="I444" i="12"/>
  <c r="A445" i="12"/>
  <c r="B445" i="12"/>
  <c r="E445" i="12"/>
  <c r="I445" i="12"/>
  <c r="J445" i="12"/>
  <c r="A446" i="12"/>
  <c r="B446" i="12"/>
  <c r="E446" i="12"/>
  <c r="A447" i="12"/>
  <c r="B447" i="12"/>
  <c r="E447" i="12"/>
  <c r="J446" i="12" s="1"/>
  <c r="J447" i="12"/>
  <c r="A448" i="12"/>
  <c r="B448" i="12"/>
  <c r="E448" i="12"/>
  <c r="J448" i="12"/>
  <c r="A449" i="12"/>
  <c r="B449" i="12"/>
  <c r="E449" i="12"/>
  <c r="A450" i="12"/>
  <c r="B450" i="12"/>
  <c r="E450" i="12"/>
  <c r="I450" i="12"/>
  <c r="J450" i="12"/>
  <c r="A451" i="12"/>
  <c r="B451" i="12"/>
  <c r="E451" i="12"/>
  <c r="I451" i="12"/>
  <c r="A452" i="12"/>
  <c r="B452" i="12"/>
  <c r="E452" i="12"/>
  <c r="I452" i="12"/>
  <c r="A453" i="12"/>
  <c r="B453" i="12"/>
  <c r="E453" i="12"/>
  <c r="I453" i="12"/>
  <c r="J453" i="12"/>
  <c r="A454" i="12"/>
  <c r="B454" i="12"/>
  <c r="E454" i="12"/>
  <c r="A455" i="12"/>
  <c r="B455" i="12"/>
  <c r="E455" i="12"/>
  <c r="A456" i="12"/>
  <c r="B456" i="12"/>
  <c r="E456" i="12"/>
  <c r="I455" i="12" s="1"/>
  <c r="J456" i="12"/>
  <c r="A457" i="12"/>
  <c r="B457" i="12"/>
  <c r="E457" i="12"/>
  <c r="A458" i="12"/>
  <c r="B458" i="12"/>
  <c r="E458" i="12"/>
  <c r="J457" i="12" s="1"/>
  <c r="F458" i="12"/>
  <c r="I458" i="12"/>
  <c r="A459" i="12"/>
  <c r="B459" i="12"/>
  <c r="E459" i="12"/>
  <c r="F459" i="12"/>
  <c r="G459" i="12"/>
  <c r="H459" i="12"/>
  <c r="I459" i="12"/>
  <c r="A460" i="12"/>
  <c r="B460" i="12"/>
  <c r="E460" i="12"/>
  <c r="J459" i="12" s="1"/>
  <c r="F460" i="12"/>
  <c r="G460" i="12"/>
  <c r="H460" i="12"/>
  <c r="I460" i="12"/>
  <c r="A461" i="12"/>
  <c r="B461" i="12"/>
  <c r="E461" i="12"/>
  <c r="J460" i="12" s="1"/>
  <c r="F461" i="12"/>
  <c r="G461" i="12"/>
  <c r="H461" i="12"/>
  <c r="I461" i="12"/>
  <c r="A462" i="12"/>
  <c r="B462" i="12"/>
  <c r="E462" i="12"/>
  <c r="J461" i="12" s="1"/>
  <c r="A463" i="12"/>
  <c r="B463" i="12"/>
  <c r="E463" i="12"/>
  <c r="J462" i="12" s="1"/>
  <c r="G463" i="12"/>
  <c r="A464" i="12"/>
  <c r="B464" i="12"/>
  <c r="E464" i="12"/>
  <c r="J463" i="12" s="1"/>
  <c r="A465" i="12"/>
  <c r="B465" i="12"/>
  <c r="E465" i="12"/>
  <c r="F465" i="12"/>
  <c r="G465" i="12"/>
  <c r="I465" i="12"/>
  <c r="A466" i="12"/>
  <c r="B466" i="12"/>
  <c r="E466" i="12"/>
  <c r="J465" i="12" s="1"/>
  <c r="F466" i="12"/>
  <c r="G466" i="12"/>
  <c r="H466" i="12"/>
  <c r="A467" i="12"/>
  <c r="B467" i="12"/>
  <c r="E467" i="12"/>
  <c r="J466" i="12" s="1"/>
  <c r="F467" i="12"/>
  <c r="G467" i="12"/>
  <c r="H467" i="12"/>
  <c r="I467" i="12"/>
  <c r="A468" i="12"/>
  <c r="B468" i="12"/>
  <c r="E468" i="12"/>
  <c r="J467" i="12" s="1"/>
  <c r="H468" i="12"/>
  <c r="A469" i="12"/>
  <c r="B469" i="12"/>
  <c r="E469" i="12"/>
  <c r="J468" i="12" s="1"/>
  <c r="F469" i="12"/>
  <c r="G469" i="12"/>
  <c r="H469" i="12"/>
  <c r="I469" i="12"/>
  <c r="A470" i="12"/>
  <c r="B470" i="12"/>
  <c r="E470" i="12"/>
  <c r="J469" i="12" s="1"/>
  <c r="A471" i="12"/>
  <c r="B471" i="12"/>
  <c r="E471" i="12"/>
  <c r="J470" i="12" s="1"/>
  <c r="G471" i="12"/>
  <c r="A472" i="12"/>
  <c r="B472" i="12"/>
  <c r="E472" i="12"/>
  <c r="J471" i="12" s="1"/>
  <c r="A473" i="12"/>
  <c r="B473" i="12"/>
  <c r="E473" i="12"/>
  <c r="F473" i="12"/>
  <c r="G473" i="12"/>
  <c r="I473" i="12"/>
  <c r="A474" i="12"/>
  <c r="B474" i="12"/>
  <c r="E474" i="12"/>
  <c r="J473" i="12" s="1"/>
  <c r="F474" i="12"/>
  <c r="G474" i="12"/>
  <c r="H474" i="12"/>
  <c r="A475" i="12"/>
  <c r="B475" i="12"/>
  <c r="E475" i="12"/>
  <c r="J474" i="12" s="1"/>
  <c r="F475" i="12"/>
  <c r="G475" i="12"/>
  <c r="H475" i="12"/>
  <c r="I475" i="12"/>
  <c r="A476" i="12"/>
  <c r="B476" i="12"/>
  <c r="E476" i="12"/>
  <c r="J475" i="12" s="1"/>
  <c r="H476" i="12"/>
  <c r="A477" i="12"/>
  <c r="B477" i="12"/>
  <c r="E477" i="12"/>
  <c r="J476" i="12" s="1"/>
  <c r="F477" i="12"/>
  <c r="G477" i="12"/>
  <c r="H477" i="12"/>
  <c r="I477" i="12"/>
  <c r="A478" i="12"/>
  <c r="B478" i="12"/>
  <c r="E478" i="12"/>
  <c r="J477" i="12" s="1"/>
  <c r="A479" i="12"/>
  <c r="B479" i="12"/>
  <c r="E479" i="12"/>
  <c r="J478" i="12" s="1"/>
  <c r="G479" i="12"/>
  <c r="A480" i="12"/>
  <c r="B480" i="12"/>
  <c r="E480" i="12"/>
  <c r="J479" i="12" s="1"/>
  <c r="A481" i="12"/>
  <c r="B481" i="12"/>
  <c r="E481" i="12"/>
  <c r="F481" i="12"/>
  <c r="G481" i="12"/>
  <c r="I481" i="12"/>
  <c r="A482" i="12"/>
  <c r="B482" i="12"/>
  <c r="E482" i="12"/>
  <c r="J481" i="12" s="1"/>
  <c r="F482" i="12"/>
  <c r="G482" i="12"/>
  <c r="H482" i="12"/>
  <c r="A483" i="12"/>
  <c r="B483" i="12"/>
  <c r="E483" i="12"/>
  <c r="J482" i="12" s="1"/>
  <c r="F483" i="12"/>
  <c r="G483" i="12"/>
  <c r="H483" i="12"/>
  <c r="I483" i="12"/>
  <c r="A484" i="12"/>
  <c r="B484" i="12"/>
  <c r="E484" i="12"/>
  <c r="J483" i="12" s="1"/>
  <c r="H484" i="12"/>
  <c r="I484" i="12"/>
  <c r="A485" i="12"/>
  <c r="B485" i="12"/>
  <c r="E485" i="12"/>
  <c r="J484" i="12" s="1"/>
  <c r="F485" i="12"/>
  <c r="G485" i="12"/>
  <c r="H485" i="12"/>
  <c r="I485" i="12"/>
  <c r="A486" i="12"/>
  <c r="B486" i="12"/>
  <c r="E486" i="12"/>
  <c r="J485" i="12" s="1"/>
  <c r="A487" i="12"/>
  <c r="B487" i="12"/>
  <c r="E487" i="12"/>
  <c r="A488" i="12"/>
  <c r="B488" i="12"/>
  <c r="E488" i="12"/>
  <c r="J487" i="12" s="1"/>
  <c r="F488" i="12"/>
  <c r="A489" i="12"/>
  <c r="B489" i="12"/>
  <c r="E489" i="12"/>
  <c r="F489" i="12"/>
  <c r="G489" i="12"/>
  <c r="I489" i="12"/>
  <c r="A490" i="12"/>
  <c r="B490" i="12"/>
  <c r="E490" i="12"/>
  <c r="J489" i="12" s="1"/>
  <c r="F490" i="12"/>
  <c r="G490" i="12"/>
  <c r="H490" i="12"/>
  <c r="A491" i="12"/>
  <c r="B491" i="12"/>
  <c r="E491" i="12"/>
  <c r="J490" i="12" s="1"/>
  <c r="F491" i="12"/>
  <c r="G491" i="12"/>
  <c r="H491" i="12"/>
  <c r="I491" i="12"/>
  <c r="A492" i="12"/>
  <c r="B492" i="12"/>
  <c r="E492" i="12"/>
  <c r="J491" i="12" s="1"/>
  <c r="H492" i="12"/>
  <c r="I492" i="12"/>
  <c r="A493" i="12"/>
  <c r="B493" i="12"/>
  <c r="E493" i="12"/>
  <c r="J492" i="12" s="1"/>
  <c r="F493" i="12"/>
  <c r="G493" i="12"/>
  <c r="H493" i="12"/>
  <c r="I493" i="12"/>
  <c r="A494" i="12"/>
  <c r="B494" i="12"/>
  <c r="E494" i="12"/>
  <c r="J493" i="12" s="1"/>
  <c r="A495" i="12"/>
  <c r="B495" i="12"/>
  <c r="E495" i="12"/>
  <c r="A496" i="12"/>
  <c r="B496" i="12"/>
  <c r="E496" i="12"/>
  <c r="F496" i="12"/>
  <c r="A497" i="12"/>
  <c r="B497" i="12"/>
  <c r="E497" i="12"/>
  <c r="F497" i="12"/>
  <c r="G497" i="12"/>
  <c r="I497" i="12"/>
  <c r="A498" i="12"/>
  <c r="B498" i="12"/>
  <c r="E498" i="12"/>
  <c r="J497" i="12" s="1"/>
  <c r="F498" i="12"/>
  <c r="G498" i="12"/>
  <c r="H498" i="12"/>
  <c r="A499" i="12"/>
  <c r="B499" i="12"/>
  <c r="E499" i="12"/>
  <c r="J498" i="12" s="1"/>
  <c r="F499" i="12"/>
  <c r="G499" i="12"/>
  <c r="H499" i="12"/>
  <c r="I499" i="12"/>
  <c r="A500" i="12"/>
  <c r="B500" i="12"/>
  <c r="E500" i="12"/>
  <c r="J499" i="12" s="1"/>
  <c r="H500" i="12"/>
  <c r="I500" i="12"/>
  <c r="A501" i="12"/>
  <c r="B501" i="12"/>
  <c r="E501" i="12"/>
  <c r="F501" i="12"/>
  <c r="G501" i="12"/>
  <c r="H501" i="12"/>
  <c r="I501" i="12"/>
  <c r="A502" i="12"/>
  <c r="B502" i="12"/>
  <c r="E502" i="12"/>
  <c r="J501" i="12" s="1"/>
  <c r="F502" i="12"/>
  <c r="A503" i="12"/>
  <c r="B503" i="12"/>
  <c r="E503" i="12"/>
  <c r="G503" i="12"/>
  <c r="A504" i="12"/>
  <c r="B504" i="12"/>
  <c r="E504" i="12"/>
  <c r="H504" i="12"/>
  <c r="A505" i="12"/>
  <c r="B505" i="12"/>
  <c r="E505" i="12"/>
  <c r="F505" i="12"/>
  <c r="G505" i="12"/>
  <c r="I505" i="12"/>
  <c r="A506" i="12"/>
  <c r="B506" i="12"/>
  <c r="E506" i="12"/>
  <c r="J505" i="12" s="1"/>
  <c r="F506" i="12"/>
  <c r="G506" i="12"/>
  <c r="H506" i="12"/>
  <c r="A507" i="12"/>
  <c r="B507" i="12"/>
  <c r="E507" i="12"/>
  <c r="J506" i="12" s="1"/>
  <c r="F507" i="12"/>
  <c r="G507" i="12"/>
  <c r="H507" i="12"/>
  <c r="I507" i="12"/>
  <c r="A508" i="12"/>
  <c r="B508" i="12"/>
  <c r="E508" i="12"/>
  <c r="J507" i="12" s="1"/>
  <c r="A509" i="12"/>
  <c r="B509" i="12"/>
  <c r="E509" i="12"/>
  <c r="G508" i="12" s="1"/>
  <c r="F509" i="12"/>
  <c r="G509" i="12"/>
  <c r="H509" i="12"/>
  <c r="I509" i="12"/>
  <c r="A510" i="12"/>
  <c r="B510" i="12"/>
  <c r="E510" i="12"/>
  <c r="J509" i="12" s="1"/>
  <c r="F510" i="12"/>
  <c r="A511" i="12"/>
  <c r="B511" i="12"/>
  <c r="E511" i="12"/>
  <c r="A512" i="12"/>
  <c r="B512" i="12"/>
  <c r="E512" i="12"/>
  <c r="G511" i="12" s="1"/>
  <c r="A513" i="12"/>
  <c r="B513" i="12"/>
  <c r="E513" i="12"/>
  <c r="G513" i="12"/>
  <c r="I513" i="12"/>
  <c r="A514" i="12"/>
  <c r="B514" i="12"/>
  <c r="E514" i="12"/>
  <c r="F513" i="12" s="1"/>
  <c r="F514" i="12"/>
  <c r="G514" i="12"/>
  <c r="H514" i="12"/>
  <c r="A515" i="12"/>
  <c r="B515" i="12"/>
  <c r="E515" i="12"/>
  <c r="J514" i="12" s="1"/>
  <c r="F515" i="12"/>
  <c r="G515" i="12"/>
  <c r="H515" i="12"/>
  <c r="I515" i="12"/>
  <c r="A516" i="12"/>
  <c r="B516" i="12"/>
  <c r="E516" i="12"/>
  <c r="J515" i="12" s="1"/>
  <c r="G516" i="12"/>
  <c r="I516" i="12"/>
  <c r="A517" i="12"/>
  <c r="B517" i="12"/>
  <c r="E517" i="12"/>
  <c r="F517" i="12"/>
  <c r="G517" i="12"/>
  <c r="H517" i="12"/>
  <c r="I517" i="12"/>
  <c r="A518" i="12"/>
  <c r="B518" i="12"/>
  <c r="E518" i="12"/>
  <c r="J517" i="12" s="1"/>
  <c r="F518" i="12"/>
  <c r="I518" i="12"/>
  <c r="A519" i="12"/>
  <c r="B519" i="12"/>
  <c r="E519" i="12"/>
  <c r="J519" i="12"/>
  <c r="A520" i="12"/>
  <c r="B520" i="12"/>
  <c r="E520" i="12"/>
  <c r="G520" i="12"/>
  <c r="A521" i="12"/>
  <c r="B521" i="12"/>
  <c r="E521" i="12"/>
  <c r="G521" i="12"/>
  <c r="A522" i="12"/>
  <c r="B522" i="12"/>
  <c r="E522" i="12"/>
  <c r="J521" i="12" s="1"/>
  <c r="J522" i="12"/>
  <c r="A523" i="12"/>
  <c r="B523" i="12"/>
  <c r="E523" i="12"/>
  <c r="G523" i="12"/>
  <c r="J523" i="12"/>
  <c r="A524" i="12"/>
  <c r="B524" i="12"/>
  <c r="E524" i="12"/>
  <c r="A525" i="12"/>
  <c r="B525" i="12"/>
  <c r="E525" i="12"/>
  <c r="G524" i="12" s="1"/>
  <c r="A526" i="12"/>
  <c r="B526" i="12"/>
  <c r="E526" i="12"/>
  <c r="G526" i="12"/>
  <c r="J526" i="12"/>
  <c r="A527" i="12"/>
  <c r="B527" i="12"/>
  <c r="E527" i="12"/>
  <c r="J527" i="12"/>
  <c r="A528" i="12"/>
  <c r="B528" i="12"/>
  <c r="E528" i="12"/>
  <c r="G528" i="12"/>
  <c r="A529" i="12"/>
  <c r="B529" i="12"/>
  <c r="E529" i="12"/>
  <c r="G529" i="12"/>
  <c r="A530" i="12"/>
  <c r="B530" i="12"/>
  <c r="E530" i="12"/>
  <c r="J529" i="12" s="1"/>
  <c r="J530" i="12"/>
  <c r="A531" i="12"/>
  <c r="B531" i="12"/>
  <c r="E531" i="12"/>
  <c r="G531" i="12"/>
  <c r="J531" i="12"/>
  <c r="A532" i="12"/>
  <c r="B532" i="12"/>
  <c r="E532" i="12"/>
  <c r="A533" i="12"/>
  <c r="B533" i="12"/>
  <c r="E533" i="12"/>
  <c r="A534" i="12"/>
  <c r="B534" i="12"/>
  <c r="E534" i="12"/>
  <c r="G534" i="12"/>
  <c r="J534" i="12"/>
  <c r="A535" i="12"/>
  <c r="B535" i="12"/>
  <c r="E535" i="12"/>
  <c r="A536" i="12"/>
  <c r="B536" i="12"/>
  <c r="E536" i="12"/>
  <c r="G536" i="12"/>
  <c r="A537" i="12"/>
  <c r="B537" i="12"/>
  <c r="E537" i="12"/>
  <c r="G537" i="12"/>
  <c r="A538" i="12"/>
  <c r="B538" i="12"/>
  <c r="E538" i="12"/>
  <c r="J537" i="12" s="1"/>
  <c r="J538" i="12"/>
  <c r="A539" i="12"/>
  <c r="B539" i="12"/>
  <c r="E539" i="12"/>
  <c r="G539" i="12"/>
  <c r="J539" i="12"/>
  <c r="A540" i="12"/>
  <c r="B540" i="12"/>
  <c r="E540" i="12"/>
  <c r="A541" i="12"/>
  <c r="B541" i="12"/>
  <c r="E541" i="12"/>
  <c r="G540" i="12" s="1"/>
  <c r="A542" i="12"/>
  <c r="B542" i="12"/>
  <c r="E542" i="12"/>
  <c r="G542" i="12"/>
  <c r="J542" i="12"/>
  <c r="A543" i="12"/>
  <c r="B543" i="12"/>
  <c r="E543" i="12"/>
  <c r="A544" i="12"/>
  <c r="B544" i="12"/>
  <c r="E544" i="12"/>
  <c r="G544" i="12"/>
  <c r="A545" i="12"/>
  <c r="B545" i="12"/>
  <c r="E545" i="12"/>
  <c r="G545" i="12"/>
  <c r="A546" i="12"/>
  <c r="B546" i="12"/>
  <c r="E546" i="12"/>
  <c r="J545" i="12" s="1"/>
  <c r="J546" i="12"/>
  <c r="A547" i="12"/>
  <c r="B547" i="12"/>
  <c r="E547" i="12"/>
  <c r="G547" i="12"/>
  <c r="J547" i="12"/>
  <c r="A548" i="12"/>
  <c r="B548" i="12"/>
  <c r="E548" i="12"/>
  <c r="A549" i="12"/>
  <c r="B549" i="12"/>
  <c r="E549" i="12"/>
  <c r="G548" i="12" s="1"/>
  <c r="A550" i="12"/>
  <c r="B550" i="12"/>
  <c r="E550" i="12"/>
  <c r="G550" i="12"/>
  <c r="J550" i="12"/>
  <c r="A551" i="12"/>
  <c r="B551" i="12"/>
  <c r="E551" i="12"/>
  <c r="A552" i="12"/>
  <c r="B552" i="12"/>
  <c r="E552" i="12"/>
  <c r="G552" i="12"/>
  <c r="A553" i="12"/>
  <c r="B553" i="12"/>
  <c r="E553" i="12"/>
  <c r="G553" i="12"/>
  <c r="J553" i="12"/>
  <c r="A554" i="12"/>
  <c r="B554" i="12"/>
  <c r="E554" i="12"/>
  <c r="A555" i="12"/>
  <c r="B555" i="12"/>
  <c r="E555" i="12"/>
  <c r="G555" i="12"/>
  <c r="J555" i="12"/>
  <c r="A556" i="12"/>
  <c r="B556" i="12"/>
  <c r="E556" i="12"/>
  <c r="A557" i="12"/>
  <c r="B557" i="12"/>
  <c r="E557" i="12"/>
  <c r="A558" i="12"/>
  <c r="B558" i="12"/>
  <c r="E558" i="12"/>
  <c r="G558" i="12"/>
  <c r="J558" i="12"/>
  <c r="A559" i="12"/>
  <c r="B559" i="12"/>
  <c r="E559" i="12"/>
  <c r="A560" i="12"/>
  <c r="B560" i="12"/>
  <c r="E560" i="12"/>
  <c r="G560" i="12"/>
  <c r="A561" i="12"/>
  <c r="B561" i="12"/>
  <c r="E561" i="12"/>
  <c r="G561" i="12"/>
  <c r="J561" i="12"/>
  <c r="A562" i="12"/>
  <c r="B562" i="12"/>
  <c r="E562" i="12"/>
  <c r="A563" i="12"/>
  <c r="B563" i="12"/>
  <c r="E563" i="12"/>
  <c r="G563" i="12"/>
  <c r="J563" i="12"/>
  <c r="A564" i="12"/>
  <c r="B564" i="12"/>
  <c r="E564" i="12"/>
  <c r="A565" i="12"/>
  <c r="B565" i="12"/>
  <c r="E565" i="12"/>
  <c r="G564" i="12" s="1"/>
  <c r="A566" i="12"/>
  <c r="B566" i="12"/>
  <c r="E566" i="12"/>
  <c r="G566" i="12"/>
  <c r="J566" i="12"/>
  <c r="A567" i="12"/>
  <c r="B567" i="12"/>
  <c r="E567" i="12"/>
  <c r="A568" i="12"/>
  <c r="B568" i="12"/>
  <c r="E568" i="12"/>
  <c r="G568" i="12"/>
  <c r="A569" i="12"/>
  <c r="B569" i="12"/>
  <c r="E569" i="12"/>
  <c r="G569" i="12"/>
  <c r="J569" i="12"/>
  <c r="A570" i="12"/>
  <c r="B570" i="12"/>
  <c r="E570" i="12"/>
  <c r="A571" i="12"/>
  <c r="B571" i="12"/>
  <c r="E571" i="12"/>
  <c r="G571" i="12"/>
  <c r="J571" i="12"/>
  <c r="A572" i="12"/>
  <c r="B572" i="12"/>
  <c r="E572" i="12"/>
  <c r="A573" i="12"/>
  <c r="B573" i="12"/>
  <c r="E573" i="12"/>
  <c r="G572" i="12" s="1"/>
  <c r="A574" i="12"/>
  <c r="B574" i="12"/>
  <c r="E574" i="12"/>
  <c r="G574" i="12"/>
  <c r="J574" i="12"/>
  <c r="A575" i="12"/>
  <c r="B575" i="12"/>
  <c r="E575" i="12"/>
  <c r="A576" i="12"/>
  <c r="B576" i="12"/>
  <c r="E576" i="12"/>
  <c r="I575" i="12" s="1"/>
  <c r="A577" i="12"/>
  <c r="B577" i="12"/>
  <c r="E577" i="12"/>
  <c r="G577" i="12"/>
  <c r="I577" i="12"/>
  <c r="A578" i="12"/>
  <c r="B578" i="12"/>
  <c r="E578" i="12"/>
  <c r="G578" i="12"/>
  <c r="I578" i="12"/>
  <c r="J578" i="12"/>
  <c r="A579" i="12"/>
  <c r="B579" i="12"/>
  <c r="E579" i="12"/>
  <c r="A580" i="12"/>
  <c r="B580" i="12"/>
  <c r="E580" i="12"/>
  <c r="I579" i="12" s="1"/>
  <c r="A581" i="12"/>
  <c r="B581" i="12"/>
  <c r="E581" i="12"/>
  <c r="G581" i="12"/>
  <c r="I581" i="12"/>
  <c r="A582" i="12"/>
  <c r="B582" i="12"/>
  <c r="E582" i="12"/>
  <c r="G582" i="12"/>
  <c r="I582" i="12"/>
  <c r="J582" i="12"/>
  <c r="A583" i="12"/>
  <c r="B583" i="12"/>
  <c r="E583" i="12"/>
  <c r="A584" i="12"/>
  <c r="B584" i="12"/>
  <c r="E584" i="12"/>
  <c r="I583" i="12" s="1"/>
  <c r="A585" i="12"/>
  <c r="B585" i="12"/>
  <c r="E585" i="12"/>
  <c r="G585" i="12"/>
  <c r="I585" i="12"/>
  <c r="A586" i="12"/>
  <c r="B586" i="12"/>
  <c r="E586" i="12"/>
  <c r="G586" i="12"/>
  <c r="I586" i="12"/>
  <c r="J586" i="12"/>
  <c r="A587" i="12"/>
  <c r="B587" i="12"/>
  <c r="E587" i="12"/>
  <c r="A588" i="12"/>
  <c r="B588" i="12"/>
  <c r="E588" i="12"/>
  <c r="I587" i="12" s="1"/>
  <c r="A589" i="12"/>
  <c r="B589" i="12"/>
  <c r="E589" i="12"/>
  <c r="G589" i="12"/>
  <c r="I589" i="12"/>
  <c r="A590" i="12"/>
  <c r="B590" i="12"/>
  <c r="E590" i="12"/>
  <c r="G590" i="12"/>
  <c r="I590" i="12"/>
  <c r="J590" i="12"/>
  <c r="A591" i="12"/>
  <c r="B591" i="12"/>
  <c r="E591" i="12"/>
  <c r="A592" i="12"/>
  <c r="B592" i="12"/>
  <c r="E592" i="12"/>
  <c r="G591" i="12" s="1"/>
  <c r="A593" i="12"/>
  <c r="B593" i="12"/>
  <c r="E593" i="12"/>
  <c r="G593" i="12"/>
  <c r="I593" i="12"/>
  <c r="A594" i="12"/>
  <c r="B594" i="12"/>
  <c r="E594" i="12"/>
  <c r="G594" i="12"/>
  <c r="I594" i="12"/>
  <c r="J594" i="12"/>
  <c r="A595" i="12"/>
  <c r="B595" i="12"/>
  <c r="E595" i="12"/>
  <c r="A596" i="12"/>
  <c r="B596" i="12"/>
  <c r="E596" i="12"/>
  <c r="G595" i="12" s="1"/>
  <c r="A597" i="12"/>
  <c r="B597" i="12"/>
  <c r="E597" i="12"/>
  <c r="G597" i="12"/>
  <c r="I597" i="12"/>
  <c r="A598" i="12"/>
  <c r="B598" i="12"/>
  <c r="E598" i="12"/>
  <c r="G598" i="12"/>
  <c r="I598" i="12"/>
  <c r="J598" i="12"/>
  <c r="A599" i="12"/>
  <c r="B599" i="12"/>
  <c r="E599" i="12"/>
  <c r="A600" i="12"/>
  <c r="B600" i="12"/>
  <c r="E600" i="12"/>
  <c r="A601" i="12"/>
  <c r="B601" i="12"/>
  <c r="E601" i="12"/>
  <c r="F601" i="12"/>
  <c r="G601" i="12"/>
  <c r="H601" i="12"/>
  <c r="I601" i="12"/>
  <c r="J601" i="12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A389" i="10"/>
  <c r="B389" i="10"/>
  <c r="A390" i="10"/>
  <c r="B390" i="10"/>
  <c r="A391" i="10"/>
  <c r="B391" i="10"/>
  <c r="A392" i="10"/>
  <c r="B392" i="10"/>
  <c r="A393" i="10"/>
  <c r="B393" i="10"/>
  <c r="A394" i="10"/>
  <c r="B394" i="10"/>
  <c r="A395" i="10"/>
  <c r="B395" i="10"/>
  <c r="A396" i="10"/>
  <c r="B396" i="10"/>
  <c r="A397" i="10"/>
  <c r="B397" i="10"/>
  <c r="A398" i="10"/>
  <c r="B398" i="10"/>
  <c r="A399" i="10"/>
  <c r="B399" i="10"/>
  <c r="A400" i="10"/>
  <c r="B400" i="10"/>
  <c r="A401" i="10"/>
  <c r="B401" i="10"/>
  <c r="A402" i="10"/>
  <c r="B402" i="10"/>
  <c r="A403" i="10"/>
  <c r="B403" i="10"/>
  <c r="A404" i="10"/>
  <c r="B404" i="10"/>
  <c r="A405" i="10"/>
  <c r="B405" i="10"/>
  <c r="A406" i="10"/>
  <c r="B406" i="10"/>
  <c r="A407" i="10"/>
  <c r="B407" i="10"/>
  <c r="A408" i="10"/>
  <c r="B408" i="10"/>
  <c r="A409" i="10"/>
  <c r="B409" i="10"/>
  <c r="A410" i="10"/>
  <c r="B410" i="10"/>
  <c r="A411" i="10"/>
  <c r="B411" i="10"/>
  <c r="A412" i="10"/>
  <c r="B412" i="10"/>
  <c r="A413" i="10"/>
  <c r="B413" i="10"/>
  <c r="A414" i="10"/>
  <c r="B414" i="10"/>
  <c r="A415" i="10"/>
  <c r="B415" i="10"/>
  <c r="A416" i="10"/>
  <c r="B416" i="10"/>
  <c r="A417" i="10"/>
  <c r="B417" i="10"/>
  <c r="A418" i="10"/>
  <c r="B418" i="10"/>
  <c r="A419" i="10"/>
  <c r="B419" i="10"/>
  <c r="A420" i="10"/>
  <c r="B420" i="10"/>
  <c r="A421" i="10"/>
  <c r="B421" i="10"/>
  <c r="A422" i="10"/>
  <c r="B422" i="10"/>
  <c r="A423" i="10"/>
  <c r="B423" i="10"/>
  <c r="A424" i="10"/>
  <c r="B424" i="10"/>
  <c r="A425" i="10"/>
  <c r="B425" i="10"/>
  <c r="A426" i="10"/>
  <c r="B426" i="10"/>
  <c r="A427" i="10"/>
  <c r="B427" i="10"/>
  <c r="A428" i="10"/>
  <c r="B428" i="10"/>
  <c r="A429" i="10"/>
  <c r="B429" i="10"/>
  <c r="A430" i="10"/>
  <c r="B430" i="10"/>
  <c r="A431" i="10"/>
  <c r="B431" i="10"/>
  <c r="A432" i="10"/>
  <c r="B432" i="10"/>
  <c r="A433" i="10"/>
  <c r="B433" i="10"/>
  <c r="A434" i="10"/>
  <c r="B434" i="10"/>
  <c r="A435" i="10"/>
  <c r="B435" i="10"/>
  <c r="A436" i="10"/>
  <c r="B436" i="10"/>
  <c r="A437" i="10"/>
  <c r="B437" i="10"/>
  <c r="A438" i="10"/>
  <c r="B438" i="10"/>
  <c r="A439" i="10"/>
  <c r="B439" i="10"/>
  <c r="A440" i="10"/>
  <c r="B440" i="10"/>
  <c r="A441" i="10"/>
  <c r="B441" i="10"/>
  <c r="A442" i="10"/>
  <c r="B442" i="10"/>
  <c r="A443" i="10"/>
  <c r="B443" i="10"/>
  <c r="A444" i="10"/>
  <c r="B444" i="10"/>
  <c r="A445" i="10"/>
  <c r="B445" i="10"/>
  <c r="A446" i="10"/>
  <c r="B446" i="10"/>
  <c r="A447" i="10"/>
  <c r="B447" i="10"/>
  <c r="A448" i="10"/>
  <c r="B448" i="10"/>
  <c r="A449" i="10"/>
  <c r="B449" i="10"/>
  <c r="A450" i="10"/>
  <c r="B450" i="10"/>
  <c r="A451" i="10"/>
  <c r="B451" i="10"/>
  <c r="A452" i="10"/>
  <c r="B452" i="10"/>
  <c r="A453" i="10"/>
  <c r="B453" i="10"/>
  <c r="A454" i="10"/>
  <c r="B454" i="10"/>
  <c r="A455" i="10"/>
  <c r="B455" i="10"/>
  <c r="A456" i="10"/>
  <c r="B456" i="10"/>
  <c r="A457" i="10"/>
  <c r="B457" i="10"/>
  <c r="A458" i="10"/>
  <c r="B458" i="10"/>
  <c r="A459" i="10"/>
  <c r="B459" i="10"/>
  <c r="A460" i="10"/>
  <c r="B460" i="10"/>
  <c r="A461" i="10"/>
  <c r="B461" i="10"/>
  <c r="A462" i="10"/>
  <c r="B462" i="10"/>
  <c r="A463" i="10"/>
  <c r="B463" i="10"/>
  <c r="A464" i="10"/>
  <c r="B464" i="10"/>
  <c r="A465" i="10"/>
  <c r="B465" i="10"/>
  <c r="A466" i="10"/>
  <c r="B466" i="10"/>
  <c r="A467" i="10"/>
  <c r="B467" i="10"/>
  <c r="A468" i="10"/>
  <c r="B468" i="10"/>
  <c r="A469" i="10"/>
  <c r="B469" i="10"/>
  <c r="A470" i="10"/>
  <c r="B470" i="10"/>
  <c r="A471" i="10"/>
  <c r="B471" i="10"/>
  <c r="A472" i="10"/>
  <c r="B472" i="10"/>
  <c r="A473" i="10"/>
  <c r="B473" i="10"/>
  <c r="A474" i="10"/>
  <c r="B474" i="10"/>
  <c r="A475" i="10"/>
  <c r="B475" i="10"/>
  <c r="A476" i="10"/>
  <c r="B476" i="10"/>
  <c r="A477" i="10"/>
  <c r="B477" i="10"/>
  <c r="A478" i="10"/>
  <c r="B478" i="10"/>
  <c r="A479" i="10"/>
  <c r="B479" i="10"/>
  <c r="A480" i="10"/>
  <c r="B480" i="10"/>
  <c r="A481" i="10"/>
  <c r="B481" i="10"/>
  <c r="A482" i="10"/>
  <c r="B482" i="10"/>
  <c r="A483" i="10"/>
  <c r="B483" i="10"/>
  <c r="A484" i="10"/>
  <c r="B484" i="10"/>
  <c r="A485" i="10"/>
  <c r="B485" i="10"/>
  <c r="A486" i="10"/>
  <c r="B486" i="10"/>
  <c r="A487" i="10"/>
  <c r="B487" i="10"/>
  <c r="A488" i="10"/>
  <c r="B488" i="10"/>
  <c r="A489" i="10"/>
  <c r="B489" i="10"/>
  <c r="A490" i="10"/>
  <c r="B490" i="10"/>
  <c r="A491" i="10"/>
  <c r="B491" i="10"/>
  <c r="A492" i="10"/>
  <c r="B492" i="10"/>
  <c r="A493" i="10"/>
  <c r="B493" i="10"/>
  <c r="A494" i="10"/>
  <c r="B494" i="10"/>
  <c r="A495" i="10"/>
  <c r="B495" i="10"/>
  <c r="A496" i="10"/>
  <c r="B496" i="10"/>
  <c r="A497" i="10"/>
  <c r="B497" i="10"/>
  <c r="A498" i="10"/>
  <c r="B498" i="10"/>
  <c r="A499" i="10"/>
  <c r="B499" i="10"/>
  <c r="A500" i="10"/>
  <c r="B500" i="10"/>
  <c r="A501" i="10"/>
  <c r="B501" i="10"/>
  <c r="A502" i="10"/>
  <c r="B502" i="10"/>
  <c r="A503" i="10"/>
  <c r="B503" i="10"/>
  <c r="A504" i="10"/>
  <c r="B504" i="10"/>
  <c r="A505" i="10"/>
  <c r="B505" i="10"/>
  <c r="A506" i="10"/>
  <c r="B506" i="10"/>
  <c r="A507" i="10"/>
  <c r="B507" i="10"/>
  <c r="A508" i="10"/>
  <c r="B508" i="10"/>
  <c r="A509" i="10"/>
  <c r="B509" i="10"/>
  <c r="A510" i="10"/>
  <c r="B510" i="10"/>
  <c r="A511" i="10"/>
  <c r="B511" i="10"/>
  <c r="A512" i="10"/>
  <c r="B512" i="10"/>
  <c r="A513" i="10"/>
  <c r="B513" i="10"/>
  <c r="A514" i="10"/>
  <c r="B514" i="10"/>
  <c r="A515" i="10"/>
  <c r="B515" i="10"/>
  <c r="A516" i="10"/>
  <c r="B516" i="10"/>
  <c r="A517" i="10"/>
  <c r="B517" i="10"/>
  <c r="A518" i="10"/>
  <c r="B518" i="10"/>
  <c r="A519" i="10"/>
  <c r="B519" i="10"/>
  <c r="A520" i="10"/>
  <c r="B520" i="10"/>
  <c r="A521" i="10"/>
  <c r="B521" i="10"/>
  <c r="A522" i="10"/>
  <c r="B522" i="10"/>
  <c r="A523" i="10"/>
  <c r="B523" i="10"/>
  <c r="A524" i="10"/>
  <c r="B524" i="10"/>
  <c r="A525" i="10"/>
  <c r="B525" i="10"/>
  <c r="A526" i="10"/>
  <c r="B526" i="10"/>
  <c r="A527" i="10"/>
  <c r="B527" i="10"/>
  <c r="A528" i="10"/>
  <c r="B528" i="10"/>
  <c r="A529" i="10"/>
  <c r="B529" i="10"/>
  <c r="A530" i="10"/>
  <c r="B530" i="10"/>
  <c r="A531" i="10"/>
  <c r="B531" i="10"/>
  <c r="A532" i="10"/>
  <c r="B532" i="10"/>
  <c r="A533" i="10"/>
  <c r="B533" i="10"/>
  <c r="A534" i="10"/>
  <c r="B534" i="10"/>
  <c r="A535" i="10"/>
  <c r="B535" i="10"/>
  <c r="A536" i="10"/>
  <c r="B536" i="10"/>
  <c r="A537" i="10"/>
  <c r="B537" i="10"/>
  <c r="A538" i="10"/>
  <c r="B538" i="10"/>
  <c r="A539" i="10"/>
  <c r="B539" i="10"/>
  <c r="A540" i="10"/>
  <c r="B540" i="10"/>
  <c r="A541" i="10"/>
  <c r="B541" i="10"/>
  <c r="A542" i="10"/>
  <c r="B542" i="10"/>
  <c r="A543" i="10"/>
  <c r="B543" i="10"/>
  <c r="A544" i="10"/>
  <c r="B544" i="10"/>
  <c r="A545" i="10"/>
  <c r="B545" i="10"/>
  <c r="A546" i="10"/>
  <c r="B546" i="10"/>
  <c r="A547" i="10"/>
  <c r="B547" i="10"/>
  <c r="A548" i="10"/>
  <c r="B548" i="10"/>
  <c r="A549" i="10"/>
  <c r="B549" i="10"/>
  <c r="A550" i="10"/>
  <c r="B550" i="10"/>
  <c r="A551" i="10"/>
  <c r="B551" i="10"/>
  <c r="A552" i="10"/>
  <c r="B552" i="10"/>
  <c r="A553" i="10"/>
  <c r="B553" i="10"/>
  <c r="A554" i="10"/>
  <c r="B554" i="10"/>
  <c r="A555" i="10"/>
  <c r="B555" i="10"/>
  <c r="A556" i="10"/>
  <c r="B556" i="10"/>
  <c r="A557" i="10"/>
  <c r="B557" i="10"/>
  <c r="A558" i="10"/>
  <c r="B558" i="10"/>
  <c r="A559" i="10"/>
  <c r="B559" i="10"/>
  <c r="A560" i="10"/>
  <c r="B560" i="10"/>
  <c r="A561" i="10"/>
  <c r="B561" i="10"/>
  <c r="A562" i="10"/>
  <c r="B562" i="10"/>
  <c r="A563" i="10"/>
  <c r="B563" i="10"/>
  <c r="A564" i="10"/>
  <c r="B564" i="10"/>
  <c r="A565" i="10"/>
  <c r="B565" i="10"/>
  <c r="A566" i="10"/>
  <c r="B566" i="10"/>
  <c r="A567" i="10"/>
  <c r="B567" i="10"/>
  <c r="A568" i="10"/>
  <c r="B568" i="10"/>
  <c r="A569" i="10"/>
  <c r="B569" i="10"/>
  <c r="A570" i="10"/>
  <c r="B570" i="10"/>
  <c r="A571" i="10"/>
  <c r="B571" i="10"/>
  <c r="A572" i="10"/>
  <c r="B572" i="10"/>
  <c r="A573" i="10"/>
  <c r="B573" i="10"/>
  <c r="A574" i="10"/>
  <c r="B574" i="10"/>
  <c r="A575" i="10"/>
  <c r="B575" i="10"/>
  <c r="A576" i="10"/>
  <c r="B576" i="10"/>
  <c r="A577" i="10"/>
  <c r="B577" i="10"/>
  <c r="A578" i="10"/>
  <c r="B578" i="10"/>
  <c r="A579" i="10"/>
  <c r="B579" i="10"/>
  <c r="A580" i="10"/>
  <c r="B580" i="10"/>
  <c r="A581" i="10"/>
  <c r="B581" i="10"/>
  <c r="A582" i="10"/>
  <c r="B582" i="10"/>
  <c r="A583" i="10"/>
  <c r="B583" i="10"/>
  <c r="A584" i="10"/>
  <c r="B584" i="10"/>
  <c r="A585" i="10"/>
  <c r="B585" i="10"/>
  <c r="A586" i="10"/>
  <c r="B586" i="10"/>
  <c r="A587" i="10"/>
  <c r="B587" i="10"/>
  <c r="A588" i="10"/>
  <c r="B588" i="10"/>
  <c r="A589" i="10"/>
  <c r="B589" i="10"/>
  <c r="A590" i="10"/>
  <c r="B590" i="10"/>
  <c r="A591" i="10"/>
  <c r="B591" i="10"/>
  <c r="A592" i="10"/>
  <c r="B592" i="10"/>
  <c r="A593" i="10"/>
  <c r="B593" i="10"/>
  <c r="A594" i="10"/>
  <c r="B594" i="10"/>
  <c r="A595" i="10"/>
  <c r="B595" i="10"/>
  <c r="A596" i="10"/>
  <c r="B596" i="10"/>
  <c r="A597" i="10"/>
  <c r="B597" i="10"/>
  <c r="A598" i="10"/>
  <c r="B598" i="10"/>
  <c r="A599" i="10"/>
  <c r="B599" i="10"/>
  <c r="A600" i="10"/>
  <c r="B600" i="10"/>
  <c r="A601" i="10"/>
  <c r="B601" i="10"/>
  <c r="E374" i="10"/>
  <c r="F374" i="10" s="1"/>
  <c r="E375" i="10"/>
  <c r="I374" i="10" s="1"/>
  <c r="F375" i="10"/>
  <c r="G375" i="10"/>
  <c r="H375" i="10"/>
  <c r="I375" i="10"/>
  <c r="J375" i="10"/>
  <c r="E376" i="10"/>
  <c r="F376" i="10"/>
  <c r="H376" i="10"/>
  <c r="I376" i="10"/>
  <c r="E377" i="10"/>
  <c r="J376" i="10" s="1"/>
  <c r="E378" i="10"/>
  <c r="E379" i="10"/>
  <c r="F379" i="10"/>
  <c r="G379" i="10"/>
  <c r="H379" i="10"/>
  <c r="I379" i="10"/>
  <c r="J379" i="10"/>
  <c r="E380" i="10"/>
  <c r="F380" i="10"/>
  <c r="H380" i="10"/>
  <c r="I380" i="10"/>
  <c r="J380" i="10"/>
  <c r="E381" i="10"/>
  <c r="G380" i="10" s="1"/>
  <c r="J381" i="10"/>
  <c r="E382" i="10"/>
  <c r="H382" i="10" s="1"/>
  <c r="F382" i="10"/>
  <c r="G382" i="10"/>
  <c r="E383" i="10"/>
  <c r="F383" i="10"/>
  <c r="G383" i="10"/>
  <c r="H383" i="10"/>
  <c r="I383" i="10"/>
  <c r="J383" i="10"/>
  <c r="E384" i="10"/>
  <c r="J384" i="10"/>
  <c r="E385" i="10"/>
  <c r="G384" i="10" s="1"/>
  <c r="F385" i="10"/>
  <c r="H385" i="10"/>
  <c r="E386" i="10"/>
  <c r="G386" i="10" s="1"/>
  <c r="F386" i="10"/>
  <c r="H386" i="10"/>
  <c r="J386" i="10"/>
  <c r="E387" i="10"/>
  <c r="I386" i="10" s="1"/>
  <c r="F387" i="10"/>
  <c r="G387" i="10"/>
  <c r="H387" i="10"/>
  <c r="I387" i="10"/>
  <c r="J387" i="10"/>
  <c r="E388" i="10"/>
  <c r="F388" i="10"/>
  <c r="H388" i="10"/>
  <c r="I388" i="10"/>
  <c r="J388" i="10"/>
  <c r="E389" i="10"/>
  <c r="G388" i="10" s="1"/>
  <c r="J389" i="10"/>
  <c r="E390" i="10"/>
  <c r="H390" i="10" s="1"/>
  <c r="F390" i="10"/>
  <c r="G390" i="10"/>
  <c r="E391" i="10"/>
  <c r="F391" i="10"/>
  <c r="G391" i="10"/>
  <c r="H391" i="10"/>
  <c r="I391" i="10"/>
  <c r="J391" i="10"/>
  <c r="E392" i="10"/>
  <c r="J392" i="10"/>
  <c r="E393" i="10"/>
  <c r="G392" i="10" s="1"/>
  <c r="F393" i="10"/>
  <c r="H393" i="10"/>
  <c r="E394" i="10"/>
  <c r="G394" i="10" s="1"/>
  <c r="F394" i="10"/>
  <c r="H394" i="10"/>
  <c r="J394" i="10"/>
  <c r="E395" i="10"/>
  <c r="I394" i="10" s="1"/>
  <c r="F395" i="10"/>
  <c r="G395" i="10"/>
  <c r="H395" i="10"/>
  <c r="I395" i="10"/>
  <c r="J395" i="10"/>
  <c r="E396" i="10"/>
  <c r="F396" i="10"/>
  <c r="H396" i="10"/>
  <c r="I396" i="10"/>
  <c r="J396" i="10"/>
  <c r="E397" i="10"/>
  <c r="G396" i="10" s="1"/>
  <c r="J397" i="10"/>
  <c r="E398" i="10"/>
  <c r="H398" i="10" s="1"/>
  <c r="F398" i="10"/>
  <c r="G398" i="10"/>
  <c r="E399" i="10"/>
  <c r="F399" i="10"/>
  <c r="G399" i="10"/>
  <c r="H399" i="10"/>
  <c r="I399" i="10"/>
  <c r="J399" i="10"/>
  <c r="E400" i="10"/>
  <c r="J400" i="10"/>
  <c r="E401" i="10"/>
  <c r="G400" i="10" s="1"/>
  <c r="F401" i="10"/>
  <c r="H401" i="10"/>
  <c r="E402" i="10"/>
  <c r="G402" i="10" s="1"/>
  <c r="F402" i="10"/>
  <c r="H402" i="10"/>
  <c r="J402" i="10"/>
  <c r="E403" i="10"/>
  <c r="I402" i="10" s="1"/>
  <c r="F403" i="10"/>
  <c r="G403" i="10"/>
  <c r="H403" i="10"/>
  <c r="I403" i="10"/>
  <c r="J403" i="10"/>
  <c r="E404" i="10"/>
  <c r="F404" i="10"/>
  <c r="H404" i="10"/>
  <c r="I404" i="10"/>
  <c r="J404" i="10"/>
  <c r="E405" i="10"/>
  <c r="G404" i="10" s="1"/>
  <c r="J405" i="10"/>
  <c r="E406" i="10"/>
  <c r="H406" i="10" s="1"/>
  <c r="F406" i="10"/>
  <c r="G406" i="10"/>
  <c r="E407" i="10"/>
  <c r="F407" i="10"/>
  <c r="G407" i="10"/>
  <c r="H407" i="10"/>
  <c r="I407" i="10"/>
  <c r="J407" i="10"/>
  <c r="E408" i="10"/>
  <c r="J408" i="10"/>
  <c r="E409" i="10"/>
  <c r="G408" i="10" s="1"/>
  <c r="F409" i="10"/>
  <c r="H409" i="10"/>
  <c r="E410" i="10"/>
  <c r="G410" i="10" s="1"/>
  <c r="F410" i="10"/>
  <c r="H410" i="10"/>
  <c r="J410" i="10"/>
  <c r="E411" i="10"/>
  <c r="I410" i="10" s="1"/>
  <c r="F411" i="10"/>
  <c r="G411" i="10"/>
  <c r="H411" i="10"/>
  <c r="I411" i="10"/>
  <c r="J411" i="10"/>
  <c r="E412" i="10"/>
  <c r="F412" i="10"/>
  <c r="H412" i="10"/>
  <c r="I412" i="10"/>
  <c r="J412" i="10"/>
  <c r="E413" i="10"/>
  <c r="G412" i="10" s="1"/>
  <c r="J413" i="10"/>
  <c r="E414" i="10"/>
  <c r="H414" i="10" s="1"/>
  <c r="F414" i="10"/>
  <c r="G414" i="10"/>
  <c r="E415" i="10"/>
  <c r="F415" i="10"/>
  <c r="G415" i="10"/>
  <c r="H415" i="10"/>
  <c r="I415" i="10"/>
  <c r="J415" i="10"/>
  <c r="E416" i="10"/>
  <c r="J416" i="10"/>
  <c r="E417" i="10"/>
  <c r="G416" i="10" s="1"/>
  <c r="F417" i="10"/>
  <c r="H417" i="10"/>
  <c r="E418" i="10"/>
  <c r="G418" i="10" s="1"/>
  <c r="F418" i="10"/>
  <c r="H418" i="10"/>
  <c r="J418" i="10"/>
  <c r="E419" i="10"/>
  <c r="I418" i="10" s="1"/>
  <c r="F419" i="10"/>
  <c r="G419" i="10"/>
  <c r="H419" i="10"/>
  <c r="I419" i="10"/>
  <c r="J419" i="10"/>
  <c r="E420" i="10"/>
  <c r="F420" i="10"/>
  <c r="H420" i="10"/>
  <c r="I420" i="10"/>
  <c r="J420" i="10"/>
  <c r="E421" i="10"/>
  <c r="G420" i="10" s="1"/>
  <c r="J421" i="10"/>
  <c r="E422" i="10"/>
  <c r="H422" i="10" s="1"/>
  <c r="F422" i="10"/>
  <c r="G422" i="10"/>
  <c r="E423" i="10"/>
  <c r="F423" i="10"/>
  <c r="G423" i="10"/>
  <c r="H423" i="10"/>
  <c r="I423" i="10"/>
  <c r="J423" i="10"/>
  <c r="E424" i="10"/>
  <c r="J424" i="10"/>
  <c r="E425" i="10"/>
  <c r="G424" i="10" s="1"/>
  <c r="F425" i="10"/>
  <c r="H425" i="10"/>
  <c r="E426" i="10"/>
  <c r="G426" i="10" s="1"/>
  <c r="F426" i="10"/>
  <c r="H426" i="10"/>
  <c r="J426" i="10"/>
  <c r="E427" i="10"/>
  <c r="I426" i="10" s="1"/>
  <c r="F427" i="10"/>
  <c r="G427" i="10"/>
  <c r="H427" i="10"/>
  <c r="I427" i="10"/>
  <c r="J427" i="10"/>
  <c r="E428" i="10"/>
  <c r="F428" i="10"/>
  <c r="H428" i="10"/>
  <c r="I428" i="10"/>
  <c r="J428" i="10"/>
  <c r="E429" i="10"/>
  <c r="G428" i="10" s="1"/>
  <c r="J429" i="10"/>
  <c r="E430" i="10"/>
  <c r="H430" i="10" s="1"/>
  <c r="F430" i="10"/>
  <c r="G430" i="10"/>
  <c r="E431" i="10"/>
  <c r="F431" i="10"/>
  <c r="G431" i="10"/>
  <c r="H431" i="10"/>
  <c r="I431" i="10"/>
  <c r="J431" i="10"/>
  <c r="E432" i="10"/>
  <c r="J432" i="10"/>
  <c r="E433" i="10"/>
  <c r="G432" i="10" s="1"/>
  <c r="F433" i="10"/>
  <c r="H433" i="10"/>
  <c r="E434" i="10"/>
  <c r="G434" i="10" s="1"/>
  <c r="F434" i="10"/>
  <c r="H434" i="10"/>
  <c r="J434" i="10"/>
  <c r="E435" i="10"/>
  <c r="I434" i="10" s="1"/>
  <c r="F435" i="10"/>
  <c r="G435" i="10"/>
  <c r="H435" i="10"/>
  <c r="I435" i="10"/>
  <c r="J435" i="10"/>
  <c r="E436" i="10"/>
  <c r="F436" i="10"/>
  <c r="H436" i="10"/>
  <c r="I436" i="10"/>
  <c r="J436" i="10"/>
  <c r="E437" i="10"/>
  <c r="G436" i="10" s="1"/>
  <c r="J437" i="10"/>
  <c r="E438" i="10"/>
  <c r="H438" i="10" s="1"/>
  <c r="F438" i="10"/>
  <c r="G438" i="10"/>
  <c r="E439" i="10"/>
  <c r="F439" i="10"/>
  <c r="G439" i="10"/>
  <c r="H439" i="10"/>
  <c r="I439" i="10"/>
  <c r="J439" i="10"/>
  <c r="E440" i="10"/>
  <c r="J440" i="10"/>
  <c r="E441" i="10"/>
  <c r="G440" i="10" s="1"/>
  <c r="F441" i="10"/>
  <c r="H441" i="10"/>
  <c r="E442" i="10"/>
  <c r="G442" i="10" s="1"/>
  <c r="F442" i="10"/>
  <c r="H442" i="10"/>
  <c r="J442" i="10"/>
  <c r="E443" i="10"/>
  <c r="I442" i="10" s="1"/>
  <c r="F443" i="10"/>
  <c r="G443" i="10"/>
  <c r="H443" i="10"/>
  <c r="I443" i="10"/>
  <c r="J443" i="10"/>
  <c r="E444" i="10"/>
  <c r="F444" i="10"/>
  <c r="H444" i="10"/>
  <c r="I444" i="10"/>
  <c r="J444" i="10"/>
  <c r="E445" i="10"/>
  <c r="G444" i="10" s="1"/>
  <c r="J445" i="10"/>
  <c r="E446" i="10"/>
  <c r="H446" i="10" s="1"/>
  <c r="F446" i="10"/>
  <c r="G446" i="10"/>
  <c r="E447" i="10"/>
  <c r="F447" i="10"/>
  <c r="G447" i="10"/>
  <c r="H447" i="10"/>
  <c r="I447" i="10"/>
  <c r="J447" i="10"/>
  <c r="E448" i="10"/>
  <c r="J448" i="10"/>
  <c r="E449" i="10"/>
  <c r="G448" i="10" s="1"/>
  <c r="F449" i="10"/>
  <c r="H449" i="10"/>
  <c r="E450" i="10"/>
  <c r="G450" i="10" s="1"/>
  <c r="F450" i="10"/>
  <c r="H450" i="10"/>
  <c r="J450" i="10"/>
  <c r="E451" i="10"/>
  <c r="I450" i="10" s="1"/>
  <c r="F451" i="10"/>
  <c r="G451" i="10"/>
  <c r="H451" i="10"/>
  <c r="I451" i="10"/>
  <c r="J451" i="10"/>
  <c r="E452" i="10"/>
  <c r="F452" i="10"/>
  <c r="H452" i="10"/>
  <c r="I452" i="10"/>
  <c r="J452" i="10"/>
  <c r="E453" i="10"/>
  <c r="G452" i="10" s="1"/>
  <c r="J453" i="10"/>
  <c r="E454" i="10"/>
  <c r="H454" i="10" s="1"/>
  <c r="F454" i="10"/>
  <c r="G454" i="10"/>
  <c r="E455" i="10"/>
  <c r="F455" i="10"/>
  <c r="G455" i="10"/>
  <c r="H455" i="10"/>
  <c r="I455" i="10"/>
  <c r="J455" i="10"/>
  <c r="E456" i="10"/>
  <c r="J456" i="10"/>
  <c r="E457" i="10"/>
  <c r="G456" i="10" s="1"/>
  <c r="F457" i="10"/>
  <c r="H457" i="10"/>
  <c r="E458" i="10"/>
  <c r="G458" i="10" s="1"/>
  <c r="F458" i="10"/>
  <c r="H458" i="10"/>
  <c r="J458" i="10"/>
  <c r="E459" i="10"/>
  <c r="I458" i="10" s="1"/>
  <c r="F459" i="10"/>
  <c r="G459" i="10"/>
  <c r="H459" i="10"/>
  <c r="I459" i="10"/>
  <c r="J459" i="10"/>
  <c r="E460" i="10"/>
  <c r="F460" i="10"/>
  <c r="H460" i="10"/>
  <c r="I460" i="10"/>
  <c r="J460" i="10"/>
  <c r="E461" i="10"/>
  <c r="G460" i="10" s="1"/>
  <c r="J461" i="10"/>
  <c r="E462" i="10"/>
  <c r="H462" i="10" s="1"/>
  <c r="F462" i="10"/>
  <c r="G462" i="10"/>
  <c r="E463" i="10"/>
  <c r="F463" i="10"/>
  <c r="G463" i="10"/>
  <c r="H463" i="10"/>
  <c r="I463" i="10"/>
  <c r="J463" i="10"/>
  <c r="E464" i="10"/>
  <c r="J464" i="10"/>
  <c r="E465" i="10"/>
  <c r="G464" i="10" s="1"/>
  <c r="F465" i="10"/>
  <c r="H465" i="10"/>
  <c r="E466" i="10"/>
  <c r="G466" i="10" s="1"/>
  <c r="F466" i="10"/>
  <c r="H466" i="10"/>
  <c r="J466" i="10"/>
  <c r="E467" i="10"/>
  <c r="I466" i="10" s="1"/>
  <c r="F467" i="10"/>
  <c r="G467" i="10"/>
  <c r="H467" i="10"/>
  <c r="I467" i="10"/>
  <c r="J467" i="10"/>
  <c r="E468" i="10"/>
  <c r="F468" i="10"/>
  <c r="H468" i="10"/>
  <c r="I468" i="10"/>
  <c r="J468" i="10"/>
  <c r="E469" i="10"/>
  <c r="G468" i="10" s="1"/>
  <c r="J469" i="10"/>
  <c r="E470" i="10"/>
  <c r="H470" i="10" s="1"/>
  <c r="F470" i="10"/>
  <c r="G470" i="10"/>
  <c r="E471" i="10"/>
  <c r="F471" i="10"/>
  <c r="G471" i="10"/>
  <c r="H471" i="10"/>
  <c r="I471" i="10"/>
  <c r="J471" i="10"/>
  <c r="E472" i="10"/>
  <c r="J472" i="10"/>
  <c r="E473" i="10"/>
  <c r="G472" i="10" s="1"/>
  <c r="F473" i="10"/>
  <c r="H473" i="10"/>
  <c r="E474" i="10"/>
  <c r="G474" i="10" s="1"/>
  <c r="F474" i="10"/>
  <c r="H474" i="10"/>
  <c r="J474" i="10"/>
  <c r="E475" i="10"/>
  <c r="I474" i="10" s="1"/>
  <c r="F475" i="10"/>
  <c r="G475" i="10"/>
  <c r="H475" i="10"/>
  <c r="I475" i="10"/>
  <c r="J475" i="10"/>
  <c r="E476" i="10"/>
  <c r="F476" i="10"/>
  <c r="H476" i="10"/>
  <c r="I476" i="10"/>
  <c r="J476" i="10"/>
  <c r="E477" i="10"/>
  <c r="G476" i="10" s="1"/>
  <c r="J477" i="10"/>
  <c r="E478" i="10"/>
  <c r="H478" i="10" s="1"/>
  <c r="F478" i="10"/>
  <c r="G478" i="10"/>
  <c r="E479" i="10"/>
  <c r="F479" i="10"/>
  <c r="G479" i="10"/>
  <c r="H479" i="10"/>
  <c r="I479" i="10"/>
  <c r="J479" i="10"/>
  <c r="E480" i="10"/>
  <c r="J480" i="10"/>
  <c r="E481" i="10"/>
  <c r="G480" i="10" s="1"/>
  <c r="F481" i="10"/>
  <c r="H481" i="10"/>
  <c r="E482" i="10"/>
  <c r="G482" i="10" s="1"/>
  <c r="F482" i="10"/>
  <c r="H482" i="10"/>
  <c r="J482" i="10"/>
  <c r="E483" i="10"/>
  <c r="I482" i="10" s="1"/>
  <c r="F483" i="10"/>
  <c r="G483" i="10"/>
  <c r="H483" i="10"/>
  <c r="I483" i="10"/>
  <c r="J483" i="10"/>
  <c r="E484" i="10"/>
  <c r="F484" i="10"/>
  <c r="H484" i="10"/>
  <c r="I484" i="10"/>
  <c r="J484" i="10"/>
  <c r="E485" i="10"/>
  <c r="G484" i="10" s="1"/>
  <c r="J485" i="10"/>
  <c r="E486" i="10"/>
  <c r="H486" i="10" s="1"/>
  <c r="F486" i="10"/>
  <c r="G486" i="10"/>
  <c r="E487" i="10"/>
  <c r="F487" i="10"/>
  <c r="G487" i="10"/>
  <c r="H487" i="10"/>
  <c r="I487" i="10"/>
  <c r="J487" i="10"/>
  <c r="E488" i="10"/>
  <c r="J488" i="10"/>
  <c r="E489" i="10"/>
  <c r="G488" i="10" s="1"/>
  <c r="F489" i="10"/>
  <c r="H489" i="10"/>
  <c r="E490" i="10"/>
  <c r="G490" i="10" s="1"/>
  <c r="F490" i="10"/>
  <c r="H490" i="10"/>
  <c r="J490" i="10"/>
  <c r="E491" i="10"/>
  <c r="I490" i="10" s="1"/>
  <c r="F491" i="10"/>
  <c r="G491" i="10"/>
  <c r="H491" i="10"/>
  <c r="I491" i="10"/>
  <c r="J491" i="10"/>
  <c r="E492" i="10"/>
  <c r="F492" i="10"/>
  <c r="H492" i="10"/>
  <c r="I492" i="10"/>
  <c r="J492" i="10"/>
  <c r="E493" i="10"/>
  <c r="G492" i="10" s="1"/>
  <c r="J493" i="10"/>
  <c r="E494" i="10"/>
  <c r="H494" i="10" s="1"/>
  <c r="F494" i="10"/>
  <c r="G494" i="10"/>
  <c r="E495" i="10"/>
  <c r="F495" i="10"/>
  <c r="G495" i="10"/>
  <c r="H495" i="10"/>
  <c r="I495" i="10"/>
  <c r="J495" i="10"/>
  <c r="E496" i="10"/>
  <c r="J496" i="10"/>
  <c r="E497" i="10"/>
  <c r="G496" i="10" s="1"/>
  <c r="F497" i="10"/>
  <c r="H497" i="10"/>
  <c r="E498" i="10"/>
  <c r="G498" i="10" s="1"/>
  <c r="F498" i="10"/>
  <c r="H498" i="10"/>
  <c r="J498" i="10"/>
  <c r="E499" i="10"/>
  <c r="I498" i="10" s="1"/>
  <c r="F499" i="10"/>
  <c r="G499" i="10"/>
  <c r="H499" i="10"/>
  <c r="I499" i="10"/>
  <c r="J499" i="10"/>
  <c r="E500" i="10"/>
  <c r="F500" i="10"/>
  <c r="H500" i="10"/>
  <c r="I500" i="10"/>
  <c r="J500" i="10"/>
  <c r="E501" i="10"/>
  <c r="G500" i="10" s="1"/>
  <c r="E502" i="10"/>
  <c r="F502" i="10" s="1"/>
  <c r="E503" i="10"/>
  <c r="F503" i="10"/>
  <c r="G503" i="10"/>
  <c r="H503" i="10"/>
  <c r="I503" i="10"/>
  <c r="J503" i="10"/>
  <c r="E504" i="10"/>
  <c r="E505" i="10"/>
  <c r="E506" i="10"/>
  <c r="G506" i="10" s="1"/>
  <c r="F506" i="10"/>
  <c r="H506" i="10"/>
  <c r="J506" i="10"/>
  <c r="E507" i="10"/>
  <c r="F507" i="10"/>
  <c r="G507" i="10"/>
  <c r="H507" i="10"/>
  <c r="I507" i="10"/>
  <c r="J507" i="10"/>
  <c r="E508" i="10"/>
  <c r="F508" i="10"/>
  <c r="H508" i="10"/>
  <c r="I508" i="10"/>
  <c r="J508" i="10"/>
  <c r="E509" i="10"/>
  <c r="G508" i="10" s="1"/>
  <c r="J509" i="10"/>
  <c r="E510" i="10"/>
  <c r="F510" i="10"/>
  <c r="G510" i="10"/>
  <c r="E511" i="10"/>
  <c r="G511" i="10"/>
  <c r="H511" i="10"/>
  <c r="I511" i="10"/>
  <c r="J511" i="10"/>
  <c r="E512" i="10"/>
  <c r="F511" i="10" s="1"/>
  <c r="E513" i="10"/>
  <c r="F513" i="10" s="1"/>
  <c r="G513" i="10"/>
  <c r="E514" i="10"/>
  <c r="F514" i="10" s="1"/>
  <c r="G514" i="10"/>
  <c r="H514" i="10"/>
  <c r="I514" i="10"/>
  <c r="J514" i="10"/>
  <c r="E515" i="10"/>
  <c r="J515" i="10"/>
  <c r="E516" i="10"/>
  <c r="F516" i="10" s="1"/>
  <c r="E517" i="10"/>
  <c r="J517" i="10"/>
  <c r="E518" i="10"/>
  <c r="I518" i="10" s="1"/>
  <c r="E519" i="10"/>
  <c r="F519" i="10"/>
  <c r="G519" i="10"/>
  <c r="E520" i="10"/>
  <c r="F520" i="10"/>
  <c r="H520" i="10"/>
  <c r="I520" i="10"/>
  <c r="J520" i="10"/>
  <c r="E521" i="10"/>
  <c r="H521" i="10"/>
  <c r="J521" i="10"/>
  <c r="E522" i="10"/>
  <c r="F522" i="10"/>
  <c r="G522" i="10"/>
  <c r="E523" i="10"/>
  <c r="F523" i="10"/>
  <c r="G523" i="10"/>
  <c r="H523" i="10"/>
  <c r="I523" i="10"/>
  <c r="E524" i="10"/>
  <c r="J523" i="10" s="1"/>
  <c r="H524" i="10"/>
  <c r="I524" i="10"/>
  <c r="J524" i="10"/>
  <c r="E525" i="10"/>
  <c r="E526" i="10"/>
  <c r="F526" i="10" s="1"/>
  <c r="H526" i="10"/>
  <c r="I526" i="10"/>
  <c r="E527" i="10"/>
  <c r="G527" i="10"/>
  <c r="H527" i="10"/>
  <c r="I527" i="10"/>
  <c r="J527" i="10"/>
  <c r="E528" i="10"/>
  <c r="F527" i="10" s="1"/>
  <c r="J528" i="10"/>
  <c r="E529" i="10"/>
  <c r="F529" i="10" s="1"/>
  <c r="E530" i="10"/>
  <c r="F530" i="10" s="1"/>
  <c r="G530" i="10"/>
  <c r="H530" i="10"/>
  <c r="I530" i="10"/>
  <c r="J530" i="10"/>
  <c r="E531" i="10"/>
  <c r="E532" i="10"/>
  <c r="H532" i="10" s="1"/>
  <c r="F532" i="10"/>
  <c r="E533" i="10"/>
  <c r="F533" i="10"/>
  <c r="G533" i="10"/>
  <c r="E534" i="10"/>
  <c r="J534" i="10" s="1"/>
  <c r="I534" i="10"/>
  <c r="E535" i="10"/>
  <c r="F535" i="10"/>
  <c r="G535" i="10"/>
  <c r="E536" i="10"/>
  <c r="F536" i="10" s="1"/>
  <c r="H536" i="10"/>
  <c r="I536" i="10"/>
  <c r="E537" i="10"/>
  <c r="H537" i="10"/>
  <c r="J537" i="10"/>
  <c r="E538" i="10"/>
  <c r="F538" i="10" s="1"/>
  <c r="G538" i="10"/>
  <c r="E539" i="10"/>
  <c r="F539" i="10"/>
  <c r="G539" i="10"/>
  <c r="H539" i="10"/>
  <c r="I539" i="10"/>
  <c r="E540" i="10"/>
  <c r="J539" i="10" s="1"/>
  <c r="I540" i="10"/>
  <c r="J540" i="10"/>
  <c r="E541" i="10"/>
  <c r="F541" i="10"/>
  <c r="E542" i="10"/>
  <c r="F542" i="10" s="1"/>
  <c r="E543" i="10"/>
  <c r="H543" i="10"/>
  <c r="I543" i="10"/>
  <c r="J543" i="10"/>
  <c r="E544" i="10"/>
  <c r="F543" i="10" s="1"/>
  <c r="E545" i="10"/>
  <c r="G545" i="10" s="1"/>
  <c r="F545" i="10"/>
  <c r="H545" i="10"/>
  <c r="E546" i="10"/>
  <c r="F546" i="10"/>
  <c r="G546" i="10"/>
  <c r="H546" i="10"/>
  <c r="I546" i="10"/>
  <c r="J546" i="10"/>
  <c r="E547" i="10"/>
  <c r="H547" i="10"/>
  <c r="I547" i="10"/>
  <c r="J547" i="10"/>
  <c r="E548" i="10"/>
  <c r="E549" i="10"/>
  <c r="F549" i="10" s="1"/>
  <c r="G549" i="10"/>
  <c r="H549" i="10"/>
  <c r="E550" i="10"/>
  <c r="F550" i="10"/>
  <c r="G550" i="10"/>
  <c r="H550" i="10"/>
  <c r="I550" i="10"/>
  <c r="J550" i="10"/>
  <c r="E551" i="10"/>
  <c r="H551" i="10"/>
  <c r="I551" i="10"/>
  <c r="J551" i="10"/>
  <c r="E552" i="10"/>
  <c r="F552" i="10"/>
  <c r="J552" i="10"/>
  <c r="E553" i="10"/>
  <c r="F553" i="10"/>
  <c r="G553" i="10"/>
  <c r="H553" i="10"/>
  <c r="E554" i="10"/>
  <c r="F554" i="10"/>
  <c r="G554" i="10"/>
  <c r="H554" i="10"/>
  <c r="I554" i="10"/>
  <c r="J554" i="10"/>
  <c r="E555" i="10"/>
  <c r="H555" i="10"/>
  <c r="E556" i="10"/>
  <c r="E557" i="10"/>
  <c r="E558" i="10"/>
  <c r="F558" i="10"/>
  <c r="G558" i="10"/>
  <c r="H558" i="10"/>
  <c r="I558" i="10"/>
  <c r="J558" i="10"/>
  <c r="E559" i="10"/>
  <c r="J559" i="10"/>
  <c r="E560" i="10"/>
  <c r="J560" i="10"/>
  <c r="E561" i="10"/>
  <c r="F561" i="10" s="1"/>
  <c r="E562" i="10"/>
  <c r="F562" i="10"/>
  <c r="G562" i="10"/>
  <c r="H562" i="10"/>
  <c r="I562" i="10"/>
  <c r="J562" i="10"/>
  <c r="E563" i="10"/>
  <c r="I563" i="10"/>
  <c r="J563" i="10"/>
  <c r="E564" i="10"/>
  <c r="F564" i="10"/>
  <c r="J564" i="10"/>
  <c r="E565" i="10"/>
  <c r="F565" i="10" s="1"/>
  <c r="E566" i="10"/>
  <c r="F566" i="10"/>
  <c r="G566" i="10"/>
  <c r="H566" i="10"/>
  <c r="I566" i="10"/>
  <c r="J566" i="10"/>
  <c r="E567" i="10"/>
  <c r="J567" i="10"/>
  <c r="E568" i="10"/>
  <c r="G567" i="10" s="1"/>
  <c r="E569" i="10"/>
  <c r="F569" i="10" s="1"/>
  <c r="H569" i="10"/>
  <c r="J569" i="10"/>
  <c r="E570" i="10"/>
  <c r="E571" i="10"/>
  <c r="F571" i="10" s="1"/>
  <c r="E572" i="10"/>
  <c r="H572" i="10"/>
  <c r="J572" i="10"/>
  <c r="E573" i="10"/>
  <c r="I572" i="10" s="1"/>
  <c r="E574" i="10"/>
  <c r="F574" i="10"/>
  <c r="G574" i="10"/>
  <c r="J574" i="10"/>
  <c r="E575" i="10"/>
  <c r="H574" i="10" s="1"/>
  <c r="H575" i="10"/>
  <c r="I575" i="10"/>
  <c r="J575" i="10"/>
  <c r="E576" i="10"/>
  <c r="F575" i="10" s="1"/>
  <c r="E577" i="10"/>
  <c r="I576" i="10" s="1"/>
  <c r="E578" i="10"/>
  <c r="F578" i="10"/>
  <c r="G578" i="10"/>
  <c r="H578" i="10"/>
  <c r="I578" i="10"/>
  <c r="J578" i="10"/>
  <c r="E579" i="10"/>
  <c r="J579" i="10"/>
  <c r="E580" i="10"/>
  <c r="G579" i="10" s="1"/>
  <c r="E581" i="10"/>
  <c r="F581" i="10" s="1"/>
  <c r="G581" i="10"/>
  <c r="H581" i="10"/>
  <c r="I581" i="10"/>
  <c r="E582" i="10"/>
  <c r="I582" i="10"/>
  <c r="J582" i="10"/>
  <c r="E583" i="10"/>
  <c r="F583" i="10" s="1"/>
  <c r="E584" i="10"/>
  <c r="F584" i="10"/>
  <c r="G584" i="10"/>
  <c r="H584" i="10"/>
  <c r="J584" i="10"/>
  <c r="E585" i="10"/>
  <c r="F585" i="10"/>
  <c r="G585" i="10"/>
  <c r="H585" i="10"/>
  <c r="I585" i="10"/>
  <c r="J585" i="10"/>
  <c r="E586" i="10"/>
  <c r="E587" i="10"/>
  <c r="F587" i="10" s="1"/>
  <c r="E588" i="10"/>
  <c r="H588" i="10"/>
  <c r="J588" i="10"/>
  <c r="E589" i="10"/>
  <c r="I588" i="10" s="1"/>
  <c r="E590" i="10"/>
  <c r="F590" i="10"/>
  <c r="G590" i="10"/>
  <c r="J590" i="10"/>
  <c r="E591" i="10"/>
  <c r="H590" i="10" s="1"/>
  <c r="H591" i="10"/>
  <c r="I591" i="10"/>
  <c r="J591" i="10"/>
  <c r="E592" i="10"/>
  <c r="F591" i="10" s="1"/>
  <c r="E593" i="10"/>
  <c r="I592" i="10" s="1"/>
  <c r="E594" i="10"/>
  <c r="F594" i="10"/>
  <c r="G594" i="10"/>
  <c r="H594" i="10"/>
  <c r="I594" i="10"/>
  <c r="J594" i="10"/>
  <c r="E595" i="10"/>
  <c r="J595" i="10"/>
  <c r="E596" i="10"/>
  <c r="G595" i="10" s="1"/>
  <c r="E597" i="10"/>
  <c r="F597" i="10" s="1"/>
  <c r="G597" i="10"/>
  <c r="H597" i="10"/>
  <c r="I597" i="10"/>
  <c r="E598" i="10"/>
  <c r="I598" i="10"/>
  <c r="J598" i="10"/>
  <c r="E599" i="10"/>
  <c r="F599" i="10" s="1"/>
  <c r="E600" i="10"/>
  <c r="F600" i="10"/>
  <c r="G600" i="10"/>
  <c r="H600" i="10"/>
  <c r="J600" i="10"/>
  <c r="E601" i="10"/>
  <c r="F601" i="10"/>
  <c r="G601" i="10"/>
  <c r="H601" i="10"/>
  <c r="I601" i="10"/>
  <c r="J601" i="10"/>
  <c r="A374" i="6"/>
  <c r="B374" i="6"/>
  <c r="E374" i="6"/>
  <c r="F373" i="6" s="1"/>
  <c r="A375" i="6"/>
  <c r="B375" i="6"/>
  <c r="E375" i="6"/>
  <c r="J374" i="6" s="1"/>
  <c r="A376" i="6"/>
  <c r="B376" i="6"/>
  <c r="E376" i="6"/>
  <c r="J375" i="6" s="1"/>
  <c r="A377" i="6"/>
  <c r="B377" i="6"/>
  <c r="E377" i="6"/>
  <c r="J377" i="6"/>
  <c r="A378" i="6"/>
  <c r="B378" i="6"/>
  <c r="E378" i="6"/>
  <c r="J378" i="6"/>
  <c r="A379" i="6"/>
  <c r="B379" i="6"/>
  <c r="E379" i="6"/>
  <c r="J379" i="6"/>
  <c r="R379" i="6"/>
  <c r="A380" i="6"/>
  <c r="B380" i="6"/>
  <c r="E380" i="6"/>
  <c r="J380" i="6"/>
  <c r="R380" i="6"/>
  <c r="A381" i="6"/>
  <c r="B381" i="6"/>
  <c r="E381" i="6"/>
  <c r="J381" i="6"/>
  <c r="R381" i="6"/>
  <c r="A382" i="6"/>
  <c r="B382" i="6"/>
  <c r="E382" i="6"/>
  <c r="R382" i="6"/>
  <c r="A383" i="6"/>
  <c r="B383" i="6"/>
  <c r="E383" i="6"/>
  <c r="J382" i="6" s="1"/>
  <c r="A384" i="6"/>
  <c r="B384" i="6"/>
  <c r="E384" i="6"/>
  <c r="J383" i="6" s="1"/>
  <c r="R384" i="6"/>
  <c r="A385" i="6"/>
  <c r="B385" i="6"/>
  <c r="E385" i="6"/>
  <c r="J385" i="6"/>
  <c r="A386" i="6"/>
  <c r="B386" i="6"/>
  <c r="E386" i="6"/>
  <c r="J386" i="6"/>
  <c r="A387" i="6"/>
  <c r="B387" i="6"/>
  <c r="E387" i="6"/>
  <c r="R387" i="6"/>
  <c r="A388" i="6"/>
  <c r="B388" i="6"/>
  <c r="E388" i="6"/>
  <c r="J388" i="6"/>
  <c r="A389" i="6"/>
  <c r="B389" i="6"/>
  <c r="E389" i="6"/>
  <c r="J389" i="6"/>
  <c r="R389" i="6"/>
  <c r="A390" i="6"/>
  <c r="B390" i="6"/>
  <c r="E390" i="6"/>
  <c r="R390" i="6"/>
  <c r="A391" i="6"/>
  <c r="B391" i="6"/>
  <c r="E391" i="6"/>
  <c r="J390" i="6" s="1"/>
  <c r="A392" i="6"/>
  <c r="B392" i="6"/>
  <c r="E392" i="6"/>
  <c r="J391" i="6" s="1"/>
  <c r="R392" i="6"/>
  <c r="A393" i="6"/>
  <c r="B393" i="6"/>
  <c r="E393" i="6"/>
  <c r="J393" i="6"/>
  <c r="A394" i="6"/>
  <c r="B394" i="6"/>
  <c r="E394" i="6"/>
  <c r="J394" i="6"/>
  <c r="A395" i="6"/>
  <c r="B395" i="6"/>
  <c r="E395" i="6"/>
  <c r="R395" i="6"/>
  <c r="A396" i="6"/>
  <c r="B396" i="6"/>
  <c r="E396" i="6"/>
  <c r="J396" i="6"/>
  <c r="A397" i="6"/>
  <c r="B397" i="6"/>
  <c r="E397" i="6"/>
  <c r="R397" i="6"/>
  <c r="J373" i="14"/>
  <c r="F373" i="14"/>
  <c r="J373" i="12"/>
  <c r="I373" i="12"/>
  <c r="H373" i="12"/>
  <c r="G373" i="12"/>
  <c r="F373" i="12"/>
  <c r="G373" i="6"/>
  <c r="J397" i="3"/>
  <c r="I397" i="3"/>
  <c r="H397" i="3"/>
  <c r="G397" i="3"/>
  <c r="F397" i="3"/>
  <c r="J396" i="3"/>
  <c r="I396" i="3"/>
  <c r="H396" i="3"/>
  <c r="G396" i="3"/>
  <c r="F396" i="3"/>
  <c r="J395" i="3"/>
  <c r="I395" i="3"/>
  <c r="H395" i="3"/>
  <c r="G395" i="3"/>
  <c r="F395" i="3"/>
  <c r="J394" i="3"/>
  <c r="I394" i="3"/>
  <c r="H394" i="3"/>
  <c r="G394" i="3"/>
  <c r="F394" i="3"/>
  <c r="J393" i="3"/>
  <c r="I393" i="3"/>
  <c r="H393" i="3"/>
  <c r="G393" i="3"/>
  <c r="F393" i="3"/>
  <c r="J392" i="3"/>
  <c r="I392" i="3"/>
  <c r="H392" i="3"/>
  <c r="G392" i="3"/>
  <c r="F392" i="3"/>
  <c r="J391" i="3"/>
  <c r="I391" i="3"/>
  <c r="H391" i="3"/>
  <c r="G391" i="3"/>
  <c r="F391" i="3"/>
  <c r="J390" i="3"/>
  <c r="I390" i="3"/>
  <c r="H390" i="3"/>
  <c r="G390" i="3"/>
  <c r="F390" i="3"/>
  <c r="J389" i="3"/>
  <c r="I389" i="3"/>
  <c r="H389" i="3"/>
  <c r="G389" i="3"/>
  <c r="F389" i="3"/>
  <c r="J388" i="3"/>
  <c r="I388" i="3"/>
  <c r="H388" i="3"/>
  <c r="G388" i="3"/>
  <c r="F388" i="3"/>
  <c r="J387" i="3"/>
  <c r="I387" i="3"/>
  <c r="H387" i="3"/>
  <c r="G387" i="3"/>
  <c r="F387" i="3"/>
  <c r="J386" i="3"/>
  <c r="I386" i="3"/>
  <c r="H386" i="3"/>
  <c r="G386" i="3"/>
  <c r="F386" i="3"/>
  <c r="J385" i="3"/>
  <c r="I385" i="3"/>
  <c r="H385" i="3"/>
  <c r="G385" i="3"/>
  <c r="F385" i="3"/>
  <c r="J384" i="3"/>
  <c r="I384" i="3"/>
  <c r="H384" i="3"/>
  <c r="G384" i="3"/>
  <c r="F384" i="3"/>
  <c r="J383" i="3"/>
  <c r="I383" i="3"/>
  <c r="H383" i="3"/>
  <c r="G383" i="3"/>
  <c r="F383" i="3"/>
  <c r="J382" i="3"/>
  <c r="I382" i="3"/>
  <c r="H382" i="3"/>
  <c r="G382" i="3"/>
  <c r="F382" i="3"/>
  <c r="J381" i="3"/>
  <c r="I381" i="3"/>
  <c r="H381" i="3"/>
  <c r="G381" i="3"/>
  <c r="F381" i="3"/>
  <c r="J380" i="3"/>
  <c r="I380" i="3"/>
  <c r="H380" i="3"/>
  <c r="G380" i="3"/>
  <c r="F380" i="3"/>
  <c r="J379" i="3"/>
  <c r="I379" i="3"/>
  <c r="H379" i="3"/>
  <c r="G379" i="3"/>
  <c r="F379" i="3"/>
  <c r="J378" i="3"/>
  <c r="I378" i="3"/>
  <c r="H378" i="3"/>
  <c r="G378" i="3"/>
  <c r="F378" i="3"/>
  <c r="J377" i="3"/>
  <c r="I377" i="3"/>
  <c r="H377" i="3"/>
  <c r="G377" i="3"/>
  <c r="F377" i="3"/>
  <c r="J376" i="3"/>
  <c r="I376" i="3"/>
  <c r="H376" i="3"/>
  <c r="G376" i="3"/>
  <c r="F376" i="3"/>
  <c r="J375" i="3"/>
  <c r="I375" i="3"/>
  <c r="H375" i="3"/>
  <c r="G375" i="3"/>
  <c r="F375" i="3"/>
  <c r="G374" i="3"/>
  <c r="J373" i="3"/>
  <c r="F373" i="3"/>
  <c r="A386" i="3"/>
  <c r="B386" i="3"/>
  <c r="E386" i="3"/>
  <c r="A387" i="3"/>
  <c r="B387" i="3"/>
  <c r="E387" i="3"/>
  <c r="A388" i="3"/>
  <c r="B388" i="3"/>
  <c r="E388" i="3"/>
  <c r="A389" i="3"/>
  <c r="B389" i="3"/>
  <c r="E389" i="3"/>
  <c r="A390" i="3"/>
  <c r="B390" i="3"/>
  <c r="E390" i="3"/>
  <c r="A391" i="3"/>
  <c r="B391" i="3"/>
  <c r="E391" i="3"/>
  <c r="A392" i="3"/>
  <c r="B392" i="3"/>
  <c r="E392" i="3"/>
  <c r="A393" i="3"/>
  <c r="B393" i="3"/>
  <c r="E393" i="3"/>
  <c r="A394" i="3"/>
  <c r="B394" i="3"/>
  <c r="E394" i="3"/>
  <c r="A395" i="3"/>
  <c r="B395" i="3"/>
  <c r="E395" i="3"/>
  <c r="A396" i="3"/>
  <c r="B396" i="3"/>
  <c r="E396" i="3"/>
  <c r="A397" i="3"/>
  <c r="B397" i="3"/>
  <c r="E397" i="3"/>
  <c r="A367" i="3"/>
  <c r="B367" i="3"/>
  <c r="E367" i="3"/>
  <c r="J366" i="3" s="1"/>
  <c r="A368" i="3"/>
  <c r="B368" i="3"/>
  <c r="E368" i="3"/>
  <c r="I367" i="3" s="1"/>
  <c r="A369" i="3"/>
  <c r="B369" i="3"/>
  <c r="E369" i="3"/>
  <c r="I368" i="3" s="1"/>
  <c r="A370" i="3"/>
  <c r="B370" i="3"/>
  <c r="E370" i="3"/>
  <c r="J369" i="3" s="1"/>
  <c r="A371" i="3"/>
  <c r="B371" i="3"/>
  <c r="E371" i="3"/>
  <c r="I370" i="3" s="1"/>
  <c r="A372" i="3"/>
  <c r="B372" i="3"/>
  <c r="E372" i="3"/>
  <c r="J371" i="3" s="1"/>
  <c r="A373" i="3"/>
  <c r="B373" i="3"/>
  <c r="E373" i="3"/>
  <c r="H372" i="3" s="1"/>
  <c r="A374" i="3"/>
  <c r="B374" i="3"/>
  <c r="E374" i="3"/>
  <c r="I373" i="3" s="1"/>
  <c r="A375" i="3"/>
  <c r="B375" i="3"/>
  <c r="E375" i="3"/>
  <c r="J374" i="3" s="1"/>
  <c r="A376" i="3"/>
  <c r="B376" i="3"/>
  <c r="E376" i="3"/>
  <c r="A377" i="3"/>
  <c r="B377" i="3"/>
  <c r="E377" i="3"/>
  <c r="A378" i="3"/>
  <c r="B378" i="3"/>
  <c r="E378" i="3"/>
  <c r="A379" i="3"/>
  <c r="B379" i="3"/>
  <c r="E379" i="3"/>
  <c r="A380" i="3"/>
  <c r="B380" i="3"/>
  <c r="E380" i="3"/>
  <c r="A381" i="3"/>
  <c r="B381" i="3"/>
  <c r="E381" i="3"/>
  <c r="A382" i="3"/>
  <c r="B382" i="3"/>
  <c r="E382" i="3"/>
  <c r="A383" i="3"/>
  <c r="B383" i="3"/>
  <c r="E383" i="3"/>
  <c r="A384" i="3"/>
  <c r="B384" i="3"/>
  <c r="E384" i="3"/>
  <c r="A385" i="3"/>
  <c r="B385" i="3"/>
  <c r="E385" i="3"/>
  <c r="K466" i="3" l="1"/>
  <c r="K464" i="3"/>
  <c r="K458" i="3"/>
  <c r="O469" i="6"/>
  <c r="M469" i="3"/>
  <c r="N469" i="3" s="1"/>
  <c r="M468" i="3"/>
  <c r="I468" i="3"/>
  <c r="L468" i="3" s="1"/>
  <c r="M467" i="3"/>
  <c r="I467" i="3"/>
  <c r="L467" i="3" s="1"/>
  <c r="M466" i="3"/>
  <c r="I466" i="3"/>
  <c r="L466" i="3" s="1"/>
  <c r="M465" i="3"/>
  <c r="I465" i="3"/>
  <c r="L465" i="3" s="1"/>
  <c r="M464" i="3"/>
  <c r="I464" i="3"/>
  <c r="L464" i="3" s="1"/>
  <c r="M463" i="3"/>
  <c r="I463" i="3"/>
  <c r="L463" i="3" s="1"/>
  <c r="M462" i="3"/>
  <c r="I462" i="3"/>
  <c r="L462" i="3" s="1"/>
  <c r="M461" i="3"/>
  <c r="I461" i="3"/>
  <c r="L461" i="3" s="1"/>
  <c r="M460" i="3"/>
  <c r="I460" i="3"/>
  <c r="L460" i="3" s="1"/>
  <c r="M459" i="3"/>
  <c r="I459" i="3"/>
  <c r="L459" i="3" s="1"/>
  <c r="M458" i="3"/>
  <c r="I458" i="3"/>
  <c r="L458" i="3" s="1"/>
  <c r="N469" i="6"/>
  <c r="Q469" i="6"/>
  <c r="H468" i="6"/>
  <c r="K468" i="6" s="1"/>
  <c r="L469" i="6"/>
  <c r="P469" i="6" s="1"/>
  <c r="G468" i="6"/>
  <c r="M457" i="6"/>
  <c r="Q457" i="6" s="1"/>
  <c r="I464" i="6"/>
  <c r="I463" i="6"/>
  <c r="I462" i="6"/>
  <c r="K462" i="6" s="1"/>
  <c r="I459" i="6"/>
  <c r="H457" i="6"/>
  <c r="L467" i="6"/>
  <c r="H467" i="6"/>
  <c r="M467" i="6" s="1"/>
  <c r="H466" i="6"/>
  <c r="M466" i="6" s="1"/>
  <c r="H465" i="6"/>
  <c r="M465" i="6" s="1"/>
  <c r="L464" i="6"/>
  <c r="P464" i="6" s="1"/>
  <c r="H464" i="6"/>
  <c r="M464" i="6" s="1"/>
  <c r="L463" i="6"/>
  <c r="P463" i="6" s="1"/>
  <c r="H463" i="6"/>
  <c r="M463" i="6" s="1"/>
  <c r="H462" i="6"/>
  <c r="M462" i="6" s="1"/>
  <c r="L461" i="6"/>
  <c r="H461" i="6"/>
  <c r="M461" i="6" s="1"/>
  <c r="L460" i="6"/>
  <c r="P460" i="6" s="1"/>
  <c r="H460" i="6"/>
  <c r="L459" i="6"/>
  <c r="H459" i="6"/>
  <c r="M459" i="6" s="1"/>
  <c r="H458" i="6"/>
  <c r="K458" i="6" s="1"/>
  <c r="K457" i="6"/>
  <c r="O457" i="6" s="1"/>
  <c r="I467" i="6"/>
  <c r="I466" i="6"/>
  <c r="L466" i="6" s="1"/>
  <c r="P466" i="6" s="1"/>
  <c r="I465" i="6"/>
  <c r="K465" i="6" s="1"/>
  <c r="I461" i="6"/>
  <c r="K461" i="6" s="1"/>
  <c r="M460" i="6"/>
  <c r="I460" i="6"/>
  <c r="M458" i="6"/>
  <c r="I458" i="6"/>
  <c r="L458" i="6" s="1"/>
  <c r="P458" i="6" s="1"/>
  <c r="G457" i="6"/>
  <c r="K467" i="6"/>
  <c r="K466" i="6"/>
  <c r="K464" i="6"/>
  <c r="K463" i="6"/>
  <c r="K460" i="6"/>
  <c r="K459" i="6"/>
  <c r="H456" i="6"/>
  <c r="L457" i="6"/>
  <c r="P457" i="6" s="1"/>
  <c r="G456" i="6"/>
  <c r="Q455" i="6"/>
  <c r="N455" i="6"/>
  <c r="I454" i="6"/>
  <c r="I453" i="6"/>
  <c r="I452" i="6"/>
  <c r="I451" i="6"/>
  <c r="I450" i="6"/>
  <c r="I449" i="6"/>
  <c r="I448" i="6"/>
  <c r="I447" i="6"/>
  <c r="H454" i="6"/>
  <c r="H453" i="6"/>
  <c r="H452" i="6"/>
  <c r="K452" i="6" s="1"/>
  <c r="O452" i="6" s="1"/>
  <c r="H451" i="6"/>
  <c r="H450" i="6"/>
  <c r="H449" i="6"/>
  <c r="M449" i="6" s="1"/>
  <c r="H448" i="6"/>
  <c r="H447" i="6"/>
  <c r="K453" i="6"/>
  <c r="O453" i="6" s="1"/>
  <c r="K451" i="6"/>
  <c r="O451" i="6" s="1"/>
  <c r="K449" i="6"/>
  <c r="O449" i="6" s="1"/>
  <c r="K448" i="6"/>
  <c r="O448" i="6" s="1"/>
  <c r="N446" i="6"/>
  <c r="Q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H445" i="6"/>
  <c r="H444" i="6"/>
  <c r="H443" i="6"/>
  <c r="H442" i="6"/>
  <c r="H441" i="6"/>
  <c r="H440" i="6"/>
  <c r="H439" i="6"/>
  <c r="H438" i="6"/>
  <c r="H437" i="6"/>
  <c r="H436" i="6"/>
  <c r="H435" i="6"/>
  <c r="H434" i="6"/>
  <c r="M457" i="3"/>
  <c r="N457" i="3" s="1"/>
  <c r="I456" i="3"/>
  <c r="I455" i="3"/>
  <c r="H456" i="3"/>
  <c r="H455" i="3"/>
  <c r="J453" i="3"/>
  <c r="M453" i="3" s="1"/>
  <c r="F453" i="3"/>
  <c r="J452" i="3"/>
  <c r="F452" i="3"/>
  <c r="J451" i="3"/>
  <c r="M451" i="3" s="1"/>
  <c r="F451" i="3"/>
  <c r="J450" i="3"/>
  <c r="F450" i="3"/>
  <c r="J449" i="3"/>
  <c r="M449" i="3" s="1"/>
  <c r="F449" i="3"/>
  <c r="J448" i="3"/>
  <c r="F448" i="3"/>
  <c r="J447" i="3"/>
  <c r="M447" i="3" s="1"/>
  <c r="F447" i="3"/>
  <c r="J446" i="3"/>
  <c r="F446" i="3"/>
  <c r="J445" i="3"/>
  <c r="M445" i="3" s="1"/>
  <c r="F445" i="3"/>
  <c r="J444" i="3"/>
  <c r="F444" i="3"/>
  <c r="J443" i="3"/>
  <c r="M443" i="3" s="1"/>
  <c r="F443" i="3"/>
  <c r="J442" i="3"/>
  <c r="F442" i="3"/>
  <c r="J441" i="3"/>
  <c r="M441" i="3" s="1"/>
  <c r="F441" i="3"/>
  <c r="J440" i="3"/>
  <c r="F440" i="3"/>
  <c r="J439" i="3"/>
  <c r="M439" i="3" s="1"/>
  <c r="F439" i="3"/>
  <c r="J438" i="3"/>
  <c r="F438" i="3"/>
  <c r="J437" i="3"/>
  <c r="M437" i="3" s="1"/>
  <c r="F437" i="3"/>
  <c r="J436" i="3"/>
  <c r="F436" i="3"/>
  <c r="J435" i="3"/>
  <c r="M435" i="3" s="1"/>
  <c r="F435" i="3"/>
  <c r="J434" i="3"/>
  <c r="F434" i="3"/>
  <c r="M454" i="3"/>
  <c r="I453" i="3"/>
  <c r="L453" i="3" s="1"/>
  <c r="M452" i="3"/>
  <c r="I452" i="3"/>
  <c r="L452" i="3" s="1"/>
  <c r="I451" i="3"/>
  <c r="L451" i="3" s="1"/>
  <c r="M450" i="3"/>
  <c r="I450" i="3"/>
  <c r="L450" i="3" s="1"/>
  <c r="I449" i="3"/>
  <c r="L449" i="3" s="1"/>
  <c r="M448" i="3"/>
  <c r="I448" i="3"/>
  <c r="L448" i="3" s="1"/>
  <c r="I447" i="3"/>
  <c r="L447" i="3" s="1"/>
  <c r="M446" i="3"/>
  <c r="I446" i="3"/>
  <c r="L446" i="3" s="1"/>
  <c r="I445" i="3"/>
  <c r="L445" i="3" s="1"/>
  <c r="M444" i="3"/>
  <c r="I444" i="3"/>
  <c r="L444" i="3" s="1"/>
  <c r="I443" i="3"/>
  <c r="L443" i="3" s="1"/>
  <c r="M442" i="3"/>
  <c r="I442" i="3"/>
  <c r="L442" i="3" s="1"/>
  <c r="I441" i="3"/>
  <c r="L441" i="3" s="1"/>
  <c r="M440" i="3"/>
  <c r="I440" i="3"/>
  <c r="L440" i="3" s="1"/>
  <c r="I439" i="3"/>
  <c r="L439" i="3" s="1"/>
  <c r="M438" i="3"/>
  <c r="I438" i="3"/>
  <c r="L438" i="3" s="1"/>
  <c r="I437" i="3"/>
  <c r="L437" i="3" s="1"/>
  <c r="M436" i="3"/>
  <c r="I436" i="3"/>
  <c r="L436" i="3" s="1"/>
  <c r="I435" i="3"/>
  <c r="L435" i="3" s="1"/>
  <c r="M434" i="3"/>
  <c r="I434" i="3"/>
  <c r="L434" i="3" s="1"/>
  <c r="L431" i="3"/>
  <c r="L429" i="3"/>
  <c r="L427" i="3"/>
  <c r="L425" i="3"/>
  <c r="L423" i="3"/>
  <c r="L421" i="3"/>
  <c r="L419" i="3"/>
  <c r="L417" i="3"/>
  <c r="L415" i="3"/>
  <c r="N433" i="6"/>
  <c r="N421" i="6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H433" i="3"/>
  <c r="M433" i="3" s="1"/>
  <c r="N433" i="3" s="1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K431" i="6"/>
  <c r="I432" i="6"/>
  <c r="H430" i="6"/>
  <c r="L433" i="6"/>
  <c r="H432" i="6"/>
  <c r="M432" i="6" s="1"/>
  <c r="H431" i="6"/>
  <c r="L431" i="6" s="1"/>
  <c r="M430" i="6"/>
  <c r="N430" i="6" s="1"/>
  <c r="M431" i="6"/>
  <c r="I431" i="6"/>
  <c r="G430" i="6"/>
  <c r="K433" i="6"/>
  <c r="K432" i="6"/>
  <c r="M428" i="6"/>
  <c r="I428" i="6"/>
  <c r="I425" i="6"/>
  <c r="L430" i="6"/>
  <c r="H429" i="6"/>
  <c r="M429" i="6" s="1"/>
  <c r="H428" i="6"/>
  <c r="L428" i="6" s="1"/>
  <c r="L427" i="6"/>
  <c r="H427" i="6"/>
  <c r="M427" i="6" s="1"/>
  <c r="H426" i="6"/>
  <c r="L426" i="6" s="1"/>
  <c r="I429" i="6"/>
  <c r="L429" i="6" s="1"/>
  <c r="I427" i="6"/>
  <c r="I426" i="6"/>
  <c r="H425" i="6"/>
  <c r="K430" i="6"/>
  <c r="K428" i="6"/>
  <c r="K427" i="6"/>
  <c r="N422" i="6"/>
  <c r="N423" i="6"/>
  <c r="K420" i="6"/>
  <c r="L419" i="6"/>
  <c r="M424" i="6"/>
  <c r="I424" i="6"/>
  <c r="L424" i="6" s="1"/>
  <c r="I423" i="6"/>
  <c r="L423" i="6" s="1"/>
  <c r="I422" i="6"/>
  <c r="L422" i="6" s="1"/>
  <c r="I421" i="6"/>
  <c r="L421" i="6" s="1"/>
  <c r="M420" i="6"/>
  <c r="I420" i="6"/>
  <c r="L420" i="6" s="1"/>
  <c r="M419" i="6"/>
  <c r="K422" i="6"/>
  <c r="K421" i="6"/>
  <c r="N419" i="6"/>
  <c r="I418" i="6"/>
  <c r="I417" i="6"/>
  <c r="I416" i="6"/>
  <c r="H418" i="6"/>
  <c r="M418" i="6" s="1"/>
  <c r="L417" i="6"/>
  <c r="H417" i="6"/>
  <c r="M417" i="6" s="1"/>
  <c r="H416" i="6"/>
  <c r="K417" i="6"/>
  <c r="N415" i="6"/>
  <c r="I414" i="6"/>
  <c r="I413" i="6"/>
  <c r="I411" i="6"/>
  <c r="I410" i="6"/>
  <c r="H408" i="6"/>
  <c r="M408" i="6" s="1"/>
  <c r="L415" i="6"/>
  <c r="H414" i="6"/>
  <c r="K414" i="6" s="1"/>
  <c r="L413" i="6"/>
  <c r="H413" i="6"/>
  <c r="M413" i="6" s="1"/>
  <c r="H412" i="6"/>
  <c r="L412" i="6" s="1"/>
  <c r="L411" i="6"/>
  <c r="H411" i="6"/>
  <c r="M411" i="6" s="1"/>
  <c r="H410" i="6"/>
  <c r="M410" i="6" s="1"/>
  <c r="L409" i="6"/>
  <c r="H409" i="6"/>
  <c r="K409" i="6" s="1"/>
  <c r="M412" i="6"/>
  <c r="I412" i="6"/>
  <c r="M409" i="6"/>
  <c r="I409" i="6"/>
  <c r="G408" i="6"/>
  <c r="K415" i="6"/>
  <c r="K413" i="6"/>
  <c r="K412" i="6"/>
  <c r="K411" i="6"/>
  <c r="M405" i="6"/>
  <c r="I405" i="6"/>
  <c r="I403" i="6"/>
  <c r="K403" i="6" s="1"/>
  <c r="I401" i="6"/>
  <c r="L401" i="6" s="1"/>
  <c r="I399" i="6"/>
  <c r="J397" i="6"/>
  <c r="H407" i="6"/>
  <c r="M407" i="6" s="1"/>
  <c r="H406" i="6"/>
  <c r="M406" i="6" s="1"/>
  <c r="L405" i="6"/>
  <c r="H405" i="6"/>
  <c r="H404" i="6"/>
  <c r="M404" i="6" s="1"/>
  <c r="L403" i="6"/>
  <c r="H403" i="6"/>
  <c r="M403" i="6" s="1"/>
  <c r="H402" i="6"/>
  <c r="M402" i="6" s="1"/>
  <c r="H401" i="6"/>
  <c r="M401" i="6" s="1"/>
  <c r="H400" i="6"/>
  <c r="L400" i="6" s="1"/>
  <c r="L399" i="6"/>
  <c r="H399" i="6"/>
  <c r="M399" i="6" s="1"/>
  <c r="H398" i="6"/>
  <c r="K398" i="6" s="1"/>
  <c r="I407" i="6"/>
  <c r="K407" i="6" s="1"/>
  <c r="I406" i="6"/>
  <c r="I404" i="6"/>
  <c r="I402" i="6"/>
  <c r="M400" i="6"/>
  <c r="I400" i="6"/>
  <c r="I398" i="6"/>
  <c r="K408" i="6"/>
  <c r="K405" i="6"/>
  <c r="K404" i="6"/>
  <c r="K400" i="6"/>
  <c r="K399" i="6"/>
  <c r="H373" i="6"/>
  <c r="I374" i="12"/>
  <c r="F374" i="3"/>
  <c r="F373" i="10"/>
  <c r="I373" i="6"/>
  <c r="J374" i="14"/>
  <c r="J373" i="6"/>
  <c r="H374" i="3"/>
  <c r="M374" i="3" s="1"/>
  <c r="H373" i="10"/>
  <c r="I374" i="3"/>
  <c r="I373" i="10"/>
  <c r="J373" i="10"/>
  <c r="J372" i="8"/>
  <c r="K372" i="8" s="1"/>
  <c r="G373" i="10"/>
  <c r="J374" i="10"/>
  <c r="G373" i="3"/>
  <c r="G373" i="14"/>
  <c r="H373" i="3"/>
  <c r="H373" i="14"/>
  <c r="R374" i="6"/>
  <c r="I372" i="3"/>
  <c r="J372" i="3"/>
  <c r="F372" i="3"/>
  <c r="I372" i="8"/>
  <c r="G372" i="3"/>
  <c r="H372" i="8"/>
  <c r="G372" i="8"/>
  <c r="H371" i="8"/>
  <c r="G370" i="3"/>
  <c r="F371" i="3"/>
  <c r="H369" i="3"/>
  <c r="K369" i="3" s="1"/>
  <c r="G371" i="3"/>
  <c r="H371" i="3"/>
  <c r="I371" i="3"/>
  <c r="K594" i="8"/>
  <c r="G369" i="3"/>
  <c r="F370" i="3"/>
  <c r="J370" i="3"/>
  <c r="J370" i="8"/>
  <c r="K370" i="8" s="1"/>
  <c r="I369" i="3"/>
  <c r="H370" i="3"/>
  <c r="L370" i="3" s="1"/>
  <c r="G370" i="8"/>
  <c r="J369" i="8"/>
  <c r="I370" i="8"/>
  <c r="F369" i="3"/>
  <c r="H369" i="8"/>
  <c r="G367" i="3"/>
  <c r="G364" i="8"/>
  <c r="H368" i="3"/>
  <c r="H366" i="3"/>
  <c r="F368" i="3"/>
  <c r="J368" i="3"/>
  <c r="H363" i="8"/>
  <c r="J362" i="8"/>
  <c r="F367" i="3"/>
  <c r="G368" i="3"/>
  <c r="I368" i="8"/>
  <c r="J364" i="8"/>
  <c r="K364" i="8" s="1"/>
  <c r="G366" i="3"/>
  <c r="J367" i="3"/>
  <c r="H364" i="8"/>
  <c r="K593" i="8"/>
  <c r="K586" i="8"/>
  <c r="K577" i="8"/>
  <c r="K388" i="8"/>
  <c r="K567" i="8"/>
  <c r="K559" i="8"/>
  <c r="K443" i="8"/>
  <c r="K393" i="8"/>
  <c r="I366" i="3"/>
  <c r="H367" i="3"/>
  <c r="K367" i="3" s="1"/>
  <c r="J360" i="8"/>
  <c r="I364" i="8"/>
  <c r="F360" i="8"/>
  <c r="F366" i="3"/>
  <c r="J367" i="8"/>
  <c r="K482" i="8"/>
  <c r="K563" i="8"/>
  <c r="G360" i="8"/>
  <c r="I362" i="8"/>
  <c r="H360" i="8"/>
  <c r="G362" i="8"/>
  <c r="J361" i="8"/>
  <c r="K361" i="8" s="1"/>
  <c r="H361" i="8"/>
  <c r="K377" i="8"/>
  <c r="K504" i="8"/>
  <c r="K601" i="8"/>
  <c r="K469" i="8"/>
  <c r="K507" i="8"/>
  <c r="K457" i="8"/>
  <c r="K452" i="8"/>
  <c r="K449" i="8"/>
  <c r="K523" i="8"/>
  <c r="K568" i="8"/>
  <c r="M390" i="3"/>
  <c r="N390" i="3" s="1"/>
  <c r="K538" i="8"/>
  <c r="K506" i="8"/>
  <c r="K498" i="8"/>
  <c r="K444" i="8"/>
  <c r="K401" i="8"/>
  <c r="K553" i="8"/>
  <c r="K527" i="8"/>
  <c r="K511" i="8"/>
  <c r="K433" i="8"/>
  <c r="K522" i="8"/>
  <c r="K566" i="8"/>
  <c r="K473" i="8"/>
  <c r="M370" i="3"/>
  <c r="L385" i="3"/>
  <c r="K474" i="8"/>
  <c r="K441" i="8"/>
  <c r="K411" i="8"/>
  <c r="K369" i="8"/>
  <c r="K417" i="8"/>
  <c r="K569" i="8"/>
  <c r="K539" i="8"/>
  <c r="K409" i="8"/>
  <c r="K561" i="8"/>
  <c r="K483" i="8"/>
  <c r="K385" i="3"/>
  <c r="G552" i="14"/>
  <c r="H552" i="14"/>
  <c r="I552" i="14"/>
  <c r="H600" i="14"/>
  <c r="I600" i="14"/>
  <c r="G598" i="14"/>
  <c r="H596" i="14"/>
  <c r="I596" i="14"/>
  <c r="G594" i="14"/>
  <c r="G587" i="14"/>
  <c r="H587" i="14"/>
  <c r="I587" i="14"/>
  <c r="J586" i="14"/>
  <c r="G579" i="14"/>
  <c r="H579" i="14"/>
  <c r="I579" i="14"/>
  <c r="J578" i="14"/>
  <c r="G571" i="14"/>
  <c r="H571" i="14"/>
  <c r="I571" i="14"/>
  <c r="J570" i="14"/>
  <c r="G563" i="14"/>
  <c r="H563" i="14"/>
  <c r="I563" i="14"/>
  <c r="J562" i="14"/>
  <c r="G555" i="14"/>
  <c r="H555" i="14"/>
  <c r="I555" i="14"/>
  <c r="J554" i="14"/>
  <c r="G547" i="14"/>
  <c r="H547" i="14"/>
  <c r="I547" i="14"/>
  <c r="J546" i="14"/>
  <c r="G539" i="14"/>
  <c r="H539" i="14"/>
  <c r="I539" i="14"/>
  <c r="J538" i="14"/>
  <c r="J517" i="14"/>
  <c r="G517" i="14"/>
  <c r="H517" i="14"/>
  <c r="F517" i="14"/>
  <c r="J504" i="14"/>
  <c r="G504" i="14"/>
  <c r="H504" i="14"/>
  <c r="F504" i="14"/>
  <c r="I504" i="14"/>
  <c r="J502" i="14"/>
  <c r="G502" i="14"/>
  <c r="H502" i="14"/>
  <c r="I502" i="14"/>
  <c r="J498" i="14"/>
  <c r="G498" i="14"/>
  <c r="H498" i="14"/>
  <c r="J485" i="14"/>
  <c r="G485" i="14"/>
  <c r="H485" i="14"/>
  <c r="F485" i="14"/>
  <c r="J472" i="14"/>
  <c r="G472" i="14"/>
  <c r="H472" i="14"/>
  <c r="F472" i="14"/>
  <c r="I472" i="14"/>
  <c r="J470" i="14"/>
  <c r="G470" i="14"/>
  <c r="H470" i="14"/>
  <c r="I470" i="14"/>
  <c r="J466" i="14"/>
  <c r="G466" i="14"/>
  <c r="H466" i="14"/>
  <c r="G430" i="14"/>
  <c r="H430" i="14"/>
  <c r="I430" i="14"/>
  <c r="J430" i="14"/>
  <c r="F430" i="14"/>
  <c r="G592" i="14"/>
  <c r="H592" i="14"/>
  <c r="I592" i="14"/>
  <c r="G576" i="14"/>
  <c r="H576" i="14"/>
  <c r="I576" i="14"/>
  <c r="G568" i="14"/>
  <c r="H568" i="14"/>
  <c r="I568" i="14"/>
  <c r="G544" i="14"/>
  <c r="H544" i="14"/>
  <c r="I544" i="14"/>
  <c r="J459" i="14"/>
  <c r="G459" i="14"/>
  <c r="H459" i="14"/>
  <c r="F459" i="14"/>
  <c r="I459" i="14"/>
  <c r="J599" i="14"/>
  <c r="J595" i="14"/>
  <c r="G590" i="14"/>
  <c r="H590" i="14"/>
  <c r="I590" i="14"/>
  <c r="J589" i="14"/>
  <c r="G582" i="14"/>
  <c r="H582" i="14"/>
  <c r="I582" i="14"/>
  <c r="J581" i="14"/>
  <c r="G574" i="14"/>
  <c r="H574" i="14"/>
  <c r="I574" i="14"/>
  <c r="J573" i="14"/>
  <c r="G566" i="14"/>
  <c r="H566" i="14"/>
  <c r="I566" i="14"/>
  <c r="J565" i="14"/>
  <c r="G558" i="14"/>
  <c r="H558" i="14"/>
  <c r="I558" i="14"/>
  <c r="J557" i="14"/>
  <c r="G550" i="14"/>
  <c r="H550" i="14"/>
  <c r="I550" i="14"/>
  <c r="J549" i="14"/>
  <c r="G542" i="14"/>
  <c r="H542" i="14"/>
  <c r="I542" i="14"/>
  <c r="J541" i="14"/>
  <c r="G534" i="14"/>
  <c r="H534" i="14"/>
  <c r="I534" i="14"/>
  <c r="J515" i="14"/>
  <c r="G515" i="14"/>
  <c r="H515" i="14"/>
  <c r="F515" i="14"/>
  <c r="I515" i="14"/>
  <c r="I506" i="14"/>
  <c r="J483" i="14"/>
  <c r="G483" i="14"/>
  <c r="H483" i="14"/>
  <c r="F483" i="14"/>
  <c r="I483" i="14"/>
  <c r="I474" i="14"/>
  <c r="G454" i="14"/>
  <c r="H454" i="14"/>
  <c r="I454" i="14"/>
  <c r="G434" i="14"/>
  <c r="H434" i="14"/>
  <c r="I434" i="14"/>
  <c r="J434" i="14"/>
  <c r="F434" i="14"/>
  <c r="G560" i="14"/>
  <c r="H560" i="14"/>
  <c r="I560" i="14"/>
  <c r="G536" i="14"/>
  <c r="H536" i="14"/>
  <c r="I536" i="14"/>
  <c r="J523" i="14"/>
  <c r="G523" i="14"/>
  <c r="H523" i="14"/>
  <c r="F523" i="14"/>
  <c r="I523" i="14"/>
  <c r="J491" i="14"/>
  <c r="G491" i="14"/>
  <c r="H491" i="14"/>
  <c r="F491" i="14"/>
  <c r="I491" i="14"/>
  <c r="H597" i="14"/>
  <c r="I597" i="14"/>
  <c r="G593" i="14"/>
  <c r="H593" i="14"/>
  <c r="I593" i="14"/>
  <c r="J592" i="14"/>
  <c r="G585" i="14"/>
  <c r="H585" i="14"/>
  <c r="I585" i="14"/>
  <c r="J584" i="14"/>
  <c r="G577" i="14"/>
  <c r="H577" i="14"/>
  <c r="I577" i="14"/>
  <c r="J576" i="14"/>
  <c r="G569" i="14"/>
  <c r="H569" i="14"/>
  <c r="I569" i="14"/>
  <c r="J568" i="14"/>
  <c r="G561" i="14"/>
  <c r="H561" i="14"/>
  <c r="I561" i="14"/>
  <c r="J560" i="14"/>
  <c r="G553" i="14"/>
  <c r="H553" i="14"/>
  <c r="I553" i="14"/>
  <c r="J552" i="14"/>
  <c r="G545" i="14"/>
  <c r="H545" i="14"/>
  <c r="I545" i="14"/>
  <c r="J544" i="14"/>
  <c r="G537" i="14"/>
  <c r="H537" i="14"/>
  <c r="I537" i="14"/>
  <c r="J536" i="14"/>
  <c r="G529" i="14"/>
  <c r="H529" i="14"/>
  <c r="F529" i="14"/>
  <c r="I529" i="14"/>
  <c r="G526" i="14"/>
  <c r="H526" i="14"/>
  <c r="I526" i="14"/>
  <c r="J526" i="14"/>
  <c r="J522" i="14"/>
  <c r="G522" i="14"/>
  <c r="H522" i="14"/>
  <c r="J509" i="14"/>
  <c r="G509" i="14"/>
  <c r="H509" i="14"/>
  <c r="F509" i="14"/>
  <c r="J496" i="14"/>
  <c r="G496" i="14"/>
  <c r="H496" i="14"/>
  <c r="F496" i="14"/>
  <c r="I496" i="14"/>
  <c r="J494" i="14"/>
  <c r="G494" i="14"/>
  <c r="H494" i="14"/>
  <c r="I494" i="14"/>
  <c r="J490" i="14"/>
  <c r="G490" i="14"/>
  <c r="H490" i="14"/>
  <c r="J477" i="14"/>
  <c r="G477" i="14"/>
  <c r="H477" i="14"/>
  <c r="F477" i="14"/>
  <c r="J464" i="14"/>
  <c r="G464" i="14"/>
  <c r="H464" i="14"/>
  <c r="F464" i="14"/>
  <c r="I464" i="14"/>
  <c r="J462" i="14"/>
  <c r="G462" i="14"/>
  <c r="H462" i="14"/>
  <c r="I462" i="14"/>
  <c r="G458" i="14"/>
  <c r="H458" i="14"/>
  <c r="I458" i="14"/>
  <c r="J458" i="14"/>
  <c r="G442" i="14"/>
  <c r="H442" i="14"/>
  <c r="I442" i="14"/>
  <c r="J442" i="14"/>
  <c r="F442" i="14"/>
  <c r="G440" i="14"/>
  <c r="H440" i="14"/>
  <c r="I440" i="14"/>
  <c r="F440" i="14"/>
  <c r="J440" i="14"/>
  <c r="F592" i="14"/>
  <c r="G588" i="14"/>
  <c r="H588" i="14"/>
  <c r="I588" i="14"/>
  <c r="G580" i="14"/>
  <c r="H580" i="14"/>
  <c r="I580" i="14"/>
  <c r="F576" i="14"/>
  <c r="G572" i="14"/>
  <c r="H572" i="14"/>
  <c r="I572" i="14"/>
  <c r="F568" i="14"/>
  <c r="G564" i="14"/>
  <c r="H564" i="14"/>
  <c r="I564" i="14"/>
  <c r="F560" i="14"/>
  <c r="G556" i="14"/>
  <c r="H556" i="14"/>
  <c r="I556" i="14"/>
  <c r="F552" i="14"/>
  <c r="G548" i="14"/>
  <c r="H548" i="14"/>
  <c r="I548" i="14"/>
  <c r="F544" i="14"/>
  <c r="G540" i="14"/>
  <c r="H540" i="14"/>
  <c r="I540" i="14"/>
  <c r="F536" i="14"/>
  <c r="J507" i="14"/>
  <c r="G507" i="14"/>
  <c r="H507" i="14"/>
  <c r="F507" i="14"/>
  <c r="I507" i="14"/>
  <c r="J475" i="14"/>
  <c r="G475" i="14"/>
  <c r="H475" i="14"/>
  <c r="F475" i="14"/>
  <c r="I475" i="14"/>
  <c r="G456" i="14"/>
  <c r="H456" i="14"/>
  <c r="I456" i="14"/>
  <c r="F456" i="14"/>
  <c r="J456" i="14"/>
  <c r="G450" i="14"/>
  <c r="H450" i="14"/>
  <c r="I450" i="14"/>
  <c r="J450" i="14"/>
  <c r="F450" i="14"/>
  <c r="G448" i="14"/>
  <c r="H448" i="14"/>
  <c r="I448" i="14"/>
  <c r="F448" i="14"/>
  <c r="J448" i="14"/>
  <c r="H598" i="14"/>
  <c r="I598" i="14"/>
  <c r="H594" i="14"/>
  <c r="I594" i="14"/>
  <c r="G591" i="14"/>
  <c r="H591" i="14"/>
  <c r="I591" i="14"/>
  <c r="G583" i="14"/>
  <c r="H583" i="14"/>
  <c r="I583" i="14"/>
  <c r="G575" i="14"/>
  <c r="H575" i="14"/>
  <c r="I575" i="14"/>
  <c r="G567" i="14"/>
  <c r="H567" i="14"/>
  <c r="I567" i="14"/>
  <c r="G559" i="14"/>
  <c r="H559" i="14"/>
  <c r="I559" i="14"/>
  <c r="G551" i="14"/>
  <c r="H551" i="14"/>
  <c r="I551" i="14"/>
  <c r="G543" i="14"/>
  <c r="H543" i="14"/>
  <c r="I543" i="14"/>
  <c r="G535" i="14"/>
  <c r="H535" i="14"/>
  <c r="I535" i="14"/>
  <c r="J520" i="14"/>
  <c r="G520" i="14"/>
  <c r="H520" i="14"/>
  <c r="F520" i="14"/>
  <c r="I520" i="14"/>
  <c r="J518" i="14"/>
  <c r="G518" i="14"/>
  <c r="H518" i="14"/>
  <c r="I518" i="14"/>
  <c r="J514" i="14"/>
  <c r="G514" i="14"/>
  <c r="H514" i="14"/>
  <c r="J501" i="14"/>
  <c r="G501" i="14"/>
  <c r="H501" i="14"/>
  <c r="F501" i="14"/>
  <c r="J488" i="14"/>
  <c r="G488" i="14"/>
  <c r="H488" i="14"/>
  <c r="F488" i="14"/>
  <c r="I488" i="14"/>
  <c r="J486" i="14"/>
  <c r="G486" i="14"/>
  <c r="H486" i="14"/>
  <c r="I486" i="14"/>
  <c r="J482" i="14"/>
  <c r="G482" i="14"/>
  <c r="H482" i="14"/>
  <c r="J469" i="14"/>
  <c r="G469" i="14"/>
  <c r="H469" i="14"/>
  <c r="F469" i="14"/>
  <c r="G584" i="14"/>
  <c r="H584" i="14"/>
  <c r="I584" i="14"/>
  <c r="G586" i="14"/>
  <c r="H586" i="14"/>
  <c r="I586" i="14"/>
  <c r="G578" i="14"/>
  <c r="H578" i="14"/>
  <c r="I578" i="14"/>
  <c r="G570" i="14"/>
  <c r="H570" i="14"/>
  <c r="I570" i="14"/>
  <c r="G562" i="14"/>
  <c r="H562" i="14"/>
  <c r="I562" i="14"/>
  <c r="G554" i="14"/>
  <c r="H554" i="14"/>
  <c r="I554" i="14"/>
  <c r="G546" i="14"/>
  <c r="H546" i="14"/>
  <c r="I546" i="14"/>
  <c r="G538" i="14"/>
  <c r="H538" i="14"/>
  <c r="I538" i="14"/>
  <c r="J499" i="14"/>
  <c r="G499" i="14"/>
  <c r="H499" i="14"/>
  <c r="F499" i="14"/>
  <c r="I499" i="14"/>
  <c r="J467" i="14"/>
  <c r="G467" i="14"/>
  <c r="H467" i="14"/>
  <c r="F467" i="14"/>
  <c r="I467" i="14"/>
  <c r="H599" i="14"/>
  <c r="I599" i="14"/>
  <c r="H595" i="14"/>
  <c r="I595" i="14"/>
  <c r="G589" i="14"/>
  <c r="H589" i="14"/>
  <c r="I589" i="14"/>
  <c r="J588" i="14"/>
  <c r="G581" i="14"/>
  <c r="H581" i="14"/>
  <c r="I581" i="14"/>
  <c r="J580" i="14"/>
  <c r="G573" i="14"/>
  <c r="H573" i="14"/>
  <c r="I573" i="14"/>
  <c r="J572" i="14"/>
  <c r="G565" i="14"/>
  <c r="H565" i="14"/>
  <c r="I565" i="14"/>
  <c r="J564" i="14"/>
  <c r="G557" i="14"/>
  <c r="H557" i="14"/>
  <c r="I557" i="14"/>
  <c r="J556" i="14"/>
  <c r="G549" i="14"/>
  <c r="H549" i="14"/>
  <c r="I549" i="14"/>
  <c r="J548" i="14"/>
  <c r="G541" i="14"/>
  <c r="H541" i="14"/>
  <c r="I541" i="14"/>
  <c r="J540" i="14"/>
  <c r="G533" i="14"/>
  <c r="H533" i="14"/>
  <c r="F533" i="14"/>
  <c r="I533" i="14"/>
  <c r="G530" i="14"/>
  <c r="H530" i="14"/>
  <c r="I530" i="14"/>
  <c r="J530" i="14"/>
  <c r="J525" i="14"/>
  <c r="G525" i="14"/>
  <c r="H525" i="14"/>
  <c r="F525" i="14"/>
  <c r="J512" i="14"/>
  <c r="G512" i="14"/>
  <c r="H512" i="14"/>
  <c r="F512" i="14"/>
  <c r="I512" i="14"/>
  <c r="J510" i="14"/>
  <c r="G510" i="14"/>
  <c r="H510" i="14"/>
  <c r="I510" i="14"/>
  <c r="J506" i="14"/>
  <c r="G506" i="14"/>
  <c r="H506" i="14"/>
  <c r="J493" i="14"/>
  <c r="G493" i="14"/>
  <c r="H493" i="14"/>
  <c r="F493" i="14"/>
  <c r="J480" i="14"/>
  <c r="G480" i="14"/>
  <c r="H480" i="14"/>
  <c r="F480" i="14"/>
  <c r="I480" i="14"/>
  <c r="J478" i="14"/>
  <c r="G478" i="14"/>
  <c r="H478" i="14"/>
  <c r="I478" i="14"/>
  <c r="J474" i="14"/>
  <c r="G474" i="14"/>
  <c r="H474" i="14"/>
  <c r="J461" i="14"/>
  <c r="G461" i="14"/>
  <c r="H461" i="14"/>
  <c r="F461" i="14"/>
  <c r="G455" i="14"/>
  <c r="H455" i="14"/>
  <c r="I455" i="14"/>
  <c r="F455" i="14"/>
  <c r="J455" i="14"/>
  <c r="G531" i="14"/>
  <c r="H531" i="14"/>
  <c r="G527" i="14"/>
  <c r="H527" i="14"/>
  <c r="J521" i="14"/>
  <c r="G521" i="14"/>
  <c r="H521" i="14"/>
  <c r="J513" i="14"/>
  <c r="G513" i="14"/>
  <c r="H513" i="14"/>
  <c r="J505" i="14"/>
  <c r="G505" i="14"/>
  <c r="H505" i="14"/>
  <c r="J497" i="14"/>
  <c r="G497" i="14"/>
  <c r="H497" i="14"/>
  <c r="J489" i="14"/>
  <c r="G489" i="14"/>
  <c r="H489" i="14"/>
  <c r="J481" i="14"/>
  <c r="G481" i="14"/>
  <c r="H481" i="14"/>
  <c r="J473" i="14"/>
  <c r="G473" i="14"/>
  <c r="H473" i="14"/>
  <c r="J465" i="14"/>
  <c r="G465" i="14"/>
  <c r="H465" i="14"/>
  <c r="G453" i="14"/>
  <c r="H453" i="14"/>
  <c r="I453" i="14"/>
  <c r="F453" i="14"/>
  <c r="G432" i="14"/>
  <c r="H432" i="14"/>
  <c r="I432" i="14"/>
  <c r="F432" i="14"/>
  <c r="J432" i="14"/>
  <c r="G426" i="14"/>
  <c r="H426" i="14"/>
  <c r="I426" i="14"/>
  <c r="J426" i="14"/>
  <c r="J524" i="14"/>
  <c r="G524" i="14"/>
  <c r="H524" i="14"/>
  <c r="J516" i="14"/>
  <c r="G516" i="14"/>
  <c r="H516" i="14"/>
  <c r="J508" i="14"/>
  <c r="G508" i="14"/>
  <c r="H508" i="14"/>
  <c r="J500" i="14"/>
  <c r="G500" i="14"/>
  <c r="H500" i="14"/>
  <c r="J492" i="14"/>
  <c r="G492" i="14"/>
  <c r="H492" i="14"/>
  <c r="J484" i="14"/>
  <c r="G484" i="14"/>
  <c r="H484" i="14"/>
  <c r="J476" i="14"/>
  <c r="G476" i="14"/>
  <c r="H476" i="14"/>
  <c r="J468" i="14"/>
  <c r="G468" i="14"/>
  <c r="H468" i="14"/>
  <c r="J460" i="14"/>
  <c r="G460" i="14"/>
  <c r="H460" i="14"/>
  <c r="G532" i="14"/>
  <c r="H532" i="14"/>
  <c r="G528" i="14"/>
  <c r="H528" i="14"/>
  <c r="J519" i="14"/>
  <c r="G519" i="14"/>
  <c r="H519" i="14"/>
  <c r="J511" i="14"/>
  <c r="G511" i="14"/>
  <c r="H511" i="14"/>
  <c r="J503" i="14"/>
  <c r="G503" i="14"/>
  <c r="H503" i="14"/>
  <c r="J495" i="14"/>
  <c r="G495" i="14"/>
  <c r="H495" i="14"/>
  <c r="J487" i="14"/>
  <c r="G487" i="14"/>
  <c r="H487" i="14"/>
  <c r="J479" i="14"/>
  <c r="G479" i="14"/>
  <c r="H479" i="14"/>
  <c r="J471" i="14"/>
  <c r="G471" i="14"/>
  <c r="H471" i="14"/>
  <c r="J463" i="14"/>
  <c r="G463" i="14"/>
  <c r="H463" i="14"/>
  <c r="G446" i="14"/>
  <c r="H446" i="14"/>
  <c r="I446" i="14"/>
  <c r="J446" i="14"/>
  <c r="G438" i="14"/>
  <c r="H438" i="14"/>
  <c r="I438" i="14"/>
  <c r="J438" i="14"/>
  <c r="G457" i="14"/>
  <c r="H457" i="14"/>
  <c r="I457" i="14"/>
  <c r="G449" i="14"/>
  <c r="H449" i="14"/>
  <c r="I449" i="14"/>
  <c r="G441" i="14"/>
  <c r="H441" i="14"/>
  <c r="I441" i="14"/>
  <c r="G433" i="14"/>
  <c r="H433" i="14"/>
  <c r="I433" i="14"/>
  <c r="G425" i="14"/>
  <c r="H425" i="14"/>
  <c r="I425" i="14"/>
  <c r="J424" i="14"/>
  <c r="G452" i="14"/>
  <c r="H452" i="14"/>
  <c r="I452" i="14"/>
  <c r="G444" i="14"/>
  <c r="H444" i="14"/>
  <c r="I444" i="14"/>
  <c r="G436" i="14"/>
  <c r="H436" i="14"/>
  <c r="I436" i="14"/>
  <c r="G428" i="14"/>
  <c r="H428" i="14"/>
  <c r="I428" i="14"/>
  <c r="G447" i="14"/>
  <c r="H447" i="14"/>
  <c r="I447" i="14"/>
  <c r="G439" i="14"/>
  <c r="H439" i="14"/>
  <c r="I439" i="14"/>
  <c r="G431" i="14"/>
  <c r="H431" i="14"/>
  <c r="I431" i="14"/>
  <c r="G423" i="14"/>
  <c r="H423" i="14"/>
  <c r="I423" i="14"/>
  <c r="G445" i="14"/>
  <c r="H445" i="14"/>
  <c r="I445" i="14"/>
  <c r="G437" i="14"/>
  <c r="H437" i="14"/>
  <c r="I437" i="14"/>
  <c r="G429" i="14"/>
  <c r="H429" i="14"/>
  <c r="I429" i="14"/>
  <c r="F425" i="14"/>
  <c r="G424" i="14"/>
  <c r="H424" i="14"/>
  <c r="I424" i="14"/>
  <c r="G451" i="14"/>
  <c r="H451" i="14"/>
  <c r="I451" i="14"/>
  <c r="F447" i="14"/>
  <c r="G443" i="14"/>
  <c r="H443" i="14"/>
  <c r="I443" i="14"/>
  <c r="F439" i="14"/>
  <c r="G435" i="14"/>
  <c r="H435" i="14"/>
  <c r="I435" i="14"/>
  <c r="F431" i="14"/>
  <c r="G427" i="14"/>
  <c r="H427" i="14"/>
  <c r="I427" i="14"/>
  <c r="F423" i="14"/>
  <c r="I422" i="14"/>
  <c r="I421" i="14"/>
  <c r="I420" i="14"/>
  <c r="I419" i="14"/>
  <c r="I418" i="14"/>
  <c r="I417" i="14"/>
  <c r="I416" i="14"/>
  <c r="I415" i="14"/>
  <c r="I414" i="14"/>
  <c r="I413" i="14"/>
  <c r="I412" i="14"/>
  <c r="I411" i="14"/>
  <c r="I410" i="14"/>
  <c r="I409" i="14"/>
  <c r="I408" i="14"/>
  <c r="I407" i="14"/>
  <c r="I406" i="14"/>
  <c r="I405" i="14"/>
  <c r="I404" i="14"/>
  <c r="I403" i="14"/>
  <c r="I402" i="14"/>
  <c r="I401" i="14"/>
  <c r="I400" i="14"/>
  <c r="I399" i="14"/>
  <c r="I398" i="14"/>
  <c r="I397" i="14"/>
  <c r="I396" i="14"/>
  <c r="I395" i="14"/>
  <c r="I394" i="14"/>
  <c r="I393" i="14"/>
  <c r="I392" i="14"/>
  <c r="I391" i="14"/>
  <c r="I390" i="14"/>
  <c r="I389" i="14"/>
  <c r="I388" i="14"/>
  <c r="I387" i="14"/>
  <c r="I386" i="14"/>
  <c r="I385" i="14"/>
  <c r="I384" i="14"/>
  <c r="I383" i="14"/>
  <c r="I382" i="14"/>
  <c r="I381" i="14"/>
  <c r="I380" i="14"/>
  <c r="I379" i="14"/>
  <c r="I378" i="14"/>
  <c r="I377" i="14"/>
  <c r="I376" i="14"/>
  <c r="I375" i="14"/>
  <c r="I374" i="14"/>
  <c r="H422" i="14"/>
  <c r="H421" i="14"/>
  <c r="H420" i="14"/>
  <c r="H419" i="14"/>
  <c r="H418" i="14"/>
  <c r="H417" i="14"/>
  <c r="H416" i="14"/>
  <c r="H415" i="14"/>
  <c r="H414" i="14"/>
  <c r="H413" i="14"/>
  <c r="H412" i="14"/>
  <c r="H411" i="14"/>
  <c r="H410" i="14"/>
  <c r="H409" i="14"/>
  <c r="H408" i="14"/>
  <c r="H407" i="14"/>
  <c r="H406" i="14"/>
  <c r="H405" i="14"/>
  <c r="H404" i="14"/>
  <c r="H403" i="14"/>
  <c r="H402" i="14"/>
  <c r="H401" i="14"/>
  <c r="H400" i="14"/>
  <c r="H399" i="14"/>
  <c r="H398" i="14"/>
  <c r="H397" i="14"/>
  <c r="H396" i="14"/>
  <c r="H395" i="14"/>
  <c r="H394" i="14"/>
  <c r="H393" i="14"/>
  <c r="H392" i="14"/>
  <c r="H391" i="14"/>
  <c r="H390" i="14"/>
  <c r="H389" i="14"/>
  <c r="H388" i="14"/>
  <c r="H387" i="14"/>
  <c r="H386" i="14"/>
  <c r="H385" i="14"/>
  <c r="H384" i="14"/>
  <c r="H383" i="14"/>
  <c r="H382" i="14"/>
  <c r="H381" i="14"/>
  <c r="H380" i="14"/>
  <c r="H379" i="14"/>
  <c r="H378" i="14"/>
  <c r="H377" i="14"/>
  <c r="H376" i="14"/>
  <c r="H375" i="14"/>
  <c r="H374" i="14"/>
  <c r="F597" i="8"/>
  <c r="H595" i="8"/>
  <c r="F589" i="8"/>
  <c r="H587" i="8"/>
  <c r="F579" i="8"/>
  <c r="H576" i="8"/>
  <c r="G575" i="8"/>
  <c r="G574" i="8"/>
  <c r="G573" i="8"/>
  <c r="G572" i="8"/>
  <c r="H571" i="8"/>
  <c r="F547" i="8"/>
  <c r="G546" i="8"/>
  <c r="J542" i="8"/>
  <c r="F542" i="8"/>
  <c r="F533" i="8"/>
  <c r="F532" i="8"/>
  <c r="K524" i="8"/>
  <c r="I519" i="8"/>
  <c r="H519" i="8"/>
  <c r="J519" i="8"/>
  <c r="G513" i="8"/>
  <c r="F513" i="8"/>
  <c r="J509" i="8"/>
  <c r="F509" i="8"/>
  <c r="F596" i="8"/>
  <c r="G595" i="8"/>
  <c r="F588" i="8"/>
  <c r="G587" i="8"/>
  <c r="F578" i="8"/>
  <c r="F576" i="8"/>
  <c r="F575" i="8"/>
  <c r="F574" i="8"/>
  <c r="F573" i="8"/>
  <c r="F572" i="8"/>
  <c r="G571" i="8"/>
  <c r="J556" i="8"/>
  <c r="F546" i="8"/>
  <c r="I543" i="8"/>
  <c r="F543" i="8"/>
  <c r="J526" i="8"/>
  <c r="F526" i="8"/>
  <c r="J512" i="8"/>
  <c r="J508" i="8"/>
  <c r="J486" i="8"/>
  <c r="H486" i="8"/>
  <c r="I486" i="8"/>
  <c r="I471" i="8"/>
  <c r="G471" i="8"/>
  <c r="F471" i="8"/>
  <c r="J471" i="8"/>
  <c r="F587" i="8"/>
  <c r="F571" i="8"/>
  <c r="H544" i="8"/>
  <c r="F544" i="8"/>
  <c r="K529" i="8"/>
  <c r="H520" i="8"/>
  <c r="I520" i="8"/>
  <c r="J520" i="8"/>
  <c r="K520" i="8" s="1"/>
  <c r="I516" i="8"/>
  <c r="J516" i="8"/>
  <c r="J510" i="8"/>
  <c r="K510" i="8" s="1"/>
  <c r="F510" i="8"/>
  <c r="G489" i="8"/>
  <c r="I489" i="8"/>
  <c r="J489" i="8"/>
  <c r="H480" i="8"/>
  <c r="I480" i="8"/>
  <c r="F480" i="8"/>
  <c r="G480" i="8"/>
  <c r="J478" i="8"/>
  <c r="H478" i="8"/>
  <c r="F478" i="8"/>
  <c r="G478" i="8"/>
  <c r="I476" i="8"/>
  <c r="G476" i="8"/>
  <c r="H476" i="8"/>
  <c r="H600" i="8"/>
  <c r="I599" i="8"/>
  <c r="J598" i="8"/>
  <c r="G593" i="8"/>
  <c r="H592" i="8"/>
  <c r="K592" i="8" s="1"/>
  <c r="I591" i="8"/>
  <c r="J590" i="8"/>
  <c r="K590" i="8" s="1"/>
  <c r="G585" i="8"/>
  <c r="H584" i="8"/>
  <c r="K584" i="8" s="1"/>
  <c r="I583" i="8"/>
  <c r="J582" i="8"/>
  <c r="J580" i="8"/>
  <c r="K580" i="8" s="1"/>
  <c r="F568" i="8"/>
  <c r="F567" i="8"/>
  <c r="F566" i="8"/>
  <c r="F565" i="8"/>
  <c r="G563" i="8"/>
  <c r="H562" i="8"/>
  <c r="K562" i="8" s="1"/>
  <c r="I560" i="8"/>
  <c r="I559" i="8"/>
  <c r="H558" i="8"/>
  <c r="K558" i="8" s="1"/>
  <c r="H557" i="8"/>
  <c r="K557" i="8" s="1"/>
  <c r="H556" i="8"/>
  <c r="I555" i="8"/>
  <c r="J554" i="8"/>
  <c r="J548" i="8"/>
  <c r="I541" i="8"/>
  <c r="I540" i="8"/>
  <c r="I539" i="8"/>
  <c r="H537" i="8"/>
  <c r="K537" i="8" s="1"/>
  <c r="J534" i="8"/>
  <c r="H534" i="8"/>
  <c r="I529" i="8"/>
  <c r="I527" i="8"/>
  <c r="F527" i="8"/>
  <c r="H525" i="8"/>
  <c r="F523" i="8"/>
  <c r="J513" i="8"/>
  <c r="I509" i="8"/>
  <c r="H508" i="8"/>
  <c r="G497" i="8"/>
  <c r="F497" i="8"/>
  <c r="H497" i="8"/>
  <c r="I497" i="8"/>
  <c r="I495" i="8"/>
  <c r="F495" i="8"/>
  <c r="G495" i="8"/>
  <c r="H495" i="8"/>
  <c r="F493" i="8"/>
  <c r="G493" i="8"/>
  <c r="H493" i="8"/>
  <c r="J493" i="8"/>
  <c r="F595" i="8"/>
  <c r="H599" i="8"/>
  <c r="K599" i="8" s="1"/>
  <c r="I598" i="8"/>
  <c r="J597" i="8"/>
  <c r="K597" i="8" s="1"/>
  <c r="H591" i="8"/>
  <c r="K591" i="8" s="1"/>
  <c r="I590" i="8"/>
  <c r="J589" i="8"/>
  <c r="K589" i="8" s="1"/>
  <c r="H583" i="8"/>
  <c r="K583" i="8" s="1"/>
  <c r="I582" i="8"/>
  <c r="I581" i="8"/>
  <c r="I580" i="8"/>
  <c r="J579" i="8"/>
  <c r="K579" i="8" s="1"/>
  <c r="H560" i="8"/>
  <c r="G559" i="8"/>
  <c r="G558" i="8"/>
  <c r="G557" i="8"/>
  <c r="G556" i="8"/>
  <c r="H555" i="8"/>
  <c r="I554" i="8"/>
  <c r="J552" i="8"/>
  <c r="K552" i="8" s="1"/>
  <c r="J551" i="8"/>
  <c r="K551" i="8" s="1"/>
  <c r="J550" i="8"/>
  <c r="K550" i="8" s="1"/>
  <c r="I549" i="8"/>
  <c r="I548" i="8"/>
  <c r="J547" i="8"/>
  <c r="K547" i="8" s="1"/>
  <c r="I542" i="8"/>
  <c r="H541" i="8"/>
  <c r="K541" i="8" s="1"/>
  <c r="H540" i="8"/>
  <c r="G539" i="8"/>
  <c r="I535" i="8"/>
  <c r="H535" i="8"/>
  <c r="I526" i="8"/>
  <c r="G521" i="8"/>
  <c r="I521" i="8"/>
  <c r="J521" i="8"/>
  <c r="K521" i="8" s="1"/>
  <c r="G519" i="8"/>
  <c r="H517" i="8"/>
  <c r="K517" i="8" s="1"/>
  <c r="I517" i="8"/>
  <c r="K514" i="8"/>
  <c r="I513" i="8"/>
  <c r="I511" i="8"/>
  <c r="F511" i="8"/>
  <c r="H509" i="8"/>
  <c r="F508" i="8"/>
  <c r="K501" i="8"/>
  <c r="H491" i="8"/>
  <c r="I491" i="8"/>
  <c r="J491" i="8"/>
  <c r="I487" i="8"/>
  <c r="H487" i="8"/>
  <c r="J487" i="8"/>
  <c r="G486" i="8"/>
  <c r="H471" i="8"/>
  <c r="G599" i="8"/>
  <c r="H598" i="8"/>
  <c r="I597" i="8"/>
  <c r="J596" i="8"/>
  <c r="K596" i="8" s="1"/>
  <c r="G591" i="8"/>
  <c r="H590" i="8"/>
  <c r="I589" i="8"/>
  <c r="J588" i="8"/>
  <c r="K588" i="8" s="1"/>
  <c r="G583" i="8"/>
  <c r="H582" i="8"/>
  <c r="H581" i="8"/>
  <c r="K581" i="8" s="1"/>
  <c r="H580" i="8"/>
  <c r="I579" i="8"/>
  <c r="J578" i="8"/>
  <c r="K578" i="8" s="1"/>
  <c r="J572" i="8"/>
  <c r="K572" i="8" s="1"/>
  <c r="F560" i="8"/>
  <c r="F559" i="8"/>
  <c r="F558" i="8"/>
  <c r="F557" i="8"/>
  <c r="G555" i="8"/>
  <c r="H554" i="8"/>
  <c r="I552" i="8"/>
  <c r="I551" i="8"/>
  <c r="H550" i="8"/>
  <c r="H549" i="8"/>
  <c r="K549" i="8" s="1"/>
  <c r="H548" i="8"/>
  <c r="I547" i="8"/>
  <c r="J546" i="8"/>
  <c r="K546" i="8" s="1"/>
  <c r="J543" i="8"/>
  <c r="H542" i="8"/>
  <c r="G541" i="8"/>
  <c r="F540" i="8"/>
  <c r="F539" i="8"/>
  <c r="H536" i="8"/>
  <c r="K536" i="8" s="1"/>
  <c r="I536" i="8"/>
  <c r="J533" i="8"/>
  <c r="K533" i="8" s="1"/>
  <c r="J532" i="8"/>
  <c r="H528" i="8"/>
  <c r="K528" i="8" s="1"/>
  <c r="F528" i="8"/>
  <c r="H526" i="8"/>
  <c r="F519" i="8"/>
  <c r="H513" i="8"/>
  <c r="I510" i="8"/>
  <c r="G509" i="8"/>
  <c r="H489" i="8"/>
  <c r="F486" i="8"/>
  <c r="J480" i="8"/>
  <c r="K480" i="8" s="1"/>
  <c r="I478" i="8"/>
  <c r="J476" i="8"/>
  <c r="J595" i="8"/>
  <c r="K595" i="8" s="1"/>
  <c r="J587" i="8"/>
  <c r="J576" i="8"/>
  <c r="J575" i="8"/>
  <c r="K575" i="8" s="1"/>
  <c r="J574" i="8"/>
  <c r="I573" i="8"/>
  <c r="I572" i="8"/>
  <c r="J571" i="8"/>
  <c r="I546" i="8"/>
  <c r="J544" i="8"/>
  <c r="H543" i="8"/>
  <c r="G537" i="8"/>
  <c r="I537" i="8"/>
  <c r="I533" i="8"/>
  <c r="H532" i="8"/>
  <c r="G526" i="8"/>
  <c r="G520" i="8"/>
  <c r="J518" i="8"/>
  <c r="H518" i="8"/>
  <c r="I518" i="8"/>
  <c r="H516" i="8"/>
  <c r="H512" i="8"/>
  <c r="F512" i="8"/>
  <c r="H510" i="8"/>
  <c r="K497" i="8"/>
  <c r="F489" i="8"/>
  <c r="H485" i="8"/>
  <c r="I485" i="8"/>
  <c r="J485" i="8"/>
  <c r="K485" i="8" s="1"/>
  <c r="G481" i="8"/>
  <c r="I481" i="8"/>
  <c r="F481" i="8"/>
  <c r="H481" i="8"/>
  <c r="K481" i="8" s="1"/>
  <c r="I479" i="8"/>
  <c r="H479" i="8"/>
  <c r="K479" i="8" s="1"/>
  <c r="F479" i="8"/>
  <c r="G479" i="8"/>
  <c r="H477" i="8"/>
  <c r="J477" i="8"/>
  <c r="F477" i="8"/>
  <c r="G477" i="8"/>
  <c r="F476" i="8"/>
  <c r="F581" i="8"/>
  <c r="I576" i="8"/>
  <c r="I575" i="8"/>
  <c r="H574" i="8"/>
  <c r="H573" i="8"/>
  <c r="K573" i="8" s="1"/>
  <c r="K564" i="8"/>
  <c r="F552" i="8"/>
  <c r="F551" i="8"/>
  <c r="F550" i="8"/>
  <c r="F549" i="8"/>
  <c r="I544" i="8"/>
  <c r="G543" i="8"/>
  <c r="G533" i="8"/>
  <c r="G532" i="8"/>
  <c r="G529" i="8"/>
  <c r="F529" i="8"/>
  <c r="F525" i="8"/>
  <c r="J525" i="8"/>
  <c r="K525" i="8" s="1"/>
  <c r="F520" i="8"/>
  <c r="G516" i="8"/>
  <c r="G510" i="8"/>
  <c r="H496" i="8"/>
  <c r="K496" i="8" s="1"/>
  <c r="F496" i="8"/>
  <c r="G496" i="8"/>
  <c r="I496" i="8"/>
  <c r="J494" i="8"/>
  <c r="F494" i="8"/>
  <c r="G494" i="8"/>
  <c r="H494" i="8"/>
  <c r="G492" i="8"/>
  <c r="H492" i="8"/>
  <c r="K492" i="8" s="1"/>
  <c r="I492" i="8"/>
  <c r="H488" i="8"/>
  <c r="I488" i="8"/>
  <c r="J488" i="8"/>
  <c r="F484" i="8"/>
  <c r="K467" i="8"/>
  <c r="J429" i="8"/>
  <c r="H429" i="8"/>
  <c r="I429" i="8"/>
  <c r="H407" i="8"/>
  <c r="I407" i="8"/>
  <c r="F407" i="8"/>
  <c r="G407" i="8"/>
  <c r="G403" i="8"/>
  <c r="J403" i="8"/>
  <c r="F403" i="8"/>
  <c r="J389" i="8"/>
  <c r="F389" i="8"/>
  <c r="G389" i="8"/>
  <c r="H389" i="8"/>
  <c r="I389" i="8"/>
  <c r="J531" i="8"/>
  <c r="K531" i="8" s="1"/>
  <c r="I505" i="8"/>
  <c r="I504" i="8"/>
  <c r="H503" i="8"/>
  <c r="K503" i="8" s="1"/>
  <c r="H502" i="8"/>
  <c r="K502" i="8" s="1"/>
  <c r="I500" i="8"/>
  <c r="J499" i="8"/>
  <c r="H475" i="8"/>
  <c r="K468" i="8"/>
  <c r="G451" i="8"/>
  <c r="F451" i="8"/>
  <c r="H451" i="8"/>
  <c r="I451" i="8"/>
  <c r="H439" i="8"/>
  <c r="I439" i="8"/>
  <c r="F439" i="8"/>
  <c r="G439" i="8"/>
  <c r="G435" i="8"/>
  <c r="J435" i="8"/>
  <c r="K435" i="8" s="1"/>
  <c r="F435" i="8"/>
  <c r="G432" i="8"/>
  <c r="H432" i="8"/>
  <c r="J432" i="8"/>
  <c r="F432" i="8"/>
  <c r="I432" i="8"/>
  <c r="I414" i="8"/>
  <c r="J414" i="8"/>
  <c r="F414" i="8"/>
  <c r="G414" i="8"/>
  <c r="H414" i="8"/>
  <c r="G395" i="8"/>
  <c r="F395" i="8"/>
  <c r="H395" i="8"/>
  <c r="I395" i="8"/>
  <c r="J395" i="8"/>
  <c r="K395" i="8" s="1"/>
  <c r="H499" i="8"/>
  <c r="G461" i="8"/>
  <c r="I446" i="8"/>
  <c r="J446" i="8"/>
  <c r="F446" i="8"/>
  <c r="G446" i="8"/>
  <c r="H446" i="8"/>
  <c r="G429" i="8"/>
  <c r="J407" i="8"/>
  <c r="I403" i="8"/>
  <c r="G499" i="8"/>
  <c r="J484" i="8"/>
  <c r="K484" i="8" s="1"/>
  <c r="G473" i="8"/>
  <c r="I473" i="8"/>
  <c r="G459" i="8"/>
  <c r="I459" i="8"/>
  <c r="J459" i="8"/>
  <c r="K459" i="8" s="1"/>
  <c r="J451" i="8"/>
  <c r="K451" i="8" s="1"/>
  <c r="J439" i="8"/>
  <c r="I435" i="8"/>
  <c r="F429" i="8"/>
  <c r="G427" i="8"/>
  <c r="H427" i="8"/>
  <c r="I427" i="8"/>
  <c r="J427" i="8"/>
  <c r="H403" i="8"/>
  <c r="G467" i="8"/>
  <c r="F467" i="8"/>
  <c r="J421" i="8"/>
  <c r="F421" i="8"/>
  <c r="G421" i="8"/>
  <c r="H421" i="8"/>
  <c r="I421" i="8"/>
  <c r="K412" i="8"/>
  <c r="J453" i="8"/>
  <c r="G453" i="8"/>
  <c r="H453" i="8"/>
  <c r="I453" i="8"/>
  <c r="J397" i="8"/>
  <c r="G397" i="8"/>
  <c r="H397" i="8"/>
  <c r="I397" i="8"/>
  <c r="G464" i="8"/>
  <c r="H464" i="8"/>
  <c r="J464" i="8"/>
  <c r="F464" i="8"/>
  <c r="I464" i="8"/>
  <c r="J461" i="8"/>
  <c r="K461" i="8" s="1"/>
  <c r="I461" i="8"/>
  <c r="G470" i="8"/>
  <c r="I454" i="8"/>
  <c r="J454" i="8"/>
  <c r="H447" i="8"/>
  <c r="I447" i="8"/>
  <c r="I445" i="8"/>
  <c r="I443" i="8"/>
  <c r="G440" i="8"/>
  <c r="H440" i="8"/>
  <c r="J440" i="8"/>
  <c r="K440" i="8" s="1"/>
  <c r="G437" i="8"/>
  <c r="I422" i="8"/>
  <c r="J422" i="8"/>
  <c r="H415" i="8"/>
  <c r="I415" i="8"/>
  <c r="I413" i="8"/>
  <c r="I411" i="8"/>
  <c r="G408" i="8"/>
  <c r="H408" i="8"/>
  <c r="J408" i="8"/>
  <c r="G405" i="8"/>
  <c r="I390" i="8"/>
  <c r="J390" i="8"/>
  <c r="K390" i="8" s="1"/>
  <c r="H381" i="8"/>
  <c r="I381" i="8"/>
  <c r="J381" i="8"/>
  <c r="I462" i="8"/>
  <c r="J462" i="8"/>
  <c r="K462" i="8" s="1"/>
  <c r="H455" i="8"/>
  <c r="I455" i="8"/>
  <c r="G448" i="8"/>
  <c r="H448" i="8"/>
  <c r="J448" i="8"/>
  <c r="G445" i="8"/>
  <c r="I430" i="8"/>
  <c r="J430" i="8"/>
  <c r="K430" i="8" s="1"/>
  <c r="H423" i="8"/>
  <c r="K423" i="8" s="1"/>
  <c r="I423" i="8"/>
  <c r="I419" i="8"/>
  <c r="G416" i="8"/>
  <c r="H416" i="8"/>
  <c r="J416" i="8"/>
  <c r="I400" i="8"/>
  <c r="I398" i="8"/>
  <c r="J398" i="8"/>
  <c r="K398" i="8" s="1"/>
  <c r="H391" i="8"/>
  <c r="I391" i="8"/>
  <c r="G365" i="8"/>
  <c r="H365" i="8"/>
  <c r="I365" i="8"/>
  <c r="J365" i="8"/>
  <c r="K365" i="8" s="1"/>
  <c r="K447" i="8"/>
  <c r="F445" i="8"/>
  <c r="K437" i="8"/>
  <c r="K428" i="8"/>
  <c r="H419" i="8"/>
  <c r="K419" i="8" s="1"/>
  <c r="F413" i="8"/>
  <c r="K396" i="8"/>
  <c r="H387" i="8"/>
  <c r="K387" i="8" s="1"/>
  <c r="G382" i="8"/>
  <c r="H382" i="8"/>
  <c r="I382" i="8"/>
  <c r="J382" i="8"/>
  <c r="G381" i="8"/>
  <c r="G373" i="8"/>
  <c r="H373" i="8"/>
  <c r="I373" i="8"/>
  <c r="J373" i="8"/>
  <c r="H472" i="8"/>
  <c r="J472" i="8"/>
  <c r="H463" i="8"/>
  <c r="K463" i="8" s="1"/>
  <c r="I463" i="8"/>
  <c r="G456" i="8"/>
  <c r="H456" i="8"/>
  <c r="J456" i="8"/>
  <c r="H454" i="8"/>
  <c r="G447" i="8"/>
  <c r="I440" i="8"/>
  <c r="I438" i="8"/>
  <c r="J438" i="8"/>
  <c r="K438" i="8" s="1"/>
  <c r="H431" i="8"/>
  <c r="K431" i="8" s="1"/>
  <c r="I431" i="8"/>
  <c r="G424" i="8"/>
  <c r="H424" i="8"/>
  <c r="J424" i="8"/>
  <c r="H422" i="8"/>
  <c r="F419" i="8"/>
  <c r="G415" i="8"/>
  <c r="I408" i="8"/>
  <c r="I406" i="8"/>
  <c r="J406" i="8"/>
  <c r="K406" i="8" s="1"/>
  <c r="H399" i="8"/>
  <c r="K399" i="8" s="1"/>
  <c r="I399" i="8"/>
  <c r="G392" i="8"/>
  <c r="H392" i="8"/>
  <c r="J392" i="8"/>
  <c r="H390" i="8"/>
  <c r="F387" i="8"/>
  <c r="F381" i="8"/>
  <c r="J379" i="8"/>
  <c r="K379" i="8" s="1"/>
  <c r="G379" i="8"/>
  <c r="K436" i="8"/>
  <c r="K413" i="8"/>
  <c r="K404" i="8"/>
  <c r="J391" i="8"/>
  <c r="F365" i="8"/>
  <c r="G400" i="8"/>
  <c r="H400" i="8"/>
  <c r="J400" i="8"/>
  <c r="K400" i="8" s="1"/>
  <c r="I371" i="8"/>
  <c r="J371" i="8"/>
  <c r="K371" i="8" s="1"/>
  <c r="G371" i="8"/>
  <c r="H466" i="8"/>
  <c r="K466" i="8" s="1"/>
  <c r="I465" i="8"/>
  <c r="H458" i="8"/>
  <c r="K458" i="8" s="1"/>
  <c r="I457" i="8"/>
  <c r="H450" i="8"/>
  <c r="I449" i="8"/>
  <c r="H442" i="8"/>
  <c r="K442" i="8" s="1"/>
  <c r="I441" i="8"/>
  <c r="H434" i="8"/>
  <c r="K434" i="8" s="1"/>
  <c r="I433" i="8"/>
  <c r="H426" i="8"/>
  <c r="K426" i="8" s="1"/>
  <c r="I425" i="8"/>
  <c r="H418" i="8"/>
  <c r="K418" i="8" s="1"/>
  <c r="I417" i="8"/>
  <c r="H410" i="8"/>
  <c r="I409" i="8"/>
  <c r="H402" i="8"/>
  <c r="K402" i="8" s="1"/>
  <c r="I401" i="8"/>
  <c r="H394" i="8"/>
  <c r="K394" i="8" s="1"/>
  <c r="I393" i="8"/>
  <c r="H386" i="8"/>
  <c r="K386" i="8" s="1"/>
  <c r="I385" i="8"/>
  <c r="J384" i="8"/>
  <c r="H378" i="8"/>
  <c r="K378" i="8" s="1"/>
  <c r="I377" i="8"/>
  <c r="J376" i="8"/>
  <c r="H370" i="8"/>
  <c r="I369" i="8"/>
  <c r="J368" i="8"/>
  <c r="G363" i="8"/>
  <c r="H362" i="8"/>
  <c r="I361" i="8"/>
  <c r="F363" i="8"/>
  <c r="G465" i="8"/>
  <c r="G457" i="8"/>
  <c r="G449" i="8"/>
  <c r="G441" i="8"/>
  <c r="G433" i="8"/>
  <c r="G425" i="8"/>
  <c r="G417" i="8"/>
  <c r="G409" i="8"/>
  <c r="G401" i="8"/>
  <c r="G393" i="8"/>
  <c r="G385" i="8"/>
  <c r="H384" i="8"/>
  <c r="I383" i="8"/>
  <c r="G377" i="8"/>
  <c r="H376" i="8"/>
  <c r="I375" i="8"/>
  <c r="J374" i="8"/>
  <c r="G369" i="8"/>
  <c r="H368" i="8"/>
  <c r="I367" i="8"/>
  <c r="J366" i="8"/>
  <c r="G361" i="8"/>
  <c r="G384" i="8"/>
  <c r="H383" i="8"/>
  <c r="K383" i="8" s="1"/>
  <c r="G376" i="8"/>
  <c r="H375" i="8"/>
  <c r="I374" i="8"/>
  <c r="G368" i="8"/>
  <c r="H367" i="8"/>
  <c r="I366" i="8"/>
  <c r="G383" i="8"/>
  <c r="G375" i="8"/>
  <c r="H374" i="8"/>
  <c r="G367" i="8"/>
  <c r="H366" i="8"/>
  <c r="G374" i="8"/>
  <c r="G366" i="8"/>
  <c r="J363" i="8"/>
  <c r="K363" i="8" s="1"/>
  <c r="F556" i="12"/>
  <c r="H556" i="12"/>
  <c r="I556" i="12"/>
  <c r="F532" i="12"/>
  <c r="H532" i="12"/>
  <c r="I532" i="12"/>
  <c r="F567" i="12"/>
  <c r="H567" i="12"/>
  <c r="I567" i="12"/>
  <c r="F559" i="12"/>
  <c r="H559" i="12"/>
  <c r="I559" i="12"/>
  <c r="F551" i="12"/>
  <c r="H551" i="12"/>
  <c r="I551" i="12"/>
  <c r="F543" i="12"/>
  <c r="H543" i="12"/>
  <c r="I543" i="12"/>
  <c r="F535" i="12"/>
  <c r="H535" i="12"/>
  <c r="I535" i="12"/>
  <c r="F527" i="12"/>
  <c r="H527" i="12"/>
  <c r="I527" i="12"/>
  <c r="F519" i="12"/>
  <c r="H519" i="12"/>
  <c r="I519" i="12"/>
  <c r="J504" i="12"/>
  <c r="G504" i="12"/>
  <c r="I504" i="12"/>
  <c r="J495" i="12"/>
  <c r="F495" i="12"/>
  <c r="G495" i="12"/>
  <c r="H495" i="12"/>
  <c r="I495" i="12"/>
  <c r="F599" i="12"/>
  <c r="H599" i="12"/>
  <c r="F600" i="12"/>
  <c r="H600" i="12"/>
  <c r="F596" i="12"/>
  <c r="H596" i="12"/>
  <c r="F592" i="12"/>
  <c r="H592" i="12"/>
  <c r="F588" i="12"/>
  <c r="H588" i="12"/>
  <c r="F584" i="12"/>
  <c r="H584" i="12"/>
  <c r="F580" i="12"/>
  <c r="H580" i="12"/>
  <c r="F576" i="12"/>
  <c r="H576" i="12"/>
  <c r="F570" i="12"/>
  <c r="H570" i="12"/>
  <c r="I570" i="12"/>
  <c r="F562" i="12"/>
  <c r="H562" i="12"/>
  <c r="I562" i="12"/>
  <c r="F554" i="12"/>
  <c r="H554" i="12"/>
  <c r="I554" i="12"/>
  <c r="F546" i="12"/>
  <c r="H546" i="12"/>
  <c r="I546" i="12"/>
  <c r="F538" i="12"/>
  <c r="H538" i="12"/>
  <c r="I538" i="12"/>
  <c r="F530" i="12"/>
  <c r="H530" i="12"/>
  <c r="I530" i="12"/>
  <c r="F522" i="12"/>
  <c r="H522" i="12"/>
  <c r="I522" i="12"/>
  <c r="J516" i="12"/>
  <c r="F516" i="12"/>
  <c r="J502" i="12"/>
  <c r="G502" i="12"/>
  <c r="H502" i="12"/>
  <c r="I502" i="12"/>
  <c r="F425" i="12"/>
  <c r="G425" i="12"/>
  <c r="H425" i="12"/>
  <c r="I425" i="12"/>
  <c r="J425" i="12"/>
  <c r="J599" i="12"/>
  <c r="J595" i="12"/>
  <c r="J591" i="12"/>
  <c r="J587" i="12"/>
  <c r="J583" i="12"/>
  <c r="J579" i="12"/>
  <c r="J575" i="12"/>
  <c r="F573" i="12"/>
  <c r="H573" i="12"/>
  <c r="I573" i="12"/>
  <c r="J572" i="12"/>
  <c r="F565" i="12"/>
  <c r="H565" i="12"/>
  <c r="I565" i="12"/>
  <c r="J564" i="12"/>
  <c r="F557" i="12"/>
  <c r="H557" i="12"/>
  <c r="I557" i="12"/>
  <c r="J556" i="12"/>
  <c r="F549" i="12"/>
  <c r="H549" i="12"/>
  <c r="I549" i="12"/>
  <c r="J548" i="12"/>
  <c r="F541" i="12"/>
  <c r="H541" i="12"/>
  <c r="I541" i="12"/>
  <c r="J540" i="12"/>
  <c r="F533" i="12"/>
  <c r="H533" i="12"/>
  <c r="I533" i="12"/>
  <c r="J532" i="12"/>
  <c r="F525" i="12"/>
  <c r="H525" i="12"/>
  <c r="I525" i="12"/>
  <c r="J524" i="12"/>
  <c r="J512" i="12"/>
  <c r="G512" i="12"/>
  <c r="I512" i="12"/>
  <c r="I508" i="12"/>
  <c r="I599" i="12"/>
  <c r="F597" i="12"/>
  <c r="H597" i="12"/>
  <c r="I595" i="12"/>
  <c r="F593" i="12"/>
  <c r="H593" i="12"/>
  <c r="I591" i="12"/>
  <c r="F589" i="12"/>
  <c r="H589" i="12"/>
  <c r="F585" i="12"/>
  <c r="H585" i="12"/>
  <c r="F581" i="12"/>
  <c r="H581" i="12"/>
  <c r="F577" i="12"/>
  <c r="H577" i="12"/>
  <c r="F568" i="12"/>
  <c r="H568" i="12"/>
  <c r="I568" i="12"/>
  <c r="J567" i="12"/>
  <c r="F560" i="12"/>
  <c r="H560" i="12"/>
  <c r="I560" i="12"/>
  <c r="J559" i="12"/>
  <c r="G556" i="12"/>
  <c r="F552" i="12"/>
  <c r="H552" i="12"/>
  <c r="I552" i="12"/>
  <c r="J551" i="12"/>
  <c r="F544" i="12"/>
  <c r="H544" i="12"/>
  <c r="I544" i="12"/>
  <c r="J543" i="12"/>
  <c r="F536" i="12"/>
  <c r="H536" i="12"/>
  <c r="I536" i="12"/>
  <c r="J535" i="12"/>
  <c r="G532" i="12"/>
  <c r="F528" i="12"/>
  <c r="H528" i="12"/>
  <c r="I528" i="12"/>
  <c r="F520" i="12"/>
  <c r="H520" i="12"/>
  <c r="I520" i="12"/>
  <c r="J510" i="12"/>
  <c r="G510" i="12"/>
  <c r="H510" i="12"/>
  <c r="H508" i="12"/>
  <c r="J494" i="12"/>
  <c r="F494" i="12"/>
  <c r="G494" i="12"/>
  <c r="H494" i="12"/>
  <c r="I494" i="12"/>
  <c r="F587" i="12"/>
  <c r="H587" i="12"/>
  <c r="F583" i="12"/>
  <c r="H583" i="12"/>
  <c r="F579" i="12"/>
  <c r="H579" i="12"/>
  <c r="F575" i="12"/>
  <c r="H575" i="12"/>
  <c r="F548" i="12"/>
  <c r="H548" i="12"/>
  <c r="I548" i="12"/>
  <c r="F524" i="12"/>
  <c r="H524" i="12"/>
  <c r="I524" i="12"/>
  <c r="J600" i="12"/>
  <c r="G599" i="12"/>
  <c r="J596" i="12"/>
  <c r="J592" i="12"/>
  <c r="J588" i="12"/>
  <c r="G587" i="12"/>
  <c r="J584" i="12"/>
  <c r="G583" i="12"/>
  <c r="J580" i="12"/>
  <c r="G579" i="12"/>
  <c r="J576" i="12"/>
  <c r="G575" i="12"/>
  <c r="F571" i="12"/>
  <c r="H571" i="12"/>
  <c r="I571" i="12"/>
  <c r="J570" i="12"/>
  <c r="G567" i="12"/>
  <c r="F563" i="12"/>
  <c r="H563" i="12"/>
  <c r="I563" i="12"/>
  <c r="J562" i="12"/>
  <c r="G559" i="12"/>
  <c r="F555" i="12"/>
  <c r="H555" i="12"/>
  <c r="I555" i="12"/>
  <c r="J554" i="12"/>
  <c r="G551" i="12"/>
  <c r="F547" i="12"/>
  <c r="H547" i="12"/>
  <c r="I547" i="12"/>
  <c r="G543" i="12"/>
  <c r="F539" i="12"/>
  <c r="H539" i="12"/>
  <c r="I539" i="12"/>
  <c r="G535" i="12"/>
  <c r="F531" i="12"/>
  <c r="H531" i="12"/>
  <c r="I531" i="12"/>
  <c r="G527" i="12"/>
  <c r="F523" i="12"/>
  <c r="H523" i="12"/>
  <c r="I523" i="12"/>
  <c r="G519" i="12"/>
  <c r="J513" i="12"/>
  <c r="H513" i="12"/>
  <c r="F504" i="12"/>
  <c r="J500" i="12"/>
  <c r="F500" i="12"/>
  <c r="G500" i="12"/>
  <c r="J496" i="12"/>
  <c r="G496" i="12"/>
  <c r="H496" i="12"/>
  <c r="I496" i="12"/>
  <c r="J486" i="12"/>
  <c r="F486" i="12"/>
  <c r="G486" i="12"/>
  <c r="H486" i="12"/>
  <c r="I486" i="12"/>
  <c r="F438" i="12"/>
  <c r="G438" i="12"/>
  <c r="H438" i="12"/>
  <c r="I438" i="12"/>
  <c r="J438" i="12"/>
  <c r="F595" i="12"/>
  <c r="H595" i="12"/>
  <c r="F591" i="12"/>
  <c r="H591" i="12"/>
  <c r="F564" i="12"/>
  <c r="H564" i="12"/>
  <c r="I564" i="12"/>
  <c r="F540" i="12"/>
  <c r="H540" i="12"/>
  <c r="I540" i="12"/>
  <c r="I600" i="12"/>
  <c r="F598" i="12"/>
  <c r="H598" i="12"/>
  <c r="I596" i="12"/>
  <c r="F594" i="12"/>
  <c r="H594" i="12"/>
  <c r="I592" i="12"/>
  <c r="F590" i="12"/>
  <c r="H590" i="12"/>
  <c r="I588" i="12"/>
  <c r="F586" i="12"/>
  <c r="H586" i="12"/>
  <c r="I584" i="12"/>
  <c r="F582" i="12"/>
  <c r="H582" i="12"/>
  <c r="I580" i="12"/>
  <c r="F578" i="12"/>
  <c r="H578" i="12"/>
  <c r="I576" i="12"/>
  <c r="F574" i="12"/>
  <c r="H574" i="12"/>
  <c r="I574" i="12"/>
  <c r="J573" i="12"/>
  <c r="G570" i="12"/>
  <c r="F566" i="12"/>
  <c r="H566" i="12"/>
  <c r="I566" i="12"/>
  <c r="J565" i="12"/>
  <c r="G562" i="12"/>
  <c r="F558" i="12"/>
  <c r="H558" i="12"/>
  <c r="I558" i="12"/>
  <c r="J557" i="12"/>
  <c r="G554" i="12"/>
  <c r="F550" i="12"/>
  <c r="H550" i="12"/>
  <c r="I550" i="12"/>
  <c r="J549" i="12"/>
  <c r="G546" i="12"/>
  <c r="F542" i="12"/>
  <c r="H542" i="12"/>
  <c r="I542" i="12"/>
  <c r="J541" i="12"/>
  <c r="G538" i="12"/>
  <c r="F534" i="12"/>
  <c r="H534" i="12"/>
  <c r="I534" i="12"/>
  <c r="J533" i="12"/>
  <c r="G530" i="12"/>
  <c r="F526" i="12"/>
  <c r="H526" i="12"/>
  <c r="I526" i="12"/>
  <c r="J525" i="12"/>
  <c r="G522" i="12"/>
  <c r="J518" i="12"/>
  <c r="G518" i="12"/>
  <c r="H518" i="12"/>
  <c r="H516" i="12"/>
  <c r="H512" i="12"/>
  <c r="J503" i="12"/>
  <c r="F503" i="12"/>
  <c r="H503" i="12"/>
  <c r="I503" i="12"/>
  <c r="J488" i="12"/>
  <c r="G488" i="12"/>
  <c r="H488" i="12"/>
  <c r="I488" i="12"/>
  <c r="F572" i="12"/>
  <c r="H572" i="12"/>
  <c r="I572" i="12"/>
  <c r="J511" i="12"/>
  <c r="F511" i="12"/>
  <c r="H511" i="12"/>
  <c r="I511" i="12"/>
  <c r="J508" i="12"/>
  <c r="F508" i="12"/>
  <c r="G600" i="12"/>
  <c r="J597" i="12"/>
  <c r="G596" i="12"/>
  <c r="J593" i="12"/>
  <c r="G592" i="12"/>
  <c r="J589" i="12"/>
  <c r="G588" i="12"/>
  <c r="J585" i="12"/>
  <c r="G584" i="12"/>
  <c r="J581" i="12"/>
  <c r="G580" i="12"/>
  <c r="J577" i="12"/>
  <c r="G576" i="12"/>
  <c r="G573" i="12"/>
  <c r="F569" i="12"/>
  <c r="H569" i="12"/>
  <c r="I569" i="12"/>
  <c r="J568" i="12"/>
  <c r="G565" i="12"/>
  <c r="F561" i="12"/>
  <c r="H561" i="12"/>
  <c r="I561" i="12"/>
  <c r="J560" i="12"/>
  <c r="G557" i="12"/>
  <c r="F553" i="12"/>
  <c r="H553" i="12"/>
  <c r="I553" i="12"/>
  <c r="J552" i="12"/>
  <c r="G549" i="12"/>
  <c r="F545" i="12"/>
  <c r="H545" i="12"/>
  <c r="I545" i="12"/>
  <c r="J544" i="12"/>
  <c r="G541" i="12"/>
  <c r="F537" i="12"/>
  <c r="H537" i="12"/>
  <c r="I537" i="12"/>
  <c r="J536" i="12"/>
  <c r="G533" i="12"/>
  <c r="F529" i="12"/>
  <c r="H529" i="12"/>
  <c r="I529" i="12"/>
  <c r="J528" i="12"/>
  <c r="G525" i="12"/>
  <c r="F521" i="12"/>
  <c r="H521" i="12"/>
  <c r="I521" i="12"/>
  <c r="J520" i="12"/>
  <c r="F512" i="12"/>
  <c r="I510" i="12"/>
  <c r="J480" i="12"/>
  <c r="F480" i="12"/>
  <c r="G480" i="12"/>
  <c r="H480" i="12"/>
  <c r="I480" i="12"/>
  <c r="J472" i="12"/>
  <c r="F472" i="12"/>
  <c r="G472" i="12"/>
  <c r="H472" i="12"/>
  <c r="I472" i="12"/>
  <c r="J464" i="12"/>
  <c r="F464" i="12"/>
  <c r="G464" i="12"/>
  <c r="H464" i="12"/>
  <c r="I464" i="12"/>
  <c r="F415" i="12"/>
  <c r="G415" i="12"/>
  <c r="H415" i="12"/>
  <c r="I415" i="12"/>
  <c r="J415" i="12"/>
  <c r="G492" i="12"/>
  <c r="G484" i="12"/>
  <c r="I478" i="12"/>
  <c r="G476" i="12"/>
  <c r="I470" i="12"/>
  <c r="G468" i="12"/>
  <c r="I462" i="12"/>
  <c r="F451" i="12"/>
  <c r="G451" i="12"/>
  <c r="H451" i="12"/>
  <c r="J451" i="12"/>
  <c r="F447" i="12"/>
  <c r="G447" i="12"/>
  <c r="H447" i="12"/>
  <c r="F432" i="12"/>
  <c r="G432" i="12"/>
  <c r="H432" i="12"/>
  <c r="I432" i="12"/>
  <c r="F419" i="12"/>
  <c r="G419" i="12"/>
  <c r="H419" i="12"/>
  <c r="J419" i="12"/>
  <c r="F407" i="12"/>
  <c r="G407" i="12"/>
  <c r="H407" i="12"/>
  <c r="J407" i="12"/>
  <c r="F399" i="12"/>
  <c r="G399" i="12"/>
  <c r="H399" i="12"/>
  <c r="J399" i="12"/>
  <c r="F391" i="12"/>
  <c r="G391" i="12"/>
  <c r="H391" i="12"/>
  <c r="J391" i="12"/>
  <c r="F383" i="12"/>
  <c r="G383" i="12"/>
  <c r="H383" i="12"/>
  <c r="J383" i="12"/>
  <c r="F492" i="12"/>
  <c r="I487" i="12"/>
  <c r="F484" i="12"/>
  <c r="I479" i="12"/>
  <c r="H478" i="12"/>
  <c r="F476" i="12"/>
  <c r="I471" i="12"/>
  <c r="H470" i="12"/>
  <c r="F468" i="12"/>
  <c r="I463" i="12"/>
  <c r="H462" i="12"/>
  <c r="J455" i="12"/>
  <c r="F449" i="12"/>
  <c r="G449" i="12"/>
  <c r="H449" i="12"/>
  <c r="I449" i="12"/>
  <c r="J449" i="12"/>
  <c r="F430" i="12"/>
  <c r="G430" i="12"/>
  <c r="H430" i="12"/>
  <c r="I430" i="12"/>
  <c r="J423" i="12"/>
  <c r="F411" i="12"/>
  <c r="G411" i="12"/>
  <c r="H411" i="12"/>
  <c r="J411" i="12"/>
  <c r="F403" i="12"/>
  <c r="G403" i="12"/>
  <c r="H403" i="12"/>
  <c r="J403" i="12"/>
  <c r="F395" i="12"/>
  <c r="G395" i="12"/>
  <c r="H395" i="12"/>
  <c r="J395" i="12"/>
  <c r="F387" i="12"/>
  <c r="G387" i="12"/>
  <c r="H387" i="12"/>
  <c r="J387" i="12"/>
  <c r="F379" i="12"/>
  <c r="G379" i="12"/>
  <c r="H379" i="12"/>
  <c r="J379" i="12"/>
  <c r="H487" i="12"/>
  <c r="H479" i="12"/>
  <c r="G478" i="12"/>
  <c r="H471" i="12"/>
  <c r="G470" i="12"/>
  <c r="H463" i="12"/>
  <c r="G462" i="12"/>
  <c r="F456" i="12"/>
  <c r="G456" i="12"/>
  <c r="H456" i="12"/>
  <c r="I456" i="12"/>
  <c r="F443" i="12"/>
  <c r="G443" i="12"/>
  <c r="H443" i="12"/>
  <c r="J443" i="12"/>
  <c r="F439" i="12"/>
  <c r="G439" i="12"/>
  <c r="H439" i="12"/>
  <c r="F424" i="12"/>
  <c r="G424" i="12"/>
  <c r="H424" i="12"/>
  <c r="I424" i="12"/>
  <c r="G487" i="12"/>
  <c r="F478" i="12"/>
  <c r="F470" i="12"/>
  <c r="F462" i="12"/>
  <c r="F454" i="12"/>
  <c r="G454" i="12"/>
  <c r="H454" i="12"/>
  <c r="I454" i="12"/>
  <c r="F441" i="12"/>
  <c r="G441" i="12"/>
  <c r="H441" i="12"/>
  <c r="I441" i="12"/>
  <c r="J441" i="12"/>
  <c r="F422" i="12"/>
  <c r="G422" i="12"/>
  <c r="H422" i="12"/>
  <c r="I422" i="12"/>
  <c r="I514" i="12"/>
  <c r="I506" i="12"/>
  <c r="H505" i="12"/>
  <c r="I498" i="12"/>
  <c r="H497" i="12"/>
  <c r="I490" i="12"/>
  <c r="H489" i="12"/>
  <c r="F487" i="12"/>
  <c r="I482" i="12"/>
  <c r="H481" i="12"/>
  <c r="F479" i="12"/>
  <c r="I474" i="12"/>
  <c r="H473" i="12"/>
  <c r="F471" i="12"/>
  <c r="I466" i="12"/>
  <c r="H465" i="12"/>
  <c r="F463" i="12"/>
  <c r="F448" i="12"/>
  <c r="G448" i="12"/>
  <c r="H448" i="12"/>
  <c r="I448" i="12"/>
  <c r="I447" i="12"/>
  <c r="F435" i="12"/>
  <c r="G435" i="12"/>
  <c r="H435" i="12"/>
  <c r="J435" i="12"/>
  <c r="F431" i="12"/>
  <c r="G431" i="12"/>
  <c r="H431" i="12"/>
  <c r="J430" i="12"/>
  <c r="F416" i="12"/>
  <c r="G416" i="12"/>
  <c r="H416" i="12"/>
  <c r="I416" i="12"/>
  <c r="J416" i="12"/>
  <c r="F414" i="12"/>
  <c r="G414" i="12"/>
  <c r="H414" i="12"/>
  <c r="I414" i="12"/>
  <c r="I411" i="12"/>
  <c r="F406" i="12"/>
  <c r="G406" i="12"/>
  <c r="H406" i="12"/>
  <c r="I406" i="12"/>
  <c r="I403" i="12"/>
  <c r="F398" i="12"/>
  <c r="G398" i="12"/>
  <c r="H398" i="12"/>
  <c r="I398" i="12"/>
  <c r="I395" i="12"/>
  <c r="F390" i="12"/>
  <c r="G390" i="12"/>
  <c r="H390" i="12"/>
  <c r="I390" i="12"/>
  <c r="I387" i="12"/>
  <c r="F382" i="12"/>
  <c r="G382" i="12"/>
  <c r="H382" i="12"/>
  <c r="I382" i="12"/>
  <c r="I379" i="12"/>
  <c r="F446" i="12"/>
  <c r="G446" i="12"/>
  <c r="H446" i="12"/>
  <c r="I446" i="12"/>
  <c r="F433" i="12"/>
  <c r="G433" i="12"/>
  <c r="H433" i="12"/>
  <c r="I433" i="12"/>
  <c r="J433" i="12"/>
  <c r="I476" i="12"/>
  <c r="I468" i="12"/>
  <c r="G457" i="12"/>
  <c r="H457" i="12"/>
  <c r="F457" i="12"/>
  <c r="I457" i="12"/>
  <c r="F455" i="12"/>
  <c r="G455" i="12"/>
  <c r="H455" i="12"/>
  <c r="J454" i="12"/>
  <c r="F440" i="12"/>
  <c r="G440" i="12"/>
  <c r="H440" i="12"/>
  <c r="I440" i="12"/>
  <c r="F427" i="12"/>
  <c r="G427" i="12"/>
  <c r="H427" i="12"/>
  <c r="J427" i="12"/>
  <c r="F423" i="12"/>
  <c r="G423" i="12"/>
  <c r="H423" i="12"/>
  <c r="J422" i="12"/>
  <c r="F417" i="12"/>
  <c r="G417" i="12"/>
  <c r="H417" i="12"/>
  <c r="F409" i="12"/>
  <c r="G409" i="12"/>
  <c r="H409" i="12"/>
  <c r="J408" i="12"/>
  <c r="F401" i="12"/>
  <c r="G401" i="12"/>
  <c r="H401" i="12"/>
  <c r="J400" i="12"/>
  <c r="F393" i="12"/>
  <c r="G393" i="12"/>
  <c r="H393" i="12"/>
  <c r="J392" i="12"/>
  <c r="F385" i="12"/>
  <c r="G385" i="12"/>
  <c r="H385" i="12"/>
  <c r="J384" i="12"/>
  <c r="F377" i="12"/>
  <c r="G377" i="12"/>
  <c r="H377" i="12"/>
  <c r="G458" i="12"/>
  <c r="H458" i="12"/>
  <c r="F452" i="12"/>
  <c r="G452" i="12"/>
  <c r="H452" i="12"/>
  <c r="F444" i="12"/>
  <c r="G444" i="12"/>
  <c r="H444" i="12"/>
  <c r="F436" i="12"/>
  <c r="G436" i="12"/>
  <c r="H436" i="12"/>
  <c r="F428" i="12"/>
  <c r="G428" i="12"/>
  <c r="H428" i="12"/>
  <c r="F420" i="12"/>
  <c r="G420" i="12"/>
  <c r="H420" i="12"/>
  <c r="F412" i="12"/>
  <c r="G412" i="12"/>
  <c r="H412" i="12"/>
  <c r="F404" i="12"/>
  <c r="G404" i="12"/>
  <c r="H404" i="12"/>
  <c r="F396" i="12"/>
  <c r="G396" i="12"/>
  <c r="H396" i="12"/>
  <c r="F388" i="12"/>
  <c r="G388" i="12"/>
  <c r="H388" i="12"/>
  <c r="F380" i="12"/>
  <c r="G380" i="12"/>
  <c r="H380" i="12"/>
  <c r="F450" i="12"/>
  <c r="G450" i="12"/>
  <c r="H450" i="12"/>
  <c r="F442" i="12"/>
  <c r="G442" i="12"/>
  <c r="H442" i="12"/>
  <c r="F434" i="12"/>
  <c r="G434" i="12"/>
  <c r="H434" i="12"/>
  <c r="F426" i="12"/>
  <c r="G426" i="12"/>
  <c r="H426" i="12"/>
  <c r="F418" i="12"/>
  <c r="G418" i="12"/>
  <c r="H418" i="12"/>
  <c r="J417" i="12"/>
  <c r="F410" i="12"/>
  <c r="G410" i="12"/>
  <c r="H410" i="12"/>
  <c r="J409" i="12"/>
  <c r="F402" i="12"/>
  <c r="G402" i="12"/>
  <c r="H402" i="12"/>
  <c r="J401" i="12"/>
  <c r="F394" i="12"/>
  <c r="G394" i="12"/>
  <c r="H394" i="12"/>
  <c r="J393" i="12"/>
  <c r="F386" i="12"/>
  <c r="G386" i="12"/>
  <c r="H386" i="12"/>
  <c r="J385" i="12"/>
  <c r="F378" i="12"/>
  <c r="G378" i="12"/>
  <c r="H378" i="12"/>
  <c r="J377" i="12"/>
  <c r="J458" i="12"/>
  <c r="F453" i="12"/>
  <c r="G453" i="12"/>
  <c r="H453" i="12"/>
  <c r="J452" i="12"/>
  <c r="F445" i="12"/>
  <c r="G445" i="12"/>
  <c r="H445" i="12"/>
  <c r="J444" i="12"/>
  <c r="F437" i="12"/>
  <c r="G437" i="12"/>
  <c r="H437" i="12"/>
  <c r="J436" i="12"/>
  <c r="F429" i="12"/>
  <c r="G429" i="12"/>
  <c r="H429" i="12"/>
  <c r="J428" i="12"/>
  <c r="F421" i="12"/>
  <c r="G421" i="12"/>
  <c r="H421" i="12"/>
  <c r="J420" i="12"/>
  <c r="I417" i="12"/>
  <c r="F413" i="12"/>
  <c r="G413" i="12"/>
  <c r="H413" i="12"/>
  <c r="J412" i="12"/>
  <c r="I409" i="12"/>
  <c r="F405" i="12"/>
  <c r="G405" i="12"/>
  <c r="H405" i="12"/>
  <c r="J404" i="12"/>
  <c r="I401" i="12"/>
  <c r="F397" i="12"/>
  <c r="G397" i="12"/>
  <c r="H397" i="12"/>
  <c r="J396" i="12"/>
  <c r="I393" i="12"/>
  <c r="F389" i="12"/>
  <c r="G389" i="12"/>
  <c r="H389" i="12"/>
  <c r="J388" i="12"/>
  <c r="I385" i="12"/>
  <c r="F381" i="12"/>
  <c r="G381" i="12"/>
  <c r="H381" i="12"/>
  <c r="J380" i="12"/>
  <c r="I377" i="12"/>
  <c r="F408" i="12"/>
  <c r="G408" i="12"/>
  <c r="H408" i="12"/>
  <c r="F400" i="12"/>
  <c r="G400" i="12"/>
  <c r="H400" i="12"/>
  <c r="F392" i="12"/>
  <c r="G392" i="12"/>
  <c r="H392" i="12"/>
  <c r="F384" i="12"/>
  <c r="G384" i="12"/>
  <c r="H384" i="12"/>
  <c r="H376" i="12"/>
  <c r="H375" i="12"/>
  <c r="H374" i="12"/>
  <c r="G376" i="12"/>
  <c r="G375" i="12"/>
  <c r="G374" i="12"/>
  <c r="G556" i="10"/>
  <c r="I557" i="10"/>
  <c r="H556" i="10"/>
  <c r="J557" i="10"/>
  <c r="I556" i="10"/>
  <c r="G504" i="10"/>
  <c r="J505" i="10"/>
  <c r="F504" i="10"/>
  <c r="H504" i="10"/>
  <c r="I504" i="10"/>
  <c r="G599" i="10"/>
  <c r="H598" i="10"/>
  <c r="I595" i="10"/>
  <c r="J592" i="10"/>
  <c r="J589" i="10"/>
  <c r="G588" i="10"/>
  <c r="J586" i="10"/>
  <c r="G583" i="10"/>
  <c r="H582" i="10"/>
  <c r="I579" i="10"/>
  <c r="J576" i="10"/>
  <c r="J573" i="10"/>
  <c r="G572" i="10"/>
  <c r="J570" i="10"/>
  <c r="G569" i="10"/>
  <c r="I567" i="10"/>
  <c r="F563" i="10"/>
  <c r="G563" i="10"/>
  <c r="F560" i="10"/>
  <c r="J556" i="10"/>
  <c r="G552" i="10"/>
  <c r="I553" i="10"/>
  <c r="H552" i="10"/>
  <c r="J553" i="10"/>
  <c r="I552" i="10"/>
  <c r="G543" i="10"/>
  <c r="G540" i="10"/>
  <c r="F540" i="10"/>
  <c r="J536" i="10"/>
  <c r="G526" i="10"/>
  <c r="I521" i="10"/>
  <c r="H522" i="10"/>
  <c r="F521" i="10"/>
  <c r="I522" i="10"/>
  <c r="G521" i="10"/>
  <c r="J522" i="10"/>
  <c r="H519" i="10"/>
  <c r="I519" i="10"/>
  <c r="J519" i="10"/>
  <c r="H517" i="10"/>
  <c r="I515" i="10"/>
  <c r="J504" i="10"/>
  <c r="G502" i="10"/>
  <c r="J599" i="10"/>
  <c r="G598" i="10"/>
  <c r="I596" i="10"/>
  <c r="H595" i="10"/>
  <c r="H592" i="10"/>
  <c r="I589" i="10"/>
  <c r="F588" i="10"/>
  <c r="I586" i="10"/>
  <c r="J583" i="10"/>
  <c r="G582" i="10"/>
  <c r="I580" i="10"/>
  <c r="H579" i="10"/>
  <c r="H576" i="10"/>
  <c r="I573" i="10"/>
  <c r="F572" i="10"/>
  <c r="I570" i="10"/>
  <c r="H567" i="10"/>
  <c r="F559" i="10"/>
  <c r="G559" i="10"/>
  <c r="F556" i="10"/>
  <c r="G548" i="10"/>
  <c r="I549" i="10"/>
  <c r="H548" i="10"/>
  <c r="J549" i="10"/>
  <c r="I548" i="10"/>
  <c r="G517" i="10"/>
  <c r="G512" i="10"/>
  <c r="H513" i="10"/>
  <c r="F512" i="10"/>
  <c r="H512" i="10"/>
  <c r="I512" i="10"/>
  <c r="F378" i="10"/>
  <c r="G378" i="10"/>
  <c r="F377" i="10"/>
  <c r="H378" i="10"/>
  <c r="G377" i="10"/>
  <c r="I377" i="10"/>
  <c r="J378" i="10"/>
  <c r="H377" i="10"/>
  <c r="J377" i="10"/>
  <c r="I599" i="10"/>
  <c r="F598" i="10"/>
  <c r="J596" i="10"/>
  <c r="F595" i="10"/>
  <c r="J593" i="10"/>
  <c r="G592" i="10"/>
  <c r="H589" i="10"/>
  <c r="G587" i="10"/>
  <c r="H586" i="10"/>
  <c r="I583" i="10"/>
  <c r="F582" i="10"/>
  <c r="J580" i="10"/>
  <c r="F579" i="10"/>
  <c r="J577" i="10"/>
  <c r="G576" i="10"/>
  <c r="H573" i="10"/>
  <c r="G571" i="10"/>
  <c r="H570" i="10"/>
  <c r="G568" i="10"/>
  <c r="I569" i="10"/>
  <c r="I568" i="10"/>
  <c r="F567" i="10"/>
  <c r="H565" i="10"/>
  <c r="F555" i="10"/>
  <c r="G555" i="10"/>
  <c r="J548" i="10"/>
  <c r="G544" i="10"/>
  <c r="F544" i="10"/>
  <c r="I545" i="10"/>
  <c r="H544" i="10"/>
  <c r="J545" i="10"/>
  <c r="I544" i="10"/>
  <c r="I542" i="10"/>
  <c r="I533" i="10"/>
  <c r="F534" i="10"/>
  <c r="G534" i="10"/>
  <c r="H534" i="10"/>
  <c r="F531" i="10"/>
  <c r="I532" i="10"/>
  <c r="G531" i="10"/>
  <c r="J532" i="10"/>
  <c r="H531" i="10"/>
  <c r="I525" i="10"/>
  <c r="G525" i="10"/>
  <c r="J526" i="10"/>
  <c r="H525" i="10"/>
  <c r="J525" i="10"/>
  <c r="F517" i="10"/>
  <c r="J512" i="10"/>
  <c r="G501" i="10"/>
  <c r="I501" i="10"/>
  <c r="H502" i="10"/>
  <c r="J502" i="10"/>
  <c r="F501" i="10"/>
  <c r="H501" i="10"/>
  <c r="I600" i="10"/>
  <c r="H599" i="10"/>
  <c r="H596" i="10"/>
  <c r="I593" i="10"/>
  <c r="F592" i="10"/>
  <c r="I590" i="10"/>
  <c r="G589" i="10"/>
  <c r="J587" i="10"/>
  <c r="G586" i="10"/>
  <c r="I584" i="10"/>
  <c r="H583" i="10"/>
  <c r="H580" i="10"/>
  <c r="I577" i="10"/>
  <c r="F576" i="10"/>
  <c r="I574" i="10"/>
  <c r="G573" i="10"/>
  <c r="J571" i="10"/>
  <c r="G570" i="10"/>
  <c r="J568" i="10"/>
  <c r="G565" i="10"/>
  <c r="H563" i="10"/>
  <c r="H561" i="10"/>
  <c r="I559" i="10"/>
  <c r="J555" i="10"/>
  <c r="F551" i="10"/>
  <c r="G551" i="10"/>
  <c r="F548" i="10"/>
  <c r="J544" i="10"/>
  <c r="H542" i="10"/>
  <c r="H540" i="10"/>
  <c r="J533" i="10"/>
  <c r="J531" i="10"/>
  <c r="H529" i="10"/>
  <c r="F525" i="10"/>
  <c r="G509" i="10"/>
  <c r="I510" i="10"/>
  <c r="I509" i="10"/>
  <c r="H510" i="10"/>
  <c r="J510" i="10"/>
  <c r="F509" i="10"/>
  <c r="H509" i="10"/>
  <c r="J501" i="10"/>
  <c r="J597" i="10"/>
  <c r="G596" i="10"/>
  <c r="H593" i="10"/>
  <c r="G591" i="10"/>
  <c r="F589" i="10"/>
  <c r="I587" i="10"/>
  <c r="F586" i="10"/>
  <c r="J581" i="10"/>
  <c r="G580" i="10"/>
  <c r="H577" i="10"/>
  <c r="G575" i="10"/>
  <c r="F573" i="10"/>
  <c r="I571" i="10"/>
  <c r="F570" i="10"/>
  <c r="H568" i="10"/>
  <c r="G561" i="10"/>
  <c r="H559" i="10"/>
  <c r="H557" i="10"/>
  <c r="I555" i="10"/>
  <c r="F547" i="10"/>
  <c r="G547" i="10"/>
  <c r="G542" i="10"/>
  <c r="I537" i="10"/>
  <c r="H538" i="10"/>
  <c r="F537" i="10"/>
  <c r="I538" i="10"/>
  <c r="G537" i="10"/>
  <c r="J538" i="10"/>
  <c r="H535" i="10"/>
  <c r="I535" i="10"/>
  <c r="J535" i="10"/>
  <c r="H533" i="10"/>
  <c r="I531" i="10"/>
  <c r="G529" i="10"/>
  <c r="G524" i="10"/>
  <c r="F524" i="10"/>
  <c r="J518" i="10"/>
  <c r="H516" i="10"/>
  <c r="F596" i="10"/>
  <c r="G593" i="10"/>
  <c r="H587" i="10"/>
  <c r="F580" i="10"/>
  <c r="G577" i="10"/>
  <c r="H571" i="10"/>
  <c r="F568" i="10"/>
  <c r="G564" i="10"/>
  <c r="I565" i="10"/>
  <c r="H564" i="10"/>
  <c r="J565" i="10"/>
  <c r="I564" i="10"/>
  <c r="G557" i="10"/>
  <c r="H505" i="10"/>
  <c r="F593" i="10"/>
  <c r="F577" i="10"/>
  <c r="G560" i="10"/>
  <c r="I561" i="10"/>
  <c r="H560" i="10"/>
  <c r="J561" i="10"/>
  <c r="I560" i="10"/>
  <c r="F557" i="10"/>
  <c r="I541" i="10"/>
  <c r="G541" i="10"/>
  <c r="J542" i="10"/>
  <c r="H541" i="10"/>
  <c r="J541" i="10"/>
  <c r="G528" i="10"/>
  <c r="F528" i="10"/>
  <c r="H528" i="10"/>
  <c r="I528" i="10"/>
  <c r="I517" i="10"/>
  <c r="F518" i="10"/>
  <c r="G518" i="10"/>
  <c r="H518" i="10"/>
  <c r="F515" i="10"/>
  <c r="I516" i="10"/>
  <c r="G515" i="10"/>
  <c r="J516" i="10"/>
  <c r="H515" i="10"/>
  <c r="F505" i="10"/>
  <c r="G532" i="10"/>
  <c r="G516" i="10"/>
  <c r="I496" i="10"/>
  <c r="H493" i="10"/>
  <c r="I488" i="10"/>
  <c r="H485" i="10"/>
  <c r="I480" i="10"/>
  <c r="H477" i="10"/>
  <c r="I472" i="10"/>
  <c r="H469" i="10"/>
  <c r="I464" i="10"/>
  <c r="H461" i="10"/>
  <c r="I456" i="10"/>
  <c r="H453" i="10"/>
  <c r="I448" i="10"/>
  <c r="H445" i="10"/>
  <c r="I440" i="10"/>
  <c r="H437" i="10"/>
  <c r="I432" i="10"/>
  <c r="H429" i="10"/>
  <c r="I424" i="10"/>
  <c r="H421" i="10"/>
  <c r="I416" i="10"/>
  <c r="H413" i="10"/>
  <c r="I408" i="10"/>
  <c r="H405" i="10"/>
  <c r="I400" i="10"/>
  <c r="H397" i="10"/>
  <c r="I392" i="10"/>
  <c r="H389" i="10"/>
  <c r="I384" i="10"/>
  <c r="H381" i="10"/>
  <c r="I529" i="10"/>
  <c r="I513" i="10"/>
  <c r="I502" i="10"/>
  <c r="H496" i="10"/>
  <c r="I494" i="10"/>
  <c r="F493" i="10"/>
  <c r="H488" i="10"/>
  <c r="I486" i="10"/>
  <c r="F485" i="10"/>
  <c r="H480" i="10"/>
  <c r="I478" i="10"/>
  <c r="F477" i="10"/>
  <c r="H472" i="10"/>
  <c r="I470" i="10"/>
  <c r="F469" i="10"/>
  <c r="H464" i="10"/>
  <c r="I462" i="10"/>
  <c r="F461" i="10"/>
  <c r="H456" i="10"/>
  <c r="I454" i="10"/>
  <c r="F453" i="10"/>
  <c r="H448" i="10"/>
  <c r="I446" i="10"/>
  <c r="F445" i="10"/>
  <c r="H440" i="10"/>
  <c r="I438" i="10"/>
  <c r="F437" i="10"/>
  <c r="H432" i="10"/>
  <c r="I430" i="10"/>
  <c r="F429" i="10"/>
  <c r="H424" i="10"/>
  <c r="I422" i="10"/>
  <c r="F421" i="10"/>
  <c r="H416" i="10"/>
  <c r="I414" i="10"/>
  <c r="F413" i="10"/>
  <c r="H408" i="10"/>
  <c r="I406" i="10"/>
  <c r="F405" i="10"/>
  <c r="H400" i="10"/>
  <c r="I398" i="10"/>
  <c r="F397" i="10"/>
  <c r="H392" i="10"/>
  <c r="I390" i="10"/>
  <c r="F389" i="10"/>
  <c r="H384" i="10"/>
  <c r="I382" i="10"/>
  <c r="F381" i="10"/>
  <c r="G536" i="10"/>
  <c r="J529" i="10"/>
  <c r="G520" i="10"/>
  <c r="J513" i="10"/>
  <c r="G505" i="10"/>
  <c r="I506" i="10"/>
  <c r="I505" i="10"/>
  <c r="G497" i="10"/>
  <c r="I497" i="10"/>
  <c r="F496" i="10"/>
  <c r="J494" i="10"/>
  <c r="G489" i="10"/>
  <c r="I489" i="10"/>
  <c r="F488" i="10"/>
  <c r="J486" i="10"/>
  <c r="G481" i="10"/>
  <c r="I481" i="10"/>
  <c r="F480" i="10"/>
  <c r="J478" i="10"/>
  <c r="G473" i="10"/>
  <c r="I473" i="10"/>
  <c r="F472" i="10"/>
  <c r="J470" i="10"/>
  <c r="G465" i="10"/>
  <c r="I465" i="10"/>
  <c r="F464" i="10"/>
  <c r="J462" i="10"/>
  <c r="G457" i="10"/>
  <c r="I457" i="10"/>
  <c r="F456" i="10"/>
  <c r="J454" i="10"/>
  <c r="G449" i="10"/>
  <c r="I449" i="10"/>
  <c r="F448" i="10"/>
  <c r="J446" i="10"/>
  <c r="G441" i="10"/>
  <c r="I441" i="10"/>
  <c r="F440" i="10"/>
  <c r="J438" i="10"/>
  <c r="G433" i="10"/>
  <c r="I433" i="10"/>
  <c r="F432" i="10"/>
  <c r="J430" i="10"/>
  <c r="G425" i="10"/>
  <c r="I425" i="10"/>
  <c r="F424" i="10"/>
  <c r="J422" i="10"/>
  <c r="G417" i="10"/>
  <c r="I417" i="10"/>
  <c r="F416" i="10"/>
  <c r="J414" i="10"/>
  <c r="G409" i="10"/>
  <c r="I409" i="10"/>
  <c r="F408" i="10"/>
  <c r="J406" i="10"/>
  <c r="G401" i="10"/>
  <c r="I401" i="10"/>
  <c r="F400" i="10"/>
  <c r="J398" i="10"/>
  <c r="G393" i="10"/>
  <c r="I393" i="10"/>
  <c r="F392" i="10"/>
  <c r="J390" i="10"/>
  <c r="G385" i="10"/>
  <c r="I385" i="10"/>
  <c r="F384" i="10"/>
  <c r="J382" i="10"/>
  <c r="J497" i="10"/>
  <c r="J489" i="10"/>
  <c r="J481" i="10"/>
  <c r="J473" i="10"/>
  <c r="J465" i="10"/>
  <c r="J457" i="10"/>
  <c r="J449" i="10"/>
  <c r="J441" i="10"/>
  <c r="J433" i="10"/>
  <c r="J425" i="10"/>
  <c r="J417" i="10"/>
  <c r="J409" i="10"/>
  <c r="J401" i="10"/>
  <c r="J393" i="10"/>
  <c r="J385" i="10"/>
  <c r="I378" i="10"/>
  <c r="G493" i="10"/>
  <c r="I493" i="10"/>
  <c r="G485" i="10"/>
  <c r="I485" i="10"/>
  <c r="G477" i="10"/>
  <c r="I477" i="10"/>
  <c r="G469" i="10"/>
  <c r="I469" i="10"/>
  <c r="G461" i="10"/>
  <c r="I461" i="10"/>
  <c r="G453" i="10"/>
  <c r="I453" i="10"/>
  <c r="G445" i="10"/>
  <c r="I445" i="10"/>
  <c r="G437" i="10"/>
  <c r="I437" i="10"/>
  <c r="G429" i="10"/>
  <c r="I429" i="10"/>
  <c r="G421" i="10"/>
  <c r="I421" i="10"/>
  <c r="G413" i="10"/>
  <c r="I413" i="10"/>
  <c r="G405" i="10"/>
  <c r="I405" i="10"/>
  <c r="G397" i="10"/>
  <c r="I397" i="10"/>
  <c r="G389" i="10"/>
  <c r="I389" i="10"/>
  <c r="G381" i="10"/>
  <c r="I381" i="10"/>
  <c r="G376" i="10"/>
  <c r="H374" i="10"/>
  <c r="G374" i="10"/>
  <c r="F387" i="6"/>
  <c r="G387" i="6"/>
  <c r="H387" i="6"/>
  <c r="I387" i="6"/>
  <c r="R388" i="6"/>
  <c r="J387" i="6"/>
  <c r="F392" i="6"/>
  <c r="G392" i="6"/>
  <c r="H392" i="6"/>
  <c r="I392" i="6"/>
  <c r="J392" i="6"/>
  <c r="R393" i="6"/>
  <c r="F376" i="6"/>
  <c r="G376" i="6"/>
  <c r="H376" i="6"/>
  <c r="I376" i="6"/>
  <c r="J376" i="6"/>
  <c r="R377" i="6"/>
  <c r="F395" i="6"/>
  <c r="G395" i="6"/>
  <c r="H395" i="6"/>
  <c r="I395" i="6"/>
  <c r="R396" i="6"/>
  <c r="J395" i="6"/>
  <c r="F384" i="6"/>
  <c r="G384" i="6"/>
  <c r="H384" i="6"/>
  <c r="I384" i="6"/>
  <c r="J384" i="6"/>
  <c r="R385" i="6"/>
  <c r="F393" i="6"/>
  <c r="G393" i="6"/>
  <c r="H393" i="6"/>
  <c r="M393" i="6" s="1"/>
  <c r="I393" i="6"/>
  <c r="F385" i="6"/>
  <c r="G385" i="6"/>
  <c r="H385" i="6"/>
  <c r="M385" i="6" s="1"/>
  <c r="I385" i="6"/>
  <c r="F377" i="6"/>
  <c r="G377" i="6"/>
  <c r="H377" i="6"/>
  <c r="M377" i="6" s="1"/>
  <c r="I377" i="6"/>
  <c r="F394" i="6"/>
  <c r="G394" i="6"/>
  <c r="H394" i="6"/>
  <c r="M394" i="6" s="1"/>
  <c r="I394" i="6"/>
  <c r="R391" i="6"/>
  <c r="F386" i="6"/>
  <c r="G386" i="6"/>
  <c r="H386" i="6"/>
  <c r="M386" i="6" s="1"/>
  <c r="I386" i="6"/>
  <c r="R383" i="6"/>
  <c r="F378" i="6"/>
  <c r="G378" i="6"/>
  <c r="H378" i="6"/>
  <c r="M378" i="6" s="1"/>
  <c r="I378" i="6"/>
  <c r="R375" i="6"/>
  <c r="F379" i="6"/>
  <c r="G379" i="6"/>
  <c r="H379" i="6"/>
  <c r="M379" i="6" s="1"/>
  <c r="I379" i="6"/>
  <c r="R376" i="6"/>
  <c r="F397" i="6"/>
  <c r="G397" i="6"/>
  <c r="H397" i="6"/>
  <c r="M397" i="6" s="1"/>
  <c r="I397" i="6"/>
  <c r="F396" i="6"/>
  <c r="G396" i="6"/>
  <c r="H396" i="6"/>
  <c r="I396" i="6"/>
  <c r="F388" i="6"/>
  <c r="G388" i="6"/>
  <c r="H388" i="6"/>
  <c r="M388" i="6" s="1"/>
  <c r="I388" i="6"/>
  <c r="F380" i="6"/>
  <c r="G380" i="6"/>
  <c r="H380" i="6"/>
  <c r="M380" i="6" s="1"/>
  <c r="I380" i="6"/>
  <c r="R394" i="6"/>
  <c r="F389" i="6"/>
  <c r="G389" i="6"/>
  <c r="H389" i="6"/>
  <c r="M389" i="6" s="1"/>
  <c r="I389" i="6"/>
  <c r="R386" i="6"/>
  <c r="F381" i="6"/>
  <c r="G381" i="6"/>
  <c r="H381" i="6"/>
  <c r="M381" i="6" s="1"/>
  <c r="I381" i="6"/>
  <c r="R378" i="6"/>
  <c r="F390" i="6"/>
  <c r="G390" i="6"/>
  <c r="H390" i="6"/>
  <c r="M390" i="6" s="1"/>
  <c r="I390" i="6"/>
  <c r="F382" i="6"/>
  <c r="G382" i="6"/>
  <c r="H382" i="6"/>
  <c r="M382" i="6" s="1"/>
  <c r="I382" i="6"/>
  <c r="F374" i="6"/>
  <c r="G374" i="6"/>
  <c r="H374" i="6"/>
  <c r="M374" i="6" s="1"/>
  <c r="I374" i="6"/>
  <c r="F391" i="6"/>
  <c r="G391" i="6"/>
  <c r="H391" i="6"/>
  <c r="M391" i="6" s="1"/>
  <c r="I391" i="6"/>
  <c r="F383" i="6"/>
  <c r="G383" i="6"/>
  <c r="H383" i="6"/>
  <c r="M383" i="6" s="1"/>
  <c r="I383" i="6"/>
  <c r="F375" i="6"/>
  <c r="G375" i="6"/>
  <c r="H375" i="6"/>
  <c r="M375" i="6" s="1"/>
  <c r="I375" i="6"/>
  <c r="M385" i="3"/>
  <c r="K394" i="3"/>
  <c r="M394" i="3"/>
  <c r="K388" i="3"/>
  <c r="M388" i="3"/>
  <c r="M392" i="3"/>
  <c r="K386" i="3"/>
  <c r="M386" i="3"/>
  <c r="K396" i="3"/>
  <c r="M396" i="3"/>
  <c r="L394" i="3"/>
  <c r="L388" i="3"/>
  <c r="L386" i="3"/>
  <c r="K395" i="3"/>
  <c r="K387" i="3"/>
  <c r="K397" i="3"/>
  <c r="L396" i="3"/>
  <c r="L392" i="3"/>
  <c r="L390" i="3"/>
  <c r="K389" i="3"/>
  <c r="K392" i="3"/>
  <c r="K390" i="3"/>
  <c r="M384" i="3"/>
  <c r="M382" i="3"/>
  <c r="M378" i="3"/>
  <c r="L372" i="3"/>
  <c r="M380" i="3"/>
  <c r="M376" i="3"/>
  <c r="M372" i="3"/>
  <c r="K384" i="3"/>
  <c r="K382" i="3"/>
  <c r="K380" i="3"/>
  <c r="K378" i="3"/>
  <c r="K376" i="3"/>
  <c r="K372" i="3"/>
  <c r="K370" i="3"/>
  <c r="K368" i="3"/>
  <c r="L384" i="3"/>
  <c r="L382" i="3"/>
  <c r="L380" i="3"/>
  <c r="L378" i="3"/>
  <c r="L376" i="3"/>
  <c r="L368" i="3"/>
  <c r="K379" i="3"/>
  <c r="K375" i="3"/>
  <c r="K373" i="3"/>
  <c r="K371" i="3"/>
  <c r="P459" i="6" l="1"/>
  <c r="P461" i="6"/>
  <c r="N459" i="3"/>
  <c r="N461" i="3"/>
  <c r="N463" i="3"/>
  <c r="N465" i="3"/>
  <c r="N467" i="3"/>
  <c r="K463" i="3"/>
  <c r="O464" i="6"/>
  <c r="P467" i="6"/>
  <c r="K460" i="3"/>
  <c r="K468" i="3"/>
  <c r="K465" i="3"/>
  <c r="K461" i="3"/>
  <c r="O459" i="6"/>
  <c r="O466" i="6"/>
  <c r="O465" i="6"/>
  <c r="O458" i="6"/>
  <c r="O468" i="6"/>
  <c r="N458" i="3"/>
  <c r="N460" i="3"/>
  <c r="N462" i="3"/>
  <c r="N464" i="3"/>
  <c r="N466" i="3"/>
  <c r="N468" i="3"/>
  <c r="K462" i="3"/>
  <c r="K459" i="3"/>
  <c r="K467" i="3"/>
  <c r="L468" i="6"/>
  <c r="P468" i="6" s="1"/>
  <c r="M468" i="6"/>
  <c r="N462" i="6"/>
  <c r="Q462" i="6"/>
  <c r="Q465" i="6"/>
  <c r="N465" i="6"/>
  <c r="Q458" i="6"/>
  <c r="N458" i="6"/>
  <c r="Q464" i="6"/>
  <c r="N464" i="6"/>
  <c r="Q466" i="6"/>
  <c r="N466" i="6"/>
  <c r="L465" i="6"/>
  <c r="P465" i="6" s="1"/>
  <c r="N457" i="6"/>
  <c r="Q460" i="6"/>
  <c r="N460" i="6"/>
  <c r="L462" i="6"/>
  <c r="P462" i="6" s="1"/>
  <c r="Q459" i="6"/>
  <c r="N459" i="6"/>
  <c r="Q461" i="6"/>
  <c r="N461" i="6"/>
  <c r="Q463" i="6"/>
  <c r="N463" i="6"/>
  <c r="N467" i="6"/>
  <c r="Q467" i="6"/>
  <c r="K456" i="6"/>
  <c r="O456" i="6" s="1"/>
  <c r="L456" i="6"/>
  <c r="P456" i="6" s="1"/>
  <c r="M456" i="6"/>
  <c r="L447" i="6"/>
  <c r="P447" i="6" s="1"/>
  <c r="M447" i="6"/>
  <c r="L450" i="6"/>
  <c r="P450" i="6" s="1"/>
  <c r="M450" i="6"/>
  <c r="L448" i="6"/>
  <c r="P448" i="6" s="1"/>
  <c r="M448" i="6"/>
  <c r="L451" i="6"/>
  <c r="P451" i="6" s="1"/>
  <c r="M451" i="6"/>
  <c r="L454" i="6"/>
  <c r="P454" i="6" s="1"/>
  <c r="M454" i="6"/>
  <c r="Q449" i="6"/>
  <c r="N449" i="6"/>
  <c r="L452" i="6"/>
  <c r="P452" i="6" s="1"/>
  <c r="M452" i="6"/>
  <c r="K450" i="6"/>
  <c r="O450" i="6" s="1"/>
  <c r="K454" i="6"/>
  <c r="O454" i="6" s="1"/>
  <c r="L449" i="6"/>
  <c r="P449" i="6" s="1"/>
  <c r="L453" i="6"/>
  <c r="P453" i="6" s="1"/>
  <c r="M453" i="6"/>
  <c r="K447" i="6"/>
  <c r="O447" i="6" s="1"/>
  <c r="K436" i="6"/>
  <c r="O436" i="6" s="1"/>
  <c r="L436" i="6"/>
  <c r="P436" i="6" s="1"/>
  <c r="M436" i="6"/>
  <c r="K440" i="6"/>
  <c r="O440" i="6" s="1"/>
  <c r="L440" i="6"/>
  <c r="P440" i="6" s="1"/>
  <c r="M440" i="6"/>
  <c r="K444" i="6"/>
  <c r="O444" i="6" s="1"/>
  <c r="L444" i="6"/>
  <c r="P444" i="6" s="1"/>
  <c r="M444" i="6"/>
  <c r="K437" i="6"/>
  <c r="O437" i="6" s="1"/>
  <c r="L437" i="6"/>
  <c r="P437" i="6" s="1"/>
  <c r="M437" i="6"/>
  <c r="K441" i="6"/>
  <c r="O441" i="6" s="1"/>
  <c r="L441" i="6"/>
  <c r="P441" i="6" s="1"/>
  <c r="M441" i="6"/>
  <c r="K445" i="6"/>
  <c r="O445" i="6" s="1"/>
  <c r="L445" i="6"/>
  <c r="P445" i="6" s="1"/>
  <c r="M445" i="6"/>
  <c r="K434" i="6"/>
  <c r="O434" i="6" s="1"/>
  <c r="L434" i="6"/>
  <c r="P434" i="6" s="1"/>
  <c r="M434" i="6"/>
  <c r="K438" i="6"/>
  <c r="O438" i="6" s="1"/>
  <c r="L438" i="6"/>
  <c r="P438" i="6" s="1"/>
  <c r="M438" i="6"/>
  <c r="K442" i="6"/>
  <c r="O442" i="6" s="1"/>
  <c r="L442" i="6"/>
  <c r="P442" i="6" s="1"/>
  <c r="M442" i="6"/>
  <c r="K435" i="6"/>
  <c r="O435" i="6" s="1"/>
  <c r="L435" i="6"/>
  <c r="P435" i="6" s="1"/>
  <c r="M435" i="6"/>
  <c r="K439" i="6"/>
  <c r="O439" i="6" s="1"/>
  <c r="L439" i="6"/>
  <c r="P439" i="6" s="1"/>
  <c r="M439" i="6"/>
  <c r="K443" i="6"/>
  <c r="O443" i="6" s="1"/>
  <c r="L443" i="6"/>
  <c r="P443" i="6" s="1"/>
  <c r="M443" i="6"/>
  <c r="K456" i="3"/>
  <c r="L456" i="3"/>
  <c r="M456" i="3"/>
  <c r="K455" i="3"/>
  <c r="L455" i="3"/>
  <c r="M455" i="3"/>
  <c r="N435" i="3"/>
  <c r="N437" i="3"/>
  <c r="N439" i="3"/>
  <c r="N441" i="3"/>
  <c r="N443" i="3"/>
  <c r="N445" i="3"/>
  <c r="N447" i="3"/>
  <c r="N449" i="3"/>
  <c r="N451" i="3"/>
  <c r="N453" i="3"/>
  <c r="K435" i="3"/>
  <c r="K439" i="3"/>
  <c r="K443" i="3"/>
  <c r="K447" i="3"/>
  <c r="K451" i="3"/>
  <c r="L433" i="3"/>
  <c r="K436" i="3"/>
  <c r="K440" i="3"/>
  <c r="K444" i="3"/>
  <c r="K448" i="3"/>
  <c r="K452" i="3"/>
  <c r="N454" i="3"/>
  <c r="K437" i="3"/>
  <c r="K441" i="3"/>
  <c r="K445" i="3"/>
  <c r="K449" i="3"/>
  <c r="K453" i="3"/>
  <c r="N434" i="3"/>
  <c r="N436" i="3"/>
  <c r="N438" i="3"/>
  <c r="N440" i="3"/>
  <c r="N442" i="3"/>
  <c r="N444" i="3"/>
  <c r="N446" i="3"/>
  <c r="N448" i="3"/>
  <c r="N450" i="3"/>
  <c r="N452" i="3"/>
  <c r="K433" i="3"/>
  <c r="K434" i="3"/>
  <c r="K438" i="3"/>
  <c r="K442" i="3"/>
  <c r="K446" i="3"/>
  <c r="K450" i="3"/>
  <c r="O430" i="6"/>
  <c r="K405" i="3"/>
  <c r="L405" i="3"/>
  <c r="M405" i="3"/>
  <c r="O405" i="6"/>
  <c r="P400" i="6"/>
  <c r="P413" i="6"/>
  <c r="O431" i="6"/>
  <c r="K398" i="3"/>
  <c r="L398" i="3"/>
  <c r="M398" i="3"/>
  <c r="K402" i="3"/>
  <c r="L402" i="3"/>
  <c r="M402" i="3"/>
  <c r="K406" i="3"/>
  <c r="L406" i="3"/>
  <c r="M406" i="3"/>
  <c r="K410" i="3"/>
  <c r="L410" i="3"/>
  <c r="M410" i="3"/>
  <c r="Q410" i="6" s="1"/>
  <c r="P429" i="6"/>
  <c r="K409" i="3"/>
  <c r="L409" i="3"/>
  <c r="M409" i="3"/>
  <c r="Q409" i="6" s="1"/>
  <c r="O398" i="6"/>
  <c r="O409" i="6"/>
  <c r="P417" i="6"/>
  <c r="P430" i="6"/>
  <c r="K399" i="3"/>
  <c r="L399" i="3"/>
  <c r="M399" i="3"/>
  <c r="K403" i="3"/>
  <c r="L403" i="3"/>
  <c r="M403" i="3"/>
  <c r="K407" i="3"/>
  <c r="L407" i="3"/>
  <c r="M407" i="3"/>
  <c r="K411" i="3"/>
  <c r="L411" i="3"/>
  <c r="M411" i="3"/>
  <c r="K401" i="3"/>
  <c r="L401" i="3"/>
  <c r="M401" i="3"/>
  <c r="K413" i="3"/>
  <c r="L413" i="3"/>
  <c r="M413" i="3"/>
  <c r="P409" i="6"/>
  <c r="O417" i="6"/>
  <c r="P420" i="6"/>
  <c r="P423" i="6"/>
  <c r="P427" i="6"/>
  <c r="K400" i="3"/>
  <c r="L400" i="3"/>
  <c r="M400" i="3"/>
  <c r="Q400" i="6" s="1"/>
  <c r="K404" i="3"/>
  <c r="L404" i="3"/>
  <c r="M404" i="3"/>
  <c r="K408" i="3"/>
  <c r="L408" i="3"/>
  <c r="M408" i="3"/>
  <c r="K412" i="3"/>
  <c r="L412" i="3"/>
  <c r="M412" i="3"/>
  <c r="Q424" i="6"/>
  <c r="N432" i="6"/>
  <c r="L432" i="6"/>
  <c r="P432" i="6" s="1"/>
  <c r="Q430" i="6"/>
  <c r="Q431" i="6"/>
  <c r="N431" i="6"/>
  <c r="K426" i="6"/>
  <c r="O426" i="6" s="1"/>
  <c r="K429" i="6"/>
  <c r="M426" i="6"/>
  <c r="K425" i="6"/>
  <c r="O425" i="6" s="1"/>
  <c r="L425" i="6"/>
  <c r="P425" i="6" s="1"/>
  <c r="Q428" i="6"/>
  <c r="N428" i="6"/>
  <c r="M425" i="6"/>
  <c r="N425" i="6" s="1"/>
  <c r="Q427" i="6"/>
  <c r="N427" i="6"/>
  <c r="Q429" i="6"/>
  <c r="N429" i="6"/>
  <c r="N420" i="6"/>
  <c r="Q420" i="6"/>
  <c r="K423" i="6"/>
  <c r="O423" i="6" s="1"/>
  <c r="N424" i="6"/>
  <c r="K424" i="6"/>
  <c r="Q425" i="6"/>
  <c r="K418" i="6"/>
  <c r="N418" i="6"/>
  <c r="Q418" i="6"/>
  <c r="K416" i="6"/>
  <c r="O416" i="6" s="1"/>
  <c r="L416" i="6"/>
  <c r="P416" i="6" s="1"/>
  <c r="M416" i="6"/>
  <c r="L418" i="6"/>
  <c r="P418" i="6" s="1"/>
  <c r="Q417" i="6"/>
  <c r="N417" i="6"/>
  <c r="Q408" i="6"/>
  <c r="N408" i="6"/>
  <c r="N410" i="6"/>
  <c r="M414" i="6"/>
  <c r="L408" i="6"/>
  <c r="P408" i="6" s="1"/>
  <c r="L410" i="6"/>
  <c r="P410" i="6" s="1"/>
  <c r="L414" i="6"/>
  <c r="Q412" i="6"/>
  <c r="N412" i="6"/>
  <c r="K410" i="6"/>
  <c r="O410" i="6" s="1"/>
  <c r="N409" i="6"/>
  <c r="Q411" i="6"/>
  <c r="N411" i="6"/>
  <c r="N413" i="6"/>
  <c r="Q413" i="6"/>
  <c r="N403" i="6"/>
  <c r="N400" i="6"/>
  <c r="K401" i="6"/>
  <c r="O401" i="6" s="1"/>
  <c r="Q402" i="6"/>
  <c r="N402" i="6"/>
  <c r="Q404" i="6"/>
  <c r="N404" i="6"/>
  <c r="Q406" i="6"/>
  <c r="N406" i="6"/>
  <c r="K402" i="6"/>
  <c r="O402" i="6" s="1"/>
  <c r="K406" i="6"/>
  <c r="O406" i="6" s="1"/>
  <c r="M398" i="6"/>
  <c r="L398" i="6"/>
  <c r="P398" i="6" s="1"/>
  <c r="L402" i="6"/>
  <c r="P402" i="6" s="1"/>
  <c r="L404" i="6"/>
  <c r="P404" i="6" s="1"/>
  <c r="L406" i="6"/>
  <c r="L407" i="6"/>
  <c r="P407" i="6" s="1"/>
  <c r="Q405" i="6"/>
  <c r="N405" i="6"/>
  <c r="Q399" i="6"/>
  <c r="N399" i="6"/>
  <c r="Q401" i="6"/>
  <c r="N401" i="6"/>
  <c r="Q407" i="6"/>
  <c r="N407" i="6"/>
  <c r="K587" i="8"/>
  <c r="K374" i="3"/>
  <c r="L374" i="3"/>
  <c r="M368" i="3"/>
  <c r="K476" i="8"/>
  <c r="K362" i="8"/>
  <c r="K367" i="8"/>
  <c r="K392" i="6"/>
  <c r="O392" i="6" s="1"/>
  <c r="M387" i="6"/>
  <c r="K407" i="8"/>
  <c r="N384" i="3"/>
  <c r="N376" i="3"/>
  <c r="N372" i="3"/>
  <c r="N368" i="3"/>
  <c r="N370" i="3"/>
  <c r="N374" i="3"/>
  <c r="N385" i="3"/>
  <c r="M376" i="6"/>
  <c r="M384" i="6"/>
  <c r="Q384" i="6" s="1"/>
  <c r="M392" i="6"/>
  <c r="K395" i="6"/>
  <c r="M395" i="6"/>
  <c r="K396" i="6"/>
  <c r="O396" i="6" s="1"/>
  <c r="M396" i="6"/>
  <c r="K571" i="8"/>
  <c r="K432" i="8"/>
  <c r="K499" i="8"/>
  <c r="K487" i="8"/>
  <c r="K486" i="8"/>
  <c r="K453" i="8"/>
  <c r="K576" i="8"/>
  <c r="K518" i="8"/>
  <c r="K544" i="8"/>
  <c r="K491" i="8"/>
  <c r="K472" i="8"/>
  <c r="K387" i="6"/>
  <c r="K384" i="6"/>
  <c r="K376" i="8"/>
  <c r="K464" i="8"/>
  <c r="K391" i="8"/>
  <c r="K421" i="8"/>
  <c r="K446" i="8"/>
  <c r="K384" i="8"/>
  <c r="K534" i="8"/>
  <c r="K366" i="8"/>
  <c r="K532" i="8"/>
  <c r="K543" i="8"/>
  <c r="K382" i="8"/>
  <c r="K427" i="8"/>
  <c r="K376" i="6"/>
  <c r="K374" i="6"/>
  <c r="L390" i="6"/>
  <c r="N391" i="6"/>
  <c r="L391" i="6"/>
  <c r="L389" i="6"/>
  <c r="L385" i="6"/>
  <c r="L395" i="6"/>
  <c r="L392" i="6"/>
  <c r="L382" i="6"/>
  <c r="K388" i="6"/>
  <c r="L388" i="6"/>
  <c r="L397" i="6"/>
  <c r="K386" i="6"/>
  <c r="L386" i="6"/>
  <c r="L377" i="6"/>
  <c r="L393" i="6"/>
  <c r="L384" i="6"/>
  <c r="L387" i="6"/>
  <c r="L376" i="6"/>
  <c r="L380" i="6"/>
  <c r="L396" i="6"/>
  <c r="P396" i="6" s="1"/>
  <c r="N383" i="6"/>
  <c r="L383" i="6"/>
  <c r="L381" i="6"/>
  <c r="L374" i="6"/>
  <c r="K375" i="6"/>
  <c r="L375" i="6"/>
  <c r="L379" i="6"/>
  <c r="K379" i="6"/>
  <c r="L378" i="6"/>
  <c r="L394" i="6"/>
  <c r="K394" i="6"/>
  <c r="K368" i="8"/>
  <c r="K416" i="8"/>
  <c r="K381" i="8"/>
  <c r="K488" i="8"/>
  <c r="K477" i="8"/>
  <c r="K548" i="8"/>
  <c r="K478" i="8"/>
  <c r="K392" i="8"/>
  <c r="K448" i="8"/>
  <c r="K414" i="8"/>
  <c r="K389" i="8"/>
  <c r="K494" i="8"/>
  <c r="K554" i="8"/>
  <c r="K526" i="8"/>
  <c r="K574" i="8"/>
  <c r="K374" i="8"/>
  <c r="K509" i="8"/>
  <c r="K424" i="8"/>
  <c r="K403" i="8"/>
  <c r="K429" i="8"/>
  <c r="K513" i="8"/>
  <c r="K516" i="8"/>
  <c r="K373" i="8"/>
  <c r="K422" i="8"/>
  <c r="K397" i="8"/>
  <c r="K439" i="8"/>
  <c r="K489" i="8"/>
  <c r="K556" i="8"/>
  <c r="K456" i="8"/>
  <c r="K408" i="8"/>
  <c r="K493" i="8"/>
  <c r="K508" i="8"/>
  <c r="K519" i="8"/>
  <c r="K542" i="8"/>
  <c r="K454" i="8"/>
  <c r="K582" i="8"/>
  <c r="K598" i="8"/>
  <c r="K471" i="8"/>
  <c r="K512" i="8"/>
  <c r="N377" i="6"/>
  <c r="N384" i="6"/>
  <c r="K385" i="6"/>
  <c r="K383" i="6"/>
  <c r="N376" i="6"/>
  <c r="Q376" i="6"/>
  <c r="K393" i="6"/>
  <c r="K389" i="6"/>
  <c r="K397" i="6"/>
  <c r="K378" i="6"/>
  <c r="K377" i="6"/>
  <c r="K390" i="6"/>
  <c r="K391" i="6"/>
  <c r="K382" i="6"/>
  <c r="K381" i="6"/>
  <c r="K380" i="6"/>
  <c r="N392" i="3"/>
  <c r="M391" i="3"/>
  <c r="L391" i="3"/>
  <c r="N396" i="3"/>
  <c r="M393" i="3"/>
  <c r="L393" i="3"/>
  <c r="K391" i="3"/>
  <c r="N386" i="3"/>
  <c r="N394" i="3"/>
  <c r="M397" i="3"/>
  <c r="L397" i="3"/>
  <c r="M395" i="3"/>
  <c r="L395" i="3"/>
  <c r="M389" i="3"/>
  <c r="L389" i="3"/>
  <c r="M387" i="3"/>
  <c r="L387" i="3"/>
  <c r="K393" i="3"/>
  <c r="N388" i="3"/>
  <c r="L371" i="3"/>
  <c r="M371" i="3"/>
  <c r="L373" i="3"/>
  <c r="M373" i="3"/>
  <c r="K381" i="3"/>
  <c r="L381" i="3"/>
  <c r="M381" i="3"/>
  <c r="N378" i="3"/>
  <c r="L379" i="3"/>
  <c r="M379" i="3"/>
  <c r="N380" i="3"/>
  <c r="L377" i="3"/>
  <c r="M377" i="3"/>
  <c r="L367" i="3"/>
  <c r="M367" i="3"/>
  <c r="L375" i="3"/>
  <c r="M375" i="3"/>
  <c r="K383" i="3"/>
  <c r="L383" i="3"/>
  <c r="M383" i="3"/>
  <c r="N382" i="3"/>
  <c r="L369" i="3"/>
  <c r="M369" i="3"/>
  <c r="K377" i="3"/>
  <c r="AB29" i="14"/>
  <c r="AA29" i="14"/>
  <c r="Z29" i="14"/>
  <c r="Y29" i="14"/>
  <c r="X29" i="14"/>
  <c r="AB28" i="14"/>
  <c r="AA28" i="14"/>
  <c r="Z28" i="14"/>
  <c r="Y28" i="14"/>
  <c r="X28" i="14"/>
  <c r="AB27" i="14"/>
  <c r="AA27" i="14"/>
  <c r="Z27" i="14"/>
  <c r="Y27" i="14"/>
  <c r="X27" i="14"/>
  <c r="AB26" i="14"/>
  <c r="AA26" i="14"/>
  <c r="Z26" i="14"/>
  <c r="Y26" i="14"/>
  <c r="X26" i="14"/>
  <c r="AB25" i="14"/>
  <c r="AA25" i="14"/>
  <c r="Z25" i="14"/>
  <c r="Y25" i="14"/>
  <c r="X25" i="14"/>
  <c r="AB24" i="14"/>
  <c r="AA24" i="14"/>
  <c r="Z24" i="14"/>
  <c r="Y24" i="14"/>
  <c r="X24" i="14"/>
  <c r="AB23" i="14"/>
  <c r="AA23" i="14"/>
  <c r="Z23" i="14"/>
  <c r="Y23" i="14"/>
  <c r="X23" i="14"/>
  <c r="AB22" i="14"/>
  <c r="AA22" i="14"/>
  <c r="Z22" i="14"/>
  <c r="Y22" i="14"/>
  <c r="X22" i="14"/>
  <c r="AB21" i="14"/>
  <c r="AA21" i="14"/>
  <c r="Z21" i="14"/>
  <c r="Y21" i="14"/>
  <c r="X21" i="14"/>
  <c r="AB20" i="14"/>
  <c r="AA20" i="14"/>
  <c r="Z20" i="14"/>
  <c r="Y20" i="14"/>
  <c r="X20" i="14"/>
  <c r="AB19" i="14"/>
  <c r="AA19" i="14"/>
  <c r="Z19" i="14"/>
  <c r="Y19" i="14"/>
  <c r="X19" i="14"/>
  <c r="AB18" i="14"/>
  <c r="AA18" i="14"/>
  <c r="Z18" i="14"/>
  <c r="Y18" i="14"/>
  <c r="X18" i="14"/>
  <c r="AB17" i="14"/>
  <c r="AA17" i="14"/>
  <c r="Z17" i="14"/>
  <c r="Y17" i="14"/>
  <c r="X17" i="14"/>
  <c r="AB16" i="14"/>
  <c r="AA16" i="14"/>
  <c r="Z16" i="14"/>
  <c r="Y16" i="14"/>
  <c r="X16" i="14"/>
  <c r="AB15" i="14"/>
  <c r="AA15" i="14"/>
  <c r="Z15" i="14"/>
  <c r="Y15" i="14"/>
  <c r="X15" i="14"/>
  <c r="AB14" i="14"/>
  <c r="AA14" i="14"/>
  <c r="Z14" i="14"/>
  <c r="Y14" i="14"/>
  <c r="X14" i="14"/>
  <c r="AB13" i="14"/>
  <c r="AA13" i="14"/>
  <c r="Z13" i="14"/>
  <c r="Y13" i="14"/>
  <c r="X13" i="14"/>
  <c r="AB12" i="14"/>
  <c r="AA12" i="14"/>
  <c r="Z12" i="14"/>
  <c r="Y12" i="14"/>
  <c r="X12" i="14"/>
  <c r="AB11" i="14"/>
  <c r="AA11" i="14"/>
  <c r="Z11" i="14"/>
  <c r="Y11" i="14"/>
  <c r="X11" i="14"/>
  <c r="AB10" i="14"/>
  <c r="AA10" i="14"/>
  <c r="Z10" i="14"/>
  <c r="Y10" i="14"/>
  <c r="X10" i="14"/>
  <c r="AB9" i="14"/>
  <c r="AA9" i="14"/>
  <c r="Z9" i="14"/>
  <c r="Y9" i="14"/>
  <c r="X9" i="14"/>
  <c r="AB8" i="14"/>
  <c r="AA8" i="14"/>
  <c r="Z8" i="14"/>
  <c r="Y8" i="14"/>
  <c r="X8" i="14"/>
  <c r="AB7" i="14"/>
  <c r="AA7" i="14"/>
  <c r="Z7" i="14"/>
  <c r="Y7" i="14"/>
  <c r="X7" i="14"/>
  <c r="AB6" i="14"/>
  <c r="AA6" i="14"/>
  <c r="Z6" i="14"/>
  <c r="Y6" i="14"/>
  <c r="X6" i="14"/>
  <c r="AB5" i="14"/>
  <c r="AA5" i="14"/>
  <c r="Z5" i="14"/>
  <c r="Y5" i="14"/>
  <c r="X5" i="14"/>
  <c r="AB4" i="14"/>
  <c r="AA4" i="14"/>
  <c r="Z4" i="14"/>
  <c r="Y4" i="14"/>
  <c r="X4" i="14"/>
  <c r="AB3" i="14"/>
  <c r="AA3" i="14"/>
  <c r="Z3" i="14"/>
  <c r="Y3" i="14"/>
  <c r="X3" i="14"/>
  <c r="AB2" i="14"/>
  <c r="AA2" i="14"/>
  <c r="Z2" i="14"/>
  <c r="Y2" i="14"/>
  <c r="X2" i="14"/>
  <c r="E1" i="14"/>
  <c r="E1" i="8"/>
  <c r="E1" i="12"/>
  <c r="E1" i="10"/>
  <c r="E1" i="3"/>
  <c r="AA1" i="3" s="1"/>
  <c r="AB29" i="12"/>
  <c r="X29" i="12"/>
  <c r="Z28" i="12"/>
  <c r="AB27" i="12"/>
  <c r="X27" i="12"/>
  <c r="Z26" i="12"/>
  <c r="AB25" i="12"/>
  <c r="X25" i="12"/>
  <c r="Z24" i="12"/>
  <c r="AB23" i="12"/>
  <c r="X23" i="12"/>
  <c r="Z22" i="12"/>
  <c r="AB21" i="12"/>
  <c r="X21" i="12"/>
  <c r="Z20" i="12"/>
  <c r="AB19" i="12"/>
  <c r="X19" i="12"/>
  <c r="Z18" i="12"/>
  <c r="AB17" i="12"/>
  <c r="X17" i="12"/>
  <c r="Z16" i="12"/>
  <c r="AB15" i="12"/>
  <c r="X15" i="12"/>
  <c r="Z14" i="12"/>
  <c r="AB13" i="12"/>
  <c r="X13" i="12"/>
  <c r="Z12" i="12"/>
  <c r="AB11" i="12"/>
  <c r="X11" i="12"/>
  <c r="Z10" i="12"/>
  <c r="AB9" i="12"/>
  <c r="X9" i="12"/>
  <c r="Z8" i="12"/>
  <c r="AB7" i="12"/>
  <c r="X7" i="12"/>
  <c r="Z6" i="12"/>
  <c r="AB5" i="12"/>
  <c r="X5" i="12"/>
  <c r="Z4" i="12"/>
  <c r="AB3" i="12"/>
  <c r="X3" i="12"/>
  <c r="E350" i="8"/>
  <c r="AB1" i="14"/>
  <c r="AJ1" i="14" s="1"/>
  <c r="AA1" i="14"/>
  <c r="AI1" i="14" s="1"/>
  <c r="Z1" i="14"/>
  <c r="AH1" i="14" s="1"/>
  <c r="Y1" i="14"/>
  <c r="AG1" i="14" s="1"/>
  <c r="X1" i="14"/>
  <c r="AF1" i="14" s="1"/>
  <c r="AC1" i="8"/>
  <c r="AL1" i="8" s="1"/>
  <c r="AB1" i="8"/>
  <c r="AK1" i="8" s="1"/>
  <c r="AA1" i="8"/>
  <c r="AJ1" i="8" s="1"/>
  <c r="Z1" i="8"/>
  <c r="AI1" i="8" s="1"/>
  <c r="Y1" i="8"/>
  <c r="AH1" i="8" s="1"/>
  <c r="AB1" i="10"/>
  <c r="AJ1" i="10" s="1"/>
  <c r="AA1" i="10"/>
  <c r="AI1" i="10" s="1"/>
  <c r="Z1" i="10"/>
  <c r="AH1" i="10" s="1"/>
  <c r="Y1" i="10"/>
  <c r="AG1" i="10" s="1"/>
  <c r="X1" i="10"/>
  <c r="AF1" i="10" s="1"/>
  <c r="AF1" i="3"/>
  <c r="AN1" i="3" s="1"/>
  <c r="AE1" i="3"/>
  <c r="AM1" i="3" s="1"/>
  <c r="AD1" i="3"/>
  <c r="AL1" i="3" s="1"/>
  <c r="AC1" i="3"/>
  <c r="AK1" i="3" s="1"/>
  <c r="AB1" i="3"/>
  <c r="AJ1" i="3" s="1"/>
  <c r="AB1" i="12"/>
  <c r="AJ1" i="12" s="1"/>
  <c r="AA1" i="12"/>
  <c r="AI1" i="12" s="1"/>
  <c r="Z1" i="12"/>
  <c r="AH1" i="12" s="1"/>
  <c r="Y1" i="12"/>
  <c r="AG1" i="12" s="1"/>
  <c r="X1" i="12"/>
  <c r="AF1" i="12" s="1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A327" i="3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A340" i="3"/>
  <c r="B340" i="3"/>
  <c r="A341" i="3"/>
  <c r="B341" i="3"/>
  <c r="A342" i="3"/>
  <c r="B342" i="3"/>
  <c r="A343" i="3"/>
  <c r="B343" i="3"/>
  <c r="A344" i="3"/>
  <c r="B344" i="3"/>
  <c r="A345" i="3"/>
  <c r="B345" i="3"/>
  <c r="A346" i="3"/>
  <c r="B346" i="3"/>
  <c r="A347" i="3"/>
  <c r="B347" i="3"/>
  <c r="A348" i="3"/>
  <c r="B348" i="3"/>
  <c r="A349" i="3"/>
  <c r="B349" i="3"/>
  <c r="A350" i="3"/>
  <c r="B350" i="3"/>
  <c r="A351" i="3"/>
  <c r="B351" i="3"/>
  <c r="A352" i="3"/>
  <c r="B352" i="3"/>
  <c r="A353" i="3"/>
  <c r="B353" i="3"/>
  <c r="A354" i="3"/>
  <c r="B354" i="3"/>
  <c r="A355" i="3"/>
  <c r="B355" i="3"/>
  <c r="A356" i="3"/>
  <c r="B356" i="3"/>
  <c r="A357" i="3"/>
  <c r="B357" i="3"/>
  <c r="A358" i="3"/>
  <c r="B358" i="3"/>
  <c r="A359" i="3"/>
  <c r="B359" i="3"/>
  <c r="A360" i="3"/>
  <c r="B360" i="3"/>
  <c r="A361" i="3"/>
  <c r="B361" i="3"/>
  <c r="A362" i="3"/>
  <c r="B362" i="3"/>
  <c r="A363" i="3"/>
  <c r="B363" i="3"/>
  <c r="A364" i="3"/>
  <c r="B364" i="3"/>
  <c r="A365" i="3"/>
  <c r="B365" i="3"/>
  <c r="A366" i="3"/>
  <c r="B366" i="3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18" i="10"/>
  <c r="B18" i="10"/>
  <c r="A19" i="10"/>
  <c r="B19" i="10"/>
  <c r="A20" i="10"/>
  <c r="B20" i="10"/>
  <c r="A21" i="10"/>
  <c r="B21" i="10"/>
  <c r="A22" i="10"/>
  <c r="B22" i="10"/>
  <c r="A23" i="10"/>
  <c r="B23" i="10"/>
  <c r="A24" i="10"/>
  <c r="B24" i="10"/>
  <c r="A25" i="10"/>
  <c r="B25" i="10"/>
  <c r="A26" i="10"/>
  <c r="B26" i="10"/>
  <c r="A27" i="10"/>
  <c r="B27" i="10"/>
  <c r="A28" i="10"/>
  <c r="B28" i="10"/>
  <c r="A29" i="10"/>
  <c r="B29" i="10"/>
  <c r="A30" i="10"/>
  <c r="B30" i="10"/>
  <c r="A31" i="10"/>
  <c r="B31" i="10"/>
  <c r="A32" i="10"/>
  <c r="B32" i="10"/>
  <c r="A33" i="10"/>
  <c r="B33" i="10"/>
  <c r="A34" i="10"/>
  <c r="B34" i="10"/>
  <c r="A35" i="10"/>
  <c r="B35" i="10"/>
  <c r="A36" i="10"/>
  <c r="B36" i="10"/>
  <c r="A37" i="10"/>
  <c r="B37" i="10"/>
  <c r="A38" i="10"/>
  <c r="B38" i="10"/>
  <c r="A39" i="10"/>
  <c r="B39" i="10"/>
  <c r="A40" i="10"/>
  <c r="B40" i="10"/>
  <c r="A41" i="10"/>
  <c r="B41" i="10"/>
  <c r="A42" i="10"/>
  <c r="B42" i="10"/>
  <c r="A43" i="10"/>
  <c r="B43" i="10"/>
  <c r="A44" i="10"/>
  <c r="B44" i="10"/>
  <c r="A45" i="10"/>
  <c r="B45" i="10"/>
  <c r="A46" i="10"/>
  <c r="B46" i="10"/>
  <c r="A47" i="10"/>
  <c r="B47" i="10"/>
  <c r="A48" i="10"/>
  <c r="B48" i="10"/>
  <c r="A49" i="10"/>
  <c r="B49" i="10"/>
  <c r="A50" i="10"/>
  <c r="B50" i="10"/>
  <c r="A51" i="10"/>
  <c r="B51" i="10"/>
  <c r="A52" i="10"/>
  <c r="B52" i="10"/>
  <c r="A53" i="10"/>
  <c r="B53" i="10"/>
  <c r="A54" i="10"/>
  <c r="B54" i="10"/>
  <c r="A55" i="10"/>
  <c r="B55" i="10"/>
  <c r="A56" i="10"/>
  <c r="B56" i="10"/>
  <c r="A57" i="10"/>
  <c r="B57" i="10"/>
  <c r="A58" i="10"/>
  <c r="B58" i="10"/>
  <c r="A59" i="10"/>
  <c r="B59" i="10"/>
  <c r="A60" i="10"/>
  <c r="B60" i="10"/>
  <c r="A61" i="10"/>
  <c r="B61" i="10"/>
  <c r="A62" i="10"/>
  <c r="B62" i="10"/>
  <c r="A63" i="10"/>
  <c r="B63" i="10"/>
  <c r="A64" i="10"/>
  <c r="B64" i="10"/>
  <c r="A65" i="10"/>
  <c r="B65" i="10"/>
  <c r="A66" i="10"/>
  <c r="B66" i="10"/>
  <c r="A67" i="10"/>
  <c r="B67" i="10"/>
  <c r="A68" i="10"/>
  <c r="B68" i="10"/>
  <c r="A69" i="10"/>
  <c r="B69" i="10"/>
  <c r="A70" i="10"/>
  <c r="B70" i="10"/>
  <c r="A71" i="10"/>
  <c r="B71" i="10"/>
  <c r="A72" i="10"/>
  <c r="B72" i="10"/>
  <c r="A73" i="10"/>
  <c r="B73" i="10"/>
  <c r="A74" i="10"/>
  <c r="B74" i="10"/>
  <c r="A75" i="10"/>
  <c r="B75" i="10"/>
  <c r="A76" i="10"/>
  <c r="B76" i="10"/>
  <c r="A77" i="10"/>
  <c r="B77" i="10"/>
  <c r="A78" i="10"/>
  <c r="B78" i="10"/>
  <c r="A79" i="10"/>
  <c r="B79" i="10"/>
  <c r="A80" i="10"/>
  <c r="B80" i="10"/>
  <c r="A81" i="10"/>
  <c r="B81" i="10"/>
  <c r="A82" i="10"/>
  <c r="B82" i="10"/>
  <c r="A83" i="10"/>
  <c r="B83" i="10"/>
  <c r="A84" i="10"/>
  <c r="B84" i="10"/>
  <c r="A85" i="10"/>
  <c r="B85" i="10"/>
  <c r="A86" i="10"/>
  <c r="B86" i="10"/>
  <c r="A87" i="10"/>
  <c r="B87" i="10"/>
  <c r="A88" i="10"/>
  <c r="B88" i="10"/>
  <c r="A89" i="10"/>
  <c r="B89" i="10"/>
  <c r="A90" i="10"/>
  <c r="B90" i="10"/>
  <c r="A91" i="10"/>
  <c r="B91" i="10"/>
  <c r="A92" i="10"/>
  <c r="B92" i="10"/>
  <c r="A93" i="10"/>
  <c r="B93" i="10"/>
  <c r="A94" i="10"/>
  <c r="B94" i="10"/>
  <c r="A95" i="10"/>
  <c r="B95" i="10"/>
  <c r="A96" i="10"/>
  <c r="B96" i="10"/>
  <c r="A97" i="10"/>
  <c r="B97" i="10"/>
  <c r="A98" i="10"/>
  <c r="B98" i="10"/>
  <c r="A99" i="10"/>
  <c r="B99" i="10"/>
  <c r="A100" i="10"/>
  <c r="B100" i="10"/>
  <c r="A101" i="10"/>
  <c r="B101" i="10"/>
  <c r="A102" i="10"/>
  <c r="B102" i="10"/>
  <c r="A103" i="10"/>
  <c r="B103" i="10"/>
  <c r="A104" i="10"/>
  <c r="B104" i="10"/>
  <c r="A105" i="10"/>
  <c r="B105" i="10"/>
  <c r="A106" i="10"/>
  <c r="B106" i="10"/>
  <c r="A107" i="10"/>
  <c r="B107" i="10"/>
  <c r="A108" i="10"/>
  <c r="B108" i="10"/>
  <c r="A109" i="10"/>
  <c r="B109" i="10"/>
  <c r="A110" i="10"/>
  <c r="B110" i="10"/>
  <c r="A111" i="10"/>
  <c r="B111" i="10"/>
  <c r="A112" i="10"/>
  <c r="B112" i="10"/>
  <c r="A113" i="10"/>
  <c r="B113" i="10"/>
  <c r="A114" i="10"/>
  <c r="B114" i="10"/>
  <c r="A115" i="10"/>
  <c r="B115" i="10"/>
  <c r="A116" i="10"/>
  <c r="B116" i="10"/>
  <c r="A117" i="10"/>
  <c r="B117" i="10"/>
  <c r="A118" i="10"/>
  <c r="B118" i="10"/>
  <c r="A119" i="10"/>
  <c r="B119" i="10"/>
  <c r="A120" i="10"/>
  <c r="B120" i="10"/>
  <c r="A121" i="10"/>
  <c r="B121" i="10"/>
  <c r="A122" i="10"/>
  <c r="B122" i="10"/>
  <c r="A123" i="10"/>
  <c r="B123" i="10"/>
  <c r="A124" i="10"/>
  <c r="B124" i="10"/>
  <c r="A125" i="10"/>
  <c r="B125" i="10"/>
  <c r="A126" i="10"/>
  <c r="B126" i="10"/>
  <c r="A127" i="10"/>
  <c r="B127" i="10"/>
  <c r="A128" i="10"/>
  <c r="B128" i="10"/>
  <c r="A129" i="10"/>
  <c r="B129" i="10"/>
  <c r="A130" i="10"/>
  <c r="B130" i="10"/>
  <c r="A131" i="10"/>
  <c r="B131" i="10"/>
  <c r="A132" i="10"/>
  <c r="B132" i="10"/>
  <c r="A133" i="10"/>
  <c r="B133" i="10"/>
  <c r="A134" i="10"/>
  <c r="B134" i="10"/>
  <c r="A135" i="10"/>
  <c r="B135" i="10"/>
  <c r="A136" i="10"/>
  <c r="B136" i="10"/>
  <c r="A137" i="10"/>
  <c r="B137" i="10"/>
  <c r="A138" i="10"/>
  <c r="B138" i="10"/>
  <c r="A139" i="10"/>
  <c r="B139" i="10"/>
  <c r="A140" i="10"/>
  <c r="B140" i="10"/>
  <c r="A141" i="10"/>
  <c r="B141" i="10"/>
  <c r="A142" i="10"/>
  <c r="B142" i="10"/>
  <c r="A143" i="10"/>
  <c r="B143" i="10"/>
  <c r="A144" i="10"/>
  <c r="B144" i="10"/>
  <c r="A145" i="10"/>
  <c r="B145" i="10"/>
  <c r="A146" i="10"/>
  <c r="B146" i="10"/>
  <c r="A147" i="10"/>
  <c r="B147" i="10"/>
  <c r="A148" i="10"/>
  <c r="B148" i="10"/>
  <c r="A149" i="10"/>
  <c r="B149" i="10"/>
  <c r="A150" i="10"/>
  <c r="B150" i="10"/>
  <c r="A151" i="10"/>
  <c r="B151" i="10"/>
  <c r="A152" i="10"/>
  <c r="B152" i="10"/>
  <c r="A153" i="10"/>
  <c r="B153" i="10"/>
  <c r="A154" i="10"/>
  <c r="B154" i="10"/>
  <c r="A155" i="10"/>
  <c r="B155" i="10"/>
  <c r="A156" i="10"/>
  <c r="B156" i="10"/>
  <c r="A157" i="10"/>
  <c r="B157" i="10"/>
  <c r="A158" i="10"/>
  <c r="B158" i="10"/>
  <c r="A159" i="10"/>
  <c r="B159" i="10"/>
  <c r="A160" i="10"/>
  <c r="B160" i="10"/>
  <c r="A161" i="10"/>
  <c r="B161" i="10"/>
  <c r="A162" i="10"/>
  <c r="B162" i="10"/>
  <c r="A163" i="10"/>
  <c r="B163" i="10"/>
  <c r="A164" i="10"/>
  <c r="B164" i="10"/>
  <c r="A165" i="10"/>
  <c r="B165" i="10"/>
  <c r="A166" i="10"/>
  <c r="B166" i="10"/>
  <c r="A167" i="10"/>
  <c r="B167" i="10"/>
  <c r="A168" i="10"/>
  <c r="B168" i="10"/>
  <c r="A169" i="10"/>
  <c r="B169" i="10"/>
  <c r="A170" i="10"/>
  <c r="B170" i="10"/>
  <c r="A171" i="10"/>
  <c r="B171" i="10"/>
  <c r="A172" i="10"/>
  <c r="B172" i="10"/>
  <c r="A173" i="10"/>
  <c r="B173" i="10"/>
  <c r="A174" i="10"/>
  <c r="B174" i="10"/>
  <c r="A175" i="10"/>
  <c r="B175" i="10"/>
  <c r="A176" i="10"/>
  <c r="B176" i="10"/>
  <c r="A177" i="10"/>
  <c r="B177" i="10"/>
  <c r="A178" i="10"/>
  <c r="B178" i="10"/>
  <c r="A179" i="10"/>
  <c r="B179" i="10"/>
  <c r="A180" i="10"/>
  <c r="B180" i="10"/>
  <c r="A181" i="10"/>
  <c r="B181" i="10"/>
  <c r="A182" i="10"/>
  <c r="B182" i="10"/>
  <c r="A183" i="10"/>
  <c r="B183" i="10"/>
  <c r="A184" i="10"/>
  <c r="B184" i="10"/>
  <c r="A185" i="10"/>
  <c r="B185" i="10"/>
  <c r="A186" i="10"/>
  <c r="B186" i="10"/>
  <c r="A187" i="10"/>
  <c r="B187" i="10"/>
  <c r="A188" i="10"/>
  <c r="B188" i="10"/>
  <c r="A189" i="10"/>
  <c r="B189" i="10"/>
  <c r="A190" i="10"/>
  <c r="B190" i="10"/>
  <c r="A191" i="10"/>
  <c r="B191" i="10"/>
  <c r="A192" i="10"/>
  <c r="B192" i="10"/>
  <c r="A193" i="10"/>
  <c r="B193" i="10"/>
  <c r="A194" i="10"/>
  <c r="B194" i="10"/>
  <c r="A195" i="10"/>
  <c r="B195" i="10"/>
  <c r="A196" i="10"/>
  <c r="B196" i="10"/>
  <c r="A197" i="10"/>
  <c r="B197" i="10"/>
  <c r="A198" i="10"/>
  <c r="B198" i="10"/>
  <c r="A199" i="10"/>
  <c r="B199" i="10"/>
  <c r="A200" i="10"/>
  <c r="B200" i="10"/>
  <c r="A201" i="10"/>
  <c r="B201" i="10"/>
  <c r="A202" i="10"/>
  <c r="B202" i="10"/>
  <c r="A203" i="10"/>
  <c r="B203" i="10"/>
  <c r="A204" i="10"/>
  <c r="B204" i="10"/>
  <c r="A205" i="10"/>
  <c r="B205" i="10"/>
  <c r="A206" i="10"/>
  <c r="B206" i="10"/>
  <c r="A207" i="10"/>
  <c r="B207" i="10"/>
  <c r="A208" i="10"/>
  <c r="B208" i="10"/>
  <c r="A209" i="10"/>
  <c r="B209" i="10"/>
  <c r="A210" i="10"/>
  <c r="B210" i="10"/>
  <c r="A211" i="10"/>
  <c r="B211" i="10"/>
  <c r="A212" i="10"/>
  <c r="B212" i="10"/>
  <c r="A213" i="10"/>
  <c r="B213" i="10"/>
  <c r="A214" i="10"/>
  <c r="B214" i="10"/>
  <c r="A215" i="10"/>
  <c r="B215" i="10"/>
  <c r="A216" i="10"/>
  <c r="B216" i="10"/>
  <c r="A217" i="10"/>
  <c r="B217" i="10"/>
  <c r="A218" i="10"/>
  <c r="B218" i="10"/>
  <c r="A219" i="10"/>
  <c r="B219" i="10"/>
  <c r="A220" i="10"/>
  <c r="B220" i="10"/>
  <c r="A221" i="10"/>
  <c r="B221" i="10"/>
  <c r="A222" i="10"/>
  <c r="B222" i="10"/>
  <c r="A223" i="10"/>
  <c r="B223" i="10"/>
  <c r="A224" i="10"/>
  <c r="B224" i="10"/>
  <c r="A225" i="10"/>
  <c r="B225" i="10"/>
  <c r="A226" i="10"/>
  <c r="B226" i="10"/>
  <c r="A227" i="10"/>
  <c r="B227" i="10"/>
  <c r="A228" i="10"/>
  <c r="B228" i="10"/>
  <c r="A229" i="10"/>
  <c r="B229" i="10"/>
  <c r="A230" i="10"/>
  <c r="B230" i="10"/>
  <c r="A231" i="10"/>
  <c r="B231" i="10"/>
  <c r="A232" i="10"/>
  <c r="B232" i="10"/>
  <c r="A233" i="10"/>
  <c r="B233" i="10"/>
  <c r="A234" i="10"/>
  <c r="B234" i="10"/>
  <c r="A235" i="10"/>
  <c r="B235" i="10"/>
  <c r="A236" i="10"/>
  <c r="B236" i="10"/>
  <c r="A237" i="10"/>
  <c r="B237" i="10"/>
  <c r="A238" i="10"/>
  <c r="B238" i="10"/>
  <c r="A239" i="10"/>
  <c r="B239" i="10"/>
  <c r="A240" i="10"/>
  <c r="B240" i="10"/>
  <c r="A241" i="10"/>
  <c r="B241" i="10"/>
  <c r="A242" i="10"/>
  <c r="B242" i="10"/>
  <c r="A243" i="10"/>
  <c r="B243" i="10"/>
  <c r="A244" i="10"/>
  <c r="B244" i="10"/>
  <c r="A245" i="10"/>
  <c r="B245" i="10"/>
  <c r="A246" i="10"/>
  <c r="B246" i="10"/>
  <c r="A247" i="10"/>
  <c r="B247" i="10"/>
  <c r="A248" i="10"/>
  <c r="B248" i="10"/>
  <c r="A249" i="10"/>
  <c r="B249" i="10"/>
  <c r="A250" i="10"/>
  <c r="B250" i="10"/>
  <c r="A251" i="10"/>
  <c r="B251" i="10"/>
  <c r="A252" i="10"/>
  <c r="B252" i="10"/>
  <c r="A253" i="10"/>
  <c r="B253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" i="12"/>
  <c r="B3" i="12"/>
  <c r="A4" i="12"/>
  <c r="B4" i="12"/>
  <c r="A5" i="12"/>
  <c r="B5" i="12"/>
  <c r="A6" i="12"/>
  <c r="B6" i="12"/>
  <c r="A7" i="12"/>
  <c r="B7" i="12"/>
  <c r="A8" i="12"/>
  <c r="B8" i="12"/>
  <c r="A9" i="12"/>
  <c r="B9" i="12"/>
  <c r="A10" i="12"/>
  <c r="B10" i="12"/>
  <c r="A11" i="12"/>
  <c r="B11" i="12"/>
  <c r="A12" i="12"/>
  <c r="B12" i="12"/>
  <c r="A13" i="12"/>
  <c r="B13" i="12"/>
  <c r="A14" i="12"/>
  <c r="B14" i="12"/>
  <c r="A15" i="12"/>
  <c r="B15" i="12"/>
  <c r="A16" i="12"/>
  <c r="B16" i="12"/>
  <c r="A17" i="12"/>
  <c r="B17" i="12"/>
  <c r="A18" i="12"/>
  <c r="B18" i="12"/>
  <c r="A19" i="12"/>
  <c r="B19" i="12"/>
  <c r="A20" i="12"/>
  <c r="B20" i="12"/>
  <c r="A21" i="12"/>
  <c r="B21" i="12"/>
  <c r="A22" i="12"/>
  <c r="B22" i="12"/>
  <c r="A23" i="12"/>
  <c r="B23" i="12"/>
  <c r="A24" i="12"/>
  <c r="B24" i="12"/>
  <c r="A25" i="12"/>
  <c r="B25" i="12"/>
  <c r="A26" i="12"/>
  <c r="B26" i="12"/>
  <c r="A27" i="12"/>
  <c r="B27" i="12"/>
  <c r="A28" i="12"/>
  <c r="B28" i="12"/>
  <c r="A29" i="12"/>
  <c r="B29" i="12"/>
  <c r="A30" i="12"/>
  <c r="B30" i="12"/>
  <c r="A31" i="12"/>
  <c r="B31" i="12"/>
  <c r="A32" i="12"/>
  <c r="B32" i="12"/>
  <c r="A33" i="12"/>
  <c r="B33" i="12"/>
  <c r="A34" i="12"/>
  <c r="B34" i="12"/>
  <c r="A35" i="12"/>
  <c r="B35" i="12"/>
  <c r="A36" i="12"/>
  <c r="B36" i="12"/>
  <c r="A37" i="12"/>
  <c r="B37" i="12"/>
  <c r="A38" i="12"/>
  <c r="B38" i="12"/>
  <c r="A39" i="12"/>
  <c r="B39" i="12"/>
  <c r="A40" i="12"/>
  <c r="B40" i="12"/>
  <c r="A41" i="12"/>
  <c r="B41" i="12"/>
  <c r="A42" i="12"/>
  <c r="B42" i="12"/>
  <c r="A43" i="12"/>
  <c r="B43" i="12"/>
  <c r="A44" i="12"/>
  <c r="B44" i="12"/>
  <c r="A45" i="12"/>
  <c r="B45" i="12"/>
  <c r="A46" i="12"/>
  <c r="B46" i="12"/>
  <c r="A47" i="12"/>
  <c r="B47" i="12"/>
  <c r="A48" i="12"/>
  <c r="B48" i="12"/>
  <c r="A49" i="12"/>
  <c r="B49" i="12"/>
  <c r="A50" i="12"/>
  <c r="B50" i="12"/>
  <c r="A51" i="12"/>
  <c r="B51" i="12"/>
  <c r="A52" i="12"/>
  <c r="B52" i="12"/>
  <c r="A53" i="12"/>
  <c r="B53" i="12"/>
  <c r="A54" i="12"/>
  <c r="B54" i="12"/>
  <c r="A55" i="12"/>
  <c r="B55" i="12"/>
  <c r="A56" i="12"/>
  <c r="B56" i="12"/>
  <c r="A57" i="12"/>
  <c r="B57" i="12"/>
  <c r="A58" i="12"/>
  <c r="B58" i="12"/>
  <c r="A59" i="12"/>
  <c r="B59" i="12"/>
  <c r="A60" i="12"/>
  <c r="B60" i="12"/>
  <c r="A61" i="12"/>
  <c r="B61" i="12"/>
  <c r="A62" i="12"/>
  <c r="B62" i="12"/>
  <c r="A63" i="12"/>
  <c r="B63" i="12"/>
  <c r="A64" i="12"/>
  <c r="B64" i="12"/>
  <c r="A65" i="12"/>
  <c r="B65" i="12"/>
  <c r="A66" i="12"/>
  <c r="B66" i="12"/>
  <c r="A67" i="12"/>
  <c r="B67" i="12"/>
  <c r="A68" i="12"/>
  <c r="B68" i="12"/>
  <c r="A69" i="12"/>
  <c r="B69" i="12"/>
  <c r="A70" i="12"/>
  <c r="B70" i="12"/>
  <c r="A71" i="12"/>
  <c r="B71" i="12"/>
  <c r="A72" i="12"/>
  <c r="B72" i="12"/>
  <c r="A73" i="12"/>
  <c r="B73" i="12"/>
  <c r="A74" i="12"/>
  <c r="B74" i="12"/>
  <c r="A75" i="12"/>
  <c r="B75" i="12"/>
  <c r="A76" i="12"/>
  <c r="B76" i="12"/>
  <c r="A77" i="12"/>
  <c r="B77" i="12"/>
  <c r="A78" i="12"/>
  <c r="B78" i="12"/>
  <c r="A79" i="12"/>
  <c r="B79" i="12"/>
  <c r="A80" i="12"/>
  <c r="B80" i="12"/>
  <c r="A81" i="12"/>
  <c r="B81" i="12"/>
  <c r="A82" i="12"/>
  <c r="B82" i="12"/>
  <c r="A83" i="12"/>
  <c r="B83" i="12"/>
  <c r="A84" i="12"/>
  <c r="B84" i="12"/>
  <c r="A85" i="12"/>
  <c r="B85" i="12"/>
  <c r="A86" i="12"/>
  <c r="B86" i="12"/>
  <c r="A87" i="12"/>
  <c r="B87" i="12"/>
  <c r="A88" i="12"/>
  <c r="B88" i="12"/>
  <c r="A89" i="12"/>
  <c r="B89" i="12"/>
  <c r="A90" i="12"/>
  <c r="B90" i="12"/>
  <c r="A91" i="12"/>
  <c r="B91" i="12"/>
  <c r="A92" i="12"/>
  <c r="B92" i="12"/>
  <c r="A93" i="12"/>
  <c r="B93" i="12"/>
  <c r="A94" i="12"/>
  <c r="B94" i="12"/>
  <c r="A95" i="12"/>
  <c r="B95" i="12"/>
  <c r="A96" i="12"/>
  <c r="B96" i="12"/>
  <c r="A97" i="12"/>
  <c r="B97" i="12"/>
  <c r="A98" i="12"/>
  <c r="B98" i="12"/>
  <c r="A99" i="12"/>
  <c r="B99" i="12"/>
  <c r="A100" i="12"/>
  <c r="B100" i="12"/>
  <c r="A101" i="12"/>
  <c r="B101" i="12"/>
  <c r="A102" i="12"/>
  <c r="B102" i="12"/>
  <c r="A103" i="12"/>
  <c r="B103" i="12"/>
  <c r="A104" i="12"/>
  <c r="B104" i="12"/>
  <c r="A105" i="12"/>
  <c r="B105" i="12"/>
  <c r="A106" i="12"/>
  <c r="B106" i="12"/>
  <c r="A107" i="12"/>
  <c r="B107" i="12"/>
  <c r="A108" i="12"/>
  <c r="B108" i="12"/>
  <c r="A109" i="12"/>
  <c r="B109" i="12"/>
  <c r="A110" i="12"/>
  <c r="B110" i="12"/>
  <c r="A111" i="12"/>
  <c r="B111" i="12"/>
  <c r="A112" i="12"/>
  <c r="B112" i="12"/>
  <c r="A113" i="12"/>
  <c r="B113" i="12"/>
  <c r="A114" i="12"/>
  <c r="B114" i="12"/>
  <c r="A115" i="12"/>
  <c r="B115" i="12"/>
  <c r="A116" i="12"/>
  <c r="B116" i="12"/>
  <c r="A117" i="12"/>
  <c r="B117" i="12"/>
  <c r="A118" i="12"/>
  <c r="B118" i="12"/>
  <c r="A119" i="12"/>
  <c r="B119" i="12"/>
  <c r="A120" i="12"/>
  <c r="B120" i="12"/>
  <c r="A121" i="12"/>
  <c r="B121" i="12"/>
  <c r="A122" i="12"/>
  <c r="B122" i="12"/>
  <c r="A123" i="12"/>
  <c r="B123" i="12"/>
  <c r="A124" i="12"/>
  <c r="B124" i="12"/>
  <c r="A125" i="12"/>
  <c r="B125" i="12"/>
  <c r="A126" i="12"/>
  <c r="B126" i="12"/>
  <c r="A127" i="12"/>
  <c r="B127" i="12"/>
  <c r="A128" i="12"/>
  <c r="B128" i="12"/>
  <c r="A129" i="12"/>
  <c r="B129" i="12"/>
  <c r="A130" i="12"/>
  <c r="B130" i="12"/>
  <c r="A131" i="12"/>
  <c r="B131" i="12"/>
  <c r="A132" i="12"/>
  <c r="B132" i="12"/>
  <c r="A133" i="12"/>
  <c r="B133" i="12"/>
  <c r="A134" i="12"/>
  <c r="B134" i="12"/>
  <c r="A135" i="12"/>
  <c r="B135" i="12"/>
  <c r="A136" i="12"/>
  <c r="B136" i="12"/>
  <c r="A137" i="12"/>
  <c r="B137" i="12"/>
  <c r="A138" i="12"/>
  <c r="B138" i="12"/>
  <c r="A139" i="12"/>
  <c r="B139" i="12"/>
  <c r="A140" i="12"/>
  <c r="B140" i="12"/>
  <c r="A141" i="12"/>
  <c r="B141" i="12"/>
  <c r="A142" i="12"/>
  <c r="B142" i="12"/>
  <c r="A143" i="12"/>
  <c r="B143" i="12"/>
  <c r="A144" i="12"/>
  <c r="B144" i="12"/>
  <c r="A145" i="12"/>
  <c r="B145" i="12"/>
  <c r="A146" i="12"/>
  <c r="B146" i="12"/>
  <c r="A147" i="12"/>
  <c r="B147" i="12"/>
  <c r="A148" i="12"/>
  <c r="B148" i="12"/>
  <c r="A149" i="12"/>
  <c r="B149" i="12"/>
  <c r="A150" i="12"/>
  <c r="B150" i="12"/>
  <c r="A151" i="12"/>
  <c r="B151" i="12"/>
  <c r="A152" i="12"/>
  <c r="B152" i="12"/>
  <c r="A153" i="12"/>
  <c r="B153" i="12"/>
  <c r="A154" i="12"/>
  <c r="B154" i="12"/>
  <c r="A155" i="12"/>
  <c r="B155" i="12"/>
  <c r="A156" i="12"/>
  <c r="B156" i="12"/>
  <c r="A157" i="12"/>
  <c r="B157" i="12"/>
  <c r="A158" i="12"/>
  <c r="B158" i="12"/>
  <c r="A159" i="12"/>
  <c r="B159" i="12"/>
  <c r="A160" i="12"/>
  <c r="B160" i="12"/>
  <c r="A161" i="12"/>
  <c r="B161" i="12"/>
  <c r="A162" i="12"/>
  <c r="B162" i="12"/>
  <c r="A163" i="12"/>
  <c r="B163" i="12"/>
  <c r="A164" i="12"/>
  <c r="B164" i="12"/>
  <c r="A165" i="12"/>
  <c r="B165" i="12"/>
  <c r="A166" i="12"/>
  <c r="B166" i="12"/>
  <c r="A167" i="12"/>
  <c r="B167" i="12"/>
  <c r="A168" i="12"/>
  <c r="B168" i="12"/>
  <c r="A169" i="12"/>
  <c r="B169" i="12"/>
  <c r="A170" i="12"/>
  <c r="B170" i="12"/>
  <c r="A171" i="12"/>
  <c r="B171" i="12"/>
  <c r="A172" i="12"/>
  <c r="B172" i="12"/>
  <c r="A173" i="12"/>
  <c r="B173" i="12"/>
  <c r="A174" i="12"/>
  <c r="B174" i="12"/>
  <c r="A175" i="12"/>
  <c r="B175" i="12"/>
  <c r="A176" i="12"/>
  <c r="B176" i="12"/>
  <c r="A177" i="12"/>
  <c r="B177" i="12"/>
  <c r="A178" i="12"/>
  <c r="B178" i="12"/>
  <c r="A179" i="12"/>
  <c r="B179" i="12"/>
  <c r="A180" i="12"/>
  <c r="B180" i="12"/>
  <c r="A181" i="12"/>
  <c r="B181" i="12"/>
  <c r="A182" i="12"/>
  <c r="B182" i="12"/>
  <c r="A183" i="12"/>
  <c r="B183" i="12"/>
  <c r="A184" i="12"/>
  <c r="B184" i="12"/>
  <c r="A185" i="12"/>
  <c r="B185" i="12"/>
  <c r="A186" i="12"/>
  <c r="B186" i="12"/>
  <c r="A187" i="12"/>
  <c r="B187" i="12"/>
  <c r="A188" i="12"/>
  <c r="B188" i="12"/>
  <c r="A189" i="12"/>
  <c r="B189" i="12"/>
  <c r="A190" i="12"/>
  <c r="B190" i="12"/>
  <c r="A191" i="12"/>
  <c r="B191" i="12"/>
  <c r="A192" i="12"/>
  <c r="B192" i="12"/>
  <c r="A193" i="12"/>
  <c r="B193" i="12"/>
  <c r="A194" i="12"/>
  <c r="B194" i="12"/>
  <c r="A195" i="12"/>
  <c r="B195" i="12"/>
  <c r="A196" i="12"/>
  <c r="B196" i="12"/>
  <c r="A197" i="12"/>
  <c r="B197" i="12"/>
  <c r="A198" i="12"/>
  <c r="B198" i="12"/>
  <c r="A199" i="12"/>
  <c r="B199" i="12"/>
  <c r="A200" i="12"/>
  <c r="B200" i="12"/>
  <c r="A201" i="12"/>
  <c r="B201" i="12"/>
  <c r="A202" i="12"/>
  <c r="B202" i="12"/>
  <c r="A203" i="12"/>
  <c r="B203" i="12"/>
  <c r="A204" i="12"/>
  <c r="B204" i="12"/>
  <c r="A205" i="12"/>
  <c r="B205" i="12"/>
  <c r="A206" i="12"/>
  <c r="B206" i="12"/>
  <c r="A207" i="12"/>
  <c r="B207" i="12"/>
  <c r="A208" i="12"/>
  <c r="B208" i="12"/>
  <c r="A209" i="12"/>
  <c r="B209" i="12"/>
  <c r="A210" i="12"/>
  <c r="B210" i="12"/>
  <c r="A211" i="12"/>
  <c r="B211" i="12"/>
  <c r="A212" i="12"/>
  <c r="B212" i="12"/>
  <c r="A213" i="12"/>
  <c r="B213" i="12"/>
  <c r="A214" i="12"/>
  <c r="B214" i="12"/>
  <c r="A215" i="12"/>
  <c r="B215" i="12"/>
  <c r="A216" i="12"/>
  <c r="B216" i="12"/>
  <c r="A217" i="12"/>
  <c r="B217" i="12"/>
  <c r="A218" i="12"/>
  <c r="B218" i="12"/>
  <c r="A219" i="12"/>
  <c r="B219" i="12"/>
  <c r="A220" i="12"/>
  <c r="B220" i="12"/>
  <c r="A221" i="12"/>
  <c r="B221" i="12"/>
  <c r="A222" i="12"/>
  <c r="B222" i="12"/>
  <c r="A223" i="12"/>
  <c r="B223" i="12"/>
  <c r="A224" i="12"/>
  <c r="B224" i="12"/>
  <c r="A225" i="12"/>
  <c r="B225" i="12"/>
  <c r="A226" i="12"/>
  <c r="B226" i="12"/>
  <c r="A227" i="12"/>
  <c r="B227" i="12"/>
  <c r="A228" i="12"/>
  <c r="B228" i="12"/>
  <c r="A229" i="12"/>
  <c r="B229" i="12"/>
  <c r="A230" i="12"/>
  <c r="B230" i="12"/>
  <c r="A231" i="12"/>
  <c r="B231" i="12"/>
  <c r="A232" i="12"/>
  <c r="B232" i="12"/>
  <c r="A233" i="12"/>
  <c r="B233" i="12"/>
  <c r="A234" i="12"/>
  <c r="B234" i="12"/>
  <c r="A235" i="12"/>
  <c r="B235" i="12"/>
  <c r="A236" i="12"/>
  <c r="B236" i="12"/>
  <c r="A237" i="12"/>
  <c r="B237" i="12"/>
  <c r="A238" i="12"/>
  <c r="B238" i="12"/>
  <c r="A239" i="12"/>
  <c r="B239" i="12"/>
  <c r="A240" i="12"/>
  <c r="B240" i="12"/>
  <c r="A241" i="12"/>
  <c r="B241" i="12"/>
  <c r="A242" i="12"/>
  <c r="B242" i="12"/>
  <c r="A243" i="12"/>
  <c r="B243" i="12"/>
  <c r="A244" i="12"/>
  <c r="B244" i="12"/>
  <c r="A245" i="12"/>
  <c r="B245" i="12"/>
  <c r="A246" i="12"/>
  <c r="B246" i="12"/>
  <c r="A247" i="12"/>
  <c r="B247" i="12"/>
  <c r="A248" i="12"/>
  <c r="B248" i="12"/>
  <c r="A249" i="12"/>
  <c r="B249" i="12"/>
  <c r="A250" i="12"/>
  <c r="B250" i="12"/>
  <c r="A251" i="12"/>
  <c r="B251" i="12"/>
  <c r="A252" i="12"/>
  <c r="B252" i="12"/>
  <c r="A253" i="12"/>
  <c r="B253" i="12"/>
  <c r="A254" i="12"/>
  <c r="B254" i="12"/>
  <c r="A255" i="12"/>
  <c r="B255" i="12"/>
  <c r="A256" i="12"/>
  <c r="B256" i="12"/>
  <c r="A257" i="12"/>
  <c r="B257" i="12"/>
  <c r="A258" i="12"/>
  <c r="B258" i="12"/>
  <c r="A259" i="12"/>
  <c r="B259" i="12"/>
  <c r="A260" i="12"/>
  <c r="B260" i="12"/>
  <c r="A261" i="12"/>
  <c r="B261" i="12"/>
  <c r="A262" i="12"/>
  <c r="B262" i="12"/>
  <c r="A263" i="12"/>
  <c r="B263" i="12"/>
  <c r="A264" i="12"/>
  <c r="B264" i="12"/>
  <c r="A265" i="12"/>
  <c r="B265" i="12"/>
  <c r="A266" i="12"/>
  <c r="B266" i="12"/>
  <c r="A267" i="12"/>
  <c r="B267" i="12"/>
  <c r="A268" i="12"/>
  <c r="B268" i="12"/>
  <c r="A269" i="12"/>
  <c r="B269" i="12"/>
  <c r="A270" i="12"/>
  <c r="B270" i="12"/>
  <c r="A271" i="12"/>
  <c r="B271" i="12"/>
  <c r="A272" i="12"/>
  <c r="B272" i="12"/>
  <c r="A273" i="12"/>
  <c r="B273" i="12"/>
  <c r="A274" i="12"/>
  <c r="B274" i="12"/>
  <c r="A275" i="12"/>
  <c r="B275" i="12"/>
  <c r="A276" i="12"/>
  <c r="B276" i="12"/>
  <c r="A277" i="12"/>
  <c r="B277" i="12"/>
  <c r="A278" i="12"/>
  <c r="B278" i="12"/>
  <c r="A279" i="12"/>
  <c r="B279" i="12"/>
  <c r="A280" i="12"/>
  <c r="B280" i="12"/>
  <c r="A281" i="12"/>
  <c r="B281" i="12"/>
  <c r="A282" i="12"/>
  <c r="B282" i="12"/>
  <c r="A283" i="12"/>
  <c r="B283" i="12"/>
  <c r="A284" i="12"/>
  <c r="B284" i="12"/>
  <c r="A285" i="12"/>
  <c r="B285" i="12"/>
  <c r="A286" i="12"/>
  <c r="B286" i="12"/>
  <c r="A287" i="12"/>
  <c r="B287" i="12"/>
  <c r="A288" i="12"/>
  <c r="B288" i="12"/>
  <c r="A289" i="12"/>
  <c r="B289" i="12"/>
  <c r="A290" i="12"/>
  <c r="B290" i="12"/>
  <c r="A291" i="12"/>
  <c r="B291" i="12"/>
  <c r="A292" i="12"/>
  <c r="B292" i="12"/>
  <c r="A293" i="12"/>
  <c r="B293" i="12"/>
  <c r="A294" i="12"/>
  <c r="B294" i="12"/>
  <c r="A295" i="12"/>
  <c r="B295" i="12"/>
  <c r="A296" i="12"/>
  <c r="B296" i="12"/>
  <c r="A297" i="12"/>
  <c r="B297" i="12"/>
  <c r="A298" i="12"/>
  <c r="B298" i="12"/>
  <c r="A299" i="12"/>
  <c r="B299" i="12"/>
  <c r="A300" i="12"/>
  <c r="B300" i="12"/>
  <c r="A301" i="12"/>
  <c r="B301" i="12"/>
  <c r="A302" i="12"/>
  <c r="B302" i="12"/>
  <c r="A303" i="12"/>
  <c r="B303" i="12"/>
  <c r="A304" i="12"/>
  <c r="B304" i="12"/>
  <c r="A305" i="12"/>
  <c r="B305" i="12"/>
  <c r="A306" i="12"/>
  <c r="B306" i="12"/>
  <c r="A307" i="12"/>
  <c r="B307" i="12"/>
  <c r="A308" i="12"/>
  <c r="B308" i="12"/>
  <c r="A309" i="12"/>
  <c r="B309" i="12"/>
  <c r="A310" i="12"/>
  <c r="B310" i="12"/>
  <c r="A311" i="12"/>
  <c r="B311" i="12"/>
  <c r="A312" i="12"/>
  <c r="B312" i="12"/>
  <c r="A313" i="12"/>
  <c r="B313" i="12"/>
  <c r="A314" i="12"/>
  <c r="B314" i="12"/>
  <c r="A315" i="12"/>
  <c r="B315" i="12"/>
  <c r="A316" i="12"/>
  <c r="B316" i="12"/>
  <c r="A317" i="12"/>
  <c r="B317" i="12"/>
  <c r="A318" i="12"/>
  <c r="B318" i="12"/>
  <c r="A319" i="12"/>
  <c r="B319" i="12"/>
  <c r="A320" i="12"/>
  <c r="B320" i="12"/>
  <c r="A321" i="12"/>
  <c r="B321" i="12"/>
  <c r="A322" i="12"/>
  <c r="B322" i="12"/>
  <c r="A323" i="12"/>
  <c r="B323" i="12"/>
  <c r="A324" i="12"/>
  <c r="B324" i="12"/>
  <c r="A325" i="12"/>
  <c r="B325" i="12"/>
  <c r="A326" i="12"/>
  <c r="B326" i="12"/>
  <c r="A327" i="12"/>
  <c r="B327" i="12"/>
  <c r="A328" i="12"/>
  <c r="B328" i="12"/>
  <c r="A329" i="12"/>
  <c r="B329" i="12"/>
  <c r="A330" i="12"/>
  <c r="B330" i="12"/>
  <c r="A331" i="12"/>
  <c r="B331" i="12"/>
  <c r="A332" i="12"/>
  <c r="B332" i="12"/>
  <c r="A333" i="12"/>
  <c r="B333" i="12"/>
  <c r="A334" i="12"/>
  <c r="B334" i="12"/>
  <c r="A335" i="12"/>
  <c r="B335" i="12"/>
  <c r="A336" i="12"/>
  <c r="B336" i="12"/>
  <c r="A337" i="12"/>
  <c r="B337" i="12"/>
  <c r="A338" i="12"/>
  <c r="B338" i="12"/>
  <c r="A339" i="12"/>
  <c r="B339" i="12"/>
  <c r="A340" i="12"/>
  <c r="B340" i="12"/>
  <c r="A341" i="12"/>
  <c r="B341" i="12"/>
  <c r="A342" i="12"/>
  <c r="B342" i="12"/>
  <c r="A343" i="12"/>
  <c r="B343" i="12"/>
  <c r="A344" i="12"/>
  <c r="B344" i="12"/>
  <c r="A345" i="12"/>
  <c r="B345" i="12"/>
  <c r="A346" i="12"/>
  <c r="B346" i="12"/>
  <c r="A347" i="12"/>
  <c r="B347" i="12"/>
  <c r="A348" i="12"/>
  <c r="B348" i="12"/>
  <c r="A349" i="12"/>
  <c r="B349" i="12"/>
  <c r="A350" i="12"/>
  <c r="B350" i="12"/>
  <c r="A351" i="12"/>
  <c r="B351" i="12"/>
  <c r="A352" i="12"/>
  <c r="B352" i="12"/>
  <c r="A353" i="12"/>
  <c r="B353" i="12"/>
  <c r="A354" i="12"/>
  <c r="B354" i="12"/>
  <c r="A355" i="12"/>
  <c r="B355" i="12"/>
  <c r="A356" i="12"/>
  <c r="B356" i="12"/>
  <c r="A357" i="12"/>
  <c r="B357" i="12"/>
  <c r="A358" i="12"/>
  <c r="B358" i="12"/>
  <c r="A359" i="12"/>
  <c r="B359" i="12"/>
  <c r="A360" i="12"/>
  <c r="B360" i="12"/>
  <c r="A361" i="12"/>
  <c r="B361" i="12"/>
  <c r="A362" i="12"/>
  <c r="B362" i="12"/>
  <c r="A363" i="12"/>
  <c r="B363" i="12"/>
  <c r="A364" i="12"/>
  <c r="B364" i="12"/>
  <c r="A365" i="12"/>
  <c r="B365" i="12"/>
  <c r="A366" i="12"/>
  <c r="B366" i="12"/>
  <c r="A367" i="12"/>
  <c r="B367" i="12"/>
  <c r="A368" i="12"/>
  <c r="B368" i="12"/>
  <c r="A369" i="12"/>
  <c r="B369" i="12"/>
  <c r="A370" i="12"/>
  <c r="B370" i="12"/>
  <c r="A371" i="12"/>
  <c r="B371" i="12"/>
  <c r="A372" i="12"/>
  <c r="B372" i="12"/>
  <c r="A373" i="12"/>
  <c r="B373" i="12"/>
  <c r="A3" i="14"/>
  <c r="B3" i="14"/>
  <c r="A4" i="14"/>
  <c r="B4" i="14"/>
  <c r="A5" i="14"/>
  <c r="B5" i="14"/>
  <c r="A6" i="14"/>
  <c r="B6" i="14"/>
  <c r="A7" i="14"/>
  <c r="B7" i="14"/>
  <c r="A8" i="14"/>
  <c r="B8" i="14"/>
  <c r="A9" i="14"/>
  <c r="B9" i="14"/>
  <c r="A10" i="14"/>
  <c r="B10" i="14"/>
  <c r="A11" i="14"/>
  <c r="B11" i="14"/>
  <c r="A12" i="14"/>
  <c r="B12" i="14"/>
  <c r="A13" i="14"/>
  <c r="B13" i="14"/>
  <c r="A14" i="14"/>
  <c r="B14" i="14"/>
  <c r="A15" i="14"/>
  <c r="B15" i="14"/>
  <c r="A16" i="14"/>
  <c r="B16" i="14"/>
  <c r="A17" i="14"/>
  <c r="B17" i="14"/>
  <c r="A18" i="14"/>
  <c r="B18" i="14"/>
  <c r="A19" i="14"/>
  <c r="B19" i="14"/>
  <c r="A20" i="14"/>
  <c r="B20" i="14"/>
  <c r="A21" i="14"/>
  <c r="B21" i="14"/>
  <c r="A22" i="14"/>
  <c r="B22" i="14"/>
  <c r="A23" i="14"/>
  <c r="B23" i="14"/>
  <c r="A24" i="14"/>
  <c r="B24" i="14"/>
  <c r="A25" i="14"/>
  <c r="B25" i="14"/>
  <c r="A26" i="14"/>
  <c r="B26" i="14"/>
  <c r="A27" i="14"/>
  <c r="B27" i="14"/>
  <c r="A28" i="14"/>
  <c r="B28" i="14"/>
  <c r="A29" i="14"/>
  <c r="B29" i="14"/>
  <c r="A30" i="14"/>
  <c r="B30" i="14"/>
  <c r="A31" i="14"/>
  <c r="B31" i="14"/>
  <c r="A32" i="14"/>
  <c r="B32" i="14"/>
  <c r="A33" i="14"/>
  <c r="B33" i="14"/>
  <c r="A34" i="14"/>
  <c r="B34" i="14"/>
  <c r="A35" i="14"/>
  <c r="B35" i="14"/>
  <c r="A36" i="14"/>
  <c r="B36" i="14"/>
  <c r="A37" i="14"/>
  <c r="B37" i="14"/>
  <c r="A38" i="14"/>
  <c r="B38" i="14"/>
  <c r="A39" i="14"/>
  <c r="B39" i="14"/>
  <c r="A40" i="14"/>
  <c r="B40" i="14"/>
  <c r="A41" i="14"/>
  <c r="B41" i="14"/>
  <c r="A42" i="14"/>
  <c r="B42" i="14"/>
  <c r="A43" i="14"/>
  <c r="B43" i="14"/>
  <c r="A44" i="14"/>
  <c r="B44" i="14"/>
  <c r="A45" i="14"/>
  <c r="B45" i="14"/>
  <c r="A46" i="14"/>
  <c r="B46" i="14"/>
  <c r="A47" i="14"/>
  <c r="B47" i="14"/>
  <c r="A48" i="14"/>
  <c r="B48" i="14"/>
  <c r="A49" i="14"/>
  <c r="B49" i="14"/>
  <c r="A50" i="14"/>
  <c r="B50" i="14"/>
  <c r="A51" i="14"/>
  <c r="B51" i="14"/>
  <c r="A52" i="14"/>
  <c r="B52" i="14"/>
  <c r="A53" i="14"/>
  <c r="B53" i="14"/>
  <c r="A54" i="14"/>
  <c r="B54" i="14"/>
  <c r="A55" i="14"/>
  <c r="B55" i="14"/>
  <c r="A56" i="14"/>
  <c r="B56" i="14"/>
  <c r="A57" i="14"/>
  <c r="B57" i="14"/>
  <c r="A58" i="14"/>
  <c r="B58" i="14"/>
  <c r="A59" i="14"/>
  <c r="B59" i="14"/>
  <c r="A60" i="14"/>
  <c r="B60" i="14"/>
  <c r="A61" i="14"/>
  <c r="B61" i="14"/>
  <c r="A62" i="14"/>
  <c r="B62" i="14"/>
  <c r="A63" i="14"/>
  <c r="B63" i="14"/>
  <c r="A64" i="14"/>
  <c r="B64" i="14"/>
  <c r="A65" i="14"/>
  <c r="B65" i="14"/>
  <c r="A66" i="14"/>
  <c r="B66" i="14"/>
  <c r="A67" i="14"/>
  <c r="B67" i="14"/>
  <c r="A68" i="14"/>
  <c r="B68" i="14"/>
  <c r="A69" i="14"/>
  <c r="B69" i="14"/>
  <c r="A70" i="14"/>
  <c r="B70" i="14"/>
  <c r="A71" i="14"/>
  <c r="B71" i="14"/>
  <c r="A72" i="14"/>
  <c r="B72" i="14"/>
  <c r="A73" i="14"/>
  <c r="B73" i="14"/>
  <c r="A74" i="14"/>
  <c r="B74" i="14"/>
  <c r="A75" i="14"/>
  <c r="B75" i="14"/>
  <c r="A76" i="14"/>
  <c r="B76" i="14"/>
  <c r="A77" i="14"/>
  <c r="B77" i="14"/>
  <c r="A78" i="14"/>
  <c r="B78" i="14"/>
  <c r="A79" i="14"/>
  <c r="B79" i="14"/>
  <c r="A80" i="14"/>
  <c r="B80" i="14"/>
  <c r="A81" i="14"/>
  <c r="B81" i="14"/>
  <c r="A82" i="14"/>
  <c r="B82" i="14"/>
  <c r="A83" i="14"/>
  <c r="B83" i="14"/>
  <c r="A84" i="14"/>
  <c r="B84" i="14"/>
  <c r="A85" i="14"/>
  <c r="B85" i="14"/>
  <c r="A86" i="14"/>
  <c r="B86" i="14"/>
  <c r="A87" i="14"/>
  <c r="B87" i="14"/>
  <c r="A88" i="14"/>
  <c r="B88" i="14"/>
  <c r="A89" i="14"/>
  <c r="B89" i="14"/>
  <c r="A90" i="14"/>
  <c r="B90" i="14"/>
  <c r="A91" i="14"/>
  <c r="B91" i="14"/>
  <c r="A92" i="14"/>
  <c r="B92" i="14"/>
  <c r="A93" i="14"/>
  <c r="B93" i="14"/>
  <c r="A94" i="14"/>
  <c r="B94" i="14"/>
  <c r="A95" i="14"/>
  <c r="B95" i="14"/>
  <c r="A96" i="14"/>
  <c r="B96" i="14"/>
  <c r="A97" i="14"/>
  <c r="B97" i="14"/>
  <c r="A98" i="14"/>
  <c r="B98" i="14"/>
  <c r="A99" i="14"/>
  <c r="B99" i="14"/>
  <c r="A100" i="14"/>
  <c r="B100" i="14"/>
  <c r="A101" i="14"/>
  <c r="B101" i="14"/>
  <c r="A102" i="14"/>
  <c r="B102" i="14"/>
  <c r="A103" i="14"/>
  <c r="B103" i="14"/>
  <c r="A104" i="14"/>
  <c r="B104" i="14"/>
  <c r="A105" i="14"/>
  <c r="B105" i="14"/>
  <c r="A106" i="14"/>
  <c r="B106" i="14"/>
  <c r="A107" i="14"/>
  <c r="B107" i="14"/>
  <c r="A108" i="14"/>
  <c r="B108" i="14"/>
  <c r="A109" i="14"/>
  <c r="B109" i="14"/>
  <c r="A110" i="14"/>
  <c r="B110" i="14"/>
  <c r="A111" i="14"/>
  <c r="B111" i="14"/>
  <c r="A112" i="14"/>
  <c r="B112" i="14"/>
  <c r="A113" i="14"/>
  <c r="B113" i="14"/>
  <c r="A114" i="14"/>
  <c r="B114" i="14"/>
  <c r="A115" i="14"/>
  <c r="B115" i="14"/>
  <c r="A116" i="14"/>
  <c r="B116" i="14"/>
  <c r="A117" i="14"/>
  <c r="B117" i="14"/>
  <c r="A118" i="14"/>
  <c r="B118" i="14"/>
  <c r="A119" i="14"/>
  <c r="B119" i="14"/>
  <c r="A120" i="14"/>
  <c r="B120" i="14"/>
  <c r="A121" i="14"/>
  <c r="B121" i="14"/>
  <c r="A122" i="14"/>
  <c r="B122" i="14"/>
  <c r="A123" i="14"/>
  <c r="B123" i="14"/>
  <c r="A124" i="14"/>
  <c r="B124" i="14"/>
  <c r="A125" i="14"/>
  <c r="B125" i="14"/>
  <c r="A126" i="14"/>
  <c r="B126" i="14"/>
  <c r="A127" i="14"/>
  <c r="B127" i="14"/>
  <c r="A128" i="14"/>
  <c r="B128" i="14"/>
  <c r="A129" i="14"/>
  <c r="B129" i="14"/>
  <c r="A130" i="14"/>
  <c r="B130" i="14"/>
  <c r="A131" i="14"/>
  <c r="B131" i="14"/>
  <c r="A132" i="14"/>
  <c r="B132" i="14"/>
  <c r="A133" i="14"/>
  <c r="B133" i="14"/>
  <c r="A134" i="14"/>
  <c r="B134" i="14"/>
  <c r="A135" i="14"/>
  <c r="B135" i="14"/>
  <c r="A136" i="14"/>
  <c r="B136" i="14"/>
  <c r="A137" i="14"/>
  <c r="B137" i="14"/>
  <c r="A138" i="14"/>
  <c r="B138" i="14"/>
  <c r="A139" i="14"/>
  <c r="B139" i="14"/>
  <c r="A140" i="14"/>
  <c r="B140" i="14"/>
  <c r="A141" i="14"/>
  <c r="B141" i="14"/>
  <c r="A142" i="14"/>
  <c r="B142" i="14"/>
  <c r="A143" i="14"/>
  <c r="B143" i="14"/>
  <c r="A144" i="14"/>
  <c r="B144" i="14"/>
  <c r="A145" i="14"/>
  <c r="B145" i="14"/>
  <c r="A146" i="14"/>
  <c r="B146" i="14"/>
  <c r="A147" i="14"/>
  <c r="B147" i="14"/>
  <c r="A148" i="14"/>
  <c r="B148" i="14"/>
  <c r="A149" i="14"/>
  <c r="B149" i="14"/>
  <c r="A150" i="14"/>
  <c r="B150" i="14"/>
  <c r="A151" i="14"/>
  <c r="B151" i="14"/>
  <c r="A152" i="14"/>
  <c r="B152" i="14"/>
  <c r="A153" i="14"/>
  <c r="B153" i="14"/>
  <c r="A154" i="14"/>
  <c r="B154" i="14"/>
  <c r="A155" i="14"/>
  <c r="B155" i="14"/>
  <c r="A156" i="14"/>
  <c r="B156" i="14"/>
  <c r="A157" i="14"/>
  <c r="B157" i="14"/>
  <c r="A158" i="14"/>
  <c r="B158" i="14"/>
  <c r="A159" i="14"/>
  <c r="B159" i="14"/>
  <c r="A160" i="14"/>
  <c r="B160" i="14"/>
  <c r="A161" i="14"/>
  <c r="B161" i="14"/>
  <c r="A162" i="14"/>
  <c r="B162" i="14"/>
  <c r="A163" i="14"/>
  <c r="B163" i="14"/>
  <c r="A164" i="14"/>
  <c r="B164" i="14"/>
  <c r="A165" i="14"/>
  <c r="B165" i="14"/>
  <c r="A166" i="14"/>
  <c r="B166" i="14"/>
  <c r="A167" i="14"/>
  <c r="B167" i="14"/>
  <c r="A168" i="14"/>
  <c r="B168" i="14"/>
  <c r="A169" i="14"/>
  <c r="B169" i="14"/>
  <c r="A170" i="14"/>
  <c r="B170" i="14"/>
  <c r="A171" i="14"/>
  <c r="B171" i="14"/>
  <c r="A172" i="14"/>
  <c r="B172" i="14"/>
  <c r="A173" i="14"/>
  <c r="B173" i="14"/>
  <c r="A174" i="14"/>
  <c r="B174" i="14"/>
  <c r="A175" i="14"/>
  <c r="B175" i="14"/>
  <c r="A176" i="14"/>
  <c r="B176" i="14"/>
  <c r="A177" i="14"/>
  <c r="B177" i="14"/>
  <c r="A178" i="14"/>
  <c r="B178" i="14"/>
  <c r="A179" i="14"/>
  <c r="B179" i="14"/>
  <c r="A180" i="14"/>
  <c r="B180" i="14"/>
  <c r="A181" i="14"/>
  <c r="B181" i="14"/>
  <c r="A182" i="14"/>
  <c r="B182" i="14"/>
  <c r="A183" i="14"/>
  <c r="B183" i="14"/>
  <c r="A184" i="14"/>
  <c r="B184" i="14"/>
  <c r="A185" i="14"/>
  <c r="B185" i="14"/>
  <c r="A186" i="14"/>
  <c r="B186" i="14"/>
  <c r="A187" i="14"/>
  <c r="B187" i="14"/>
  <c r="A188" i="14"/>
  <c r="B188" i="14"/>
  <c r="A189" i="14"/>
  <c r="B189" i="14"/>
  <c r="A190" i="14"/>
  <c r="B190" i="14"/>
  <c r="A191" i="14"/>
  <c r="B191" i="14"/>
  <c r="A192" i="14"/>
  <c r="B192" i="14"/>
  <c r="A193" i="14"/>
  <c r="B193" i="14"/>
  <c r="A194" i="14"/>
  <c r="B194" i="14"/>
  <c r="A195" i="14"/>
  <c r="B195" i="14"/>
  <c r="A196" i="14"/>
  <c r="B196" i="14"/>
  <c r="A197" i="14"/>
  <c r="B197" i="14"/>
  <c r="A198" i="14"/>
  <c r="B198" i="14"/>
  <c r="A199" i="14"/>
  <c r="B199" i="14"/>
  <c r="A200" i="14"/>
  <c r="B200" i="14"/>
  <c r="A201" i="14"/>
  <c r="B201" i="14"/>
  <c r="A202" i="14"/>
  <c r="B202" i="14"/>
  <c r="A203" i="14"/>
  <c r="B203" i="14"/>
  <c r="A204" i="14"/>
  <c r="B204" i="14"/>
  <c r="A205" i="14"/>
  <c r="B205" i="14"/>
  <c r="A206" i="14"/>
  <c r="B206" i="14"/>
  <c r="A207" i="14"/>
  <c r="B207" i="14"/>
  <c r="A208" i="14"/>
  <c r="B208" i="14"/>
  <c r="A209" i="14"/>
  <c r="B209" i="14"/>
  <c r="A210" i="14"/>
  <c r="B210" i="14"/>
  <c r="A211" i="14"/>
  <c r="B211" i="14"/>
  <c r="A212" i="14"/>
  <c r="B212" i="14"/>
  <c r="A213" i="14"/>
  <c r="B213" i="14"/>
  <c r="A214" i="14"/>
  <c r="B214" i="14"/>
  <c r="A215" i="14"/>
  <c r="B215" i="14"/>
  <c r="A216" i="14"/>
  <c r="B216" i="14"/>
  <c r="A217" i="14"/>
  <c r="B217" i="14"/>
  <c r="A218" i="14"/>
  <c r="B218" i="14"/>
  <c r="A219" i="14"/>
  <c r="B219" i="14"/>
  <c r="A220" i="14"/>
  <c r="B220" i="14"/>
  <c r="A221" i="14"/>
  <c r="B221" i="14"/>
  <c r="A222" i="14"/>
  <c r="B222" i="14"/>
  <c r="A223" i="14"/>
  <c r="B223" i="14"/>
  <c r="A224" i="14"/>
  <c r="B224" i="14"/>
  <c r="A225" i="14"/>
  <c r="B225" i="14"/>
  <c r="A226" i="14"/>
  <c r="B226" i="14"/>
  <c r="A227" i="14"/>
  <c r="B227" i="14"/>
  <c r="A228" i="14"/>
  <c r="B228" i="14"/>
  <c r="A229" i="14"/>
  <c r="B229" i="14"/>
  <c r="A230" i="14"/>
  <c r="B230" i="14"/>
  <c r="A231" i="14"/>
  <c r="B231" i="14"/>
  <c r="A232" i="14"/>
  <c r="B232" i="14"/>
  <c r="A233" i="14"/>
  <c r="B233" i="14"/>
  <c r="A234" i="14"/>
  <c r="B234" i="14"/>
  <c r="A235" i="14"/>
  <c r="B235" i="14"/>
  <c r="A236" i="14"/>
  <c r="B236" i="14"/>
  <c r="A237" i="14"/>
  <c r="B237" i="14"/>
  <c r="A238" i="14"/>
  <c r="B238" i="14"/>
  <c r="A239" i="14"/>
  <c r="B239" i="14"/>
  <c r="A240" i="14"/>
  <c r="B240" i="14"/>
  <c r="A241" i="14"/>
  <c r="B241" i="14"/>
  <c r="A242" i="14"/>
  <c r="B242" i="14"/>
  <c r="A243" i="14"/>
  <c r="B243" i="14"/>
  <c r="A244" i="14"/>
  <c r="B244" i="14"/>
  <c r="A245" i="14"/>
  <c r="B245" i="14"/>
  <c r="A246" i="14"/>
  <c r="B246" i="14"/>
  <c r="A247" i="14"/>
  <c r="B247" i="14"/>
  <c r="A248" i="14"/>
  <c r="B248" i="14"/>
  <c r="A249" i="14"/>
  <c r="B249" i="14"/>
  <c r="A250" i="14"/>
  <c r="B250" i="14"/>
  <c r="A251" i="14"/>
  <c r="B251" i="14"/>
  <c r="A252" i="14"/>
  <c r="B252" i="14"/>
  <c r="A253" i="14"/>
  <c r="B253" i="14"/>
  <c r="A254" i="14"/>
  <c r="B254" i="14"/>
  <c r="A255" i="14"/>
  <c r="B255" i="14"/>
  <c r="A256" i="14"/>
  <c r="B256" i="14"/>
  <c r="A257" i="14"/>
  <c r="B257" i="14"/>
  <c r="A258" i="14"/>
  <c r="B258" i="14"/>
  <c r="A259" i="14"/>
  <c r="B259" i="14"/>
  <c r="A260" i="14"/>
  <c r="B260" i="14"/>
  <c r="A261" i="14"/>
  <c r="B261" i="14"/>
  <c r="A262" i="14"/>
  <c r="B262" i="14"/>
  <c r="A263" i="14"/>
  <c r="B263" i="14"/>
  <c r="A264" i="14"/>
  <c r="B264" i="14"/>
  <c r="A265" i="14"/>
  <c r="B265" i="14"/>
  <c r="A266" i="14"/>
  <c r="B266" i="14"/>
  <c r="A267" i="14"/>
  <c r="B267" i="14"/>
  <c r="A268" i="14"/>
  <c r="B268" i="14"/>
  <c r="A269" i="14"/>
  <c r="B269" i="14"/>
  <c r="A270" i="14"/>
  <c r="B270" i="14"/>
  <c r="A271" i="14"/>
  <c r="B271" i="14"/>
  <c r="A272" i="14"/>
  <c r="B272" i="14"/>
  <c r="A273" i="14"/>
  <c r="B273" i="14"/>
  <c r="A274" i="14"/>
  <c r="B274" i="14"/>
  <c r="A275" i="14"/>
  <c r="B275" i="14"/>
  <c r="A276" i="14"/>
  <c r="B276" i="14"/>
  <c r="A277" i="14"/>
  <c r="B277" i="14"/>
  <c r="A278" i="14"/>
  <c r="B278" i="14"/>
  <c r="A279" i="14"/>
  <c r="B279" i="14"/>
  <c r="A280" i="14"/>
  <c r="B280" i="14"/>
  <c r="A281" i="14"/>
  <c r="B281" i="14"/>
  <c r="A282" i="14"/>
  <c r="B282" i="14"/>
  <c r="A283" i="14"/>
  <c r="B283" i="14"/>
  <c r="A284" i="14"/>
  <c r="B284" i="14"/>
  <c r="A285" i="14"/>
  <c r="B285" i="14"/>
  <c r="A286" i="14"/>
  <c r="B286" i="14"/>
  <c r="A287" i="14"/>
  <c r="B287" i="14"/>
  <c r="A288" i="14"/>
  <c r="B288" i="14"/>
  <c r="A289" i="14"/>
  <c r="B289" i="14"/>
  <c r="A290" i="14"/>
  <c r="B290" i="14"/>
  <c r="A291" i="14"/>
  <c r="B291" i="14"/>
  <c r="A292" i="14"/>
  <c r="B292" i="14"/>
  <c r="A293" i="14"/>
  <c r="B293" i="14"/>
  <c r="A294" i="14"/>
  <c r="B294" i="14"/>
  <c r="A295" i="14"/>
  <c r="B295" i="14"/>
  <c r="A296" i="14"/>
  <c r="B296" i="14"/>
  <c r="A297" i="14"/>
  <c r="B297" i="14"/>
  <c r="A298" i="14"/>
  <c r="B298" i="14"/>
  <c r="A299" i="14"/>
  <c r="B299" i="14"/>
  <c r="A300" i="14"/>
  <c r="B300" i="14"/>
  <c r="A301" i="14"/>
  <c r="B301" i="14"/>
  <c r="A302" i="14"/>
  <c r="B302" i="14"/>
  <c r="A303" i="14"/>
  <c r="B303" i="14"/>
  <c r="A304" i="14"/>
  <c r="B304" i="14"/>
  <c r="A305" i="14"/>
  <c r="B305" i="14"/>
  <c r="A306" i="14"/>
  <c r="B306" i="14"/>
  <c r="A307" i="14"/>
  <c r="B307" i="14"/>
  <c r="A308" i="14"/>
  <c r="B308" i="14"/>
  <c r="A309" i="14"/>
  <c r="B309" i="14"/>
  <c r="A310" i="14"/>
  <c r="B310" i="14"/>
  <c r="A311" i="14"/>
  <c r="B311" i="14"/>
  <c r="A312" i="14"/>
  <c r="B312" i="14"/>
  <c r="A313" i="14"/>
  <c r="B313" i="14"/>
  <c r="A314" i="14"/>
  <c r="B314" i="14"/>
  <c r="A315" i="14"/>
  <c r="B315" i="14"/>
  <c r="A316" i="14"/>
  <c r="B316" i="14"/>
  <c r="A317" i="14"/>
  <c r="B317" i="14"/>
  <c r="A318" i="14"/>
  <c r="B318" i="14"/>
  <c r="A319" i="14"/>
  <c r="B319" i="14"/>
  <c r="A320" i="14"/>
  <c r="B320" i="14"/>
  <c r="A321" i="14"/>
  <c r="B321" i="14"/>
  <c r="A322" i="14"/>
  <c r="B322" i="14"/>
  <c r="A323" i="14"/>
  <c r="B323" i="14"/>
  <c r="A324" i="14"/>
  <c r="B324" i="14"/>
  <c r="A325" i="14"/>
  <c r="B325" i="14"/>
  <c r="A326" i="14"/>
  <c r="B326" i="14"/>
  <c r="A327" i="14"/>
  <c r="B327" i="14"/>
  <c r="A328" i="14"/>
  <c r="B328" i="14"/>
  <c r="A329" i="14"/>
  <c r="B329" i="14"/>
  <c r="A330" i="14"/>
  <c r="B330" i="14"/>
  <c r="A331" i="14"/>
  <c r="B331" i="14"/>
  <c r="A332" i="14"/>
  <c r="B332" i="14"/>
  <c r="A333" i="14"/>
  <c r="B333" i="14"/>
  <c r="A334" i="14"/>
  <c r="B334" i="14"/>
  <c r="A335" i="14"/>
  <c r="B335" i="14"/>
  <c r="A336" i="14"/>
  <c r="B336" i="14"/>
  <c r="A337" i="14"/>
  <c r="B337" i="14"/>
  <c r="A338" i="14"/>
  <c r="B338" i="14"/>
  <c r="A339" i="14"/>
  <c r="B339" i="14"/>
  <c r="A340" i="14"/>
  <c r="B340" i="14"/>
  <c r="A341" i="14"/>
  <c r="B341" i="14"/>
  <c r="A342" i="14"/>
  <c r="B342" i="14"/>
  <c r="A343" i="14"/>
  <c r="B343" i="14"/>
  <c r="A344" i="14"/>
  <c r="B344" i="14"/>
  <c r="A345" i="14"/>
  <c r="B345" i="14"/>
  <c r="A346" i="14"/>
  <c r="B346" i="14"/>
  <c r="A347" i="14"/>
  <c r="B347" i="14"/>
  <c r="A348" i="14"/>
  <c r="B348" i="14"/>
  <c r="A349" i="14"/>
  <c r="B349" i="14"/>
  <c r="A350" i="14"/>
  <c r="B350" i="14"/>
  <c r="A351" i="14"/>
  <c r="B351" i="14"/>
  <c r="A352" i="14"/>
  <c r="B352" i="14"/>
  <c r="A353" i="14"/>
  <c r="B353" i="14"/>
  <c r="A354" i="14"/>
  <c r="B354" i="14"/>
  <c r="A355" i="14"/>
  <c r="B355" i="14"/>
  <c r="A356" i="14"/>
  <c r="B356" i="14"/>
  <c r="A357" i="14"/>
  <c r="B357" i="14"/>
  <c r="A358" i="14"/>
  <c r="B358" i="14"/>
  <c r="A359" i="14"/>
  <c r="B359" i="14"/>
  <c r="A360" i="14"/>
  <c r="B360" i="14"/>
  <c r="A361" i="14"/>
  <c r="B361" i="14"/>
  <c r="A362" i="14"/>
  <c r="B362" i="14"/>
  <c r="A363" i="14"/>
  <c r="B363" i="14"/>
  <c r="A364" i="14"/>
  <c r="B364" i="14"/>
  <c r="A365" i="14"/>
  <c r="B365" i="14"/>
  <c r="A366" i="14"/>
  <c r="B366" i="14"/>
  <c r="A367" i="14"/>
  <c r="B367" i="14"/>
  <c r="A368" i="14"/>
  <c r="B368" i="14"/>
  <c r="A369" i="14"/>
  <c r="B369" i="14"/>
  <c r="A370" i="14"/>
  <c r="B370" i="14"/>
  <c r="A371" i="14"/>
  <c r="B371" i="14"/>
  <c r="A372" i="14"/>
  <c r="B372" i="14"/>
  <c r="A373" i="14"/>
  <c r="B373" i="14"/>
  <c r="A3" i="8"/>
  <c r="B3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A225" i="8"/>
  <c r="B225" i="8"/>
  <c r="A226" i="8"/>
  <c r="B226" i="8"/>
  <c r="A227" i="8"/>
  <c r="B227" i="8"/>
  <c r="A228" i="8"/>
  <c r="B228" i="8"/>
  <c r="A229" i="8"/>
  <c r="B229" i="8"/>
  <c r="A230" i="8"/>
  <c r="B230" i="8"/>
  <c r="A231" i="8"/>
  <c r="B231" i="8"/>
  <c r="A232" i="8"/>
  <c r="B232" i="8"/>
  <c r="A233" i="8"/>
  <c r="B233" i="8"/>
  <c r="A234" i="8"/>
  <c r="B234" i="8"/>
  <c r="A235" i="8"/>
  <c r="B235" i="8"/>
  <c r="A236" i="8"/>
  <c r="B236" i="8"/>
  <c r="A237" i="8"/>
  <c r="B237" i="8"/>
  <c r="A238" i="8"/>
  <c r="B238" i="8"/>
  <c r="A239" i="8"/>
  <c r="B239" i="8"/>
  <c r="A240" i="8"/>
  <c r="B240" i="8"/>
  <c r="A241" i="8"/>
  <c r="B241" i="8"/>
  <c r="A242" i="8"/>
  <c r="B242" i="8"/>
  <c r="A243" i="8"/>
  <c r="B243" i="8"/>
  <c r="A244" i="8"/>
  <c r="B244" i="8"/>
  <c r="A245" i="8"/>
  <c r="B245" i="8"/>
  <c r="A246" i="8"/>
  <c r="B246" i="8"/>
  <c r="A247" i="8"/>
  <c r="B247" i="8"/>
  <c r="A248" i="8"/>
  <c r="B248" i="8"/>
  <c r="A249" i="8"/>
  <c r="B249" i="8"/>
  <c r="A250" i="8"/>
  <c r="B250" i="8"/>
  <c r="A251" i="8"/>
  <c r="B251" i="8"/>
  <c r="A252" i="8"/>
  <c r="B252" i="8"/>
  <c r="A253" i="8"/>
  <c r="B253" i="8"/>
  <c r="A254" i="8"/>
  <c r="B254" i="8"/>
  <c r="A255" i="8"/>
  <c r="B255" i="8"/>
  <c r="A256" i="8"/>
  <c r="B256" i="8"/>
  <c r="A257" i="8"/>
  <c r="B257" i="8"/>
  <c r="A258" i="8"/>
  <c r="B258" i="8"/>
  <c r="A259" i="8"/>
  <c r="B259" i="8"/>
  <c r="A260" i="8"/>
  <c r="B260" i="8"/>
  <c r="A261" i="8"/>
  <c r="B261" i="8"/>
  <c r="A262" i="8"/>
  <c r="B262" i="8"/>
  <c r="A263" i="8"/>
  <c r="B263" i="8"/>
  <c r="A264" i="8"/>
  <c r="B264" i="8"/>
  <c r="A265" i="8"/>
  <c r="B265" i="8"/>
  <c r="A266" i="8"/>
  <c r="B266" i="8"/>
  <c r="A267" i="8"/>
  <c r="B267" i="8"/>
  <c r="A268" i="8"/>
  <c r="B268" i="8"/>
  <c r="A269" i="8"/>
  <c r="B269" i="8"/>
  <c r="A270" i="8"/>
  <c r="B270" i="8"/>
  <c r="A271" i="8"/>
  <c r="B271" i="8"/>
  <c r="A272" i="8"/>
  <c r="B272" i="8"/>
  <c r="A273" i="8"/>
  <c r="B273" i="8"/>
  <c r="A274" i="8"/>
  <c r="B274" i="8"/>
  <c r="A275" i="8"/>
  <c r="B275" i="8"/>
  <c r="A276" i="8"/>
  <c r="B276" i="8"/>
  <c r="A277" i="8"/>
  <c r="B277" i="8"/>
  <c r="A278" i="8"/>
  <c r="B278" i="8"/>
  <c r="A279" i="8"/>
  <c r="B279" i="8"/>
  <c r="A280" i="8"/>
  <c r="B280" i="8"/>
  <c r="A281" i="8"/>
  <c r="B281" i="8"/>
  <c r="A282" i="8"/>
  <c r="B282" i="8"/>
  <c r="A283" i="8"/>
  <c r="B283" i="8"/>
  <c r="A284" i="8"/>
  <c r="B284" i="8"/>
  <c r="A285" i="8"/>
  <c r="B285" i="8"/>
  <c r="A286" i="8"/>
  <c r="B286" i="8"/>
  <c r="A287" i="8"/>
  <c r="B287" i="8"/>
  <c r="A288" i="8"/>
  <c r="B288" i="8"/>
  <c r="A289" i="8"/>
  <c r="B289" i="8"/>
  <c r="A290" i="8"/>
  <c r="B290" i="8"/>
  <c r="A291" i="8"/>
  <c r="B291" i="8"/>
  <c r="A292" i="8"/>
  <c r="B292" i="8"/>
  <c r="A293" i="8"/>
  <c r="B293" i="8"/>
  <c r="A294" i="8"/>
  <c r="B294" i="8"/>
  <c r="A295" i="8"/>
  <c r="B295" i="8"/>
  <c r="A296" i="8"/>
  <c r="B296" i="8"/>
  <c r="A297" i="8"/>
  <c r="B297" i="8"/>
  <c r="A298" i="8"/>
  <c r="B298" i="8"/>
  <c r="A299" i="8"/>
  <c r="B299" i="8"/>
  <c r="A300" i="8"/>
  <c r="B300" i="8"/>
  <c r="A301" i="8"/>
  <c r="B301" i="8"/>
  <c r="A302" i="8"/>
  <c r="B302" i="8"/>
  <c r="A303" i="8"/>
  <c r="B303" i="8"/>
  <c r="A304" i="8"/>
  <c r="B304" i="8"/>
  <c r="A305" i="8"/>
  <c r="B305" i="8"/>
  <c r="A306" i="8"/>
  <c r="B306" i="8"/>
  <c r="A307" i="8"/>
  <c r="B307" i="8"/>
  <c r="A308" i="8"/>
  <c r="B308" i="8"/>
  <c r="A309" i="8"/>
  <c r="B309" i="8"/>
  <c r="A310" i="8"/>
  <c r="B310" i="8"/>
  <c r="A311" i="8"/>
  <c r="B311" i="8"/>
  <c r="A312" i="8"/>
  <c r="B312" i="8"/>
  <c r="A313" i="8"/>
  <c r="B313" i="8"/>
  <c r="A314" i="8"/>
  <c r="B314" i="8"/>
  <c r="A315" i="8"/>
  <c r="B315" i="8"/>
  <c r="A316" i="8"/>
  <c r="B316" i="8"/>
  <c r="A317" i="8"/>
  <c r="B317" i="8"/>
  <c r="A318" i="8"/>
  <c r="B318" i="8"/>
  <c r="A319" i="8"/>
  <c r="B319" i="8"/>
  <c r="A320" i="8"/>
  <c r="B320" i="8"/>
  <c r="A321" i="8"/>
  <c r="B321" i="8"/>
  <c r="A322" i="8"/>
  <c r="B322" i="8"/>
  <c r="A323" i="8"/>
  <c r="B323" i="8"/>
  <c r="A324" i="8"/>
  <c r="B324" i="8"/>
  <c r="A325" i="8"/>
  <c r="B325" i="8"/>
  <c r="A326" i="8"/>
  <c r="B326" i="8"/>
  <c r="A327" i="8"/>
  <c r="B327" i="8"/>
  <c r="A328" i="8"/>
  <c r="B328" i="8"/>
  <c r="A329" i="8"/>
  <c r="B329" i="8"/>
  <c r="A330" i="8"/>
  <c r="B330" i="8"/>
  <c r="A331" i="8"/>
  <c r="B331" i="8"/>
  <c r="A332" i="8"/>
  <c r="B332" i="8"/>
  <c r="A333" i="8"/>
  <c r="B333" i="8"/>
  <c r="A334" i="8"/>
  <c r="B334" i="8"/>
  <c r="A335" i="8"/>
  <c r="B335" i="8"/>
  <c r="A336" i="8"/>
  <c r="B336" i="8"/>
  <c r="A337" i="8"/>
  <c r="B337" i="8"/>
  <c r="A338" i="8"/>
  <c r="B338" i="8"/>
  <c r="A339" i="8"/>
  <c r="B339" i="8"/>
  <c r="A340" i="8"/>
  <c r="B340" i="8"/>
  <c r="A341" i="8"/>
  <c r="B341" i="8"/>
  <c r="A342" i="8"/>
  <c r="B342" i="8"/>
  <c r="A343" i="8"/>
  <c r="B343" i="8"/>
  <c r="A344" i="8"/>
  <c r="B344" i="8"/>
  <c r="A345" i="8"/>
  <c r="B345" i="8"/>
  <c r="A346" i="8"/>
  <c r="B346" i="8"/>
  <c r="A347" i="8"/>
  <c r="B347" i="8"/>
  <c r="A348" i="8"/>
  <c r="B348" i="8"/>
  <c r="A349" i="8"/>
  <c r="B349" i="8"/>
  <c r="A350" i="8"/>
  <c r="B350" i="8"/>
  <c r="A351" i="8"/>
  <c r="B351" i="8"/>
  <c r="A352" i="8"/>
  <c r="B352" i="8"/>
  <c r="A353" i="8"/>
  <c r="B353" i="8"/>
  <c r="A354" i="8"/>
  <c r="B354" i="8"/>
  <c r="A355" i="8"/>
  <c r="B355" i="8"/>
  <c r="A356" i="8"/>
  <c r="B356" i="8"/>
  <c r="A357" i="8"/>
  <c r="B357" i="8"/>
  <c r="A358" i="8"/>
  <c r="B358" i="8"/>
  <c r="A359" i="8"/>
  <c r="B359" i="8"/>
  <c r="A360" i="8"/>
  <c r="B360" i="8"/>
  <c r="B2" i="3"/>
  <c r="B2" i="10"/>
  <c r="V2" i="10" s="1" a="1"/>
  <c r="B2" i="12"/>
  <c r="V2" i="12" s="1" a="1"/>
  <c r="B2" i="14"/>
  <c r="V2" i="14" s="1" a="1"/>
  <c r="B2" i="8"/>
  <c r="A2" i="3"/>
  <c r="A2" i="10"/>
  <c r="A2" i="12"/>
  <c r="A2" i="14"/>
  <c r="A2" i="8"/>
  <c r="AF1" i="6"/>
  <c r="AN1" i="6" s="1"/>
  <c r="AG1" i="6"/>
  <c r="AO1" i="6" s="1"/>
  <c r="AH1" i="6"/>
  <c r="AP1" i="6" s="1"/>
  <c r="AI1" i="6"/>
  <c r="AQ1" i="6" s="1"/>
  <c r="AJ1" i="6"/>
  <c r="AR1" i="6" s="1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A26" i="6"/>
  <c r="B26" i="6"/>
  <c r="A27" i="6"/>
  <c r="B27" i="6"/>
  <c r="A28" i="6"/>
  <c r="B28" i="6"/>
  <c r="A29" i="6"/>
  <c r="B29" i="6"/>
  <c r="A30" i="6"/>
  <c r="B30" i="6"/>
  <c r="A31" i="6"/>
  <c r="B31" i="6"/>
  <c r="A32" i="6"/>
  <c r="B32" i="6"/>
  <c r="A33" i="6"/>
  <c r="B33" i="6"/>
  <c r="A34" i="6"/>
  <c r="B34" i="6"/>
  <c r="A35" i="6"/>
  <c r="B35" i="6"/>
  <c r="A36" i="6"/>
  <c r="B36" i="6"/>
  <c r="A37" i="6"/>
  <c r="B37" i="6"/>
  <c r="A38" i="6"/>
  <c r="B38" i="6"/>
  <c r="A39" i="6"/>
  <c r="B39" i="6"/>
  <c r="A40" i="6"/>
  <c r="B40" i="6"/>
  <c r="A41" i="6"/>
  <c r="B41" i="6"/>
  <c r="A42" i="6"/>
  <c r="B42" i="6"/>
  <c r="A43" i="6"/>
  <c r="B43" i="6"/>
  <c r="A44" i="6"/>
  <c r="B44" i="6"/>
  <c r="A45" i="6"/>
  <c r="B45" i="6"/>
  <c r="A46" i="6"/>
  <c r="B46" i="6"/>
  <c r="A47" i="6"/>
  <c r="B47" i="6"/>
  <c r="A48" i="6"/>
  <c r="B48" i="6"/>
  <c r="A49" i="6"/>
  <c r="B49" i="6"/>
  <c r="A50" i="6"/>
  <c r="B50" i="6"/>
  <c r="A51" i="6"/>
  <c r="B51" i="6"/>
  <c r="A52" i="6"/>
  <c r="B52" i="6"/>
  <c r="A53" i="6"/>
  <c r="B53" i="6"/>
  <c r="A54" i="6"/>
  <c r="B54" i="6"/>
  <c r="A55" i="6"/>
  <c r="B55" i="6"/>
  <c r="A56" i="6"/>
  <c r="B56" i="6"/>
  <c r="A57" i="6"/>
  <c r="B57" i="6"/>
  <c r="A58" i="6"/>
  <c r="B58" i="6"/>
  <c r="A59" i="6"/>
  <c r="B59" i="6"/>
  <c r="A60" i="6"/>
  <c r="B60" i="6"/>
  <c r="A61" i="6"/>
  <c r="B61" i="6"/>
  <c r="A62" i="6"/>
  <c r="B62" i="6"/>
  <c r="A63" i="6"/>
  <c r="B63" i="6"/>
  <c r="A64" i="6"/>
  <c r="B64" i="6"/>
  <c r="A65" i="6"/>
  <c r="B65" i="6"/>
  <c r="A66" i="6"/>
  <c r="B66" i="6"/>
  <c r="A67" i="6"/>
  <c r="B67" i="6"/>
  <c r="A68" i="6"/>
  <c r="B68" i="6"/>
  <c r="A69" i="6"/>
  <c r="B69" i="6"/>
  <c r="A70" i="6"/>
  <c r="B70" i="6"/>
  <c r="A71" i="6"/>
  <c r="B71" i="6"/>
  <c r="A72" i="6"/>
  <c r="B72" i="6"/>
  <c r="A73" i="6"/>
  <c r="B73" i="6"/>
  <c r="A74" i="6"/>
  <c r="B74" i="6"/>
  <c r="A75" i="6"/>
  <c r="B75" i="6"/>
  <c r="A76" i="6"/>
  <c r="B76" i="6"/>
  <c r="A77" i="6"/>
  <c r="B77" i="6"/>
  <c r="A78" i="6"/>
  <c r="B78" i="6"/>
  <c r="A79" i="6"/>
  <c r="B79" i="6"/>
  <c r="A80" i="6"/>
  <c r="B80" i="6"/>
  <c r="A81" i="6"/>
  <c r="B81" i="6"/>
  <c r="A82" i="6"/>
  <c r="B82" i="6"/>
  <c r="A83" i="6"/>
  <c r="B83" i="6"/>
  <c r="A84" i="6"/>
  <c r="B84" i="6"/>
  <c r="A85" i="6"/>
  <c r="B85" i="6"/>
  <c r="A86" i="6"/>
  <c r="B86" i="6"/>
  <c r="A87" i="6"/>
  <c r="B87" i="6"/>
  <c r="A88" i="6"/>
  <c r="B88" i="6"/>
  <c r="A89" i="6"/>
  <c r="B89" i="6"/>
  <c r="A90" i="6"/>
  <c r="B90" i="6"/>
  <c r="A91" i="6"/>
  <c r="B91" i="6"/>
  <c r="A92" i="6"/>
  <c r="B92" i="6"/>
  <c r="A93" i="6"/>
  <c r="B93" i="6"/>
  <c r="A94" i="6"/>
  <c r="B94" i="6"/>
  <c r="A95" i="6"/>
  <c r="B95" i="6"/>
  <c r="A96" i="6"/>
  <c r="B96" i="6"/>
  <c r="A97" i="6"/>
  <c r="B97" i="6"/>
  <c r="A98" i="6"/>
  <c r="B98" i="6"/>
  <c r="A99" i="6"/>
  <c r="B99" i="6"/>
  <c r="A100" i="6"/>
  <c r="B100" i="6"/>
  <c r="A101" i="6"/>
  <c r="B101" i="6"/>
  <c r="A102" i="6"/>
  <c r="B102" i="6"/>
  <c r="A103" i="6"/>
  <c r="B103" i="6"/>
  <c r="A104" i="6"/>
  <c r="B104" i="6"/>
  <c r="A105" i="6"/>
  <c r="B105" i="6"/>
  <c r="A106" i="6"/>
  <c r="B106" i="6"/>
  <c r="A107" i="6"/>
  <c r="B107" i="6"/>
  <c r="A108" i="6"/>
  <c r="B108" i="6"/>
  <c r="A109" i="6"/>
  <c r="B109" i="6"/>
  <c r="A110" i="6"/>
  <c r="B110" i="6"/>
  <c r="A111" i="6"/>
  <c r="B111" i="6"/>
  <c r="A112" i="6"/>
  <c r="B112" i="6"/>
  <c r="A113" i="6"/>
  <c r="B113" i="6"/>
  <c r="A114" i="6"/>
  <c r="B114" i="6"/>
  <c r="A115" i="6"/>
  <c r="B115" i="6"/>
  <c r="A116" i="6"/>
  <c r="B116" i="6"/>
  <c r="A117" i="6"/>
  <c r="B117" i="6"/>
  <c r="A118" i="6"/>
  <c r="B118" i="6"/>
  <c r="A119" i="6"/>
  <c r="B119" i="6"/>
  <c r="A120" i="6"/>
  <c r="B120" i="6"/>
  <c r="A121" i="6"/>
  <c r="B121" i="6"/>
  <c r="A122" i="6"/>
  <c r="B122" i="6"/>
  <c r="A123" i="6"/>
  <c r="B123" i="6"/>
  <c r="A124" i="6"/>
  <c r="B124" i="6"/>
  <c r="A125" i="6"/>
  <c r="B125" i="6"/>
  <c r="A126" i="6"/>
  <c r="B126" i="6"/>
  <c r="A127" i="6"/>
  <c r="B127" i="6"/>
  <c r="A128" i="6"/>
  <c r="B128" i="6"/>
  <c r="A129" i="6"/>
  <c r="B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8" i="6"/>
  <c r="B138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A153" i="6"/>
  <c r="B153" i="6"/>
  <c r="A154" i="6"/>
  <c r="B154" i="6"/>
  <c r="A155" i="6"/>
  <c r="B155" i="6"/>
  <c r="A156" i="6"/>
  <c r="B156" i="6"/>
  <c r="A157" i="6"/>
  <c r="B157" i="6"/>
  <c r="A158" i="6"/>
  <c r="B158" i="6"/>
  <c r="A159" i="6"/>
  <c r="B159" i="6"/>
  <c r="A160" i="6"/>
  <c r="B160" i="6"/>
  <c r="A161" i="6"/>
  <c r="B161" i="6"/>
  <c r="A162" i="6"/>
  <c r="B162" i="6"/>
  <c r="A163" i="6"/>
  <c r="B163" i="6"/>
  <c r="A164" i="6"/>
  <c r="B164" i="6"/>
  <c r="A165" i="6"/>
  <c r="B165" i="6"/>
  <c r="A166" i="6"/>
  <c r="B166" i="6"/>
  <c r="A167" i="6"/>
  <c r="B167" i="6"/>
  <c r="A168" i="6"/>
  <c r="B168" i="6"/>
  <c r="A169" i="6"/>
  <c r="B169" i="6"/>
  <c r="A170" i="6"/>
  <c r="B170" i="6"/>
  <c r="A171" i="6"/>
  <c r="B171" i="6"/>
  <c r="A172" i="6"/>
  <c r="B172" i="6"/>
  <c r="A173" i="6"/>
  <c r="B173" i="6"/>
  <c r="A174" i="6"/>
  <c r="B174" i="6"/>
  <c r="A175" i="6"/>
  <c r="B175" i="6"/>
  <c r="A176" i="6"/>
  <c r="B176" i="6"/>
  <c r="A177" i="6"/>
  <c r="B177" i="6"/>
  <c r="A178" i="6"/>
  <c r="B178" i="6"/>
  <c r="A179" i="6"/>
  <c r="B179" i="6"/>
  <c r="A180" i="6"/>
  <c r="B180" i="6"/>
  <c r="A181" i="6"/>
  <c r="B181" i="6"/>
  <c r="A182" i="6"/>
  <c r="B182" i="6"/>
  <c r="A183" i="6"/>
  <c r="B183" i="6"/>
  <c r="A184" i="6"/>
  <c r="B184" i="6"/>
  <c r="A185" i="6"/>
  <c r="B185" i="6"/>
  <c r="A186" i="6"/>
  <c r="B186" i="6"/>
  <c r="A187" i="6"/>
  <c r="B187" i="6"/>
  <c r="A188" i="6"/>
  <c r="B188" i="6"/>
  <c r="A189" i="6"/>
  <c r="B189" i="6"/>
  <c r="A190" i="6"/>
  <c r="B190" i="6"/>
  <c r="A191" i="6"/>
  <c r="B191" i="6"/>
  <c r="A192" i="6"/>
  <c r="B192" i="6"/>
  <c r="A193" i="6"/>
  <c r="B193" i="6"/>
  <c r="A194" i="6"/>
  <c r="B194" i="6"/>
  <c r="A195" i="6"/>
  <c r="B195" i="6"/>
  <c r="A196" i="6"/>
  <c r="B196" i="6"/>
  <c r="A197" i="6"/>
  <c r="B197" i="6"/>
  <c r="A198" i="6"/>
  <c r="B198" i="6"/>
  <c r="A199" i="6"/>
  <c r="B199" i="6"/>
  <c r="A200" i="6"/>
  <c r="B200" i="6"/>
  <c r="A201" i="6"/>
  <c r="B201" i="6"/>
  <c r="A202" i="6"/>
  <c r="B202" i="6"/>
  <c r="A203" i="6"/>
  <c r="B203" i="6"/>
  <c r="A204" i="6"/>
  <c r="B204" i="6"/>
  <c r="A205" i="6"/>
  <c r="B205" i="6"/>
  <c r="A206" i="6"/>
  <c r="B206" i="6"/>
  <c r="A207" i="6"/>
  <c r="B207" i="6"/>
  <c r="A208" i="6"/>
  <c r="B208" i="6"/>
  <c r="A209" i="6"/>
  <c r="B209" i="6"/>
  <c r="A210" i="6"/>
  <c r="B210" i="6"/>
  <c r="A211" i="6"/>
  <c r="B211" i="6"/>
  <c r="A212" i="6"/>
  <c r="B212" i="6"/>
  <c r="A213" i="6"/>
  <c r="B213" i="6"/>
  <c r="A214" i="6"/>
  <c r="B214" i="6"/>
  <c r="A215" i="6"/>
  <c r="B215" i="6"/>
  <c r="A216" i="6"/>
  <c r="B216" i="6"/>
  <c r="A217" i="6"/>
  <c r="B217" i="6"/>
  <c r="A218" i="6"/>
  <c r="B218" i="6"/>
  <c r="A219" i="6"/>
  <c r="B219" i="6"/>
  <c r="A220" i="6"/>
  <c r="B220" i="6"/>
  <c r="A221" i="6"/>
  <c r="B221" i="6"/>
  <c r="A222" i="6"/>
  <c r="B222" i="6"/>
  <c r="A223" i="6"/>
  <c r="B223" i="6"/>
  <c r="A224" i="6"/>
  <c r="B224" i="6"/>
  <c r="A225" i="6"/>
  <c r="B225" i="6"/>
  <c r="A226" i="6"/>
  <c r="B226" i="6"/>
  <c r="A227" i="6"/>
  <c r="B227" i="6"/>
  <c r="A228" i="6"/>
  <c r="B228" i="6"/>
  <c r="A229" i="6"/>
  <c r="B229" i="6"/>
  <c r="A230" i="6"/>
  <c r="B230" i="6"/>
  <c r="A231" i="6"/>
  <c r="B231" i="6"/>
  <c r="A232" i="6"/>
  <c r="B232" i="6"/>
  <c r="A233" i="6"/>
  <c r="B233" i="6"/>
  <c r="A234" i="6"/>
  <c r="B234" i="6"/>
  <c r="A235" i="6"/>
  <c r="B235" i="6"/>
  <c r="A236" i="6"/>
  <c r="B236" i="6"/>
  <c r="A237" i="6"/>
  <c r="B237" i="6"/>
  <c r="A238" i="6"/>
  <c r="B238" i="6"/>
  <c r="A239" i="6"/>
  <c r="B239" i="6"/>
  <c r="A240" i="6"/>
  <c r="B240" i="6"/>
  <c r="A241" i="6"/>
  <c r="B241" i="6"/>
  <c r="A242" i="6"/>
  <c r="B242" i="6"/>
  <c r="A243" i="6"/>
  <c r="B243" i="6"/>
  <c r="A244" i="6"/>
  <c r="B244" i="6"/>
  <c r="A245" i="6"/>
  <c r="B245" i="6"/>
  <c r="A246" i="6"/>
  <c r="B246" i="6"/>
  <c r="A247" i="6"/>
  <c r="B247" i="6"/>
  <c r="A248" i="6"/>
  <c r="B248" i="6"/>
  <c r="A249" i="6"/>
  <c r="B249" i="6"/>
  <c r="A250" i="6"/>
  <c r="B250" i="6"/>
  <c r="A251" i="6"/>
  <c r="B251" i="6"/>
  <c r="A252" i="6"/>
  <c r="B252" i="6"/>
  <c r="A253" i="6"/>
  <c r="B253" i="6"/>
  <c r="A254" i="6"/>
  <c r="B254" i="6"/>
  <c r="A255" i="6"/>
  <c r="B255" i="6"/>
  <c r="A256" i="6"/>
  <c r="B256" i="6"/>
  <c r="A257" i="6"/>
  <c r="B257" i="6"/>
  <c r="A258" i="6"/>
  <c r="B258" i="6"/>
  <c r="A259" i="6"/>
  <c r="B259" i="6"/>
  <c r="A260" i="6"/>
  <c r="B260" i="6"/>
  <c r="A261" i="6"/>
  <c r="B261" i="6"/>
  <c r="A262" i="6"/>
  <c r="B262" i="6"/>
  <c r="A263" i="6"/>
  <c r="B263" i="6"/>
  <c r="A264" i="6"/>
  <c r="B264" i="6"/>
  <c r="A265" i="6"/>
  <c r="B265" i="6"/>
  <c r="A266" i="6"/>
  <c r="B266" i="6"/>
  <c r="A267" i="6"/>
  <c r="B267" i="6"/>
  <c r="A268" i="6"/>
  <c r="B268" i="6"/>
  <c r="A269" i="6"/>
  <c r="B269" i="6"/>
  <c r="A270" i="6"/>
  <c r="B270" i="6"/>
  <c r="A271" i="6"/>
  <c r="B271" i="6"/>
  <c r="A272" i="6"/>
  <c r="B272" i="6"/>
  <c r="A273" i="6"/>
  <c r="B273" i="6"/>
  <c r="A274" i="6"/>
  <c r="B274" i="6"/>
  <c r="A275" i="6"/>
  <c r="B275" i="6"/>
  <c r="A276" i="6"/>
  <c r="B276" i="6"/>
  <c r="A277" i="6"/>
  <c r="B277" i="6"/>
  <c r="A278" i="6"/>
  <c r="B278" i="6"/>
  <c r="A279" i="6"/>
  <c r="B279" i="6"/>
  <c r="A280" i="6"/>
  <c r="B280" i="6"/>
  <c r="A281" i="6"/>
  <c r="B281" i="6"/>
  <c r="A282" i="6"/>
  <c r="B282" i="6"/>
  <c r="A283" i="6"/>
  <c r="B283" i="6"/>
  <c r="A284" i="6"/>
  <c r="B284" i="6"/>
  <c r="A285" i="6"/>
  <c r="B285" i="6"/>
  <c r="A286" i="6"/>
  <c r="B286" i="6"/>
  <c r="A287" i="6"/>
  <c r="B287" i="6"/>
  <c r="A288" i="6"/>
  <c r="B288" i="6"/>
  <c r="A289" i="6"/>
  <c r="B289" i="6"/>
  <c r="A290" i="6"/>
  <c r="B290" i="6"/>
  <c r="A291" i="6"/>
  <c r="B291" i="6"/>
  <c r="A292" i="6"/>
  <c r="B292" i="6"/>
  <c r="A293" i="6"/>
  <c r="B293" i="6"/>
  <c r="A294" i="6"/>
  <c r="B294" i="6"/>
  <c r="A295" i="6"/>
  <c r="B295" i="6"/>
  <c r="A296" i="6"/>
  <c r="B296" i="6"/>
  <c r="A297" i="6"/>
  <c r="B297" i="6"/>
  <c r="A298" i="6"/>
  <c r="B298" i="6"/>
  <c r="A299" i="6"/>
  <c r="B299" i="6"/>
  <c r="A300" i="6"/>
  <c r="B300" i="6"/>
  <c r="A301" i="6"/>
  <c r="B301" i="6"/>
  <c r="A302" i="6"/>
  <c r="B302" i="6"/>
  <c r="A303" i="6"/>
  <c r="B303" i="6"/>
  <c r="A304" i="6"/>
  <c r="B304" i="6"/>
  <c r="A305" i="6"/>
  <c r="B305" i="6"/>
  <c r="A306" i="6"/>
  <c r="B306" i="6"/>
  <c r="A307" i="6"/>
  <c r="B307" i="6"/>
  <c r="A308" i="6"/>
  <c r="B308" i="6"/>
  <c r="A309" i="6"/>
  <c r="B309" i="6"/>
  <c r="A310" i="6"/>
  <c r="B310" i="6"/>
  <c r="A311" i="6"/>
  <c r="B311" i="6"/>
  <c r="A312" i="6"/>
  <c r="B312" i="6"/>
  <c r="A313" i="6"/>
  <c r="B313" i="6"/>
  <c r="A314" i="6"/>
  <c r="B314" i="6"/>
  <c r="A315" i="6"/>
  <c r="B315" i="6"/>
  <c r="A316" i="6"/>
  <c r="B316" i="6"/>
  <c r="A317" i="6"/>
  <c r="B317" i="6"/>
  <c r="A318" i="6"/>
  <c r="B318" i="6"/>
  <c r="A319" i="6"/>
  <c r="B319" i="6"/>
  <c r="A320" i="6"/>
  <c r="B320" i="6"/>
  <c r="A321" i="6"/>
  <c r="B321" i="6"/>
  <c r="A322" i="6"/>
  <c r="B322" i="6"/>
  <c r="A323" i="6"/>
  <c r="B323" i="6"/>
  <c r="A324" i="6"/>
  <c r="B324" i="6"/>
  <c r="A325" i="6"/>
  <c r="B325" i="6"/>
  <c r="A326" i="6"/>
  <c r="B326" i="6"/>
  <c r="A327" i="6"/>
  <c r="B327" i="6"/>
  <c r="A328" i="6"/>
  <c r="B328" i="6"/>
  <c r="A329" i="6"/>
  <c r="B329" i="6"/>
  <c r="A330" i="6"/>
  <c r="B330" i="6"/>
  <c r="A331" i="6"/>
  <c r="B331" i="6"/>
  <c r="A332" i="6"/>
  <c r="B332" i="6"/>
  <c r="A333" i="6"/>
  <c r="B333" i="6"/>
  <c r="A334" i="6"/>
  <c r="B334" i="6"/>
  <c r="A335" i="6"/>
  <c r="B335" i="6"/>
  <c r="A336" i="6"/>
  <c r="B336" i="6"/>
  <c r="A337" i="6"/>
  <c r="B337" i="6"/>
  <c r="A338" i="6"/>
  <c r="B338" i="6"/>
  <c r="A339" i="6"/>
  <c r="B339" i="6"/>
  <c r="A340" i="6"/>
  <c r="B340" i="6"/>
  <c r="A341" i="6"/>
  <c r="B341" i="6"/>
  <c r="A342" i="6"/>
  <c r="B342" i="6"/>
  <c r="A343" i="6"/>
  <c r="B343" i="6"/>
  <c r="A344" i="6"/>
  <c r="B344" i="6"/>
  <c r="A345" i="6"/>
  <c r="B345" i="6"/>
  <c r="A346" i="6"/>
  <c r="B346" i="6"/>
  <c r="A347" i="6"/>
  <c r="B347" i="6"/>
  <c r="A348" i="6"/>
  <c r="B348" i="6"/>
  <c r="A349" i="6"/>
  <c r="B349" i="6"/>
  <c r="A350" i="6"/>
  <c r="B350" i="6"/>
  <c r="A351" i="6"/>
  <c r="B351" i="6"/>
  <c r="A352" i="6"/>
  <c r="B352" i="6"/>
  <c r="A353" i="6"/>
  <c r="B353" i="6"/>
  <c r="A354" i="6"/>
  <c r="B354" i="6"/>
  <c r="A355" i="6"/>
  <c r="B355" i="6"/>
  <c r="A356" i="6"/>
  <c r="B356" i="6"/>
  <c r="A357" i="6"/>
  <c r="B357" i="6"/>
  <c r="A358" i="6"/>
  <c r="B358" i="6"/>
  <c r="A359" i="6"/>
  <c r="B359" i="6"/>
  <c r="A360" i="6"/>
  <c r="B360" i="6"/>
  <c r="A361" i="6"/>
  <c r="B361" i="6"/>
  <c r="A362" i="6"/>
  <c r="B362" i="6"/>
  <c r="A363" i="6"/>
  <c r="B363" i="6"/>
  <c r="A364" i="6"/>
  <c r="B364" i="6"/>
  <c r="A365" i="6"/>
  <c r="B365" i="6"/>
  <c r="A366" i="6"/>
  <c r="B366" i="6"/>
  <c r="A367" i="6"/>
  <c r="B367" i="6"/>
  <c r="A368" i="6"/>
  <c r="B368" i="6"/>
  <c r="A369" i="6"/>
  <c r="B369" i="6"/>
  <c r="A370" i="6"/>
  <c r="B370" i="6"/>
  <c r="A371" i="6"/>
  <c r="B371" i="6"/>
  <c r="A372" i="6"/>
  <c r="B372" i="6"/>
  <c r="A373" i="6"/>
  <c r="B373" i="6"/>
  <c r="B2" i="6"/>
  <c r="A2" i="6"/>
  <c r="O460" i="6" l="1"/>
  <c r="O463" i="6"/>
  <c r="O461" i="6"/>
  <c r="O462" i="6"/>
  <c r="O467" i="6"/>
  <c r="N468" i="6"/>
  <c r="Q468" i="6"/>
  <c r="N456" i="6"/>
  <c r="Q456" i="6"/>
  <c r="Q450" i="6"/>
  <c r="N450" i="6"/>
  <c r="Q453" i="6"/>
  <c r="N453" i="6"/>
  <c r="Q451" i="6"/>
  <c r="N451" i="6"/>
  <c r="Q452" i="6"/>
  <c r="N452" i="6"/>
  <c r="Q454" i="6"/>
  <c r="N454" i="6"/>
  <c r="Q448" i="6"/>
  <c r="N448" i="6"/>
  <c r="Q447" i="6"/>
  <c r="N447" i="6"/>
  <c r="Q438" i="6"/>
  <c r="N438" i="6"/>
  <c r="N442" i="6"/>
  <c r="Q442" i="6"/>
  <c r="N441" i="6"/>
  <c r="Q441" i="6"/>
  <c r="Q436" i="6"/>
  <c r="N436" i="6"/>
  <c r="N435" i="6"/>
  <c r="Q435" i="6"/>
  <c r="N445" i="6"/>
  <c r="Q445" i="6"/>
  <c r="Q440" i="6"/>
  <c r="N440" i="6"/>
  <c r="Q443" i="6"/>
  <c r="N443" i="6"/>
  <c r="N437" i="6"/>
  <c r="Q437" i="6"/>
  <c r="N439" i="6"/>
  <c r="Q439" i="6"/>
  <c r="N434" i="6"/>
  <c r="Q434" i="6"/>
  <c r="N444" i="6"/>
  <c r="Q444" i="6"/>
  <c r="N456" i="3"/>
  <c r="N455" i="3"/>
  <c r="O414" i="6"/>
  <c r="P414" i="6"/>
  <c r="N403" i="3"/>
  <c r="O418" i="6"/>
  <c r="N404" i="3"/>
  <c r="O428" i="6"/>
  <c r="O413" i="6"/>
  <c r="N401" i="3"/>
  <c r="Q423" i="6"/>
  <c r="N407" i="3"/>
  <c r="O427" i="6"/>
  <c r="O412" i="6"/>
  <c r="O399" i="6"/>
  <c r="Q421" i="6"/>
  <c r="O421" i="6"/>
  <c r="N398" i="3"/>
  <c r="P426" i="6"/>
  <c r="O411" i="6"/>
  <c r="O407" i="6"/>
  <c r="P424" i="6"/>
  <c r="N409" i="3"/>
  <c r="N405" i="3"/>
  <c r="P406" i="6"/>
  <c r="Q432" i="6"/>
  <c r="N408" i="3"/>
  <c r="O420" i="6"/>
  <c r="P415" i="6"/>
  <c r="O400" i="6"/>
  <c r="N413" i="3"/>
  <c r="O419" i="6"/>
  <c r="N411" i="3"/>
  <c r="P433" i="6"/>
  <c r="P419" i="6"/>
  <c r="O403" i="6"/>
  <c r="Q433" i="6"/>
  <c r="O415" i="6"/>
  <c r="N402" i="3"/>
  <c r="P421" i="6"/>
  <c r="P401" i="6"/>
  <c r="P405" i="6"/>
  <c r="N400" i="3"/>
  <c r="Q419" i="6"/>
  <c r="O408" i="6"/>
  <c r="N410" i="3"/>
  <c r="Q403" i="6"/>
  <c r="O424" i="6"/>
  <c r="O429" i="6"/>
  <c r="N412" i="3"/>
  <c r="O433" i="6"/>
  <c r="P412" i="6"/>
  <c r="Q415" i="6"/>
  <c r="N399" i="3"/>
  <c r="O432" i="6"/>
  <c r="P422" i="6"/>
  <c r="P411" i="6"/>
  <c r="P431" i="6"/>
  <c r="P399" i="6"/>
  <c r="Q422" i="6"/>
  <c r="N406" i="3"/>
  <c r="O422" i="6"/>
  <c r="P403" i="6"/>
  <c r="P428" i="6"/>
  <c r="O404" i="6"/>
  <c r="Q426" i="6"/>
  <c r="N426" i="6"/>
  <c r="N416" i="6"/>
  <c r="Q416" i="6"/>
  <c r="Q414" i="6"/>
  <c r="N414" i="6"/>
  <c r="Q398" i="6"/>
  <c r="N398" i="6"/>
  <c r="O397" i="6"/>
  <c r="O379" i="6"/>
  <c r="P374" i="6"/>
  <c r="P380" i="6"/>
  <c r="P376" i="6"/>
  <c r="P382" i="6"/>
  <c r="P392" i="6"/>
  <c r="P385" i="6"/>
  <c r="O374" i="6"/>
  <c r="N396" i="6"/>
  <c r="N392" i="6"/>
  <c r="O380" i="6"/>
  <c r="O390" i="6"/>
  <c r="O378" i="6"/>
  <c r="O389" i="6"/>
  <c r="O394" i="6"/>
  <c r="P384" i="6"/>
  <c r="O384" i="6"/>
  <c r="P394" i="6"/>
  <c r="P386" i="6"/>
  <c r="P388" i="6"/>
  <c r="P390" i="6"/>
  <c r="O376" i="6"/>
  <c r="O382" i="6"/>
  <c r="O385" i="6"/>
  <c r="P378" i="6"/>
  <c r="O375" i="6"/>
  <c r="O386" i="6"/>
  <c r="O388" i="6"/>
  <c r="O387" i="6"/>
  <c r="O395" i="6"/>
  <c r="N369" i="3"/>
  <c r="N367" i="3"/>
  <c r="N381" i="3"/>
  <c r="N387" i="3"/>
  <c r="N393" i="3"/>
  <c r="N379" i="3"/>
  <c r="P381" i="6"/>
  <c r="N371" i="3"/>
  <c r="P397" i="6"/>
  <c r="P391" i="6"/>
  <c r="N375" i="3"/>
  <c r="N377" i="3"/>
  <c r="N389" i="3"/>
  <c r="N395" i="3"/>
  <c r="N397" i="3"/>
  <c r="N391" i="3"/>
  <c r="N383" i="3"/>
  <c r="N373" i="3"/>
  <c r="P375" i="6"/>
  <c r="P389" i="6"/>
  <c r="P387" i="6"/>
  <c r="P377" i="6"/>
  <c r="P395" i="6"/>
  <c r="P383" i="6"/>
  <c r="Q396" i="6"/>
  <c r="P379" i="6"/>
  <c r="P393" i="6"/>
  <c r="Q392" i="6"/>
  <c r="O391" i="6"/>
  <c r="O393" i="6"/>
  <c r="Q391" i="6"/>
  <c r="Q383" i="6"/>
  <c r="O383" i="6"/>
  <c r="O381" i="6"/>
  <c r="O377" i="6"/>
  <c r="Q377" i="6"/>
  <c r="F349" i="8"/>
  <c r="H349" i="8"/>
  <c r="J349" i="8"/>
  <c r="I349" i="8"/>
  <c r="G349" i="8"/>
  <c r="N389" i="6"/>
  <c r="Q389" i="6"/>
  <c r="N387" i="6"/>
  <c r="Q387" i="6"/>
  <c r="N381" i="6"/>
  <c r="Q381" i="6"/>
  <c r="N397" i="6"/>
  <c r="Q397" i="6"/>
  <c r="N378" i="6"/>
  <c r="Q378" i="6"/>
  <c r="N385" i="6"/>
  <c r="Q385" i="6"/>
  <c r="N375" i="6"/>
  <c r="Q375" i="6"/>
  <c r="N393" i="6"/>
  <c r="Q393" i="6"/>
  <c r="N390" i="6"/>
  <c r="Q390" i="6"/>
  <c r="N374" i="6"/>
  <c r="Q374" i="6"/>
  <c r="N382" i="6"/>
  <c r="Q382" i="6"/>
  <c r="N394" i="6"/>
  <c r="Q394" i="6"/>
  <c r="N388" i="6"/>
  <c r="Q388" i="6"/>
  <c r="N386" i="6"/>
  <c r="Q386" i="6"/>
  <c r="N379" i="6"/>
  <c r="Q379" i="6"/>
  <c r="N395" i="6"/>
  <c r="Q395" i="6"/>
  <c r="N380" i="6"/>
  <c r="Q380" i="6"/>
  <c r="W2" i="8" a="1"/>
  <c r="Y3" i="12"/>
  <c r="AA4" i="12"/>
  <c r="Y5" i="12"/>
  <c r="AA6" i="12"/>
  <c r="Y7" i="12"/>
  <c r="AA8" i="12"/>
  <c r="Y9" i="12"/>
  <c r="AA10" i="12"/>
  <c r="Y11" i="12"/>
  <c r="AA12" i="12"/>
  <c r="Y13" i="12"/>
  <c r="AA14" i="12"/>
  <c r="Y15" i="12"/>
  <c r="AA16" i="12"/>
  <c r="Y17" i="12"/>
  <c r="AA18" i="12"/>
  <c r="Y19" i="12"/>
  <c r="AA20" i="12"/>
  <c r="Y21" i="12"/>
  <c r="AA22" i="12"/>
  <c r="Y23" i="12"/>
  <c r="AA24" i="12"/>
  <c r="Y25" i="12"/>
  <c r="AA26" i="12"/>
  <c r="Y27" i="12"/>
  <c r="AA28" i="12"/>
  <c r="Y29" i="12"/>
  <c r="Z3" i="12"/>
  <c r="X4" i="12"/>
  <c r="AB4" i="12"/>
  <c r="Z5" i="12"/>
  <c r="X6" i="12"/>
  <c r="AB6" i="12"/>
  <c r="Z7" i="12"/>
  <c r="X8" i="12"/>
  <c r="AB8" i="12"/>
  <c r="Z9" i="12"/>
  <c r="X10" i="12"/>
  <c r="AB10" i="12"/>
  <c r="Z11" i="12"/>
  <c r="X12" i="12"/>
  <c r="AB12" i="12"/>
  <c r="Z13" i="12"/>
  <c r="X14" i="12"/>
  <c r="AB14" i="12"/>
  <c r="Z15" i="12"/>
  <c r="X16" i="12"/>
  <c r="AB16" i="12"/>
  <c r="Z17" i="12"/>
  <c r="X18" i="12"/>
  <c r="AB18" i="12"/>
  <c r="Z19" i="12"/>
  <c r="X20" i="12"/>
  <c r="AB20" i="12"/>
  <c r="Z21" i="12"/>
  <c r="X22" i="12"/>
  <c r="AB22" i="12"/>
  <c r="Z23" i="12"/>
  <c r="X24" i="12"/>
  <c r="AB24" i="12"/>
  <c r="Z25" i="12"/>
  <c r="X26" i="12"/>
  <c r="AB26" i="12"/>
  <c r="Z27" i="12"/>
  <c r="X28" i="12"/>
  <c r="AB28" i="12"/>
  <c r="Z29" i="12"/>
  <c r="AA3" i="12"/>
  <c r="Y4" i="12"/>
  <c r="AA5" i="12"/>
  <c r="Y6" i="12"/>
  <c r="AA7" i="12"/>
  <c r="Y8" i="12"/>
  <c r="AA9" i="12"/>
  <c r="Y10" i="12"/>
  <c r="AA11" i="12"/>
  <c r="Y12" i="12"/>
  <c r="AA13" i="12"/>
  <c r="Y14" i="12"/>
  <c r="AA15" i="12"/>
  <c r="Y16" i="12"/>
  <c r="AA17" i="12"/>
  <c r="Y18" i="12"/>
  <c r="AA19" i="12"/>
  <c r="Y20" i="12"/>
  <c r="AA21" i="12"/>
  <c r="Y22" i="12"/>
  <c r="AA23" i="12"/>
  <c r="Y24" i="12"/>
  <c r="AA25" i="12"/>
  <c r="Y26" i="12"/>
  <c r="AA27" i="12"/>
  <c r="Y28" i="12"/>
  <c r="AA29" i="12"/>
  <c r="X3" i="10"/>
  <c r="AB3" i="10"/>
  <c r="Z4" i="10"/>
  <c r="X5" i="10"/>
  <c r="AB5" i="10"/>
  <c r="Z6" i="10"/>
  <c r="X7" i="10"/>
  <c r="AB7" i="10"/>
  <c r="Z8" i="10"/>
  <c r="X9" i="10"/>
  <c r="AB9" i="10"/>
  <c r="Z10" i="10"/>
  <c r="X11" i="10"/>
  <c r="AB11" i="10"/>
  <c r="Z12" i="10"/>
  <c r="X13" i="10"/>
  <c r="AB13" i="10"/>
  <c r="Z14" i="10"/>
  <c r="X15" i="10"/>
  <c r="AB15" i="10"/>
  <c r="Z16" i="10"/>
  <c r="X17" i="10"/>
  <c r="AB17" i="10"/>
  <c r="Z18" i="10"/>
  <c r="X19" i="10"/>
  <c r="AB19" i="10"/>
  <c r="Z20" i="10"/>
  <c r="X21" i="10"/>
  <c r="AB21" i="10"/>
  <c r="Z22" i="10"/>
  <c r="X23" i="10"/>
  <c r="AB23" i="10"/>
  <c r="Z24" i="10"/>
  <c r="X25" i="10"/>
  <c r="AB25" i="10"/>
  <c r="Z26" i="10"/>
  <c r="X27" i="10"/>
  <c r="AB27" i="10"/>
  <c r="Z28" i="10"/>
  <c r="X29" i="10"/>
  <c r="AB29" i="10"/>
  <c r="Y4" i="10"/>
  <c r="AA5" i="10"/>
  <c r="Y8" i="10"/>
  <c r="AA9" i="10"/>
  <c r="Y12" i="10"/>
  <c r="AA13" i="10"/>
  <c r="AA15" i="10"/>
  <c r="AA17" i="10"/>
  <c r="Y20" i="10"/>
  <c r="AA21" i="10"/>
  <c r="Y26" i="10"/>
  <c r="AA27" i="10"/>
  <c r="Y28" i="10"/>
  <c r="AA29" i="10"/>
  <c r="Y3" i="10"/>
  <c r="AA4" i="10"/>
  <c r="Y5" i="10"/>
  <c r="AA6" i="10"/>
  <c r="Y7" i="10"/>
  <c r="AA8" i="10"/>
  <c r="Y9" i="10"/>
  <c r="AA10" i="10"/>
  <c r="Y11" i="10"/>
  <c r="AA12" i="10"/>
  <c r="Y13" i="10"/>
  <c r="AA14" i="10"/>
  <c r="Y15" i="10"/>
  <c r="AA16" i="10"/>
  <c r="Y17" i="10"/>
  <c r="AA18" i="10"/>
  <c r="Y19" i="10"/>
  <c r="AA20" i="10"/>
  <c r="Y21" i="10"/>
  <c r="AA22" i="10"/>
  <c r="Y23" i="10"/>
  <c r="AA24" i="10"/>
  <c r="Y25" i="10"/>
  <c r="AA26" i="10"/>
  <c r="Y27" i="10"/>
  <c r="AA28" i="10"/>
  <c r="Y29" i="10"/>
  <c r="AA3" i="10"/>
  <c r="Y6" i="10"/>
  <c r="AA7" i="10"/>
  <c r="Y10" i="10"/>
  <c r="AA11" i="10"/>
  <c r="Y14" i="10"/>
  <c r="Y16" i="10"/>
  <c r="Y18" i="10"/>
  <c r="AA19" i="10"/>
  <c r="Y22" i="10"/>
  <c r="AA23" i="10"/>
  <c r="Y24" i="10"/>
  <c r="AA25" i="10"/>
  <c r="Z3" i="10"/>
  <c r="X4" i="10"/>
  <c r="AB4" i="10"/>
  <c r="Z5" i="10"/>
  <c r="X6" i="10"/>
  <c r="AB6" i="10"/>
  <c r="Z7" i="10"/>
  <c r="X8" i="10"/>
  <c r="AB8" i="10"/>
  <c r="Z9" i="10"/>
  <c r="X10" i="10"/>
  <c r="AB10" i="10"/>
  <c r="Z11" i="10"/>
  <c r="X12" i="10"/>
  <c r="AB12" i="10"/>
  <c r="Z13" i="10"/>
  <c r="X14" i="10"/>
  <c r="AB14" i="10"/>
  <c r="Z15" i="10"/>
  <c r="X16" i="10"/>
  <c r="AB16" i="10"/>
  <c r="Z17" i="10"/>
  <c r="X18" i="10"/>
  <c r="AB18" i="10"/>
  <c r="Z19" i="10"/>
  <c r="X20" i="10"/>
  <c r="AB20" i="10"/>
  <c r="Z21" i="10"/>
  <c r="X22" i="10"/>
  <c r="AB22" i="10"/>
  <c r="Z23" i="10"/>
  <c r="X24" i="10"/>
  <c r="AB24" i="10"/>
  <c r="Z25" i="10"/>
  <c r="X26" i="10"/>
  <c r="AB26" i="10"/>
  <c r="Z27" i="10"/>
  <c r="X28" i="10"/>
  <c r="AB28" i="10"/>
  <c r="Z29" i="10"/>
  <c r="Z2" i="3" a="1"/>
  <c r="Z2" i="3" s="1"/>
  <c r="AD2" i="6" a="1"/>
  <c r="V2" i="14"/>
  <c r="V2" i="10"/>
  <c r="V2" i="12"/>
  <c r="W2" i="8" l="1"/>
  <c r="AD2" i="8" s="1"/>
  <c r="AD8" i="8"/>
  <c r="AD16" i="8"/>
  <c r="AD24" i="8"/>
  <c r="AD9" i="8"/>
  <c r="AD17" i="8"/>
  <c r="AD25" i="8"/>
  <c r="AD10" i="8"/>
  <c r="AD18" i="8"/>
  <c r="AD26" i="8"/>
  <c r="AD3" i="8"/>
  <c r="AD11" i="8"/>
  <c r="AD19" i="8"/>
  <c r="AD27" i="8"/>
  <c r="AD4" i="8"/>
  <c r="AD12" i="8"/>
  <c r="AD20" i="8"/>
  <c r="AD28" i="8"/>
  <c r="AD5" i="8"/>
  <c r="AD13" i="8"/>
  <c r="AD21" i="8"/>
  <c r="AD29" i="8"/>
  <c r="AD6" i="8"/>
  <c r="AD14" i="8"/>
  <c r="AD22" i="8"/>
  <c r="AD7" i="8"/>
  <c r="AD15" i="8"/>
  <c r="AD23" i="8"/>
  <c r="AB2" i="8"/>
  <c r="AA2" i="8"/>
  <c r="AC2" i="8"/>
  <c r="Y2" i="8"/>
  <c r="AC29" i="8"/>
  <c r="Y29" i="8"/>
  <c r="Z28" i="8"/>
  <c r="AA27" i="8"/>
  <c r="AB26" i="8"/>
  <c r="AC25" i="8"/>
  <c r="Y25" i="8"/>
  <c r="Z24" i="8"/>
  <c r="AA23" i="8"/>
  <c r="AB22" i="8"/>
  <c r="AC21" i="8"/>
  <c r="Y21" i="8"/>
  <c r="Z20" i="8"/>
  <c r="AA19" i="8"/>
  <c r="AB18" i="8"/>
  <c r="AC17" i="8"/>
  <c r="Y17" i="8"/>
  <c r="Z16" i="8"/>
  <c r="AA15" i="8"/>
  <c r="AB14" i="8"/>
  <c r="AC13" i="8"/>
  <c r="Y13" i="8"/>
  <c r="Z12" i="8"/>
  <c r="AA11" i="8"/>
  <c r="AB10" i="8"/>
  <c r="AC9" i="8"/>
  <c r="Y9" i="8"/>
  <c r="Z8" i="8"/>
  <c r="AA7" i="8"/>
  <c r="AB6" i="8"/>
  <c r="AC5" i="8"/>
  <c r="Y5" i="8"/>
  <c r="Z4" i="8"/>
  <c r="AA3" i="8"/>
  <c r="AB29" i="8"/>
  <c r="AC28" i="8"/>
  <c r="Y28" i="8"/>
  <c r="Z27" i="8"/>
  <c r="AA26" i="8"/>
  <c r="AB25" i="8"/>
  <c r="AC24" i="8"/>
  <c r="Y24" i="8"/>
  <c r="Z23" i="8"/>
  <c r="AA22" i="8"/>
  <c r="AB21" i="8"/>
  <c r="AC20" i="8"/>
  <c r="Y20" i="8"/>
  <c r="Z19" i="8"/>
  <c r="AA18" i="8"/>
  <c r="AB17" i="8"/>
  <c r="AC16" i="8"/>
  <c r="Y16" i="8"/>
  <c r="Z15" i="8"/>
  <c r="AA14" i="8"/>
  <c r="AB13" i="8"/>
  <c r="AC12" i="8"/>
  <c r="Y12" i="8"/>
  <c r="Z11" i="8"/>
  <c r="AA10" i="8"/>
  <c r="AB9" i="8"/>
  <c r="AC8" i="8"/>
  <c r="Y8" i="8"/>
  <c r="Z7" i="8"/>
  <c r="AA6" i="8"/>
  <c r="AB5" i="8"/>
  <c r="AC4" i="8"/>
  <c r="Y4" i="8"/>
  <c r="Z3" i="8"/>
  <c r="AA29" i="8"/>
  <c r="AB28" i="8"/>
  <c r="AC27" i="8"/>
  <c r="Y27" i="8"/>
  <c r="Z26" i="8"/>
  <c r="AA25" i="8"/>
  <c r="AB24" i="8"/>
  <c r="AC23" i="8"/>
  <c r="Y23" i="8"/>
  <c r="Z22" i="8"/>
  <c r="AA21" i="8"/>
  <c r="AB20" i="8"/>
  <c r="AC19" i="8"/>
  <c r="Y19" i="8"/>
  <c r="Z18" i="8"/>
  <c r="AA17" i="8"/>
  <c r="AB16" i="8"/>
  <c r="AC15" i="8"/>
  <c r="Y15" i="8"/>
  <c r="Z14" i="8"/>
  <c r="AA13" i="8"/>
  <c r="AB12" i="8"/>
  <c r="AC11" i="8"/>
  <c r="Y11" i="8"/>
  <c r="Z10" i="8"/>
  <c r="AA9" i="8"/>
  <c r="AB8" i="8"/>
  <c r="AC7" i="8"/>
  <c r="Y7" i="8"/>
  <c r="Z6" i="8"/>
  <c r="AA5" i="8"/>
  <c r="AB4" i="8"/>
  <c r="AC3" i="8"/>
  <c r="Y3" i="8"/>
  <c r="Z29" i="8"/>
  <c r="AA28" i="8"/>
  <c r="AB27" i="8"/>
  <c r="AC26" i="8"/>
  <c r="Y26" i="8"/>
  <c r="Z25" i="8"/>
  <c r="AA24" i="8"/>
  <c r="AB23" i="8"/>
  <c r="AC22" i="8"/>
  <c r="Y22" i="8"/>
  <c r="Z21" i="8"/>
  <c r="AA20" i="8"/>
  <c r="AB19" i="8"/>
  <c r="AC18" i="8"/>
  <c r="Y18" i="8"/>
  <c r="Z17" i="8"/>
  <c r="AA16" i="8"/>
  <c r="AB15" i="8"/>
  <c r="AC14" i="8"/>
  <c r="Y14" i="8"/>
  <c r="Z13" i="8"/>
  <c r="AA12" i="8"/>
  <c r="AB11" i="8"/>
  <c r="AC10" i="8"/>
  <c r="Y10" i="8"/>
  <c r="Z9" i="8"/>
  <c r="AA8" i="8"/>
  <c r="AB7" i="8"/>
  <c r="AC6" i="8"/>
  <c r="Y6" i="8"/>
  <c r="Z5" i="8"/>
  <c r="AA4" i="8"/>
  <c r="AB3" i="8"/>
  <c r="Y2" i="12"/>
  <c r="AB2" i="12"/>
  <c r="X2" i="12"/>
  <c r="AA2" i="12"/>
  <c r="Z2" i="12"/>
  <c r="AB2" i="10"/>
  <c r="X2" i="10"/>
  <c r="Y2" i="10"/>
  <c r="AA2" i="10"/>
  <c r="Z2" i="10"/>
  <c r="AE2" i="3"/>
  <c r="AD2" i="3"/>
  <c r="AC2" i="3"/>
  <c r="AB2" i="3"/>
  <c r="AF2" i="3"/>
  <c r="AF29" i="3"/>
  <c r="AB29" i="3"/>
  <c r="AC28" i="3"/>
  <c r="AD27" i="3"/>
  <c r="AE26" i="3"/>
  <c r="AF25" i="3"/>
  <c r="AB25" i="3"/>
  <c r="AC24" i="3"/>
  <c r="AD23" i="3"/>
  <c r="AE22" i="3"/>
  <c r="AF21" i="3"/>
  <c r="AB21" i="3"/>
  <c r="AC20" i="3"/>
  <c r="AD19" i="3"/>
  <c r="AE18" i="3"/>
  <c r="AF17" i="3"/>
  <c r="AB17" i="3"/>
  <c r="AC16" i="3"/>
  <c r="AD15" i="3"/>
  <c r="AE14" i="3"/>
  <c r="AF13" i="3"/>
  <c r="AB13" i="3"/>
  <c r="AC12" i="3"/>
  <c r="AD11" i="3"/>
  <c r="AE10" i="3"/>
  <c r="AF9" i="3"/>
  <c r="AB9" i="3"/>
  <c r="AC8" i="3"/>
  <c r="AD7" i="3"/>
  <c r="AE6" i="3"/>
  <c r="AF5" i="3"/>
  <c r="AB5" i="3"/>
  <c r="AC4" i="3"/>
  <c r="AD3" i="3"/>
  <c r="AE29" i="3"/>
  <c r="AF28" i="3"/>
  <c r="AB28" i="3"/>
  <c r="AC27" i="3"/>
  <c r="AD26" i="3"/>
  <c r="AE25" i="3"/>
  <c r="AF24" i="3"/>
  <c r="AB24" i="3"/>
  <c r="AC23" i="3"/>
  <c r="AD22" i="3"/>
  <c r="AE21" i="3"/>
  <c r="AF20" i="3"/>
  <c r="AB20" i="3"/>
  <c r="AC19" i="3"/>
  <c r="AD18" i="3"/>
  <c r="AE17" i="3"/>
  <c r="AF16" i="3"/>
  <c r="AB16" i="3"/>
  <c r="AC15" i="3"/>
  <c r="AD14" i="3"/>
  <c r="AE13" i="3"/>
  <c r="AF12" i="3"/>
  <c r="AB12" i="3"/>
  <c r="AC11" i="3"/>
  <c r="AD10" i="3"/>
  <c r="AE9" i="3"/>
  <c r="AF8" i="3"/>
  <c r="AB8" i="3"/>
  <c r="AC7" i="3"/>
  <c r="AD6" i="3"/>
  <c r="AE5" i="3"/>
  <c r="AF4" i="3"/>
  <c r="AB4" i="3"/>
  <c r="AC3" i="3"/>
  <c r="AD29" i="3"/>
  <c r="AE28" i="3"/>
  <c r="AF27" i="3"/>
  <c r="AB27" i="3"/>
  <c r="AC26" i="3"/>
  <c r="AD25" i="3"/>
  <c r="AE24" i="3"/>
  <c r="AF23" i="3"/>
  <c r="AB23" i="3"/>
  <c r="AC22" i="3"/>
  <c r="AD21" i="3"/>
  <c r="AE20" i="3"/>
  <c r="AF19" i="3"/>
  <c r="AB19" i="3"/>
  <c r="AC18" i="3"/>
  <c r="AD17" i="3"/>
  <c r="AE16" i="3"/>
  <c r="AF15" i="3"/>
  <c r="AB15" i="3"/>
  <c r="AC14" i="3"/>
  <c r="AD13" i="3"/>
  <c r="AE12" i="3"/>
  <c r="AF11" i="3"/>
  <c r="AB11" i="3"/>
  <c r="AC10" i="3"/>
  <c r="AD9" i="3"/>
  <c r="AE8" i="3"/>
  <c r="AF7" i="3"/>
  <c r="AB7" i="3"/>
  <c r="AC6" i="3"/>
  <c r="AD5" i="3"/>
  <c r="AE4" i="3"/>
  <c r="AF3" i="3"/>
  <c r="AB3" i="3"/>
  <c r="AC29" i="3"/>
  <c r="AD28" i="3"/>
  <c r="AE27" i="3"/>
  <c r="AF26" i="3"/>
  <c r="AD24" i="3"/>
  <c r="AC21" i="3"/>
  <c r="AB18" i="3"/>
  <c r="AF14" i="3"/>
  <c r="AE11" i="3"/>
  <c r="AD8" i="3"/>
  <c r="AC5" i="3"/>
  <c r="AE23" i="3"/>
  <c r="AD20" i="3"/>
  <c r="AC17" i="3"/>
  <c r="AB14" i="3"/>
  <c r="AF10" i="3"/>
  <c r="AE7" i="3"/>
  <c r="AD4" i="3"/>
  <c r="AB26" i="3"/>
  <c r="AF22" i="3"/>
  <c r="AE19" i="3"/>
  <c r="AD16" i="3"/>
  <c r="AC13" i="3"/>
  <c r="AB10" i="3"/>
  <c r="AF6" i="3"/>
  <c r="AE3" i="3"/>
  <c r="AC25" i="3"/>
  <c r="AB22" i="3"/>
  <c r="AF18" i="3"/>
  <c r="AE15" i="3"/>
  <c r="AD12" i="3"/>
  <c r="AC9" i="3"/>
  <c r="AB6" i="3"/>
  <c r="AI29" i="6"/>
  <c r="AG28" i="6"/>
  <c r="AI27" i="6"/>
  <c r="AG26" i="6"/>
  <c r="AI25" i="6"/>
  <c r="AG24" i="6"/>
  <c r="AI23" i="6"/>
  <c r="AG22" i="6"/>
  <c r="AI21" i="6"/>
  <c r="AG20" i="6"/>
  <c r="AI19" i="6"/>
  <c r="AG18" i="6"/>
  <c r="AI17" i="6"/>
  <c r="AG16" i="6"/>
  <c r="AI15" i="6"/>
  <c r="AG14" i="6"/>
  <c r="AI13" i="6"/>
  <c r="AG12" i="6"/>
  <c r="AI11" i="6"/>
  <c r="AG10" i="6"/>
  <c r="AI9" i="6"/>
  <c r="AG8" i="6"/>
  <c r="AI7" i="6"/>
  <c r="AG6" i="6"/>
  <c r="AI5" i="6"/>
  <c r="AG4" i="6"/>
  <c r="AG3" i="6"/>
  <c r="AJ29" i="6"/>
  <c r="AF29" i="6"/>
  <c r="AH28" i="6"/>
  <c r="AJ27" i="6"/>
  <c r="AF27" i="6"/>
  <c r="AH26" i="6"/>
  <c r="AJ25" i="6"/>
  <c r="AF25" i="6"/>
  <c r="AH24" i="6"/>
  <c r="AJ23" i="6"/>
  <c r="AF23" i="6"/>
  <c r="AH22" i="6"/>
  <c r="AF21" i="6"/>
  <c r="AH20" i="6"/>
  <c r="AJ19" i="6"/>
  <c r="AF19" i="6"/>
  <c r="AH18" i="6"/>
  <c r="AF17" i="6"/>
  <c r="AH16" i="6"/>
  <c r="AJ15" i="6"/>
  <c r="AH14" i="6"/>
  <c r="AF13" i="6"/>
  <c r="AJ11" i="6"/>
  <c r="AH10" i="6"/>
  <c r="AF9" i="6"/>
  <c r="AJ7" i="6"/>
  <c r="AH6" i="6"/>
  <c r="AF5" i="6"/>
  <c r="AH29" i="6"/>
  <c r="AJ28" i="6"/>
  <c r="AF28" i="6"/>
  <c r="AH27" i="6"/>
  <c r="AJ26" i="6"/>
  <c r="AF26" i="6"/>
  <c r="AH25" i="6"/>
  <c r="AJ24" i="6"/>
  <c r="AF24" i="6"/>
  <c r="AH23" i="6"/>
  <c r="AJ22" i="6"/>
  <c r="AF22" i="6"/>
  <c r="AH21" i="6"/>
  <c r="AJ20" i="6"/>
  <c r="AF20" i="6"/>
  <c r="AH19" i="6"/>
  <c r="AJ18" i="6"/>
  <c r="AF18" i="6"/>
  <c r="AH17" i="6"/>
  <c r="AJ16" i="6"/>
  <c r="AF16" i="6"/>
  <c r="AH15" i="6"/>
  <c r="AJ14" i="6"/>
  <c r="AF14" i="6"/>
  <c r="AH13" i="6"/>
  <c r="AJ12" i="6"/>
  <c r="AF12" i="6"/>
  <c r="AH11" i="6"/>
  <c r="AJ10" i="6"/>
  <c r="AF10" i="6"/>
  <c r="AH9" i="6"/>
  <c r="AJ8" i="6"/>
  <c r="AF8" i="6"/>
  <c r="AH7" i="6"/>
  <c r="AJ6" i="6"/>
  <c r="AF6" i="6"/>
  <c r="AH5" i="6"/>
  <c r="AJ4" i="6"/>
  <c r="AF4" i="6"/>
  <c r="AJ3" i="6"/>
  <c r="AF3" i="6"/>
  <c r="AG29" i="6"/>
  <c r="AI28" i="6"/>
  <c r="AG27" i="6"/>
  <c r="AI26" i="6"/>
  <c r="AG25" i="6"/>
  <c r="AI24" i="6"/>
  <c r="AG23" i="6"/>
  <c r="AI22" i="6"/>
  <c r="AG21" i="6"/>
  <c r="AI20" i="6"/>
  <c r="AG19" i="6"/>
  <c r="AI18" i="6"/>
  <c r="AG17" i="6"/>
  <c r="AI16" i="6"/>
  <c r="AG15" i="6"/>
  <c r="AI14" i="6"/>
  <c r="AG13" i="6"/>
  <c r="AI12" i="6"/>
  <c r="AG11" i="6"/>
  <c r="AI10" i="6"/>
  <c r="AG9" i="6"/>
  <c r="AI8" i="6"/>
  <c r="AG7" i="6"/>
  <c r="AI6" i="6"/>
  <c r="AG5" i="6"/>
  <c r="AI4" i="6"/>
  <c r="AI3" i="6"/>
  <c r="AJ21" i="6"/>
  <c r="AJ17" i="6"/>
  <c r="AF15" i="6"/>
  <c r="AJ13" i="6"/>
  <c r="AH12" i="6"/>
  <c r="AF11" i="6"/>
  <c r="AJ9" i="6"/>
  <c r="AH8" i="6"/>
  <c r="AF7" i="6"/>
  <c r="AJ5" i="6"/>
  <c r="AH4" i="6"/>
  <c r="AH3" i="6"/>
  <c r="AD2" i="6"/>
  <c r="Z2" i="8" l="1"/>
  <c r="AI2" i="6"/>
  <c r="AF2" i="6"/>
  <c r="AH2" i="6"/>
  <c r="AG2" i="6"/>
  <c r="AJ2" i="6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08" i="14"/>
  <c r="E309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331" i="14"/>
  <c r="E332" i="14"/>
  <c r="E333" i="14"/>
  <c r="E334" i="14"/>
  <c r="E335" i="14"/>
  <c r="E336" i="14"/>
  <c r="E337" i="14"/>
  <c r="E338" i="14"/>
  <c r="E339" i="14"/>
  <c r="E340" i="14"/>
  <c r="E341" i="14"/>
  <c r="E342" i="14"/>
  <c r="E343" i="14"/>
  <c r="E344" i="14"/>
  <c r="E345" i="14"/>
  <c r="E346" i="14"/>
  <c r="E347" i="14"/>
  <c r="E348" i="14"/>
  <c r="E349" i="14"/>
  <c r="E350" i="14"/>
  <c r="E351" i="14"/>
  <c r="E352" i="14"/>
  <c r="E353" i="14"/>
  <c r="E354" i="14"/>
  <c r="E355" i="14"/>
  <c r="E356" i="14"/>
  <c r="E357" i="14"/>
  <c r="E358" i="14"/>
  <c r="E359" i="14"/>
  <c r="E360" i="14"/>
  <c r="E361" i="14"/>
  <c r="E362" i="14"/>
  <c r="E363" i="14"/>
  <c r="E364" i="14"/>
  <c r="E365" i="14"/>
  <c r="E366" i="14"/>
  <c r="E367" i="14"/>
  <c r="E368" i="14"/>
  <c r="E369" i="14"/>
  <c r="E370" i="14"/>
  <c r="E371" i="14"/>
  <c r="E372" i="14"/>
  <c r="E373" i="14"/>
  <c r="W1" i="14"/>
  <c r="AE1" i="14" s="1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W1" i="12"/>
  <c r="AE1" i="12" s="1"/>
  <c r="W1" i="10"/>
  <c r="AE1" i="10" s="1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2" i="10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1" i="8"/>
  <c r="E352" i="8"/>
  <c r="E353" i="8"/>
  <c r="E354" i="8"/>
  <c r="E355" i="8"/>
  <c r="E356" i="8"/>
  <c r="E357" i="8"/>
  <c r="E358" i="8"/>
  <c r="E359" i="8"/>
  <c r="E360" i="8"/>
  <c r="X31" i="8"/>
  <c r="X32" i="8"/>
  <c r="X1" i="8"/>
  <c r="AG1" i="8" s="1"/>
  <c r="J372" i="12" l="1"/>
  <c r="I372" i="12"/>
  <c r="H372" i="12"/>
  <c r="G372" i="12"/>
  <c r="F372" i="12"/>
  <c r="F372" i="10"/>
  <c r="I372" i="10"/>
  <c r="J372" i="10"/>
  <c r="H372" i="10"/>
  <c r="G372" i="10"/>
  <c r="H372" i="14"/>
  <c r="G372" i="14"/>
  <c r="F372" i="14"/>
  <c r="J372" i="14"/>
  <c r="I372" i="14"/>
  <c r="W32" i="14"/>
  <c r="F371" i="12"/>
  <c r="G371" i="12"/>
  <c r="J371" i="12"/>
  <c r="H371" i="12"/>
  <c r="I371" i="12"/>
  <c r="Y32" i="8"/>
  <c r="AD32" i="8"/>
  <c r="AA32" i="8"/>
  <c r="AB32" i="8"/>
  <c r="Z32" i="8"/>
  <c r="AC32" i="8"/>
  <c r="J371" i="10"/>
  <c r="I371" i="10"/>
  <c r="H371" i="10"/>
  <c r="G371" i="10"/>
  <c r="F371" i="10"/>
  <c r="G371" i="14"/>
  <c r="F371" i="14"/>
  <c r="H371" i="14"/>
  <c r="J371" i="14"/>
  <c r="I371" i="14"/>
  <c r="G369" i="12"/>
  <c r="I369" i="12"/>
  <c r="J369" i="12"/>
  <c r="F369" i="12"/>
  <c r="H369" i="12"/>
  <c r="I370" i="14"/>
  <c r="H370" i="14"/>
  <c r="G370" i="14"/>
  <c r="J370" i="14"/>
  <c r="F370" i="14"/>
  <c r="I369" i="10"/>
  <c r="G369" i="10"/>
  <c r="H369" i="10"/>
  <c r="J369" i="10"/>
  <c r="F369" i="10"/>
  <c r="J369" i="14"/>
  <c r="F369" i="14"/>
  <c r="I369" i="14"/>
  <c r="H369" i="14"/>
  <c r="G369" i="14"/>
  <c r="H370" i="10"/>
  <c r="J370" i="10"/>
  <c r="F370" i="10"/>
  <c r="G370" i="10"/>
  <c r="I370" i="10"/>
  <c r="J370" i="12"/>
  <c r="F370" i="12"/>
  <c r="H370" i="12"/>
  <c r="I370" i="12"/>
  <c r="G370" i="12"/>
  <c r="G368" i="10"/>
  <c r="I368" i="10"/>
  <c r="H368" i="10"/>
  <c r="J368" i="10"/>
  <c r="F368" i="10"/>
  <c r="G368" i="12"/>
  <c r="I368" i="12"/>
  <c r="J368" i="12"/>
  <c r="F368" i="12"/>
  <c r="H368" i="12"/>
  <c r="I368" i="14"/>
  <c r="G368" i="14"/>
  <c r="H368" i="14"/>
  <c r="J368" i="14"/>
  <c r="F368" i="14"/>
  <c r="H366" i="14"/>
  <c r="J366" i="14"/>
  <c r="F366" i="14"/>
  <c r="I366" i="14"/>
  <c r="G366" i="14"/>
  <c r="J364" i="12"/>
  <c r="F364" i="12"/>
  <c r="G364" i="12"/>
  <c r="I364" i="12"/>
  <c r="H364" i="12"/>
  <c r="I365" i="14"/>
  <c r="G365" i="14"/>
  <c r="F365" i="14"/>
  <c r="H365" i="14"/>
  <c r="J365" i="14"/>
  <c r="G367" i="10"/>
  <c r="I367" i="10"/>
  <c r="J367" i="10"/>
  <c r="F367" i="10"/>
  <c r="H367" i="10"/>
  <c r="H366" i="10"/>
  <c r="J366" i="10"/>
  <c r="F366" i="10"/>
  <c r="G366" i="10"/>
  <c r="I366" i="10"/>
  <c r="G367" i="12"/>
  <c r="H367" i="12"/>
  <c r="J367" i="12"/>
  <c r="F367" i="12"/>
  <c r="I367" i="12"/>
  <c r="J364" i="14"/>
  <c r="F364" i="14"/>
  <c r="H364" i="14"/>
  <c r="G364" i="14"/>
  <c r="I364" i="14"/>
  <c r="J364" i="10"/>
  <c r="F364" i="10"/>
  <c r="H364" i="10"/>
  <c r="I364" i="10"/>
  <c r="G364" i="10"/>
  <c r="I365" i="12"/>
  <c r="J365" i="12"/>
  <c r="F365" i="12"/>
  <c r="H365" i="12"/>
  <c r="G365" i="12"/>
  <c r="I365" i="10"/>
  <c r="G365" i="10"/>
  <c r="H365" i="10"/>
  <c r="J365" i="10"/>
  <c r="F365" i="10"/>
  <c r="H366" i="12"/>
  <c r="I366" i="12"/>
  <c r="G366" i="12"/>
  <c r="J366" i="12"/>
  <c r="F366" i="12"/>
  <c r="G367" i="14"/>
  <c r="I367" i="14"/>
  <c r="H367" i="14"/>
  <c r="J367" i="14"/>
  <c r="F367" i="14"/>
  <c r="I360" i="10"/>
  <c r="H360" i="10"/>
  <c r="G360" i="10"/>
  <c r="J360" i="10"/>
  <c r="F360" i="10"/>
  <c r="W32" i="12"/>
  <c r="H361" i="12"/>
  <c r="G361" i="12"/>
  <c r="J361" i="12"/>
  <c r="F361" i="12"/>
  <c r="I361" i="12"/>
  <c r="H362" i="14"/>
  <c r="G362" i="14"/>
  <c r="I362" i="14"/>
  <c r="J362" i="14"/>
  <c r="F362" i="14"/>
  <c r="H358" i="14"/>
  <c r="G358" i="14"/>
  <c r="I358" i="14"/>
  <c r="J358" i="14"/>
  <c r="F358" i="14"/>
  <c r="J359" i="8"/>
  <c r="F359" i="8"/>
  <c r="G359" i="8"/>
  <c r="I359" i="8"/>
  <c r="H359" i="8"/>
  <c r="J363" i="10"/>
  <c r="F363" i="10"/>
  <c r="I363" i="10"/>
  <c r="H363" i="10"/>
  <c r="G363" i="10"/>
  <c r="J359" i="10"/>
  <c r="F359" i="10"/>
  <c r="I359" i="10"/>
  <c r="H359" i="10"/>
  <c r="G359" i="10"/>
  <c r="I360" i="12"/>
  <c r="H360" i="12"/>
  <c r="G360" i="12"/>
  <c r="J360" i="12"/>
  <c r="F360" i="12"/>
  <c r="I361" i="14"/>
  <c r="H361" i="14"/>
  <c r="J361" i="14"/>
  <c r="G361" i="14"/>
  <c r="F361" i="14"/>
  <c r="G358" i="8"/>
  <c r="H358" i="8"/>
  <c r="J358" i="8"/>
  <c r="F358" i="8"/>
  <c r="I358" i="8"/>
  <c r="G362" i="10"/>
  <c r="J362" i="10"/>
  <c r="F362" i="10"/>
  <c r="I362" i="10"/>
  <c r="H362" i="10"/>
  <c r="G358" i="10"/>
  <c r="J358" i="10"/>
  <c r="F358" i="10"/>
  <c r="I358" i="10"/>
  <c r="H358" i="10"/>
  <c r="J363" i="12"/>
  <c r="F363" i="12"/>
  <c r="I363" i="12"/>
  <c r="H363" i="12"/>
  <c r="G363" i="12"/>
  <c r="J359" i="12"/>
  <c r="F359" i="12"/>
  <c r="I359" i="12"/>
  <c r="H359" i="12"/>
  <c r="G359" i="12"/>
  <c r="J360" i="14"/>
  <c r="F360" i="14"/>
  <c r="I360" i="14"/>
  <c r="G360" i="14"/>
  <c r="H360" i="14"/>
  <c r="W31" i="14"/>
  <c r="W32" i="10"/>
  <c r="H361" i="10"/>
  <c r="G361" i="10"/>
  <c r="J361" i="10"/>
  <c r="F361" i="10"/>
  <c r="I361" i="10"/>
  <c r="G362" i="12"/>
  <c r="J362" i="12"/>
  <c r="F362" i="12"/>
  <c r="I362" i="12"/>
  <c r="H362" i="12"/>
  <c r="G358" i="12"/>
  <c r="J358" i="12"/>
  <c r="F358" i="12"/>
  <c r="I358" i="12"/>
  <c r="H358" i="12"/>
  <c r="G363" i="14"/>
  <c r="J363" i="14"/>
  <c r="F363" i="14"/>
  <c r="I363" i="14"/>
  <c r="H363" i="14"/>
  <c r="G359" i="14"/>
  <c r="J359" i="14"/>
  <c r="F359" i="14"/>
  <c r="I359" i="14"/>
  <c r="H359" i="14"/>
  <c r="G357" i="12"/>
  <c r="F357" i="12"/>
  <c r="J357" i="12"/>
  <c r="I357" i="12"/>
  <c r="H357" i="12"/>
  <c r="I357" i="10"/>
  <c r="H357" i="10"/>
  <c r="G357" i="10"/>
  <c r="F357" i="10"/>
  <c r="J357" i="10"/>
  <c r="F357" i="14"/>
  <c r="J357" i="14"/>
  <c r="G357" i="14"/>
  <c r="I357" i="14"/>
  <c r="H357" i="14"/>
  <c r="J357" i="8"/>
  <c r="I357" i="8"/>
  <c r="H357" i="8"/>
  <c r="G357" i="8"/>
  <c r="F357" i="8"/>
  <c r="G356" i="12"/>
  <c r="F356" i="12"/>
  <c r="H356" i="12"/>
  <c r="J356" i="12"/>
  <c r="I356" i="12"/>
  <c r="J356" i="8"/>
  <c r="I356" i="8"/>
  <c r="H356" i="8"/>
  <c r="G356" i="8"/>
  <c r="F356" i="8"/>
  <c r="J356" i="10"/>
  <c r="I356" i="10"/>
  <c r="H356" i="10"/>
  <c r="G356" i="10"/>
  <c r="F356" i="10"/>
  <c r="J356" i="14"/>
  <c r="I356" i="14"/>
  <c r="H356" i="14"/>
  <c r="F356" i="14"/>
  <c r="G356" i="14"/>
  <c r="H355" i="14"/>
  <c r="G355" i="14"/>
  <c r="F355" i="14"/>
  <c r="J355" i="14"/>
  <c r="I355" i="14"/>
  <c r="F355" i="8"/>
  <c r="J355" i="8"/>
  <c r="I355" i="8"/>
  <c r="H355" i="8"/>
  <c r="G355" i="8"/>
  <c r="I355" i="12"/>
  <c r="J355" i="12"/>
  <c r="H355" i="12"/>
  <c r="G355" i="12"/>
  <c r="F355" i="12"/>
  <c r="J355" i="10"/>
  <c r="H355" i="10"/>
  <c r="I355" i="10"/>
  <c r="F355" i="10"/>
  <c r="G355" i="10"/>
  <c r="J327" i="8"/>
  <c r="I327" i="8"/>
  <c r="H327" i="8"/>
  <c r="F327" i="8"/>
  <c r="G327" i="8"/>
  <c r="J287" i="8"/>
  <c r="H287" i="8"/>
  <c r="G287" i="8"/>
  <c r="F287" i="8"/>
  <c r="I287" i="8"/>
  <c r="J247" i="8"/>
  <c r="H247" i="8"/>
  <c r="G247" i="8"/>
  <c r="F247" i="8"/>
  <c r="I247" i="8"/>
  <c r="F207" i="8"/>
  <c r="J207" i="8"/>
  <c r="H207" i="8"/>
  <c r="G207" i="8"/>
  <c r="I207" i="8"/>
  <c r="F159" i="8"/>
  <c r="J159" i="8"/>
  <c r="H159" i="8"/>
  <c r="G159" i="8"/>
  <c r="I159" i="8"/>
  <c r="H103" i="8"/>
  <c r="F103" i="8"/>
  <c r="J103" i="8"/>
  <c r="I103" i="8"/>
  <c r="G103" i="8"/>
  <c r="H47" i="8"/>
  <c r="F47" i="8"/>
  <c r="J47" i="8"/>
  <c r="I47" i="8"/>
  <c r="G47" i="8"/>
  <c r="J268" i="10"/>
  <c r="I268" i="10"/>
  <c r="G268" i="10"/>
  <c r="F268" i="10"/>
  <c r="H268" i="10"/>
  <c r="I350" i="8"/>
  <c r="H350" i="8"/>
  <c r="G350" i="8"/>
  <c r="J350" i="8"/>
  <c r="F350" i="8"/>
  <c r="F325" i="8"/>
  <c r="I325" i="8"/>
  <c r="H325" i="8"/>
  <c r="G325" i="8"/>
  <c r="J325" i="8"/>
  <c r="J309" i="8"/>
  <c r="I309" i="8"/>
  <c r="H309" i="8"/>
  <c r="F309" i="8"/>
  <c r="G309" i="8"/>
  <c r="J285" i="8"/>
  <c r="I285" i="8"/>
  <c r="H285" i="8"/>
  <c r="F285" i="8"/>
  <c r="G285" i="8"/>
  <c r="J269" i="8"/>
  <c r="I269" i="8"/>
  <c r="H269" i="8"/>
  <c r="F269" i="8"/>
  <c r="G269" i="8"/>
  <c r="J245" i="8"/>
  <c r="I245" i="8"/>
  <c r="H245" i="8"/>
  <c r="F245" i="8"/>
  <c r="G245" i="8"/>
  <c r="J237" i="8"/>
  <c r="I237" i="8"/>
  <c r="H237" i="8"/>
  <c r="F237" i="8"/>
  <c r="G237" i="8"/>
  <c r="J221" i="8"/>
  <c r="I221" i="8"/>
  <c r="H221" i="8"/>
  <c r="F221" i="8"/>
  <c r="G221" i="8"/>
  <c r="H197" i="8"/>
  <c r="F197" i="8"/>
  <c r="J197" i="8"/>
  <c r="I197" i="8"/>
  <c r="G197" i="8"/>
  <c r="H173" i="8"/>
  <c r="F173" i="8"/>
  <c r="J173" i="8"/>
  <c r="I173" i="8"/>
  <c r="G173" i="8"/>
  <c r="H157" i="8"/>
  <c r="F157" i="8"/>
  <c r="J157" i="8"/>
  <c r="I157" i="8"/>
  <c r="G157" i="8"/>
  <c r="H133" i="8"/>
  <c r="F133" i="8"/>
  <c r="J133" i="8"/>
  <c r="I133" i="8"/>
  <c r="G133" i="8"/>
  <c r="J109" i="8"/>
  <c r="H109" i="8"/>
  <c r="G109" i="8"/>
  <c r="F109" i="8"/>
  <c r="I109" i="8"/>
  <c r="J69" i="8"/>
  <c r="H69" i="8"/>
  <c r="G69" i="8"/>
  <c r="F69" i="8"/>
  <c r="I69" i="8"/>
  <c r="J340" i="8"/>
  <c r="I340" i="8"/>
  <c r="H340" i="8"/>
  <c r="G340" i="8"/>
  <c r="F340" i="8"/>
  <c r="X28" i="8"/>
  <c r="J324" i="8"/>
  <c r="I324" i="8"/>
  <c r="G324" i="8"/>
  <c r="F324" i="8"/>
  <c r="H324" i="8"/>
  <c r="J316" i="8"/>
  <c r="I316" i="8"/>
  <c r="G316" i="8"/>
  <c r="F316" i="8"/>
  <c r="H316" i="8"/>
  <c r="X26" i="8"/>
  <c r="AL27" i="8" s="1"/>
  <c r="I300" i="8"/>
  <c r="G300" i="8"/>
  <c r="F300" i="8"/>
  <c r="J300" i="8"/>
  <c r="H300" i="8"/>
  <c r="I284" i="8"/>
  <c r="G284" i="8"/>
  <c r="F284" i="8"/>
  <c r="J284" i="8"/>
  <c r="H284" i="8"/>
  <c r="I268" i="8"/>
  <c r="G268" i="8"/>
  <c r="F268" i="8"/>
  <c r="J268" i="8"/>
  <c r="H268" i="8"/>
  <c r="I260" i="8"/>
  <c r="G260" i="8"/>
  <c r="F260" i="8"/>
  <c r="J260" i="8"/>
  <c r="H260" i="8"/>
  <c r="I244" i="8"/>
  <c r="G244" i="8"/>
  <c r="F244" i="8"/>
  <c r="J244" i="8"/>
  <c r="H244" i="8"/>
  <c r="X20" i="8"/>
  <c r="I228" i="8"/>
  <c r="G228" i="8"/>
  <c r="F228" i="8"/>
  <c r="J228" i="8"/>
  <c r="H228" i="8"/>
  <c r="I220" i="8"/>
  <c r="G220" i="8"/>
  <c r="F220" i="8"/>
  <c r="J220" i="8"/>
  <c r="H220" i="8"/>
  <c r="X18" i="8"/>
  <c r="J204" i="8"/>
  <c r="I204" i="8"/>
  <c r="G204" i="8"/>
  <c r="F204" i="8"/>
  <c r="H204" i="8"/>
  <c r="J188" i="8"/>
  <c r="I188" i="8"/>
  <c r="G188" i="8"/>
  <c r="F188" i="8"/>
  <c r="H188" i="8"/>
  <c r="J172" i="8"/>
  <c r="I172" i="8"/>
  <c r="G172" i="8"/>
  <c r="F172" i="8"/>
  <c r="H172" i="8"/>
  <c r="X14" i="8"/>
  <c r="J156" i="8"/>
  <c r="I156" i="8"/>
  <c r="G156" i="8"/>
  <c r="F156" i="8"/>
  <c r="H156" i="8"/>
  <c r="J140" i="8"/>
  <c r="I140" i="8"/>
  <c r="G140" i="8"/>
  <c r="F140" i="8"/>
  <c r="H140" i="8"/>
  <c r="X12" i="8"/>
  <c r="AI13" i="8" s="1"/>
  <c r="J132" i="8"/>
  <c r="I132" i="8"/>
  <c r="G132" i="8"/>
  <c r="F132" i="8"/>
  <c r="H132" i="8"/>
  <c r="J116" i="8"/>
  <c r="I116" i="8"/>
  <c r="G116" i="8"/>
  <c r="F116" i="8"/>
  <c r="H116" i="8"/>
  <c r="G100" i="8"/>
  <c r="I100" i="8"/>
  <c r="H100" i="8"/>
  <c r="J100" i="8"/>
  <c r="F100" i="8"/>
  <c r="X8" i="8"/>
  <c r="AJ9" i="8" s="1"/>
  <c r="G84" i="8"/>
  <c r="I84" i="8"/>
  <c r="H84" i="8"/>
  <c r="J84" i="8"/>
  <c r="F84" i="8"/>
  <c r="G68" i="8"/>
  <c r="I68" i="8"/>
  <c r="H68" i="8"/>
  <c r="J68" i="8"/>
  <c r="F68" i="8"/>
  <c r="G52" i="8"/>
  <c r="I52" i="8"/>
  <c r="H52" i="8"/>
  <c r="J52" i="8"/>
  <c r="F52" i="8"/>
  <c r="X4" i="8"/>
  <c r="G36" i="8"/>
  <c r="I36" i="8"/>
  <c r="H36" i="8"/>
  <c r="J36" i="8"/>
  <c r="F36" i="8"/>
  <c r="G28" i="8"/>
  <c r="I28" i="8"/>
  <c r="H28" i="8"/>
  <c r="J28" i="8"/>
  <c r="F28" i="8"/>
  <c r="X2" i="8"/>
  <c r="G12" i="8"/>
  <c r="I12" i="8"/>
  <c r="H12" i="8"/>
  <c r="J12" i="8"/>
  <c r="F12" i="8"/>
  <c r="H347" i="8"/>
  <c r="G347" i="8"/>
  <c r="F347" i="8"/>
  <c r="I347" i="8"/>
  <c r="J347" i="8"/>
  <c r="H339" i="8"/>
  <c r="G339" i="8"/>
  <c r="F339" i="8"/>
  <c r="J339" i="8"/>
  <c r="I339" i="8"/>
  <c r="H331" i="8"/>
  <c r="G331" i="8"/>
  <c r="F331" i="8"/>
  <c r="I331" i="8"/>
  <c r="J331" i="8"/>
  <c r="H323" i="8"/>
  <c r="G323" i="8"/>
  <c r="F323" i="8"/>
  <c r="J323" i="8"/>
  <c r="I323" i="8"/>
  <c r="F315" i="8"/>
  <c r="J315" i="8"/>
  <c r="H315" i="8"/>
  <c r="G315" i="8"/>
  <c r="I315" i="8"/>
  <c r="F307" i="8"/>
  <c r="J307" i="8"/>
  <c r="H307" i="8"/>
  <c r="G307" i="8"/>
  <c r="I307" i="8"/>
  <c r="F299" i="8"/>
  <c r="J299" i="8"/>
  <c r="H299" i="8"/>
  <c r="G299" i="8"/>
  <c r="I299" i="8"/>
  <c r="F291" i="8"/>
  <c r="J291" i="8"/>
  <c r="H291" i="8"/>
  <c r="G291" i="8"/>
  <c r="I291" i="8"/>
  <c r="F283" i="8"/>
  <c r="J283" i="8"/>
  <c r="H283" i="8"/>
  <c r="G283" i="8"/>
  <c r="I283" i="8"/>
  <c r="F275" i="8"/>
  <c r="J275" i="8"/>
  <c r="H275" i="8"/>
  <c r="G275" i="8"/>
  <c r="I275" i="8"/>
  <c r="F267" i="8"/>
  <c r="J267" i="8"/>
  <c r="H267" i="8"/>
  <c r="G267" i="8"/>
  <c r="I267" i="8"/>
  <c r="F259" i="8"/>
  <c r="J259" i="8"/>
  <c r="H259" i="8"/>
  <c r="G259" i="8"/>
  <c r="I259" i="8"/>
  <c r="F251" i="8"/>
  <c r="J251" i="8"/>
  <c r="H251" i="8"/>
  <c r="G251" i="8"/>
  <c r="I251" i="8"/>
  <c r="F243" i="8"/>
  <c r="J243" i="8"/>
  <c r="H243" i="8"/>
  <c r="G243" i="8"/>
  <c r="I243" i="8"/>
  <c r="F235" i="8"/>
  <c r="J235" i="8"/>
  <c r="H235" i="8"/>
  <c r="G235" i="8"/>
  <c r="I235" i="8"/>
  <c r="F227" i="8"/>
  <c r="J227" i="8"/>
  <c r="H227" i="8"/>
  <c r="G227" i="8"/>
  <c r="I227" i="8"/>
  <c r="J219" i="8"/>
  <c r="H219" i="8"/>
  <c r="G219" i="8"/>
  <c r="F219" i="8"/>
  <c r="I219" i="8"/>
  <c r="J211" i="8"/>
  <c r="H211" i="8"/>
  <c r="G211" i="8"/>
  <c r="F211" i="8"/>
  <c r="I211" i="8"/>
  <c r="J203" i="8"/>
  <c r="H203" i="8"/>
  <c r="G203" i="8"/>
  <c r="F203" i="8"/>
  <c r="I203" i="8"/>
  <c r="J195" i="8"/>
  <c r="H195" i="8"/>
  <c r="G195" i="8"/>
  <c r="F195" i="8"/>
  <c r="I195" i="8"/>
  <c r="J187" i="8"/>
  <c r="H187" i="8"/>
  <c r="G187" i="8"/>
  <c r="F187" i="8"/>
  <c r="I187" i="8"/>
  <c r="J179" i="8"/>
  <c r="H179" i="8"/>
  <c r="G179" i="8"/>
  <c r="F179" i="8"/>
  <c r="I179" i="8"/>
  <c r="J171" i="8"/>
  <c r="H171" i="8"/>
  <c r="G171" i="8"/>
  <c r="F171" i="8"/>
  <c r="I171" i="8"/>
  <c r="J163" i="8"/>
  <c r="H163" i="8"/>
  <c r="G163" i="8"/>
  <c r="F163" i="8"/>
  <c r="I163" i="8"/>
  <c r="J155" i="8"/>
  <c r="H155" i="8"/>
  <c r="G155" i="8"/>
  <c r="F155" i="8"/>
  <c r="I155" i="8"/>
  <c r="J147" i="8"/>
  <c r="H147" i="8"/>
  <c r="G147" i="8"/>
  <c r="F147" i="8"/>
  <c r="I147" i="8"/>
  <c r="J139" i="8"/>
  <c r="H139" i="8"/>
  <c r="G139" i="8"/>
  <c r="F139" i="8"/>
  <c r="I139" i="8"/>
  <c r="J131" i="8"/>
  <c r="H131" i="8"/>
  <c r="G131" i="8"/>
  <c r="F131" i="8"/>
  <c r="I131" i="8"/>
  <c r="J123" i="8"/>
  <c r="H123" i="8"/>
  <c r="G123" i="8"/>
  <c r="F123" i="8"/>
  <c r="I123" i="8"/>
  <c r="J115" i="8"/>
  <c r="H115" i="8"/>
  <c r="G115" i="8"/>
  <c r="F115" i="8"/>
  <c r="I115" i="8"/>
  <c r="J107" i="8"/>
  <c r="I107" i="8"/>
  <c r="H107" i="8"/>
  <c r="G107" i="8"/>
  <c r="F107" i="8"/>
  <c r="J99" i="8"/>
  <c r="I99" i="8"/>
  <c r="H99" i="8"/>
  <c r="F99" i="8"/>
  <c r="G99" i="8"/>
  <c r="J91" i="8"/>
  <c r="I91" i="8"/>
  <c r="H91" i="8"/>
  <c r="F91" i="8"/>
  <c r="G91" i="8"/>
  <c r="J83" i="8"/>
  <c r="I83" i="8"/>
  <c r="H83" i="8"/>
  <c r="F83" i="8"/>
  <c r="G83" i="8"/>
  <c r="J75" i="8"/>
  <c r="I75" i="8"/>
  <c r="H75" i="8"/>
  <c r="F75" i="8"/>
  <c r="G75" i="8"/>
  <c r="J67" i="8"/>
  <c r="I67" i="8"/>
  <c r="H67" i="8"/>
  <c r="F67" i="8"/>
  <c r="G67" i="8"/>
  <c r="J59" i="8"/>
  <c r="I59" i="8"/>
  <c r="H59" i="8"/>
  <c r="F59" i="8"/>
  <c r="G59" i="8"/>
  <c r="J51" i="8"/>
  <c r="I51" i="8"/>
  <c r="H51" i="8"/>
  <c r="F51" i="8"/>
  <c r="G51" i="8"/>
  <c r="J43" i="8"/>
  <c r="I43" i="8"/>
  <c r="H43" i="8"/>
  <c r="F43" i="8"/>
  <c r="G43" i="8"/>
  <c r="J35" i="8"/>
  <c r="I35" i="8"/>
  <c r="H35" i="8"/>
  <c r="F35" i="8"/>
  <c r="G35" i="8"/>
  <c r="J27" i="8"/>
  <c r="I27" i="8"/>
  <c r="H27" i="8"/>
  <c r="F27" i="8"/>
  <c r="G27" i="8"/>
  <c r="J19" i="8"/>
  <c r="I19" i="8"/>
  <c r="H19" i="8"/>
  <c r="F19" i="8"/>
  <c r="G19" i="8"/>
  <c r="J11" i="8"/>
  <c r="I11" i="8"/>
  <c r="H11" i="8"/>
  <c r="F11" i="8"/>
  <c r="G11" i="8"/>
  <c r="J3" i="8"/>
  <c r="I3" i="8"/>
  <c r="H3" i="8"/>
  <c r="G3" i="8"/>
  <c r="F3" i="8"/>
  <c r="J352" i="10"/>
  <c r="I352" i="10"/>
  <c r="H352" i="10"/>
  <c r="G352" i="10"/>
  <c r="F352" i="10"/>
  <c r="J344" i="10"/>
  <c r="I344" i="10"/>
  <c r="H344" i="10"/>
  <c r="G344" i="10"/>
  <c r="F344" i="10"/>
  <c r="J336" i="10"/>
  <c r="I336" i="10"/>
  <c r="H336" i="10"/>
  <c r="G336" i="10"/>
  <c r="F336" i="10"/>
  <c r="J328" i="10"/>
  <c r="I328" i="10"/>
  <c r="H328" i="10"/>
  <c r="G328" i="10"/>
  <c r="F328" i="10"/>
  <c r="J320" i="10"/>
  <c r="I320" i="10"/>
  <c r="H320" i="10"/>
  <c r="G320" i="10"/>
  <c r="F320" i="10"/>
  <c r="H312" i="10"/>
  <c r="G312" i="10"/>
  <c r="F312" i="10"/>
  <c r="J312" i="10"/>
  <c r="I312" i="10"/>
  <c r="G304" i="10"/>
  <c r="F304" i="10"/>
  <c r="H304" i="10"/>
  <c r="J304" i="10"/>
  <c r="I304" i="10"/>
  <c r="G296" i="10"/>
  <c r="F296" i="10"/>
  <c r="I296" i="10"/>
  <c r="H296" i="10"/>
  <c r="J296" i="10"/>
  <c r="G288" i="10"/>
  <c r="F288" i="10"/>
  <c r="J288" i="10"/>
  <c r="I288" i="10"/>
  <c r="H288" i="10"/>
  <c r="G280" i="10"/>
  <c r="F280" i="10"/>
  <c r="J280" i="10"/>
  <c r="I280" i="10"/>
  <c r="H280" i="10"/>
  <c r="G272" i="10"/>
  <c r="F272" i="10"/>
  <c r="J272" i="10"/>
  <c r="I272" i="10"/>
  <c r="H272" i="10"/>
  <c r="G264" i="10"/>
  <c r="F264" i="10"/>
  <c r="J264" i="10"/>
  <c r="I264" i="10"/>
  <c r="H264" i="10"/>
  <c r="G256" i="10"/>
  <c r="F256" i="10"/>
  <c r="J256" i="10"/>
  <c r="I256" i="10"/>
  <c r="H256" i="10"/>
  <c r="G248" i="10"/>
  <c r="F248" i="10"/>
  <c r="J248" i="10"/>
  <c r="I248" i="10"/>
  <c r="H248" i="10"/>
  <c r="G240" i="10"/>
  <c r="F240" i="10"/>
  <c r="J240" i="10"/>
  <c r="I240" i="10"/>
  <c r="H240" i="10"/>
  <c r="G232" i="10"/>
  <c r="F232" i="10"/>
  <c r="J232" i="10"/>
  <c r="I232" i="10"/>
  <c r="H232" i="10"/>
  <c r="G224" i="10"/>
  <c r="F224" i="10"/>
  <c r="J224" i="10"/>
  <c r="I224" i="10"/>
  <c r="H224" i="10"/>
  <c r="G216" i="10"/>
  <c r="F216" i="10"/>
  <c r="J216" i="10"/>
  <c r="I216" i="10"/>
  <c r="H216" i="10"/>
  <c r="G208" i="10"/>
  <c r="F208" i="10"/>
  <c r="J208" i="10"/>
  <c r="I208" i="10"/>
  <c r="H208" i="10"/>
  <c r="G200" i="10"/>
  <c r="F200" i="10"/>
  <c r="J200" i="10"/>
  <c r="I200" i="10"/>
  <c r="H200" i="10"/>
  <c r="G192" i="10"/>
  <c r="F192" i="10"/>
  <c r="J192" i="10"/>
  <c r="I192" i="10"/>
  <c r="H192" i="10"/>
  <c r="G184" i="10"/>
  <c r="F184" i="10"/>
  <c r="J184" i="10"/>
  <c r="I184" i="10"/>
  <c r="H184" i="10"/>
  <c r="G176" i="10"/>
  <c r="F176" i="10"/>
  <c r="J176" i="10"/>
  <c r="I176" i="10"/>
  <c r="H176" i="10"/>
  <c r="G168" i="10"/>
  <c r="F168" i="10"/>
  <c r="J168" i="10"/>
  <c r="I168" i="10"/>
  <c r="H168" i="10"/>
  <c r="G160" i="10"/>
  <c r="F160" i="10"/>
  <c r="J160" i="10"/>
  <c r="I160" i="10"/>
  <c r="H160" i="10"/>
  <c r="G152" i="10"/>
  <c r="F152" i="10"/>
  <c r="J152" i="10"/>
  <c r="I152" i="10"/>
  <c r="H152" i="10"/>
  <c r="G144" i="10"/>
  <c r="F144" i="10"/>
  <c r="J144" i="10"/>
  <c r="I144" i="10"/>
  <c r="H144" i="10"/>
  <c r="G136" i="10"/>
  <c r="F136" i="10"/>
  <c r="J136" i="10"/>
  <c r="I136" i="10"/>
  <c r="H136" i="10"/>
  <c r="G128" i="10"/>
  <c r="F128" i="10"/>
  <c r="J128" i="10"/>
  <c r="I128" i="10"/>
  <c r="H128" i="10"/>
  <c r="G120" i="10"/>
  <c r="F120" i="10"/>
  <c r="J120" i="10"/>
  <c r="I120" i="10"/>
  <c r="H120" i="10"/>
  <c r="G112" i="10"/>
  <c r="F112" i="10"/>
  <c r="J112" i="10"/>
  <c r="I112" i="10"/>
  <c r="H112" i="10"/>
  <c r="G104" i="10"/>
  <c r="F104" i="10"/>
  <c r="J104" i="10"/>
  <c r="I104" i="10"/>
  <c r="H104" i="10"/>
  <c r="G96" i="10"/>
  <c r="F96" i="10"/>
  <c r="J96" i="10"/>
  <c r="I96" i="10"/>
  <c r="H96" i="10"/>
  <c r="G88" i="10"/>
  <c r="F88" i="10"/>
  <c r="J88" i="10"/>
  <c r="I88" i="10"/>
  <c r="H88" i="10"/>
  <c r="G80" i="10"/>
  <c r="F80" i="10"/>
  <c r="J80" i="10"/>
  <c r="I80" i="10"/>
  <c r="H80" i="10"/>
  <c r="G72" i="10"/>
  <c r="F72" i="10"/>
  <c r="J72" i="10"/>
  <c r="I72" i="10"/>
  <c r="H72" i="10"/>
  <c r="G64" i="10"/>
  <c r="F64" i="10"/>
  <c r="J64" i="10"/>
  <c r="I64" i="10"/>
  <c r="H64" i="10"/>
  <c r="G56" i="10"/>
  <c r="F56" i="10"/>
  <c r="J56" i="10"/>
  <c r="I56" i="10"/>
  <c r="H56" i="10"/>
  <c r="G48" i="10"/>
  <c r="F48" i="10"/>
  <c r="J48" i="10"/>
  <c r="I48" i="10"/>
  <c r="H48" i="10"/>
  <c r="G40" i="10"/>
  <c r="F40" i="10"/>
  <c r="J40" i="10"/>
  <c r="I40" i="10"/>
  <c r="H40" i="10"/>
  <c r="G32" i="10"/>
  <c r="F32" i="10"/>
  <c r="J32" i="10"/>
  <c r="I32" i="10"/>
  <c r="H32" i="10"/>
  <c r="G24" i="10"/>
  <c r="F24" i="10"/>
  <c r="J24" i="10"/>
  <c r="I24" i="10"/>
  <c r="H24" i="10"/>
  <c r="G16" i="10"/>
  <c r="F16" i="10"/>
  <c r="J16" i="10"/>
  <c r="I16" i="10"/>
  <c r="H16" i="10"/>
  <c r="G8" i="10"/>
  <c r="F8" i="10"/>
  <c r="J8" i="10"/>
  <c r="I8" i="10"/>
  <c r="H8" i="10"/>
  <c r="G349" i="12"/>
  <c r="F349" i="12"/>
  <c r="J349" i="12"/>
  <c r="I349" i="12"/>
  <c r="H349" i="12"/>
  <c r="G341" i="12"/>
  <c r="F341" i="12"/>
  <c r="J341" i="12"/>
  <c r="I341" i="12"/>
  <c r="H341" i="12"/>
  <c r="G333" i="12"/>
  <c r="F333" i="12"/>
  <c r="J333" i="12"/>
  <c r="I333" i="12"/>
  <c r="H333" i="12"/>
  <c r="G325" i="12"/>
  <c r="F325" i="12"/>
  <c r="J325" i="12"/>
  <c r="I325" i="12"/>
  <c r="H325" i="12"/>
  <c r="G317" i="12"/>
  <c r="F317" i="12"/>
  <c r="J317" i="12"/>
  <c r="I317" i="12"/>
  <c r="H317" i="12"/>
  <c r="G309" i="12"/>
  <c r="F309" i="12"/>
  <c r="J309" i="12"/>
  <c r="I309" i="12"/>
  <c r="H309" i="12"/>
  <c r="G301" i="12"/>
  <c r="F301" i="12"/>
  <c r="J301" i="12"/>
  <c r="I301" i="12"/>
  <c r="H301" i="12"/>
  <c r="G293" i="12"/>
  <c r="F293" i="12"/>
  <c r="I293" i="12"/>
  <c r="H293" i="12"/>
  <c r="J293" i="12"/>
  <c r="G285" i="12"/>
  <c r="F285" i="12"/>
  <c r="I285" i="12"/>
  <c r="H285" i="12"/>
  <c r="J285" i="12"/>
  <c r="G277" i="12"/>
  <c r="F277" i="12"/>
  <c r="I277" i="12"/>
  <c r="H277" i="12"/>
  <c r="J277" i="12"/>
  <c r="G269" i="12"/>
  <c r="F269" i="12"/>
  <c r="I269" i="12"/>
  <c r="H269" i="12"/>
  <c r="J269" i="12"/>
  <c r="G261" i="12"/>
  <c r="F261" i="12"/>
  <c r="I261" i="12"/>
  <c r="H261" i="12"/>
  <c r="J261" i="12"/>
  <c r="G253" i="12"/>
  <c r="I253" i="12"/>
  <c r="H253" i="12"/>
  <c r="J253" i="12"/>
  <c r="F253" i="12"/>
  <c r="J245" i="12"/>
  <c r="I245" i="12"/>
  <c r="H245" i="12"/>
  <c r="G245" i="12"/>
  <c r="F245" i="12"/>
  <c r="I237" i="12"/>
  <c r="H237" i="12"/>
  <c r="G237" i="12"/>
  <c r="F237" i="12"/>
  <c r="J237" i="12"/>
  <c r="J229" i="12"/>
  <c r="I229" i="12"/>
  <c r="H229" i="12"/>
  <c r="G229" i="12"/>
  <c r="F229" i="12"/>
  <c r="J221" i="12"/>
  <c r="I221" i="12"/>
  <c r="H221" i="12"/>
  <c r="G221" i="12"/>
  <c r="F221" i="12"/>
  <c r="J213" i="12"/>
  <c r="I213" i="12"/>
  <c r="H213" i="12"/>
  <c r="G213" i="12"/>
  <c r="F213" i="12"/>
  <c r="J205" i="12"/>
  <c r="I205" i="12"/>
  <c r="H205" i="12"/>
  <c r="G205" i="12"/>
  <c r="F205" i="12"/>
  <c r="J197" i="12"/>
  <c r="I197" i="12"/>
  <c r="H197" i="12"/>
  <c r="G197" i="12"/>
  <c r="F197" i="12"/>
  <c r="J189" i="12"/>
  <c r="I189" i="12"/>
  <c r="H189" i="12"/>
  <c r="G189" i="12"/>
  <c r="F189" i="12"/>
  <c r="J181" i="12"/>
  <c r="I181" i="12"/>
  <c r="H181" i="12"/>
  <c r="G181" i="12"/>
  <c r="F181" i="12"/>
  <c r="J173" i="12"/>
  <c r="I173" i="12"/>
  <c r="H173" i="12"/>
  <c r="G173" i="12"/>
  <c r="F173" i="12"/>
  <c r="J165" i="12"/>
  <c r="I165" i="12"/>
  <c r="H165" i="12"/>
  <c r="G165" i="12"/>
  <c r="F165" i="12"/>
  <c r="J157" i="12"/>
  <c r="I157" i="12"/>
  <c r="H157" i="12"/>
  <c r="G157" i="12"/>
  <c r="F157" i="12"/>
  <c r="J149" i="12"/>
  <c r="I149" i="12"/>
  <c r="H149" i="12"/>
  <c r="G149" i="12"/>
  <c r="F149" i="12"/>
  <c r="J141" i="12"/>
  <c r="I141" i="12"/>
  <c r="H141" i="12"/>
  <c r="G141" i="12"/>
  <c r="F141" i="12"/>
  <c r="J133" i="12"/>
  <c r="I133" i="12"/>
  <c r="H133" i="12"/>
  <c r="G133" i="12"/>
  <c r="F133" i="12"/>
  <c r="J125" i="12"/>
  <c r="I125" i="12"/>
  <c r="H125" i="12"/>
  <c r="G125" i="12"/>
  <c r="F125" i="12"/>
  <c r="J117" i="12"/>
  <c r="I117" i="12"/>
  <c r="H117" i="12"/>
  <c r="G117" i="12"/>
  <c r="F117" i="12"/>
  <c r="H109" i="12"/>
  <c r="G109" i="12"/>
  <c r="F109" i="12"/>
  <c r="J109" i="12"/>
  <c r="I109" i="12"/>
  <c r="H101" i="12"/>
  <c r="G101" i="12"/>
  <c r="F101" i="12"/>
  <c r="J101" i="12"/>
  <c r="I101" i="12"/>
  <c r="H93" i="12"/>
  <c r="G93" i="12"/>
  <c r="F93" i="12"/>
  <c r="J93" i="12"/>
  <c r="I93" i="12"/>
  <c r="H85" i="12"/>
  <c r="G85" i="12"/>
  <c r="F85" i="12"/>
  <c r="J85" i="12"/>
  <c r="I85" i="12"/>
  <c r="H77" i="12"/>
  <c r="G77" i="12"/>
  <c r="F77" i="12"/>
  <c r="J77" i="12"/>
  <c r="I77" i="12"/>
  <c r="H69" i="12"/>
  <c r="G69" i="12"/>
  <c r="F69" i="12"/>
  <c r="J69" i="12"/>
  <c r="I69" i="12"/>
  <c r="H61" i="12"/>
  <c r="G61" i="12"/>
  <c r="F61" i="12"/>
  <c r="J61" i="12"/>
  <c r="I61" i="12"/>
  <c r="H53" i="12"/>
  <c r="G53" i="12"/>
  <c r="F53" i="12"/>
  <c r="J53" i="12"/>
  <c r="I53" i="12"/>
  <c r="H45" i="12"/>
  <c r="G45" i="12"/>
  <c r="F45" i="12"/>
  <c r="J45" i="12"/>
  <c r="I45" i="12"/>
  <c r="H37" i="12"/>
  <c r="G37" i="12"/>
  <c r="F37" i="12"/>
  <c r="J37" i="12"/>
  <c r="I37" i="12"/>
  <c r="H29" i="12"/>
  <c r="G29" i="12"/>
  <c r="F29" i="12"/>
  <c r="J29" i="12"/>
  <c r="I29" i="12"/>
  <c r="H21" i="12"/>
  <c r="G21" i="12"/>
  <c r="F21" i="12"/>
  <c r="J21" i="12"/>
  <c r="I21" i="12"/>
  <c r="H13" i="12"/>
  <c r="G13" i="12"/>
  <c r="F13" i="12"/>
  <c r="J13" i="12"/>
  <c r="I13" i="12"/>
  <c r="H5" i="12"/>
  <c r="G5" i="12"/>
  <c r="F5" i="12"/>
  <c r="J5" i="12"/>
  <c r="I5" i="12"/>
  <c r="I346" i="14"/>
  <c r="H346" i="14"/>
  <c r="G346" i="14"/>
  <c r="F346" i="14"/>
  <c r="J346" i="14"/>
  <c r="I338" i="14"/>
  <c r="H338" i="14"/>
  <c r="G338" i="14"/>
  <c r="F338" i="14"/>
  <c r="J338" i="14"/>
  <c r="I330" i="14"/>
  <c r="H330" i="14"/>
  <c r="G330" i="14"/>
  <c r="F330" i="14"/>
  <c r="J330" i="14"/>
  <c r="I322" i="14"/>
  <c r="H322" i="14"/>
  <c r="G322" i="14"/>
  <c r="F322" i="14"/>
  <c r="J322" i="14"/>
  <c r="I314" i="14"/>
  <c r="H314" i="14"/>
  <c r="G314" i="14"/>
  <c r="F314" i="14"/>
  <c r="J314" i="14"/>
  <c r="I306" i="14"/>
  <c r="H306" i="14"/>
  <c r="G306" i="14"/>
  <c r="F306" i="14"/>
  <c r="J306" i="14"/>
  <c r="I298" i="14"/>
  <c r="H298" i="14"/>
  <c r="G298" i="14"/>
  <c r="F298" i="14"/>
  <c r="J298" i="14"/>
  <c r="I290" i="14"/>
  <c r="H290" i="14"/>
  <c r="G290" i="14"/>
  <c r="F290" i="14"/>
  <c r="J290" i="14"/>
  <c r="I282" i="14"/>
  <c r="H282" i="14"/>
  <c r="G282" i="14"/>
  <c r="F282" i="14"/>
  <c r="J282" i="14"/>
  <c r="I274" i="14"/>
  <c r="H274" i="14"/>
  <c r="G274" i="14"/>
  <c r="F274" i="14"/>
  <c r="J274" i="14"/>
  <c r="I266" i="14"/>
  <c r="H266" i="14"/>
  <c r="G266" i="14"/>
  <c r="F266" i="14"/>
  <c r="J266" i="14"/>
  <c r="I258" i="14"/>
  <c r="H258" i="14"/>
  <c r="G258" i="14"/>
  <c r="F258" i="14"/>
  <c r="J258" i="14"/>
  <c r="I250" i="14"/>
  <c r="H250" i="14"/>
  <c r="G250" i="14"/>
  <c r="F250" i="14"/>
  <c r="J250" i="14"/>
  <c r="I242" i="14"/>
  <c r="H242" i="14"/>
  <c r="G242" i="14"/>
  <c r="F242" i="14"/>
  <c r="J242" i="14"/>
  <c r="I234" i="14"/>
  <c r="H234" i="14"/>
  <c r="G234" i="14"/>
  <c r="F234" i="14"/>
  <c r="J234" i="14"/>
  <c r="I226" i="14"/>
  <c r="H226" i="14"/>
  <c r="G226" i="14"/>
  <c r="F226" i="14"/>
  <c r="J226" i="14"/>
  <c r="J218" i="14"/>
  <c r="I218" i="14"/>
  <c r="H218" i="14"/>
  <c r="G218" i="14"/>
  <c r="F218" i="14"/>
  <c r="J210" i="14"/>
  <c r="I210" i="14"/>
  <c r="H210" i="14"/>
  <c r="G210" i="14"/>
  <c r="F210" i="14"/>
  <c r="J202" i="14"/>
  <c r="I202" i="14"/>
  <c r="H202" i="14"/>
  <c r="G202" i="14"/>
  <c r="F202" i="14"/>
  <c r="J194" i="14"/>
  <c r="I194" i="14"/>
  <c r="H194" i="14"/>
  <c r="G194" i="14"/>
  <c r="F194" i="14"/>
  <c r="J186" i="14"/>
  <c r="I186" i="14"/>
  <c r="H186" i="14"/>
  <c r="G186" i="14"/>
  <c r="F186" i="14"/>
  <c r="J178" i="14"/>
  <c r="I178" i="14"/>
  <c r="H178" i="14"/>
  <c r="G178" i="14"/>
  <c r="F178" i="14"/>
  <c r="J170" i="14"/>
  <c r="I170" i="14"/>
  <c r="H170" i="14"/>
  <c r="G170" i="14"/>
  <c r="F170" i="14"/>
  <c r="J162" i="14"/>
  <c r="I162" i="14"/>
  <c r="H162" i="14"/>
  <c r="G162" i="14"/>
  <c r="F162" i="14"/>
  <c r="J154" i="14"/>
  <c r="I154" i="14"/>
  <c r="H154" i="14"/>
  <c r="G154" i="14"/>
  <c r="F154" i="14"/>
  <c r="J146" i="14"/>
  <c r="I146" i="14"/>
  <c r="H146" i="14"/>
  <c r="G146" i="14"/>
  <c r="F146" i="14"/>
  <c r="J138" i="14"/>
  <c r="I138" i="14"/>
  <c r="H138" i="14"/>
  <c r="G138" i="14"/>
  <c r="F138" i="14"/>
  <c r="J130" i="14"/>
  <c r="I130" i="14"/>
  <c r="H130" i="14"/>
  <c r="G130" i="14"/>
  <c r="F130" i="14"/>
  <c r="J122" i="14"/>
  <c r="I122" i="14"/>
  <c r="H122" i="14"/>
  <c r="G122" i="14"/>
  <c r="F122" i="14"/>
  <c r="J114" i="14"/>
  <c r="I114" i="14"/>
  <c r="H114" i="14"/>
  <c r="G114" i="14"/>
  <c r="F114" i="14"/>
  <c r="J106" i="14"/>
  <c r="I106" i="14"/>
  <c r="H106" i="14"/>
  <c r="G106" i="14"/>
  <c r="F106" i="14"/>
  <c r="J98" i="14"/>
  <c r="I98" i="14"/>
  <c r="H98" i="14"/>
  <c r="G98" i="14"/>
  <c r="F98" i="14"/>
  <c r="J90" i="14"/>
  <c r="I90" i="14"/>
  <c r="H90" i="14"/>
  <c r="G90" i="14"/>
  <c r="F90" i="14"/>
  <c r="J82" i="14"/>
  <c r="I82" i="14"/>
  <c r="H82" i="14"/>
  <c r="G82" i="14"/>
  <c r="F82" i="14"/>
  <c r="J74" i="14"/>
  <c r="I74" i="14"/>
  <c r="H74" i="14"/>
  <c r="G74" i="14"/>
  <c r="F74" i="14"/>
  <c r="J66" i="14"/>
  <c r="I66" i="14"/>
  <c r="H66" i="14"/>
  <c r="G66" i="14"/>
  <c r="F66" i="14"/>
  <c r="J58" i="14"/>
  <c r="I58" i="14"/>
  <c r="H58" i="14"/>
  <c r="F58" i="14"/>
  <c r="G58" i="14"/>
  <c r="J50" i="14"/>
  <c r="I50" i="14"/>
  <c r="H50" i="14"/>
  <c r="F50" i="14"/>
  <c r="G50" i="14"/>
  <c r="J42" i="14"/>
  <c r="I42" i="14"/>
  <c r="H42" i="14"/>
  <c r="F42" i="14"/>
  <c r="G42" i="14"/>
  <c r="J34" i="14"/>
  <c r="I34" i="14"/>
  <c r="H34" i="14"/>
  <c r="F34" i="14"/>
  <c r="G34" i="14"/>
  <c r="J26" i="14"/>
  <c r="I26" i="14"/>
  <c r="H26" i="14"/>
  <c r="F26" i="14"/>
  <c r="G26" i="14"/>
  <c r="J18" i="14"/>
  <c r="I18" i="14"/>
  <c r="H18" i="14"/>
  <c r="F18" i="14"/>
  <c r="G18" i="14"/>
  <c r="J10" i="14"/>
  <c r="I10" i="14"/>
  <c r="H10" i="14"/>
  <c r="F10" i="14"/>
  <c r="G10" i="14"/>
  <c r="J2" i="14"/>
  <c r="I2" i="14"/>
  <c r="H2" i="14"/>
  <c r="F2" i="14"/>
  <c r="G2" i="14"/>
  <c r="G352" i="8"/>
  <c r="F352" i="8"/>
  <c r="K352" i="8" s="1"/>
  <c r="I352" i="8"/>
  <c r="H352" i="8"/>
  <c r="J352" i="8"/>
  <c r="J311" i="8"/>
  <c r="H311" i="8"/>
  <c r="G311" i="8"/>
  <c r="F311" i="8"/>
  <c r="I311" i="8"/>
  <c r="J271" i="8"/>
  <c r="H271" i="8"/>
  <c r="G271" i="8"/>
  <c r="F271" i="8"/>
  <c r="I271" i="8"/>
  <c r="J231" i="8"/>
  <c r="H231" i="8"/>
  <c r="G231" i="8"/>
  <c r="F231" i="8"/>
  <c r="I231" i="8"/>
  <c r="F199" i="8"/>
  <c r="J199" i="8"/>
  <c r="H199" i="8"/>
  <c r="G199" i="8"/>
  <c r="I199" i="8"/>
  <c r="F167" i="8"/>
  <c r="J167" i="8"/>
  <c r="H167" i="8"/>
  <c r="G167" i="8"/>
  <c r="I167" i="8"/>
  <c r="F135" i="8"/>
  <c r="J135" i="8"/>
  <c r="H135" i="8"/>
  <c r="G135" i="8"/>
  <c r="I135" i="8"/>
  <c r="H95" i="8"/>
  <c r="F95" i="8"/>
  <c r="J95" i="8"/>
  <c r="I95" i="8"/>
  <c r="G95" i="8"/>
  <c r="H63" i="8"/>
  <c r="F63" i="8"/>
  <c r="J63" i="8"/>
  <c r="I63" i="8"/>
  <c r="G63" i="8"/>
  <c r="H23" i="8"/>
  <c r="F23" i="8"/>
  <c r="J23" i="8"/>
  <c r="I23" i="8"/>
  <c r="G23" i="8"/>
  <c r="J276" i="10"/>
  <c r="I276" i="10"/>
  <c r="F276" i="10"/>
  <c r="H276" i="10"/>
  <c r="G276" i="10"/>
  <c r="F341" i="8"/>
  <c r="I341" i="8"/>
  <c r="G341" i="8"/>
  <c r="J341" i="8"/>
  <c r="H341" i="8"/>
  <c r="J317" i="8"/>
  <c r="I317" i="8"/>
  <c r="G317" i="8"/>
  <c r="F317" i="8"/>
  <c r="H317" i="8"/>
  <c r="J293" i="8"/>
  <c r="I293" i="8"/>
  <c r="H293" i="8"/>
  <c r="F293" i="8"/>
  <c r="G293" i="8"/>
  <c r="J277" i="8"/>
  <c r="I277" i="8"/>
  <c r="H277" i="8"/>
  <c r="F277" i="8"/>
  <c r="G277" i="8"/>
  <c r="J253" i="8"/>
  <c r="I253" i="8"/>
  <c r="H253" i="8"/>
  <c r="F253" i="8"/>
  <c r="G253" i="8"/>
  <c r="J229" i="8"/>
  <c r="I229" i="8"/>
  <c r="H229" i="8"/>
  <c r="F229" i="8"/>
  <c r="G229" i="8"/>
  <c r="H205" i="8"/>
  <c r="F205" i="8"/>
  <c r="J205" i="8"/>
  <c r="I205" i="8"/>
  <c r="G205" i="8"/>
  <c r="H189" i="8"/>
  <c r="F189" i="8"/>
  <c r="J189" i="8"/>
  <c r="I189" i="8"/>
  <c r="G189" i="8"/>
  <c r="H165" i="8"/>
  <c r="F165" i="8"/>
  <c r="J165" i="8"/>
  <c r="I165" i="8"/>
  <c r="G165" i="8"/>
  <c r="H141" i="8"/>
  <c r="F141" i="8"/>
  <c r="J141" i="8"/>
  <c r="I141" i="8"/>
  <c r="G141" i="8"/>
  <c r="H117" i="8"/>
  <c r="F117" i="8"/>
  <c r="J117" i="8"/>
  <c r="I117" i="8"/>
  <c r="G117" i="8"/>
  <c r="J85" i="8"/>
  <c r="H85" i="8"/>
  <c r="G85" i="8"/>
  <c r="F85" i="8"/>
  <c r="I85" i="8"/>
  <c r="J348" i="8"/>
  <c r="I348" i="8"/>
  <c r="H348" i="8"/>
  <c r="G348" i="8"/>
  <c r="F348" i="8"/>
  <c r="J332" i="8"/>
  <c r="I332" i="8"/>
  <c r="H332" i="8"/>
  <c r="F332" i="8"/>
  <c r="G332" i="8"/>
  <c r="I308" i="8"/>
  <c r="G308" i="8"/>
  <c r="F308" i="8"/>
  <c r="J308" i="8"/>
  <c r="H308" i="8"/>
  <c r="I292" i="8"/>
  <c r="G292" i="8"/>
  <c r="F292" i="8"/>
  <c r="J292" i="8"/>
  <c r="H292" i="8"/>
  <c r="X24" i="8"/>
  <c r="I276" i="8"/>
  <c r="G276" i="8"/>
  <c r="F276" i="8"/>
  <c r="J276" i="8"/>
  <c r="H276" i="8"/>
  <c r="X22" i="8"/>
  <c r="I252" i="8"/>
  <c r="G252" i="8"/>
  <c r="F252" i="8"/>
  <c r="J252" i="8"/>
  <c r="H252" i="8"/>
  <c r="I236" i="8"/>
  <c r="G236" i="8"/>
  <c r="F236" i="8"/>
  <c r="J236" i="8"/>
  <c r="H236" i="8"/>
  <c r="J212" i="8"/>
  <c r="I212" i="8"/>
  <c r="G212" i="8"/>
  <c r="F212" i="8"/>
  <c r="H212" i="8"/>
  <c r="J196" i="8"/>
  <c r="I196" i="8"/>
  <c r="G196" i="8"/>
  <c r="F196" i="8"/>
  <c r="H196" i="8"/>
  <c r="X16" i="8"/>
  <c r="J180" i="8"/>
  <c r="I180" i="8"/>
  <c r="G180" i="8"/>
  <c r="F180" i="8"/>
  <c r="H180" i="8"/>
  <c r="J164" i="8"/>
  <c r="I164" i="8"/>
  <c r="G164" i="8"/>
  <c r="F164" i="8"/>
  <c r="H164" i="8"/>
  <c r="J148" i="8"/>
  <c r="I148" i="8"/>
  <c r="G148" i="8"/>
  <c r="F148" i="8"/>
  <c r="H148" i="8"/>
  <c r="J124" i="8"/>
  <c r="I124" i="8"/>
  <c r="G124" i="8"/>
  <c r="F124" i="8"/>
  <c r="H124" i="8"/>
  <c r="X10" i="8"/>
  <c r="G108" i="8"/>
  <c r="J108" i="8"/>
  <c r="I108" i="8"/>
  <c r="H108" i="8"/>
  <c r="F108" i="8"/>
  <c r="G92" i="8"/>
  <c r="I92" i="8"/>
  <c r="H92" i="8"/>
  <c r="J92" i="8"/>
  <c r="F92" i="8"/>
  <c r="G76" i="8"/>
  <c r="I76" i="8"/>
  <c r="H76" i="8"/>
  <c r="J76" i="8"/>
  <c r="F76" i="8"/>
  <c r="X6" i="8"/>
  <c r="G60" i="8"/>
  <c r="I60" i="8"/>
  <c r="H60" i="8"/>
  <c r="J60" i="8"/>
  <c r="F60" i="8"/>
  <c r="G44" i="8"/>
  <c r="I44" i="8"/>
  <c r="H44" i="8"/>
  <c r="J44" i="8"/>
  <c r="F44" i="8"/>
  <c r="G20" i="8"/>
  <c r="I20" i="8"/>
  <c r="H20" i="8"/>
  <c r="J20" i="8"/>
  <c r="F20" i="8"/>
  <c r="H4" i="8"/>
  <c r="G4" i="8"/>
  <c r="F4" i="8"/>
  <c r="J4" i="8"/>
  <c r="I4" i="8"/>
  <c r="I346" i="8"/>
  <c r="G346" i="8"/>
  <c r="F346" i="8"/>
  <c r="J346" i="8"/>
  <c r="H346" i="8"/>
  <c r="J338" i="8"/>
  <c r="H338" i="8"/>
  <c r="G338" i="8"/>
  <c r="F338" i="8"/>
  <c r="I338" i="8"/>
  <c r="I330" i="8"/>
  <c r="H330" i="8"/>
  <c r="G330" i="8"/>
  <c r="J330" i="8"/>
  <c r="F330" i="8"/>
  <c r="J322" i="8"/>
  <c r="I322" i="8"/>
  <c r="H322" i="8"/>
  <c r="F322" i="8"/>
  <c r="G322" i="8"/>
  <c r="I314" i="8"/>
  <c r="H314" i="8"/>
  <c r="G314" i="8"/>
  <c r="F314" i="8"/>
  <c r="J314" i="8"/>
  <c r="I306" i="8"/>
  <c r="H306" i="8"/>
  <c r="G306" i="8"/>
  <c r="J306" i="8"/>
  <c r="F306" i="8"/>
  <c r="I298" i="8"/>
  <c r="H298" i="8"/>
  <c r="G298" i="8"/>
  <c r="F298" i="8"/>
  <c r="J298" i="8"/>
  <c r="I290" i="8"/>
  <c r="H290" i="8"/>
  <c r="G290" i="8"/>
  <c r="F290" i="8"/>
  <c r="J290" i="8"/>
  <c r="I282" i="8"/>
  <c r="H282" i="8"/>
  <c r="G282" i="8"/>
  <c r="F282" i="8"/>
  <c r="J282" i="8"/>
  <c r="I274" i="8"/>
  <c r="H274" i="8"/>
  <c r="G274" i="8"/>
  <c r="J274" i="8"/>
  <c r="F274" i="8"/>
  <c r="I266" i="8"/>
  <c r="H266" i="8"/>
  <c r="G266" i="8"/>
  <c r="F266" i="8"/>
  <c r="J266" i="8"/>
  <c r="I258" i="8"/>
  <c r="H258" i="8"/>
  <c r="G258" i="8"/>
  <c r="F258" i="8"/>
  <c r="J258" i="8"/>
  <c r="I250" i="8"/>
  <c r="H250" i="8"/>
  <c r="G250" i="8"/>
  <c r="F250" i="8"/>
  <c r="J250" i="8"/>
  <c r="I242" i="8"/>
  <c r="H242" i="8"/>
  <c r="G242" i="8"/>
  <c r="J242" i="8"/>
  <c r="F242" i="8"/>
  <c r="I234" i="8"/>
  <c r="H234" i="8"/>
  <c r="G234" i="8"/>
  <c r="F234" i="8"/>
  <c r="J234" i="8"/>
  <c r="I226" i="8"/>
  <c r="H226" i="8"/>
  <c r="G226" i="8"/>
  <c r="F226" i="8"/>
  <c r="J226" i="8"/>
  <c r="G218" i="8"/>
  <c r="I218" i="8"/>
  <c r="H218" i="8"/>
  <c r="J218" i="8"/>
  <c r="F218" i="8"/>
  <c r="G210" i="8"/>
  <c r="I210" i="8"/>
  <c r="H210" i="8"/>
  <c r="J210" i="8"/>
  <c r="F210" i="8"/>
  <c r="G202" i="8"/>
  <c r="I202" i="8"/>
  <c r="H202" i="8"/>
  <c r="J202" i="8"/>
  <c r="F202" i="8"/>
  <c r="G194" i="8"/>
  <c r="I194" i="8"/>
  <c r="H194" i="8"/>
  <c r="J194" i="8"/>
  <c r="F194" i="8"/>
  <c r="G186" i="8"/>
  <c r="I186" i="8"/>
  <c r="H186" i="8"/>
  <c r="J186" i="8"/>
  <c r="F186" i="8"/>
  <c r="G178" i="8"/>
  <c r="I178" i="8"/>
  <c r="H178" i="8"/>
  <c r="J178" i="8"/>
  <c r="F178" i="8"/>
  <c r="G170" i="8"/>
  <c r="I170" i="8"/>
  <c r="H170" i="8"/>
  <c r="J170" i="8"/>
  <c r="F170" i="8"/>
  <c r="G162" i="8"/>
  <c r="I162" i="8"/>
  <c r="H162" i="8"/>
  <c r="J162" i="8"/>
  <c r="F162" i="8"/>
  <c r="G154" i="8"/>
  <c r="I154" i="8"/>
  <c r="H154" i="8"/>
  <c r="J154" i="8"/>
  <c r="F154" i="8"/>
  <c r="G146" i="8"/>
  <c r="I146" i="8"/>
  <c r="H146" i="8"/>
  <c r="J146" i="8"/>
  <c r="F146" i="8"/>
  <c r="G138" i="8"/>
  <c r="I138" i="8"/>
  <c r="H138" i="8"/>
  <c r="J138" i="8"/>
  <c r="F138" i="8"/>
  <c r="G130" i="8"/>
  <c r="I130" i="8"/>
  <c r="H130" i="8"/>
  <c r="J130" i="8"/>
  <c r="F130" i="8"/>
  <c r="G122" i="8"/>
  <c r="I122" i="8"/>
  <c r="H122" i="8"/>
  <c r="J122" i="8"/>
  <c r="F122" i="8"/>
  <c r="G114" i="8"/>
  <c r="I114" i="8"/>
  <c r="H114" i="8"/>
  <c r="J114" i="8"/>
  <c r="F114" i="8"/>
  <c r="I106" i="8"/>
  <c r="G106" i="8"/>
  <c r="F106" i="8"/>
  <c r="J106" i="8"/>
  <c r="H106" i="8"/>
  <c r="I98" i="8"/>
  <c r="G98" i="8"/>
  <c r="F98" i="8"/>
  <c r="J98" i="8"/>
  <c r="H98" i="8"/>
  <c r="I90" i="8"/>
  <c r="G90" i="8"/>
  <c r="F90" i="8"/>
  <c r="J90" i="8"/>
  <c r="H90" i="8"/>
  <c r="I82" i="8"/>
  <c r="G82" i="8"/>
  <c r="F82" i="8"/>
  <c r="J82" i="8"/>
  <c r="H82" i="8"/>
  <c r="I74" i="8"/>
  <c r="G74" i="8"/>
  <c r="F74" i="8"/>
  <c r="J74" i="8"/>
  <c r="H74" i="8"/>
  <c r="I66" i="8"/>
  <c r="G66" i="8"/>
  <c r="F66" i="8"/>
  <c r="J66" i="8"/>
  <c r="H66" i="8"/>
  <c r="I58" i="8"/>
  <c r="G58" i="8"/>
  <c r="F58" i="8"/>
  <c r="J58" i="8"/>
  <c r="H58" i="8"/>
  <c r="I50" i="8"/>
  <c r="G50" i="8"/>
  <c r="F50" i="8"/>
  <c r="J50" i="8"/>
  <c r="H50" i="8"/>
  <c r="I42" i="8"/>
  <c r="G42" i="8"/>
  <c r="F42" i="8"/>
  <c r="J42" i="8"/>
  <c r="H42" i="8"/>
  <c r="I34" i="8"/>
  <c r="G34" i="8"/>
  <c r="F34" i="8"/>
  <c r="J34" i="8"/>
  <c r="H34" i="8"/>
  <c r="I26" i="8"/>
  <c r="G26" i="8"/>
  <c r="F26" i="8"/>
  <c r="J26" i="8"/>
  <c r="H26" i="8"/>
  <c r="I18" i="8"/>
  <c r="G18" i="8"/>
  <c r="F18" i="8"/>
  <c r="J18" i="8"/>
  <c r="H18" i="8"/>
  <c r="J10" i="8"/>
  <c r="I10" i="8"/>
  <c r="H10" i="8"/>
  <c r="G10" i="8"/>
  <c r="F10" i="8"/>
  <c r="J2" i="8"/>
  <c r="I2" i="8"/>
  <c r="H2" i="8"/>
  <c r="G2" i="8"/>
  <c r="F2" i="8"/>
  <c r="G351" i="10"/>
  <c r="F351" i="10"/>
  <c r="J351" i="10"/>
  <c r="I351" i="10"/>
  <c r="H351" i="10"/>
  <c r="G343" i="10"/>
  <c r="F343" i="10"/>
  <c r="J343" i="10"/>
  <c r="I343" i="10"/>
  <c r="H343" i="10"/>
  <c r="G335" i="10"/>
  <c r="F335" i="10"/>
  <c r="J335" i="10"/>
  <c r="I335" i="10"/>
  <c r="H335" i="10"/>
  <c r="G327" i="10"/>
  <c r="F327" i="10"/>
  <c r="J327" i="10"/>
  <c r="I327" i="10"/>
  <c r="H327" i="10"/>
  <c r="G319" i="10"/>
  <c r="F319" i="10"/>
  <c r="J319" i="10"/>
  <c r="I319" i="10"/>
  <c r="H319" i="10"/>
  <c r="J311" i="10"/>
  <c r="I311" i="10"/>
  <c r="H311" i="10"/>
  <c r="G311" i="10"/>
  <c r="F311" i="10"/>
  <c r="J303" i="10"/>
  <c r="I303" i="10"/>
  <c r="H303" i="10"/>
  <c r="G303" i="10"/>
  <c r="F303" i="10"/>
  <c r="J295" i="10"/>
  <c r="I295" i="10"/>
  <c r="H295" i="10"/>
  <c r="G295" i="10"/>
  <c r="F295" i="10"/>
  <c r="J287" i="10"/>
  <c r="I287" i="10"/>
  <c r="H287" i="10"/>
  <c r="G287" i="10"/>
  <c r="F287" i="10"/>
  <c r="J279" i="10"/>
  <c r="I279" i="10"/>
  <c r="H279" i="10"/>
  <c r="G279" i="10"/>
  <c r="F279" i="10"/>
  <c r="J271" i="10"/>
  <c r="F271" i="10"/>
  <c r="I271" i="10"/>
  <c r="H271" i="10"/>
  <c r="G271" i="10"/>
  <c r="J263" i="10"/>
  <c r="G263" i="10"/>
  <c r="F263" i="10"/>
  <c r="I263" i="10"/>
  <c r="H263" i="10"/>
  <c r="J255" i="10"/>
  <c r="I255" i="10"/>
  <c r="H255" i="10"/>
  <c r="G255" i="10"/>
  <c r="F255" i="10"/>
  <c r="J247" i="10"/>
  <c r="I247" i="10"/>
  <c r="H247" i="10"/>
  <c r="G247" i="10"/>
  <c r="F247" i="10"/>
  <c r="J239" i="10"/>
  <c r="I239" i="10"/>
  <c r="H239" i="10"/>
  <c r="G239" i="10"/>
  <c r="F239" i="10"/>
  <c r="J231" i="10"/>
  <c r="I231" i="10"/>
  <c r="H231" i="10"/>
  <c r="G231" i="10"/>
  <c r="F231" i="10"/>
  <c r="J223" i="10"/>
  <c r="I223" i="10"/>
  <c r="H223" i="10"/>
  <c r="G223" i="10"/>
  <c r="F223" i="10"/>
  <c r="J215" i="10"/>
  <c r="I215" i="10"/>
  <c r="H215" i="10"/>
  <c r="G215" i="10"/>
  <c r="F215" i="10"/>
  <c r="J207" i="10"/>
  <c r="I207" i="10"/>
  <c r="H207" i="10"/>
  <c r="G207" i="10"/>
  <c r="F207" i="10"/>
  <c r="J199" i="10"/>
  <c r="I199" i="10"/>
  <c r="H199" i="10"/>
  <c r="G199" i="10"/>
  <c r="F199" i="10"/>
  <c r="J191" i="10"/>
  <c r="I191" i="10"/>
  <c r="H191" i="10"/>
  <c r="G191" i="10"/>
  <c r="F191" i="10"/>
  <c r="J183" i="10"/>
  <c r="I183" i="10"/>
  <c r="H183" i="10"/>
  <c r="G183" i="10"/>
  <c r="F183" i="10"/>
  <c r="J175" i="10"/>
  <c r="I175" i="10"/>
  <c r="H175" i="10"/>
  <c r="G175" i="10"/>
  <c r="F175" i="10"/>
  <c r="J167" i="10"/>
  <c r="I167" i="10"/>
  <c r="H167" i="10"/>
  <c r="G167" i="10"/>
  <c r="F167" i="10"/>
  <c r="J159" i="10"/>
  <c r="I159" i="10"/>
  <c r="H159" i="10"/>
  <c r="G159" i="10"/>
  <c r="F159" i="10"/>
  <c r="J151" i="10"/>
  <c r="I151" i="10"/>
  <c r="H151" i="10"/>
  <c r="G151" i="10"/>
  <c r="F151" i="10"/>
  <c r="J143" i="10"/>
  <c r="I143" i="10"/>
  <c r="H143" i="10"/>
  <c r="G143" i="10"/>
  <c r="F143" i="10"/>
  <c r="J135" i="10"/>
  <c r="I135" i="10"/>
  <c r="H135" i="10"/>
  <c r="G135" i="10"/>
  <c r="F135" i="10"/>
  <c r="J127" i="10"/>
  <c r="I127" i="10"/>
  <c r="H127" i="10"/>
  <c r="G127" i="10"/>
  <c r="F127" i="10"/>
  <c r="J119" i="10"/>
  <c r="I119" i="10"/>
  <c r="H119" i="10"/>
  <c r="G119" i="10"/>
  <c r="F119" i="10"/>
  <c r="J111" i="10"/>
  <c r="I111" i="10"/>
  <c r="H111" i="10"/>
  <c r="G111" i="10"/>
  <c r="F111" i="10"/>
  <c r="J103" i="10"/>
  <c r="I103" i="10"/>
  <c r="H103" i="10"/>
  <c r="G103" i="10"/>
  <c r="F103" i="10"/>
  <c r="J95" i="10"/>
  <c r="I95" i="10"/>
  <c r="H95" i="10"/>
  <c r="G95" i="10"/>
  <c r="F95" i="10"/>
  <c r="J87" i="10"/>
  <c r="I87" i="10"/>
  <c r="H87" i="10"/>
  <c r="G87" i="10"/>
  <c r="F87" i="10"/>
  <c r="J79" i="10"/>
  <c r="I79" i="10"/>
  <c r="H79" i="10"/>
  <c r="G79" i="10"/>
  <c r="F79" i="10"/>
  <c r="J71" i="10"/>
  <c r="I71" i="10"/>
  <c r="H71" i="10"/>
  <c r="G71" i="10"/>
  <c r="F71" i="10"/>
  <c r="J63" i="10"/>
  <c r="I63" i="10"/>
  <c r="H63" i="10"/>
  <c r="G63" i="10"/>
  <c r="F63" i="10"/>
  <c r="J55" i="10"/>
  <c r="I55" i="10"/>
  <c r="H55" i="10"/>
  <c r="G55" i="10"/>
  <c r="F55" i="10"/>
  <c r="J47" i="10"/>
  <c r="I47" i="10"/>
  <c r="H47" i="10"/>
  <c r="G47" i="10"/>
  <c r="F47" i="10"/>
  <c r="J39" i="10"/>
  <c r="I39" i="10"/>
  <c r="H39" i="10"/>
  <c r="G39" i="10"/>
  <c r="F39" i="10"/>
  <c r="J31" i="10"/>
  <c r="I31" i="10"/>
  <c r="H31" i="10"/>
  <c r="G31" i="10"/>
  <c r="F31" i="10"/>
  <c r="J23" i="10"/>
  <c r="I23" i="10"/>
  <c r="H23" i="10"/>
  <c r="G23" i="10"/>
  <c r="F23" i="10"/>
  <c r="J15" i="10"/>
  <c r="I15" i="10"/>
  <c r="H15" i="10"/>
  <c r="G15" i="10"/>
  <c r="F15" i="10"/>
  <c r="J7" i="10"/>
  <c r="I7" i="10"/>
  <c r="H7" i="10"/>
  <c r="G7" i="10"/>
  <c r="F7" i="10"/>
  <c r="J348" i="12"/>
  <c r="I348" i="12"/>
  <c r="H348" i="12"/>
  <c r="G348" i="12"/>
  <c r="F348" i="12"/>
  <c r="J340" i="12"/>
  <c r="I340" i="12"/>
  <c r="H340" i="12"/>
  <c r="G340" i="12"/>
  <c r="F340" i="12"/>
  <c r="J332" i="12"/>
  <c r="I332" i="12"/>
  <c r="H332" i="12"/>
  <c r="G332" i="12"/>
  <c r="F332" i="12"/>
  <c r="J324" i="12"/>
  <c r="I324" i="12"/>
  <c r="H324" i="12"/>
  <c r="G324" i="12"/>
  <c r="F324" i="12"/>
  <c r="J316" i="12"/>
  <c r="I316" i="12"/>
  <c r="H316" i="12"/>
  <c r="G316" i="12"/>
  <c r="F316" i="12"/>
  <c r="J308" i="12"/>
  <c r="I308" i="12"/>
  <c r="H308" i="12"/>
  <c r="G308" i="12"/>
  <c r="F308" i="12"/>
  <c r="J300" i="12"/>
  <c r="I300" i="12"/>
  <c r="H300" i="12"/>
  <c r="G300" i="12"/>
  <c r="F300" i="12"/>
  <c r="J292" i="12"/>
  <c r="I292" i="12"/>
  <c r="H292" i="12"/>
  <c r="F292" i="12"/>
  <c r="G292" i="12"/>
  <c r="J284" i="12"/>
  <c r="I284" i="12"/>
  <c r="H284" i="12"/>
  <c r="F284" i="12"/>
  <c r="G284" i="12"/>
  <c r="J276" i="12"/>
  <c r="I276" i="12"/>
  <c r="H276" i="12"/>
  <c r="F276" i="12"/>
  <c r="G276" i="12"/>
  <c r="J268" i="12"/>
  <c r="I268" i="12"/>
  <c r="H268" i="12"/>
  <c r="F268" i="12"/>
  <c r="G268" i="12"/>
  <c r="J260" i="12"/>
  <c r="I260" i="12"/>
  <c r="H260" i="12"/>
  <c r="F260" i="12"/>
  <c r="G260" i="12"/>
  <c r="J252" i="12"/>
  <c r="I252" i="12"/>
  <c r="H252" i="12"/>
  <c r="G252" i="12"/>
  <c r="F252" i="12"/>
  <c r="J244" i="12"/>
  <c r="I244" i="12"/>
  <c r="F244" i="12"/>
  <c r="H244" i="12"/>
  <c r="G244" i="12"/>
  <c r="J236" i="12"/>
  <c r="I236" i="12"/>
  <c r="H236" i="12"/>
  <c r="G236" i="12"/>
  <c r="F236" i="12"/>
  <c r="J228" i="12"/>
  <c r="I228" i="12"/>
  <c r="H228" i="12"/>
  <c r="G228" i="12"/>
  <c r="F228" i="12"/>
  <c r="J220" i="12"/>
  <c r="I220" i="12"/>
  <c r="H220" i="12"/>
  <c r="G220" i="12"/>
  <c r="F220" i="12"/>
  <c r="J212" i="12"/>
  <c r="I212" i="12"/>
  <c r="H212" i="12"/>
  <c r="G212" i="12"/>
  <c r="F212" i="12"/>
  <c r="J204" i="12"/>
  <c r="I204" i="12"/>
  <c r="H204" i="12"/>
  <c r="G204" i="12"/>
  <c r="F204" i="12"/>
  <c r="J196" i="12"/>
  <c r="I196" i="12"/>
  <c r="H196" i="12"/>
  <c r="G196" i="12"/>
  <c r="F196" i="12"/>
  <c r="J188" i="12"/>
  <c r="I188" i="12"/>
  <c r="H188" i="12"/>
  <c r="G188" i="12"/>
  <c r="F188" i="12"/>
  <c r="J180" i="12"/>
  <c r="I180" i="12"/>
  <c r="H180" i="12"/>
  <c r="G180" i="12"/>
  <c r="F180" i="12"/>
  <c r="J172" i="12"/>
  <c r="I172" i="12"/>
  <c r="H172" i="12"/>
  <c r="G172" i="12"/>
  <c r="F172" i="12"/>
  <c r="J164" i="12"/>
  <c r="I164" i="12"/>
  <c r="H164" i="12"/>
  <c r="G164" i="12"/>
  <c r="F164" i="12"/>
  <c r="J156" i="12"/>
  <c r="I156" i="12"/>
  <c r="H156" i="12"/>
  <c r="G156" i="12"/>
  <c r="F156" i="12"/>
  <c r="J148" i="12"/>
  <c r="I148" i="12"/>
  <c r="H148" i="12"/>
  <c r="G148" i="12"/>
  <c r="F148" i="12"/>
  <c r="J140" i="12"/>
  <c r="I140" i="12"/>
  <c r="H140" i="12"/>
  <c r="G140" i="12"/>
  <c r="F140" i="12"/>
  <c r="J132" i="12"/>
  <c r="I132" i="12"/>
  <c r="H132" i="12"/>
  <c r="G132" i="12"/>
  <c r="F132" i="12"/>
  <c r="J124" i="12"/>
  <c r="I124" i="12"/>
  <c r="H124" i="12"/>
  <c r="G124" i="12"/>
  <c r="F124" i="12"/>
  <c r="J116" i="12"/>
  <c r="I116" i="12"/>
  <c r="H116" i="12"/>
  <c r="G116" i="12"/>
  <c r="F116" i="12"/>
  <c r="J108" i="12"/>
  <c r="I108" i="12"/>
  <c r="H108" i="12"/>
  <c r="G108" i="12"/>
  <c r="F108" i="12"/>
  <c r="J100" i="12"/>
  <c r="I100" i="12"/>
  <c r="H100" i="12"/>
  <c r="G100" i="12"/>
  <c r="F100" i="12"/>
  <c r="J92" i="12"/>
  <c r="I92" i="12"/>
  <c r="H92" i="12"/>
  <c r="G92" i="12"/>
  <c r="F92" i="12"/>
  <c r="J84" i="12"/>
  <c r="I84" i="12"/>
  <c r="H84" i="12"/>
  <c r="G84" i="12"/>
  <c r="F84" i="12"/>
  <c r="J76" i="12"/>
  <c r="I76" i="12"/>
  <c r="H76" i="12"/>
  <c r="G76" i="12"/>
  <c r="F76" i="12"/>
  <c r="J68" i="12"/>
  <c r="I68" i="12"/>
  <c r="H68" i="12"/>
  <c r="G68" i="12"/>
  <c r="F68" i="12"/>
  <c r="J60" i="12"/>
  <c r="I60" i="12"/>
  <c r="H60" i="12"/>
  <c r="G60" i="12"/>
  <c r="F60" i="12"/>
  <c r="J52" i="12"/>
  <c r="I52" i="12"/>
  <c r="H52" i="12"/>
  <c r="G52" i="12"/>
  <c r="F52" i="12"/>
  <c r="J44" i="12"/>
  <c r="I44" i="12"/>
  <c r="H44" i="12"/>
  <c r="G44" i="12"/>
  <c r="F44" i="12"/>
  <c r="J36" i="12"/>
  <c r="I36" i="12"/>
  <c r="H36" i="12"/>
  <c r="G36" i="12"/>
  <c r="F36" i="12"/>
  <c r="J28" i="12"/>
  <c r="I28" i="12"/>
  <c r="H28" i="12"/>
  <c r="G28" i="12"/>
  <c r="F28" i="12"/>
  <c r="J20" i="12"/>
  <c r="I20" i="12"/>
  <c r="H20" i="12"/>
  <c r="G20" i="12"/>
  <c r="F20" i="12"/>
  <c r="J12" i="12"/>
  <c r="I12" i="12"/>
  <c r="H12" i="12"/>
  <c r="G12" i="12"/>
  <c r="F12" i="12"/>
  <c r="J4" i="12"/>
  <c r="I4" i="12"/>
  <c r="H4" i="12"/>
  <c r="G4" i="12"/>
  <c r="F4" i="12"/>
  <c r="I354" i="14"/>
  <c r="F353" i="14"/>
  <c r="H354" i="14"/>
  <c r="G354" i="14"/>
  <c r="F354" i="14"/>
  <c r="J353" i="14"/>
  <c r="I353" i="14"/>
  <c r="H353" i="14"/>
  <c r="J354" i="14"/>
  <c r="G353" i="14"/>
  <c r="F345" i="14"/>
  <c r="J345" i="14"/>
  <c r="I345" i="14"/>
  <c r="H345" i="14"/>
  <c r="G345" i="14"/>
  <c r="F337" i="14"/>
  <c r="J337" i="14"/>
  <c r="I337" i="14"/>
  <c r="H337" i="14"/>
  <c r="G337" i="14"/>
  <c r="F329" i="14"/>
  <c r="J329" i="14"/>
  <c r="I329" i="14"/>
  <c r="H329" i="14"/>
  <c r="G329" i="14"/>
  <c r="F321" i="14"/>
  <c r="J321" i="14"/>
  <c r="I321" i="14"/>
  <c r="H321" i="14"/>
  <c r="G321" i="14"/>
  <c r="F313" i="14"/>
  <c r="J313" i="14"/>
  <c r="I313" i="14"/>
  <c r="H313" i="14"/>
  <c r="G313" i="14"/>
  <c r="F305" i="14"/>
  <c r="J305" i="14"/>
  <c r="I305" i="14"/>
  <c r="H305" i="14"/>
  <c r="G305" i="14"/>
  <c r="F297" i="14"/>
  <c r="J297" i="14"/>
  <c r="I297" i="14"/>
  <c r="H297" i="14"/>
  <c r="G297" i="14"/>
  <c r="F289" i="14"/>
  <c r="J289" i="14"/>
  <c r="I289" i="14"/>
  <c r="H289" i="14"/>
  <c r="G289" i="14"/>
  <c r="F281" i="14"/>
  <c r="J281" i="14"/>
  <c r="I281" i="14"/>
  <c r="H281" i="14"/>
  <c r="G281" i="14"/>
  <c r="F273" i="14"/>
  <c r="J273" i="14"/>
  <c r="I273" i="14"/>
  <c r="H273" i="14"/>
  <c r="G273" i="14"/>
  <c r="F265" i="14"/>
  <c r="J265" i="14"/>
  <c r="I265" i="14"/>
  <c r="H265" i="14"/>
  <c r="G265" i="14"/>
  <c r="F257" i="14"/>
  <c r="J257" i="14"/>
  <c r="I257" i="14"/>
  <c r="H257" i="14"/>
  <c r="G257" i="14"/>
  <c r="F249" i="14"/>
  <c r="J249" i="14"/>
  <c r="I249" i="14"/>
  <c r="H249" i="14"/>
  <c r="G249" i="14"/>
  <c r="F241" i="14"/>
  <c r="J241" i="14"/>
  <c r="I241" i="14"/>
  <c r="H241" i="14"/>
  <c r="G241" i="14"/>
  <c r="F233" i="14"/>
  <c r="J233" i="14"/>
  <c r="I233" i="14"/>
  <c r="H233" i="14"/>
  <c r="G233" i="14"/>
  <c r="F225" i="14"/>
  <c r="J225" i="14"/>
  <c r="I225" i="14"/>
  <c r="H225" i="14"/>
  <c r="G225" i="14"/>
  <c r="J217" i="14"/>
  <c r="I217" i="14"/>
  <c r="H217" i="14"/>
  <c r="G217" i="14"/>
  <c r="F217" i="14"/>
  <c r="J209" i="14"/>
  <c r="I209" i="14"/>
  <c r="H209" i="14"/>
  <c r="G209" i="14"/>
  <c r="F209" i="14"/>
  <c r="J201" i="14"/>
  <c r="I201" i="14"/>
  <c r="H201" i="14"/>
  <c r="G201" i="14"/>
  <c r="F201" i="14"/>
  <c r="J193" i="14"/>
  <c r="I193" i="14"/>
  <c r="H193" i="14"/>
  <c r="G193" i="14"/>
  <c r="F193" i="14"/>
  <c r="J185" i="14"/>
  <c r="I185" i="14"/>
  <c r="H185" i="14"/>
  <c r="G185" i="14"/>
  <c r="F185" i="14"/>
  <c r="J177" i="14"/>
  <c r="I177" i="14"/>
  <c r="H177" i="14"/>
  <c r="G177" i="14"/>
  <c r="F177" i="14"/>
  <c r="J169" i="14"/>
  <c r="I169" i="14"/>
  <c r="H169" i="14"/>
  <c r="G169" i="14"/>
  <c r="F169" i="14"/>
  <c r="J161" i="14"/>
  <c r="I161" i="14"/>
  <c r="H161" i="14"/>
  <c r="G161" i="14"/>
  <c r="F161" i="14"/>
  <c r="J153" i="14"/>
  <c r="I153" i="14"/>
  <c r="H153" i="14"/>
  <c r="G153" i="14"/>
  <c r="F153" i="14"/>
  <c r="J145" i="14"/>
  <c r="I145" i="14"/>
  <c r="H145" i="14"/>
  <c r="G145" i="14"/>
  <c r="F145" i="14"/>
  <c r="J137" i="14"/>
  <c r="I137" i="14"/>
  <c r="H137" i="14"/>
  <c r="G137" i="14"/>
  <c r="F137" i="14"/>
  <c r="J129" i="14"/>
  <c r="I129" i="14"/>
  <c r="H129" i="14"/>
  <c r="G129" i="14"/>
  <c r="F129" i="14"/>
  <c r="J121" i="14"/>
  <c r="I121" i="14"/>
  <c r="H121" i="14"/>
  <c r="G121" i="14"/>
  <c r="F121" i="14"/>
  <c r="J113" i="14"/>
  <c r="I113" i="14"/>
  <c r="H113" i="14"/>
  <c r="G113" i="14"/>
  <c r="F113" i="14"/>
  <c r="J105" i="14"/>
  <c r="I105" i="14"/>
  <c r="H105" i="14"/>
  <c r="G105" i="14"/>
  <c r="F105" i="14"/>
  <c r="I97" i="14"/>
  <c r="H97" i="14"/>
  <c r="G97" i="14"/>
  <c r="F97" i="14"/>
  <c r="J97" i="14"/>
  <c r="I89" i="14"/>
  <c r="H89" i="14"/>
  <c r="G89" i="14"/>
  <c r="F89" i="14"/>
  <c r="J89" i="14"/>
  <c r="I81" i="14"/>
  <c r="H81" i="14"/>
  <c r="G81" i="14"/>
  <c r="F81" i="14"/>
  <c r="J81" i="14"/>
  <c r="I73" i="14"/>
  <c r="H73" i="14"/>
  <c r="G73" i="14"/>
  <c r="F73" i="14"/>
  <c r="J73" i="14"/>
  <c r="H65" i="14"/>
  <c r="G65" i="14"/>
  <c r="F65" i="14"/>
  <c r="J65" i="14"/>
  <c r="I65" i="14"/>
  <c r="H57" i="14"/>
  <c r="G57" i="14"/>
  <c r="F57" i="14"/>
  <c r="J57" i="14"/>
  <c r="I57" i="14"/>
  <c r="H49" i="14"/>
  <c r="G49" i="14"/>
  <c r="F49" i="14"/>
  <c r="J49" i="14"/>
  <c r="I49" i="14"/>
  <c r="H41" i="14"/>
  <c r="G41" i="14"/>
  <c r="F41" i="14"/>
  <c r="J41" i="14"/>
  <c r="I41" i="14"/>
  <c r="H33" i="14"/>
  <c r="G33" i="14"/>
  <c r="F33" i="14"/>
  <c r="J33" i="14"/>
  <c r="I33" i="14"/>
  <c r="H25" i="14"/>
  <c r="G25" i="14"/>
  <c r="F25" i="14"/>
  <c r="J25" i="14"/>
  <c r="I25" i="14"/>
  <c r="H17" i="14"/>
  <c r="G17" i="14"/>
  <c r="F17" i="14"/>
  <c r="J17" i="14"/>
  <c r="I17" i="14"/>
  <c r="H9" i="14"/>
  <c r="G9" i="14"/>
  <c r="F9" i="14"/>
  <c r="J9" i="14"/>
  <c r="I9" i="14"/>
  <c r="J345" i="8"/>
  <c r="I345" i="8"/>
  <c r="H345" i="8"/>
  <c r="G345" i="8"/>
  <c r="F345" i="8"/>
  <c r="J337" i="8"/>
  <c r="I337" i="8"/>
  <c r="H337" i="8"/>
  <c r="F337" i="8"/>
  <c r="G337" i="8"/>
  <c r="J329" i="8"/>
  <c r="I329" i="8"/>
  <c r="H329" i="8"/>
  <c r="G329" i="8"/>
  <c r="F329" i="8"/>
  <c r="J321" i="8"/>
  <c r="I321" i="8"/>
  <c r="H321" i="8"/>
  <c r="F321" i="8"/>
  <c r="G321" i="8"/>
  <c r="H313" i="8"/>
  <c r="F313" i="8"/>
  <c r="J313" i="8"/>
  <c r="I313" i="8"/>
  <c r="G313" i="8"/>
  <c r="H305" i="8"/>
  <c r="F305" i="8"/>
  <c r="J305" i="8"/>
  <c r="I305" i="8"/>
  <c r="G305" i="8"/>
  <c r="H297" i="8"/>
  <c r="F297" i="8"/>
  <c r="J297" i="8"/>
  <c r="I297" i="8"/>
  <c r="G297" i="8"/>
  <c r="H289" i="8"/>
  <c r="F289" i="8"/>
  <c r="J289" i="8"/>
  <c r="I289" i="8"/>
  <c r="G289" i="8"/>
  <c r="H281" i="8"/>
  <c r="F281" i="8"/>
  <c r="J281" i="8"/>
  <c r="I281" i="8"/>
  <c r="G281" i="8"/>
  <c r="H273" i="8"/>
  <c r="F273" i="8"/>
  <c r="J273" i="8"/>
  <c r="I273" i="8"/>
  <c r="G273" i="8"/>
  <c r="H265" i="8"/>
  <c r="F265" i="8"/>
  <c r="J265" i="8"/>
  <c r="I265" i="8"/>
  <c r="G265" i="8"/>
  <c r="H257" i="8"/>
  <c r="F257" i="8"/>
  <c r="J257" i="8"/>
  <c r="I257" i="8"/>
  <c r="G257" i="8"/>
  <c r="H249" i="8"/>
  <c r="F249" i="8"/>
  <c r="J249" i="8"/>
  <c r="I249" i="8"/>
  <c r="G249" i="8"/>
  <c r="H241" i="8"/>
  <c r="F241" i="8"/>
  <c r="J241" i="8"/>
  <c r="I241" i="8"/>
  <c r="G241" i="8"/>
  <c r="H233" i="8"/>
  <c r="F233" i="8"/>
  <c r="J233" i="8"/>
  <c r="I233" i="8"/>
  <c r="G233" i="8"/>
  <c r="H225" i="8"/>
  <c r="F225" i="8"/>
  <c r="J225" i="8"/>
  <c r="I225" i="8"/>
  <c r="G225" i="8"/>
  <c r="J217" i="8"/>
  <c r="I217" i="8"/>
  <c r="H217" i="8"/>
  <c r="F217" i="8"/>
  <c r="G217" i="8"/>
  <c r="J209" i="8"/>
  <c r="I209" i="8"/>
  <c r="H209" i="8"/>
  <c r="F209" i="8"/>
  <c r="G209" i="8"/>
  <c r="J201" i="8"/>
  <c r="I201" i="8"/>
  <c r="H201" i="8"/>
  <c r="F201" i="8"/>
  <c r="G201" i="8"/>
  <c r="J193" i="8"/>
  <c r="I193" i="8"/>
  <c r="H193" i="8"/>
  <c r="F193" i="8"/>
  <c r="G193" i="8"/>
  <c r="J185" i="8"/>
  <c r="I185" i="8"/>
  <c r="H185" i="8"/>
  <c r="F185" i="8"/>
  <c r="G185" i="8"/>
  <c r="J177" i="8"/>
  <c r="I177" i="8"/>
  <c r="H177" i="8"/>
  <c r="F177" i="8"/>
  <c r="G177" i="8"/>
  <c r="J169" i="8"/>
  <c r="I169" i="8"/>
  <c r="H169" i="8"/>
  <c r="F169" i="8"/>
  <c r="G169" i="8"/>
  <c r="J161" i="8"/>
  <c r="I161" i="8"/>
  <c r="H161" i="8"/>
  <c r="F161" i="8"/>
  <c r="G161" i="8"/>
  <c r="J153" i="8"/>
  <c r="I153" i="8"/>
  <c r="H153" i="8"/>
  <c r="F153" i="8"/>
  <c r="G153" i="8"/>
  <c r="J145" i="8"/>
  <c r="I145" i="8"/>
  <c r="H145" i="8"/>
  <c r="F145" i="8"/>
  <c r="G145" i="8"/>
  <c r="J137" i="8"/>
  <c r="I137" i="8"/>
  <c r="H137" i="8"/>
  <c r="F137" i="8"/>
  <c r="G137" i="8"/>
  <c r="J129" i="8"/>
  <c r="I129" i="8"/>
  <c r="H129" i="8"/>
  <c r="F129" i="8"/>
  <c r="G129" i="8"/>
  <c r="J121" i="8"/>
  <c r="I121" i="8"/>
  <c r="H121" i="8"/>
  <c r="F121" i="8"/>
  <c r="G121" i="8"/>
  <c r="F113" i="8"/>
  <c r="J113" i="8"/>
  <c r="I113" i="8"/>
  <c r="H113" i="8"/>
  <c r="G113" i="8"/>
  <c r="F105" i="8"/>
  <c r="J105" i="8"/>
  <c r="I105" i="8"/>
  <c r="H105" i="8"/>
  <c r="G105" i="8"/>
  <c r="F97" i="8"/>
  <c r="J97" i="8"/>
  <c r="H97" i="8"/>
  <c r="G97" i="8"/>
  <c r="I97" i="8"/>
  <c r="F89" i="8"/>
  <c r="J89" i="8"/>
  <c r="H89" i="8"/>
  <c r="G89" i="8"/>
  <c r="I89" i="8"/>
  <c r="F81" i="8"/>
  <c r="J81" i="8"/>
  <c r="H81" i="8"/>
  <c r="G81" i="8"/>
  <c r="I81" i="8"/>
  <c r="F73" i="8"/>
  <c r="J73" i="8"/>
  <c r="H73" i="8"/>
  <c r="G73" i="8"/>
  <c r="I73" i="8"/>
  <c r="F65" i="8"/>
  <c r="J65" i="8"/>
  <c r="H65" i="8"/>
  <c r="G65" i="8"/>
  <c r="I65" i="8"/>
  <c r="F57" i="8"/>
  <c r="J57" i="8"/>
  <c r="H57" i="8"/>
  <c r="G57" i="8"/>
  <c r="I57" i="8"/>
  <c r="F49" i="8"/>
  <c r="J49" i="8"/>
  <c r="H49" i="8"/>
  <c r="G49" i="8"/>
  <c r="I49" i="8"/>
  <c r="F41" i="8"/>
  <c r="J41" i="8"/>
  <c r="H41" i="8"/>
  <c r="G41" i="8"/>
  <c r="I41" i="8"/>
  <c r="F33" i="8"/>
  <c r="J33" i="8"/>
  <c r="H33" i="8"/>
  <c r="G33" i="8"/>
  <c r="I33" i="8"/>
  <c r="F25" i="8"/>
  <c r="J25" i="8"/>
  <c r="H25" i="8"/>
  <c r="G25" i="8"/>
  <c r="I25" i="8"/>
  <c r="F17" i="8"/>
  <c r="J17" i="8"/>
  <c r="H17" i="8"/>
  <c r="G17" i="8"/>
  <c r="I17" i="8"/>
  <c r="G9" i="8"/>
  <c r="F9" i="8"/>
  <c r="J9" i="8"/>
  <c r="I9" i="8"/>
  <c r="H9" i="8"/>
  <c r="J350" i="10"/>
  <c r="I350" i="10"/>
  <c r="H350" i="10"/>
  <c r="G350" i="10"/>
  <c r="F350" i="10"/>
  <c r="J342" i="10"/>
  <c r="I342" i="10"/>
  <c r="H342" i="10"/>
  <c r="G342" i="10"/>
  <c r="F342" i="10"/>
  <c r="J334" i="10"/>
  <c r="I334" i="10"/>
  <c r="H334" i="10"/>
  <c r="G334" i="10"/>
  <c r="F334" i="10"/>
  <c r="J326" i="10"/>
  <c r="I326" i="10"/>
  <c r="H326" i="10"/>
  <c r="G326" i="10"/>
  <c r="F326" i="10"/>
  <c r="J318" i="10"/>
  <c r="I318" i="10"/>
  <c r="H318" i="10"/>
  <c r="G318" i="10"/>
  <c r="F318" i="10"/>
  <c r="J310" i="10"/>
  <c r="I310" i="10"/>
  <c r="H310" i="10"/>
  <c r="G310" i="10"/>
  <c r="F310" i="10"/>
  <c r="I302" i="10"/>
  <c r="H302" i="10"/>
  <c r="G302" i="10"/>
  <c r="J302" i="10"/>
  <c r="F302" i="10"/>
  <c r="I294" i="10"/>
  <c r="H294" i="10"/>
  <c r="G294" i="10"/>
  <c r="J294" i="10"/>
  <c r="F294" i="10"/>
  <c r="I286" i="10"/>
  <c r="H286" i="10"/>
  <c r="G286" i="10"/>
  <c r="F286" i="10"/>
  <c r="J286" i="10"/>
  <c r="I278" i="10"/>
  <c r="H278" i="10"/>
  <c r="G278" i="10"/>
  <c r="J278" i="10"/>
  <c r="F278" i="10"/>
  <c r="I270" i="10"/>
  <c r="H270" i="10"/>
  <c r="G270" i="10"/>
  <c r="J270" i="10"/>
  <c r="F270" i="10"/>
  <c r="I262" i="10"/>
  <c r="H262" i="10"/>
  <c r="G262" i="10"/>
  <c r="J262" i="10"/>
  <c r="F262" i="10"/>
  <c r="I254" i="10"/>
  <c r="H254" i="10"/>
  <c r="G254" i="10"/>
  <c r="F254" i="10"/>
  <c r="J254" i="10"/>
  <c r="I246" i="10"/>
  <c r="H246" i="10"/>
  <c r="G246" i="10"/>
  <c r="F246" i="10"/>
  <c r="J246" i="10"/>
  <c r="I238" i="10"/>
  <c r="H238" i="10"/>
  <c r="G238" i="10"/>
  <c r="F238" i="10"/>
  <c r="J238" i="10"/>
  <c r="I230" i="10"/>
  <c r="H230" i="10"/>
  <c r="G230" i="10"/>
  <c r="F230" i="10"/>
  <c r="J230" i="10"/>
  <c r="I222" i="10"/>
  <c r="H222" i="10"/>
  <c r="G222" i="10"/>
  <c r="F222" i="10"/>
  <c r="J222" i="10"/>
  <c r="I214" i="10"/>
  <c r="H214" i="10"/>
  <c r="G214" i="10"/>
  <c r="F214" i="10"/>
  <c r="J214" i="10"/>
  <c r="I206" i="10"/>
  <c r="H206" i="10"/>
  <c r="G206" i="10"/>
  <c r="F206" i="10"/>
  <c r="J206" i="10"/>
  <c r="I198" i="10"/>
  <c r="H198" i="10"/>
  <c r="G198" i="10"/>
  <c r="F198" i="10"/>
  <c r="J198" i="10"/>
  <c r="I190" i="10"/>
  <c r="H190" i="10"/>
  <c r="G190" i="10"/>
  <c r="F190" i="10"/>
  <c r="J190" i="10"/>
  <c r="I182" i="10"/>
  <c r="H182" i="10"/>
  <c r="G182" i="10"/>
  <c r="F182" i="10"/>
  <c r="J182" i="10"/>
  <c r="I174" i="10"/>
  <c r="H174" i="10"/>
  <c r="G174" i="10"/>
  <c r="F174" i="10"/>
  <c r="J174" i="10"/>
  <c r="I166" i="10"/>
  <c r="H166" i="10"/>
  <c r="G166" i="10"/>
  <c r="F166" i="10"/>
  <c r="J166" i="10"/>
  <c r="I158" i="10"/>
  <c r="H158" i="10"/>
  <c r="G158" i="10"/>
  <c r="F158" i="10"/>
  <c r="J158" i="10"/>
  <c r="I150" i="10"/>
  <c r="H150" i="10"/>
  <c r="G150" i="10"/>
  <c r="F150" i="10"/>
  <c r="J150" i="10"/>
  <c r="I142" i="10"/>
  <c r="H142" i="10"/>
  <c r="G142" i="10"/>
  <c r="F142" i="10"/>
  <c r="J142" i="10"/>
  <c r="I134" i="10"/>
  <c r="H134" i="10"/>
  <c r="G134" i="10"/>
  <c r="F134" i="10"/>
  <c r="J134" i="10"/>
  <c r="I126" i="10"/>
  <c r="H126" i="10"/>
  <c r="G126" i="10"/>
  <c r="F126" i="10"/>
  <c r="J126" i="10"/>
  <c r="I118" i="10"/>
  <c r="H118" i="10"/>
  <c r="G118" i="10"/>
  <c r="F118" i="10"/>
  <c r="J118" i="10"/>
  <c r="I110" i="10"/>
  <c r="H110" i="10"/>
  <c r="G110" i="10"/>
  <c r="F110" i="10"/>
  <c r="J110" i="10"/>
  <c r="I102" i="10"/>
  <c r="H102" i="10"/>
  <c r="G102" i="10"/>
  <c r="F102" i="10"/>
  <c r="J102" i="10"/>
  <c r="I94" i="10"/>
  <c r="H94" i="10"/>
  <c r="G94" i="10"/>
  <c r="F94" i="10"/>
  <c r="J94" i="10"/>
  <c r="I86" i="10"/>
  <c r="H86" i="10"/>
  <c r="G86" i="10"/>
  <c r="F86" i="10"/>
  <c r="J86" i="10"/>
  <c r="I78" i="10"/>
  <c r="H78" i="10"/>
  <c r="G78" i="10"/>
  <c r="F78" i="10"/>
  <c r="J78" i="10"/>
  <c r="I70" i="10"/>
  <c r="H70" i="10"/>
  <c r="G70" i="10"/>
  <c r="F70" i="10"/>
  <c r="J70" i="10"/>
  <c r="I62" i="10"/>
  <c r="H62" i="10"/>
  <c r="G62" i="10"/>
  <c r="F62" i="10"/>
  <c r="J62" i="10"/>
  <c r="I54" i="10"/>
  <c r="H54" i="10"/>
  <c r="G54" i="10"/>
  <c r="F54" i="10"/>
  <c r="J54" i="10"/>
  <c r="I46" i="10"/>
  <c r="H46" i="10"/>
  <c r="G46" i="10"/>
  <c r="F46" i="10"/>
  <c r="J46" i="10"/>
  <c r="I38" i="10"/>
  <c r="H38" i="10"/>
  <c r="G38" i="10"/>
  <c r="F38" i="10"/>
  <c r="J38" i="10"/>
  <c r="I30" i="10"/>
  <c r="H30" i="10"/>
  <c r="G30" i="10"/>
  <c r="F30" i="10"/>
  <c r="J30" i="10"/>
  <c r="I22" i="10"/>
  <c r="H22" i="10"/>
  <c r="G22" i="10"/>
  <c r="F22" i="10"/>
  <c r="J22" i="10"/>
  <c r="I14" i="10"/>
  <c r="H14" i="10"/>
  <c r="G14" i="10"/>
  <c r="F14" i="10"/>
  <c r="J14" i="10"/>
  <c r="I6" i="10"/>
  <c r="H6" i="10"/>
  <c r="G6" i="10"/>
  <c r="F6" i="10"/>
  <c r="J6" i="10"/>
  <c r="I347" i="12"/>
  <c r="H347" i="12"/>
  <c r="G347" i="12"/>
  <c r="F347" i="12"/>
  <c r="J347" i="12"/>
  <c r="I339" i="12"/>
  <c r="H339" i="12"/>
  <c r="G339" i="12"/>
  <c r="F339" i="12"/>
  <c r="J339" i="12"/>
  <c r="I331" i="12"/>
  <c r="H331" i="12"/>
  <c r="G331" i="12"/>
  <c r="F331" i="12"/>
  <c r="J331" i="12"/>
  <c r="I323" i="12"/>
  <c r="H323" i="12"/>
  <c r="G323" i="12"/>
  <c r="F323" i="12"/>
  <c r="J323" i="12"/>
  <c r="I315" i="12"/>
  <c r="H315" i="12"/>
  <c r="G315" i="12"/>
  <c r="F315" i="12"/>
  <c r="J315" i="12"/>
  <c r="I307" i="12"/>
  <c r="H307" i="12"/>
  <c r="G307" i="12"/>
  <c r="F307" i="12"/>
  <c r="J307" i="12"/>
  <c r="I299" i="12"/>
  <c r="H299" i="12"/>
  <c r="G299" i="12"/>
  <c r="F299" i="12"/>
  <c r="J299" i="12"/>
  <c r="I291" i="12"/>
  <c r="H291" i="12"/>
  <c r="G291" i="12"/>
  <c r="F291" i="12"/>
  <c r="J291" i="12"/>
  <c r="I283" i="12"/>
  <c r="H283" i="12"/>
  <c r="G283" i="12"/>
  <c r="F283" i="12"/>
  <c r="J283" i="12"/>
  <c r="I275" i="12"/>
  <c r="H275" i="12"/>
  <c r="G275" i="12"/>
  <c r="F275" i="12"/>
  <c r="J275" i="12"/>
  <c r="I267" i="12"/>
  <c r="H267" i="12"/>
  <c r="G267" i="12"/>
  <c r="F267" i="12"/>
  <c r="J267" i="12"/>
  <c r="I259" i="12"/>
  <c r="H259" i="12"/>
  <c r="G259" i="12"/>
  <c r="F259" i="12"/>
  <c r="J259" i="12"/>
  <c r="G251" i="12"/>
  <c r="F251" i="12"/>
  <c r="J251" i="12"/>
  <c r="I251" i="12"/>
  <c r="H251" i="12"/>
  <c r="G243" i="12"/>
  <c r="F243" i="12"/>
  <c r="J243" i="12"/>
  <c r="I243" i="12"/>
  <c r="H243" i="12"/>
  <c r="G235" i="12"/>
  <c r="F235" i="12"/>
  <c r="I235" i="12"/>
  <c r="H235" i="12"/>
  <c r="J235" i="12"/>
  <c r="G227" i="12"/>
  <c r="F227" i="12"/>
  <c r="J227" i="12"/>
  <c r="I227" i="12"/>
  <c r="H227" i="12"/>
  <c r="G219" i="12"/>
  <c r="F219" i="12"/>
  <c r="J219" i="12"/>
  <c r="I219" i="12"/>
  <c r="H219" i="12"/>
  <c r="G211" i="12"/>
  <c r="F211" i="12"/>
  <c r="J211" i="12"/>
  <c r="I211" i="12"/>
  <c r="H211" i="12"/>
  <c r="G203" i="12"/>
  <c r="F203" i="12"/>
  <c r="J203" i="12"/>
  <c r="I203" i="12"/>
  <c r="H203" i="12"/>
  <c r="G195" i="12"/>
  <c r="F195" i="12"/>
  <c r="J195" i="12"/>
  <c r="I195" i="12"/>
  <c r="H195" i="12"/>
  <c r="G187" i="12"/>
  <c r="F187" i="12"/>
  <c r="J187" i="12"/>
  <c r="I187" i="12"/>
  <c r="H187" i="12"/>
  <c r="G179" i="12"/>
  <c r="F179" i="12"/>
  <c r="J179" i="12"/>
  <c r="I179" i="12"/>
  <c r="H179" i="12"/>
  <c r="G171" i="12"/>
  <c r="F171" i="12"/>
  <c r="J171" i="12"/>
  <c r="I171" i="12"/>
  <c r="H171" i="12"/>
  <c r="G163" i="12"/>
  <c r="F163" i="12"/>
  <c r="J163" i="12"/>
  <c r="I163" i="12"/>
  <c r="H163" i="12"/>
  <c r="G155" i="12"/>
  <c r="F155" i="12"/>
  <c r="J155" i="12"/>
  <c r="I155" i="12"/>
  <c r="H155" i="12"/>
  <c r="G147" i="12"/>
  <c r="F147" i="12"/>
  <c r="J147" i="12"/>
  <c r="I147" i="12"/>
  <c r="H147" i="12"/>
  <c r="G139" i="12"/>
  <c r="F139" i="12"/>
  <c r="J139" i="12"/>
  <c r="I139" i="12"/>
  <c r="H139" i="12"/>
  <c r="G131" i="12"/>
  <c r="F131" i="12"/>
  <c r="J131" i="12"/>
  <c r="I131" i="12"/>
  <c r="H131" i="12"/>
  <c r="G123" i="12"/>
  <c r="F123" i="12"/>
  <c r="J123" i="12"/>
  <c r="I123" i="12"/>
  <c r="H123" i="12"/>
  <c r="J115" i="12"/>
  <c r="I115" i="12"/>
  <c r="H115" i="12"/>
  <c r="G115" i="12"/>
  <c r="F115" i="12"/>
  <c r="J107" i="12"/>
  <c r="I107" i="12"/>
  <c r="H107" i="12"/>
  <c r="G107" i="12"/>
  <c r="F107" i="12"/>
  <c r="J99" i="12"/>
  <c r="I99" i="12"/>
  <c r="H99" i="12"/>
  <c r="G99" i="12"/>
  <c r="F99" i="12"/>
  <c r="J91" i="12"/>
  <c r="I91" i="12"/>
  <c r="H91" i="12"/>
  <c r="G91" i="12"/>
  <c r="F91" i="12"/>
  <c r="J83" i="12"/>
  <c r="I83" i="12"/>
  <c r="H83" i="12"/>
  <c r="G83" i="12"/>
  <c r="F83" i="12"/>
  <c r="J75" i="12"/>
  <c r="I75" i="12"/>
  <c r="H75" i="12"/>
  <c r="G75" i="12"/>
  <c r="F75" i="12"/>
  <c r="J67" i="12"/>
  <c r="I67" i="12"/>
  <c r="H67" i="12"/>
  <c r="G67" i="12"/>
  <c r="F67" i="12"/>
  <c r="J59" i="12"/>
  <c r="I59" i="12"/>
  <c r="H59" i="12"/>
  <c r="G59" i="12"/>
  <c r="F59" i="12"/>
  <c r="J51" i="12"/>
  <c r="I51" i="12"/>
  <c r="H51" i="12"/>
  <c r="G51" i="12"/>
  <c r="F51" i="12"/>
  <c r="J43" i="12"/>
  <c r="I43" i="12"/>
  <c r="H43" i="12"/>
  <c r="G43" i="12"/>
  <c r="F43" i="12"/>
  <c r="J35" i="12"/>
  <c r="I35" i="12"/>
  <c r="H35" i="12"/>
  <c r="G35" i="12"/>
  <c r="F35" i="12"/>
  <c r="J27" i="12"/>
  <c r="I27" i="12"/>
  <c r="H27" i="12"/>
  <c r="G27" i="12"/>
  <c r="F27" i="12"/>
  <c r="J19" i="12"/>
  <c r="I19" i="12"/>
  <c r="H19" i="12"/>
  <c r="G19" i="12"/>
  <c r="F19" i="12"/>
  <c r="J11" i="12"/>
  <c r="I11" i="12"/>
  <c r="H11" i="12"/>
  <c r="G11" i="12"/>
  <c r="F11" i="12"/>
  <c r="J3" i="12"/>
  <c r="I3" i="12"/>
  <c r="H3" i="12"/>
  <c r="G3" i="12"/>
  <c r="F3" i="12"/>
  <c r="J352" i="14"/>
  <c r="I352" i="14"/>
  <c r="H352" i="14"/>
  <c r="G352" i="14"/>
  <c r="F352" i="14"/>
  <c r="J344" i="14"/>
  <c r="I344" i="14"/>
  <c r="H344" i="14"/>
  <c r="G344" i="14"/>
  <c r="F344" i="14"/>
  <c r="W29" i="14"/>
  <c r="J336" i="14"/>
  <c r="I336" i="14"/>
  <c r="H336" i="14"/>
  <c r="G336" i="14"/>
  <c r="F336" i="14"/>
  <c r="J328" i="14"/>
  <c r="I328" i="14"/>
  <c r="H328" i="14"/>
  <c r="G328" i="14"/>
  <c r="F328" i="14"/>
  <c r="J320" i="14"/>
  <c r="I320" i="14"/>
  <c r="H320" i="14"/>
  <c r="G320" i="14"/>
  <c r="F320" i="14"/>
  <c r="W27" i="14"/>
  <c r="J312" i="14"/>
  <c r="I312" i="14"/>
  <c r="H312" i="14"/>
  <c r="G312" i="14"/>
  <c r="F312" i="14"/>
  <c r="J304" i="14"/>
  <c r="I304" i="14"/>
  <c r="H304" i="14"/>
  <c r="G304" i="14"/>
  <c r="F304" i="14"/>
  <c r="J296" i="14"/>
  <c r="I296" i="14"/>
  <c r="H296" i="14"/>
  <c r="G296" i="14"/>
  <c r="F296" i="14"/>
  <c r="W25" i="14"/>
  <c r="J288" i="14"/>
  <c r="I288" i="14"/>
  <c r="H288" i="14"/>
  <c r="G288" i="14"/>
  <c r="F288" i="14"/>
  <c r="J280" i="14"/>
  <c r="I280" i="14"/>
  <c r="H280" i="14"/>
  <c r="G280" i="14"/>
  <c r="F280" i="14"/>
  <c r="J272" i="14"/>
  <c r="I272" i="14"/>
  <c r="H272" i="14"/>
  <c r="G272" i="14"/>
  <c r="F272" i="14"/>
  <c r="W23" i="14"/>
  <c r="J264" i="14"/>
  <c r="I264" i="14"/>
  <c r="H264" i="14"/>
  <c r="G264" i="14"/>
  <c r="F264" i="14"/>
  <c r="J256" i="14"/>
  <c r="I256" i="14"/>
  <c r="H256" i="14"/>
  <c r="G256" i="14"/>
  <c r="F256" i="14"/>
  <c r="J248" i="14"/>
  <c r="I248" i="14"/>
  <c r="H248" i="14"/>
  <c r="G248" i="14"/>
  <c r="F248" i="14"/>
  <c r="W21" i="14"/>
  <c r="J240" i="14"/>
  <c r="I240" i="14"/>
  <c r="H240" i="14"/>
  <c r="G240" i="14"/>
  <c r="F240" i="14"/>
  <c r="J232" i="14"/>
  <c r="I232" i="14"/>
  <c r="H232" i="14"/>
  <c r="G232" i="14"/>
  <c r="F232" i="14"/>
  <c r="J224" i="14"/>
  <c r="I224" i="14"/>
  <c r="H224" i="14"/>
  <c r="G224" i="14"/>
  <c r="F224" i="14"/>
  <c r="W19" i="14"/>
  <c r="G216" i="14"/>
  <c r="F216" i="14"/>
  <c r="J216" i="14"/>
  <c r="I216" i="14"/>
  <c r="H216" i="14"/>
  <c r="G208" i="14"/>
  <c r="F208" i="14"/>
  <c r="J208" i="14"/>
  <c r="I208" i="14"/>
  <c r="H208" i="14"/>
  <c r="G200" i="14"/>
  <c r="F200" i="14"/>
  <c r="J200" i="14"/>
  <c r="I200" i="14"/>
  <c r="H200" i="14"/>
  <c r="W17" i="14"/>
  <c r="G192" i="14"/>
  <c r="F192" i="14"/>
  <c r="J192" i="14"/>
  <c r="I192" i="14"/>
  <c r="H192" i="14"/>
  <c r="G184" i="14"/>
  <c r="F184" i="14"/>
  <c r="J184" i="14"/>
  <c r="I184" i="14"/>
  <c r="H184" i="14"/>
  <c r="G176" i="14"/>
  <c r="F176" i="14"/>
  <c r="J176" i="14"/>
  <c r="I176" i="14"/>
  <c r="H176" i="14"/>
  <c r="W15" i="14"/>
  <c r="G168" i="14"/>
  <c r="F168" i="14"/>
  <c r="J168" i="14"/>
  <c r="I168" i="14"/>
  <c r="H168" i="14"/>
  <c r="G160" i="14"/>
  <c r="F160" i="14"/>
  <c r="J160" i="14"/>
  <c r="I160" i="14"/>
  <c r="H160" i="14"/>
  <c r="G152" i="14"/>
  <c r="F152" i="14"/>
  <c r="J152" i="14"/>
  <c r="I152" i="14"/>
  <c r="H152" i="14"/>
  <c r="W13" i="14"/>
  <c r="G144" i="14"/>
  <c r="F144" i="14"/>
  <c r="J144" i="14"/>
  <c r="I144" i="14"/>
  <c r="H144" i="14"/>
  <c r="G136" i="14"/>
  <c r="F136" i="14"/>
  <c r="J136" i="14"/>
  <c r="I136" i="14"/>
  <c r="H136" i="14"/>
  <c r="G128" i="14"/>
  <c r="F128" i="14"/>
  <c r="J128" i="14"/>
  <c r="I128" i="14"/>
  <c r="H128" i="14"/>
  <c r="W11" i="14"/>
  <c r="G120" i="14"/>
  <c r="F120" i="14"/>
  <c r="J120" i="14"/>
  <c r="I120" i="14"/>
  <c r="H120" i="14"/>
  <c r="G112" i="14"/>
  <c r="F112" i="14"/>
  <c r="J112" i="14"/>
  <c r="I112" i="14"/>
  <c r="H112" i="14"/>
  <c r="G104" i="14"/>
  <c r="F104" i="14"/>
  <c r="J104" i="14"/>
  <c r="I104" i="14"/>
  <c r="H104" i="14"/>
  <c r="W9" i="14"/>
  <c r="F96" i="14"/>
  <c r="J96" i="14"/>
  <c r="I96" i="14"/>
  <c r="H96" i="14"/>
  <c r="G96" i="14"/>
  <c r="F88" i="14"/>
  <c r="J88" i="14"/>
  <c r="I88" i="14"/>
  <c r="H88" i="14"/>
  <c r="G88" i="14"/>
  <c r="F80" i="14"/>
  <c r="J80" i="14"/>
  <c r="I80" i="14"/>
  <c r="H80" i="14"/>
  <c r="G80" i="14"/>
  <c r="W7" i="14"/>
  <c r="F72" i="14"/>
  <c r="J72" i="14"/>
  <c r="I72" i="14"/>
  <c r="H72" i="14"/>
  <c r="G72" i="14"/>
  <c r="J64" i="14"/>
  <c r="H64" i="14"/>
  <c r="G64" i="14"/>
  <c r="I64" i="14"/>
  <c r="F64" i="14"/>
  <c r="J56" i="14"/>
  <c r="H56" i="14"/>
  <c r="G56" i="14"/>
  <c r="I56" i="14"/>
  <c r="F56" i="14"/>
  <c r="W5" i="14"/>
  <c r="J48" i="14"/>
  <c r="H48" i="14"/>
  <c r="G48" i="14"/>
  <c r="I48" i="14"/>
  <c r="F48" i="14"/>
  <c r="J40" i="14"/>
  <c r="H40" i="14"/>
  <c r="G40" i="14"/>
  <c r="I40" i="14"/>
  <c r="F40" i="14"/>
  <c r="J32" i="14"/>
  <c r="H32" i="14"/>
  <c r="G32" i="14"/>
  <c r="I32" i="14"/>
  <c r="F32" i="14"/>
  <c r="W3" i="14"/>
  <c r="J24" i="14"/>
  <c r="H24" i="14"/>
  <c r="G24" i="14"/>
  <c r="I24" i="14"/>
  <c r="F24" i="14"/>
  <c r="J16" i="14"/>
  <c r="H16" i="14"/>
  <c r="G16" i="14"/>
  <c r="I16" i="14"/>
  <c r="F16" i="14"/>
  <c r="J8" i="14"/>
  <c r="H8" i="14"/>
  <c r="G8" i="14"/>
  <c r="I8" i="14"/>
  <c r="F8" i="14"/>
  <c r="F354" i="8"/>
  <c r="J353" i="8"/>
  <c r="I353" i="8"/>
  <c r="H353" i="8"/>
  <c r="I354" i="8"/>
  <c r="H354" i="8"/>
  <c r="G354" i="8"/>
  <c r="G353" i="8"/>
  <c r="F353" i="8"/>
  <c r="J354" i="8"/>
  <c r="G344" i="8"/>
  <c r="F344" i="8"/>
  <c r="H344" i="8"/>
  <c r="J344" i="8"/>
  <c r="I344" i="8"/>
  <c r="X29" i="8"/>
  <c r="G336" i="8"/>
  <c r="F336" i="8"/>
  <c r="I336" i="8"/>
  <c r="J336" i="8"/>
  <c r="H336" i="8"/>
  <c r="G328" i="8"/>
  <c r="F328" i="8"/>
  <c r="J328" i="8"/>
  <c r="H328" i="8"/>
  <c r="I328" i="8"/>
  <c r="G320" i="8"/>
  <c r="F320" i="8"/>
  <c r="I320" i="8"/>
  <c r="H320" i="8"/>
  <c r="J320" i="8"/>
  <c r="X27" i="8"/>
  <c r="J312" i="8"/>
  <c r="I312" i="8"/>
  <c r="G312" i="8"/>
  <c r="F312" i="8"/>
  <c r="H312" i="8"/>
  <c r="J304" i="8"/>
  <c r="I304" i="8"/>
  <c r="G304" i="8"/>
  <c r="F304" i="8"/>
  <c r="H304" i="8"/>
  <c r="J296" i="8"/>
  <c r="I296" i="8"/>
  <c r="G296" i="8"/>
  <c r="F296" i="8"/>
  <c r="H296" i="8"/>
  <c r="X25" i="8"/>
  <c r="J288" i="8"/>
  <c r="I288" i="8"/>
  <c r="G288" i="8"/>
  <c r="F288" i="8"/>
  <c r="H288" i="8"/>
  <c r="J280" i="8"/>
  <c r="I280" i="8"/>
  <c r="G280" i="8"/>
  <c r="F280" i="8"/>
  <c r="H280" i="8"/>
  <c r="J272" i="8"/>
  <c r="I272" i="8"/>
  <c r="G272" i="8"/>
  <c r="F272" i="8"/>
  <c r="H272" i="8"/>
  <c r="X23" i="8"/>
  <c r="J264" i="8"/>
  <c r="I264" i="8"/>
  <c r="G264" i="8"/>
  <c r="F264" i="8"/>
  <c r="H264" i="8"/>
  <c r="J256" i="8"/>
  <c r="I256" i="8"/>
  <c r="G256" i="8"/>
  <c r="F256" i="8"/>
  <c r="H256" i="8"/>
  <c r="J248" i="8"/>
  <c r="I248" i="8"/>
  <c r="G248" i="8"/>
  <c r="F248" i="8"/>
  <c r="H248" i="8"/>
  <c r="X21" i="8"/>
  <c r="J240" i="8"/>
  <c r="I240" i="8"/>
  <c r="G240" i="8"/>
  <c r="F240" i="8"/>
  <c r="H240" i="8"/>
  <c r="J232" i="8"/>
  <c r="I232" i="8"/>
  <c r="G232" i="8"/>
  <c r="F232" i="8"/>
  <c r="H232" i="8"/>
  <c r="J224" i="8"/>
  <c r="I224" i="8"/>
  <c r="G224" i="8"/>
  <c r="F224" i="8"/>
  <c r="H224" i="8"/>
  <c r="X19" i="8"/>
  <c r="I216" i="8"/>
  <c r="G216" i="8"/>
  <c r="F216" i="8"/>
  <c r="J216" i="8"/>
  <c r="H216" i="8"/>
  <c r="I208" i="8"/>
  <c r="G208" i="8"/>
  <c r="F208" i="8"/>
  <c r="J208" i="8"/>
  <c r="H208" i="8"/>
  <c r="I200" i="8"/>
  <c r="G200" i="8"/>
  <c r="F200" i="8"/>
  <c r="J200" i="8"/>
  <c r="H200" i="8"/>
  <c r="X17" i="8"/>
  <c r="I192" i="8"/>
  <c r="G192" i="8"/>
  <c r="F192" i="8"/>
  <c r="J192" i="8"/>
  <c r="H192" i="8"/>
  <c r="I184" i="8"/>
  <c r="G184" i="8"/>
  <c r="F184" i="8"/>
  <c r="J184" i="8"/>
  <c r="H184" i="8"/>
  <c r="I176" i="8"/>
  <c r="G176" i="8"/>
  <c r="F176" i="8"/>
  <c r="J176" i="8"/>
  <c r="H176" i="8"/>
  <c r="X15" i="8"/>
  <c r="I168" i="8"/>
  <c r="G168" i="8"/>
  <c r="F168" i="8"/>
  <c r="J168" i="8"/>
  <c r="H168" i="8"/>
  <c r="I160" i="8"/>
  <c r="G160" i="8"/>
  <c r="F160" i="8"/>
  <c r="J160" i="8"/>
  <c r="H160" i="8"/>
  <c r="I152" i="8"/>
  <c r="G152" i="8"/>
  <c r="F152" i="8"/>
  <c r="J152" i="8"/>
  <c r="H152" i="8"/>
  <c r="X13" i="8"/>
  <c r="I144" i="8"/>
  <c r="G144" i="8"/>
  <c r="F144" i="8"/>
  <c r="J144" i="8"/>
  <c r="H144" i="8"/>
  <c r="I136" i="8"/>
  <c r="G136" i="8"/>
  <c r="F136" i="8"/>
  <c r="J136" i="8"/>
  <c r="H136" i="8"/>
  <c r="I128" i="8"/>
  <c r="G128" i="8"/>
  <c r="F128" i="8"/>
  <c r="J128" i="8"/>
  <c r="H128" i="8"/>
  <c r="X11" i="8"/>
  <c r="I120" i="8"/>
  <c r="G120" i="8"/>
  <c r="F120" i="8"/>
  <c r="J120" i="8"/>
  <c r="H120" i="8"/>
  <c r="I112" i="8"/>
  <c r="H112" i="8"/>
  <c r="G112" i="8"/>
  <c r="F112" i="8"/>
  <c r="J112" i="8"/>
  <c r="I104" i="8"/>
  <c r="H104" i="8"/>
  <c r="G104" i="8"/>
  <c r="J104" i="8"/>
  <c r="F104" i="8"/>
  <c r="X9" i="8"/>
  <c r="AJ10" i="8" s="1"/>
  <c r="I96" i="8"/>
  <c r="H96" i="8"/>
  <c r="G96" i="8"/>
  <c r="J96" i="8"/>
  <c r="F96" i="8"/>
  <c r="I88" i="8"/>
  <c r="H88" i="8"/>
  <c r="G88" i="8"/>
  <c r="F88" i="8"/>
  <c r="J88" i="8"/>
  <c r="I80" i="8"/>
  <c r="H80" i="8"/>
  <c r="G80" i="8"/>
  <c r="J80" i="8"/>
  <c r="F80" i="8"/>
  <c r="X7" i="8"/>
  <c r="I72" i="8"/>
  <c r="H72" i="8"/>
  <c r="G72" i="8"/>
  <c r="J72" i="8"/>
  <c r="F72" i="8"/>
  <c r="I64" i="8"/>
  <c r="H64" i="8"/>
  <c r="G64" i="8"/>
  <c r="J64" i="8"/>
  <c r="F64" i="8"/>
  <c r="I56" i="8"/>
  <c r="H56" i="8"/>
  <c r="G56" i="8"/>
  <c r="F56" i="8"/>
  <c r="J56" i="8"/>
  <c r="X5" i="8"/>
  <c r="I48" i="8"/>
  <c r="H48" i="8"/>
  <c r="G48" i="8"/>
  <c r="J48" i="8"/>
  <c r="F48" i="8"/>
  <c r="I40" i="8"/>
  <c r="H40" i="8"/>
  <c r="G40" i="8"/>
  <c r="J40" i="8"/>
  <c r="F40" i="8"/>
  <c r="I32" i="8"/>
  <c r="H32" i="8"/>
  <c r="G32" i="8"/>
  <c r="J32" i="8"/>
  <c r="F32" i="8"/>
  <c r="X3" i="8"/>
  <c r="I24" i="8"/>
  <c r="H24" i="8"/>
  <c r="G24" i="8"/>
  <c r="F24" i="8"/>
  <c r="J24" i="8"/>
  <c r="I16" i="8"/>
  <c r="H16" i="8"/>
  <c r="G16" i="8"/>
  <c r="J16" i="8"/>
  <c r="F16" i="8"/>
  <c r="J8" i="8"/>
  <c r="I8" i="8"/>
  <c r="H8" i="8"/>
  <c r="G8" i="8"/>
  <c r="F8" i="8"/>
  <c r="I349" i="10"/>
  <c r="H349" i="10"/>
  <c r="G349" i="10"/>
  <c r="F349" i="10"/>
  <c r="J349" i="10"/>
  <c r="I341" i="10"/>
  <c r="H341" i="10"/>
  <c r="G341" i="10"/>
  <c r="F341" i="10"/>
  <c r="J341" i="10"/>
  <c r="I333" i="10"/>
  <c r="H333" i="10"/>
  <c r="G333" i="10"/>
  <c r="F333" i="10"/>
  <c r="J333" i="10"/>
  <c r="I325" i="10"/>
  <c r="H325" i="10"/>
  <c r="G325" i="10"/>
  <c r="F325" i="10"/>
  <c r="J325" i="10"/>
  <c r="I317" i="10"/>
  <c r="H317" i="10"/>
  <c r="G317" i="10"/>
  <c r="F317" i="10"/>
  <c r="J317" i="10"/>
  <c r="G309" i="10"/>
  <c r="F309" i="10"/>
  <c r="I309" i="10"/>
  <c r="H309" i="10"/>
  <c r="J309" i="10"/>
  <c r="F301" i="10"/>
  <c r="I301" i="10"/>
  <c r="H301" i="10"/>
  <c r="G301" i="10"/>
  <c r="J301" i="10"/>
  <c r="F293" i="10"/>
  <c r="J293" i="10"/>
  <c r="I293" i="10"/>
  <c r="H293" i="10"/>
  <c r="G293" i="10"/>
  <c r="F285" i="10"/>
  <c r="J285" i="10"/>
  <c r="I285" i="10"/>
  <c r="H285" i="10"/>
  <c r="G285" i="10"/>
  <c r="F277" i="10"/>
  <c r="J277" i="10"/>
  <c r="I277" i="10"/>
  <c r="H277" i="10"/>
  <c r="G277" i="10"/>
  <c r="F269" i="10"/>
  <c r="J269" i="10"/>
  <c r="I269" i="10"/>
  <c r="H269" i="10"/>
  <c r="G269" i="10"/>
  <c r="F261" i="10"/>
  <c r="J261" i="10"/>
  <c r="I261" i="10"/>
  <c r="H261" i="10"/>
  <c r="G261" i="10"/>
  <c r="F253" i="10"/>
  <c r="J253" i="10"/>
  <c r="I253" i="10"/>
  <c r="H253" i="10"/>
  <c r="G253" i="10"/>
  <c r="F245" i="10"/>
  <c r="J245" i="10"/>
  <c r="I245" i="10"/>
  <c r="H245" i="10"/>
  <c r="G245" i="10"/>
  <c r="F237" i="10"/>
  <c r="J237" i="10"/>
  <c r="I237" i="10"/>
  <c r="H237" i="10"/>
  <c r="G237" i="10"/>
  <c r="F229" i="10"/>
  <c r="J229" i="10"/>
  <c r="I229" i="10"/>
  <c r="H229" i="10"/>
  <c r="G229" i="10"/>
  <c r="F221" i="10"/>
  <c r="J221" i="10"/>
  <c r="I221" i="10"/>
  <c r="H221" i="10"/>
  <c r="G221" i="10"/>
  <c r="F213" i="10"/>
  <c r="J213" i="10"/>
  <c r="I213" i="10"/>
  <c r="H213" i="10"/>
  <c r="G213" i="10"/>
  <c r="F205" i="10"/>
  <c r="J205" i="10"/>
  <c r="I205" i="10"/>
  <c r="H205" i="10"/>
  <c r="G205" i="10"/>
  <c r="F197" i="10"/>
  <c r="J197" i="10"/>
  <c r="I197" i="10"/>
  <c r="H197" i="10"/>
  <c r="G197" i="10"/>
  <c r="F189" i="10"/>
  <c r="J189" i="10"/>
  <c r="I189" i="10"/>
  <c r="H189" i="10"/>
  <c r="G189" i="10"/>
  <c r="F181" i="10"/>
  <c r="J181" i="10"/>
  <c r="I181" i="10"/>
  <c r="H181" i="10"/>
  <c r="G181" i="10"/>
  <c r="F173" i="10"/>
  <c r="J173" i="10"/>
  <c r="I173" i="10"/>
  <c r="H173" i="10"/>
  <c r="G173" i="10"/>
  <c r="F165" i="10"/>
  <c r="J165" i="10"/>
  <c r="I165" i="10"/>
  <c r="H165" i="10"/>
  <c r="G165" i="10"/>
  <c r="F157" i="10"/>
  <c r="J157" i="10"/>
  <c r="I157" i="10"/>
  <c r="H157" i="10"/>
  <c r="G157" i="10"/>
  <c r="F149" i="10"/>
  <c r="J149" i="10"/>
  <c r="I149" i="10"/>
  <c r="H149" i="10"/>
  <c r="G149" i="10"/>
  <c r="F141" i="10"/>
  <c r="J141" i="10"/>
  <c r="I141" i="10"/>
  <c r="H141" i="10"/>
  <c r="G141" i="10"/>
  <c r="F133" i="10"/>
  <c r="J133" i="10"/>
  <c r="I133" i="10"/>
  <c r="H133" i="10"/>
  <c r="G133" i="10"/>
  <c r="F125" i="10"/>
  <c r="J125" i="10"/>
  <c r="I125" i="10"/>
  <c r="H125" i="10"/>
  <c r="G125" i="10"/>
  <c r="F117" i="10"/>
  <c r="J117" i="10"/>
  <c r="I117" i="10"/>
  <c r="H117" i="10"/>
  <c r="G117" i="10"/>
  <c r="F109" i="10"/>
  <c r="J109" i="10"/>
  <c r="I109" i="10"/>
  <c r="H109" i="10"/>
  <c r="G109" i="10"/>
  <c r="F101" i="10"/>
  <c r="J101" i="10"/>
  <c r="I101" i="10"/>
  <c r="H101" i="10"/>
  <c r="G101" i="10"/>
  <c r="F93" i="10"/>
  <c r="J93" i="10"/>
  <c r="I93" i="10"/>
  <c r="H93" i="10"/>
  <c r="G93" i="10"/>
  <c r="F85" i="10"/>
  <c r="J85" i="10"/>
  <c r="I85" i="10"/>
  <c r="H85" i="10"/>
  <c r="G85" i="10"/>
  <c r="F77" i="10"/>
  <c r="J77" i="10"/>
  <c r="I77" i="10"/>
  <c r="H77" i="10"/>
  <c r="G77" i="10"/>
  <c r="F69" i="10"/>
  <c r="J69" i="10"/>
  <c r="I69" i="10"/>
  <c r="H69" i="10"/>
  <c r="G69" i="10"/>
  <c r="F61" i="10"/>
  <c r="J61" i="10"/>
  <c r="I61" i="10"/>
  <c r="H61" i="10"/>
  <c r="G61" i="10"/>
  <c r="F53" i="10"/>
  <c r="J53" i="10"/>
  <c r="I53" i="10"/>
  <c r="H53" i="10"/>
  <c r="G53" i="10"/>
  <c r="F45" i="10"/>
  <c r="J45" i="10"/>
  <c r="I45" i="10"/>
  <c r="H45" i="10"/>
  <c r="G45" i="10"/>
  <c r="F37" i="10"/>
  <c r="J37" i="10"/>
  <c r="I37" i="10"/>
  <c r="H37" i="10"/>
  <c r="G37" i="10"/>
  <c r="F29" i="10"/>
  <c r="J29" i="10"/>
  <c r="I29" i="10"/>
  <c r="H29" i="10"/>
  <c r="G29" i="10"/>
  <c r="J21" i="10"/>
  <c r="I21" i="10"/>
  <c r="F21" i="10"/>
  <c r="H21" i="10"/>
  <c r="G21" i="10"/>
  <c r="F13" i="10"/>
  <c r="J13" i="10"/>
  <c r="I13" i="10"/>
  <c r="H13" i="10"/>
  <c r="G13" i="10"/>
  <c r="F5" i="10"/>
  <c r="J5" i="10"/>
  <c r="I5" i="10"/>
  <c r="H5" i="10"/>
  <c r="G5" i="10"/>
  <c r="F346" i="12"/>
  <c r="J346" i="12"/>
  <c r="I346" i="12"/>
  <c r="H346" i="12"/>
  <c r="G346" i="12"/>
  <c r="F338" i="12"/>
  <c r="J338" i="12"/>
  <c r="I338" i="12"/>
  <c r="H338" i="12"/>
  <c r="G338" i="12"/>
  <c r="F330" i="12"/>
  <c r="J330" i="12"/>
  <c r="I330" i="12"/>
  <c r="H330" i="12"/>
  <c r="G330" i="12"/>
  <c r="F322" i="12"/>
  <c r="J322" i="12"/>
  <c r="I322" i="12"/>
  <c r="H322" i="12"/>
  <c r="G322" i="12"/>
  <c r="F314" i="12"/>
  <c r="J314" i="12"/>
  <c r="I314" i="12"/>
  <c r="H314" i="12"/>
  <c r="G314" i="12"/>
  <c r="F306" i="12"/>
  <c r="J306" i="12"/>
  <c r="I306" i="12"/>
  <c r="H306" i="12"/>
  <c r="G306" i="12"/>
  <c r="F298" i="12"/>
  <c r="J298" i="12"/>
  <c r="H298" i="12"/>
  <c r="G298" i="12"/>
  <c r="I298" i="12"/>
  <c r="F290" i="12"/>
  <c r="J290" i="12"/>
  <c r="H290" i="12"/>
  <c r="G290" i="12"/>
  <c r="I290" i="12"/>
  <c r="F282" i="12"/>
  <c r="J282" i="12"/>
  <c r="H282" i="12"/>
  <c r="G282" i="12"/>
  <c r="I282" i="12"/>
  <c r="F274" i="12"/>
  <c r="J274" i="12"/>
  <c r="H274" i="12"/>
  <c r="G274" i="12"/>
  <c r="I274" i="12"/>
  <c r="F266" i="12"/>
  <c r="J266" i="12"/>
  <c r="H266" i="12"/>
  <c r="G266" i="12"/>
  <c r="I266" i="12"/>
  <c r="F258" i="12"/>
  <c r="J258" i="12"/>
  <c r="H258" i="12"/>
  <c r="G258" i="12"/>
  <c r="I258" i="12"/>
  <c r="H250" i="12"/>
  <c r="G250" i="12"/>
  <c r="F250" i="12"/>
  <c r="J250" i="12"/>
  <c r="I250" i="12"/>
  <c r="F242" i="12"/>
  <c r="J242" i="12"/>
  <c r="I242" i="12"/>
  <c r="H242" i="12"/>
  <c r="G242" i="12"/>
  <c r="J234" i="12"/>
  <c r="I234" i="12"/>
  <c r="H234" i="12"/>
  <c r="G234" i="12"/>
  <c r="F234" i="12"/>
  <c r="J226" i="12"/>
  <c r="I226" i="12"/>
  <c r="H226" i="12"/>
  <c r="G226" i="12"/>
  <c r="F226" i="12"/>
  <c r="J218" i="12"/>
  <c r="I218" i="12"/>
  <c r="H218" i="12"/>
  <c r="G218" i="12"/>
  <c r="F218" i="12"/>
  <c r="J210" i="12"/>
  <c r="I210" i="12"/>
  <c r="H210" i="12"/>
  <c r="G210" i="12"/>
  <c r="F210" i="12"/>
  <c r="J202" i="12"/>
  <c r="I202" i="12"/>
  <c r="H202" i="12"/>
  <c r="G202" i="12"/>
  <c r="F202" i="12"/>
  <c r="J194" i="12"/>
  <c r="I194" i="12"/>
  <c r="H194" i="12"/>
  <c r="G194" i="12"/>
  <c r="F194" i="12"/>
  <c r="J186" i="12"/>
  <c r="I186" i="12"/>
  <c r="H186" i="12"/>
  <c r="G186" i="12"/>
  <c r="F186" i="12"/>
  <c r="J178" i="12"/>
  <c r="I178" i="12"/>
  <c r="H178" i="12"/>
  <c r="G178" i="12"/>
  <c r="F178" i="12"/>
  <c r="J170" i="12"/>
  <c r="I170" i="12"/>
  <c r="H170" i="12"/>
  <c r="G170" i="12"/>
  <c r="F170" i="12"/>
  <c r="J162" i="12"/>
  <c r="I162" i="12"/>
  <c r="H162" i="12"/>
  <c r="G162" i="12"/>
  <c r="F162" i="12"/>
  <c r="J154" i="12"/>
  <c r="I154" i="12"/>
  <c r="H154" i="12"/>
  <c r="G154" i="12"/>
  <c r="F154" i="12"/>
  <c r="J146" i="12"/>
  <c r="I146" i="12"/>
  <c r="H146" i="12"/>
  <c r="G146" i="12"/>
  <c r="F146" i="12"/>
  <c r="J138" i="12"/>
  <c r="I138" i="12"/>
  <c r="H138" i="12"/>
  <c r="G138" i="12"/>
  <c r="F138" i="12"/>
  <c r="J130" i="12"/>
  <c r="I130" i="12"/>
  <c r="H130" i="12"/>
  <c r="G130" i="12"/>
  <c r="F130" i="12"/>
  <c r="J122" i="12"/>
  <c r="I122" i="12"/>
  <c r="H122" i="12"/>
  <c r="G122" i="12"/>
  <c r="F122" i="12"/>
  <c r="G114" i="12"/>
  <c r="F114" i="12"/>
  <c r="J114" i="12"/>
  <c r="I114" i="12"/>
  <c r="H114" i="12"/>
  <c r="G106" i="12"/>
  <c r="F106" i="12"/>
  <c r="J106" i="12"/>
  <c r="I106" i="12"/>
  <c r="H106" i="12"/>
  <c r="G98" i="12"/>
  <c r="F98" i="12"/>
  <c r="J98" i="12"/>
  <c r="I98" i="12"/>
  <c r="H98" i="12"/>
  <c r="G90" i="12"/>
  <c r="F90" i="12"/>
  <c r="J90" i="12"/>
  <c r="I90" i="12"/>
  <c r="H90" i="12"/>
  <c r="G82" i="12"/>
  <c r="F82" i="12"/>
  <c r="J82" i="12"/>
  <c r="I82" i="12"/>
  <c r="H82" i="12"/>
  <c r="G74" i="12"/>
  <c r="F74" i="12"/>
  <c r="J74" i="12"/>
  <c r="I74" i="12"/>
  <c r="H74" i="12"/>
  <c r="G66" i="12"/>
  <c r="F66" i="12"/>
  <c r="J66" i="12"/>
  <c r="I66" i="12"/>
  <c r="H66" i="12"/>
  <c r="G58" i="12"/>
  <c r="F58" i="12"/>
  <c r="J58" i="12"/>
  <c r="I58" i="12"/>
  <c r="H58" i="12"/>
  <c r="G50" i="12"/>
  <c r="F50" i="12"/>
  <c r="J50" i="12"/>
  <c r="I50" i="12"/>
  <c r="H50" i="12"/>
  <c r="G42" i="12"/>
  <c r="F42" i="12"/>
  <c r="J42" i="12"/>
  <c r="I42" i="12"/>
  <c r="H42" i="12"/>
  <c r="G34" i="12"/>
  <c r="F34" i="12"/>
  <c r="J34" i="12"/>
  <c r="I34" i="12"/>
  <c r="H34" i="12"/>
  <c r="G26" i="12"/>
  <c r="F26" i="12"/>
  <c r="J26" i="12"/>
  <c r="I26" i="12"/>
  <c r="H26" i="12"/>
  <c r="G18" i="12"/>
  <c r="F18" i="12"/>
  <c r="J18" i="12"/>
  <c r="I18" i="12"/>
  <c r="H18" i="12"/>
  <c r="G10" i="12"/>
  <c r="F10" i="12"/>
  <c r="J10" i="12"/>
  <c r="I10" i="12"/>
  <c r="H10" i="12"/>
  <c r="G2" i="12"/>
  <c r="F2" i="12"/>
  <c r="J2" i="12"/>
  <c r="I2" i="12"/>
  <c r="H2" i="12"/>
  <c r="H351" i="14"/>
  <c r="G351" i="14"/>
  <c r="F351" i="14"/>
  <c r="J351" i="14"/>
  <c r="I351" i="14"/>
  <c r="H343" i="14"/>
  <c r="G343" i="14"/>
  <c r="F343" i="14"/>
  <c r="J343" i="14"/>
  <c r="I343" i="14"/>
  <c r="H335" i="14"/>
  <c r="G335" i="14"/>
  <c r="F335" i="14"/>
  <c r="J335" i="14"/>
  <c r="I335" i="14"/>
  <c r="H327" i="14"/>
  <c r="G327" i="14"/>
  <c r="F327" i="14"/>
  <c r="J327" i="14"/>
  <c r="I327" i="14"/>
  <c r="H319" i="14"/>
  <c r="G319" i="14"/>
  <c r="F319" i="14"/>
  <c r="J319" i="14"/>
  <c r="I319" i="14"/>
  <c r="H311" i="14"/>
  <c r="G311" i="14"/>
  <c r="F311" i="14"/>
  <c r="J311" i="14"/>
  <c r="I311" i="14"/>
  <c r="H303" i="14"/>
  <c r="G303" i="14"/>
  <c r="F303" i="14"/>
  <c r="J303" i="14"/>
  <c r="I303" i="14"/>
  <c r="H295" i="14"/>
  <c r="G295" i="14"/>
  <c r="F295" i="14"/>
  <c r="J295" i="14"/>
  <c r="I295" i="14"/>
  <c r="H287" i="14"/>
  <c r="G287" i="14"/>
  <c r="F287" i="14"/>
  <c r="J287" i="14"/>
  <c r="I287" i="14"/>
  <c r="H279" i="14"/>
  <c r="G279" i="14"/>
  <c r="F279" i="14"/>
  <c r="J279" i="14"/>
  <c r="I279" i="14"/>
  <c r="H271" i="14"/>
  <c r="G271" i="14"/>
  <c r="F271" i="14"/>
  <c r="J271" i="14"/>
  <c r="I271" i="14"/>
  <c r="H263" i="14"/>
  <c r="G263" i="14"/>
  <c r="F263" i="14"/>
  <c r="J263" i="14"/>
  <c r="I263" i="14"/>
  <c r="H255" i="14"/>
  <c r="G255" i="14"/>
  <c r="F255" i="14"/>
  <c r="J255" i="14"/>
  <c r="I255" i="14"/>
  <c r="H247" i="14"/>
  <c r="G247" i="14"/>
  <c r="F247" i="14"/>
  <c r="J247" i="14"/>
  <c r="I247" i="14"/>
  <c r="H239" i="14"/>
  <c r="G239" i="14"/>
  <c r="F239" i="14"/>
  <c r="J239" i="14"/>
  <c r="I239" i="14"/>
  <c r="H231" i="14"/>
  <c r="G231" i="14"/>
  <c r="F231" i="14"/>
  <c r="J231" i="14"/>
  <c r="I231" i="14"/>
  <c r="H223" i="14"/>
  <c r="F223" i="14"/>
  <c r="J223" i="14"/>
  <c r="I223" i="14"/>
  <c r="G223" i="14"/>
  <c r="J215" i="14"/>
  <c r="I215" i="14"/>
  <c r="H215" i="14"/>
  <c r="G215" i="14"/>
  <c r="F215" i="14"/>
  <c r="J207" i="14"/>
  <c r="I207" i="14"/>
  <c r="H207" i="14"/>
  <c r="G207" i="14"/>
  <c r="F207" i="14"/>
  <c r="J199" i="14"/>
  <c r="I199" i="14"/>
  <c r="H199" i="14"/>
  <c r="G199" i="14"/>
  <c r="F199" i="14"/>
  <c r="J191" i="14"/>
  <c r="I191" i="14"/>
  <c r="H191" i="14"/>
  <c r="G191" i="14"/>
  <c r="F191" i="14"/>
  <c r="J183" i="14"/>
  <c r="I183" i="14"/>
  <c r="H183" i="14"/>
  <c r="G183" i="14"/>
  <c r="F183" i="14"/>
  <c r="J175" i="14"/>
  <c r="I175" i="14"/>
  <c r="H175" i="14"/>
  <c r="G175" i="14"/>
  <c r="F175" i="14"/>
  <c r="J167" i="14"/>
  <c r="I167" i="14"/>
  <c r="H167" i="14"/>
  <c r="G167" i="14"/>
  <c r="F167" i="14"/>
  <c r="J159" i="14"/>
  <c r="I159" i="14"/>
  <c r="H159" i="14"/>
  <c r="G159" i="14"/>
  <c r="F159" i="14"/>
  <c r="J151" i="14"/>
  <c r="I151" i="14"/>
  <c r="H151" i="14"/>
  <c r="G151" i="14"/>
  <c r="F151" i="14"/>
  <c r="J143" i="14"/>
  <c r="I143" i="14"/>
  <c r="H143" i="14"/>
  <c r="G143" i="14"/>
  <c r="F143" i="14"/>
  <c r="J135" i="14"/>
  <c r="I135" i="14"/>
  <c r="H135" i="14"/>
  <c r="G135" i="14"/>
  <c r="F135" i="14"/>
  <c r="J127" i="14"/>
  <c r="I127" i="14"/>
  <c r="H127" i="14"/>
  <c r="G127" i="14"/>
  <c r="F127" i="14"/>
  <c r="J119" i="14"/>
  <c r="I119" i="14"/>
  <c r="H119" i="14"/>
  <c r="G119" i="14"/>
  <c r="F119" i="14"/>
  <c r="J111" i="14"/>
  <c r="I111" i="14"/>
  <c r="H111" i="14"/>
  <c r="G111" i="14"/>
  <c r="F111" i="14"/>
  <c r="J103" i="14"/>
  <c r="I103" i="14"/>
  <c r="H103" i="14"/>
  <c r="G103" i="14"/>
  <c r="F103" i="14"/>
  <c r="J95" i="14"/>
  <c r="I95" i="14"/>
  <c r="H95" i="14"/>
  <c r="G95" i="14"/>
  <c r="F95" i="14"/>
  <c r="J87" i="14"/>
  <c r="I87" i="14"/>
  <c r="H87" i="14"/>
  <c r="G87" i="14"/>
  <c r="F87" i="14"/>
  <c r="J79" i="14"/>
  <c r="I79" i="14"/>
  <c r="H79" i="14"/>
  <c r="G79" i="14"/>
  <c r="F79" i="14"/>
  <c r="J71" i="14"/>
  <c r="I71" i="14"/>
  <c r="H71" i="14"/>
  <c r="G71" i="14"/>
  <c r="F71" i="14"/>
  <c r="J63" i="14"/>
  <c r="I63" i="14"/>
  <c r="H63" i="14"/>
  <c r="G63" i="14"/>
  <c r="F63" i="14"/>
  <c r="J55" i="14"/>
  <c r="I55" i="14"/>
  <c r="H55" i="14"/>
  <c r="G55" i="14"/>
  <c r="F55" i="14"/>
  <c r="J47" i="14"/>
  <c r="I47" i="14"/>
  <c r="H47" i="14"/>
  <c r="G47" i="14"/>
  <c r="F47" i="14"/>
  <c r="J39" i="14"/>
  <c r="I39" i="14"/>
  <c r="H39" i="14"/>
  <c r="G39" i="14"/>
  <c r="F39" i="14"/>
  <c r="J31" i="14"/>
  <c r="I31" i="14"/>
  <c r="H31" i="14"/>
  <c r="G31" i="14"/>
  <c r="F31" i="14"/>
  <c r="J23" i="14"/>
  <c r="I23" i="14"/>
  <c r="H23" i="14"/>
  <c r="G23" i="14"/>
  <c r="F23" i="14"/>
  <c r="J15" i="14"/>
  <c r="I15" i="14"/>
  <c r="H15" i="14"/>
  <c r="G15" i="14"/>
  <c r="F15" i="14"/>
  <c r="J7" i="14"/>
  <c r="I7" i="14"/>
  <c r="H7" i="14"/>
  <c r="G7" i="14"/>
  <c r="F7" i="14"/>
  <c r="J335" i="8"/>
  <c r="I335" i="8"/>
  <c r="H335" i="8"/>
  <c r="G335" i="8"/>
  <c r="F335" i="8"/>
  <c r="J295" i="8"/>
  <c r="H295" i="8"/>
  <c r="G295" i="8"/>
  <c r="F295" i="8"/>
  <c r="I295" i="8"/>
  <c r="J255" i="8"/>
  <c r="H255" i="8"/>
  <c r="G255" i="8"/>
  <c r="F255" i="8"/>
  <c r="I255" i="8"/>
  <c r="F215" i="8"/>
  <c r="J215" i="8"/>
  <c r="H215" i="8"/>
  <c r="G215" i="8"/>
  <c r="I215" i="8"/>
  <c r="F175" i="8"/>
  <c r="J175" i="8"/>
  <c r="H175" i="8"/>
  <c r="G175" i="8"/>
  <c r="I175" i="8"/>
  <c r="H111" i="8"/>
  <c r="F111" i="8"/>
  <c r="J111" i="8"/>
  <c r="I111" i="8"/>
  <c r="G111" i="8"/>
  <c r="H55" i="8"/>
  <c r="F55" i="8"/>
  <c r="J55" i="8"/>
  <c r="I55" i="8"/>
  <c r="G55" i="8"/>
  <c r="J300" i="10"/>
  <c r="I300" i="10"/>
  <c r="H300" i="10"/>
  <c r="G300" i="10"/>
  <c r="F300" i="10"/>
  <c r="F354" i="12"/>
  <c r="J353" i="12"/>
  <c r="I353" i="12"/>
  <c r="H353" i="12"/>
  <c r="J354" i="12"/>
  <c r="G353" i="12"/>
  <c r="I354" i="12"/>
  <c r="F353" i="12"/>
  <c r="H354" i="12"/>
  <c r="G354" i="12"/>
  <c r="J345" i="12"/>
  <c r="I345" i="12"/>
  <c r="H345" i="12"/>
  <c r="G345" i="12"/>
  <c r="F345" i="12"/>
  <c r="J337" i="12"/>
  <c r="I337" i="12"/>
  <c r="H337" i="12"/>
  <c r="G337" i="12"/>
  <c r="F337" i="12"/>
  <c r="J329" i="12"/>
  <c r="I329" i="12"/>
  <c r="H329" i="12"/>
  <c r="G329" i="12"/>
  <c r="F329" i="12"/>
  <c r="J321" i="12"/>
  <c r="I321" i="12"/>
  <c r="H321" i="12"/>
  <c r="G321" i="12"/>
  <c r="F321" i="12"/>
  <c r="J313" i="12"/>
  <c r="I313" i="12"/>
  <c r="H313" i="12"/>
  <c r="G313" i="12"/>
  <c r="F313" i="12"/>
  <c r="J305" i="12"/>
  <c r="I305" i="12"/>
  <c r="H305" i="12"/>
  <c r="G305" i="12"/>
  <c r="F305" i="12"/>
  <c r="J297" i="12"/>
  <c r="I297" i="12"/>
  <c r="H297" i="12"/>
  <c r="G297" i="12"/>
  <c r="F297" i="12"/>
  <c r="J289" i="12"/>
  <c r="I289" i="12"/>
  <c r="H289" i="12"/>
  <c r="G289" i="12"/>
  <c r="F289" i="12"/>
  <c r="J281" i="12"/>
  <c r="I281" i="12"/>
  <c r="H281" i="12"/>
  <c r="G281" i="12"/>
  <c r="F281" i="12"/>
  <c r="J273" i="12"/>
  <c r="I273" i="12"/>
  <c r="H273" i="12"/>
  <c r="G273" i="12"/>
  <c r="F273" i="12"/>
  <c r="J265" i="12"/>
  <c r="I265" i="12"/>
  <c r="H265" i="12"/>
  <c r="G265" i="12"/>
  <c r="F265" i="12"/>
  <c r="J257" i="12"/>
  <c r="I257" i="12"/>
  <c r="H257" i="12"/>
  <c r="G257" i="12"/>
  <c r="F257" i="12"/>
  <c r="I249" i="12"/>
  <c r="H249" i="12"/>
  <c r="J249" i="12"/>
  <c r="G249" i="12"/>
  <c r="F249" i="12"/>
  <c r="I241" i="12"/>
  <c r="H241" i="12"/>
  <c r="J241" i="12"/>
  <c r="G241" i="12"/>
  <c r="F241" i="12"/>
  <c r="I233" i="12"/>
  <c r="H233" i="12"/>
  <c r="G233" i="12"/>
  <c r="F233" i="12"/>
  <c r="J233" i="12"/>
  <c r="I225" i="12"/>
  <c r="H225" i="12"/>
  <c r="G225" i="12"/>
  <c r="F225" i="12"/>
  <c r="J225" i="12"/>
  <c r="I217" i="12"/>
  <c r="H217" i="12"/>
  <c r="G217" i="12"/>
  <c r="F217" i="12"/>
  <c r="J217" i="12"/>
  <c r="I209" i="12"/>
  <c r="H209" i="12"/>
  <c r="G209" i="12"/>
  <c r="F209" i="12"/>
  <c r="J209" i="12"/>
  <c r="I201" i="12"/>
  <c r="H201" i="12"/>
  <c r="G201" i="12"/>
  <c r="F201" i="12"/>
  <c r="J201" i="12"/>
  <c r="I193" i="12"/>
  <c r="H193" i="12"/>
  <c r="G193" i="12"/>
  <c r="F193" i="12"/>
  <c r="J193" i="12"/>
  <c r="I185" i="12"/>
  <c r="H185" i="12"/>
  <c r="G185" i="12"/>
  <c r="F185" i="12"/>
  <c r="J185" i="12"/>
  <c r="I177" i="12"/>
  <c r="H177" i="12"/>
  <c r="G177" i="12"/>
  <c r="F177" i="12"/>
  <c r="J177" i="12"/>
  <c r="I169" i="12"/>
  <c r="H169" i="12"/>
  <c r="G169" i="12"/>
  <c r="F169" i="12"/>
  <c r="J169" i="12"/>
  <c r="I161" i="12"/>
  <c r="H161" i="12"/>
  <c r="G161" i="12"/>
  <c r="F161" i="12"/>
  <c r="J161" i="12"/>
  <c r="I153" i="12"/>
  <c r="H153" i="12"/>
  <c r="G153" i="12"/>
  <c r="F153" i="12"/>
  <c r="J153" i="12"/>
  <c r="I145" i="12"/>
  <c r="H145" i="12"/>
  <c r="G145" i="12"/>
  <c r="F145" i="12"/>
  <c r="J145" i="12"/>
  <c r="I137" i="12"/>
  <c r="H137" i="12"/>
  <c r="G137" i="12"/>
  <c r="F137" i="12"/>
  <c r="J137" i="12"/>
  <c r="I129" i="12"/>
  <c r="H129" i="12"/>
  <c r="G129" i="12"/>
  <c r="F129" i="12"/>
  <c r="J129" i="12"/>
  <c r="I121" i="12"/>
  <c r="H121" i="12"/>
  <c r="G121" i="12"/>
  <c r="F121" i="12"/>
  <c r="J121" i="12"/>
  <c r="J113" i="12"/>
  <c r="I113" i="12"/>
  <c r="H113" i="12"/>
  <c r="G113" i="12"/>
  <c r="F113" i="12"/>
  <c r="J105" i="12"/>
  <c r="I105" i="12"/>
  <c r="H105" i="12"/>
  <c r="G105" i="12"/>
  <c r="F105" i="12"/>
  <c r="J97" i="12"/>
  <c r="I97" i="12"/>
  <c r="H97" i="12"/>
  <c r="G97" i="12"/>
  <c r="F97" i="12"/>
  <c r="J89" i="12"/>
  <c r="I89" i="12"/>
  <c r="H89" i="12"/>
  <c r="G89" i="12"/>
  <c r="F89" i="12"/>
  <c r="J81" i="12"/>
  <c r="I81" i="12"/>
  <c r="H81" i="12"/>
  <c r="G81" i="12"/>
  <c r="F81" i="12"/>
  <c r="J73" i="12"/>
  <c r="I73" i="12"/>
  <c r="H73" i="12"/>
  <c r="G73" i="12"/>
  <c r="F73" i="12"/>
  <c r="J65" i="12"/>
  <c r="I65" i="12"/>
  <c r="H65" i="12"/>
  <c r="G65" i="12"/>
  <c r="F65" i="12"/>
  <c r="J57" i="12"/>
  <c r="I57" i="12"/>
  <c r="H57" i="12"/>
  <c r="G57" i="12"/>
  <c r="F57" i="12"/>
  <c r="J49" i="12"/>
  <c r="I49" i="12"/>
  <c r="H49" i="12"/>
  <c r="G49" i="12"/>
  <c r="F49" i="12"/>
  <c r="J41" i="12"/>
  <c r="I41" i="12"/>
  <c r="H41" i="12"/>
  <c r="G41" i="12"/>
  <c r="F41" i="12"/>
  <c r="J33" i="12"/>
  <c r="I33" i="12"/>
  <c r="H33" i="12"/>
  <c r="G33" i="12"/>
  <c r="F33" i="12"/>
  <c r="J25" i="12"/>
  <c r="I25" i="12"/>
  <c r="H25" i="12"/>
  <c r="G25" i="12"/>
  <c r="F25" i="12"/>
  <c r="J17" i="12"/>
  <c r="I17" i="12"/>
  <c r="H17" i="12"/>
  <c r="G17" i="12"/>
  <c r="F17" i="12"/>
  <c r="J9" i="12"/>
  <c r="I9" i="12"/>
  <c r="H9" i="12"/>
  <c r="G9" i="12"/>
  <c r="F9" i="12"/>
  <c r="J350" i="14"/>
  <c r="I350" i="14"/>
  <c r="H350" i="14"/>
  <c r="G350" i="14"/>
  <c r="F350" i="14"/>
  <c r="J342" i="14"/>
  <c r="I342" i="14"/>
  <c r="H342" i="14"/>
  <c r="G342" i="14"/>
  <c r="F342" i="14"/>
  <c r="J334" i="14"/>
  <c r="I334" i="14"/>
  <c r="H334" i="14"/>
  <c r="G334" i="14"/>
  <c r="F334" i="14"/>
  <c r="J326" i="14"/>
  <c r="I326" i="14"/>
  <c r="H326" i="14"/>
  <c r="G326" i="14"/>
  <c r="F326" i="14"/>
  <c r="J318" i="14"/>
  <c r="I318" i="14"/>
  <c r="H318" i="14"/>
  <c r="G318" i="14"/>
  <c r="F318" i="14"/>
  <c r="J310" i="14"/>
  <c r="I310" i="14"/>
  <c r="H310" i="14"/>
  <c r="G310" i="14"/>
  <c r="F310" i="14"/>
  <c r="J302" i="14"/>
  <c r="I302" i="14"/>
  <c r="H302" i="14"/>
  <c r="G302" i="14"/>
  <c r="F302" i="14"/>
  <c r="J294" i="14"/>
  <c r="I294" i="14"/>
  <c r="H294" i="14"/>
  <c r="G294" i="14"/>
  <c r="F294" i="14"/>
  <c r="J286" i="14"/>
  <c r="I286" i="14"/>
  <c r="H286" i="14"/>
  <c r="G286" i="14"/>
  <c r="F286" i="14"/>
  <c r="J278" i="14"/>
  <c r="I278" i="14"/>
  <c r="H278" i="14"/>
  <c r="G278" i="14"/>
  <c r="F278" i="14"/>
  <c r="J270" i="14"/>
  <c r="I270" i="14"/>
  <c r="H270" i="14"/>
  <c r="G270" i="14"/>
  <c r="F270" i="14"/>
  <c r="J262" i="14"/>
  <c r="I262" i="14"/>
  <c r="H262" i="14"/>
  <c r="G262" i="14"/>
  <c r="F262" i="14"/>
  <c r="J254" i="14"/>
  <c r="I254" i="14"/>
  <c r="H254" i="14"/>
  <c r="G254" i="14"/>
  <c r="F254" i="14"/>
  <c r="J246" i="14"/>
  <c r="I246" i="14"/>
  <c r="H246" i="14"/>
  <c r="G246" i="14"/>
  <c r="F246" i="14"/>
  <c r="J238" i="14"/>
  <c r="I238" i="14"/>
  <c r="H238" i="14"/>
  <c r="G238" i="14"/>
  <c r="F238" i="14"/>
  <c r="J230" i="14"/>
  <c r="I230" i="14"/>
  <c r="H230" i="14"/>
  <c r="G230" i="14"/>
  <c r="F230" i="14"/>
  <c r="J222" i="14"/>
  <c r="I222" i="14"/>
  <c r="H222" i="14"/>
  <c r="G222" i="14"/>
  <c r="F222" i="14"/>
  <c r="I214" i="14"/>
  <c r="H214" i="14"/>
  <c r="G214" i="14"/>
  <c r="F214" i="14"/>
  <c r="J214" i="14"/>
  <c r="I206" i="14"/>
  <c r="H206" i="14"/>
  <c r="G206" i="14"/>
  <c r="F206" i="14"/>
  <c r="J206" i="14"/>
  <c r="I198" i="14"/>
  <c r="H198" i="14"/>
  <c r="G198" i="14"/>
  <c r="F198" i="14"/>
  <c r="J198" i="14"/>
  <c r="I190" i="14"/>
  <c r="H190" i="14"/>
  <c r="G190" i="14"/>
  <c r="F190" i="14"/>
  <c r="J190" i="14"/>
  <c r="I182" i="14"/>
  <c r="H182" i="14"/>
  <c r="G182" i="14"/>
  <c r="F182" i="14"/>
  <c r="J182" i="14"/>
  <c r="I174" i="14"/>
  <c r="H174" i="14"/>
  <c r="G174" i="14"/>
  <c r="F174" i="14"/>
  <c r="J174" i="14"/>
  <c r="I166" i="14"/>
  <c r="H166" i="14"/>
  <c r="G166" i="14"/>
  <c r="F166" i="14"/>
  <c r="J166" i="14"/>
  <c r="I158" i="14"/>
  <c r="H158" i="14"/>
  <c r="G158" i="14"/>
  <c r="F158" i="14"/>
  <c r="J158" i="14"/>
  <c r="I150" i="14"/>
  <c r="H150" i="14"/>
  <c r="G150" i="14"/>
  <c r="F150" i="14"/>
  <c r="J150" i="14"/>
  <c r="I142" i="14"/>
  <c r="H142" i="14"/>
  <c r="G142" i="14"/>
  <c r="F142" i="14"/>
  <c r="J142" i="14"/>
  <c r="I134" i="14"/>
  <c r="H134" i="14"/>
  <c r="G134" i="14"/>
  <c r="F134" i="14"/>
  <c r="J134" i="14"/>
  <c r="I126" i="14"/>
  <c r="H126" i="14"/>
  <c r="G126" i="14"/>
  <c r="F126" i="14"/>
  <c r="J126" i="14"/>
  <c r="I118" i="14"/>
  <c r="H118" i="14"/>
  <c r="G118" i="14"/>
  <c r="F118" i="14"/>
  <c r="J118" i="14"/>
  <c r="I110" i="14"/>
  <c r="H110" i="14"/>
  <c r="G110" i="14"/>
  <c r="F110" i="14"/>
  <c r="J110" i="14"/>
  <c r="I102" i="14"/>
  <c r="H102" i="14"/>
  <c r="G102" i="14"/>
  <c r="F102" i="14"/>
  <c r="J102" i="14"/>
  <c r="H94" i="14"/>
  <c r="G94" i="14"/>
  <c r="F94" i="14"/>
  <c r="J94" i="14"/>
  <c r="I94" i="14"/>
  <c r="H86" i="14"/>
  <c r="G86" i="14"/>
  <c r="F86" i="14"/>
  <c r="J86" i="14"/>
  <c r="I86" i="14"/>
  <c r="H78" i="14"/>
  <c r="G78" i="14"/>
  <c r="F78" i="14"/>
  <c r="J78" i="14"/>
  <c r="I78" i="14"/>
  <c r="H70" i="14"/>
  <c r="G70" i="14"/>
  <c r="F70" i="14"/>
  <c r="J70" i="14"/>
  <c r="I70" i="14"/>
  <c r="G62" i="14"/>
  <c r="F62" i="14"/>
  <c r="J62" i="14"/>
  <c r="I62" i="14"/>
  <c r="H62" i="14"/>
  <c r="G54" i="14"/>
  <c r="F54" i="14"/>
  <c r="J54" i="14"/>
  <c r="I54" i="14"/>
  <c r="H54" i="14"/>
  <c r="G46" i="14"/>
  <c r="F46" i="14"/>
  <c r="J46" i="14"/>
  <c r="I46" i="14"/>
  <c r="H46" i="14"/>
  <c r="G38" i="14"/>
  <c r="F38" i="14"/>
  <c r="J38" i="14"/>
  <c r="I38" i="14"/>
  <c r="H38" i="14"/>
  <c r="G30" i="14"/>
  <c r="F30" i="14"/>
  <c r="J30" i="14"/>
  <c r="I30" i="14"/>
  <c r="H30" i="14"/>
  <c r="G22" i="14"/>
  <c r="F22" i="14"/>
  <c r="J22" i="14"/>
  <c r="I22" i="14"/>
  <c r="H22" i="14"/>
  <c r="G14" i="14"/>
  <c r="F14" i="14"/>
  <c r="J14" i="14"/>
  <c r="I14" i="14"/>
  <c r="H14" i="14"/>
  <c r="G6" i="14"/>
  <c r="F6" i="14"/>
  <c r="J6" i="14"/>
  <c r="I6" i="14"/>
  <c r="H6" i="14"/>
  <c r="J343" i="8"/>
  <c r="H343" i="8"/>
  <c r="G343" i="8"/>
  <c r="F343" i="8"/>
  <c r="I343" i="8"/>
  <c r="J303" i="8"/>
  <c r="H303" i="8"/>
  <c r="G303" i="8"/>
  <c r="F303" i="8"/>
  <c r="I303" i="8"/>
  <c r="J263" i="8"/>
  <c r="H263" i="8"/>
  <c r="G263" i="8"/>
  <c r="F263" i="8"/>
  <c r="I263" i="8"/>
  <c r="J223" i="8"/>
  <c r="H223" i="8"/>
  <c r="G223" i="8"/>
  <c r="F223" i="8"/>
  <c r="I223" i="8"/>
  <c r="F183" i="8"/>
  <c r="J183" i="8"/>
  <c r="H183" i="8"/>
  <c r="G183" i="8"/>
  <c r="I183" i="8"/>
  <c r="F151" i="8"/>
  <c r="J151" i="8"/>
  <c r="H151" i="8"/>
  <c r="G151" i="8"/>
  <c r="I151" i="8"/>
  <c r="F127" i="8"/>
  <c r="J127" i="8"/>
  <c r="H127" i="8"/>
  <c r="G127" i="8"/>
  <c r="I127" i="8"/>
  <c r="H87" i="8"/>
  <c r="F87" i="8"/>
  <c r="J87" i="8"/>
  <c r="I87" i="8"/>
  <c r="G87" i="8"/>
  <c r="H71" i="8"/>
  <c r="F71" i="8"/>
  <c r="J71" i="8"/>
  <c r="I71" i="8"/>
  <c r="G71" i="8"/>
  <c r="H31" i="8"/>
  <c r="F31" i="8"/>
  <c r="J31" i="8"/>
  <c r="I31" i="8"/>
  <c r="G31" i="8"/>
  <c r="I7" i="8"/>
  <c r="H7" i="8"/>
  <c r="G7" i="8"/>
  <c r="F7" i="8"/>
  <c r="J7" i="8"/>
  <c r="F348" i="10"/>
  <c r="J348" i="10"/>
  <c r="I348" i="10"/>
  <c r="H348" i="10"/>
  <c r="G348" i="10"/>
  <c r="F332" i="10"/>
  <c r="J332" i="10"/>
  <c r="I332" i="10"/>
  <c r="H332" i="10"/>
  <c r="G332" i="10"/>
  <c r="F324" i="10"/>
  <c r="J324" i="10"/>
  <c r="I324" i="10"/>
  <c r="H324" i="10"/>
  <c r="G324" i="10"/>
  <c r="F316" i="10"/>
  <c r="J316" i="10"/>
  <c r="I316" i="10"/>
  <c r="H316" i="10"/>
  <c r="G316" i="10"/>
  <c r="J308" i="10"/>
  <c r="I308" i="10"/>
  <c r="H308" i="10"/>
  <c r="G308" i="10"/>
  <c r="F308" i="10"/>
  <c r="J284" i="10"/>
  <c r="I284" i="10"/>
  <c r="H284" i="10"/>
  <c r="G284" i="10"/>
  <c r="F284" i="10"/>
  <c r="J260" i="10"/>
  <c r="I260" i="10"/>
  <c r="H260" i="10"/>
  <c r="G260" i="10"/>
  <c r="F260" i="10"/>
  <c r="J252" i="10"/>
  <c r="I252" i="10"/>
  <c r="H252" i="10"/>
  <c r="G252" i="10"/>
  <c r="F252" i="10"/>
  <c r="J244" i="10"/>
  <c r="I244" i="10"/>
  <c r="H244" i="10"/>
  <c r="G244" i="10"/>
  <c r="F244" i="10"/>
  <c r="J236" i="10"/>
  <c r="I236" i="10"/>
  <c r="H236" i="10"/>
  <c r="G236" i="10"/>
  <c r="F236" i="10"/>
  <c r="J228" i="10"/>
  <c r="I228" i="10"/>
  <c r="H228" i="10"/>
  <c r="G228" i="10"/>
  <c r="F228" i="10"/>
  <c r="J220" i="10"/>
  <c r="I220" i="10"/>
  <c r="H220" i="10"/>
  <c r="G220" i="10"/>
  <c r="F220" i="10"/>
  <c r="J212" i="10"/>
  <c r="I212" i="10"/>
  <c r="H212" i="10"/>
  <c r="G212" i="10"/>
  <c r="F212" i="10"/>
  <c r="J204" i="10"/>
  <c r="I204" i="10"/>
  <c r="H204" i="10"/>
  <c r="G204" i="10"/>
  <c r="F204" i="10"/>
  <c r="J196" i="10"/>
  <c r="I196" i="10"/>
  <c r="H196" i="10"/>
  <c r="G196" i="10"/>
  <c r="F196" i="10"/>
  <c r="J188" i="10"/>
  <c r="I188" i="10"/>
  <c r="H188" i="10"/>
  <c r="G188" i="10"/>
  <c r="F188" i="10"/>
  <c r="J180" i="10"/>
  <c r="I180" i="10"/>
  <c r="H180" i="10"/>
  <c r="G180" i="10"/>
  <c r="F180" i="10"/>
  <c r="J172" i="10"/>
  <c r="I172" i="10"/>
  <c r="H172" i="10"/>
  <c r="G172" i="10"/>
  <c r="F172" i="10"/>
  <c r="J164" i="10"/>
  <c r="I164" i="10"/>
  <c r="H164" i="10"/>
  <c r="G164" i="10"/>
  <c r="F164" i="10"/>
  <c r="J156" i="10"/>
  <c r="I156" i="10"/>
  <c r="H156" i="10"/>
  <c r="G156" i="10"/>
  <c r="F156" i="10"/>
  <c r="J148" i="10"/>
  <c r="I148" i="10"/>
  <c r="H148" i="10"/>
  <c r="G148" i="10"/>
  <c r="F148" i="10"/>
  <c r="J140" i="10"/>
  <c r="I140" i="10"/>
  <c r="H140" i="10"/>
  <c r="G140" i="10"/>
  <c r="F140" i="10"/>
  <c r="J132" i="10"/>
  <c r="I132" i="10"/>
  <c r="H132" i="10"/>
  <c r="G132" i="10"/>
  <c r="F132" i="10"/>
  <c r="J124" i="10"/>
  <c r="I124" i="10"/>
  <c r="H124" i="10"/>
  <c r="G124" i="10"/>
  <c r="F124" i="10"/>
  <c r="J116" i="10"/>
  <c r="I116" i="10"/>
  <c r="H116" i="10"/>
  <c r="G116" i="10"/>
  <c r="F116" i="10"/>
  <c r="J108" i="10"/>
  <c r="I108" i="10"/>
  <c r="H108" i="10"/>
  <c r="G108" i="10"/>
  <c r="F108" i="10"/>
  <c r="J100" i="10"/>
  <c r="I100" i="10"/>
  <c r="H100" i="10"/>
  <c r="G100" i="10"/>
  <c r="F100" i="10"/>
  <c r="J92" i="10"/>
  <c r="I92" i="10"/>
  <c r="H92" i="10"/>
  <c r="G92" i="10"/>
  <c r="F92" i="10"/>
  <c r="J84" i="10"/>
  <c r="I84" i="10"/>
  <c r="H84" i="10"/>
  <c r="G84" i="10"/>
  <c r="F84" i="10"/>
  <c r="J76" i="10"/>
  <c r="I76" i="10"/>
  <c r="H76" i="10"/>
  <c r="G76" i="10"/>
  <c r="F76" i="10"/>
  <c r="J68" i="10"/>
  <c r="I68" i="10"/>
  <c r="H68" i="10"/>
  <c r="G68" i="10"/>
  <c r="F68" i="10"/>
  <c r="J60" i="10"/>
  <c r="I60" i="10"/>
  <c r="H60" i="10"/>
  <c r="G60" i="10"/>
  <c r="F60" i="10"/>
  <c r="J52" i="10"/>
  <c r="I52" i="10"/>
  <c r="H52" i="10"/>
  <c r="G52" i="10"/>
  <c r="F52" i="10"/>
  <c r="J44" i="10"/>
  <c r="I44" i="10"/>
  <c r="H44" i="10"/>
  <c r="G44" i="10"/>
  <c r="F44" i="10"/>
  <c r="J36" i="10"/>
  <c r="I36" i="10"/>
  <c r="H36" i="10"/>
  <c r="G36" i="10"/>
  <c r="F36" i="10"/>
  <c r="J28" i="10"/>
  <c r="I28" i="10"/>
  <c r="H28" i="10"/>
  <c r="G28" i="10"/>
  <c r="F28" i="10"/>
  <c r="J20" i="10"/>
  <c r="I20" i="10"/>
  <c r="H20" i="10"/>
  <c r="G20" i="10"/>
  <c r="F20" i="10"/>
  <c r="J12" i="10"/>
  <c r="I12" i="10"/>
  <c r="H12" i="10"/>
  <c r="G12" i="10"/>
  <c r="F12" i="10"/>
  <c r="J4" i="10"/>
  <c r="I4" i="10"/>
  <c r="H4" i="10"/>
  <c r="G4" i="10"/>
  <c r="F4" i="10"/>
  <c r="J351" i="8"/>
  <c r="I351" i="8"/>
  <c r="G351" i="8"/>
  <c r="K351" i="8" s="1"/>
  <c r="F351" i="8"/>
  <c r="H351" i="8"/>
  <c r="I342" i="8"/>
  <c r="H342" i="8"/>
  <c r="G342" i="8"/>
  <c r="F342" i="8"/>
  <c r="J342" i="8"/>
  <c r="I334" i="8"/>
  <c r="H334" i="8"/>
  <c r="G334" i="8"/>
  <c r="J334" i="8"/>
  <c r="F334" i="8"/>
  <c r="I326" i="8"/>
  <c r="H326" i="8"/>
  <c r="G326" i="8"/>
  <c r="F326" i="8"/>
  <c r="J326" i="8"/>
  <c r="I318" i="8"/>
  <c r="H318" i="8"/>
  <c r="J318" i="8"/>
  <c r="F318" i="8"/>
  <c r="G318" i="8"/>
  <c r="G310" i="8"/>
  <c r="I310" i="8"/>
  <c r="H310" i="8"/>
  <c r="J310" i="8"/>
  <c r="F310" i="8"/>
  <c r="G302" i="8"/>
  <c r="I302" i="8"/>
  <c r="H302" i="8"/>
  <c r="J302" i="8"/>
  <c r="F302" i="8"/>
  <c r="G294" i="8"/>
  <c r="I294" i="8"/>
  <c r="H294" i="8"/>
  <c r="J294" i="8"/>
  <c r="F294" i="8"/>
  <c r="G286" i="8"/>
  <c r="I286" i="8"/>
  <c r="H286" i="8"/>
  <c r="J286" i="8"/>
  <c r="F286" i="8"/>
  <c r="G278" i="8"/>
  <c r="I278" i="8"/>
  <c r="H278" i="8"/>
  <c r="J278" i="8"/>
  <c r="F278" i="8"/>
  <c r="G270" i="8"/>
  <c r="I270" i="8"/>
  <c r="H270" i="8"/>
  <c r="J270" i="8"/>
  <c r="F270" i="8"/>
  <c r="G262" i="8"/>
  <c r="I262" i="8"/>
  <c r="H262" i="8"/>
  <c r="J262" i="8"/>
  <c r="F262" i="8"/>
  <c r="G254" i="8"/>
  <c r="I254" i="8"/>
  <c r="H254" i="8"/>
  <c r="J254" i="8"/>
  <c r="F254" i="8"/>
  <c r="G246" i="8"/>
  <c r="I246" i="8"/>
  <c r="H246" i="8"/>
  <c r="J246" i="8"/>
  <c r="F246" i="8"/>
  <c r="G238" i="8"/>
  <c r="I238" i="8"/>
  <c r="H238" i="8"/>
  <c r="J238" i="8"/>
  <c r="F238" i="8"/>
  <c r="G230" i="8"/>
  <c r="I230" i="8"/>
  <c r="H230" i="8"/>
  <c r="J230" i="8"/>
  <c r="F230" i="8"/>
  <c r="G222" i="8"/>
  <c r="I222" i="8"/>
  <c r="H222" i="8"/>
  <c r="J222" i="8"/>
  <c r="F222" i="8"/>
  <c r="I214" i="8"/>
  <c r="H214" i="8"/>
  <c r="G214" i="8"/>
  <c r="J214" i="8"/>
  <c r="F214" i="8"/>
  <c r="I206" i="8"/>
  <c r="H206" i="8"/>
  <c r="G206" i="8"/>
  <c r="F206" i="8"/>
  <c r="J206" i="8"/>
  <c r="I198" i="8"/>
  <c r="H198" i="8"/>
  <c r="G198" i="8"/>
  <c r="F198" i="8"/>
  <c r="J198" i="8"/>
  <c r="I190" i="8"/>
  <c r="H190" i="8"/>
  <c r="G190" i="8"/>
  <c r="J190" i="8"/>
  <c r="F190" i="8"/>
  <c r="I182" i="8"/>
  <c r="H182" i="8"/>
  <c r="G182" i="8"/>
  <c r="J182" i="8"/>
  <c r="F182" i="8"/>
  <c r="I174" i="8"/>
  <c r="H174" i="8"/>
  <c r="G174" i="8"/>
  <c r="F174" i="8"/>
  <c r="J174" i="8"/>
  <c r="I166" i="8"/>
  <c r="H166" i="8"/>
  <c r="G166" i="8"/>
  <c r="F166" i="8"/>
  <c r="J166" i="8"/>
  <c r="I158" i="8"/>
  <c r="H158" i="8"/>
  <c r="G158" i="8"/>
  <c r="J158" i="8"/>
  <c r="F158" i="8"/>
  <c r="I150" i="8"/>
  <c r="H150" i="8"/>
  <c r="G150" i="8"/>
  <c r="J150" i="8"/>
  <c r="F150" i="8"/>
  <c r="I142" i="8"/>
  <c r="H142" i="8"/>
  <c r="G142" i="8"/>
  <c r="F142" i="8"/>
  <c r="J142" i="8"/>
  <c r="I134" i="8"/>
  <c r="H134" i="8"/>
  <c r="G134" i="8"/>
  <c r="F134" i="8"/>
  <c r="J134" i="8"/>
  <c r="I126" i="8"/>
  <c r="H126" i="8"/>
  <c r="G126" i="8"/>
  <c r="J126" i="8"/>
  <c r="F126" i="8"/>
  <c r="I118" i="8"/>
  <c r="H118" i="8"/>
  <c r="G118" i="8"/>
  <c r="J118" i="8"/>
  <c r="F118" i="8"/>
  <c r="J110" i="8"/>
  <c r="I110" i="8"/>
  <c r="H110" i="8"/>
  <c r="G110" i="8"/>
  <c r="F110" i="8"/>
  <c r="J102" i="8"/>
  <c r="I102" i="8"/>
  <c r="G102" i="8"/>
  <c r="F102" i="8"/>
  <c r="H102" i="8"/>
  <c r="J94" i="8"/>
  <c r="I94" i="8"/>
  <c r="G94" i="8"/>
  <c r="F94" i="8"/>
  <c r="H94" i="8"/>
  <c r="J86" i="8"/>
  <c r="I86" i="8"/>
  <c r="G86" i="8"/>
  <c r="F86" i="8"/>
  <c r="H86" i="8"/>
  <c r="J78" i="8"/>
  <c r="I78" i="8"/>
  <c r="G78" i="8"/>
  <c r="F78" i="8"/>
  <c r="H78" i="8"/>
  <c r="J70" i="8"/>
  <c r="I70" i="8"/>
  <c r="G70" i="8"/>
  <c r="F70" i="8"/>
  <c r="H70" i="8"/>
  <c r="J62" i="8"/>
  <c r="I62" i="8"/>
  <c r="G62" i="8"/>
  <c r="F62" i="8"/>
  <c r="H62" i="8"/>
  <c r="J54" i="8"/>
  <c r="I54" i="8"/>
  <c r="G54" i="8"/>
  <c r="F54" i="8"/>
  <c r="H54" i="8"/>
  <c r="J46" i="8"/>
  <c r="I46" i="8"/>
  <c r="G46" i="8"/>
  <c r="F46" i="8"/>
  <c r="H46" i="8"/>
  <c r="J38" i="8"/>
  <c r="I38" i="8"/>
  <c r="G38" i="8"/>
  <c r="F38" i="8"/>
  <c r="H38" i="8"/>
  <c r="J30" i="8"/>
  <c r="I30" i="8"/>
  <c r="G30" i="8"/>
  <c r="F30" i="8"/>
  <c r="H30" i="8"/>
  <c r="J22" i="8"/>
  <c r="I22" i="8"/>
  <c r="G22" i="8"/>
  <c r="F22" i="8"/>
  <c r="H22" i="8"/>
  <c r="J14" i="8"/>
  <c r="I14" i="8"/>
  <c r="G14" i="8"/>
  <c r="F14" i="8"/>
  <c r="H14" i="8"/>
  <c r="F6" i="8"/>
  <c r="J6" i="8"/>
  <c r="I6" i="8"/>
  <c r="H6" i="8"/>
  <c r="G6" i="8"/>
  <c r="J347" i="10"/>
  <c r="I347" i="10"/>
  <c r="H347" i="10"/>
  <c r="G347" i="10"/>
  <c r="F347" i="10"/>
  <c r="J339" i="10"/>
  <c r="I339" i="10"/>
  <c r="H339" i="10"/>
  <c r="G339" i="10"/>
  <c r="F339" i="10"/>
  <c r="J331" i="10"/>
  <c r="I331" i="10"/>
  <c r="H331" i="10"/>
  <c r="G331" i="10"/>
  <c r="F331" i="10"/>
  <c r="J323" i="10"/>
  <c r="I323" i="10"/>
  <c r="H323" i="10"/>
  <c r="G323" i="10"/>
  <c r="F323" i="10"/>
  <c r="J315" i="10"/>
  <c r="I315" i="10"/>
  <c r="H315" i="10"/>
  <c r="G315" i="10"/>
  <c r="F315" i="10"/>
  <c r="H307" i="10"/>
  <c r="G307" i="10"/>
  <c r="F307" i="10"/>
  <c r="J307" i="10"/>
  <c r="I307" i="10"/>
  <c r="H299" i="10"/>
  <c r="G299" i="10"/>
  <c r="F299" i="10"/>
  <c r="J299" i="10"/>
  <c r="I299" i="10"/>
  <c r="H291" i="10"/>
  <c r="G291" i="10"/>
  <c r="F291" i="10"/>
  <c r="I291" i="10"/>
  <c r="J291" i="10"/>
  <c r="H283" i="10"/>
  <c r="G283" i="10"/>
  <c r="F283" i="10"/>
  <c r="J283" i="10"/>
  <c r="I283" i="10"/>
  <c r="H275" i="10"/>
  <c r="G275" i="10"/>
  <c r="F275" i="10"/>
  <c r="J275" i="10"/>
  <c r="I275" i="10"/>
  <c r="H267" i="10"/>
  <c r="G267" i="10"/>
  <c r="F267" i="10"/>
  <c r="J267" i="10"/>
  <c r="I267" i="10"/>
  <c r="H259" i="10"/>
  <c r="G259" i="10"/>
  <c r="F259" i="10"/>
  <c r="J259" i="10"/>
  <c r="I259" i="10"/>
  <c r="H251" i="10"/>
  <c r="G251" i="10"/>
  <c r="F251" i="10"/>
  <c r="J251" i="10"/>
  <c r="I251" i="10"/>
  <c r="H243" i="10"/>
  <c r="G243" i="10"/>
  <c r="F243" i="10"/>
  <c r="J243" i="10"/>
  <c r="I243" i="10"/>
  <c r="H235" i="10"/>
  <c r="G235" i="10"/>
  <c r="F235" i="10"/>
  <c r="J235" i="10"/>
  <c r="I235" i="10"/>
  <c r="H227" i="10"/>
  <c r="G227" i="10"/>
  <c r="F227" i="10"/>
  <c r="J227" i="10"/>
  <c r="I227" i="10"/>
  <c r="H219" i="10"/>
  <c r="G219" i="10"/>
  <c r="F219" i="10"/>
  <c r="J219" i="10"/>
  <c r="I219" i="10"/>
  <c r="H211" i="10"/>
  <c r="G211" i="10"/>
  <c r="F211" i="10"/>
  <c r="J211" i="10"/>
  <c r="I211" i="10"/>
  <c r="H203" i="10"/>
  <c r="G203" i="10"/>
  <c r="F203" i="10"/>
  <c r="J203" i="10"/>
  <c r="I203" i="10"/>
  <c r="H195" i="10"/>
  <c r="G195" i="10"/>
  <c r="F195" i="10"/>
  <c r="J195" i="10"/>
  <c r="I195" i="10"/>
  <c r="H187" i="10"/>
  <c r="G187" i="10"/>
  <c r="F187" i="10"/>
  <c r="J187" i="10"/>
  <c r="I187" i="10"/>
  <c r="H179" i="10"/>
  <c r="G179" i="10"/>
  <c r="F179" i="10"/>
  <c r="J179" i="10"/>
  <c r="I179" i="10"/>
  <c r="H171" i="10"/>
  <c r="G171" i="10"/>
  <c r="F171" i="10"/>
  <c r="J171" i="10"/>
  <c r="I171" i="10"/>
  <c r="H163" i="10"/>
  <c r="G163" i="10"/>
  <c r="F163" i="10"/>
  <c r="J163" i="10"/>
  <c r="I163" i="10"/>
  <c r="H155" i="10"/>
  <c r="G155" i="10"/>
  <c r="F155" i="10"/>
  <c r="J155" i="10"/>
  <c r="I155" i="10"/>
  <c r="H147" i="10"/>
  <c r="G147" i="10"/>
  <c r="F147" i="10"/>
  <c r="J147" i="10"/>
  <c r="I147" i="10"/>
  <c r="H139" i="10"/>
  <c r="G139" i="10"/>
  <c r="F139" i="10"/>
  <c r="J139" i="10"/>
  <c r="I139" i="10"/>
  <c r="H131" i="10"/>
  <c r="G131" i="10"/>
  <c r="F131" i="10"/>
  <c r="J131" i="10"/>
  <c r="I131" i="10"/>
  <c r="H123" i="10"/>
  <c r="G123" i="10"/>
  <c r="F123" i="10"/>
  <c r="J123" i="10"/>
  <c r="I123" i="10"/>
  <c r="H115" i="10"/>
  <c r="G115" i="10"/>
  <c r="F115" i="10"/>
  <c r="J115" i="10"/>
  <c r="I115" i="10"/>
  <c r="H107" i="10"/>
  <c r="G107" i="10"/>
  <c r="F107" i="10"/>
  <c r="J107" i="10"/>
  <c r="I107" i="10"/>
  <c r="H99" i="10"/>
  <c r="G99" i="10"/>
  <c r="F99" i="10"/>
  <c r="J99" i="10"/>
  <c r="I99" i="10"/>
  <c r="H91" i="10"/>
  <c r="G91" i="10"/>
  <c r="F91" i="10"/>
  <c r="J91" i="10"/>
  <c r="I91" i="10"/>
  <c r="H83" i="10"/>
  <c r="G83" i="10"/>
  <c r="F83" i="10"/>
  <c r="J83" i="10"/>
  <c r="I83" i="10"/>
  <c r="H75" i="10"/>
  <c r="G75" i="10"/>
  <c r="F75" i="10"/>
  <c r="J75" i="10"/>
  <c r="I75" i="10"/>
  <c r="H67" i="10"/>
  <c r="G67" i="10"/>
  <c r="F67" i="10"/>
  <c r="J67" i="10"/>
  <c r="I67" i="10"/>
  <c r="H59" i="10"/>
  <c r="G59" i="10"/>
  <c r="F59" i="10"/>
  <c r="J59" i="10"/>
  <c r="I59" i="10"/>
  <c r="H51" i="10"/>
  <c r="G51" i="10"/>
  <c r="F51" i="10"/>
  <c r="J51" i="10"/>
  <c r="I51" i="10"/>
  <c r="H43" i="10"/>
  <c r="G43" i="10"/>
  <c r="F43" i="10"/>
  <c r="J43" i="10"/>
  <c r="I43" i="10"/>
  <c r="H35" i="10"/>
  <c r="G35" i="10"/>
  <c r="F35" i="10"/>
  <c r="J35" i="10"/>
  <c r="I35" i="10"/>
  <c r="H27" i="10"/>
  <c r="G27" i="10"/>
  <c r="F27" i="10"/>
  <c r="J27" i="10"/>
  <c r="I27" i="10"/>
  <c r="H19" i="10"/>
  <c r="G19" i="10"/>
  <c r="F19" i="10"/>
  <c r="J19" i="10"/>
  <c r="I19" i="10"/>
  <c r="H11" i="10"/>
  <c r="G11" i="10"/>
  <c r="F11" i="10"/>
  <c r="J11" i="10"/>
  <c r="I11" i="10"/>
  <c r="H3" i="10"/>
  <c r="G3" i="10"/>
  <c r="F3" i="10"/>
  <c r="J3" i="10"/>
  <c r="I3" i="10"/>
  <c r="H352" i="12"/>
  <c r="G352" i="12"/>
  <c r="F352" i="12"/>
  <c r="J352" i="12"/>
  <c r="I352" i="12"/>
  <c r="H344" i="12"/>
  <c r="G344" i="12"/>
  <c r="F344" i="12"/>
  <c r="J344" i="12"/>
  <c r="I344" i="12"/>
  <c r="H336" i="12"/>
  <c r="G336" i="12"/>
  <c r="F336" i="12"/>
  <c r="J336" i="12"/>
  <c r="I336" i="12"/>
  <c r="H328" i="12"/>
  <c r="G328" i="12"/>
  <c r="F328" i="12"/>
  <c r="J328" i="12"/>
  <c r="I328" i="12"/>
  <c r="H320" i="12"/>
  <c r="G320" i="12"/>
  <c r="F320" i="12"/>
  <c r="J320" i="12"/>
  <c r="I320" i="12"/>
  <c r="H312" i="12"/>
  <c r="G312" i="12"/>
  <c r="F312" i="12"/>
  <c r="J312" i="12"/>
  <c r="I312" i="12"/>
  <c r="H304" i="12"/>
  <c r="G304" i="12"/>
  <c r="F304" i="12"/>
  <c r="J304" i="12"/>
  <c r="I304" i="12"/>
  <c r="H296" i="12"/>
  <c r="G296" i="12"/>
  <c r="F296" i="12"/>
  <c r="J296" i="12"/>
  <c r="I296" i="12"/>
  <c r="H288" i="12"/>
  <c r="G288" i="12"/>
  <c r="F288" i="12"/>
  <c r="J288" i="12"/>
  <c r="I288" i="12"/>
  <c r="H280" i="12"/>
  <c r="G280" i="12"/>
  <c r="F280" i="12"/>
  <c r="J280" i="12"/>
  <c r="I280" i="12"/>
  <c r="H272" i="12"/>
  <c r="G272" i="12"/>
  <c r="F272" i="12"/>
  <c r="J272" i="12"/>
  <c r="I272" i="12"/>
  <c r="H264" i="12"/>
  <c r="G264" i="12"/>
  <c r="F264" i="12"/>
  <c r="J264" i="12"/>
  <c r="I264" i="12"/>
  <c r="H256" i="12"/>
  <c r="F256" i="12"/>
  <c r="J256" i="12"/>
  <c r="I256" i="12"/>
  <c r="G256" i="12"/>
  <c r="F248" i="12"/>
  <c r="H248" i="12"/>
  <c r="G248" i="12"/>
  <c r="J248" i="12"/>
  <c r="I248" i="12"/>
  <c r="F240" i="12"/>
  <c r="J240" i="12"/>
  <c r="I240" i="12"/>
  <c r="H240" i="12"/>
  <c r="G240" i="12"/>
  <c r="F232" i="12"/>
  <c r="J232" i="12"/>
  <c r="I232" i="12"/>
  <c r="H232" i="12"/>
  <c r="G232" i="12"/>
  <c r="F224" i="12"/>
  <c r="J224" i="12"/>
  <c r="I224" i="12"/>
  <c r="H224" i="12"/>
  <c r="G224" i="12"/>
  <c r="F216" i="12"/>
  <c r="J216" i="12"/>
  <c r="I216" i="12"/>
  <c r="H216" i="12"/>
  <c r="G216" i="12"/>
  <c r="F208" i="12"/>
  <c r="J208" i="12"/>
  <c r="I208" i="12"/>
  <c r="H208" i="12"/>
  <c r="G208" i="12"/>
  <c r="F200" i="12"/>
  <c r="J200" i="12"/>
  <c r="I200" i="12"/>
  <c r="H200" i="12"/>
  <c r="G200" i="12"/>
  <c r="F192" i="12"/>
  <c r="J192" i="12"/>
  <c r="I192" i="12"/>
  <c r="H192" i="12"/>
  <c r="G192" i="12"/>
  <c r="F184" i="12"/>
  <c r="J184" i="12"/>
  <c r="I184" i="12"/>
  <c r="H184" i="12"/>
  <c r="G184" i="12"/>
  <c r="F176" i="12"/>
  <c r="J176" i="12"/>
  <c r="I176" i="12"/>
  <c r="H176" i="12"/>
  <c r="G176" i="12"/>
  <c r="F168" i="12"/>
  <c r="J168" i="12"/>
  <c r="I168" i="12"/>
  <c r="H168" i="12"/>
  <c r="G168" i="12"/>
  <c r="F160" i="12"/>
  <c r="J160" i="12"/>
  <c r="I160" i="12"/>
  <c r="H160" i="12"/>
  <c r="G160" i="12"/>
  <c r="F152" i="12"/>
  <c r="J152" i="12"/>
  <c r="I152" i="12"/>
  <c r="H152" i="12"/>
  <c r="G152" i="12"/>
  <c r="F144" i="12"/>
  <c r="J144" i="12"/>
  <c r="I144" i="12"/>
  <c r="H144" i="12"/>
  <c r="G144" i="12"/>
  <c r="F136" i="12"/>
  <c r="J136" i="12"/>
  <c r="I136" i="12"/>
  <c r="H136" i="12"/>
  <c r="G136" i="12"/>
  <c r="F128" i="12"/>
  <c r="J128" i="12"/>
  <c r="I128" i="12"/>
  <c r="H128" i="12"/>
  <c r="G128" i="12"/>
  <c r="F120" i="12"/>
  <c r="J120" i="12"/>
  <c r="I120" i="12"/>
  <c r="H120" i="12"/>
  <c r="G120" i="12"/>
  <c r="I112" i="12"/>
  <c r="H112" i="12"/>
  <c r="G112" i="12"/>
  <c r="F112" i="12"/>
  <c r="J112" i="12"/>
  <c r="I104" i="12"/>
  <c r="H104" i="12"/>
  <c r="G104" i="12"/>
  <c r="F104" i="12"/>
  <c r="J104" i="12"/>
  <c r="I96" i="12"/>
  <c r="H96" i="12"/>
  <c r="G96" i="12"/>
  <c r="F96" i="12"/>
  <c r="J96" i="12"/>
  <c r="I88" i="12"/>
  <c r="H88" i="12"/>
  <c r="G88" i="12"/>
  <c r="F88" i="12"/>
  <c r="J88" i="12"/>
  <c r="I80" i="12"/>
  <c r="H80" i="12"/>
  <c r="G80" i="12"/>
  <c r="F80" i="12"/>
  <c r="J80" i="12"/>
  <c r="I72" i="12"/>
  <c r="H72" i="12"/>
  <c r="G72" i="12"/>
  <c r="F72" i="12"/>
  <c r="J72" i="12"/>
  <c r="I64" i="12"/>
  <c r="H64" i="12"/>
  <c r="G64" i="12"/>
  <c r="F64" i="12"/>
  <c r="J64" i="12"/>
  <c r="I56" i="12"/>
  <c r="H56" i="12"/>
  <c r="G56" i="12"/>
  <c r="F56" i="12"/>
  <c r="J56" i="12"/>
  <c r="I48" i="12"/>
  <c r="H48" i="12"/>
  <c r="G48" i="12"/>
  <c r="F48" i="12"/>
  <c r="J48" i="12"/>
  <c r="I40" i="12"/>
  <c r="H40" i="12"/>
  <c r="G40" i="12"/>
  <c r="F40" i="12"/>
  <c r="J40" i="12"/>
  <c r="I32" i="12"/>
  <c r="H32" i="12"/>
  <c r="G32" i="12"/>
  <c r="F32" i="12"/>
  <c r="J32" i="12"/>
  <c r="I24" i="12"/>
  <c r="H24" i="12"/>
  <c r="G24" i="12"/>
  <c r="F24" i="12"/>
  <c r="J24" i="12"/>
  <c r="I16" i="12"/>
  <c r="H16" i="12"/>
  <c r="G16" i="12"/>
  <c r="F16" i="12"/>
  <c r="J16" i="12"/>
  <c r="I8" i="12"/>
  <c r="H8" i="12"/>
  <c r="G8" i="12"/>
  <c r="F8" i="12"/>
  <c r="J8" i="12"/>
  <c r="J349" i="14"/>
  <c r="I349" i="14"/>
  <c r="H349" i="14"/>
  <c r="G349" i="14"/>
  <c r="F349" i="14"/>
  <c r="J341" i="14"/>
  <c r="I341" i="14"/>
  <c r="H341" i="14"/>
  <c r="G341" i="14"/>
  <c r="F341" i="14"/>
  <c r="J333" i="14"/>
  <c r="I333" i="14"/>
  <c r="H333" i="14"/>
  <c r="G333" i="14"/>
  <c r="F333" i="14"/>
  <c r="J325" i="14"/>
  <c r="I325" i="14"/>
  <c r="H325" i="14"/>
  <c r="G325" i="14"/>
  <c r="F325" i="14"/>
  <c r="J317" i="14"/>
  <c r="I317" i="14"/>
  <c r="H317" i="14"/>
  <c r="G317" i="14"/>
  <c r="F317" i="14"/>
  <c r="J309" i="14"/>
  <c r="I309" i="14"/>
  <c r="H309" i="14"/>
  <c r="G309" i="14"/>
  <c r="F309" i="14"/>
  <c r="J301" i="14"/>
  <c r="I301" i="14"/>
  <c r="H301" i="14"/>
  <c r="G301" i="14"/>
  <c r="F301" i="14"/>
  <c r="J293" i="14"/>
  <c r="I293" i="14"/>
  <c r="H293" i="14"/>
  <c r="G293" i="14"/>
  <c r="F293" i="14"/>
  <c r="J285" i="14"/>
  <c r="I285" i="14"/>
  <c r="H285" i="14"/>
  <c r="G285" i="14"/>
  <c r="F285" i="14"/>
  <c r="J277" i="14"/>
  <c r="I277" i="14"/>
  <c r="H277" i="14"/>
  <c r="G277" i="14"/>
  <c r="F277" i="14"/>
  <c r="J269" i="14"/>
  <c r="I269" i="14"/>
  <c r="H269" i="14"/>
  <c r="G269" i="14"/>
  <c r="F269" i="14"/>
  <c r="J261" i="14"/>
  <c r="I261" i="14"/>
  <c r="H261" i="14"/>
  <c r="G261" i="14"/>
  <c r="F261" i="14"/>
  <c r="J253" i="14"/>
  <c r="I253" i="14"/>
  <c r="H253" i="14"/>
  <c r="G253" i="14"/>
  <c r="F253" i="14"/>
  <c r="J245" i="14"/>
  <c r="I245" i="14"/>
  <c r="H245" i="14"/>
  <c r="G245" i="14"/>
  <c r="F245" i="14"/>
  <c r="J237" i="14"/>
  <c r="I237" i="14"/>
  <c r="H237" i="14"/>
  <c r="G237" i="14"/>
  <c r="F237" i="14"/>
  <c r="J229" i="14"/>
  <c r="I229" i="14"/>
  <c r="H229" i="14"/>
  <c r="G229" i="14"/>
  <c r="F229" i="14"/>
  <c r="F221" i="14"/>
  <c r="J221" i="14"/>
  <c r="I221" i="14"/>
  <c r="H221" i="14"/>
  <c r="G221" i="14"/>
  <c r="F213" i="14"/>
  <c r="J213" i="14"/>
  <c r="I213" i="14"/>
  <c r="H213" i="14"/>
  <c r="G213" i="14"/>
  <c r="F205" i="14"/>
  <c r="J205" i="14"/>
  <c r="I205" i="14"/>
  <c r="H205" i="14"/>
  <c r="G205" i="14"/>
  <c r="F197" i="14"/>
  <c r="J197" i="14"/>
  <c r="I197" i="14"/>
  <c r="H197" i="14"/>
  <c r="G197" i="14"/>
  <c r="F189" i="14"/>
  <c r="J189" i="14"/>
  <c r="I189" i="14"/>
  <c r="H189" i="14"/>
  <c r="G189" i="14"/>
  <c r="F181" i="14"/>
  <c r="J181" i="14"/>
  <c r="I181" i="14"/>
  <c r="H181" i="14"/>
  <c r="G181" i="14"/>
  <c r="F173" i="14"/>
  <c r="J173" i="14"/>
  <c r="I173" i="14"/>
  <c r="H173" i="14"/>
  <c r="G173" i="14"/>
  <c r="F165" i="14"/>
  <c r="J165" i="14"/>
  <c r="I165" i="14"/>
  <c r="H165" i="14"/>
  <c r="G165" i="14"/>
  <c r="F157" i="14"/>
  <c r="J157" i="14"/>
  <c r="I157" i="14"/>
  <c r="H157" i="14"/>
  <c r="G157" i="14"/>
  <c r="F149" i="14"/>
  <c r="J149" i="14"/>
  <c r="I149" i="14"/>
  <c r="H149" i="14"/>
  <c r="G149" i="14"/>
  <c r="F141" i="14"/>
  <c r="J141" i="14"/>
  <c r="I141" i="14"/>
  <c r="H141" i="14"/>
  <c r="G141" i="14"/>
  <c r="F133" i="14"/>
  <c r="J133" i="14"/>
  <c r="I133" i="14"/>
  <c r="H133" i="14"/>
  <c r="G133" i="14"/>
  <c r="F125" i="14"/>
  <c r="J125" i="14"/>
  <c r="I125" i="14"/>
  <c r="H125" i="14"/>
  <c r="G125" i="14"/>
  <c r="F117" i="14"/>
  <c r="J117" i="14"/>
  <c r="I117" i="14"/>
  <c r="H117" i="14"/>
  <c r="G117" i="14"/>
  <c r="F109" i="14"/>
  <c r="J109" i="14"/>
  <c r="I109" i="14"/>
  <c r="H109" i="14"/>
  <c r="G109" i="14"/>
  <c r="J101" i="14"/>
  <c r="I101" i="14"/>
  <c r="H101" i="14"/>
  <c r="G101" i="14"/>
  <c r="F101" i="14"/>
  <c r="J93" i="14"/>
  <c r="I93" i="14"/>
  <c r="H93" i="14"/>
  <c r="G93" i="14"/>
  <c r="F93" i="14"/>
  <c r="J85" i="14"/>
  <c r="I85" i="14"/>
  <c r="H85" i="14"/>
  <c r="G85" i="14"/>
  <c r="F85" i="14"/>
  <c r="J77" i="14"/>
  <c r="I77" i="14"/>
  <c r="H77" i="14"/>
  <c r="G77" i="14"/>
  <c r="F77" i="14"/>
  <c r="J69" i="14"/>
  <c r="I69" i="14"/>
  <c r="H69" i="14"/>
  <c r="G69" i="14"/>
  <c r="F69" i="14"/>
  <c r="J61" i="14"/>
  <c r="I61" i="14"/>
  <c r="G61" i="14"/>
  <c r="F61" i="14"/>
  <c r="H61" i="14"/>
  <c r="J53" i="14"/>
  <c r="I53" i="14"/>
  <c r="G53" i="14"/>
  <c r="F53" i="14"/>
  <c r="H53" i="14"/>
  <c r="J45" i="14"/>
  <c r="I45" i="14"/>
  <c r="G45" i="14"/>
  <c r="F45" i="14"/>
  <c r="H45" i="14"/>
  <c r="J37" i="14"/>
  <c r="I37" i="14"/>
  <c r="G37" i="14"/>
  <c r="F37" i="14"/>
  <c r="H37" i="14"/>
  <c r="J29" i="14"/>
  <c r="I29" i="14"/>
  <c r="G29" i="14"/>
  <c r="F29" i="14"/>
  <c r="H29" i="14"/>
  <c r="J21" i="14"/>
  <c r="I21" i="14"/>
  <c r="G21" i="14"/>
  <c r="F21" i="14"/>
  <c r="H21" i="14"/>
  <c r="J13" i="14"/>
  <c r="I13" i="14"/>
  <c r="G13" i="14"/>
  <c r="F13" i="14"/>
  <c r="H13" i="14"/>
  <c r="J5" i="14"/>
  <c r="I5" i="14"/>
  <c r="G5" i="14"/>
  <c r="F5" i="14"/>
  <c r="H5" i="14"/>
  <c r="J319" i="8"/>
  <c r="I319" i="8"/>
  <c r="G319" i="8"/>
  <c r="F319" i="8"/>
  <c r="H319" i="8"/>
  <c r="J279" i="8"/>
  <c r="H279" i="8"/>
  <c r="G279" i="8"/>
  <c r="F279" i="8"/>
  <c r="I279" i="8"/>
  <c r="J239" i="8"/>
  <c r="H239" i="8"/>
  <c r="G239" i="8"/>
  <c r="F239" i="8"/>
  <c r="I239" i="8"/>
  <c r="F191" i="8"/>
  <c r="J191" i="8"/>
  <c r="H191" i="8"/>
  <c r="G191" i="8"/>
  <c r="I191" i="8"/>
  <c r="F143" i="8"/>
  <c r="J143" i="8"/>
  <c r="H143" i="8"/>
  <c r="G143" i="8"/>
  <c r="I143" i="8"/>
  <c r="F119" i="8"/>
  <c r="J119" i="8"/>
  <c r="H119" i="8"/>
  <c r="G119" i="8"/>
  <c r="I119" i="8"/>
  <c r="H79" i="8"/>
  <c r="F79" i="8"/>
  <c r="J79" i="8"/>
  <c r="I79" i="8"/>
  <c r="G79" i="8"/>
  <c r="H39" i="8"/>
  <c r="F39" i="8"/>
  <c r="J39" i="8"/>
  <c r="I39" i="8"/>
  <c r="G39" i="8"/>
  <c r="H15" i="8"/>
  <c r="F15" i="8"/>
  <c r="J15" i="8"/>
  <c r="I15" i="8"/>
  <c r="G15" i="8"/>
  <c r="F340" i="10"/>
  <c r="J340" i="10"/>
  <c r="I340" i="10"/>
  <c r="H340" i="10"/>
  <c r="G340" i="10"/>
  <c r="J292" i="10"/>
  <c r="I292" i="10"/>
  <c r="H292" i="10"/>
  <c r="G292" i="10"/>
  <c r="F292" i="10"/>
  <c r="F333" i="8"/>
  <c r="J333" i="8"/>
  <c r="H333" i="8"/>
  <c r="G333" i="8"/>
  <c r="I333" i="8"/>
  <c r="J301" i="8"/>
  <c r="I301" i="8"/>
  <c r="H301" i="8"/>
  <c r="F301" i="8"/>
  <c r="G301" i="8"/>
  <c r="J261" i="8"/>
  <c r="I261" i="8"/>
  <c r="H261" i="8"/>
  <c r="F261" i="8"/>
  <c r="G261" i="8"/>
  <c r="H213" i="8"/>
  <c r="F213" i="8"/>
  <c r="J213" i="8"/>
  <c r="I213" i="8"/>
  <c r="G213" i="8"/>
  <c r="H181" i="8"/>
  <c r="F181" i="8"/>
  <c r="J181" i="8"/>
  <c r="I181" i="8"/>
  <c r="G181" i="8"/>
  <c r="H149" i="8"/>
  <c r="F149" i="8"/>
  <c r="J149" i="8"/>
  <c r="I149" i="8"/>
  <c r="G149" i="8"/>
  <c r="H125" i="8"/>
  <c r="F125" i="8"/>
  <c r="J125" i="8"/>
  <c r="I125" i="8"/>
  <c r="G125" i="8"/>
  <c r="J101" i="8"/>
  <c r="H101" i="8"/>
  <c r="G101" i="8"/>
  <c r="F101" i="8"/>
  <c r="I101" i="8"/>
  <c r="J93" i="8"/>
  <c r="H93" i="8"/>
  <c r="G93" i="8"/>
  <c r="F93" i="8"/>
  <c r="I93" i="8"/>
  <c r="J77" i="8"/>
  <c r="H77" i="8"/>
  <c r="G77" i="8"/>
  <c r="F77" i="8"/>
  <c r="I77" i="8"/>
  <c r="J61" i="8"/>
  <c r="H61" i="8"/>
  <c r="G61" i="8"/>
  <c r="F61" i="8"/>
  <c r="I61" i="8"/>
  <c r="J53" i="8"/>
  <c r="H53" i="8"/>
  <c r="G53" i="8"/>
  <c r="F53" i="8"/>
  <c r="I53" i="8"/>
  <c r="J45" i="8"/>
  <c r="H45" i="8"/>
  <c r="G45" i="8"/>
  <c r="F45" i="8"/>
  <c r="I45" i="8"/>
  <c r="J37" i="8"/>
  <c r="H37" i="8"/>
  <c r="G37" i="8"/>
  <c r="F37" i="8"/>
  <c r="I37" i="8"/>
  <c r="J29" i="8"/>
  <c r="H29" i="8"/>
  <c r="G29" i="8"/>
  <c r="F29" i="8"/>
  <c r="I29" i="8"/>
  <c r="J21" i="8"/>
  <c r="H21" i="8"/>
  <c r="G21" i="8"/>
  <c r="F21" i="8"/>
  <c r="I21" i="8"/>
  <c r="J13" i="8"/>
  <c r="H13" i="8"/>
  <c r="G13" i="8"/>
  <c r="F13" i="8"/>
  <c r="I13" i="8"/>
  <c r="J5" i="8"/>
  <c r="I5" i="8"/>
  <c r="H5" i="8"/>
  <c r="G5" i="8"/>
  <c r="F5" i="8"/>
  <c r="H346" i="10"/>
  <c r="G346" i="10"/>
  <c r="F346" i="10"/>
  <c r="J346" i="10"/>
  <c r="I346" i="10"/>
  <c r="H338" i="10"/>
  <c r="G338" i="10"/>
  <c r="F338" i="10"/>
  <c r="J338" i="10"/>
  <c r="I338" i="10"/>
  <c r="H330" i="10"/>
  <c r="G330" i="10"/>
  <c r="F330" i="10"/>
  <c r="J330" i="10"/>
  <c r="I330" i="10"/>
  <c r="H322" i="10"/>
  <c r="G322" i="10"/>
  <c r="F322" i="10"/>
  <c r="J322" i="10"/>
  <c r="I322" i="10"/>
  <c r="H314" i="10"/>
  <c r="F314" i="10"/>
  <c r="J314" i="10"/>
  <c r="G314" i="10"/>
  <c r="I314" i="10"/>
  <c r="I306" i="10"/>
  <c r="H306" i="10"/>
  <c r="G306" i="10"/>
  <c r="F306" i="10"/>
  <c r="J306" i="10"/>
  <c r="J298" i="10"/>
  <c r="I298" i="10"/>
  <c r="H298" i="10"/>
  <c r="G298" i="10"/>
  <c r="F298" i="10"/>
  <c r="J290" i="10"/>
  <c r="I290" i="10"/>
  <c r="H290" i="10"/>
  <c r="G290" i="10"/>
  <c r="F290" i="10"/>
  <c r="J282" i="10"/>
  <c r="I282" i="10"/>
  <c r="H282" i="10"/>
  <c r="G282" i="10"/>
  <c r="F282" i="10"/>
  <c r="J274" i="10"/>
  <c r="I274" i="10"/>
  <c r="H274" i="10"/>
  <c r="G274" i="10"/>
  <c r="F274" i="10"/>
  <c r="F266" i="10"/>
  <c r="J266" i="10"/>
  <c r="I266" i="10"/>
  <c r="H266" i="10"/>
  <c r="G266" i="10"/>
  <c r="J258" i="10"/>
  <c r="I258" i="10"/>
  <c r="H258" i="10"/>
  <c r="G258" i="10"/>
  <c r="F258" i="10"/>
  <c r="J250" i="10"/>
  <c r="I250" i="10"/>
  <c r="H250" i="10"/>
  <c r="G250" i="10"/>
  <c r="F250" i="10"/>
  <c r="J242" i="10"/>
  <c r="I242" i="10"/>
  <c r="H242" i="10"/>
  <c r="G242" i="10"/>
  <c r="F242" i="10"/>
  <c r="J234" i="10"/>
  <c r="I234" i="10"/>
  <c r="H234" i="10"/>
  <c r="G234" i="10"/>
  <c r="F234" i="10"/>
  <c r="J226" i="10"/>
  <c r="I226" i="10"/>
  <c r="H226" i="10"/>
  <c r="G226" i="10"/>
  <c r="F226" i="10"/>
  <c r="J218" i="10"/>
  <c r="I218" i="10"/>
  <c r="H218" i="10"/>
  <c r="G218" i="10"/>
  <c r="F218" i="10"/>
  <c r="J210" i="10"/>
  <c r="I210" i="10"/>
  <c r="H210" i="10"/>
  <c r="G210" i="10"/>
  <c r="F210" i="10"/>
  <c r="J202" i="10"/>
  <c r="I202" i="10"/>
  <c r="H202" i="10"/>
  <c r="G202" i="10"/>
  <c r="F202" i="10"/>
  <c r="J194" i="10"/>
  <c r="I194" i="10"/>
  <c r="H194" i="10"/>
  <c r="G194" i="10"/>
  <c r="F194" i="10"/>
  <c r="J186" i="10"/>
  <c r="I186" i="10"/>
  <c r="H186" i="10"/>
  <c r="G186" i="10"/>
  <c r="F186" i="10"/>
  <c r="J178" i="10"/>
  <c r="I178" i="10"/>
  <c r="H178" i="10"/>
  <c r="G178" i="10"/>
  <c r="F178" i="10"/>
  <c r="J170" i="10"/>
  <c r="I170" i="10"/>
  <c r="H170" i="10"/>
  <c r="G170" i="10"/>
  <c r="F170" i="10"/>
  <c r="J162" i="10"/>
  <c r="I162" i="10"/>
  <c r="H162" i="10"/>
  <c r="G162" i="10"/>
  <c r="F162" i="10"/>
  <c r="J154" i="10"/>
  <c r="I154" i="10"/>
  <c r="H154" i="10"/>
  <c r="G154" i="10"/>
  <c r="F154" i="10"/>
  <c r="J146" i="10"/>
  <c r="I146" i="10"/>
  <c r="H146" i="10"/>
  <c r="G146" i="10"/>
  <c r="F146" i="10"/>
  <c r="J138" i="10"/>
  <c r="I138" i="10"/>
  <c r="H138" i="10"/>
  <c r="G138" i="10"/>
  <c r="F138" i="10"/>
  <c r="J130" i="10"/>
  <c r="I130" i="10"/>
  <c r="H130" i="10"/>
  <c r="G130" i="10"/>
  <c r="F130" i="10"/>
  <c r="J122" i="10"/>
  <c r="I122" i="10"/>
  <c r="H122" i="10"/>
  <c r="G122" i="10"/>
  <c r="F122" i="10"/>
  <c r="J114" i="10"/>
  <c r="I114" i="10"/>
  <c r="H114" i="10"/>
  <c r="G114" i="10"/>
  <c r="F114" i="10"/>
  <c r="J106" i="10"/>
  <c r="I106" i="10"/>
  <c r="H106" i="10"/>
  <c r="G106" i="10"/>
  <c r="F106" i="10"/>
  <c r="J98" i="10"/>
  <c r="I98" i="10"/>
  <c r="H98" i="10"/>
  <c r="G98" i="10"/>
  <c r="F98" i="10"/>
  <c r="J90" i="10"/>
  <c r="I90" i="10"/>
  <c r="H90" i="10"/>
  <c r="G90" i="10"/>
  <c r="F90" i="10"/>
  <c r="J82" i="10"/>
  <c r="I82" i="10"/>
  <c r="H82" i="10"/>
  <c r="G82" i="10"/>
  <c r="F82" i="10"/>
  <c r="J74" i="10"/>
  <c r="I74" i="10"/>
  <c r="H74" i="10"/>
  <c r="G74" i="10"/>
  <c r="F74" i="10"/>
  <c r="J66" i="10"/>
  <c r="I66" i="10"/>
  <c r="H66" i="10"/>
  <c r="G66" i="10"/>
  <c r="F66" i="10"/>
  <c r="J58" i="10"/>
  <c r="I58" i="10"/>
  <c r="H58" i="10"/>
  <c r="G58" i="10"/>
  <c r="F58" i="10"/>
  <c r="J50" i="10"/>
  <c r="I50" i="10"/>
  <c r="H50" i="10"/>
  <c r="G50" i="10"/>
  <c r="F50" i="10"/>
  <c r="J42" i="10"/>
  <c r="I42" i="10"/>
  <c r="H42" i="10"/>
  <c r="G42" i="10"/>
  <c r="F42" i="10"/>
  <c r="J34" i="10"/>
  <c r="I34" i="10"/>
  <c r="H34" i="10"/>
  <c r="G34" i="10"/>
  <c r="F34" i="10"/>
  <c r="J26" i="10"/>
  <c r="I26" i="10"/>
  <c r="H26" i="10"/>
  <c r="G26" i="10"/>
  <c r="F26" i="10"/>
  <c r="J18" i="10"/>
  <c r="I18" i="10"/>
  <c r="H18" i="10"/>
  <c r="G18" i="10"/>
  <c r="F18" i="10"/>
  <c r="J10" i="10"/>
  <c r="I10" i="10"/>
  <c r="H10" i="10"/>
  <c r="G10" i="10"/>
  <c r="F10" i="10"/>
  <c r="J2" i="10"/>
  <c r="I2" i="10"/>
  <c r="H2" i="10"/>
  <c r="G2" i="10"/>
  <c r="F2" i="10"/>
  <c r="J351" i="12"/>
  <c r="I351" i="12"/>
  <c r="H351" i="12"/>
  <c r="G351" i="12"/>
  <c r="F351" i="12"/>
  <c r="J343" i="12"/>
  <c r="I343" i="12"/>
  <c r="H343" i="12"/>
  <c r="G343" i="12"/>
  <c r="F343" i="12"/>
  <c r="J335" i="12"/>
  <c r="I335" i="12"/>
  <c r="H335" i="12"/>
  <c r="G335" i="12"/>
  <c r="F335" i="12"/>
  <c r="J327" i="12"/>
  <c r="I327" i="12"/>
  <c r="H327" i="12"/>
  <c r="G327" i="12"/>
  <c r="F327" i="12"/>
  <c r="J319" i="12"/>
  <c r="I319" i="12"/>
  <c r="H319" i="12"/>
  <c r="G319" i="12"/>
  <c r="F319" i="12"/>
  <c r="J311" i="12"/>
  <c r="I311" i="12"/>
  <c r="H311" i="12"/>
  <c r="G311" i="12"/>
  <c r="F311" i="12"/>
  <c r="J303" i="12"/>
  <c r="I303" i="12"/>
  <c r="H303" i="12"/>
  <c r="G303" i="12"/>
  <c r="F303" i="12"/>
  <c r="J295" i="12"/>
  <c r="I295" i="12"/>
  <c r="G295" i="12"/>
  <c r="F295" i="12"/>
  <c r="H295" i="12"/>
  <c r="J287" i="12"/>
  <c r="I287" i="12"/>
  <c r="G287" i="12"/>
  <c r="F287" i="12"/>
  <c r="H287" i="12"/>
  <c r="J279" i="12"/>
  <c r="I279" i="12"/>
  <c r="G279" i="12"/>
  <c r="F279" i="12"/>
  <c r="H279" i="12"/>
  <c r="J271" i="12"/>
  <c r="I271" i="12"/>
  <c r="G271" i="12"/>
  <c r="F271" i="12"/>
  <c r="H271" i="12"/>
  <c r="J263" i="12"/>
  <c r="I263" i="12"/>
  <c r="G263" i="12"/>
  <c r="F263" i="12"/>
  <c r="H263" i="12"/>
  <c r="J255" i="12"/>
  <c r="I255" i="12"/>
  <c r="G255" i="12"/>
  <c r="F255" i="12"/>
  <c r="H255" i="12"/>
  <c r="J247" i="12"/>
  <c r="I247" i="12"/>
  <c r="H247" i="12"/>
  <c r="G247" i="12"/>
  <c r="F247" i="12"/>
  <c r="J239" i="12"/>
  <c r="I239" i="12"/>
  <c r="H239" i="12"/>
  <c r="G239" i="12"/>
  <c r="F239" i="12"/>
  <c r="J231" i="12"/>
  <c r="I231" i="12"/>
  <c r="H231" i="12"/>
  <c r="G231" i="12"/>
  <c r="F231" i="12"/>
  <c r="J223" i="12"/>
  <c r="I223" i="12"/>
  <c r="H223" i="12"/>
  <c r="G223" i="12"/>
  <c r="F223" i="12"/>
  <c r="J215" i="12"/>
  <c r="I215" i="12"/>
  <c r="H215" i="12"/>
  <c r="G215" i="12"/>
  <c r="F215" i="12"/>
  <c r="J207" i="12"/>
  <c r="I207" i="12"/>
  <c r="H207" i="12"/>
  <c r="G207" i="12"/>
  <c r="F207" i="12"/>
  <c r="J199" i="12"/>
  <c r="I199" i="12"/>
  <c r="H199" i="12"/>
  <c r="G199" i="12"/>
  <c r="F199" i="12"/>
  <c r="J191" i="12"/>
  <c r="I191" i="12"/>
  <c r="H191" i="12"/>
  <c r="G191" i="12"/>
  <c r="F191" i="12"/>
  <c r="J183" i="12"/>
  <c r="I183" i="12"/>
  <c r="H183" i="12"/>
  <c r="G183" i="12"/>
  <c r="F183" i="12"/>
  <c r="J175" i="12"/>
  <c r="I175" i="12"/>
  <c r="H175" i="12"/>
  <c r="G175" i="12"/>
  <c r="F175" i="12"/>
  <c r="J167" i="12"/>
  <c r="I167" i="12"/>
  <c r="H167" i="12"/>
  <c r="G167" i="12"/>
  <c r="F167" i="12"/>
  <c r="J159" i="12"/>
  <c r="I159" i="12"/>
  <c r="H159" i="12"/>
  <c r="G159" i="12"/>
  <c r="F159" i="12"/>
  <c r="J151" i="12"/>
  <c r="I151" i="12"/>
  <c r="H151" i="12"/>
  <c r="G151" i="12"/>
  <c r="F151" i="12"/>
  <c r="J143" i="12"/>
  <c r="I143" i="12"/>
  <c r="H143" i="12"/>
  <c r="G143" i="12"/>
  <c r="F143" i="12"/>
  <c r="J135" i="12"/>
  <c r="I135" i="12"/>
  <c r="H135" i="12"/>
  <c r="G135" i="12"/>
  <c r="F135" i="12"/>
  <c r="J127" i="12"/>
  <c r="I127" i="12"/>
  <c r="H127" i="12"/>
  <c r="G127" i="12"/>
  <c r="F127" i="12"/>
  <c r="J119" i="12"/>
  <c r="I119" i="12"/>
  <c r="H119" i="12"/>
  <c r="G119" i="12"/>
  <c r="F119" i="12"/>
  <c r="F111" i="12"/>
  <c r="J111" i="12"/>
  <c r="I111" i="12"/>
  <c r="H111" i="12"/>
  <c r="G111" i="12"/>
  <c r="F103" i="12"/>
  <c r="J103" i="12"/>
  <c r="I103" i="12"/>
  <c r="H103" i="12"/>
  <c r="G103" i="12"/>
  <c r="F95" i="12"/>
  <c r="J95" i="12"/>
  <c r="I95" i="12"/>
  <c r="H95" i="12"/>
  <c r="G95" i="12"/>
  <c r="F87" i="12"/>
  <c r="J87" i="12"/>
  <c r="I87" i="12"/>
  <c r="H87" i="12"/>
  <c r="G87" i="12"/>
  <c r="F79" i="12"/>
  <c r="J79" i="12"/>
  <c r="I79" i="12"/>
  <c r="H79" i="12"/>
  <c r="G79" i="12"/>
  <c r="F71" i="12"/>
  <c r="J71" i="12"/>
  <c r="I71" i="12"/>
  <c r="H71" i="12"/>
  <c r="G71" i="12"/>
  <c r="F63" i="12"/>
  <c r="J63" i="12"/>
  <c r="I63" i="12"/>
  <c r="H63" i="12"/>
  <c r="G63" i="12"/>
  <c r="F55" i="12"/>
  <c r="J55" i="12"/>
  <c r="I55" i="12"/>
  <c r="H55" i="12"/>
  <c r="G55" i="12"/>
  <c r="F47" i="12"/>
  <c r="J47" i="12"/>
  <c r="I47" i="12"/>
  <c r="H47" i="12"/>
  <c r="G47" i="12"/>
  <c r="F39" i="12"/>
  <c r="J39" i="12"/>
  <c r="I39" i="12"/>
  <c r="H39" i="12"/>
  <c r="G39" i="12"/>
  <c r="F31" i="12"/>
  <c r="J31" i="12"/>
  <c r="I31" i="12"/>
  <c r="H31" i="12"/>
  <c r="G31" i="12"/>
  <c r="F23" i="12"/>
  <c r="J23" i="12"/>
  <c r="I23" i="12"/>
  <c r="H23" i="12"/>
  <c r="G23" i="12"/>
  <c r="F15" i="12"/>
  <c r="J15" i="12"/>
  <c r="I15" i="12"/>
  <c r="H15" i="12"/>
  <c r="G15" i="12"/>
  <c r="F7" i="12"/>
  <c r="J7" i="12"/>
  <c r="I7" i="12"/>
  <c r="H7" i="12"/>
  <c r="G7" i="12"/>
  <c r="W30" i="14"/>
  <c r="AA30" i="14" s="1"/>
  <c r="G348" i="14"/>
  <c r="F348" i="14"/>
  <c r="J348" i="14"/>
  <c r="I348" i="14"/>
  <c r="H348" i="14"/>
  <c r="G340" i="14"/>
  <c r="F340" i="14"/>
  <c r="J340" i="14"/>
  <c r="I340" i="14"/>
  <c r="H340" i="14"/>
  <c r="G332" i="14"/>
  <c r="F332" i="14"/>
  <c r="J332" i="14"/>
  <c r="I332" i="14"/>
  <c r="H332" i="14"/>
  <c r="W28" i="14"/>
  <c r="G324" i="14"/>
  <c r="F324" i="14"/>
  <c r="J324" i="14"/>
  <c r="I324" i="14"/>
  <c r="H324" i="14"/>
  <c r="G316" i="14"/>
  <c r="F316" i="14"/>
  <c r="J316" i="14"/>
  <c r="I316" i="14"/>
  <c r="H316" i="14"/>
  <c r="G308" i="14"/>
  <c r="F308" i="14"/>
  <c r="J308" i="14"/>
  <c r="I308" i="14"/>
  <c r="H308" i="14"/>
  <c r="W26" i="14"/>
  <c r="G300" i="14"/>
  <c r="F300" i="14"/>
  <c r="J300" i="14"/>
  <c r="I300" i="14"/>
  <c r="H300" i="14"/>
  <c r="G292" i="14"/>
  <c r="F292" i="14"/>
  <c r="J292" i="14"/>
  <c r="I292" i="14"/>
  <c r="H292" i="14"/>
  <c r="G284" i="14"/>
  <c r="F284" i="14"/>
  <c r="J284" i="14"/>
  <c r="I284" i="14"/>
  <c r="H284" i="14"/>
  <c r="W24" i="14"/>
  <c r="G276" i="14"/>
  <c r="F276" i="14"/>
  <c r="J276" i="14"/>
  <c r="I276" i="14"/>
  <c r="H276" i="14"/>
  <c r="G268" i="14"/>
  <c r="F268" i="14"/>
  <c r="J268" i="14"/>
  <c r="I268" i="14"/>
  <c r="H268" i="14"/>
  <c r="G260" i="14"/>
  <c r="F260" i="14"/>
  <c r="J260" i="14"/>
  <c r="I260" i="14"/>
  <c r="H260" i="14"/>
  <c r="W22" i="14"/>
  <c r="G252" i="14"/>
  <c r="F252" i="14"/>
  <c r="J252" i="14"/>
  <c r="I252" i="14"/>
  <c r="H252" i="14"/>
  <c r="G244" i="14"/>
  <c r="F244" i="14"/>
  <c r="J244" i="14"/>
  <c r="I244" i="14"/>
  <c r="H244" i="14"/>
  <c r="G236" i="14"/>
  <c r="F236" i="14"/>
  <c r="J236" i="14"/>
  <c r="I236" i="14"/>
  <c r="H236" i="14"/>
  <c r="W20" i="14"/>
  <c r="G228" i="14"/>
  <c r="F228" i="14"/>
  <c r="J228" i="14"/>
  <c r="I228" i="14"/>
  <c r="H228" i="14"/>
  <c r="J220" i="14"/>
  <c r="I220" i="14"/>
  <c r="H220" i="14"/>
  <c r="G220" i="14"/>
  <c r="F220" i="14"/>
  <c r="J212" i="14"/>
  <c r="I212" i="14"/>
  <c r="H212" i="14"/>
  <c r="G212" i="14"/>
  <c r="F212" i="14"/>
  <c r="W18" i="14"/>
  <c r="J204" i="14"/>
  <c r="I204" i="14"/>
  <c r="H204" i="14"/>
  <c r="G204" i="14"/>
  <c r="F204" i="14"/>
  <c r="J196" i="14"/>
  <c r="I196" i="14"/>
  <c r="H196" i="14"/>
  <c r="G196" i="14"/>
  <c r="F196" i="14"/>
  <c r="J188" i="14"/>
  <c r="I188" i="14"/>
  <c r="H188" i="14"/>
  <c r="G188" i="14"/>
  <c r="F188" i="14"/>
  <c r="W16" i="14"/>
  <c r="J180" i="14"/>
  <c r="I180" i="14"/>
  <c r="H180" i="14"/>
  <c r="G180" i="14"/>
  <c r="F180" i="14"/>
  <c r="J172" i="14"/>
  <c r="I172" i="14"/>
  <c r="H172" i="14"/>
  <c r="G172" i="14"/>
  <c r="F172" i="14"/>
  <c r="J164" i="14"/>
  <c r="I164" i="14"/>
  <c r="H164" i="14"/>
  <c r="G164" i="14"/>
  <c r="F164" i="14"/>
  <c r="W14" i="14"/>
  <c r="J156" i="14"/>
  <c r="I156" i="14"/>
  <c r="H156" i="14"/>
  <c r="G156" i="14"/>
  <c r="F156" i="14"/>
  <c r="J148" i="14"/>
  <c r="I148" i="14"/>
  <c r="H148" i="14"/>
  <c r="G148" i="14"/>
  <c r="F148" i="14"/>
  <c r="J140" i="14"/>
  <c r="I140" i="14"/>
  <c r="H140" i="14"/>
  <c r="G140" i="14"/>
  <c r="F140" i="14"/>
  <c r="W12" i="14"/>
  <c r="J132" i="14"/>
  <c r="I132" i="14"/>
  <c r="H132" i="14"/>
  <c r="G132" i="14"/>
  <c r="F132" i="14"/>
  <c r="J124" i="14"/>
  <c r="I124" i="14"/>
  <c r="H124" i="14"/>
  <c r="G124" i="14"/>
  <c r="F124" i="14"/>
  <c r="J116" i="14"/>
  <c r="I116" i="14"/>
  <c r="H116" i="14"/>
  <c r="G116" i="14"/>
  <c r="F116" i="14"/>
  <c r="W10" i="14"/>
  <c r="J108" i="14"/>
  <c r="I108" i="14"/>
  <c r="H108" i="14"/>
  <c r="G108" i="14"/>
  <c r="F108" i="14"/>
  <c r="J100" i="14"/>
  <c r="I100" i="14"/>
  <c r="H100" i="14"/>
  <c r="G100" i="14"/>
  <c r="F100" i="14"/>
  <c r="J92" i="14"/>
  <c r="I92" i="14"/>
  <c r="H92" i="14"/>
  <c r="G92" i="14"/>
  <c r="F92" i="14"/>
  <c r="W8" i="14"/>
  <c r="J84" i="14"/>
  <c r="I84" i="14"/>
  <c r="H84" i="14"/>
  <c r="G84" i="14"/>
  <c r="F84" i="14"/>
  <c r="J76" i="14"/>
  <c r="I76" i="14"/>
  <c r="H76" i="14"/>
  <c r="G76" i="14"/>
  <c r="F76" i="14"/>
  <c r="J68" i="14"/>
  <c r="I68" i="14"/>
  <c r="H68" i="14"/>
  <c r="G68" i="14"/>
  <c r="F68" i="14"/>
  <c r="W6" i="14"/>
  <c r="I60" i="14"/>
  <c r="H60" i="14"/>
  <c r="G60" i="14"/>
  <c r="F60" i="14"/>
  <c r="J60" i="14"/>
  <c r="I52" i="14"/>
  <c r="H52" i="14"/>
  <c r="G52" i="14"/>
  <c r="F52" i="14"/>
  <c r="J52" i="14"/>
  <c r="I44" i="14"/>
  <c r="H44" i="14"/>
  <c r="G44" i="14"/>
  <c r="F44" i="14"/>
  <c r="J44" i="14"/>
  <c r="W4" i="14"/>
  <c r="I36" i="14"/>
  <c r="H36" i="14"/>
  <c r="G36" i="14"/>
  <c r="F36" i="14"/>
  <c r="J36" i="14"/>
  <c r="I28" i="14"/>
  <c r="H28" i="14"/>
  <c r="G28" i="14"/>
  <c r="F28" i="14"/>
  <c r="J28" i="14"/>
  <c r="I20" i="14"/>
  <c r="H20" i="14"/>
  <c r="G20" i="14"/>
  <c r="F20" i="14"/>
  <c r="J20" i="14"/>
  <c r="W2" i="14"/>
  <c r="I12" i="14"/>
  <c r="H12" i="14"/>
  <c r="G12" i="14"/>
  <c r="F12" i="14"/>
  <c r="J12" i="14"/>
  <c r="I4" i="14"/>
  <c r="H4" i="14"/>
  <c r="G4" i="14"/>
  <c r="F4" i="14"/>
  <c r="J4" i="14"/>
  <c r="H354" i="10"/>
  <c r="G354" i="10"/>
  <c r="F354" i="10"/>
  <c r="J353" i="10"/>
  <c r="I353" i="10"/>
  <c r="H353" i="10"/>
  <c r="J354" i="10"/>
  <c r="G353" i="10"/>
  <c r="I354" i="10"/>
  <c r="F353" i="10"/>
  <c r="J345" i="10"/>
  <c r="I345" i="10"/>
  <c r="H345" i="10"/>
  <c r="G345" i="10"/>
  <c r="F345" i="10"/>
  <c r="J337" i="10"/>
  <c r="I337" i="10"/>
  <c r="H337" i="10"/>
  <c r="G337" i="10"/>
  <c r="F337" i="10"/>
  <c r="J329" i="10"/>
  <c r="I329" i="10"/>
  <c r="H329" i="10"/>
  <c r="G329" i="10"/>
  <c r="F329" i="10"/>
  <c r="J321" i="10"/>
  <c r="I321" i="10"/>
  <c r="H321" i="10"/>
  <c r="G321" i="10"/>
  <c r="F321" i="10"/>
  <c r="J313" i="10"/>
  <c r="I313" i="10"/>
  <c r="H313" i="10"/>
  <c r="G313" i="10"/>
  <c r="F313" i="10"/>
  <c r="J305" i="10"/>
  <c r="I305" i="10"/>
  <c r="H305" i="10"/>
  <c r="G305" i="10"/>
  <c r="F305" i="10"/>
  <c r="J297" i="10"/>
  <c r="I297" i="10"/>
  <c r="H297" i="10"/>
  <c r="G297" i="10"/>
  <c r="F297" i="10"/>
  <c r="J289" i="10"/>
  <c r="I289" i="10"/>
  <c r="H289" i="10"/>
  <c r="G289" i="10"/>
  <c r="F289" i="10"/>
  <c r="J281" i="10"/>
  <c r="I281" i="10"/>
  <c r="H281" i="10"/>
  <c r="F281" i="10"/>
  <c r="G281" i="10"/>
  <c r="J273" i="10"/>
  <c r="I273" i="10"/>
  <c r="H273" i="10"/>
  <c r="G273" i="10"/>
  <c r="F273" i="10"/>
  <c r="J265" i="10"/>
  <c r="I265" i="10"/>
  <c r="H265" i="10"/>
  <c r="G265" i="10"/>
  <c r="F265" i="10"/>
  <c r="J257" i="10"/>
  <c r="I257" i="10"/>
  <c r="H257" i="10"/>
  <c r="G257" i="10"/>
  <c r="F257" i="10"/>
  <c r="J249" i="10"/>
  <c r="I249" i="10"/>
  <c r="H249" i="10"/>
  <c r="G249" i="10"/>
  <c r="F249" i="10"/>
  <c r="J241" i="10"/>
  <c r="I241" i="10"/>
  <c r="H241" i="10"/>
  <c r="G241" i="10"/>
  <c r="F241" i="10"/>
  <c r="J233" i="10"/>
  <c r="I233" i="10"/>
  <c r="H233" i="10"/>
  <c r="G233" i="10"/>
  <c r="F233" i="10"/>
  <c r="J225" i="10"/>
  <c r="I225" i="10"/>
  <c r="H225" i="10"/>
  <c r="G225" i="10"/>
  <c r="F225" i="10"/>
  <c r="J217" i="10"/>
  <c r="I217" i="10"/>
  <c r="H217" i="10"/>
  <c r="G217" i="10"/>
  <c r="F217" i="10"/>
  <c r="J209" i="10"/>
  <c r="I209" i="10"/>
  <c r="H209" i="10"/>
  <c r="G209" i="10"/>
  <c r="F209" i="10"/>
  <c r="J201" i="10"/>
  <c r="I201" i="10"/>
  <c r="H201" i="10"/>
  <c r="G201" i="10"/>
  <c r="F201" i="10"/>
  <c r="J193" i="10"/>
  <c r="I193" i="10"/>
  <c r="H193" i="10"/>
  <c r="G193" i="10"/>
  <c r="F193" i="10"/>
  <c r="J185" i="10"/>
  <c r="I185" i="10"/>
  <c r="H185" i="10"/>
  <c r="G185" i="10"/>
  <c r="F185" i="10"/>
  <c r="J177" i="10"/>
  <c r="I177" i="10"/>
  <c r="H177" i="10"/>
  <c r="G177" i="10"/>
  <c r="F177" i="10"/>
  <c r="J169" i="10"/>
  <c r="I169" i="10"/>
  <c r="H169" i="10"/>
  <c r="G169" i="10"/>
  <c r="F169" i="10"/>
  <c r="J161" i="10"/>
  <c r="I161" i="10"/>
  <c r="H161" i="10"/>
  <c r="G161" i="10"/>
  <c r="F161" i="10"/>
  <c r="J153" i="10"/>
  <c r="I153" i="10"/>
  <c r="H153" i="10"/>
  <c r="G153" i="10"/>
  <c r="F153" i="10"/>
  <c r="J145" i="10"/>
  <c r="I145" i="10"/>
  <c r="H145" i="10"/>
  <c r="G145" i="10"/>
  <c r="F145" i="10"/>
  <c r="J137" i="10"/>
  <c r="I137" i="10"/>
  <c r="H137" i="10"/>
  <c r="G137" i="10"/>
  <c r="F137" i="10"/>
  <c r="J129" i="10"/>
  <c r="I129" i="10"/>
  <c r="H129" i="10"/>
  <c r="G129" i="10"/>
  <c r="F129" i="10"/>
  <c r="J121" i="10"/>
  <c r="I121" i="10"/>
  <c r="H121" i="10"/>
  <c r="G121" i="10"/>
  <c r="F121" i="10"/>
  <c r="J113" i="10"/>
  <c r="I113" i="10"/>
  <c r="H113" i="10"/>
  <c r="G113" i="10"/>
  <c r="F113" i="10"/>
  <c r="J105" i="10"/>
  <c r="I105" i="10"/>
  <c r="H105" i="10"/>
  <c r="G105" i="10"/>
  <c r="F105" i="10"/>
  <c r="J97" i="10"/>
  <c r="I97" i="10"/>
  <c r="H97" i="10"/>
  <c r="G97" i="10"/>
  <c r="F97" i="10"/>
  <c r="J89" i="10"/>
  <c r="I89" i="10"/>
  <c r="H89" i="10"/>
  <c r="G89" i="10"/>
  <c r="F89" i="10"/>
  <c r="J81" i="10"/>
  <c r="I81" i="10"/>
  <c r="H81" i="10"/>
  <c r="G81" i="10"/>
  <c r="F81" i="10"/>
  <c r="J73" i="10"/>
  <c r="I73" i="10"/>
  <c r="H73" i="10"/>
  <c r="G73" i="10"/>
  <c r="F73" i="10"/>
  <c r="J65" i="10"/>
  <c r="I65" i="10"/>
  <c r="H65" i="10"/>
  <c r="G65" i="10"/>
  <c r="F65" i="10"/>
  <c r="J57" i="10"/>
  <c r="I57" i="10"/>
  <c r="H57" i="10"/>
  <c r="G57" i="10"/>
  <c r="F57" i="10"/>
  <c r="J49" i="10"/>
  <c r="I49" i="10"/>
  <c r="H49" i="10"/>
  <c r="G49" i="10"/>
  <c r="F49" i="10"/>
  <c r="J41" i="10"/>
  <c r="I41" i="10"/>
  <c r="H41" i="10"/>
  <c r="G41" i="10"/>
  <c r="F41" i="10"/>
  <c r="J33" i="10"/>
  <c r="I33" i="10"/>
  <c r="H33" i="10"/>
  <c r="G33" i="10"/>
  <c r="F33" i="10"/>
  <c r="J25" i="10"/>
  <c r="I25" i="10"/>
  <c r="H25" i="10"/>
  <c r="G25" i="10"/>
  <c r="F25" i="10"/>
  <c r="J17" i="10"/>
  <c r="I17" i="10"/>
  <c r="H17" i="10"/>
  <c r="G17" i="10"/>
  <c r="F17" i="10"/>
  <c r="J9" i="10"/>
  <c r="I9" i="10"/>
  <c r="H9" i="10"/>
  <c r="G9" i="10"/>
  <c r="F9" i="10"/>
  <c r="J350" i="12"/>
  <c r="I350" i="12"/>
  <c r="H350" i="12"/>
  <c r="G350" i="12"/>
  <c r="F350" i="12"/>
  <c r="J342" i="12"/>
  <c r="I342" i="12"/>
  <c r="H342" i="12"/>
  <c r="G342" i="12"/>
  <c r="F342" i="12"/>
  <c r="J334" i="12"/>
  <c r="I334" i="12"/>
  <c r="H334" i="12"/>
  <c r="G334" i="12"/>
  <c r="F334" i="12"/>
  <c r="J326" i="12"/>
  <c r="I326" i="12"/>
  <c r="H326" i="12"/>
  <c r="G326" i="12"/>
  <c r="F326" i="12"/>
  <c r="J318" i="12"/>
  <c r="I318" i="12"/>
  <c r="H318" i="12"/>
  <c r="G318" i="12"/>
  <c r="F318" i="12"/>
  <c r="J310" i="12"/>
  <c r="I310" i="12"/>
  <c r="H310" i="12"/>
  <c r="G310" i="12"/>
  <c r="F310" i="12"/>
  <c r="J302" i="12"/>
  <c r="I302" i="12"/>
  <c r="H302" i="12"/>
  <c r="G302" i="12"/>
  <c r="F302" i="12"/>
  <c r="J294" i="12"/>
  <c r="I294" i="12"/>
  <c r="H294" i="12"/>
  <c r="G294" i="12"/>
  <c r="F294" i="12"/>
  <c r="J286" i="12"/>
  <c r="I286" i="12"/>
  <c r="H286" i="12"/>
  <c r="G286" i="12"/>
  <c r="F286" i="12"/>
  <c r="J278" i="12"/>
  <c r="I278" i="12"/>
  <c r="H278" i="12"/>
  <c r="G278" i="12"/>
  <c r="F278" i="12"/>
  <c r="J270" i="12"/>
  <c r="I270" i="12"/>
  <c r="H270" i="12"/>
  <c r="G270" i="12"/>
  <c r="F270" i="12"/>
  <c r="J262" i="12"/>
  <c r="I262" i="12"/>
  <c r="H262" i="12"/>
  <c r="G262" i="12"/>
  <c r="F262" i="12"/>
  <c r="J254" i="12"/>
  <c r="H254" i="12"/>
  <c r="G254" i="12"/>
  <c r="F254" i="12"/>
  <c r="I254" i="12"/>
  <c r="H246" i="12"/>
  <c r="G246" i="12"/>
  <c r="F246" i="12"/>
  <c r="J246" i="12"/>
  <c r="I246" i="12"/>
  <c r="H238" i="12"/>
  <c r="G238" i="12"/>
  <c r="J238" i="12"/>
  <c r="I238" i="12"/>
  <c r="F238" i="12"/>
  <c r="H230" i="12"/>
  <c r="G230" i="12"/>
  <c r="F230" i="12"/>
  <c r="J230" i="12"/>
  <c r="I230" i="12"/>
  <c r="H222" i="12"/>
  <c r="G222" i="12"/>
  <c r="F222" i="12"/>
  <c r="J222" i="12"/>
  <c r="I222" i="12"/>
  <c r="H214" i="12"/>
  <c r="G214" i="12"/>
  <c r="F214" i="12"/>
  <c r="J214" i="12"/>
  <c r="I214" i="12"/>
  <c r="H206" i="12"/>
  <c r="G206" i="12"/>
  <c r="F206" i="12"/>
  <c r="J206" i="12"/>
  <c r="I206" i="12"/>
  <c r="H198" i="12"/>
  <c r="G198" i="12"/>
  <c r="F198" i="12"/>
  <c r="J198" i="12"/>
  <c r="I198" i="12"/>
  <c r="H190" i="12"/>
  <c r="G190" i="12"/>
  <c r="F190" i="12"/>
  <c r="J190" i="12"/>
  <c r="I190" i="12"/>
  <c r="H182" i="12"/>
  <c r="G182" i="12"/>
  <c r="F182" i="12"/>
  <c r="J182" i="12"/>
  <c r="I182" i="12"/>
  <c r="H174" i="12"/>
  <c r="G174" i="12"/>
  <c r="F174" i="12"/>
  <c r="J174" i="12"/>
  <c r="I174" i="12"/>
  <c r="H166" i="12"/>
  <c r="G166" i="12"/>
  <c r="F166" i="12"/>
  <c r="J166" i="12"/>
  <c r="I166" i="12"/>
  <c r="H158" i="12"/>
  <c r="G158" i="12"/>
  <c r="F158" i="12"/>
  <c r="J158" i="12"/>
  <c r="I158" i="12"/>
  <c r="H150" i="12"/>
  <c r="G150" i="12"/>
  <c r="F150" i="12"/>
  <c r="J150" i="12"/>
  <c r="I150" i="12"/>
  <c r="H142" i="12"/>
  <c r="G142" i="12"/>
  <c r="F142" i="12"/>
  <c r="J142" i="12"/>
  <c r="I142" i="12"/>
  <c r="H134" i="12"/>
  <c r="G134" i="12"/>
  <c r="F134" i="12"/>
  <c r="J134" i="12"/>
  <c r="I134" i="12"/>
  <c r="H126" i="12"/>
  <c r="G126" i="12"/>
  <c r="F126" i="12"/>
  <c r="J126" i="12"/>
  <c r="I126" i="12"/>
  <c r="H118" i="12"/>
  <c r="G118" i="12"/>
  <c r="F118" i="12"/>
  <c r="J118" i="12"/>
  <c r="I118" i="12"/>
  <c r="J110" i="12"/>
  <c r="I110" i="12"/>
  <c r="H110" i="12"/>
  <c r="G110" i="12"/>
  <c r="F110" i="12"/>
  <c r="J102" i="12"/>
  <c r="I102" i="12"/>
  <c r="H102" i="12"/>
  <c r="G102" i="12"/>
  <c r="F102" i="12"/>
  <c r="J94" i="12"/>
  <c r="I94" i="12"/>
  <c r="H94" i="12"/>
  <c r="G94" i="12"/>
  <c r="F94" i="12"/>
  <c r="J86" i="12"/>
  <c r="I86" i="12"/>
  <c r="H86" i="12"/>
  <c r="G86" i="12"/>
  <c r="F86" i="12"/>
  <c r="J78" i="12"/>
  <c r="I78" i="12"/>
  <c r="H78" i="12"/>
  <c r="G78" i="12"/>
  <c r="F78" i="12"/>
  <c r="J70" i="12"/>
  <c r="I70" i="12"/>
  <c r="H70" i="12"/>
  <c r="G70" i="12"/>
  <c r="F70" i="12"/>
  <c r="J62" i="12"/>
  <c r="I62" i="12"/>
  <c r="H62" i="12"/>
  <c r="G62" i="12"/>
  <c r="F62" i="12"/>
  <c r="J54" i="12"/>
  <c r="I54" i="12"/>
  <c r="H54" i="12"/>
  <c r="G54" i="12"/>
  <c r="F54" i="12"/>
  <c r="J46" i="12"/>
  <c r="I46" i="12"/>
  <c r="H46" i="12"/>
  <c r="G46" i="12"/>
  <c r="F46" i="12"/>
  <c r="J38" i="12"/>
  <c r="I38" i="12"/>
  <c r="H38" i="12"/>
  <c r="G38" i="12"/>
  <c r="F38" i="12"/>
  <c r="J30" i="12"/>
  <c r="I30" i="12"/>
  <c r="H30" i="12"/>
  <c r="G30" i="12"/>
  <c r="F30" i="12"/>
  <c r="J22" i="12"/>
  <c r="I22" i="12"/>
  <c r="H22" i="12"/>
  <c r="G22" i="12"/>
  <c r="F22" i="12"/>
  <c r="J14" i="12"/>
  <c r="I14" i="12"/>
  <c r="H14" i="12"/>
  <c r="G14" i="12"/>
  <c r="F14" i="12"/>
  <c r="J6" i="12"/>
  <c r="I6" i="12"/>
  <c r="H6" i="12"/>
  <c r="G6" i="12"/>
  <c r="F6" i="12"/>
  <c r="J347" i="14"/>
  <c r="I347" i="14"/>
  <c r="H347" i="14"/>
  <c r="G347" i="14"/>
  <c r="F347" i="14"/>
  <c r="J339" i="14"/>
  <c r="I339" i="14"/>
  <c r="H339" i="14"/>
  <c r="G339" i="14"/>
  <c r="F339" i="14"/>
  <c r="J331" i="14"/>
  <c r="I331" i="14"/>
  <c r="H331" i="14"/>
  <c r="G331" i="14"/>
  <c r="F331" i="14"/>
  <c r="J323" i="14"/>
  <c r="I323" i="14"/>
  <c r="H323" i="14"/>
  <c r="G323" i="14"/>
  <c r="F323" i="14"/>
  <c r="J315" i="14"/>
  <c r="I315" i="14"/>
  <c r="H315" i="14"/>
  <c r="G315" i="14"/>
  <c r="F315" i="14"/>
  <c r="J307" i="14"/>
  <c r="I307" i="14"/>
  <c r="H307" i="14"/>
  <c r="G307" i="14"/>
  <c r="F307" i="14"/>
  <c r="J299" i="14"/>
  <c r="I299" i="14"/>
  <c r="H299" i="14"/>
  <c r="G299" i="14"/>
  <c r="F299" i="14"/>
  <c r="J291" i="14"/>
  <c r="I291" i="14"/>
  <c r="H291" i="14"/>
  <c r="G291" i="14"/>
  <c r="F291" i="14"/>
  <c r="J283" i="14"/>
  <c r="I283" i="14"/>
  <c r="H283" i="14"/>
  <c r="G283" i="14"/>
  <c r="F283" i="14"/>
  <c r="J275" i="14"/>
  <c r="I275" i="14"/>
  <c r="H275" i="14"/>
  <c r="G275" i="14"/>
  <c r="F275" i="14"/>
  <c r="J267" i="14"/>
  <c r="I267" i="14"/>
  <c r="H267" i="14"/>
  <c r="G267" i="14"/>
  <c r="F267" i="14"/>
  <c r="J259" i="14"/>
  <c r="I259" i="14"/>
  <c r="H259" i="14"/>
  <c r="G259" i="14"/>
  <c r="F259" i="14"/>
  <c r="J251" i="14"/>
  <c r="I251" i="14"/>
  <c r="H251" i="14"/>
  <c r="G251" i="14"/>
  <c r="F251" i="14"/>
  <c r="J243" i="14"/>
  <c r="I243" i="14"/>
  <c r="H243" i="14"/>
  <c r="G243" i="14"/>
  <c r="F243" i="14"/>
  <c r="J235" i="14"/>
  <c r="I235" i="14"/>
  <c r="H235" i="14"/>
  <c r="G235" i="14"/>
  <c r="F235" i="14"/>
  <c r="J227" i="14"/>
  <c r="I227" i="14"/>
  <c r="H227" i="14"/>
  <c r="G227" i="14"/>
  <c r="F227" i="14"/>
  <c r="H219" i="14"/>
  <c r="I219" i="14"/>
  <c r="G219" i="14"/>
  <c r="F219" i="14"/>
  <c r="J219" i="14"/>
  <c r="H211" i="14"/>
  <c r="G211" i="14"/>
  <c r="F211" i="14"/>
  <c r="J211" i="14"/>
  <c r="I211" i="14"/>
  <c r="H203" i="14"/>
  <c r="G203" i="14"/>
  <c r="F203" i="14"/>
  <c r="J203" i="14"/>
  <c r="I203" i="14"/>
  <c r="H195" i="14"/>
  <c r="G195" i="14"/>
  <c r="F195" i="14"/>
  <c r="J195" i="14"/>
  <c r="I195" i="14"/>
  <c r="H187" i="14"/>
  <c r="G187" i="14"/>
  <c r="F187" i="14"/>
  <c r="J187" i="14"/>
  <c r="I187" i="14"/>
  <c r="H179" i="14"/>
  <c r="G179" i="14"/>
  <c r="F179" i="14"/>
  <c r="J179" i="14"/>
  <c r="I179" i="14"/>
  <c r="H171" i="14"/>
  <c r="G171" i="14"/>
  <c r="F171" i="14"/>
  <c r="J171" i="14"/>
  <c r="I171" i="14"/>
  <c r="H163" i="14"/>
  <c r="G163" i="14"/>
  <c r="F163" i="14"/>
  <c r="J163" i="14"/>
  <c r="I163" i="14"/>
  <c r="H155" i="14"/>
  <c r="G155" i="14"/>
  <c r="F155" i="14"/>
  <c r="J155" i="14"/>
  <c r="I155" i="14"/>
  <c r="H147" i="14"/>
  <c r="G147" i="14"/>
  <c r="F147" i="14"/>
  <c r="J147" i="14"/>
  <c r="I147" i="14"/>
  <c r="H139" i="14"/>
  <c r="G139" i="14"/>
  <c r="F139" i="14"/>
  <c r="J139" i="14"/>
  <c r="I139" i="14"/>
  <c r="H131" i="14"/>
  <c r="G131" i="14"/>
  <c r="F131" i="14"/>
  <c r="J131" i="14"/>
  <c r="I131" i="14"/>
  <c r="H123" i="14"/>
  <c r="G123" i="14"/>
  <c r="F123" i="14"/>
  <c r="J123" i="14"/>
  <c r="I123" i="14"/>
  <c r="H115" i="14"/>
  <c r="G115" i="14"/>
  <c r="F115" i="14"/>
  <c r="J115" i="14"/>
  <c r="I115" i="14"/>
  <c r="H107" i="14"/>
  <c r="G107" i="14"/>
  <c r="F107" i="14"/>
  <c r="J107" i="14"/>
  <c r="I107" i="14"/>
  <c r="G99" i="14"/>
  <c r="F99" i="14"/>
  <c r="J99" i="14"/>
  <c r="I99" i="14"/>
  <c r="H99" i="14"/>
  <c r="G91" i="14"/>
  <c r="F91" i="14"/>
  <c r="J91" i="14"/>
  <c r="I91" i="14"/>
  <c r="H91" i="14"/>
  <c r="G83" i="14"/>
  <c r="F83" i="14"/>
  <c r="J83" i="14"/>
  <c r="I83" i="14"/>
  <c r="H83" i="14"/>
  <c r="G75" i="14"/>
  <c r="F75" i="14"/>
  <c r="J75" i="14"/>
  <c r="I75" i="14"/>
  <c r="H75" i="14"/>
  <c r="G67" i="14"/>
  <c r="F67" i="14"/>
  <c r="J67" i="14"/>
  <c r="I67" i="14"/>
  <c r="H67" i="14"/>
  <c r="F59" i="14"/>
  <c r="I59" i="14"/>
  <c r="H59" i="14"/>
  <c r="J59" i="14"/>
  <c r="G59" i="14"/>
  <c r="F51" i="14"/>
  <c r="I51" i="14"/>
  <c r="H51" i="14"/>
  <c r="J51" i="14"/>
  <c r="G51" i="14"/>
  <c r="F43" i="14"/>
  <c r="I43" i="14"/>
  <c r="H43" i="14"/>
  <c r="J43" i="14"/>
  <c r="G43" i="14"/>
  <c r="F35" i="14"/>
  <c r="I35" i="14"/>
  <c r="H35" i="14"/>
  <c r="J35" i="14"/>
  <c r="G35" i="14"/>
  <c r="F27" i="14"/>
  <c r="I27" i="14"/>
  <c r="H27" i="14"/>
  <c r="J27" i="14"/>
  <c r="G27" i="14"/>
  <c r="F19" i="14"/>
  <c r="I19" i="14"/>
  <c r="H19" i="14"/>
  <c r="J19" i="14"/>
  <c r="G19" i="14"/>
  <c r="F11" i="14"/>
  <c r="I11" i="14"/>
  <c r="H11" i="14"/>
  <c r="J11" i="14"/>
  <c r="G11" i="14"/>
  <c r="F3" i="14"/>
  <c r="I3" i="14"/>
  <c r="H3" i="14"/>
  <c r="J3" i="14"/>
  <c r="G3" i="14"/>
  <c r="W31" i="10"/>
  <c r="AE32" i="10" s="1"/>
  <c r="W31" i="12"/>
  <c r="AE32" i="12" s="1"/>
  <c r="Y30" i="14"/>
  <c r="X30" i="8"/>
  <c r="K349" i="8"/>
  <c r="W27" i="12"/>
  <c r="W2" i="10"/>
  <c r="AH3" i="10" s="1"/>
  <c r="W25" i="12"/>
  <c r="AH26" i="12" s="1"/>
  <c r="W18" i="12"/>
  <c r="AF19" i="12" s="1"/>
  <c r="W30" i="12"/>
  <c r="AB30" i="12" s="1"/>
  <c r="W30" i="10"/>
  <c r="AB30" i="10" s="1"/>
  <c r="W28" i="10"/>
  <c r="AG29" i="10" s="1"/>
  <c r="W27" i="10"/>
  <c r="AJ28" i="10" s="1"/>
  <c r="W26" i="10"/>
  <c r="AH27" i="10" s="1"/>
  <c r="W24" i="10"/>
  <c r="AJ25" i="10" s="1"/>
  <c r="W23" i="10"/>
  <c r="AH24" i="10" s="1"/>
  <c r="W21" i="10"/>
  <c r="W20" i="10"/>
  <c r="AI21" i="10" s="1"/>
  <c r="W19" i="10"/>
  <c r="AG20" i="10" s="1"/>
  <c r="W16" i="10"/>
  <c r="AG17" i="10" s="1"/>
  <c r="W15" i="10"/>
  <c r="AG16" i="10" s="1"/>
  <c r="W14" i="10"/>
  <c r="W9" i="10"/>
  <c r="AH10" i="10" s="1"/>
  <c r="W8" i="10"/>
  <c r="W7" i="10"/>
  <c r="AI8" i="10" s="1"/>
  <c r="W29" i="12"/>
  <c r="W23" i="12"/>
  <c r="AI24" i="12" s="1"/>
  <c r="W22" i="12"/>
  <c r="AH23" i="12" s="1"/>
  <c r="W21" i="12"/>
  <c r="AG22" i="12" s="1"/>
  <c r="W17" i="12"/>
  <c r="AH18" i="12" s="1"/>
  <c r="W16" i="12"/>
  <c r="AF17" i="12" s="1"/>
  <c r="W11" i="12"/>
  <c r="AG12" i="12" s="1"/>
  <c r="W10" i="12"/>
  <c r="AF11" i="12" s="1"/>
  <c r="W9" i="12"/>
  <c r="AH10" i="12" s="1"/>
  <c r="W26" i="12"/>
  <c r="AJ26" i="8"/>
  <c r="AK24" i="8"/>
  <c r="AL21" i="8"/>
  <c r="AH19" i="8"/>
  <c r="AI17" i="8"/>
  <c r="AH9" i="8"/>
  <c r="AA31" i="14"/>
  <c r="Z31" i="14"/>
  <c r="Y31" i="14"/>
  <c r="AB31" i="14"/>
  <c r="X31" i="14"/>
  <c r="AI28" i="8"/>
  <c r="AJ28" i="8"/>
  <c r="AL28" i="8"/>
  <c r="AH28" i="8"/>
  <c r="AK28" i="8"/>
  <c r="AJ22" i="8"/>
  <c r="AI22" i="8"/>
  <c r="AH22" i="8"/>
  <c r="AK22" i="8"/>
  <c r="AL22" i="8"/>
  <c r="AI16" i="8"/>
  <c r="AJ16" i="8"/>
  <c r="AL16" i="8"/>
  <c r="AH16" i="8"/>
  <c r="AK16" i="8"/>
  <c r="AG32" i="8"/>
  <c r="AI21" i="8"/>
  <c r="AL13" i="8"/>
  <c r="AI26" i="8"/>
  <c r="AL26" i="8"/>
  <c r="AK19" i="8"/>
  <c r="AI10" i="8"/>
  <c r="AI24" i="8"/>
  <c r="AJ24" i="8"/>
  <c r="AH24" i="8"/>
  <c r="AG23" i="8"/>
  <c r="AJ17" i="8"/>
  <c r="AL17" i="8"/>
  <c r="AK9" i="8"/>
  <c r="W20" i="12"/>
  <c r="W19" i="12"/>
  <c r="W28" i="12"/>
  <c r="W8" i="12"/>
  <c r="W7" i="12"/>
  <c r="W6" i="12"/>
  <c r="W5" i="12"/>
  <c r="W4" i="12"/>
  <c r="W3" i="12"/>
  <c r="W2" i="12"/>
  <c r="W24" i="12"/>
  <c r="W15" i="12"/>
  <c r="W14" i="12"/>
  <c r="W13" i="12"/>
  <c r="W12" i="12"/>
  <c r="W6" i="10"/>
  <c r="W5" i="10"/>
  <c r="W4" i="10"/>
  <c r="W3" i="10"/>
  <c r="W22" i="10"/>
  <c r="AI9" i="10"/>
  <c r="W25" i="10"/>
  <c r="W13" i="10"/>
  <c r="W12" i="10"/>
  <c r="W11" i="10"/>
  <c r="W10" i="10"/>
  <c r="W29" i="10"/>
  <c r="W18" i="10"/>
  <c r="W17" i="10"/>
  <c r="K350" i="8"/>
  <c r="Y31" i="8"/>
  <c r="AB31" i="8"/>
  <c r="AA31" i="8"/>
  <c r="Z31" i="8"/>
  <c r="K360" i="8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AE1" i="6"/>
  <c r="AM1" i="6" s="1"/>
  <c r="AI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48" i="3"/>
  <c r="X32" i="14" l="1"/>
  <c r="AA32" i="14"/>
  <c r="AI32" i="14" s="1"/>
  <c r="AB32" i="14"/>
  <c r="Y32" i="14"/>
  <c r="AG32" i="14" s="1"/>
  <c r="Z32" i="14"/>
  <c r="AH32" i="14" s="1"/>
  <c r="R373" i="6"/>
  <c r="J372" i="6"/>
  <c r="G372" i="6"/>
  <c r="I372" i="6"/>
  <c r="H372" i="6"/>
  <c r="L372" i="6" s="1"/>
  <c r="F372" i="6"/>
  <c r="L373" i="6"/>
  <c r="M373" i="6"/>
  <c r="AI9" i="8"/>
  <c r="AG25" i="10"/>
  <c r="AE31" i="6"/>
  <c r="J371" i="6"/>
  <c r="F371" i="6"/>
  <c r="I371" i="6"/>
  <c r="H371" i="6"/>
  <c r="G371" i="6"/>
  <c r="R372" i="6"/>
  <c r="AJ10" i="10"/>
  <c r="G370" i="6"/>
  <c r="J370" i="6"/>
  <c r="F370" i="6"/>
  <c r="I370" i="6"/>
  <c r="H370" i="6"/>
  <c r="R371" i="6"/>
  <c r="H369" i="6"/>
  <c r="G369" i="6"/>
  <c r="J369" i="6"/>
  <c r="F369" i="6"/>
  <c r="I369" i="6"/>
  <c r="R370" i="6"/>
  <c r="AF26" i="12"/>
  <c r="AE26" i="12"/>
  <c r="AG10" i="10"/>
  <c r="AI24" i="10"/>
  <c r="AG26" i="12"/>
  <c r="AI17" i="12"/>
  <c r="I368" i="6"/>
  <c r="G368" i="6"/>
  <c r="R369" i="6"/>
  <c r="J368" i="6"/>
  <c r="F368" i="6"/>
  <c r="H368" i="6"/>
  <c r="G365" i="3"/>
  <c r="I365" i="3"/>
  <c r="J365" i="3"/>
  <c r="F365" i="3"/>
  <c r="H365" i="3"/>
  <c r="J366" i="6"/>
  <c r="F366" i="6"/>
  <c r="R367" i="6"/>
  <c r="I366" i="6"/>
  <c r="H366" i="6"/>
  <c r="G366" i="6"/>
  <c r="H364" i="3"/>
  <c r="F364" i="3"/>
  <c r="G364" i="3"/>
  <c r="J364" i="3"/>
  <c r="I364" i="3"/>
  <c r="G365" i="6"/>
  <c r="I365" i="6"/>
  <c r="J365" i="6"/>
  <c r="F365" i="6"/>
  <c r="R366" i="6"/>
  <c r="H365" i="6"/>
  <c r="H364" i="6"/>
  <c r="R365" i="6"/>
  <c r="F364" i="6"/>
  <c r="G364" i="6"/>
  <c r="J364" i="6"/>
  <c r="I364" i="6"/>
  <c r="I367" i="6"/>
  <c r="H367" i="6"/>
  <c r="K367" i="6" s="1"/>
  <c r="G367" i="6"/>
  <c r="J367" i="6"/>
  <c r="F367" i="6"/>
  <c r="R368" i="6"/>
  <c r="G358" i="3"/>
  <c r="J358" i="3"/>
  <c r="F358" i="3"/>
  <c r="H358" i="3"/>
  <c r="I358" i="3"/>
  <c r="J359" i="6"/>
  <c r="F359" i="6"/>
  <c r="R360" i="6"/>
  <c r="G359" i="6"/>
  <c r="I359" i="6"/>
  <c r="H359" i="6"/>
  <c r="K358" i="3"/>
  <c r="M358" i="3"/>
  <c r="L358" i="3"/>
  <c r="G358" i="6"/>
  <c r="H358" i="6"/>
  <c r="J358" i="6"/>
  <c r="F358" i="6"/>
  <c r="R359" i="6"/>
  <c r="I358" i="6"/>
  <c r="I360" i="3"/>
  <c r="H360" i="3"/>
  <c r="J360" i="3"/>
  <c r="F360" i="3"/>
  <c r="G360" i="3"/>
  <c r="H361" i="6"/>
  <c r="I361" i="6"/>
  <c r="G361" i="6"/>
  <c r="J361" i="6"/>
  <c r="F361" i="6"/>
  <c r="R362" i="6"/>
  <c r="J363" i="6"/>
  <c r="F363" i="6"/>
  <c r="R364" i="6"/>
  <c r="G363" i="6"/>
  <c r="I363" i="6"/>
  <c r="H363" i="6"/>
  <c r="H361" i="3"/>
  <c r="G361" i="3"/>
  <c r="I361" i="3"/>
  <c r="J361" i="3"/>
  <c r="F361" i="3"/>
  <c r="G362" i="6"/>
  <c r="H362" i="6"/>
  <c r="R363" i="6"/>
  <c r="J362" i="6"/>
  <c r="F362" i="6"/>
  <c r="I362" i="6"/>
  <c r="J363" i="3"/>
  <c r="F363" i="3"/>
  <c r="I363" i="3"/>
  <c r="G363" i="3"/>
  <c r="H363" i="3"/>
  <c r="J359" i="3"/>
  <c r="F359" i="3"/>
  <c r="I359" i="3"/>
  <c r="G359" i="3"/>
  <c r="H359" i="3"/>
  <c r="I360" i="6"/>
  <c r="J360" i="6"/>
  <c r="F360" i="6"/>
  <c r="H360" i="6"/>
  <c r="AE360" i="6" s="1"/>
  <c r="R361" i="6"/>
  <c r="G360" i="6"/>
  <c r="G362" i="3"/>
  <c r="J362" i="3"/>
  <c r="F362" i="3"/>
  <c r="H362" i="3"/>
  <c r="I362" i="3"/>
  <c r="AJ30" i="12"/>
  <c r="AH21" i="10"/>
  <c r="AI10" i="12"/>
  <c r="AG21" i="10"/>
  <c r="Z30" i="12"/>
  <c r="AH30" i="12" s="1"/>
  <c r="AJ10" i="12"/>
  <c r="AA30" i="12"/>
  <c r="AI30" i="12" s="1"/>
  <c r="AF21" i="10"/>
  <c r="Y30" i="12"/>
  <c r="AG30" i="12" s="1"/>
  <c r="AJ21" i="10"/>
  <c r="X30" i="12"/>
  <c r="AF30" i="12" s="1"/>
  <c r="AE21" i="10"/>
  <c r="AE30" i="12"/>
  <c r="AH25" i="10"/>
  <c r="AG17" i="12"/>
  <c r="AE9" i="12"/>
  <c r="AE15" i="10"/>
  <c r="AE27" i="12"/>
  <c r="AG10" i="12"/>
  <c r="F357" i="3"/>
  <c r="G357" i="3"/>
  <c r="J357" i="3"/>
  <c r="I357" i="3"/>
  <c r="H357" i="3"/>
  <c r="AK10" i="8"/>
  <c r="Z30" i="14"/>
  <c r="AH30" i="14" s="1"/>
  <c r="AB30" i="14"/>
  <c r="AJ30" i="14" s="1"/>
  <c r="J357" i="6"/>
  <c r="R358" i="6"/>
  <c r="I357" i="6"/>
  <c r="H357" i="6"/>
  <c r="AE357" i="6" s="1"/>
  <c r="G357" i="6"/>
  <c r="F357" i="6"/>
  <c r="X30" i="14"/>
  <c r="AF30" i="14" s="1"/>
  <c r="AH28" i="10"/>
  <c r="J356" i="3"/>
  <c r="I356" i="3"/>
  <c r="G356" i="3"/>
  <c r="F356" i="3"/>
  <c r="H356" i="3"/>
  <c r="I356" i="6"/>
  <c r="R357" i="6"/>
  <c r="H356" i="6"/>
  <c r="G356" i="6"/>
  <c r="F356" i="6"/>
  <c r="J356" i="6"/>
  <c r="R356" i="6"/>
  <c r="AJ27" i="10"/>
  <c r="AH19" i="12"/>
  <c r="AH16" i="10"/>
  <c r="J355" i="6"/>
  <c r="I355" i="6"/>
  <c r="H355" i="6"/>
  <c r="AE355" i="6" s="1"/>
  <c r="G355" i="6"/>
  <c r="F355" i="6"/>
  <c r="AG28" i="10"/>
  <c r="J355" i="3"/>
  <c r="G355" i="3"/>
  <c r="I355" i="3"/>
  <c r="H355" i="3"/>
  <c r="F355" i="3"/>
  <c r="AG8" i="10"/>
  <c r="AI28" i="10"/>
  <c r="AF16" i="10"/>
  <c r="AJ12" i="12"/>
  <c r="AI15" i="10"/>
  <c r="AI11" i="12"/>
  <c r="AI22" i="12"/>
  <c r="AJ22" i="10"/>
  <c r="AJ17" i="10"/>
  <c r="AH22" i="10"/>
  <c r="AF27" i="12"/>
  <c r="AH17" i="10"/>
  <c r="AE28" i="10"/>
  <c r="AG23" i="12"/>
  <c r="AF29" i="10"/>
  <c r="AF23" i="12"/>
  <c r="AE18" i="12"/>
  <c r="R355" i="6"/>
  <c r="R19" i="6"/>
  <c r="R11" i="6"/>
  <c r="R3" i="6"/>
  <c r="AF8" i="10"/>
  <c r="AF28" i="12"/>
  <c r="AF15" i="10"/>
  <c r="AJ11" i="12"/>
  <c r="I346" i="3"/>
  <c r="H346" i="3"/>
  <c r="G346" i="3"/>
  <c r="F346" i="3"/>
  <c r="J346" i="3"/>
  <c r="I338" i="3"/>
  <c r="H338" i="3"/>
  <c r="G338" i="3"/>
  <c r="F338" i="3"/>
  <c r="J338" i="3"/>
  <c r="I330" i="3"/>
  <c r="H330" i="3"/>
  <c r="G330" i="3"/>
  <c r="F330" i="3"/>
  <c r="J330" i="3"/>
  <c r="I322" i="3"/>
  <c r="H322" i="3"/>
  <c r="G322" i="3"/>
  <c r="F322" i="3"/>
  <c r="J322" i="3"/>
  <c r="I314" i="3"/>
  <c r="H314" i="3"/>
  <c r="G314" i="3"/>
  <c r="F314" i="3"/>
  <c r="J314" i="3"/>
  <c r="I306" i="3"/>
  <c r="H306" i="3"/>
  <c r="G306" i="3"/>
  <c r="F306" i="3"/>
  <c r="J306" i="3"/>
  <c r="I298" i="3"/>
  <c r="H298" i="3"/>
  <c r="G298" i="3"/>
  <c r="F298" i="3"/>
  <c r="J298" i="3"/>
  <c r="I290" i="3"/>
  <c r="H290" i="3"/>
  <c r="G290" i="3"/>
  <c r="F290" i="3"/>
  <c r="J290" i="3"/>
  <c r="I282" i="3"/>
  <c r="H282" i="3"/>
  <c r="G282" i="3"/>
  <c r="F282" i="3"/>
  <c r="J282" i="3"/>
  <c r="I274" i="3"/>
  <c r="H274" i="3"/>
  <c r="G274" i="3"/>
  <c r="F274" i="3"/>
  <c r="J274" i="3"/>
  <c r="I266" i="3"/>
  <c r="H266" i="3"/>
  <c r="G266" i="3"/>
  <c r="F266" i="3"/>
  <c r="J266" i="3"/>
  <c r="I258" i="3"/>
  <c r="H258" i="3"/>
  <c r="G258" i="3"/>
  <c r="F258" i="3"/>
  <c r="J258" i="3"/>
  <c r="I250" i="3"/>
  <c r="H250" i="3"/>
  <c r="G250" i="3"/>
  <c r="F250" i="3"/>
  <c r="J250" i="3"/>
  <c r="I242" i="3"/>
  <c r="H242" i="3"/>
  <c r="G242" i="3"/>
  <c r="F242" i="3"/>
  <c r="J242" i="3"/>
  <c r="I234" i="3"/>
  <c r="H234" i="3"/>
  <c r="G234" i="3"/>
  <c r="F234" i="3"/>
  <c r="J234" i="3"/>
  <c r="I226" i="3"/>
  <c r="H226" i="3"/>
  <c r="G226" i="3"/>
  <c r="F226" i="3"/>
  <c r="J226" i="3"/>
  <c r="I218" i="3"/>
  <c r="H218" i="3"/>
  <c r="G218" i="3"/>
  <c r="F218" i="3"/>
  <c r="J218" i="3"/>
  <c r="I210" i="3"/>
  <c r="H210" i="3"/>
  <c r="G210" i="3"/>
  <c r="F210" i="3"/>
  <c r="J210" i="3"/>
  <c r="I202" i="3"/>
  <c r="H202" i="3"/>
  <c r="G202" i="3"/>
  <c r="F202" i="3"/>
  <c r="J202" i="3"/>
  <c r="I194" i="3"/>
  <c r="H194" i="3"/>
  <c r="G194" i="3"/>
  <c r="F194" i="3"/>
  <c r="J194" i="3"/>
  <c r="I186" i="3"/>
  <c r="H186" i="3"/>
  <c r="G186" i="3"/>
  <c r="F186" i="3"/>
  <c r="J186" i="3"/>
  <c r="I178" i="3"/>
  <c r="H178" i="3"/>
  <c r="G178" i="3"/>
  <c r="F178" i="3"/>
  <c r="J178" i="3"/>
  <c r="I170" i="3"/>
  <c r="H170" i="3"/>
  <c r="G170" i="3"/>
  <c r="F170" i="3"/>
  <c r="J170" i="3"/>
  <c r="I162" i="3"/>
  <c r="H162" i="3"/>
  <c r="G162" i="3"/>
  <c r="F162" i="3"/>
  <c r="J162" i="3"/>
  <c r="I154" i="3"/>
  <c r="H154" i="3"/>
  <c r="G154" i="3"/>
  <c r="F154" i="3"/>
  <c r="J154" i="3"/>
  <c r="I146" i="3"/>
  <c r="H146" i="3"/>
  <c r="G146" i="3"/>
  <c r="F146" i="3"/>
  <c r="J146" i="3"/>
  <c r="I138" i="3"/>
  <c r="H138" i="3"/>
  <c r="G138" i="3"/>
  <c r="F138" i="3"/>
  <c r="J138" i="3"/>
  <c r="I130" i="3"/>
  <c r="H130" i="3"/>
  <c r="G130" i="3"/>
  <c r="F130" i="3"/>
  <c r="J130" i="3"/>
  <c r="I122" i="3"/>
  <c r="H122" i="3"/>
  <c r="G122" i="3"/>
  <c r="F122" i="3"/>
  <c r="J122" i="3"/>
  <c r="I114" i="3"/>
  <c r="H114" i="3"/>
  <c r="G114" i="3"/>
  <c r="F114" i="3"/>
  <c r="J114" i="3"/>
  <c r="I106" i="3"/>
  <c r="H106" i="3"/>
  <c r="G106" i="3"/>
  <c r="F106" i="3"/>
  <c r="J106" i="3"/>
  <c r="G98" i="3"/>
  <c r="F98" i="3"/>
  <c r="J98" i="3"/>
  <c r="I98" i="3"/>
  <c r="H98" i="3"/>
  <c r="G90" i="3"/>
  <c r="F90" i="3"/>
  <c r="J90" i="3"/>
  <c r="I90" i="3"/>
  <c r="H90" i="3"/>
  <c r="G82" i="3"/>
  <c r="F82" i="3"/>
  <c r="J82" i="3"/>
  <c r="I82" i="3"/>
  <c r="H82" i="3"/>
  <c r="G74" i="3"/>
  <c r="F74" i="3"/>
  <c r="J74" i="3"/>
  <c r="I74" i="3"/>
  <c r="H74" i="3"/>
  <c r="G66" i="3"/>
  <c r="F66" i="3"/>
  <c r="J66" i="3"/>
  <c r="I66" i="3"/>
  <c r="H66" i="3"/>
  <c r="G58" i="3"/>
  <c r="F58" i="3"/>
  <c r="J58" i="3"/>
  <c r="I58" i="3"/>
  <c r="H58" i="3"/>
  <c r="G50" i="3"/>
  <c r="F50" i="3"/>
  <c r="J50" i="3"/>
  <c r="I50" i="3"/>
  <c r="H50" i="3"/>
  <c r="G42" i="3"/>
  <c r="F42" i="3"/>
  <c r="J42" i="3"/>
  <c r="I42" i="3"/>
  <c r="H42" i="3"/>
  <c r="G34" i="3"/>
  <c r="F34" i="3"/>
  <c r="J34" i="3"/>
  <c r="I34" i="3"/>
  <c r="H34" i="3"/>
  <c r="G26" i="3"/>
  <c r="F26" i="3"/>
  <c r="J26" i="3"/>
  <c r="I26" i="3"/>
  <c r="H26" i="3"/>
  <c r="G18" i="3"/>
  <c r="F18" i="3"/>
  <c r="J18" i="3"/>
  <c r="I18" i="3"/>
  <c r="H18" i="3"/>
  <c r="G10" i="3"/>
  <c r="F10" i="3"/>
  <c r="J10" i="3"/>
  <c r="I10" i="3"/>
  <c r="H10" i="3"/>
  <c r="G2" i="3"/>
  <c r="F2" i="3"/>
  <c r="J2" i="3"/>
  <c r="I2" i="3"/>
  <c r="H2" i="3"/>
  <c r="J352" i="6"/>
  <c r="I352" i="6"/>
  <c r="H352" i="6"/>
  <c r="G352" i="6"/>
  <c r="F352" i="6"/>
  <c r="J344" i="6"/>
  <c r="I344" i="6"/>
  <c r="H344" i="6"/>
  <c r="G344" i="6"/>
  <c r="F344" i="6"/>
  <c r="J336" i="6"/>
  <c r="I336" i="6"/>
  <c r="H336" i="6"/>
  <c r="G336" i="6"/>
  <c r="F336" i="6"/>
  <c r="J328" i="6"/>
  <c r="I328" i="6"/>
  <c r="H328" i="6"/>
  <c r="G328" i="6"/>
  <c r="F328" i="6"/>
  <c r="J320" i="6"/>
  <c r="I320" i="6"/>
  <c r="H320" i="6"/>
  <c r="G320" i="6"/>
  <c r="F320" i="6"/>
  <c r="J312" i="6"/>
  <c r="I312" i="6"/>
  <c r="H312" i="6"/>
  <c r="G312" i="6"/>
  <c r="F312" i="6"/>
  <c r="J304" i="6"/>
  <c r="I304" i="6"/>
  <c r="H304" i="6"/>
  <c r="G304" i="6"/>
  <c r="F304" i="6"/>
  <c r="J296" i="6"/>
  <c r="I296" i="6"/>
  <c r="H296" i="6"/>
  <c r="G296" i="6"/>
  <c r="F296" i="6"/>
  <c r="J288" i="6"/>
  <c r="I288" i="6"/>
  <c r="H288" i="6"/>
  <c r="G288" i="6"/>
  <c r="F288" i="6"/>
  <c r="J280" i="6"/>
  <c r="I280" i="6"/>
  <c r="H280" i="6"/>
  <c r="G280" i="6"/>
  <c r="F280" i="6"/>
  <c r="J272" i="6"/>
  <c r="I272" i="6"/>
  <c r="H272" i="6"/>
  <c r="G272" i="6"/>
  <c r="F272" i="6"/>
  <c r="J264" i="6"/>
  <c r="I264" i="6"/>
  <c r="H264" i="6"/>
  <c r="G264" i="6"/>
  <c r="F264" i="6"/>
  <c r="J256" i="6"/>
  <c r="I256" i="6"/>
  <c r="H256" i="6"/>
  <c r="G256" i="6"/>
  <c r="F256" i="6"/>
  <c r="J248" i="6"/>
  <c r="I248" i="6"/>
  <c r="H248" i="6"/>
  <c r="G248" i="6"/>
  <c r="F248" i="6"/>
  <c r="J240" i="6"/>
  <c r="I240" i="6"/>
  <c r="H240" i="6"/>
  <c r="G240" i="6"/>
  <c r="F240" i="6"/>
  <c r="J232" i="6"/>
  <c r="I232" i="6"/>
  <c r="H232" i="6"/>
  <c r="G232" i="6"/>
  <c r="F232" i="6"/>
  <c r="J224" i="6"/>
  <c r="I224" i="6"/>
  <c r="H224" i="6"/>
  <c r="G224" i="6"/>
  <c r="F224" i="6"/>
  <c r="J216" i="6"/>
  <c r="I216" i="6"/>
  <c r="H216" i="6"/>
  <c r="G216" i="6"/>
  <c r="F216" i="6"/>
  <c r="I208" i="6"/>
  <c r="G208" i="6"/>
  <c r="F208" i="6"/>
  <c r="J208" i="6"/>
  <c r="H208" i="6"/>
  <c r="G200" i="6"/>
  <c r="F200" i="6"/>
  <c r="H200" i="6"/>
  <c r="J200" i="6"/>
  <c r="I200" i="6"/>
  <c r="G192" i="6"/>
  <c r="F192" i="6"/>
  <c r="J192" i="6"/>
  <c r="I192" i="6"/>
  <c r="H192" i="6"/>
  <c r="G184" i="6"/>
  <c r="F184" i="6"/>
  <c r="J184" i="6"/>
  <c r="I184" i="6"/>
  <c r="H184" i="6"/>
  <c r="G176" i="6"/>
  <c r="F176" i="6"/>
  <c r="J176" i="6"/>
  <c r="I176" i="6"/>
  <c r="H176" i="6"/>
  <c r="G168" i="6"/>
  <c r="F168" i="6"/>
  <c r="J168" i="6"/>
  <c r="I168" i="6"/>
  <c r="H168" i="6"/>
  <c r="G160" i="6"/>
  <c r="F160" i="6"/>
  <c r="J160" i="6"/>
  <c r="I160" i="6"/>
  <c r="H160" i="6"/>
  <c r="G152" i="6"/>
  <c r="F152" i="6"/>
  <c r="J152" i="6"/>
  <c r="I152" i="6"/>
  <c r="H152" i="6"/>
  <c r="G144" i="6"/>
  <c r="F144" i="6"/>
  <c r="J144" i="6"/>
  <c r="I144" i="6"/>
  <c r="H144" i="6"/>
  <c r="G136" i="6"/>
  <c r="F136" i="6"/>
  <c r="J136" i="6"/>
  <c r="I136" i="6"/>
  <c r="H136" i="6"/>
  <c r="G128" i="6"/>
  <c r="F128" i="6"/>
  <c r="J128" i="6"/>
  <c r="I128" i="6"/>
  <c r="H128" i="6"/>
  <c r="G120" i="6"/>
  <c r="F120" i="6"/>
  <c r="J120" i="6"/>
  <c r="I120" i="6"/>
  <c r="H120" i="6"/>
  <c r="G112" i="6"/>
  <c r="F112" i="6"/>
  <c r="J112" i="6"/>
  <c r="I112" i="6"/>
  <c r="H112" i="6"/>
  <c r="G104" i="6"/>
  <c r="F104" i="6"/>
  <c r="J104" i="6"/>
  <c r="I104" i="6"/>
  <c r="H104" i="6"/>
  <c r="G96" i="6"/>
  <c r="F96" i="6"/>
  <c r="J96" i="6"/>
  <c r="I96" i="6"/>
  <c r="H96" i="6"/>
  <c r="G88" i="6"/>
  <c r="F88" i="6"/>
  <c r="J88" i="6"/>
  <c r="I88" i="6"/>
  <c r="H88" i="6"/>
  <c r="G80" i="6"/>
  <c r="F80" i="6"/>
  <c r="J80" i="6"/>
  <c r="I80" i="6"/>
  <c r="H80" i="6"/>
  <c r="G72" i="6"/>
  <c r="F72" i="6"/>
  <c r="J72" i="6"/>
  <c r="I72" i="6"/>
  <c r="H72" i="6"/>
  <c r="G64" i="6"/>
  <c r="F64" i="6"/>
  <c r="J64" i="6"/>
  <c r="I64" i="6"/>
  <c r="H64" i="6"/>
  <c r="G56" i="6"/>
  <c r="F56" i="6"/>
  <c r="J56" i="6"/>
  <c r="I56" i="6"/>
  <c r="H56" i="6"/>
  <c r="G48" i="6"/>
  <c r="F48" i="6"/>
  <c r="J48" i="6"/>
  <c r="I48" i="6"/>
  <c r="H48" i="6"/>
  <c r="G40" i="6"/>
  <c r="F40" i="6"/>
  <c r="J40" i="6"/>
  <c r="I40" i="6"/>
  <c r="H40" i="6"/>
  <c r="G32" i="6"/>
  <c r="F32" i="6"/>
  <c r="J32" i="6"/>
  <c r="I32" i="6"/>
  <c r="H32" i="6"/>
  <c r="G24" i="6"/>
  <c r="F24" i="6"/>
  <c r="J24" i="6"/>
  <c r="I24" i="6"/>
  <c r="H24" i="6"/>
  <c r="AA30" i="10"/>
  <c r="AI30" i="10" s="1"/>
  <c r="AH15" i="10"/>
  <c r="AF27" i="10"/>
  <c r="AE27" i="10"/>
  <c r="AH8" i="10"/>
  <c r="AF22" i="10"/>
  <c r="AJ28" i="12"/>
  <c r="AI19" i="12"/>
  <c r="AE10" i="12"/>
  <c r="AF10" i="12"/>
  <c r="AJ22" i="12"/>
  <c r="G340" i="3"/>
  <c r="F340" i="3"/>
  <c r="J340" i="3"/>
  <c r="I340" i="3"/>
  <c r="H340" i="3"/>
  <c r="G308" i="3"/>
  <c r="F308" i="3"/>
  <c r="J308" i="3"/>
  <c r="I308" i="3"/>
  <c r="H308" i="3"/>
  <c r="G260" i="3"/>
  <c r="F260" i="3"/>
  <c r="J260" i="3"/>
  <c r="I260" i="3"/>
  <c r="H260" i="3"/>
  <c r="G196" i="3"/>
  <c r="F196" i="3"/>
  <c r="J196" i="3"/>
  <c r="I196" i="3"/>
  <c r="H196" i="3"/>
  <c r="AG15" i="10"/>
  <c r="AI18" i="12"/>
  <c r="J349" i="3"/>
  <c r="I349" i="3"/>
  <c r="H349" i="3"/>
  <c r="G349" i="3"/>
  <c r="F349" i="3"/>
  <c r="G316" i="3"/>
  <c r="F316" i="3"/>
  <c r="J316" i="3"/>
  <c r="I316" i="3"/>
  <c r="H316" i="3"/>
  <c r="G284" i="3"/>
  <c r="F284" i="3"/>
  <c r="J284" i="3"/>
  <c r="I284" i="3"/>
  <c r="H284" i="3"/>
  <c r="G252" i="3"/>
  <c r="F252" i="3"/>
  <c r="J252" i="3"/>
  <c r="I252" i="3"/>
  <c r="H252" i="3"/>
  <c r="G228" i="3"/>
  <c r="F228" i="3"/>
  <c r="J228" i="3"/>
  <c r="I228" i="3"/>
  <c r="H228" i="3"/>
  <c r="G180" i="3"/>
  <c r="F180" i="3"/>
  <c r="J180" i="3"/>
  <c r="I180" i="3"/>
  <c r="H180" i="3"/>
  <c r="I354" i="3"/>
  <c r="F353" i="3"/>
  <c r="H354" i="3"/>
  <c r="G354" i="3"/>
  <c r="F354" i="3"/>
  <c r="J353" i="3"/>
  <c r="I353" i="3"/>
  <c r="H353" i="3"/>
  <c r="J354" i="3"/>
  <c r="G353" i="3"/>
  <c r="J344" i="3"/>
  <c r="I344" i="3"/>
  <c r="H344" i="3"/>
  <c r="G344" i="3"/>
  <c r="F344" i="3"/>
  <c r="J336" i="3"/>
  <c r="I336" i="3"/>
  <c r="H336" i="3"/>
  <c r="G336" i="3"/>
  <c r="F336" i="3"/>
  <c r="J328" i="3"/>
  <c r="I328" i="3"/>
  <c r="H328" i="3"/>
  <c r="G328" i="3"/>
  <c r="F328" i="3"/>
  <c r="J320" i="3"/>
  <c r="I320" i="3"/>
  <c r="H320" i="3"/>
  <c r="G320" i="3"/>
  <c r="F320" i="3"/>
  <c r="J312" i="3"/>
  <c r="I312" i="3"/>
  <c r="H312" i="3"/>
  <c r="G312" i="3"/>
  <c r="F312" i="3"/>
  <c r="J304" i="3"/>
  <c r="I304" i="3"/>
  <c r="H304" i="3"/>
  <c r="G304" i="3"/>
  <c r="F304" i="3"/>
  <c r="J296" i="3"/>
  <c r="I296" i="3"/>
  <c r="H296" i="3"/>
  <c r="G296" i="3"/>
  <c r="F296" i="3"/>
  <c r="J288" i="3"/>
  <c r="I288" i="3"/>
  <c r="H288" i="3"/>
  <c r="G288" i="3"/>
  <c r="F288" i="3"/>
  <c r="J280" i="3"/>
  <c r="I280" i="3"/>
  <c r="H280" i="3"/>
  <c r="G280" i="3"/>
  <c r="F280" i="3"/>
  <c r="J272" i="3"/>
  <c r="I272" i="3"/>
  <c r="H272" i="3"/>
  <c r="G272" i="3"/>
  <c r="F272" i="3"/>
  <c r="J264" i="3"/>
  <c r="I264" i="3"/>
  <c r="H264" i="3"/>
  <c r="G264" i="3"/>
  <c r="F264" i="3"/>
  <c r="J256" i="3"/>
  <c r="I256" i="3"/>
  <c r="H256" i="3"/>
  <c r="G256" i="3"/>
  <c r="F256" i="3"/>
  <c r="J248" i="3"/>
  <c r="I248" i="3"/>
  <c r="H248" i="3"/>
  <c r="G248" i="3"/>
  <c r="F248" i="3"/>
  <c r="J240" i="3"/>
  <c r="I240" i="3"/>
  <c r="H240" i="3"/>
  <c r="G240" i="3"/>
  <c r="F240" i="3"/>
  <c r="J232" i="3"/>
  <c r="I232" i="3"/>
  <c r="H232" i="3"/>
  <c r="G232" i="3"/>
  <c r="F232" i="3"/>
  <c r="J224" i="3"/>
  <c r="I224" i="3"/>
  <c r="H224" i="3"/>
  <c r="G224" i="3"/>
  <c r="F224" i="3"/>
  <c r="J216" i="3"/>
  <c r="I216" i="3"/>
  <c r="H216" i="3"/>
  <c r="G216" i="3"/>
  <c r="F216" i="3"/>
  <c r="J208" i="3"/>
  <c r="I208" i="3"/>
  <c r="H208" i="3"/>
  <c r="G208" i="3"/>
  <c r="F208" i="3"/>
  <c r="J200" i="3"/>
  <c r="I200" i="3"/>
  <c r="H200" i="3"/>
  <c r="G200" i="3"/>
  <c r="F200" i="3"/>
  <c r="J192" i="3"/>
  <c r="I192" i="3"/>
  <c r="H192" i="3"/>
  <c r="G192" i="3"/>
  <c r="F192" i="3"/>
  <c r="J184" i="3"/>
  <c r="I184" i="3"/>
  <c r="H184" i="3"/>
  <c r="G184" i="3"/>
  <c r="F184" i="3"/>
  <c r="J176" i="3"/>
  <c r="I176" i="3"/>
  <c r="H176" i="3"/>
  <c r="G176" i="3"/>
  <c r="F176" i="3"/>
  <c r="J168" i="3"/>
  <c r="I168" i="3"/>
  <c r="H168" i="3"/>
  <c r="G168" i="3"/>
  <c r="F168" i="3"/>
  <c r="J160" i="3"/>
  <c r="I160" i="3"/>
  <c r="H160" i="3"/>
  <c r="G160" i="3"/>
  <c r="F160" i="3"/>
  <c r="J152" i="3"/>
  <c r="I152" i="3"/>
  <c r="H152" i="3"/>
  <c r="G152" i="3"/>
  <c r="F152" i="3"/>
  <c r="J144" i="3"/>
  <c r="I144" i="3"/>
  <c r="H144" i="3"/>
  <c r="G144" i="3"/>
  <c r="F144" i="3"/>
  <c r="J136" i="3"/>
  <c r="I136" i="3"/>
  <c r="H136" i="3"/>
  <c r="G136" i="3"/>
  <c r="F136" i="3"/>
  <c r="J128" i="3"/>
  <c r="I128" i="3"/>
  <c r="H128" i="3"/>
  <c r="G128" i="3"/>
  <c r="F128" i="3"/>
  <c r="J120" i="3"/>
  <c r="I120" i="3"/>
  <c r="H120" i="3"/>
  <c r="G120" i="3"/>
  <c r="F120" i="3"/>
  <c r="J112" i="3"/>
  <c r="I112" i="3"/>
  <c r="H112" i="3"/>
  <c r="G112" i="3"/>
  <c r="F112" i="3"/>
  <c r="J104" i="3"/>
  <c r="I104" i="3"/>
  <c r="H104" i="3"/>
  <c r="G104" i="3"/>
  <c r="F104" i="3"/>
  <c r="I96" i="3"/>
  <c r="H96" i="3"/>
  <c r="G96" i="3"/>
  <c r="F96" i="3"/>
  <c r="J96" i="3"/>
  <c r="I88" i="3"/>
  <c r="H88" i="3"/>
  <c r="G88" i="3"/>
  <c r="F88" i="3"/>
  <c r="J88" i="3"/>
  <c r="I80" i="3"/>
  <c r="H80" i="3"/>
  <c r="G80" i="3"/>
  <c r="F80" i="3"/>
  <c r="J80" i="3"/>
  <c r="I72" i="3"/>
  <c r="H72" i="3"/>
  <c r="G72" i="3"/>
  <c r="F72" i="3"/>
  <c r="J72" i="3"/>
  <c r="I64" i="3"/>
  <c r="H64" i="3"/>
  <c r="G64" i="3"/>
  <c r="F64" i="3"/>
  <c r="J64" i="3"/>
  <c r="I56" i="3"/>
  <c r="H56" i="3"/>
  <c r="G56" i="3"/>
  <c r="F56" i="3"/>
  <c r="J56" i="3"/>
  <c r="I48" i="3"/>
  <c r="H48" i="3"/>
  <c r="G48" i="3"/>
  <c r="F48" i="3"/>
  <c r="J48" i="3"/>
  <c r="I40" i="3"/>
  <c r="H40" i="3"/>
  <c r="G40" i="3"/>
  <c r="F40" i="3"/>
  <c r="J40" i="3"/>
  <c r="I32" i="3"/>
  <c r="H32" i="3"/>
  <c r="G32" i="3"/>
  <c r="F32" i="3"/>
  <c r="J32" i="3"/>
  <c r="I24" i="3"/>
  <c r="H24" i="3"/>
  <c r="G24" i="3"/>
  <c r="F24" i="3"/>
  <c r="J24" i="3"/>
  <c r="I16" i="3"/>
  <c r="H16" i="3"/>
  <c r="G16" i="3"/>
  <c r="F16" i="3"/>
  <c r="J16" i="3"/>
  <c r="I8" i="3"/>
  <c r="H8" i="3"/>
  <c r="G8" i="3"/>
  <c r="F8" i="3"/>
  <c r="J8" i="3"/>
  <c r="J350" i="6"/>
  <c r="I350" i="6"/>
  <c r="H350" i="6"/>
  <c r="K350" i="6" s="1"/>
  <c r="G350" i="6"/>
  <c r="F350" i="6"/>
  <c r="J342" i="6"/>
  <c r="I342" i="6"/>
  <c r="H342" i="6"/>
  <c r="G342" i="6"/>
  <c r="F342" i="6"/>
  <c r="J334" i="6"/>
  <c r="I334" i="6"/>
  <c r="H334" i="6"/>
  <c r="G334" i="6"/>
  <c r="F334" i="6"/>
  <c r="J326" i="6"/>
  <c r="I326" i="6"/>
  <c r="H326" i="6"/>
  <c r="G326" i="6"/>
  <c r="F326" i="6"/>
  <c r="J318" i="6"/>
  <c r="I318" i="6"/>
  <c r="H318" i="6"/>
  <c r="G318" i="6"/>
  <c r="F318" i="6"/>
  <c r="J310" i="6"/>
  <c r="I310" i="6"/>
  <c r="H310" i="6"/>
  <c r="G310" i="6"/>
  <c r="F310" i="6"/>
  <c r="J302" i="6"/>
  <c r="I302" i="6"/>
  <c r="H302" i="6"/>
  <c r="G302" i="6"/>
  <c r="F302" i="6"/>
  <c r="J294" i="6"/>
  <c r="I294" i="6"/>
  <c r="H294" i="6"/>
  <c r="G294" i="6"/>
  <c r="F294" i="6"/>
  <c r="J286" i="6"/>
  <c r="I286" i="6"/>
  <c r="H286" i="6"/>
  <c r="G286" i="6"/>
  <c r="F286" i="6"/>
  <c r="J278" i="6"/>
  <c r="I278" i="6"/>
  <c r="H278" i="6"/>
  <c r="G278" i="6"/>
  <c r="F278" i="6"/>
  <c r="J270" i="6"/>
  <c r="I270" i="6"/>
  <c r="H270" i="6"/>
  <c r="G270" i="6"/>
  <c r="F270" i="6"/>
  <c r="J262" i="6"/>
  <c r="I262" i="6"/>
  <c r="H262" i="6"/>
  <c r="G262" i="6"/>
  <c r="F262" i="6"/>
  <c r="J254" i="6"/>
  <c r="I254" i="6"/>
  <c r="H254" i="6"/>
  <c r="G254" i="6"/>
  <c r="F254" i="6"/>
  <c r="J246" i="6"/>
  <c r="I246" i="6"/>
  <c r="H246" i="6"/>
  <c r="G246" i="6"/>
  <c r="F246" i="6"/>
  <c r="J238" i="6"/>
  <c r="I238" i="6"/>
  <c r="H238" i="6"/>
  <c r="G238" i="6"/>
  <c r="F238" i="6"/>
  <c r="J230" i="6"/>
  <c r="I230" i="6"/>
  <c r="H230" i="6"/>
  <c r="G230" i="6"/>
  <c r="F230" i="6"/>
  <c r="J222" i="6"/>
  <c r="I222" i="6"/>
  <c r="H222" i="6"/>
  <c r="G222" i="6"/>
  <c r="F222" i="6"/>
  <c r="J214" i="6"/>
  <c r="I214" i="6"/>
  <c r="H214" i="6"/>
  <c r="G214" i="6"/>
  <c r="F214" i="6"/>
  <c r="I206" i="6"/>
  <c r="H206" i="6"/>
  <c r="G206" i="6"/>
  <c r="F206" i="6"/>
  <c r="J206" i="6"/>
  <c r="I198" i="6"/>
  <c r="H198" i="6"/>
  <c r="G198" i="6"/>
  <c r="F198" i="6"/>
  <c r="J198" i="6"/>
  <c r="I190" i="6"/>
  <c r="H190" i="6"/>
  <c r="G190" i="6"/>
  <c r="F190" i="6"/>
  <c r="J190" i="6"/>
  <c r="I182" i="6"/>
  <c r="H182" i="6"/>
  <c r="G182" i="6"/>
  <c r="F182" i="6"/>
  <c r="J182" i="6"/>
  <c r="I174" i="6"/>
  <c r="H174" i="6"/>
  <c r="G174" i="6"/>
  <c r="F174" i="6"/>
  <c r="J174" i="6"/>
  <c r="I166" i="6"/>
  <c r="H166" i="6"/>
  <c r="G166" i="6"/>
  <c r="F166" i="6"/>
  <c r="J166" i="6"/>
  <c r="I158" i="6"/>
  <c r="H158" i="6"/>
  <c r="G158" i="6"/>
  <c r="F158" i="6"/>
  <c r="J158" i="6"/>
  <c r="I150" i="6"/>
  <c r="H150" i="6"/>
  <c r="G150" i="6"/>
  <c r="F150" i="6"/>
  <c r="J150" i="6"/>
  <c r="I142" i="6"/>
  <c r="H142" i="6"/>
  <c r="G142" i="6"/>
  <c r="F142" i="6"/>
  <c r="J142" i="6"/>
  <c r="I134" i="6"/>
  <c r="H134" i="6"/>
  <c r="G134" i="6"/>
  <c r="F134" i="6"/>
  <c r="J134" i="6"/>
  <c r="I126" i="6"/>
  <c r="H126" i="6"/>
  <c r="G126" i="6"/>
  <c r="F126" i="6"/>
  <c r="J126" i="6"/>
  <c r="I118" i="6"/>
  <c r="H118" i="6"/>
  <c r="G118" i="6"/>
  <c r="F118" i="6"/>
  <c r="J118" i="6"/>
  <c r="I110" i="6"/>
  <c r="H110" i="6"/>
  <c r="G110" i="6"/>
  <c r="F110" i="6"/>
  <c r="J110" i="6"/>
  <c r="I102" i="6"/>
  <c r="H102" i="6"/>
  <c r="G102" i="6"/>
  <c r="F102" i="6"/>
  <c r="J102" i="6"/>
  <c r="I94" i="6"/>
  <c r="H94" i="6"/>
  <c r="G94" i="6"/>
  <c r="F94" i="6"/>
  <c r="J94" i="6"/>
  <c r="I86" i="6"/>
  <c r="H86" i="6"/>
  <c r="G86" i="6"/>
  <c r="F86" i="6"/>
  <c r="J86" i="6"/>
  <c r="I78" i="6"/>
  <c r="H78" i="6"/>
  <c r="G78" i="6"/>
  <c r="F78" i="6"/>
  <c r="J78" i="6"/>
  <c r="I70" i="6"/>
  <c r="H70" i="6"/>
  <c r="G70" i="6"/>
  <c r="F70" i="6"/>
  <c r="J70" i="6"/>
  <c r="I62" i="6"/>
  <c r="H62" i="6"/>
  <c r="G62" i="6"/>
  <c r="F62" i="6"/>
  <c r="J62" i="6"/>
  <c r="I54" i="6"/>
  <c r="H54" i="6"/>
  <c r="G54" i="6"/>
  <c r="F54" i="6"/>
  <c r="J54" i="6"/>
  <c r="I46" i="6"/>
  <c r="H46" i="6"/>
  <c r="G46" i="6"/>
  <c r="F46" i="6"/>
  <c r="J46" i="6"/>
  <c r="I38" i="6"/>
  <c r="H38" i="6"/>
  <c r="G38" i="6"/>
  <c r="F38" i="6"/>
  <c r="J38" i="6"/>
  <c r="I30" i="6"/>
  <c r="H30" i="6"/>
  <c r="G30" i="6"/>
  <c r="F30" i="6"/>
  <c r="J30" i="6"/>
  <c r="AI27" i="10"/>
  <c r="AI16" i="10"/>
  <c r="AI22" i="10"/>
  <c r="AI28" i="12"/>
  <c r="AG19" i="12"/>
  <c r="AG18" i="12"/>
  <c r="AE31" i="12"/>
  <c r="G324" i="3"/>
  <c r="F324" i="3"/>
  <c r="J324" i="3"/>
  <c r="I324" i="3"/>
  <c r="H324" i="3"/>
  <c r="G292" i="3"/>
  <c r="F292" i="3"/>
  <c r="J292" i="3"/>
  <c r="I292" i="3"/>
  <c r="H292" i="3"/>
  <c r="G268" i="3"/>
  <c r="F268" i="3"/>
  <c r="J268" i="3"/>
  <c r="I268" i="3"/>
  <c r="H268" i="3"/>
  <c r="G236" i="3"/>
  <c r="F236" i="3"/>
  <c r="J236" i="3"/>
  <c r="I236" i="3"/>
  <c r="H236" i="3"/>
  <c r="G212" i="3"/>
  <c r="F212" i="3"/>
  <c r="J212" i="3"/>
  <c r="I212" i="3"/>
  <c r="H212" i="3"/>
  <c r="G188" i="3"/>
  <c r="F188" i="3"/>
  <c r="J188" i="3"/>
  <c r="I188" i="3"/>
  <c r="H188" i="3"/>
  <c r="G164" i="3"/>
  <c r="F164" i="3"/>
  <c r="J164" i="3"/>
  <c r="I164" i="3"/>
  <c r="H164" i="3"/>
  <c r="G148" i="3"/>
  <c r="F148" i="3"/>
  <c r="J148" i="3"/>
  <c r="I148" i="3"/>
  <c r="H148" i="3"/>
  <c r="G132" i="3"/>
  <c r="F132" i="3"/>
  <c r="J132" i="3"/>
  <c r="I132" i="3"/>
  <c r="H132" i="3"/>
  <c r="G116" i="3"/>
  <c r="F116" i="3"/>
  <c r="J116" i="3"/>
  <c r="I116" i="3"/>
  <c r="H116" i="3"/>
  <c r="J100" i="3"/>
  <c r="I100" i="3"/>
  <c r="H100" i="3"/>
  <c r="G100" i="3"/>
  <c r="F100" i="3"/>
  <c r="J84" i="3"/>
  <c r="I84" i="3"/>
  <c r="H84" i="3"/>
  <c r="G84" i="3"/>
  <c r="F84" i="3"/>
  <c r="J68" i="3"/>
  <c r="I68" i="3"/>
  <c r="H68" i="3"/>
  <c r="G68" i="3"/>
  <c r="F68" i="3"/>
  <c r="J52" i="3"/>
  <c r="I52" i="3"/>
  <c r="H52" i="3"/>
  <c r="G52" i="3"/>
  <c r="F52" i="3"/>
  <c r="J36" i="3"/>
  <c r="I36" i="3"/>
  <c r="H36" i="3"/>
  <c r="G36" i="3"/>
  <c r="F36" i="3"/>
  <c r="J20" i="3"/>
  <c r="I20" i="3"/>
  <c r="H20" i="3"/>
  <c r="G20" i="3"/>
  <c r="F20" i="3"/>
  <c r="J4" i="3"/>
  <c r="I4" i="3"/>
  <c r="H4" i="3"/>
  <c r="G4" i="3"/>
  <c r="F4" i="3"/>
  <c r="R339" i="6"/>
  <c r="I338" i="6"/>
  <c r="H338" i="6"/>
  <c r="G338" i="6"/>
  <c r="F338" i="6"/>
  <c r="J338" i="6"/>
  <c r="R323" i="6"/>
  <c r="I322" i="6"/>
  <c r="H322" i="6"/>
  <c r="G322" i="6"/>
  <c r="F322" i="6"/>
  <c r="J322" i="6"/>
  <c r="R307" i="6"/>
  <c r="I306" i="6"/>
  <c r="H306" i="6"/>
  <c r="G306" i="6"/>
  <c r="F306" i="6"/>
  <c r="J306" i="6"/>
  <c r="R291" i="6"/>
  <c r="I290" i="6"/>
  <c r="H290" i="6"/>
  <c r="G290" i="6"/>
  <c r="F290" i="6"/>
  <c r="J290" i="6"/>
  <c r="R275" i="6"/>
  <c r="I274" i="6"/>
  <c r="H274" i="6"/>
  <c r="G274" i="6"/>
  <c r="F274" i="6"/>
  <c r="J274" i="6"/>
  <c r="R259" i="6"/>
  <c r="I258" i="6"/>
  <c r="H258" i="6"/>
  <c r="G258" i="6"/>
  <c r="F258" i="6"/>
  <c r="J258" i="6"/>
  <c r="R243" i="6"/>
  <c r="I242" i="6"/>
  <c r="H242" i="6"/>
  <c r="G242" i="6"/>
  <c r="F242" i="6"/>
  <c r="J242" i="6"/>
  <c r="R219" i="6"/>
  <c r="I218" i="6"/>
  <c r="H218" i="6"/>
  <c r="G218" i="6"/>
  <c r="F218" i="6"/>
  <c r="J218" i="6"/>
  <c r="R203" i="6"/>
  <c r="I202" i="6"/>
  <c r="J202" i="6"/>
  <c r="H202" i="6"/>
  <c r="G202" i="6"/>
  <c r="F202" i="6"/>
  <c r="R187" i="6"/>
  <c r="J186" i="6"/>
  <c r="I186" i="6"/>
  <c r="H186" i="6"/>
  <c r="G186" i="6"/>
  <c r="F186" i="6"/>
  <c r="R171" i="6"/>
  <c r="J170" i="6"/>
  <c r="I170" i="6"/>
  <c r="H170" i="6"/>
  <c r="G170" i="6"/>
  <c r="F170" i="6"/>
  <c r="R155" i="6"/>
  <c r="J154" i="6"/>
  <c r="I154" i="6"/>
  <c r="H154" i="6"/>
  <c r="G154" i="6"/>
  <c r="F154" i="6"/>
  <c r="R139" i="6"/>
  <c r="J138" i="6"/>
  <c r="I138" i="6"/>
  <c r="H138" i="6"/>
  <c r="G138" i="6"/>
  <c r="F138" i="6"/>
  <c r="R123" i="6"/>
  <c r="J122" i="6"/>
  <c r="I122" i="6"/>
  <c r="H122" i="6"/>
  <c r="G122" i="6"/>
  <c r="F122" i="6"/>
  <c r="R107" i="6"/>
  <c r="J106" i="6"/>
  <c r="I106" i="6"/>
  <c r="H106" i="6"/>
  <c r="G106" i="6"/>
  <c r="F106" i="6"/>
  <c r="R91" i="6"/>
  <c r="J90" i="6"/>
  <c r="I90" i="6"/>
  <c r="H90" i="6"/>
  <c r="G90" i="6"/>
  <c r="F90" i="6"/>
  <c r="R75" i="6"/>
  <c r="J74" i="6"/>
  <c r="I74" i="6"/>
  <c r="H74" i="6"/>
  <c r="G74" i="6"/>
  <c r="F74" i="6"/>
  <c r="R59" i="6"/>
  <c r="J58" i="6"/>
  <c r="I58" i="6"/>
  <c r="H58" i="6"/>
  <c r="G58" i="6"/>
  <c r="F58" i="6"/>
  <c r="R43" i="6"/>
  <c r="J42" i="6"/>
  <c r="I42" i="6"/>
  <c r="H42" i="6"/>
  <c r="G42" i="6"/>
  <c r="F42" i="6"/>
  <c r="F345" i="3"/>
  <c r="J345" i="3"/>
  <c r="I345" i="3"/>
  <c r="H345" i="3"/>
  <c r="G345" i="3"/>
  <c r="F329" i="3"/>
  <c r="J329" i="3"/>
  <c r="I329" i="3"/>
  <c r="H329" i="3"/>
  <c r="G329" i="3"/>
  <c r="F313" i="3"/>
  <c r="J313" i="3"/>
  <c r="I313" i="3"/>
  <c r="H313" i="3"/>
  <c r="G313" i="3"/>
  <c r="F297" i="3"/>
  <c r="J297" i="3"/>
  <c r="I297" i="3"/>
  <c r="H297" i="3"/>
  <c r="G297" i="3"/>
  <c r="F281" i="3"/>
  <c r="J281" i="3"/>
  <c r="I281" i="3"/>
  <c r="H281" i="3"/>
  <c r="G281" i="3"/>
  <c r="F265" i="3"/>
  <c r="J265" i="3"/>
  <c r="I265" i="3"/>
  <c r="H265" i="3"/>
  <c r="G265" i="3"/>
  <c r="F249" i="3"/>
  <c r="J249" i="3"/>
  <c r="I249" i="3"/>
  <c r="H249" i="3"/>
  <c r="G249" i="3"/>
  <c r="F233" i="3"/>
  <c r="J233" i="3"/>
  <c r="I233" i="3"/>
  <c r="H233" i="3"/>
  <c r="G233" i="3"/>
  <c r="F217" i="3"/>
  <c r="J217" i="3"/>
  <c r="I217" i="3"/>
  <c r="H217" i="3"/>
  <c r="G217" i="3"/>
  <c r="F201" i="3"/>
  <c r="J201" i="3"/>
  <c r="I201" i="3"/>
  <c r="H201" i="3"/>
  <c r="G201" i="3"/>
  <c r="F185" i="3"/>
  <c r="J185" i="3"/>
  <c r="I185" i="3"/>
  <c r="H185" i="3"/>
  <c r="G185" i="3"/>
  <c r="F169" i="3"/>
  <c r="J169" i="3"/>
  <c r="I169" i="3"/>
  <c r="H169" i="3"/>
  <c r="G169" i="3"/>
  <c r="F153" i="3"/>
  <c r="J153" i="3"/>
  <c r="I153" i="3"/>
  <c r="H153" i="3"/>
  <c r="G153" i="3"/>
  <c r="F137" i="3"/>
  <c r="J137" i="3"/>
  <c r="I137" i="3"/>
  <c r="H137" i="3"/>
  <c r="G137" i="3"/>
  <c r="F121" i="3"/>
  <c r="J121" i="3"/>
  <c r="I121" i="3"/>
  <c r="H121" i="3"/>
  <c r="G121" i="3"/>
  <c r="F105" i="3"/>
  <c r="J105" i="3"/>
  <c r="I105" i="3"/>
  <c r="H105" i="3"/>
  <c r="G105" i="3"/>
  <c r="J89" i="3"/>
  <c r="I89" i="3"/>
  <c r="H89" i="3"/>
  <c r="G89" i="3"/>
  <c r="F89" i="3"/>
  <c r="J73" i="3"/>
  <c r="I73" i="3"/>
  <c r="H73" i="3"/>
  <c r="G73" i="3"/>
  <c r="F73" i="3"/>
  <c r="J57" i="3"/>
  <c r="I57" i="3"/>
  <c r="H57" i="3"/>
  <c r="G57" i="3"/>
  <c r="F57" i="3"/>
  <c r="J41" i="3"/>
  <c r="I41" i="3"/>
  <c r="H41" i="3"/>
  <c r="G41" i="3"/>
  <c r="F41" i="3"/>
  <c r="J33" i="3"/>
  <c r="I33" i="3"/>
  <c r="H33" i="3"/>
  <c r="G33" i="3"/>
  <c r="F33" i="3"/>
  <c r="J17" i="3"/>
  <c r="I17" i="3"/>
  <c r="H17" i="3"/>
  <c r="G17" i="3"/>
  <c r="F17" i="3"/>
  <c r="H343" i="6"/>
  <c r="G343" i="6"/>
  <c r="F343" i="6"/>
  <c r="J343" i="6"/>
  <c r="I343" i="6"/>
  <c r="H327" i="6"/>
  <c r="G327" i="6"/>
  <c r="F327" i="6"/>
  <c r="J327" i="6"/>
  <c r="I327" i="6"/>
  <c r="H311" i="6"/>
  <c r="G311" i="6"/>
  <c r="F311" i="6"/>
  <c r="J311" i="6"/>
  <c r="I311" i="6"/>
  <c r="H295" i="6"/>
  <c r="G295" i="6"/>
  <c r="F295" i="6"/>
  <c r="J295" i="6"/>
  <c r="I295" i="6"/>
  <c r="H279" i="6"/>
  <c r="G279" i="6"/>
  <c r="F279" i="6"/>
  <c r="J279" i="6"/>
  <c r="I279" i="6"/>
  <c r="H263" i="6"/>
  <c r="G263" i="6"/>
  <c r="F263" i="6"/>
  <c r="J263" i="6"/>
  <c r="I263" i="6"/>
  <c r="H247" i="6"/>
  <c r="G247" i="6"/>
  <c r="F247" i="6"/>
  <c r="J247" i="6"/>
  <c r="I247" i="6"/>
  <c r="H231" i="6"/>
  <c r="G231" i="6"/>
  <c r="F231" i="6"/>
  <c r="J231" i="6"/>
  <c r="I231" i="6"/>
  <c r="H215" i="6"/>
  <c r="G215" i="6"/>
  <c r="F215" i="6"/>
  <c r="J215" i="6"/>
  <c r="I215" i="6"/>
  <c r="H199" i="6"/>
  <c r="J199" i="6"/>
  <c r="I199" i="6"/>
  <c r="G199" i="6"/>
  <c r="F199" i="6"/>
  <c r="J183" i="6"/>
  <c r="I183" i="6"/>
  <c r="H183" i="6"/>
  <c r="G183" i="6"/>
  <c r="F183" i="6"/>
  <c r="J167" i="6"/>
  <c r="I167" i="6"/>
  <c r="H167" i="6"/>
  <c r="G167" i="6"/>
  <c r="F167" i="6"/>
  <c r="J151" i="6"/>
  <c r="I151" i="6"/>
  <c r="H151" i="6"/>
  <c r="G151" i="6"/>
  <c r="F151" i="6"/>
  <c r="J135" i="6"/>
  <c r="I135" i="6"/>
  <c r="H135" i="6"/>
  <c r="G135" i="6"/>
  <c r="F135" i="6"/>
  <c r="J119" i="6"/>
  <c r="I119" i="6"/>
  <c r="H119" i="6"/>
  <c r="G119" i="6"/>
  <c r="F119" i="6"/>
  <c r="J103" i="6"/>
  <c r="I103" i="6"/>
  <c r="H103" i="6"/>
  <c r="G103" i="6"/>
  <c r="F103" i="6"/>
  <c r="J87" i="6"/>
  <c r="I87" i="6"/>
  <c r="H87" i="6"/>
  <c r="G87" i="6"/>
  <c r="F87" i="6"/>
  <c r="J71" i="6"/>
  <c r="I71" i="6"/>
  <c r="H71" i="6"/>
  <c r="G71" i="6"/>
  <c r="F71" i="6"/>
  <c r="J55" i="6"/>
  <c r="I55" i="6"/>
  <c r="H55" i="6"/>
  <c r="G55" i="6"/>
  <c r="F55" i="6"/>
  <c r="J31" i="6"/>
  <c r="I31" i="6"/>
  <c r="H31" i="6"/>
  <c r="G31" i="6"/>
  <c r="F31" i="6"/>
  <c r="H343" i="3"/>
  <c r="G343" i="3"/>
  <c r="F343" i="3"/>
  <c r="J343" i="3"/>
  <c r="I343" i="3"/>
  <c r="H327" i="3"/>
  <c r="G327" i="3"/>
  <c r="F327" i="3"/>
  <c r="J327" i="3"/>
  <c r="I327" i="3"/>
  <c r="H311" i="3"/>
  <c r="G311" i="3"/>
  <c r="F311" i="3"/>
  <c r="J311" i="3"/>
  <c r="I311" i="3"/>
  <c r="H295" i="3"/>
  <c r="G295" i="3"/>
  <c r="F295" i="3"/>
  <c r="J295" i="3"/>
  <c r="I295" i="3"/>
  <c r="H279" i="3"/>
  <c r="G279" i="3"/>
  <c r="F279" i="3"/>
  <c r="J279" i="3"/>
  <c r="I279" i="3"/>
  <c r="H255" i="3"/>
  <c r="G255" i="3"/>
  <c r="F255" i="3"/>
  <c r="J255" i="3"/>
  <c r="I255" i="3"/>
  <c r="H239" i="3"/>
  <c r="G239" i="3"/>
  <c r="F239" i="3"/>
  <c r="J239" i="3"/>
  <c r="I239" i="3"/>
  <c r="H223" i="3"/>
  <c r="G223" i="3"/>
  <c r="F223" i="3"/>
  <c r="J223" i="3"/>
  <c r="I223" i="3"/>
  <c r="H207" i="3"/>
  <c r="G207" i="3"/>
  <c r="F207" i="3"/>
  <c r="J207" i="3"/>
  <c r="I207" i="3"/>
  <c r="H191" i="3"/>
  <c r="G191" i="3"/>
  <c r="F191" i="3"/>
  <c r="J191" i="3"/>
  <c r="I191" i="3"/>
  <c r="H175" i="3"/>
  <c r="G175" i="3"/>
  <c r="F175" i="3"/>
  <c r="J175" i="3"/>
  <c r="I175" i="3"/>
  <c r="H159" i="3"/>
  <c r="G159" i="3"/>
  <c r="F159" i="3"/>
  <c r="J159" i="3"/>
  <c r="I159" i="3"/>
  <c r="H143" i="3"/>
  <c r="G143" i="3"/>
  <c r="F143" i="3"/>
  <c r="J143" i="3"/>
  <c r="I143" i="3"/>
  <c r="H127" i="3"/>
  <c r="G127" i="3"/>
  <c r="F127" i="3"/>
  <c r="J127" i="3"/>
  <c r="I127" i="3"/>
  <c r="H111" i="3"/>
  <c r="G111" i="3"/>
  <c r="F111" i="3"/>
  <c r="J111" i="3"/>
  <c r="I111" i="3"/>
  <c r="F95" i="3"/>
  <c r="J95" i="3"/>
  <c r="I95" i="3"/>
  <c r="H95" i="3"/>
  <c r="G95" i="3"/>
  <c r="F87" i="3"/>
  <c r="J87" i="3"/>
  <c r="I87" i="3"/>
  <c r="H87" i="3"/>
  <c r="G87" i="3"/>
  <c r="F79" i="3"/>
  <c r="J79" i="3"/>
  <c r="I79" i="3"/>
  <c r="H79" i="3"/>
  <c r="G79" i="3"/>
  <c r="F63" i="3"/>
  <c r="J63" i="3"/>
  <c r="I63" i="3"/>
  <c r="H63" i="3"/>
  <c r="G63" i="3"/>
  <c r="F55" i="3"/>
  <c r="J55" i="3"/>
  <c r="I55" i="3"/>
  <c r="H55" i="3"/>
  <c r="G55" i="3"/>
  <c r="F47" i="3"/>
  <c r="J47" i="3"/>
  <c r="I47" i="3"/>
  <c r="H47" i="3"/>
  <c r="G47" i="3"/>
  <c r="F39" i="3"/>
  <c r="J39" i="3"/>
  <c r="I39" i="3"/>
  <c r="H39" i="3"/>
  <c r="G39" i="3"/>
  <c r="F31" i="3"/>
  <c r="J31" i="3"/>
  <c r="I31" i="3"/>
  <c r="H31" i="3"/>
  <c r="G31" i="3"/>
  <c r="F23" i="3"/>
  <c r="J23" i="3"/>
  <c r="I23" i="3"/>
  <c r="H23" i="3"/>
  <c r="G23" i="3"/>
  <c r="F15" i="3"/>
  <c r="J15" i="3"/>
  <c r="I15" i="3"/>
  <c r="H15" i="3"/>
  <c r="G15" i="3"/>
  <c r="F7" i="3"/>
  <c r="J7" i="3"/>
  <c r="I7" i="3"/>
  <c r="H7" i="3"/>
  <c r="G7" i="3"/>
  <c r="J349" i="6"/>
  <c r="I349" i="6"/>
  <c r="H349" i="6"/>
  <c r="G349" i="6"/>
  <c r="F349" i="6"/>
  <c r="J333" i="6"/>
  <c r="I333" i="6"/>
  <c r="H333" i="6"/>
  <c r="G333" i="6"/>
  <c r="F333" i="6"/>
  <c r="J317" i="6"/>
  <c r="I317" i="6"/>
  <c r="H317" i="6"/>
  <c r="G317" i="6"/>
  <c r="F317" i="6"/>
  <c r="J301" i="6"/>
  <c r="I301" i="6"/>
  <c r="H301" i="6"/>
  <c r="G301" i="6"/>
  <c r="F301" i="6"/>
  <c r="J277" i="6"/>
  <c r="I277" i="6"/>
  <c r="H277" i="6"/>
  <c r="G277" i="6"/>
  <c r="F277" i="6"/>
  <c r="J261" i="6"/>
  <c r="I261" i="6"/>
  <c r="H261" i="6"/>
  <c r="G261" i="6"/>
  <c r="F261" i="6"/>
  <c r="J245" i="6"/>
  <c r="I245" i="6"/>
  <c r="H245" i="6"/>
  <c r="G245" i="6"/>
  <c r="F245" i="6"/>
  <c r="J229" i="6"/>
  <c r="I229" i="6"/>
  <c r="H229" i="6"/>
  <c r="G229" i="6"/>
  <c r="F229" i="6"/>
  <c r="J213" i="6"/>
  <c r="I213" i="6"/>
  <c r="H213" i="6"/>
  <c r="G213" i="6"/>
  <c r="F213" i="6"/>
  <c r="F197" i="6"/>
  <c r="J197" i="6"/>
  <c r="I197" i="6"/>
  <c r="H197" i="6"/>
  <c r="G197" i="6"/>
  <c r="F181" i="6"/>
  <c r="J181" i="6"/>
  <c r="I181" i="6"/>
  <c r="H181" i="6"/>
  <c r="G181" i="6"/>
  <c r="F165" i="6"/>
  <c r="J165" i="6"/>
  <c r="I165" i="6"/>
  <c r="H165" i="6"/>
  <c r="G165" i="6"/>
  <c r="F149" i="6"/>
  <c r="J149" i="6"/>
  <c r="I149" i="6"/>
  <c r="H149" i="6"/>
  <c r="G149" i="6"/>
  <c r="F133" i="6"/>
  <c r="J133" i="6"/>
  <c r="I133" i="6"/>
  <c r="H133" i="6"/>
  <c r="G133" i="6"/>
  <c r="F117" i="6"/>
  <c r="J117" i="6"/>
  <c r="I117" i="6"/>
  <c r="H117" i="6"/>
  <c r="G117" i="6"/>
  <c r="F109" i="6"/>
  <c r="J109" i="6"/>
  <c r="I109" i="6"/>
  <c r="H109" i="6"/>
  <c r="G109" i="6"/>
  <c r="F93" i="6"/>
  <c r="J93" i="6"/>
  <c r="I93" i="6"/>
  <c r="H93" i="6"/>
  <c r="G93" i="6"/>
  <c r="F85" i="6"/>
  <c r="J85" i="6"/>
  <c r="I85" i="6"/>
  <c r="H85" i="6"/>
  <c r="G85" i="6"/>
  <c r="F77" i="6"/>
  <c r="J77" i="6"/>
  <c r="I77" i="6"/>
  <c r="H77" i="6"/>
  <c r="G77" i="6"/>
  <c r="F69" i="6"/>
  <c r="J69" i="6"/>
  <c r="I69" i="6"/>
  <c r="H69" i="6"/>
  <c r="G69" i="6"/>
  <c r="F53" i="6"/>
  <c r="J53" i="6"/>
  <c r="I53" i="6"/>
  <c r="H53" i="6"/>
  <c r="G53" i="6"/>
  <c r="F45" i="6"/>
  <c r="J45" i="6"/>
  <c r="I45" i="6"/>
  <c r="H45" i="6"/>
  <c r="G45" i="6"/>
  <c r="F37" i="6"/>
  <c r="J37" i="6"/>
  <c r="I37" i="6"/>
  <c r="H37" i="6"/>
  <c r="G37" i="6"/>
  <c r="F29" i="6"/>
  <c r="J29" i="6"/>
  <c r="I29" i="6"/>
  <c r="H29" i="6"/>
  <c r="G29" i="6"/>
  <c r="AG27" i="10"/>
  <c r="G332" i="3"/>
  <c r="F332" i="3"/>
  <c r="J332" i="3"/>
  <c r="I332" i="3"/>
  <c r="H332" i="3"/>
  <c r="G300" i="3"/>
  <c r="F300" i="3"/>
  <c r="J300" i="3"/>
  <c r="I300" i="3"/>
  <c r="H300" i="3"/>
  <c r="G276" i="3"/>
  <c r="F276" i="3"/>
  <c r="J276" i="3"/>
  <c r="I276" i="3"/>
  <c r="H276" i="3"/>
  <c r="G244" i="3"/>
  <c r="F244" i="3"/>
  <c r="J244" i="3"/>
  <c r="I244" i="3"/>
  <c r="H244" i="3"/>
  <c r="G220" i="3"/>
  <c r="F220" i="3"/>
  <c r="J220" i="3"/>
  <c r="I220" i="3"/>
  <c r="H220" i="3"/>
  <c r="G204" i="3"/>
  <c r="F204" i="3"/>
  <c r="J204" i="3"/>
  <c r="I204" i="3"/>
  <c r="H204" i="3"/>
  <c r="G172" i="3"/>
  <c r="F172" i="3"/>
  <c r="J172" i="3"/>
  <c r="I172" i="3"/>
  <c r="H172" i="3"/>
  <c r="G156" i="3"/>
  <c r="F156" i="3"/>
  <c r="J156" i="3"/>
  <c r="I156" i="3"/>
  <c r="H156" i="3"/>
  <c r="G140" i="3"/>
  <c r="F140" i="3"/>
  <c r="J140" i="3"/>
  <c r="I140" i="3"/>
  <c r="H140" i="3"/>
  <c r="G124" i="3"/>
  <c r="F124" i="3"/>
  <c r="J124" i="3"/>
  <c r="I124" i="3"/>
  <c r="H124" i="3"/>
  <c r="G108" i="3"/>
  <c r="F108" i="3"/>
  <c r="J108" i="3"/>
  <c r="I108" i="3"/>
  <c r="H108" i="3"/>
  <c r="J92" i="3"/>
  <c r="I92" i="3"/>
  <c r="H92" i="3"/>
  <c r="G92" i="3"/>
  <c r="F92" i="3"/>
  <c r="J76" i="3"/>
  <c r="I76" i="3"/>
  <c r="H76" i="3"/>
  <c r="G76" i="3"/>
  <c r="F76" i="3"/>
  <c r="J60" i="3"/>
  <c r="I60" i="3"/>
  <c r="H60" i="3"/>
  <c r="G60" i="3"/>
  <c r="F60" i="3"/>
  <c r="J44" i="3"/>
  <c r="I44" i="3"/>
  <c r="H44" i="3"/>
  <c r="G44" i="3"/>
  <c r="F44" i="3"/>
  <c r="J28" i="3"/>
  <c r="I28" i="3"/>
  <c r="H28" i="3"/>
  <c r="G28" i="3"/>
  <c r="F28" i="3"/>
  <c r="J12" i="3"/>
  <c r="I12" i="3"/>
  <c r="H12" i="3"/>
  <c r="G12" i="3"/>
  <c r="F12" i="3"/>
  <c r="R347" i="6"/>
  <c r="I346" i="6"/>
  <c r="H346" i="6"/>
  <c r="G346" i="6"/>
  <c r="F346" i="6"/>
  <c r="J346" i="6"/>
  <c r="R331" i="6"/>
  <c r="I330" i="6"/>
  <c r="H330" i="6"/>
  <c r="G330" i="6"/>
  <c r="F330" i="6"/>
  <c r="J330" i="6"/>
  <c r="R315" i="6"/>
  <c r="I314" i="6"/>
  <c r="H314" i="6"/>
  <c r="G314" i="6"/>
  <c r="F314" i="6"/>
  <c r="J314" i="6"/>
  <c r="R299" i="6"/>
  <c r="I298" i="6"/>
  <c r="H298" i="6"/>
  <c r="G298" i="6"/>
  <c r="F298" i="6"/>
  <c r="J298" i="6"/>
  <c r="R283" i="6"/>
  <c r="I282" i="6"/>
  <c r="H282" i="6"/>
  <c r="G282" i="6"/>
  <c r="F282" i="6"/>
  <c r="J282" i="6"/>
  <c r="R267" i="6"/>
  <c r="I266" i="6"/>
  <c r="H266" i="6"/>
  <c r="G266" i="6"/>
  <c r="F266" i="6"/>
  <c r="J266" i="6"/>
  <c r="R251" i="6"/>
  <c r="I250" i="6"/>
  <c r="H250" i="6"/>
  <c r="G250" i="6"/>
  <c r="F250" i="6"/>
  <c r="J250" i="6"/>
  <c r="R235" i="6"/>
  <c r="I234" i="6"/>
  <c r="H234" i="6"/>
  <c r="G234" i="6"/>
  <c r="F234" i="6"/>
  <c r="J234" i="6"/>
  <c r="R227" i="6"/>
  <c r="I226" i="6"/>
  <c r="H226" i="6"/>
  <c r="G226" i="6"/>
  <c r="F226" i="6"/>
  <c r="J226" i="6"/>
  <c r="R211" i="6"/>
  <c r="I210" i="6"/>
  <c r="G210" i="6"/>
  <c r="J210" i="6"/>
  <c r="F210" i="6"/>
  <c r="H210" i="6"/>
  <c r="R195" i="6"/>
  <c r="J194" i="6"/>
  <c r="I194" i="6"/>
  <c r="H194" i="6"/>
  <c r="G194" i="6"/>
  <c r="F194" i="6"/>
  <c r="R179" i="6"/>
  <c r="J178" i="6"/>
  <c r="I178" i="6"/>
  <c r="H178" i="6"/>
  <c r="G178" i="6"/>
  <c r="F178" i="6"/>
  <c r="R163" i="6"/>
  <c r="J162" i="6"/>
  <c r="I162" i="6"/>
  <c r="H162" i="6"/>
  <c r="G162" i="6"/>
  <c r="F162" i="6"/>
  <c r="R147" i="6"/>
  <c r="J146" i="6"/>
  <c r="I146" i="6"/>
  <c r="H146" i="6"/>
  <c r="G146" i="6"/>
  <c r="F146" i="6"/>
  <c r="R131" i="6"/>
  <c r="J130" i="6"/>
  <c r="I130" i="6"/>
  <c r="H130" i="6"/>
  <c r="G130" i="6"/>
  <c r="F130" i="6"/>
  <c r="R115" i="6"/>
  <c r="J114" i="6"/>
  <c r="I114" i="6"/>
  <c r="H114" i="6"/>
  <c r="G114" i="6"/>
  <c r="F114" i="6"/>
  <c r="R99" i="6"/>
  <c r="J98" i="6"/>
  <c r="I98" i="6"/>
  <c r="H98" i="6"/>
  <c r="G98" i="6"/>
  <c r="F98" i="6"/>
  <c r="R83" i="6"/>
  <c r="J82" i="6"/>
  <c r="I82" i="6"/>
  <c r="H82" i="6"/>
  <c r="G82" i="6"/>
  <c r="F82" i="6"/>
  <c r="R67" i="6"/>
  <c r="J66" i="6"/>
  <c r="I66" i="6"/>
  <c r="H66" i="6"/>
  <c r="G66" i="6"/>
  <c r="F66" i="6"/>
  <c r="R51" i="6"/>
  <c r="J50" i="6"/>
  <c r="I50" i="6"/>
  <c r="H50" i="6"/>
  <c r="G50" i="6"/>
  <c r="F50" i="6"/>
  <c r="R35" i="6"/>
  <c r="J34" i="6"/>
  <c r="I34" i="6"/>
  <c r="H34" i="6"/>
  <c r="G34" i="6"/>
  <c r="F34" i="6"/>
  <c r="R27" i="6"/>
  <c r="J26" i="6"/>
  <c r="I26" i="6"/>
  <c r="H26" i="6"/>
  <c r="G26" i="6"/>
  <c r="F26" i="6"/>
  <c r="F337" i="3"/>
  <c r="J337" i="3"/>
  <c r="I337" i="3"/>
  <c r="H337" i="3"/>
  <c r="G337" i="3"/>
  <c r="F321" i="3"/>
  <c r="J321" i="3"/>
  <c r="I321" i="3"/>
  <c r="H321" i="3"/>
  <c r="G321" i="3"/>
  <c r="F305" i="3"/>
  <c r="J305" i="3"/>
  <c r="I305" i="3"/>
  <c r="H305" i="3"/>
  <c r="G305" i="3"/>
  <c r="F289" i="3"/>
  <c r="J289" i="3"/>
  <c r="I289" i="3"/>
  <c r="H289" i="3"/>
  <c r="G289" i="3"/>
  <c r="F273" i="3"/>
  <c r="J273" i="3"/>
  <c r="I273" i="3"/>
  <c r="H273" i="3"/>
  <c r="G273" i="3"/>
  <c r="F257" i="3"/>
  <c r="J257" i="3"/>
  <c r="I257" i="3"/>
  <c r="H257" i="3"/>
  <c r="G257" i="3"/>
  <c r="F241" i="3"/>
  <c r="J241" i="3"/>
  <c r="I241" i="3"/>
  <c r="H241" i="3"/>
  <c r="G241" i="3"/>
  <c r="F225" i="3"/>
  <c r="J225" i="3"/>
  <c r="I225" i="3"/>
  <c r="H225" i="3"/>
  <c r="G225" i="3"/>
  <c r="F209" i="3"/>
  <c r="J209" i="3"/>
  <c r="I209" i="3"/>
  <c r="H209" i="3"/>
  <c r="G209" i="3"/>
  <c r="F193" i="3"/>
  <c r="J193" i="3"/>
  <c r="I193" i="3"/>
  <c r="H193" i="3"/>
  <c r="G193" i="3"/>
  <c r="F177" i="3"/>
  <c r="J177" i="3"/>
  <c r="I177" i="3"/>
  <c r="H177" i="3"/>
  <c r="G177" i="3"/>
  <c r="F161" i="3"/>
  <c r="J161" i="3"/>
  <c r="I161" i="3"/>
  <c r="H161" i="3"/>
  <c r="G161" i="3"/>
  <c r="F145" i="3"/>
  <c r="J145" i="3"/>
  <c r="I145" i="3"/>
  <c r="H145" i="3"/>
  <c r="G145" i="3"/>
  <c r="F129" i="3"/>
  <c r="J129" i="3"/>
  <c r="I129" i="3"/>
  <c r="H129" i="3"/>
  <c r="G129" i="3"/>
  <c r="F113" i="3"/>
  <c r="J113" i="3"/>
  <c r="I113" i="3"/>
  <c r="H113" i="3"/>
  <c r="G113" i="3"/>
  <c r="J97" i="3"/>
  <c r="I97" i="3"/>
  <c r="H97" i="3"/>
  <c r="G97" i="3"/>
  <c r="F97" i="3"/>
  <c r="J81" i="3"/>
  <c r="I81" i="3"/>
  <c r="H81" i="3"/>
  <c r="G81" i="3"/>
  <c r="F81" i="3"/>
  <c r="J65" i="3"/>
  <c r="I65" i="3"/>
  <c r="H65" i="3"/>
  <c r="G65" i="3"/>
  <c r="F65" i="3"/>
  <c r="J49" i="3"/>
  <c r="I49" i="3"/>
  <c r="H49" i="3"/>
  <c r="G49" i="3"/>
  <c r="F49" i="3"/>
  <c r="J25" i="3"/>
  <c r="I25" i="3"/>
  <c r="H25" i="3"/>
  <c r="G25" i="3"/>
  <c r="F25" i="3"/>
  <c r="J9" i="3"/>
  <c r="I9" i="3"/>
  <c r="H9" i="3"/>
  <c r="G9" i="3"/>
  <c r="F9" i="3"/>
  <c r="H351" i="6"/>
  <c r="G351" i="6"/>
  <c r="F351" i="6"/>
  <c r="J351" i="6"/>
  <c r="I351" i="6"/>
  <c r="H335" i="6"/>
  <c r="G335" i="6"/>
  <c r="F335" i="6"/>
  <c r="J335" i="6"/>
  <c r="I335" i="6"/>
  <c r="H319" i="6"/>
  <c r="G319" i="6"/>
  <c r="F319" i="6"/>
  <c r="J319" i="6"/>
  <c r="I319" i="6"/>
  <c r="H303" i="6"/>
  <c r="G303" i="6"/>
  <c r="F303" i="6"/>
  <c r="J303" i="6"/>
  <c r="I303" i="6"/>
  <c r="H287" i="6"/>
  <c r="G287" i="6"/>
  <c r="F287" i="6"/>
  <c r="J287" i="6"/>
  <c r="I287" i="6"/>
  <c r="H271" i="6"/>
  <c r="G271" i="6"/>
  <c r="F271" i="6"/>
  <c r="J271" i="6"/>
  <c r="I271" i="6"/>
  <c r="H255" i="6"/>
  <c r="G255" i="6"/>
  <c r="F255" i="6"/>
  <c r="J255" i="6"/>
  <c r="I255" i="6"/>
  <c r="H239" i="6"/>
  <c r="G239" i="6"/>
  <c r="F239" i="6"/>
  <c r="J239" i="6"/>
  <c r="I239" i="6"/>
  <c r="H223" i="6"/>
  <c r="G223" i="6"/>
  <c r="F223" i="6"/>
  <c r="J223" i="6"/>
  <c r="I223" i="6"/>
  <c r="H207" i="6"/>
  <c r="F207" i="6"/>
  <c r="J207" i="6"/>
  <c r="I207" i="6"/>
  <c r="G207" i="6"/>
  <c r="J191" i="6"/>
  <c r="I191" i="6"/>
  <c r="H191" i="6"/>
  <c r="G191" i="6"/>
  <c r="F191" i="6"/>
  <c r="J175" i="6"/>
  <c r="I175" i="6"/>
  <c r="H175" i="6"/>
  <c r="G175" i="6"/>
  <c r="F175" i="6"/>
  <c r="J159" i="6"/>
  <c r="I159" i="6"/>
  <c r="H159" i="6"/>
  <c r="G159" i="6"/>
  <c r="F159" i="6"/>
  <c r="J143" i="6"/>
  <c r="I143" i="6"/>
  <c r="H143" i="6"/>
  <c r="G143" i="6"/>
  <c r="F143" i="6"/>
  <c r="J127" i="6"/>
  <c r="I127" i="6"/>
  <c r="H127" i="6"/>
  <c r="G127" i="6"/>
  <c r="F127" i="6"/>
  <c r="J111" i="6"/>
  <c r="I111" i="6"/>
  <c r="H111" i="6"/>
  <c r="G111" i="6"/>
  <c r="F111" i="6"/>
  <c r="J95" i="6"/>
  <c r="I95" i="6"/>
  <c r="H95" i="6"/>
  <c r="G95" i="6"/>
  <c r="F95" i="6"/>
  <c r="J79" i="6"/>
  <c r="I79" i="6"/>
  <c r="H79" i="6"/>
  <c r="G79" i="6"/>
  <c r="F79" i="6"/>
  <c r="J63" i="6"/>
  <c r="I63" i="6"/>
  <c r="H63" i="6"/>
  <c r="G63" i="6"/>
  <c r="F63" i="6"/>
  <c r="J47" i="6"/>
  <c r="I47" i="6"/>
  <c r="H47" i="6"/>
  <c r="G47" i="6"/>
  <c r="F47" i="6"/>
  <c r="J39" i="6"/>
  <c r="I39" i="6"/>
  <c r="H39" i="6"/>
  <c r="G39" i="6"/>
  <c r="F39" i="6"/>
  <c r="J23" i="6"/>
  <c r="I23" i="6"/>
  <c r="H23" i="6"/>
  <c r="G23" i="6"/>
  <c r="F23" i="6"/>
  <c r="J352" i="3"/>
  <c r="I352" i="3"/>
  <c r="H352" i="3"/>
  <c r="G352" i="3"/>
  <c r="F352" i="3"/>
  <c r="H335" i="3"/>
  <c r="G335" i="3"/>
  <c r="F335" i="3"/>
  <c r="J335" i="3"/>
  <c r="I335" i="3"/>
  <c r="H319" i="3"/>
  <c r="G319" i="3"/>
  <c r="F319" i="3"/>
  <c r="J319" i="3"/>
  <c r="I319" i="3"/>
  <c r="H303" i="3"/>
  <c r="G303" i="3"/>
  <c r="F303" i="3"/>
  <c r="J303" i="3"/>
  <c r="I303" i="3"/>
  <c r="H287" i="3"/>
  <c r="G287" i="3"/>
  <c r="F287" i="3"/>
  <c r="J287" i="3"/>
  <c r="I287" i="3"/>
  <c r="H271" i="3"/>
  <c r="G271" i="3"/>
  <c r="F271" i="3"/>
  <c r="J271" i="3"/>
  <c r="I271" i="3"/>
  <c r="H263" i="3"/>
  <c r="G263" i="3"/>
  <c r="F263" i="3"/>
  <c r="J263" i="3"/>
  <c r="I263" i="3"/>
  <c r="H247" i="3"/>
  <c r="G247" i="3"/>
  <c r="F247" i="3"/>
  <c r="J247" i="3"/>
  <c r="I247" i="3"/>
  <c r="H231" i="3"/>
  <c r="G231" i="3"/>
  <c r="F231" i="3"/>
  <c r="J231" i="3"/>
  <c r="I231" i="3"/>
  <c r="H215" i="3"/>
  <c r="G215" i="3"/>
  <c r="F215" i="3"/>
  <c r="J215" i="3"/>
  <c r="I215" i="3"/>
  <c r="H199" i="3"/>
  <c r="G199" i="3"/>
  <c r="F199" i="3"/>
  <c r="J199" i="3"/>
  <c r="I199" i="3"/>
  <c r="H183" i="3"/>
  <c r="G183" i="3"/>
  <c r="F183" i="3"/>
  <c r="J183" i="3"/>
  <c r="I183" i="3"/>
  <c r="H167" i="3"/>
  <c r="G167" i="3"/>
  <c r="F167" i="3"/>
  <c r="J167" i="3"/>
  <c r="I167" i="3"/>
  <c r="H151" i="3"/>
  <c r="G151" i="3"/>
  <c r="F151" i="3"/>
  <c r="J151" i="3"/>
  <c r="I151" i="3"/>
  <c r="H135" i="3"/>
  <c r="G135" i="3"/>
  <c r="F135" i="3"/>
  <c r="J135" i="3"/>
  <c r="I135" i="3"/>
  <c r="H119" i="3"/>
  <c r="G119" i="3"/>
  <c r="F119" i="3"/>
  <c r="J119" i="3"/>
  <c r="I119" i="3"/>
  <c r="J103" i="3"/>
  <c r="F103" i="3"/>
  <c r="I103" i="3"/>
  <c r="H103" i="3"/>
  <c r="G103" i="3"/>
  <c r="F71" i="3"/>
  <c r="J71" i="3"/>
  <c r="I71" i="3"/>
  <c r="H71" i="3"/>
  <c r="G71" i="3"/>
  <c r="J341" i="6"/>
  <c r="I341" i="6"/>
  <c r="H341" i="6"/>
  <c r="G341" i="6"/>
  <c r="F341" i="6"/>
  <c r="J325" i="6"/>
  <c r="I325" i="6"/>
  <c r="H325" i="6"/>
  <c r="G325" i="6"/>
  <c r="F325" i="6"/>
  <c r="J309" i="6"/>
  <c r="I309" i="6"/>
  <c r="H309" i="6"/>
  <c r="G309" i="6"/>
  <c r="F309" i="6"/>
  <c r="J293" i="6"/>
  <c r="I293" i="6"/>
  <c r="H293" i="6"/>
  <c r="G293" i="6"/>
  <c r="F293" i="6"/>
  <c r="J285" i="6"/>
  <c r="I285" i="6"/>
  <c r="H285" i="6"/>
  <c r="G285" i="6"/>
  <c r="F285" i="6"/>
  <c r="J269" i="6"/>
  <c r="I269" i="6"/>
  <c r="H269" i="6"/>
  <c r="G269" i="6"/>
  <c r="F269" i="6"/>
  <c r="J253" i="6"/>
  <c r="I253" i="6"/>
  <c r="H253" i="6"/>
  <c r="G253" i="6"/>
  <c r="F253" i="6"/>
  <c r="J237" i="6"/>
  <c r="I237" i="6"/>
  <c r="H237" i="6"/>
  <c r="G237" i="6"/>
  <c r="F237" i="6"/>
  <c r="J221" i="6"/>
  <c r="I221" i="6"/>
  <c r="H221" i="6"/>
  <c r="G221" i="6"/>
  <c r="F221" i="6"/>
  <c r="J205" i="6"/>
  <c r="F205" i="6"/>
  <c r="I205" i="6"/>
  <c r="H205" i="6"/>
  <c r="G205" i="6"/>
  <c r="F189" i="6"/>
  <c r="J189" i="6"/>
  <c r="I189" i="6"/>
  <c r="H189" i="6"/>
  <c r="G189" i="6"/>
  <c r="F173" i="6"/>
  <c r="J173" i="6"/>
  <c r="I173" i="6"/>
  <c r="H173" i="6"/>
  <c r="G173" i="6"/>
  <c r="F157" i="6"/>
  <c r="J157" i="6"/>
  <c r="I157" i="6"/>
  <c r="H157" i="6"/>
  <c r="G157" i="6"/>
  <c r="F141" i="6"/>
  <c r="J141" i="6"/>
  <c r="I141" i="6"/>
  <c r="H141" i="6"/>
  <c r="G141" i="6"/>
  <c r="F125" i="6"/>
  <c r="J125" i="6"/>
  <c r="I125" i="6"/>
  <c r="H125" i="6"/>
  <c r="G125" i="6"/>
  <c r="F101" i="6"/>
  <c r="J101" i="6"/>
  <c r="I101" i="6"/>
  <c r="H101" i="6"/>
  <c r="G101" i="6"/>
  <c r="F61" i="6"/>
  <c r="J61" i="6"/>
  <c r="I61" i="6"/>
  <c r="H61" i="6"/>
  <c r="G61" i="6"/>
  <c r="AG28" i="12"/>
  <c r="AF18" i="12"/>
  <c r="AJ20" i="10"/>
  <c r="AF28" i="10"/>
  <c r="AE7" i="10"/>
  <c r="AJ16" i="10"/>
  <c r="AG22" i="10"/>
  <c r="AH28" i="12"/>
  <c r="AJ19" i="12"/>
  <c r="AJ18" i="12"/>
  <c r="H351" i="3"/>
  <c r="G351" i="3"/>
  <c r="F351" i="3"/>
  <c r="J351" i="3"/>
  <c r="I351" i="3"/>
  <c r="J342" i="3"/>
  <c r="I342" i="3"/>
  <c r="H342" i="3"/>
  <c r="G342" i="3"/>
  <c r="F342" i="3"/>
  <c r="J334" i="3"/>
  <c r="I334" i="3"/>
  <c r="H334" i="3"/>
  <c r="G334" i="3"/>
  <c r="F334" i="3"/>
  <c r="J326" i="3"/>
  <c r="I326" i="3"/>
  <c r="H326" i="3"/>
  <c r="G326" i="3"/>
  <c r="F326" i="3"/>
  <c r="J318" i="3"/>
  <c r="I318" i="3"/>
  <c r="H318" i="3"/>
  <c r="G318" i="3"/>
  <c r="F318" i="3"/>
  <c r="J310" i="3"/>
  <c r="I310" i="3"/>
  <c r="H310" i="3"/>
  <c r="G310" i="3"/>
  <c r="F310" i="3"/>
  <c r="J302" i="3"/>
  <c r="I302" i="3"/>
  <c r="H302" i="3"/>
  <c r="G302" i="3"/>
  <c r="F302" i="3"/>
  <c r="J294" i="3"/>
  <c r="I294" i="3"/>
  <c r="H294" i="3"/>
  <c r="G294" i="3"/>
  <c r="F294" i="3"/>
  <c r="J286" i="3"/>
  <c r="I286" i="3"/>
  <c r="H286" i="3"/>
  <c r="G286" i="3"/>
  <c r="F286" i="3"/>
  <c r="J278" i="3"/>
  <c r="I278" i="3"/>
  <c r="H278" i="3"/>
  <c r="G278" i="3"/>
  <c r="F278" i="3"/>
  <c r="J270" i="3"/>
  <c r="I270" i="3"/>
  <c r="H270" i="3"/>
  <c r="G270" i="3"/>
  <c r="F270" i="3"/>
  <c r="J262" i="3"/>
  <c r="I262" i="3"/>
  <c r="H262" i="3"/>
  <c r="G262" i="3"/>
  <c r="F262" i="3"/>
  <c r="J254" i="3"/>
  <c r="I254" i="3"/>
  <c r="H254" i="3"/>
  <c r="G254" i="3"/>
  <c r="F254" i="3"/>
  <c r="J246" i="3"/>
  <c r="I246" i="3"/>
  <c r="H246" i="3"/>
  <c r="G246" i="3"/>
  <c r="F246" i="3"/>
  <c r="J238" i="3"/>
  <c r="I238" i="3"/>
  <c r="H238" i="3"/>
  <c r="G238" i="3"/>
  <c r="F238" i="3"/>
  <c r="J230" i="3"/>
  <c r="I230" i="3"/>
  <c r="H230" i="3"/>
  <c r="G230" i="3"/>
  <c r="F230" i="3"/>
  <c r="J222" i="3"/>
  <c r="I222" i="3"/>
  <c r="H222" i="3"/>
  <c r="G222" i="3"/>
  <c r="F222" i="3"/>
  <c r="J214" i="3"/>
  <c r="I214" i="3"/>
  <c r="H214" i="3"/>
  <c r="G214" i="3"/>
  <c r="F214" i="3"/>
  <c r="J206" i="3"/>
  <c r="I206" i="3"/>
  <c r="H206" i="3"/>
  <c r="G206" i="3"/>
  <c r="F206" i="3"/>
  <c r="J198" i="3"/>
  <c r="I198" i="3"/>
  <c r="H198" i="3"/>
  <c r="G198" i="3"/>
  <c r="F198" i="3"/>
  <c r="J190" i="3"/>
  <c r="I190" i="3"/>
  <c r="H190" i="3"/>
  <c r="G190" i="3"/>
  <c r="F190" i="3"/>
  <c r="J182" i="3"/>
  <c r="I182" i="3"/>
  <c r="H182" i="3"/>
  <c r="G182" i="3"/>
  <c r="F182" i="3"/>
  <c r="J174" i="3"/>
  <c r="I174" i="3"/>
  <c r="H174" i="3"/>
  <c r="G174" i="3"/>
  <c r="F174" i="3"/>
  <c r="J166" i="3"/>
  <c r="I166" i="3"/>
  <c r="H166" i="3"/>
  <c r="G166" i="3"/>
  <c r="F166" i="3"/>
  <c r="J158" i="3"/>
  <c r="I158" i="3"/>
  <c r="H158" i="3"/>
  <c r="G158" i="3"/>
  <c r="F158" i="3"/>
  <c r="J150" i="3"/>
  <c r="I150" i="3"/>
  <c r="H150" i="3"/>
  <c r="G150" i="3"/>
  <c r="F150" i="3"/>
  <c r="J142" i="3"/>
  <c r="I142" i="3"/>
  <c r="H142" i="3"/>
  <c r="G142" i="3"/>
  <c r="F142" i="3"/>
  <c r="J134" i="3"/>
  <c r="I134" i="3"/>
  <c r="H134" i="3"/>
  <c r="G134" i="3"/>
  <c r="F134" i="3"/>
  <c r="J126" i="3"/>
  <c r="I126" i="3"/>
  <c r="H126" i="3"/>
  <c r="G126" i="3"/>
  <c r="F126" i="3"/>
  <c r="J118" i="3"/>
  <c r="I118" i="3"/>
  <c r="H118" i="3"/>
  <c r="G118" i="3"/>
  <c r="F118" i="3"/>
  <c r="J110" i="3"/>
  <c r="I110" i="3"/>
  <c r="H110" i="3"/>
  <c r="G110" i="3"/>
  <c r="F110" i="3"/>
  <c r="J102" i="3"/>
  <c r="I102" i="3"/>
  <c r="H102" i="3"/>
  <c r="G102" i="3"/>
  <c r="F102" i="3"/>
  <c r="J94" i="3"/>
  <c r="I94" i="3"/>
  <c r="H94" i="3"/>
  <c r="G94" i="3"/>
  <c r="F94" i="3"/>
  <c r="J86" i="3"/>
  <c r="I86" i="3"/>
  <c r="H86" i="3"/>
  <c r="G86" i="3"/>
  <c r="F86" i="3"/>
  <c r="J78" i="3"/>
  <c r="I78" i="3"/>
  <c r="H78" i="3"/>
  <c r="G78" i="3"/>
  <c r="F78" i="3"/>
  <c r="J70" i="3"/>
  <c r="I70" i="3"/>
  <c r="H70" i="3"/>
  <c r="G70" i="3"/>
  <c r="F70" i="3"/>
  <c r="J62" i="3"/>
  <c r="I62" i="3"/>
  <c r="H62" i="3"/>
  <c r="G62" i="3"/>
  <c r="F62" i="3"/>
  <c r="J54" i="3"/>
  <c r="I54" i="3"/>
  <c r="H54" i="3"/>
  <c r="G54" i="3"/>
  <c r="F54" i="3"/>
  <c r="J46" i="3"/>
  <c r="I46" i="3"/>
  <c r="H46" i="3"/>
  <c r="G46" i="3"/>
  <c r="F46" i="3"/>
  <c r="J38" i="3"/>
  <c r="I38" i="3"/>
  <c r="H38" i="3"/>
  <c r="G38" i="3"/>
  <c r="F38" i="3"/>
  <c r="J30" i="3"/>
  <c r="I30" i="3"/>
  <c r="H30" i="3"/>
  <c r="G30" i="3"/>
  <c r="F30" i="3"/>
  <c r="J22" i="3"/>
  <c r="I22" i="3"/>
  <c r="H22" i="3"/>
  <c r="G22" i="3"/>
  <c r="F22" i="3"/>
  <c r="J14" i="3"/>
  <c r="I14" i="3"/>
  <c r="H14" i="3"/>
  <c r="G14" i="3"/>
  <c r="F14" i="3"/>
  <c r="J6" i="3"/>
  <c r="I6" i="3"/>
  <c r="H6" i="3"/>
  <c r="G6" i="3"/>
  <c r="F6" i="3"/>
  <c r="R349" i="6"/>
  <c r="G348" i="6"/>
  <c r="F348" i="6"/>
  <c r="J348" i="6"/>
  <c r="I348" i="6"/>
  <c r="H348" i="6"/>
  <c r="G340" i="6"/>
  <c r="F340" i="6"/>
  <c r="J340" i="6"/>
  <c r="I340" i="6"/>
  <c r="H340" i="6"/>
  <c r="G332" i="6"/>
  <c r="F332" i="6"/>
  <c r="J332" i="6"/>
  <c r="I332" i="6"/>
  <c r="H332" i="6"/>
  <c r="G324" i="6"/>
  <c r="F324" i="6"/>
  <c r="J324" i="6"/>
  <c r="I324" i="6"/>
  <c r="H324" i="6"/>
  <c r="G316" i="6"/>
  <c r="F316" i="6"/>
  <c r="J316" i="6"/>
  <c r="I316" i="6"/>
  <c r="H316" i="6"/>
  <c r="G308" i="6"/>
  <c r="F308" i="6"/>
  <c r="J308" i="6"/>
  <c r="I308" i="6"/>
  <c r="H308" i="6"/>
  <c r="G300" i="6"/>
  <c r="F300" i="6"/>
  <c r="J300" i="6"/>
  <c r="I300" i="6"/>
  <c r="H300" i="6"/>
  <c r="G292" i="6"/>
  <c r="F292" i="6"/>
  <c r="J292" i="6"/>
  <c r="I292" i="6"/>
  <c r="H292" i="6"/>
  <c r="G284" i="6"/>
  <c r="F284" i="6"/>
  <c r="J284" i="6"/>
  <c r="I284" i="6"/>
  <c r="H284" i="6"/>
  <c r="G276" i="6"/>
  <c r="F276" i="6"/>
  <c r="J276" i="6"/>
  <c r="I276" i="6"/>
  <c r="H276" i="6"/>
  <c r="G268" i="6"/>
  <c r="F268" i="6"/>
  <c r="J268" i="6"/>
  <c r="I268" i="6"/>
  <c r="H268" i="6"/>
  <c r="G260" i="6"/>
  <c r="F260" i="6"/>
  <c r="J260" i="6"/>
  <c r="I260" i="6"/>
  <c r="H260" i="6"/>
  <c r="G252" i="6"/>
  <c r="F252" i="6"/>
  <c r="J252" i="6"/>
  <c r="I252" i="6"/>
  <c r="H252" i="6"/>
  <c r="G244" i="6"/>
  <c r="F244" i="6"/>
  <c r="J244" i="6"/>
  <c r="I244" i="6"/>
  <c r="H244" i="6"/>
  <c r="G236" i="6"/>
  <c r="F236" i="6"/>
  <c r="J236" i="6"/>
  <c r="I236" i="6"/>
  <c r="H236" i="6"/>
  <c r="G228" i="6"/>
  <c r="F228" i="6"/>
  <c r="J228" i="6"/>
  <c r="I228" i="6"/>
  <c r="H228" i="6"/>
  <c r="G220" i="6"/>
  <c r="F220" i="6"/>
  <c r="J220" i="6"/>
  <c r="I220" i="6"/>
  <c r="H220" i="6"/>
  <c r="G212" i="6"/>
  <c r="F212" i="6"/>
  <c r="J212" i="6"/>
  <c r="I212" i="6"/>
  <c r="H212" i="6"/>
  <c r="G204" i="6"/>
  <c r="J204" i="6"/>
  <c r="I204" i="6"/>
  <c r="H204" i="6"/>
  <c r="F204" i="6"/>
  <c r="J196" i="6"/>
  <c r="I196" i="6"/>
  <c r="H196" i="6"/>
  <c r="G196" i="6"/>
  <c r="F196" i="6"/>
  <c r="J188" i="6"/>
  <c r="I188" i="6"/>
  <c r="H188" i="6"/>
  <c r="G188" i="6"/>
  <c r="F188" i="6"/>
  <c r="J180" i="6"/>
  <c r="I180" i="6"/>
  <c r="H180" i="6"/>
  <c r="G180" i="6"/>
  <c r="F180" i="6"/>
  <c r="J172" i="6"/>
  <c r="I172" i="6"/>
  <c r="H172" i="6"/>
  <c r="G172" i="6"/>
  <c r="F172" i="6"/>
  <c r="J164" i="6"/>
  <c r="I164" i="6"/>
  <c r="H164" i="6"/>
  <c r="G164" i="6"/>
  <c r="F164" i="6"/>
  <c r="J156" i="6"/>
  <c r="I156" i="6"/>
  <c r="H156" i="6"/>
  <c r="G156" i="6"/>
  <c r="F156" i="6"/>
  <c r="J148" i="6"/>
  <c r="I148" i="6"/>
  <c r="H148" i="6"/>
  <c r="G148" i="6"/>
  <c r="F148" i="6"/>
  <c r="J140" i="6"/>
  <c r="I140" i="6"/>
  <c r="H140" i="6"/>
  <c r="G140" i="6"/>
  <c r="F140" i="6"/>
  <c r="J132" i="6"/>
  <c r="I132" i="6"/>
  <c r="H132" i="6"/>
  <c r="G132" i="6"/>
  <c r="F132" i="6"/>
  <c r="J124" i="6"/>
  <c r="I124" i="6"/>
  <c r="H124" i="6"/>
  <c r="G124" i="6"/>
  <c r="F124" i="6"/>
  <c r="J116" i="6"/>
  <c r="I116" i="6"/>
  <c r="H116" i="6"/>
  <c r="G116" i="6"/>
  <c r="F116" i="6"/>
  <c r="J108" i="6"/>
  <c r="I108" i="6"/>
  <c r="H108" i="6"/>
  <c r="G108" i="6"/>
  <c r="F108" i="6"/>
  <c r="J100" i="6"/>
  <c r="I100" i="6"/>
  <c r="H100" i="6"/>
  <c r="G100" i="6"/>
  <c r="F100" i="6"/>
  <c r="J92" i="6"/>
  <c r="I92" i="6"/>
  <c r="H92" i="6"/>
  <c r="G92" i="6"/>
  <c r="F92" i="6"/>
  <c r="J84" i="6"/>
  <c r="I84" i="6"/>
  <c r="H84" i="6"/>
  <c r="G84" i="6"/>
  <c r="F84" i="6"/>
  <c r="J76" i="6"/>
  <c r="I76" i="6"/>
  <c r="H76" i="6"/>
  <c r="G76" i="6"/>
  <c r="F76" i="6"/>
  <c r="J68" i="6"/>
  <c r="I68" i="6"/>
  <c r="H68" i="6"/>
  <c r="G68" i="6"/>
  <c r="F68" i="6"/>
  <c r="J60" i="6"/>
  <c r="I60" i="6"/>
  <c r="H60" i="6"/>
  <c r="G60" i="6"/>
  <c r="F60" i="6"/>
  <c r="J52" i="6"/>
  <c r="I52" i="6"/>
  <c r="H52" i="6"/>
  <c r="G52" i="6"/>
  <c r="F52" i="6"/>
  <c r="J44" i="6"/>
  <c r="I44" i="6"/>
  <c r="H44" i="6"/>
  <c r="G44" i="6"/>
  <c r="F44" i="6"/>
  <c r="J36" i="6"/>
  <c r="I36" i="6"/>
  <c r="H36" i="6"/>
  <c r="G36" i="6"/>
  <c r="F36" i="6"/>
  <c r="J28" i="6"/>
  <c r="I28" i="6"/>
  <c r="H28" i="6"/>
  <c r="G28" i="6"/>
  <c r="F28" i="6"/>
  <c r="J347" i="3"/>
  <c r="I347" i="3"/>
  <c r="H347" i="3"/>
  <c r="G347" i="3"/>
  <c r="F347" i="3"/>
  <c r="J350" i="3"/>
  <c r="I350" i="3"/>
  <c r="H350" i="3"/>
  <c r="L350" i="3" s="1"/>
  <c r="G350" i="3"/>
  <c r="F350" i="3"/>
  <c r="J341" i="3"/>
  <c r="I341" i="3"/>
  <c r="H341" i="3"/>
  <c r="G341" i="3"/>
  <c r="F341" i="3"/>
  <c r="J333" i="3"/>
  <c r="I333" i="3"/>
  <c r="H333" i="3"/>
  <c r="G333" i="3"/>
  <c r="F333" i="3"/>
  <c r="J325" i="3"/>
  <c r="I325" i="3"/>
  <c r="H325" i="3"/>
  <c r="G325" i="3"/>
  <c r="F325" i="3"/>
  <c r="J317" i="3"/>
  <c r="I317" i="3"/>
  <c r="H317" i="3"/>
  <c r="G317" i="3"/>
  <c r="F317" i="3"/>
  <c r="J309" i="3"/>
  <c r="I309" i="3"/>
  <c r="H309" i="3"/>
  <c r="G309" i="3"/>
  <c r="F309" i="3"/>
  <c r="J301" i="3"/>
  <c r="I301" i="3"/>
  <c r="H301" i="3"/>
  <c r="G301" i="3"/>
  <c r="F301" i="3"/>
  <c r="J293" i="3"/>
  <c r="I293" i="3"/>
  <c r="H293" i="3"/>
  <c r="G293" i="3"/>
  <c r="F293" i="3"/>
  <c r="J285" i="3"/>
  <c r="I285" i="3"/>
  <c r="H285" i="3"/>
  <c r="G285" i="3"/>
  <c r="F285" i="3"/>
  <c r="J277" i="3"/>
  <c r="I277" i="3"/>
  <c r="H277" i="3"/>
  <c r="G277" i="3"/>
  <c r="F277" i="3"/>
  <c r="J269" i="3"/>
  <c r="I269" i="3"/>
  <c r="H269" i="3"/>
  <c r="G269" i="3"/>
  <c r="F269" i="3"/>
  <c r="J261" i="3"/>
  <c r="I261" i="3"/>
  <c r="H261" i="3"/>
  <c r="G261" i="3"/>
  <c r="F261" i="3"/>
  <c r="J253" i="3"/>
  <c r="I253" i="3"/>
  <c r="H253" i="3"/>
  <c r="G253" i="3"/>
  <c r="F253" i="3"/>
  <c r="J245" i="3"/>
  <c r="I245" i="3"/>
  <c r="H245" i="3"/>
  <c r="G245" i="3"/>
  <c r="F245" i="3"/>
  <c r="J237" i="3"/>
  <c r="I237" i="3"/>
  <c r="H237" i="3"/>
  <c r="G237" i="3"/>
  <c r="F237" i="3"/>
  <c r="J229" i="3"/>
  <c r="I229" i="3"/>
  <c r="H229" i="3"/>
  <c r="G229" i="3"/>
  <c r="F229" i="3"/>
  <c r="J221" i="3"/>
  <c r="I221" i="3"/>
  <c r="H221" i="3"/>
  <c r="G221" i="3"/>
  <c r="F221" i="3"/>
  <c r="J213" i="3"/>
  <c r="I213" i="3"/>
  <c r="H213" i="3"/>
  <c r="G213" i="3"/>
  <c r="F213" i="3"/>
  <c r="J205" i="3"/>
  <c r="I205" i="3"/>
  <c r="H205" i="3"/>
  <c r="G205" i="3"/>
  <c r="F205" i="3"/>
  <c r="J197" i="3"/>
  <c r="I197" i="3"/>
  <c r="H197" i="3"/>
  <c r="G197" i="3"/>
  <c r="F197" i="3"/>
  <c r="J189" i="3"/>
  <c r="I189" i="3"/>
  <c r="H189" i="3"/>
  <c r="G189" i="3"/>
  <c r="F189" i="3"/>
  <c r="J181" i="3"/>
  <c r="I181" i="3"/>
  <c r="H181" i="3"/>
  <c r="G181" i="3"/>
  <c r="F181" i="3"/>
  <c r="J173" i="3"/>
  <c r="I173" i="3"/>
  <c r="H173" i="3"/>
  <c r="G173" i="3"/>
  <c r="F173" i="3"/>
  <c r="J165" i="3"/>
  <c r="I165" i="3"/>
  <c r="H165" i="3"/>
  <c r="G165" i="3"/>
  <c r="F165" i="3"/>
  <c r="J157" i="3"/>
  <c r="I157" i="3"/>
  <c r="H157" i="3"/>
  <c r="G157" i="3"/>
  <c r="F157" i="3"/>
  <c r="J149" i="3"/>
  <c r="I149" i="3"/>
  <c r="H149" i="3"/>
  <c r="G149" i="3"/>
  <c r="F149" i="3"/>
  <c r="J141" i="3"/>
  <c r="I141" i="3"/>
  <c r="H141" i="3"/>
  <c r="G141" i="3"/>
  <c r="F141" i="3"/>
  <c r="J133" i="3"/>
  <c r="I133" i="3"/>
  <c r="H133" i="3"/>
  <c r="G133" i="3"/>
  <c r="F133" i="3"/>
  <c r="J125" i="3"/>
  <c r="I125" i="3"/>
  <c r="H125" i="3"/>
  <c r="G125" i="3"/>
  <c r="F125" i="3"/>
  <c r="J117" i="3"/>
  <c r="I117" i="3"/>
  <c r="H117" i="3"/>
  <c r="G117" i="3"/>
  <c r="F117" i="3"/>
  <c r="J109" i="3"/>
  <c r="I109" i="3"/>
  <c r="H109" i="3"/>
  <c r="G109" i="3"/>
  <c r="F109" i="3"/>
  <c r="H101" i="3"/>
  <c r="G101" i="3"/>
  <c r="F101" i="3"/>
  <c r="J101" i="3"/>
  <c r="I101" i="3"/>
  <c r="H93" i="3"/>
  <c r="G93" i="3"/>
  <c r="F93" i="3"/>
  <c r="J93" i="3"/>
  <c r="I93" i="3"/>
  <c r="H85" i="3"/>
  <c r="G85" i="3"/>
  <c r="F85" i="3"/>
  <c r="J85" i="3"/>
  <c r="I85" i="3"/>
  <c r="H77" i="3"/>
  <c r="G77" i="3"/>
  <c r="F77" i="3"/>
  <c r="J77" i="3"/>
  <c r="I77" i="3"/>
  <c r="H69" i="3"/>
  <c r="G69" i="3"/>
  <c r="F69" i="3"/>
  <c r="J69" i="3"/>
  <c r="I69" i="3"/>
  <c r="H61" i="3"/>
  <c r="G61" i="3"/>
  <c r="F61" i="3"/>
  <c r="J61" i="3"/>
  <c r="I61" i="3"/>
  <c r="H53" i="3"/>
  <c r="G53" i="3"/>
  <c r="F53" i="3"/>
  <c r="J53" i="3"/>
  <c r="I53" i="3"/>
  <c r="H45" i="3"/>
  <c r="G45" i="3"/>
  <c r="F45" i="3"/>
  <c r="J45" i="3"/>
  <c r="I45" i="3"/>
  <c r="H37" i="3"/>
  <c r="G37" i="3"/>
  <c r="F37" i="3"/>
  <c r="J37" i="3"/>
  <c r="I37" i="3"/>
  <c r="H29" i="3"/>
  <c r="G29" i="3"/>
  <c r="F29" i="3"/>
  <c r="J29" i="3"/>
  <c r="I29" i="3"/>
  <c r="H21" i="3"/>
  <c r="G21" i="3"/>
  <c r="F21" i="3"/>
  <c r="J21" i="3"/>
  <c r="I21" i="3"/>
  <c r="H13" i="3"/>
  <c r="G13" i="3"/>
  <c r="F13" i="3"/>
  <c r="J13" i="3"/>
  <c r="I13" i="3"/>
  <c r="H5" i="3"/>
  <c r="G5" i="3"/>
  <c r="F5" i="3"/>
  <c r="J5" i="3"/>
  <c r="I5" i="3"/>
  <c r="R348" i="6"/>
  <c r="J347" i="6"/>
  <c r="I347" i="6"/>
  <c r="H347" i="6"/>
  <c r="G347" i="6"/>
  <c r="F347" i="6"/>
  <c r="R340" i="6"/>
  <c r="J339" i="6"/>
  <c r="I339" i="6"/>
  <c r="H339" i="6"/>
  <c r="G339" i="6"/>
  <c r="F339" i="6"/>
  <c r="R332" i="6"/>
  <c r="J331" i="6"/>
  <c r="I331" i="6"/>
  <c r="H331" i="6"/>
  <c r="G331" i="6"/>
  <c r="F331" i="6"/>
  <c r="R324" i="6"/>
  <c r="J323" i="6"/>
  <c r="I323" i="6"/>
  <c r="H323" i="6"/>
  <c r="G323" i="6"/>
  <c r="F323" i="6"/>
  <c r="R316" i="6"/>
  <c r="J315" i="6"/>
  <c r="I315" i="6"/>
  <c r="H315" i="6"/>
  <c r="G315" i="6"/>
  <c r="F315" i="6"/>
  <c r="R308" i="6"/>
  <c r="J307" i="6"/>
  <c r="I307" i="6"/>
  <c r="H307" i="6"/>
  <c r="G307" i="6"/>
  <c r="F307" i="6"/>
  <c r="R300" i="6"/>
  <c r="J299" i="6"/>
  <c r="I299" i="6"/>
  <c r="H299" i="6"/>
  <c r="G299" i="6"/>
  <c r="F299" i="6"/>
  <c r="R292" i="6"/>
  <c r="J291" i="6"/>
  <c r="I291" i="6"/>
  <c r="H291" i="6"/>
  <c r="G291" i="6"/>
  <c r="F291" i="6"/>
  <c r="R284" i="6"/>
  <c r="J283" i="6"/>
  <c r="I283" i="6"/>
  <c r="H283" i="6"/>
  <c r="G283" i="6"/>
  <c r="F283" i="6"/>
  <c r="R276" i="6"/>
  <c r="J275" i="6"/>
  <c r="I275" i="6"/>
  <c r="H275" i="6"/>
  <c r="G275" i="6"/>
  <c r="F275" i="6"/>
  <c r="R268" i="6"/>
  <c r="J267" i="6"/>
  <c r="I267" i="6"/>
  <c r="H267" i="6"/>
  <c r="G267" i="6"/>
  <c r="F267" i="6"/>
  <c r="R260" i="6"/>
  <c r="J259" i="6"/>
  <c r="I259" i="6"/>
  <c r="H259" i="6"/>
  <c r="G259" i="6"/>
  <c r="F259" i="6"/>
  <c r="R252" i="6"/>
  <c r="J251" i="6"/>
  <c r="I251" i="6"/>
  <c r="H251" i="6"/>
  <c r="G251" i="6"/>
  <c r="F251" i="6"/>
  <c r="R244" i="6"/>
  <c r="J243" i="6"/>
  <c r="I243" i="6"/>
  <c r="H243" i="6"/>
  <c r="G243" i="6"/>
  <c r="F243" i="6"/>
  <c r="R236" i="6"/>
  <c r="J235" i="6"/>
  <c r="I235" i="6"/>
  <c r="H235" i="6"/>
  <c r="G235" i="6"/>
  <c r="F235" i="6"/>
  <c r="R228" i="6"/>
  <c r="J227" i="6"/>
  <c r="I227" i="6"/>
  <c r="H227" i="6"/>
  <c r="G227" i="6"/>
  <c r="F227" i="6"/>
  <c r="R220" i="6"/>
  <c r="J219" i="6"/>
  <c r="I219" i="6"/>
  <c r="H219" i="6"/>
  <c r="G219" i="6"/>
  <c r="F219" i="6"/>
  <c r="R212" i="6"/>
  <c r="J211" i="6"/>
  <c r="I211" i="6"/>
  <c r="H211" i="6"/>
  <c r="G211" i="6"/>
  <c r="F211" i="6"/>
  <c r="R204" i="6"/>
  <c r="H203" i="6"/>
  <c r="G203" i="6"/>
  <c r="F203" i="6"/>
  <c r="J203" i="6"/>
  <c r="I203" i="6"/>
  <c r="R196" i="6"/>
  <c r="H195" i="6"/>
  <c r="G195" i="6"/>
  <c r="F195" i="6"/>
  <c r="J195" i="6"/>
  <c r="I195" i="6"/>
  <c r="R188" i="6"/>
  <c r="H187" i="6"/>
  <c r="G187" i="6"/>
  <c r="F187" i="6"/>
  <c r="J187" i="6"/>
  <c r="I187" i="6"/>
  <c r="R180" i="6"/>
  <c r="H179" i="6"/>
  <c r="G179" i="6"/>
  <c r="F179" i="6"/>
  <c r="J179" i="6"/>
  <c r="I179" i="6"/>
  <c r="R172" i="6"/>
  <c r="H171" i="6"/>
  <c r="G171" i="6"/>
  <c r="F171" i="6"/>
  <c r="J171" i="6"/>
  <c r="I171" i="6"/>
  <c r="R164" i="6"/>
  <c r="H163" i="6"/>
  <c r="G163" i="6"/>
  <c r="F163" i="6"/>
  <c r="J163" i="6"/>
  <c r="I163" i="6"/>
  <c r="R156" i="6"/>
  <c r="H155" i="6"/>
  <c r="G155" i="6"/>
  <c r="F155" i="6"/>
  <c r="J155" i="6"/>
  <c r="I155" i="6"/>
  <c r="R148" i="6"/>
  <c r="H147" i="6"/>
  <c r="G147" i="6"/>
  <c r="F147" i="6"/>
  <c r="J147" i="6"/>
  <c r="I147" i="6"/>
  <c r="R140" i="6"/>
  <c r="H139" i="6"/>
  <c r="G139" i="6"/>
  <c r="F139" i="6"/>
  <c r="J139" i="6"/>
  <c r="I139" i="6"/>
  <c r="R132" i="6"/>
  <c r="H131" i="6"/>
  <c r="G131" i="6"/>
  <c r="F131" i="6"/>
  <c r="J131" i="6"/>
  <c r="I131" i="6"/>
  <c r="R124" i="6"/>
  <c r="H123" i="6"/>
  <c r="G123" i="6"/>
  <c r="F123" i="6"/>
  <c r="J123" i="6"/>
  <c r="I123" i="6"/>
  <c r="R116" i="6"/>
  <c r="H115" i="6"/>
  <c r="G115" i="6"/>
  <c r="F115" i="6"/>
  <c r="J115" i="6"/>
  <c r="I115" i="6"/>
  <c r="R108" i="6"/>
  <c r="H107" i="6"/>
  <c r="G107" i="6"/>
  <c r="F107" i="6"/>
  <c r="J107" i="6"/>
  <c r="I107" i="6"/>
  <c r="R100" i="6"/>
  <c r="H99" i="6"/>
  <c r="G99" i="6"/>
  <c r="F99" i="6"/>
  <c r="J99" i="6"/>
  <c r="I99" i="6"/>
  <c r="R92" i="6"/>
  <c r="H91" i="6"/>
  <c r="G91" i="6"/>
  <c r="F91" i="6"/>
  <c r="J91" i="6"/>
  <c r="I91" i="6"/>
  <c r="R84" i="6"/>
  <c r="H83" i="6"/>
  <c r="G83" i="6"/>
  <c r="F83" i="6"/>
  <c r="J83" i="6"/>
  <c r="I83" i="6"/>
  <c r="R76" i="6"/>
  <c r="H75" i="6"/>
  <c r="G75" i="6"/>
  <c r="F75" i="6"/>
  <c r="J75" i="6"/>
  <c r="I75" i="6"/>
  <c r="R68" i="6"/>
  <c r="H67" i="6"/>
  <c r="G67" i="6"/>
  <c r="F67" i="6"/>
  <c r="J67" i="6"/>
  <c r="I67" i="6"/>
  <c r="R60" i="6"/>
  <c r="H59" i="6"/>
  <c r="G59" i="6"/>
  <c r="F59" i="6"/>
  <c r="J59" i="6"/>
  <c r="I59" i="6"/>
  <c r="R52" i="6"/>
  <c r="H51" i="6"/>
  <c r="G51" i="6"/>
  <c r="F51" i="6"/>
  <c r="J51" i="6"/>
  <c r="I51" i="6"/>
  <c r="R44" i="6"/>
  <c r="H43" i="6"/>
  <c r="G43" i="6"/>
  <c r="F43" i="6"/>
  <c r="J43" i="6"/>
  <c r="I43" i="6"/>
  <c r="R36" i="6"/>
  <c r="H35" i="6"/>
  <c r="G35" i="6"/>
  <c r="F35" i="6"/>
  <c r="J35" i="6"/>
  <c r="I35" i="6"/>
  <c r="R28" i="6"/>
  <c r="H27" i="6"/>
  <c r="G27" i="6"/>
  <c r="F27" i="6"/>
  <c r="J27" i="6"/>
  <c r="I27" i="6"/>
  <c r="R20" i="6"/>
  <c r="R12" i="6"/>
  <c r="R4" i="6"/>
  <c r="AJ15" i="10"/>
  <c r="AE31" i="10"/>
  <c r="AJ8" i="10"/>
  <c r="G348" i="3"/>
  <c r="F348" i="3"/>
  <c r="J348" i="3"/>
  <c r="I348" i="3"/>
  <c r="H348" i="3"/>
  <c r="J339" i="3"/>
  <c r="I339" i="3"/>
  <c r="H339" i="3"/>
  <c r="G339" i="3"/>
  <c r="F339" i="3"/>
  <c r="J331" i="3"/>
  <c r="I331" i="3"/>
  <c r="H331" i="3"/>
  <c r="G331" i="3"/>
  <c r="F331" i="3"/>
  <c r="J323" i="3"/>
  <c r="I323" i="3"/>
  <c r="H323" i="3"/>
  <c r="G323" i="3"/>
  <c r="F323" i="3"/>
  <c r="J315" i="3"/>
  <c r="I315" i="3"/>
  <c r="H315" i="3"/>
  <c r="G315" i="3"/>
  <c r="F315" i="3"/>
  <c r="J307" i="3"/>
  <c r="I307" i="3"/>
  <c r="H307" i="3"/>
  <c r="G307" i="3"/>
  <c r="F307" i="3"/>
  <c r="J299" i="3"/>
  <c r="I299" i="3"/>
  <c r="H299" i="3"/>
  <c r="G299" i="3"/>
  <c r="F299" i="3"/>
  <c r="J291" i="3"/>
  <c r="I291" i="3"/>
  <c r="H291" i="3"/>
  <c r="G291" i="3"/>
  <c r="F291" i="3"/>
  <c r="J283" i="3"/>
  <c r="I283" i="3"/>
  <c r="H283" i="3"/>
  <c r="G283" i="3"/>
  <c r="F283" i="3"/>
  <c r="J275" i="3"/>
  <c r="I275" i="3"/>
  <c r="H275" i="3"/>
  <c r="G275" i="3"/>
  <c r="F275" i="3"/>
  <c r="J267" i="3"/>
  <c r="I267" i="3"/>
  <c r="H267" i="3"/>
  <c r="G267" i="3"/>
  <c r="F267" i="3"/>
  <c r="J259" i="3"/>
  <c r="I259" i="3"/>
  <c r="H259" i="3"/>
  <c r="G259" i="3"/>
  <c r="F259" i="3"/>
  <c r="J251" i="3"/>
  <c r="I251" i="3"/>
  <c r="H251" i="3"/>
  <c r="G251" i="3"/>
  <c r="F251" i="3"/>
  <c r="J243" i="3"/>
  <c r="I243" i="3"/>
  <c r="H243" i="3"/>
  <c r="G243" i="3"/>
  <c r="F243" i="3"/>
  <c r="J235" i="3"/>
  <c r="I235" i="3"/>
  <c r="H235" i="3"/>
  <c r="G235" i="3"/>
  <c r="F235" i="3"/>
  <c r="J227" i="3"/>
  <c r="I227" i="3"/>
  <c r="H227" i="3"/>
  <c r="G227" i="3"/>
  <c r="F227" i="3"/>
  <c r="J219" i="3"/>
  <c r="I219" i="3"/>
  <c r="H219" i="3"/>
  <c r="G219" i="3"/>
  <c r="F219" i="3"/>
  <c r="J211" i="3"/>
  <c r="I211" i="3"/>
  <c r="H211" i="3"/>
  <c r="G211" i="3"/>
  <c r="F211" i="3"/>
  <c r="J203" i="3"/>
  <c r="I203" i="3"/>
  <c r="H203" i="3"/>
  <c r="G203" i="3"/>
  <c r="F203" i="3"/>
  <c r="J195" i="3"/>
  <c r="I195" i="3"/>
  <c r="H195" i="3"/>
  <c r="G195" i="3"/>
  <c r="F195" i="3"/>
  <c r="J187" i="3"/>
  <c r="I187" i="3"/>
  <c r="H187" i="3"/>
  <c r="G187" i="3"/>
  <c r="F187" i="3"/>
  <c r="J179" i="3"/>
  <c r="I179" i="3"/>
  <c r="H179" i="3"/>
  <c r="G179" i="3"/>
  <c r="F179" i="3"/>
  <c r="J171" i="3"/>
  <c r="I171" i="3"/>
  <c r="H171" i="3"/>
  <c r="G171" i="3"/>
  <c r="F171" i="3"/>
  <c r="J163" i="3"/>
  <c r="I163" i="3"/>
  <c r="H163" i="3"/>
  <c r="G163" i="3"/>
  <c r="F163" i="3"/>
  <c r="J155" i="3"/>
  <c r="I155" i="3"/>
  <c r="H155" i="3"/>
  <c r="G155" i="3"/>
  <c r="F155" i="3"/>
  <c r="J147" i="3"/>
  <c r="I147" i="3"/>
  <c r="H147" i="3"/>
  <c r="G147" i="3"/>
  <c r="F147" i="3"/>
  <c r="J139" i="3"/>
  <c r="I139" i="3"/>
  <c r="H139" i="3"/>
  <c r="G139" i="3"/>
  <c r="F139" i="3"/>
  <c r="J131" i="3"/>
  <c r="I131" i="3"/>
  <c r="H131" i="3"/>
  <c r="G131" i="3"/>
  <c r="F131" i="3"/>
  <c r="J123" i="3"/>
  <c r="I123" i="3"/>
  <c r="H123" i="3"/>
  <c r="G123" i="3"/>
  <c r="F123" i="3"/>
  <c r="J115" i="3"/>
  <c r="I115" i="3"/>
  <c r="H115" i="3"/>
  <c r="G115" i="3"/>
  <c r="F115" i="3"/>
  <c r="J107" i="3"/>
  <c r="I107" i="3"/>
  <c r="H107" i="3"/>
  <c r="G107" i="3"/>
  <c r="F107" i="3"/>
  <c r="J99" i="3"/>
  <c r="I99" i="3"/>
  <c r="H99" i="3"/>
  <c r="G99" i="3"/>
  <c r="F99" i="3"/>
  <c r="J91" i="3"/>
  <c r="I91" i="3"/>
  <c r="H91" i="3"/>
  <c r="G91" i="3"/>
  <c r="F91" i="3"/>
  <c r="J83" i="3"/>
  <c r="I83" i="3"/>
  <c r="H83" i="3"/>
  <c r="G83" i="3"/>
  <c r="F83" i="3"/>
  <c r="J75" i="3"/>
  <c r="I75" i="3"/>
  <c r="H75" i="3"/>
  <c r="G75" i="3"/>
  <c r="F75" i="3"/>
  <c r="J67" i="3"/>
  <c r="I67" i="3"/>
  <c r="H67" i="3"/>
  <c r="G67" i="3"/>
  <c r="F67" i="3"/>
  <c r="J59" i="3"/>
  <c r="I59" i="3"/>
  <c r="H59" i="3"/>
  <c r="G59" i="3"/>
  <c r="F59" i="3"/>
  <c r="J51" i="3"/>
  <c r="I51" i="3"/>
  <c r="H51" i="3"/>
  <c r="G51" i="3"/>
  <c r="F51" i="3"/>
  <c r="J43" i="3"/>
  <c r="I43" i="3"/>
  <c r="H43" i="3"/>
  <c r="G43" i="3"/>
  <c r="F43" i="3"/>
  <c r="J35" i="3"/>
  <c r="I35" i="3"/>
  <c r="H35" i="3"/>
  <c r="G35" i="3"/>
  <c r="F35" i="3"/>
  <c r="J27" i="3"/>
  <c r="I27" i="3"/>
  <c r="H27" i="3"/>
  <c r="G27" i="3"/>
  <c r="F27" i="3"/>
  <c r="J19" i="3"/>
  <c r="I19" i="3"/>
  <c r="H19" i="3"/>
  <c r="G19" i="3"/>
  <c r="F19" i="3"/>
  <c r="J11" i="3"/>
  <c r="I11" i="3"/>
  <c r="H11" i="3"/>
  <c r="G11" i="3"/>
  <c r="F11" i="3"/>
  <c r="J3" i="3"/>
  <c r="I3" i="3"/>
  <c r="H3" i="3"/>
  <c r="G3" i="3"/>
  <c r="F3" i="3"/>
  <c r="R354" i="6"/>
  <c r="F354" i="6"/>
  <c r="H354" i="6"/>
  <c r="F353" i="6"/>
  <c r="J354" i="6"/>
  <c r="I354" i="6"/>
  <c r="G354" i="6"/>
  <c r="J353" i="6"/>
  <c r="I353" i="6"/>
  <c r="H353" i="6"/>
  <c r="AE353" i="6" s="1"/>
  <c r="G353" i="6"/>
  <c r="R346" i="6"/>
  <c r="F345" i="6"/>
  <c r="J345" i="6"/>
  <c r="I345" i="6"/>
  <c r="H345" i="6"/>
  <c r="G345" i="6"/>
  <c r="R338" i="6"/>
  <c r="F337" i="6"/>
  <c r="J337" i="6"/>
  <c r="I337" i="6"/>
  <c r="H337" i="6"/>
  <c r="G337" i="6"/>
  <c r="R330" i="6"/>
  <c r="F329" i="6"/>
  <c r="J329" i="6"/>
  <c r="I329" i="6"/>
  <c r="H329" i="6"/>
  <c r="G329" i="6"/>
  <c r="R322" i="6"/>
  <c r="F321" i="6"/>
  <c r="J321" i="6"/>
  <c r="I321" i="6"/>
  <c r="H321" i="6"/>
  <c r="G321" i="6"/>
  <c r="R314" i="6"/>
  <c r="F313" i="6"/>
  <c r="J313" i="6"/>
  <c r="I313" i="6"/>
  <c r="H313" i="6"/>
  <c r="G313" i="6"/>
  <c r="R306" i="6"/>
  <c r="F305" i="6"/>
  <c r="J305" i="6"/>
  <c r="I305" i="6"/>
  <c r="H305" i="6"/>
  <c r="G305" i="6"/>
  <c r="R298" i="6"/>
  <c r="F297" i="6"/>
  <c r="J297" i="6"/>
  <c r="I297" i="6"/>
  <c r="H297" i="6"/>
  <c r="G297" i="6"/>
  <c r="R290" i="6"/>
  <c r="F289" i="6"/>
  <c r="J289" i="6"/>
  <c r="I289" i="6"/>
  <c r="H289" i="6"/>
  <c r="G289" i="6"/>
  <c r="R282" i="6"/>
  <c r="F281" i="6"/>
  <c r="J281" i="6"/>
  <c r="I281" i="6"/>
  <c r="H281" i="6"/>
  <c r="G281" i="6"/>
  <c r="R274" i="6"/>
  <c r="F273" i="6"/>
  <c r="J273" i="6"/>
  <c r="I273" i="6"/>
  <c r="H273" i="6"/>
  <c r="G273" i="6"/>
  <c r="R266" i="6"/>
  <c r="F265" i="6"/>
  <c r="J265" i="6"/>
  <c r="I265" i="6"/>
  <c r="H265" i="6"/>
  <c r="G265" i="6"/>
  <c r="R258" i="6"/>
  <c r="F257" i="6"/>
  <c r="J257" i="6"/>
  <c r="I257" i="6"/>
  <c r="H257" i="6"/>
  <c r="G257" i="6"/>
  <c r="R250" i="6"/>
  <c r="F249" i="6"/>
  <c r="J249" i="6"/>
  <c r="I249" i="6"/>
  <c r="H249" i="6"/>
  <c r="G249" i="6"/>
  <c r="R242" i="6"/>
  <c r="F241" i="6"/>
  <c r="J241" i="6"/>
  <c r="I241" i="6"/>
  <c r="H241" i="6"/>
  <c r="G241" i="6"/>
  <c r="R234" i="6"/>
  <c r="F233" i="6"/>
  <c r="J233" i="6"/>
  <c r="I233" i="6"/>
  <c r="H233" i="6"/>
  <c r="G233" i="6"/>
  <c r="R226" i="6"/>
  <c r="F225" i="6"/>
  <c r="J225" i="6"/>
  <c r="I225" i="6"/>
  <c r="H225" i="6"/>
  <c r="G225" i="6"/>
  <c r="R218" i="6"/>
  <c r="F217" i="6"/>
  <c r="J217" i="6"/>
  <c r="I217" i="6"/>
  <c r="H217" i="6"/>
  <c r="G217" i="6"/>
  <c r="R210" i="6"/>
  <c r="F209" i="6"/>
  <c r="J209" i="6"/>
  <c r="I209" i="6"/>
  <c r="H209" i="6"/>
  <c r="G209" i="6"/>
  <c r="R202" i="6"/>
  <c r="F201" i="6"/>
  <c r="J201" i="6"/>
  <c r="I201" i="6"/>
  <c r="H201" i="6"/>
  <c r="G201" i="6"/>
  <c r="R194" i="6"/>
  <c r="J193" i="6"/>
  <c r="I193" i="6"/>
  <c r="H193" i="6"/>
  <c r="G193" i="6"/>
  <c r="F193" i="6"/>
  <c r="R186" i="6"/>
  <c r="J185" i="6"/>
  <c r="I185" i="6"/>
  <c r="H185" i="6"/>
  <c r="G185" i="6"/>
  <c r="F185" i="6"/>
  <c r="R178" i="6"/>
  <c r="J177" i="6"/>
  <c r="I177" i="6"/>
  <c r="H177" i="6"/>
  <c r="G177" i="6"/>
  <c r="F177" i="6"/>
  <c r="R170" i="6"/>
  <c r="J169" i="6"/>
  <c r="I169" i="6"/>
  <c r="H169" i="6"/>
  <c r="G169" i="6"/>
  <c r="F169" i="6"/>
  <c r="R162" i="6"/>
  <c r="J161" i="6"/>
  <c r="I161" i="6"/>
  <c r="H161" i="6"/>
  <c r="G161" i="6"/>
  <c r="F161" i="6"/>
  <c r="R154" i="6"/>
  <c r="J153" i="6"/>
  <c r="I153" i="6"/>
  <c r="H153" i="6"/>
  <c r="G153" i="6"/>
  <c r="F153" i="6"/>
  <c r="R146" i="6"/>
  <c r="J145" i="6"/>
  <c r="I145" i="6"/>
  <c r="H145" i="6"/>
  <c r="G145" i="6"/>
  <c r="F145" i="6"/>
  <c r="R138" i="6"/>
  <c r="J137" i="6"/>
  <c r="I137" i="6"/>
  <c r="H137" i="6"/>
  <c r="G137" i="6"/>
  <c r="F137" i="6"/>
  <c r="R130" i="6"/>
  <c r="J129" i="6"/>
  <c r="I129" i="6"/>
  <c r="H129" i="6"/>
  <c r="G129" i="6"/>
  <c r="F129" i="6"/>
  <c r="R122" i="6"/>
  <c r="J121" i="6"/>
  <c r="I121" i="6"/>
  <c r="H121" i="6"/>
  <c r="G121" i="6"/>
  <c r="F121" i="6"/>
  <c r="R114" i="6"/>
  <c r="J113" i="6"/>
  <c r="I113" i="6"/>
  <c r="H113" i="6"/>
  <c r="G113" i="6"/>
  <c r="F113" i="6"/>
  <c r="R106" i="6"/>
  <c r="J105" i="6"/>
  <c r="I105" i="6"/>
  <c r="H105" i="6"/>
  <c r="G105" i="6"/>
  <c r="F105" i="6"/>
  <c r="R98" i="6"/>
  <c r="J97" i="6"/>
  <c r="I97" i="6"/>
  <c r="H97" i="6"/>
  <c r="G97" i="6"/>
  <c r="F97" i="6"/>
  <c r="R90" i="6"/>
  <c r="J89" i="6"/>
  <c r="I89" i="6"/>
  <c r="H89" i="6"/>
  <c r="G89" i="6"/>
  <c r="F89" i="6"/>
  <c r="R82" i="6"/>
  <c r="J81" i="6"/>
  <c r="I81" i="6"/>
  <c r="H81" i="6"/>
  <c r="G81" i="6"/>
  <c r="F81" i="6"/>
  <c r="R74" i="6"/>
  <c r="J73" i="6"/>
  <c r="I73" i="6"/>
  <c r="H73" i="6"/>
  <c r="G73" i="6"/>
  <c r="F73" i="6"/>
  <c r="R66" i="6"/>
  <c r="J65" i="6"/>
  <c r="I65" i="6"/>
  <c r="H65" i="6"/>
  <c r="G65" i="6"/>
  <c r="F65" i="6"/>
  <c r="R58" i="6"/>
  <c r="J57" i="6"/>
  <c r="I57" i="6"/>
  <c r="H57" i="6"/>
  <c r="G57" i="6"/>
  <c r="F57" i="6"/>
  <c r="R50" i="6"/>
  <c r="J49" i="6"/>
  <c r="I49" i="6"/>
  <c r="H49" i="6"/>
  <c r="G49" i="6"/>
  <c r="F49" i="6"/>
  <c r="R42" i="6"/>
  <c r="J41" i="6"/>
  <c r="I41" i="6"/>
  <c r="H41" i="6"/>
  <c r="G41" i="6"/>
  <c r="F41" i="6"/>
  <c r="R34" i="6"/>
  <c r="J33" i="6"/>
  <c r="I33" i="6"/>
  <c r="H33" i="6"/>
  <c r="G33" i="6"/>
  <c r="F33" i="6"/>
  <c r="R26" i="6"/>
  <c r="J25" i="6"/>
  <c r="I25" i="6"/>
  <c r="H25" i="6"/>
  <c r="G25" i="6"/>
  <c r="F25" i="6"/>
  <c r="R18" i="6"/>
  <c r="R10" i="6"/>
  <c r="R2" i="6"/>
  <c r="AE26" i="10"/>
  <c r="AE11" i="12"/>
  <c r="R353" i="6"/>
  <c r="R345" i="6"/>
  <c r="R337" i="6"/>
  <c r="R329" i="6"/>
  <c r="R321" i="6"/>
  <c r="R313" i="6"/>
  <c r="R305" i="6"/>
  <c r="R297" i="6"/>
  <c r="R289" i="6"/>
  <c r="R281" i="6"/>
  <c r="R273" i="6"/>
  <c r="R265" i="6"/>
  <c r="R257" i="6"/>
  <c r="R249" i="6"/>
  <c r="R241" i="6"/>
  <c r="R233" i="6"/>
  <c r="R225" i="6"/>
  <c r="R217" i="6"/>
  <c r="R209" i="6"/>
  <c r="R201" i="6"/>
  <c r="R193" i="6"/>
  <c r="R185" i="6"/>
  <c r="R177" i="6"/>
  <c r="R169" i="6"/>
  <c r="R161" i="6"/>
  <c r="R153" i="6"/>
  <c r="R145" i="6"/>
  <c r="R137" i="6"/>
  <c r="R129" i="6"/>
  <c r="R121" i="6"/>
  <c r="R113" i="6"/>
  <c r="R105" i="6"/>
  <c r="R97" i="6"/>
  <c r="R89" i="6"/>
  <c r="R81" i="6"/>
  <c r="R73" i="6"/>
  <c r="R65" i="6"/>
  <c r="R57" i="6"/>
  <c r="R49" i="6"/>
  <c r="R41" i="6"/>
  <c r="R33" i="6"/>
  <c r="R25" i="6"/>
  <c r="R17" i="6"/>
  <c r="R9" i="6"/>
  <c r="R352" i="6"/>
  <c r="R344" i="6"/>
  <c r="R336" i="6"/>
  <c r="R328" i="6"/>
  <c r="R320" i="6"/>
  <c r="R312" i="6"/>
  <c r="R304" i="6"/>
  <c r="R296" i="6"/>
  <c r="R288" i="6"/>
  <c r="R280" i="6"/>
  <c r="R272" i="6"/>
  <c r="R264" i="6"/>
  <c r="R256" i="6"/>
  <c r="R248" i="6"/>
  <c r="R240" i="6"/>
  <c r="R232" i="6"/>
  <c r="R224" i="6"/>
  <c r="R216" i="6"/>
  <c r="R208" i="6"/>
  <c r="R200" i="6"/>
  <c r="R192" i="6"/>
  <c r="R184" i="6"/>
  <c r="R176" i="6"/>
  <c r="R168" i="6"/>
  <c r="R160" i="6"/>
  <c r="R152" i="6"/>
  <c r="R144" i="6"/>
  <c r="R136" i="6"/>
  <c r="R128" i="6"/>
  <c r="R120" i="6"/>
  <c r="R112" i="6"/>
  <c r="R104" i="6"/>
  <c r="R96" i="6"/>
  <c r="R88" i="6"/>
  <c r="R80" i="6"/>
  <c r="R72" i="6"/>
  <c r="R64" i="6"/>
  <c r="R56" i="6"/>
  <c r="R48" i="6"/>
  <c r="R40" i="6"/>
  <c r="R32" i="6"/>
  <c r="R24" i="6"/>
  <c r="R16" i="6"/>
  <c r="R8" i="6"/>
  <c r="R351" i="6"/>
  <c r="R343" i="6"/>
  <c r="R335" i="6"/>
  <c r="R327" i="6"/>
  <c r="R319" i="6"/>
  <c r="R311" i="6"/>
  <c r="R303" i="6"/>
  <c r="R295" i="6"/>
  <c r="R287" i="6"/>
  <c r="R279" i="6"/>
  <c r="R271" i="6"/>
  <c r="R263" i="6"/>
  <c r="R255" i="6"/>
  <c r="R247" i="6"/>
  <c r="R239" i="6"/>
  <c r="R231" i="6"/>
  <c r="R223" i="6"/>
  <c r="R215" i="6"/>
  <c r="R207" i="6"/>
  <c r="R199" i="6"/>
  <c r="R191" i="6"/>
  <c r="R183" i="6"/>
  <c r="R175" i="6"/>
  <c r="R167" i="6"/>
  <c r="R159" i="6"/>
  <c r="R151" i="6"/>
  <c r="R143" i="6"/>
  <c r="R135" i="6"/>
  <c r="R127" i="6"/>
  <c r="R119" i="6"/>
  <c r="R111" i="6"/>
  <c r="R103" i="6"/>
  <c r="R95" i="6"/>
  <c r="R87" i="6"/>
  <c r="R79" i="6"/>
  <c r="R71" i="6"/>
  <c r="R63" i="6"/>
  <c r="R55" i="6"/>
  <c r="R47" i="6"/>
  <c r="R39" i="6"/>
  <c r="R31" i="6"/>
  <c r="R23" i="6"/>
  <c r="R15" i="6"/>
  <c r="R7" i="6"/>
  <c r="R350" i="6"/>
  <c r="R342" i="6"/>
  <c r="R334" i="6"/>
  <c r="R326" i="6"/>
  <c r="R318" i="6"/>
  <c r="R310" i="6"/>
  <c r="R302" i="6"/>
  <c r="R294" i="6"/>
  <c r="R286" i="6"/>
  <c r="R278" i="6"/>
  <c r="R270" i="6"/>
  <c r="R262" i="6"/>
  <c r="R254" i="6"/>
  <c r="R246" i="6"/>
  <c r="R238" i="6"/>
  <c r="R230" i="6"/>
  <c r="R222" i="6"/>
  <c r="R214" i="6"/>
  <c r="R206" i="6"/>
  <c r="R198" i="6"/>
  <c r="R190" i="6"/>
  <c r="R182" i="6"/>
  <c r="R174" i="6"/>
  <c r="R166" i="6"/>
  <c r="R158" i="6"/>
  <c r="R150" i="6"/>
  <c r="R142" i="6"/>
  <c r="R134" i="6"/>
  <c r="R126" i="6"/>
  <c r="R118" i="6"/>
  <c r="R110" i="6"/>
  <c r="R102" i="6"/>
  <c r="R94" i="6"/>
  <c r="R86" i="6"/>
  <c r="R78" i="6"/>
  <c r="R70" i="6"/>
  <c r="R62" i="6"/>
  <c r="R54" i="6"/>
  <c r="R46" i="6"/>
  <c r="R38" i="6"/>
  <c r="R30" i="6"/>
  <c r="R22" i="6"/>
  <c r="R14" i="6"/>
  <c r="R6" i="6"/>
  <c r="R341" i="6"/>
  <c r="R333" i="6"/>
  <c r="R325" i="6"/>
  <c r="R317" i="6"/>
  <c r="R309" i="6"/>
  <c r="R301" i="6"/>
  <c r="R293" i="6"/>
  <c r="R285" i="6"/>
  <c r="R277" i="6"/>
  <c r="R269" i="6"/>
  <c r="R261" i="6"/>
  <c r="R253" i="6"/>
  <c r="R245" i="6"/>
  <c r="R237" i="6"/>
  <c r="R229" i="6"/>
  <c r="R221" i="6"/>
  <c r="R213" i="6"/>
  <c r="R205" i="6"/>
  <c r="R197" i="6"/>
  <c r="R189" i="6"/>
  <c r="R181" i="6"/>
  <c r="R173" i="6"/>
  <c r="R165" i="6"/>
  <c r="R157" i="6"/>
  <c r="R149" i="6"/>
  <c r="R141" i="6"/>
  <c r="R133" i="6"/>
  <c r="R125" i="6"/>
  <c r="R117" i="6"/>
  <c r="R109" i="6"/>
  <c r="R101" i="6"/>
  <c r="R93" i="6"/>
  <c r="R85" i="6"/>
  <c r="R77" i="6"/>
  <c r="R69" i="6"/>
  <c r="R61" i="6"/>
  <c r="R53" i="6"/>
  <c r="R45" i="6"/>
  <c r="R37" i="6"/>
  <c r="R29" i="6"/>
  <c r="R21" i="6"/>
  <c r="R13" i="6"/>
  <c r="R5" i="6"/>
  <c r="P373" i="6"/>
  <c r="K373" i="6"/>
  <c r="K353" i="8"/>
  <c r="AA32" i="12"/>
  <c r="AI32" i="12" s="1"/>
  <c r="Z31" i="12"/>
  <c r="AH31" i="12" s="1"/>
  <c r="Y31" i="12"/>
  <c r="AG31" i="12" s="1"/>
  <c r="K356" i="8"/>
  <c r="K354" i="8"/>
  <c r="K349" i="3"/>
  <c r="L349" i="3"/>
  <c r="M349" i="3"/>
  <c r="AB32" i="12"/>
  <c r="AJ32" i="12" s="1"/>
  <c r="K355" i="8"/>
  <c r="K357" i="8"/>
  <c r="AA31" i="12"/>
  <c r="AI31" i="12" s="1"/>
  <c r="Z32" i="12"/>
  <c r="AH32" i="12" s="1"/>
  <c r="Y30" i="8"/>
  <c r="AH30" i="8" s="1"/>
  <c r="AD30" i="8"/>
  <c r="AA30" i="8"/>
  <c r="AJ30" i="8" s="1"/>
  <c r="N344" i="3"/>
  <c r="N344" i="6"/>
  <c r="N347" i="3"/>
  <c r="N347" i="6"/>
  <c r="N343" i="3"/>
  <c r="N343" i="6"/>
  <c r="N339" i="3"/>
  <c r="N339" i="6"/>
  <c r="N335" i="3"/>
  <c r="N335" i="6"/>
  <c r="N331" i="6"/>
  <c r="N331" i="3"/>
  <c r="N327" i="6"/>
  <c r="N327" i="3"/>
  <c r="N323" i="6"/>
  <c r="N323" i="3"/>
  <c r="N319" i="3"/>
  <c r="N319" i="6"/>
  <c r="N315" i="6"/>
  <c r="N315" i="3"/>
  <c r="N311" i="6"/>
  <c r="N311" i="3"/>
  <c r="N307" i="6"/>
  <c r="N307" i="3"/>
  <c r="N303" i="3"/>
  <c r="N303" i="6"/>
  <c r="N299" i="6"/>
  <c r="N299" i="3"/>
  <c r="N295" i="6"/>
  <c r="N295" i="3"/>
  <c r="N291" i="6"/>
  <c r="N291" i="3"/>
  <c r="N287" i="3"/>
  <c r="N287" i="6"/>
  <c r="N283" i="6"/>
  <c r="N283" i="3"/>
  <c r="N279" i="6"/>
  <c r="N279" i="3"/>
  <c r="N275" i="6"/>
  <c r="N275" i="3"/>
  <c r="N271" i="3"/>
  <c r="N271" i="6"/>
  <c r="N267" i="6"/>
  <c r="N267" i="3"/>
  <c r="N263" i="6"/>
  <c r="N263" i="3"/>
  <c r="N259" i="6"/>
  <c r="N259" i="3"/>
  <c r="N255" i="3"/>
  <c r="N255" i="6"/>
  <c r="N251" i="6"/>
  <c r="N251" i="3"/>
  <c r="N247" i="6"/>
  <c r="N247" i="3"/>
  <c r="N243" i="6"/>
  <c r="N243" i="3"/>
  <c r="N239" i="3"/>
  <c r="N239" i="6"/>
  <c r="N235" i="6"/>
  <c r="N235" i="3"/>
  <c r="N231" i="6"/>
  <c r="N231" i="3"/>
  <c r="N227" i="6"/>
  <c r="N227" i="3"/>
  <c r="N223" i="3"/>
  <c r="N223" i="6"/>
  <c r="N219" i="6"/>
  <c r="N219" i="3"/>
  <c r="N215" i="6"/>
  <c r="N215" i="3"/>
  <c r="N211" i="6"/>
  <c r="N211" i="3"/>
  <c r="N207" i="3"/>
  <c r="N207" i="6"/>
  <c r="N203" i="6"/>
  <c r="N203" i="3"/>
  <c r="N199" i="6"/>
  <c r="N199" i="3"/>
  <c r="N195" i="6"/>
  <c r="N195" i="3"/>
  <c r="N191" i="3"/>
  <c r="N191" i="6"/>
  <c r="N187" i="6"/>
  <c r="N187" i="3"/>
  <c r="N183" i="6"/>
  <c r="N183" i="3"/>
  <c r="N179" i="6"/>
  <c r="N179" i="3"/>
  <c r="N175" i="3"/>
  <c r="N175" i="6"/>
  <c r="N171" i="6"/>
  <c r="N171" i="3"/>
  <c r="N167" i="6"/>
  <c r="N167" i="3"/>
  <c r="N163" i="6"/>
  <c r="N163" i="3"/>
  <c r="N159" i="3"/>
  <c r="N159" i="6"/>
  <c r="N155" i="6"/>
  <c r="N155" i="3"/>
  <c r="N151" i="6"/>
  <c r="N151" i="3"/>
  <c r="N147" i="6"/>
  <c r="N147" i="3"/>
  <c r="N143" i="3"/>
  <c r="N143" i="6"/>
  <c r="N139" i="6"/>
  <c r="N139" i="3"/>
  <c r="N135" i="6"/>
  <c r="N135" i="3"/>
  <c r="N131" i="6"/>
  <c r="N131" i="3"/>
  <c r="N127" i="3"/>
  <c r="N127" i="6"/>
  <c r="N123" i="6"/>
  <c r="N123" i="3"/>
  <c r="N119" i="6"/>
  <c r="N119" i="3"/>
  <c r="N115" i="6"/>
  <c r="N115" i="3"/>
  <c r="N111" i="3"/>
  <c r="N111" i="6"/>
  <c r="N107" i="6"/>
  <c r="N107" i="3"/>
  <c r="N103" i="6"/>
  <c r="N103" i="3"/>
  <c r="N99" i="6"/>
  <c r="N99" i="3"/>
  <c r="N95" i="3"/>
  <c r="N95" i="6"/>
  <c r="N91" i="6"/>
  <c r="N91" i="3"/>
  <c r="N87" i="6"/>
  <c r="N87" i="3"/>
  <c r="N83" i="6"/>
  <c r="N83" i="3"/>
  <c r="N79" i="6"/>
  <c r="N79" i="3"/>
  <c r="N75" i="6"/>
  <c r="N75" i="3"/>
  <c r="N71" i="6"/>
  <c r="N71" i="3"/>
  <c r="N67" i="6"/>
  <c r="N67" i="3"/>
  <c r="N63" i="6"/>
  <c r="N63" i="3"/>
  <c r="N59" i="6"/>
  <c r="N59" i="3"/>
  <c r="N55" i="6"/>
  <c r="N55" i="3"/>
  <c r="N51" i="6"/>
  <c r="N51" i="3"/>
  <c r="N47" i="6"/>
  <c r="N47" i="3"/>
  <c r="N43" i="6"/>
  <c r="N43" i="3"/>
  <c r="N39" i="6"/>
  <c r="N39" i="3"/>
  <c r="N35" i="6"/>
  <c r="N35" i="3"/>
  <c r="N31" i="6"/>
  <c r="N31" i="3"/>
  <c r="N27" i="6"/>
  <c r="N27" i="3"/>
  <c r="N23" i="6"/>
  <c r="N23" i="3"/>
  <c r="N19" i="6"/>
  <c r="N19" i="3"/>
  <c r="N15" i="6"/>
  <c r="N15" i="3"/>
  <c r="N11" i="6"/>
  <c r="N11" i="3"/>
  <c r="N7" i="6"/>
  <c r="N7" i="3"/>
  <c r="N3" i="6"/>
  <c r="N3" i="3"/>
  <c r="N348" i="3"/>
  <c r="N348" i="6"/>
  <c r="N345" i="6"/>
  <c r="N345" i="3"/>
  <c r="N341" i="6"/>
  <c r="N341" i="3"/>
  <c r="N337" i="3"/>
  <c r="N337" i="6"/>
  <c r="N333" i="3"/>
  <c r="N333" i="6"/>
  <c r="N329" i="3"/>
  <c r="N329" i="6"/>
  <c r="N325" i="3"/>
  <c r="N325" i="6"/>
  <c r="N321" i="3"/>
  <c r="N321" i="6"/>
  <c r="N317" i="6"/>
  <c r="N317" i="3"/>
  <c r="N313" i="3"/>
  <c r="N313" i="6"/>
  <c r="N309" i="3"/>
  <c r="N309" i="6"/>
  <c r="N305" i="6"/>
  <c r="N305" i="3"/>
  <c r="N301" i="3"/>
  <c r="N301" i="6"/>
  <c r="N297" i="3"/>
  <c r="N297" i="6"/>
  <c r="N293" i="3"/>
  <c r="N293" i="6"/>
  <c r="N289" i="6"/>
  <c r="N289" i="3"/>
  <c r="N285" i="3"/>
  <c r="N285" i="6"/>
  <c r="N281" i="6"/>
  <c r="N281" i="3"/>
  <c r="N277" i="3"/>
  <c r="N277" i="6"/>
  <c r="N273" i="3"/>
  <c r="N273" i="6"/>
  <c r="N269" i="3"/>
  <c r="N269" i="6"/>
  <c r="N265" i="3"/>
  <c r="N265" i="6"/>
  <c r="N261" i="3"/>
  <c r="N261" i="6"/>
  <c r="N257" i="3"/>
  <c r="N257" i="6"/>
  <c r="N253" i="3"/>
  <c r="N253" i="6"/>
  <c r="N249" i="3"/>
  <c r="N249" i="6"/>
  <c r="N245" i="3"/>
  <c r="N245" i="6"/>
  <c r="N241" i="6"/>
  <c r="N241" i="3"/>
  <c r="N237" i="3"/>
  <c r="N237" i="6"/>
  <c r="N233" i="6"/>
  <c r="N233" i="3"/>
  <c r="N229" i="3"/>
  <c r="N229" i="6"/>
  <c r="N225" i="6"/>
  <c r="N225" i="3"/>
  <c r="N221" i="3"/>
  <c r="N221" i="6"/>
  <c r="N217" i="6"/>
  <c r="N217" i="3"/>
  <c r="N213" i="3"/>
  <c r="N213" i="6"/>
  <c r="N209" i="3"/>
  <c r="N209" i="6"/>
  <c r="N205" i="6"/>
  <c r="N205" i="3"/>
  <c r="N201" i="3"/>
  <c r="N201" i="6"/>
  <c r="N197" i="3"/>
  <c r="N197" i="6"/>
  <c r="N193" i="3"/>
  <c r="N193" i="6"/>
  <c r="N349" i="3"/>
  <c r="N349" i="6"/>
  <c r="N340" i="3"/>
  <c r="N340" i="6"/>
  <c r="N336" i="3"/>
  <c r="N336" i="6"/>
  <c r="N332" i="3"/>
  <c r="N332" i="6"/>
  <c r="N328" i="3"/>
  <c r="N328" i="6"/>
  <c r="N324" i="3"/>
  <c r="N324" i="6"/>
  <c r="N320" i="3"/>
  <c r="N320" i="6"/>
  <c r="N316" i="3"/>
  <c r="N316" i="6"/>
  <c r="N312" i="3"/>
  <c r="N312" i="6"/>
  <c r="N308" i="3"/>
  <c r="N308" i="6"/>
  <c r="N304" i="3"/>
  <c r="N304" i="6"/>
  <c r="N300" i="3"/>
  <c r="N300" i="6"/>
  <c r="N296" i="3"/>
  <c r="N296" i="6"/>
  <c r="N292" i="3"/>
  <c r="N292" i="6"/>
  <c r="N288" i="3"/>
  <c r="N288" i="6"/>
  <c r="N284" i="3"/>
  <c r="N284" i="6"/>
  <c r="N280" i="3"/>
  <c r="N280" i="6"/>
  <c r="N276" i="3"/>
  <c r="N276" i="6"/>
  <c r="N272" i="3"/>
  <c r="N272" i="6"/>
  <c r="N268" i="3"/>
  <c r="N268" i="6"/>
  <c r="N264" i="3"/>
  <c r="N264" i="6"/>
  <c r="N260" i="3"/>
  <c r="N260" i="6"/>
  <c r="N256" i="3"/>
  <c r="N256" i="6"/>
  <c r="N252" i="3"/>
  <c r="N252" i="6"/>
  <c r="N248" i="3"/>
  <c r="N248" i="6"/>
  <c r="N244" i="3"/>
  <c r="N244" i="6"/>
  <c r="N240" i="3"/>
  <c r="N240" i="6"/>
  <c r="N236" i="3"/>
  <c r="N236" i="6"/>
  <c r="N232" i="3"/>
  <c r="N232" i="6"/>
  <c r="N228" i="3"/>
  <c r="N228" i="6"/>
  <c r="N224" i="3"/>
  <c r="N224" i="6"/>
  <c r="N220" i="3"/>
  <c r="N220" i="6"/>
  <c r="N216" i="3"/>
  <c r="N216" i="6"/>
  <c r="N212" i="3"/>
  <c r="N212" i="6"/>
  <c r="N208" i="3"/>
  <c r="N208" i="6"/>
  <c r="N204" i="3"/>
  <c r="N204" i="6"/>
  <c r="N200" i="3"/>
  <c r="N200" i="6"/>
  <c r="N196" i="3"/>
  <c r="N196" i="6"/>
  <c r="N192" i="3"/>
  <c r="N192" i="6"/>
  <c r="N188" i="3"/>
  <c r="N188" i="6"/>
  <c r="N184" i="3"/>
  <c r="N184" i="6"/>
  <c r="N180" i="3"/>
  <c r="N180" i="6"/>
  <c r="N176" i="3"/>
  <c r="N176" i="6"/>
  <c r="N172" i="3"/>
  <c r="N172" i="6"/>
  <c r="N168" i="3"/>
  <c r="N168" i="6"/>
  <c r="N164" i="3"/>
  <c r="N164" i="6"/>
  <c r="N160" i="3"/>
  <c r="N160" i="6"/>
  <c r="N156" i="3"/>
  <c r="N156" i="6"/>
  <c r="N152" i="3"/>
  <c r="N152" i="6"/>
  <c r="N148" i="3"/>
  <c r="N148" i="6"/>
  <c r="N144" i="3"/>
  <c r="N144" i="6"/>
  <c r="N140" i="3"/>
  <c r="N140" i="6"/>
  <c r="N136" i="3"/>
  <c r="N136" i="6"/>
  <c r="N132" i="3"/>
  <c r="N132" i="6"/>
  <c r="N128" i="3"/>
  <c r="N128" i="6"/>
  <c r="N124" i="3"/>
  <c r="N124" i="6"/>
  <c r="N120" i="3"/>
  <c r="N120" i="6"/>
  <c r="N116" i="3"/>
  <c r="N116" i="6"/>
  <c r="N112" i="3"/>
  <c r="N112" i="6"/>
  <c r="N108" i="3"/>
  <c r="N108" i="6"/>
  <c r="N104" i="3"/>
  <c r="N104" i="6"/>
  <c r="N100" i="3"/>
  <c r="N100" i="6"/>
  <c r="N96" i="3"/>
  <c r="N96" i="6"/>
  <c r="N92" i="3"/>
  <c r="N92" i="6"/>
  <c r="N88" i="3"/>
  <c r="N88" i="6"/>
  <c r="N84" i="3"/>
  <c r="N84" i="6"/>
  <c r="N80" i="6"/>
  <c r="N80" i="3"/>
  <c r="N76" i="3"/>
  <c r="N76" i="6"/>
  <c r="N72" i="3"/>
  <c r="N72" i="6"/>
  <c r="N68" i="6"/>
  <c r="N68" i="3"/>
  <c r="N64" i="6"/>
  <c r="N64" i="3"/>
  <c r="N60" i="3"/>
  <c r="N60" i="6"/>
  <c r="N56" i="6"/>
  <c r="N56" i="3"/>
  <c r="N52" i="3"/>
  <c r="N52" i="6"/>
  <c r="N48" i="6"/>
  <c r="N48" i="3"/>
  <c r="N44" i="3"/>
  <c r="N44" i="6"/>
  <c r="N40" i="3"/>
  <c r="N40" i="6"/>
  <c r="N36" i="6"/>
  <c r="N36" i="3"/>
  <c r="N32" i="6"/>
  <c r="N32" i="3"/>
  <c r="N28" i="3"/>
  <c r="N28" i="6"/>
  <c r="N24" i="6"/>
  <c r="N24" i="3"/>
  <c r="N20" i="3"/>
  <c r="N20" i="6"/>
  <c r="N16" i="6"/>
  <c r="N16" i="3"/>
  <c r="N12" i="3"/>
  <c r="N12" i="6"/>
  <c r="N8" i="3"/>
  <c r="N8" i="6"/>
  <c r="N4" i="6"/>
  <c r="N4" i="3"/>
  <c r="N346" i="3"/>
  <c r="N346" i="6"/>
  <c r="N342" i="3"/>
  <c r="N342" i="6"/>
  <c r="N338" i="6"/>
  <c r="N338" i="3"/>
  <c r="N334" i="3"/>
  <c r="N334" i="6"/>
  <c r="N330" i="3"/>
  <c r="N330" i="6"/>
  <c r="N326" i="6"/>
  <c r="N326" i="3"/>
  <c r="N322" i="3"/>
  <c r="N322" i="6"/>
  <c r="N318" i="3"/>
  <c r="N318" i="6"/>
  <c r="N314" i="3"/>
  <c r="N314" i="6"/>
  <c r="N310" i="6"/>
  <c r="N310" i="3"/>
  <c r="N306" i="3"/>
  <c r="N306" i="6"/>
  <c r="N302" i="3"/>
  <c r="N302" i="6"/>
  <c r="N298" i="3"/>
  <c r="N298" i="6"/>
  <c r="N294" i="3"/>
  <c r="N294" i="6"/>
  <c r="N290" i="3"/>
  <c r="N290" i="6"/>
  <c r="N286" i="3"/>
  <c r="N286" i="6"/>
  <c r="N282" i="3"/>
  <c r="N282" i="6"/>
  <c r="N278" i="3"/>
  <c r="N278" i="6"/>
  <c r="N274" i="3"/>
  <c r="N274" i="6"/>
  <c r="N270" i="3"/>
  <c r="N270" i="6"/>
  <c r="N266" i="3"/>
  <c r="N266" i="6"/>
  <c r="N262" i="6"/>
  <c r="N262" i="3"/>
  <c r="N258" i="3"/>
  <c r="N258" i="6"/>
  <c r="N254" i="3"/>
  <c r="N254" i="6"/>
  <c r="N250" i="3"/>
  <c r="N250" i="6"/>
  <c r="N246" i="6"/>
  <c r="N246" i="3"/>
  <c r="N242" i="3"/>
  <c r="N242" i="6"/>
  <c r="N238" i="3"/>
  <c r="N238" i="6"/>
  <c r="N234" i="3"/>
  <c r="N234" i="6"/>
  <c r="N230" i="3"/>
  <c r="N230" i="6"/>
  <c r="N226" i="3"/>
  <c r="N226" i="6"/>
  <c r="N222" i="3"/>
  <c r="N222" i="6"/>
  <c r="N218" i="3"/>
  <c r="N218" i="6"/>
  <c r="N214" i="3"/>
  <c r="N214" i="6"/>
  <c r="N210" i="3"/>
  <c r="N210" i="6"/>
  <c r="N206" i="3"/>
  <c r="N206" i="6"/>
  <c r="N202" i="3"/>
  <c r="N202" i="6"/>
  <c r="N198" i="6"/>
  <c r="N198" i="3"/>
  <c r="N194" i="3"/>
  <c r="N194" i="6"/>
  <c r="N190" i="3"/>
  <c r="N190" i="6"/>
  <c r="N186" i="3"/>
  <c r="N186" i="6"/>
  <c r="N182" i="6"/>
  <c r="N182" i="3"/>
  <c r="N178" i="3"/>
  <c r="N178" i="6"/>
  <c r="N174" i="3"/>
  <c r="N174" i="6"/>
  <c r="N170" i="3"/>
  <c r="N170" i="6"/>
  <c r="N166" i="3"/>
  <c r="N166" i="6"/>
  <c r="N162" i="6"/>
  <c r="N162" i="3"/>
  <c r="N158" i="3"/>
  <c r="N158" i="6"/>
  <c r="N154" i="3"/>
  <c r="N154" i="6"/>
  <c r="N150" i="3"/>
  <c r="N150" i="6"/>
  <c r="N146" i="6"/>
  <c r="N146" i="3"/>
  <c r="N142" i="3"/>
  <c r="N142" i="6"/>
  <c r="N138" i="3"/>
  <c r="N138" i="6"/>
  <c r="N134" i="6"/>
  <c r="N134" i="3"/>
  <c r="N130" i="3"/>
  <c r="N130" i="6"/>
  <c r="N126" i="3"/>
  <c r="N126" i="6"/>
  <c r="N122" i="3"/>
  <c r="N122" i="6"/>
  <c r="N118" i="6"/>
  <c r="N118" i="3"/>
  <c r="N114" i="3"/>
  <c r="N114" i="6"/>
  <c r="N110" i="3"/>
  <c r="N110" i="6"/>
  <c r="N106" i="3"/>
  <c r="N106" i="6"/>
  <c r="N102" i="3"/>
  <c r="N102" i="6"/>
  <c r="N98" i="3"/>
  <c r="N98" i="6"/>
  <c r="N94" i="3"/>
  <c r="N94" i="6"/>
  <c r="N90" i="3"/>
  <c r="N90" i="6"/>
  <c r="N86" i="3"/>
  <c r="N86" i="6"/>
  <c r="N82" i="3"/>
  <c r="N82" i="6"/>
  <c r="N78" i="6"/>
  <c r="N78" i="3"/>
  <c r="N74" i="6"/>
  <c r="N74" i="3"/>
  <c r="N70" i="3"/>
  <c r="N70" i="6"/>
  <c r="N66" i="3"/>
  <c r="N66" i="6"/>
  <c r="N62" i="6"/>
  <c r="N62" i="3"/>
  <c r="N58" i="6"/>
  <c r="N58" i="3"/>
  <c r="N54" i="3"/>
  <c r="N54" i="6"/>
  <c r="N50" i="3"/>
  <c r="N50" i="6"/>
  <c r="N46" i="6"/>
  <c r="N46" i="3"/>
  <c r="N42" i="6"/>
  <c r="N42" i="3"/>
  <c r="N38" i="3"/>
  <c r="N38" i="6"/>
  <c r="N34" i="3"/>
  <c r="N34" i="6"/>
  <c r="N30" i="6"/>
  <c r="N30" i="3"/>
  <c r="N26" i="6"/>
  <c r="N26" i="3"/>
  <c r="N22" i="3"/>
  <c r="N22" i="6"/>
  <c r="N18" i="3"/>
  <c r="N18" i="6"/>
  <c r="N14" i="3"/>
  <c r="N14" i="6"/>
  <c r="N10" i="6"/>
  <c r="N10" i="3"/>
  <c r="N6" i="3"/>
  <c r="N6" i="6"/>
  <c r="N2" i="3"/>
  <c r="N2" i="6"/>
  <c r="N189" i="6"/>
  <c r="N189" i="3"/>
  <c r="N185" i="3"/>
  <c r="N185" i="6"/>
  <c r="N181" i="3"/>
  <c r="N181" i="6"/>
  <c r="N177" i="6"/>
  <c r="N177" i="3"/>
  <c r="N173" i="3"/>
  <c r="N173" i="6"/>
  <c r="N169" i="3"/>
  <c r="N169" i="6"/>
  <c r="N165" i="3"/>
  <c r="N165" i="6"/>
  <c r="N161" i="6"/>
  <c r="N161" i="3"/>
  <c r="N157" i="3"/>
  <c r="N157" i="6"/>
  <c r="N153" i="3"/>
  <c r="N153" i="6"/>
  <c r="N149" i="3"/>
  <c r="N149" i="6"/>
  <c r="N145" i="3"/>
  <c r="N145" i="6"/>
  <c r="N141" i="3"/>
  <c r="N141" i="6"/>
  <c r="N137" i="3"/>
  <c r="N137" i="6"/>
  <c r="N133" i="3"/>
  <c r="N133" i="6"/>
  <c r="N129" i="3"/>
  <c r="N129" i="6"/>
  <c r="N125" i="3"/>
  <c r="N125" i="6"/>
  <c r="N121" i="3"/>
  <c r="N121" i="6"/>
  <c r="N117" i="3"/>
  <c r="N117" i="6"/>
  <c r="N113" i="6"/>
  <c r="N113" i="3"/>
  <c r="N109" i="3"/>
  <c r="N109" i="6"/>
  <c r="N105" i="6"/>
  <c r="N105" i="3"/>
  <c r="N101" i="3"/>
  <c r="N101" i="6"/>
  <c r="N97" i="6"/>
  <c r="N97" i="3"/>
  <c r="N93" i="3"/>
  <c r="N93" i="6"/>
  <c r="N89" i="3"/>
  <c r="N89" i="6"/>
  <c r="N85" i="3"/>
  <c r="N85" i="6"/>
  <c r="N81" i="3"/>
  <c r="N81" i="6"/>
  <c r="N77" i="3"/>
  <c r="N77" i="6"/>
  <c r="N73" i="3"/>
  <c r="N73" i="6"/>
  <c r="N69" i="3"/>
  <c r="N69" i="6"/>
  <c r="N65" i="3"/>
  <c r="N65" i="6"/>
  <c r="N61" i="3"/>
  <c r="N61" i="6"/>
  <c r="N57" i="3"/>
  <c r="N57" i="6"/>
  <c r="N53" i="3"/>
  <c r="N53" i="6"/>
  <c r="N49" i="3"/>
  <c r="N49" i="6"/>
  <c r="N45" i="3"/>
  <c r="N45" i="6"/>
  <c r="N41" i="3"/>
  <c r="N41" i="6"/>
  <c r="N37" i="3"/>
  <c r="N37" i="6"/>
  <c r="N33" i="3"/>
  <c r="N33" i="6"/>
  <c r="N29" i="3"/>
  <c r="N29" i="6"/>
  <c r="N25" i="3"/>
  <c r="N25" i="6"/>
  <c r="N21" i="3"/>
  <c r="N21" i="6"/>
  <c r="N17" i="3"/>
  <c r="N17" i="6"/>
  <c r="N13" i="3"/>
  <c r="N13" i="6"/>
  <c r="N9" i="3"/>
  <c r="N9" i="6"/>
  <c r="N5" i="3"/>
  <c r="N5" i="6"/>
  <c r="K349" i="6"/>
  <c r="L349" i="6"/>
  <c r="M349" i="6"/>
  <c r="AE32" i="6"/>
  <c r="AC31" i="8"/>
  <c r="AL31" i="8" s="1"/>
  <c r="K359" i="8"/>
  <c r="AG30" i="8"/>
  <c r="AC30" i="8"/>
  <c r="AL30" i="8" s="1"/>
  <c r="AG31" i="8"/>
  <c r="Z30" i="8"/>
  <c r="AI30" i="8" s="1"/>
  <c r="AB30" i="8"/>
  <c r="AK30" i="8" s="1"/>
  <c r="K358" i="8"/>
  <c r="AG27" i="8"/>
  <c r="AE23" i="12"/>
  <c r="AF10" i="10"/>
  <c r="AI20" i="10"/>
  <c r="AF25" i="10"/>
  <c r="Y30" i="10"/>
  <c r="AG30" i="10" s="1"/>
  <c r="AE20" i="10"/>
  <c r="AG3" i="10"/>
  <c r="AJ17" i="12"/>
  <c r="AE17" i="12"/>
  <c r="AG24" i="12"/>
  <c r="AG27" i="12"/>
  <c r="AK13" i="8"/>
  <c r="AK21" i="8"/>
  <c r="AJ21" i="8"/>
  <c r="AJ27" i="8"/>
  <c r="AG21" i="8"/>
  <c r="AJ3" i="10"/>
  <c r="AI10" i="10"/>
  <c r="AE19" i="10"/>
  <c r="AH20" i="10"/>
  <c r="AI25" i="10"/>
  <c r="X30" i="10"/>
  <c r="AF30" i="10" s="1"/>
  <c r="Z30" i="10"/>
  <c r="AH30" i="10" s="1"/>
  <c r="AI3" i="10"/>
  <c r="AH17" i="12"/>
  <c r="AF24" i="12"/>
  <c r="AH24" i="12"/>
  <c r="AI27" i="12"/>
  <c r="AJ27" i="12"/>
  <c r="AG12" i="8"/>
  <c r="AJ13" i="8"/>
  <c r="AH21" i="8"/>
  <c r="AH27" i="8"/>
  <c r="AI27" i="8"/>
  <c r="AF20" i="10"/>
  <c r="AF3" i="10"/>
  <c r="AJ24" i="12"/>
  <c r="AH27" i="12"/>
  <c r="AH13" i="8"/>
  <c r="AK27" i="8"/>
  <c r="AE8" i="10"/>
  <c r="AE30" i="6"/>
  <c r="AF30" i="6" s="1"/>
  <c r="AE29" i="6"/>
  <c r="AE18" i="6"/>
  <c r="AR19" i="6" s="1"/>
  <c r="AE14" i="6"/>
  <c r="AP15" i="6" s="1"/>
  <c r="AE24" i="10"/>
  <c r="AJ9" i="10"/>
  <c r="AI17" i="10"/>
  <c r="AE16" i="10"/>
  <c r="AF24" i="10"/>
  <c r="AJ29" i="10"/>
  <c r="AJ23" i="12"/>
  <c r="AF12" i="12"/>
  <c r="AJ26" i="12"/>
  <c r="AL10" i="8"/>
  <c r="AG18" i="8"/>
  <c r="AI19" i="8"/>
  <c r="AH26" i="8"/>
  <c r="AG26" i="8"/>
  <c r="AE29" i="10"/>
  <c r="AF9" i="10"/>
  <c r="AH9" i="10"/>
  <c r="AF17" i="10"/>
  <c r="AE23" i="10"/>
  <c r="AG24" i="10"/>
  <c r="AH29" i="10"/>
  <c r="AE22" i="12"/>
  <c r="AH12" i="12"/>
  <c r="AI26" i="12"/>
  <c r="AH10" i="8"/>
  <c r="AL19" i="8"/>
  <c r="AJ19" i="8"/>
  <c r="AK26" i="8"/>
  <c r="AE9" i="10"/>
  <c r="AG9" i="10"/>
  <c r="AJ24" i="10"/>
  <c r="AI29" i="10"/>
  <c r="AI23" i="12"/>
  <c r="AI12" i="12"/>
  <c r="AH11" i="12"/>
  <c r="AG11" i="12"/>
  <c r="AE21" i="12"/>
  <c r="AH22" i="12"/>
  <c r="AL9" i="8"/>
  <c r="AH17" i="8"/>
  <c r="AG16" i="8"/>
  <c r="AL24" i="8"/>
  <c r="AG29" i="8"/>
  <c r="AG9" i="8"/>
  <c r="AF22" i="12"/>
  <c r="AK17" i="8"/>
  <c r="AE21" i="6"/>
  <c r="AO22" i="6" s="1"/>
  <c r="AE28" i="6"/>
  <c r="AQ29" i="6" s="1"/>
  <c r="AE27" i="6"/>
  <c r="AO28" i="6" s="1"/>
  <c r="AE30" i="10"/>
  <c r="AH5" i="14"/>
  <c r="AE4" i="14"/>
  <c r="AF5" i="14"/>
  <c r="AG5" i="14"/>
  <c r="AI5" i="14"/>
  <c r="AJ5" i="14"/>
  <c r="AG8" i="14"/>
  <c r="AH8" i="14"/>
  <c r="AE7" i="14"/>
  <c r="AJ8" i="14"/>
  <c r="AF8" i="14"/>
  <c r="AI8" i="14"/>
  <c r="AE9" i="14"/>
  <c r="AG10" i="14"/>
  <c r="AJ10" i="14"/>
  <c r="AF10" i="14"/>
  <c r="AI10" i="14"/>
  <c r="AH10" i="14"/>
  <c r="AH31" i="14"/>
  <c r="AF31" i="14"/>
  <c r="AJ32" i="14"/>
  <c r="AE3" i="14"/>
  <c r="AH4" i="14"/>
  <c r="AG4" i="14"/>
  <c r="AF4" i="14"/>
  <c r="AI4" i="14"/>
  <c r="AJ4" i="14"/>
  <c r="AE6" i="14"/>
  <c r="AH7" i="14"/>
  <c r="AG7" i="14"/>
  <c r="AI7" i="14"/>
  <c r="AJ7" i="14"/>
  <c r="AF7" i="14"/>
  <c r="AF3" i="14"/>
  <c r="AG3" i="14"/>
  <c r="AH3" i="14"/>
  <c r="AI3" i="14"/>
  <c r="AJ3" i="14"/>
  <c r="AI31" i="14"/>
  <c r="AF32" i="14"/>
  <c r="AJ31" i="14"/>
  <c r="AE5" i="14"/>
  <c r="AG6" i="14"/>
  <c r="AH6" i="14"/>
  <c r="AI6" i="14"/>
  <c r="AJ6" i="14"/>
  <c r="AF6" i="14"/>
  <c r="AE8" i="14"/>
  <c r="AH9" i="14"/>
  <c r="AG9" i="14"/>
  <c r="AI9" i="14"/>
  <c r="AF9" i="14"/>
  <c r="AJ9" i="14"/>
  <c r="AG11" i="14"/>
  <c r="AE10" i="14"/>
  <c r="AH11" i="14"/>
  <c r="AF11" i="14"/>
  <c r="AJ11" i="14"/>
  <c r="AI11" i="14"/>
  <c r="AE11" i="14"/>
  <c r="AH12" i="14"/>
  <c r="AG12" i="14"/>
  <c r="AI12" i="14"/>
  <c r="AF12" i="14"/>
  <c r="AJ12" i="14"/>
  <c r="AE12" i="14"/>
  <c r="AH13" i="14"/>
  <c r="AF13" i="14"/>
  <c r="AG13" i="14"/>
  <c r="AJ13" i="14"/>
  <c r="AI13" i="14"/>
  <c r="AG14" i="14"/>
  <c r="AE13" i="14"/>
  <c r="AH14" i="14"/>
  <c r="AJ14" i="14"/>
  <c r="AF14" i="14"/>
  <c r="AI14" i="14"/>
  <c r="AE14" i="14"/>
  <c r="AH15" i="14"/>
  <c r="AG15" i="14"/>
  <c r="AF15" i="14"/>
  <c r="AJ15" i="14"/>
  <c r="AI15" i="14"/>
  <c r="AE15" i="14"/>
  <c r="AH16" i="14"/>
  <c r="AG16" i="14"/>
  <c r="AI16" i="14"/>
  <c r="AF16" i="14"/>
  <c r="AJ16" i="14"/>
  <c r="AG17" i="14"/>
  <c r="AH17" i="14"/>
  <c r="AE16" i="14"/>
  <c r="AI17" i="14"/>
  <c r="AF17" i="14"/>
  <c r="AJ17" i="14"/>
  <c r="AE17" i="14"/>
  <c r="AG18" i="14"/>
  <c r="AH18" i="14"/>
  <c r="AJ18" i="14"/>
  <c r="AI18" i="14"/>
  <c r="AF18" i="14"/>
  <c r="AE18" i="14"/>
  <c r="AH19" i="14"/>
  <c r="AG19" i="14"/>
  <c r="AF19" i="14"/>
  <c r="AJ19" i="14"/>
  <c r="AI19" i="14"/>
  <c r="AG20" i="14"/>
  <c r="AH20" i="14"/>
  <c r="AE19" i="14"/>
  <c r="AF20" i="14"/>
  <c r="AJ20" i="14"/>
  <c r="AI20" i="14"/>
  <c r="AE20" i="14"/>
  <c r="AH21" i="14"/>
  <c r="AI21" i="14"/>
  <c r="AG21" i="14"/>
  <c r="AF21" i="14"/>
  <c r="AJ21" i="14"/>
  <c r="AE21" i="14"/>
  <c r="AG22" i="14"/>
  <c r="AH22" i="14"/>
  <c r="AF22" i="14"/>
  <c r="AJ22" i="14"/>
  <c r="AI22" i="14"/>
  <c r="AG23" i="14"/>
  <c r="AH23" i="14"/>
  <c r="AE22" i="14"/>
  <c r="AJ23" i="14"/>
  <c r="AF23" i="14"/>
  <c r="AI23" i="14"/>
  <c r="AE23" i="14"/>
  <c r="AH24" i="14"/>
  <c r="AG24" i="14"/>
  <c r="AJ24" i="14"/>
  <c r="AF24" i="14"/>
  <c r="AI24" i="14"/>
  <c r="AE24" i="14"/>
  <c r="AG25" i="14"/>
  <c r="AH25" i="14"/>
  <c r="AJ25" i="14"/>
  <c r="AI25" i="14"/>
  <c r="AF25" i="14"/>
  <c r="AG26" i="14"/>
  <c r="AE25" i="14"/>
  <c r="AH26" i="14"/>
  <c r="AJ26" i="14"/>
  <c r="AI26" i="14"/>
  <c r="AF26" i="14"/>
  <c r="AE26" i="14"/>
  <c r="AH27" i="14"/>
  <c r="AG27" i="14"/>
  <c r="AF27" i="14"/>
  <c r="AJ27" i="14"/>
  <c r="AI27" i="14"/>
  <c r="AE27" i="14"/>
  <c r="AH28" i="14"/>
  <c r="AG28" i="14"/>
  <c r="AI28" i="14"/>
  <c r="AF28" i="14"/>
  <c r="AJ28" i="14"/>
  <c r="AG29" i="14"/>
  <c r="AH29" i="14"/>
  <c r="AE28" i="14"/>
  <c r="AJ29" i="14"/>
  <c r="AF29" i="14"/>
  <c r="AI29" i="14"/>
  <c r="AE29" i="14"/>
  <c r="AI30" i="14"/>
  <c r="AE30" i="14"/>
  <c r="AG30" i="14"/>
  <c r="AE31" i="14"/>
  <c r="AE32" i="14"/>
  <c r="AG31" i="14"/>
  <c r="AJ31" i="8"/>
  <c r="AL32" i="8"/>
  <c r="AK32" i="8"/>
  <c r="AJ3" i="8"/>
  <c r="AI3" i="8"/>
  <c r="AH3" i="8"/>
  <c r="AL3" i="8"/>
  <c r="AK3" i="8"/>
  <c r="AG6" i="8"/>
  <c r="AJ7" i="8"/>
  <c r="AI7" i="8"/>
  <c r="AH7" i="8"/>
  <c r="AL7" i="8"/>
  <c r="AK7" i="8"/>
  <c r="AG13" i="8"/>
  <c r="AJ14" i="8"/>
  <c r="AI14" i="8"/>
  <c r="AL14" i="8"/>
  <c r="AK14" i="8"/>
  <c r="AH14" i="8"/>
  <c r="AH31" i="8"/>
  <c r="AK31" i="8"/>
  <c r="AH32" i="8"/>
  <c r="AG3" i="8"/>
  <c r="AI4" i="8"/>
  <c r="AJ4" i="8"/>
  <c r="AH4" i="8"/>
  <c r="AL4" i="8"/>
  <c r="AK4" i="8"/>
  <c r="AG7" i="8"/>
  <c r="AI8" i="8"/>
  <c r="AJ8" i="8"/>
  <c r="AK8" i="8"/>
  <c r="AL8" i="8"/>
  <c r="AH8" i="8"/>
  <c r="AI29" i="8"/>
  <c r="AJ29" i="8"/>
  <c r="AG28" i="8"/>
  <c r="AL29" i="8"/>
  <c r="AK29" i="8"/>
  <c r="AH29" i="8"/>
  <c r="AG24" i="8"/>
  <c r="AI25" i="8"/>
  <c r="AJ25" i="8"/>
  <c r="AK25" i="8"/>
  <c r="AH25" i="8"/>
  <c r="AL25" i="8"/>
  <c r="AG25" i="8"/>
  <c r="AI11" i="8"/>
  <c r="AG10" i="8"/>
  <c r="AJ11" i="8"/>
  <c r="AL11" i="8"/>
  <c r="AK11" i="8"/>
  <c r="AH11" i="8"/>
  <c r="AI20" i="8"/>
  <c r="AJ20" i="8"/>
  <c r="AG19" i="8"/>
  <c r="AK20" i="8"/>
  <c r="AH20" i="8"/>
  <c r="AL20" i="8"/>
  <c r="AG14" i="8"/>
  <c r="AI15" i="8"/>
  <c r="AJ15" i="8"/>
  <c r="AH15" i="8"/>
  <c r="AL15" i="8"/>
  <c r="AK15" i="8"/>
  <c r="AI32" i="8"/>
  <c r="AG4" i="8"/>
  <c r="AI5" i="8"/>
  <c r="AJ5" i="8"/>
  <c r="AL5" i="8"/>
  <c r="AK5" i="8"/>
  <c r="AH5" i="8"/>
  <c r="AI23" i="8"/>
  <c r="AJ23" i="8"/>
  <c r="AG22" i="8"/>
  <c r="AH23" i="8"/>
  <c r="AL23" i="8"/>
  <c r="AK23" i="8"/>
  <c r="AG17" i="8"/>
  <c r="AJ18" i="8"/>
  <c r="AI18" i="8"/>
  <c r="AL18" i="8"/>
  <c r="AK18" i="8"/>
  <c r="AH18" i="8"/>
  <c r="AI12" i="8"/>
  <c r="AG11" i="8"/>
  <c r="AJ12" i="8"/>
  <c r="AL12" i="8"/>
  <c r="AK12" i="8"/>
  <c r="AH12" i="8"/>
  <c r="AI31" i="8"/>
  <c r="AJ32" i="8"/>
  <c r="AI6" i="8"/>
  <c r="AJ6" i="8"/>
  <c r="AG5" i="8"/>
  <c r="AH6" i="8"/>
  <c r="AL6" i="8"/>
  <c r="AK6" i="8"/>
  <c r="AG8" i="8"/>
  <c r="AG20" i="8"/>
  <c r="AG15" i="8"/>
  <c r="AB31" i="12"/>
  <c r="AJ31" i="12" s="1"/>
  <c r="Y32" i="12"/>
  <c r="AG32" i="12" s="1"/>
  <c r="AE15" i="12"/>
  <c r="AH16" i="12"/>
  <c r="AG16" i="12"/>
  <c r="AJ16" i="12"/>
  <c r="AF16" i="12"/>
  <c r="AI16" i="12"/>
  <c r="AF3" i="12"/>
  <c r="AJ3" i="12"/>
  <c r="AG3" i="12"/>
  <c r="AI3" i="12"/>
  <c r="AH3" i="12"/>
  <c r="AE6" i="12"/>
  <c r="AH7" i="12"/>
  <c r="AG7" i="12"/>
  <c r="AJ7" i="12"/>
  <c r="AF7" i="12"/>
  <c r="AI7" i="12"/>
  <c r="AE12" i="12"/>
  <c r="AF13" i="12"/>
  <c r="AG13" i="12"/>
  <c r="AJ13" i="12"/>
  <c r="AH13" i="12"/>
  <c r="AI13" i="12"/>
  <c r="AE3" i="12"/>
  <c r="AH4" i="12"/>
  <c r="AG4" i="12"/>
  <c r="AI4" i="12"/>
  <c r="AF4" i="12"/>
  <c r="AJ4" i="12"/>
  <c r="AG8" i="12"/>
  <c r="AE7" i="12"/>
  <c r="AH8" i="12"/>
  <c r="AI8" i="12"/>
  <c r="AJ8" i="12"/>
  <c r="AF8" i="12"/>
  <c r="AF29" i="12"/>
  <c r="AG29" i="12"/>
  <c r="AJ29" i="12"/>
  <c r="AH29" i="12"/>
  <c r="AE28" i="12"/>
  <c r="AI29" i="12"/>
  <c r="AG20" i="12"/>
  <c r="AE19" i="12"/>
  <c r="AH20" i="12"/>
  <c r="AJ20" i="12"/>
  <c r="AI20" i="12"/>
  <c r="AF20" i="12"/>
  <c r="AG14" i="12"/>
  <c r="AH14" i="12"/>
  <c r="AE13" i="12"/>
  <c r="AI14" i="12"/>
  <c r="AJ14" i="12"/>
  <c r="AF14" i="12"/>
  <c r="AG5" i="12"/>
  <c r="AJ5" i="12"/>
  <c r="AF5" i="12"/>
  <c r="AH5" i="12"/>
  <c r="AE4" i="12"/>
  <c r="AI5" i="12"/>
  <c r="AE8" i="12"/>
  <c r="AJ9" i="12"/>
  <c r="AF9" i="12"/>
  <c r="AH9" i="12"/>
  <c r="AG9" i="12"/>
  <c r="AI9" i="12"/>
  <c r="AE29" i="12"/>
  <c r="AE20" i="12"/>
  <c r="AJ21" i="12"/>
  <c r="AF21" i="12"/>
  <c r="AH21" i="12"/>
  <c r="AG21" i="12"/>
  <c r="AI21" i="12"/>
  <c r="X31" i="12"/>
  <c r="AF31" i="12" s="1"/>
  <c r="X32" i="12"/>
  <c r="AF32" i="12" s="1"/>
  <c r="AE14" i="12"/>
  <c r="AF15" i="12"/>
  <c r="AH15" i="12"/>
  <c r="AG15" i="12"/>
  <c r="AJ15" i="12"/>
  <c r="AI15" i="12"/>
  <c r="AE16" i="12"/>
  <c r="AE24" i="12"/>
  <c r="AG25" i="12"/>
  <c r="AH25" i="12"/>
  <c r="AF25" i="12"/>
  <c r="AJ25" i="12"/>
  <c r="AI25" i="12"/>
  <c r="AE25" i="12"/>
  <c r="AE5" i="12"/>
  <c r="AH6" i="12"/>
  <c r="AG6" i="12"/>
  <c r="AF6" i="12"/>
  <c r="AJ6" i="12"/>
  <c r="AI6" i="12"/>
  <c r="AE24" i="6"/>
  <c r="AO25" i="6" s="1"/>
  <c r="AE8" i="6"/>
  <c r="AQ9" i="6" s="1"/>
  <c r="X31" i="10"/>
  <c r="AF31" i="10" s="1"/>
  <c r="Y32" i="10"/>
  <c r="AG32" i="10" s="1"/>
  <c r="AB32" i="10"/>
  <c r="AJ32" i="10" s="1"/>
  <c r="AE12" i="10"/>
  <c r="AG13" i="10"/>
  <c r="AH13" i="10"/>
  <c r="AJ13" i="10"/>
  <c r="AF13" i="10"/>
  <c r="AI13" i="10"/>
  <c r="AE4" i="10"/>
  <c r="AH5" i="10"/>
  <c r="AG5" i="10"/>
  <c r="AJ5" i="10"/>
  <c r="AF5" i="10"/>
  <c r="AI5" i="10"/>
  <c r="Y31" i="10"/>
  <c r="AG31" i="10" s="1"/>
  <c r="AB31" i="10"/>
  <c r="AJ31" i="10" s="1"/>
  <c r="Z32" i="10"/>
  <c r="AH32" i="10" s="1"/>
  <c r="AG18" i="10"/>
  <c r="AH18" i="10"/>
  <c r="AE17" i="10"/>
  <c r="AJ18" i="10"/>
  <c r="AF18" i="10"/>
  <c r="AI18" i="10"/>
  <c r="AJ30" i="10"/>
  <c r="AG14" i="10"/>
  <c r="AE13" i="10"/>
  <c r="AH14" i="10"/>
  <c r="AI14" i="10"/>
  <c r="AF14" i="10"/>
  <c r="AJ14" i="10"/>
  <c r="AG6" i="10"/>
  <c r="AE5" i="10"/>
  <c r="AH6" i="10"/>
  <c r="AJ6" i="10"/>
  <c r="AI6" i="10"/>
  <c r="AF6" i="10"/>
  <c r="Z31" i="10"/>
  <c r="AH31" i="10" s="1"/>
  <c r="AA32" i="10"/>
  <c r="AI32" i="10" s="1"/>
  <c r="AG19" i="10"/>
  <c r="AH19" i="10"/>
  <c r="AE18" i="10"/>
  <c r="AI19" i="10"/>
  <c r="AJ19" i="10"/>
  <c r="AF19" i="10"/>
  <c r="AE10" i="10"/>
  <c r="AH11" i="10"/>
  <c r="AG11" i="10"/>
  <c r="AJ11" i="10"/>
  <c r="AF11" i="10"/>
  <c r="AI11" i="10"/>
  <c r="AE25" i="10"/>
  <c r="AG26" i="10"/>
  <c r="AH26" i="10"/>
  <c r="AF26" i="10"/>
  <c r="AI26" i="10"/>
  <c r="AJ26" i="10"/>
  <c r="AE22" i="10"/>
  <c r="AG23" i="10"/>
  <c r="AH23" i="10"/>
  <c r="AF23" i="10"/>
  <c r="AJ23" i="10"/>
  <c r="AI23" i="10"/>
  <c r="AE6" i="10"/>
  <c r="AG7" i="10"/>
  <c r="AF7" i="10"/>
  <c r="AI7" i="10"/>
  <c r="AJ7" i="10"/>
  <c r="AH7" i="10"/>
  <c r="AA31" i="10"/>
  <c r="AI31" i="10" s="1"/>
  <c r="X32" i="10"/>
  <c r="AF32" i="10" s="1"/>
  <c r="AE11" i="10"/>
  <c r="AH12" i="10"/>
  <c r="AG12" i="10"/>
  <c r="AJ12" i="10"/>
  <c r="AF12" i="10"/>
  <c r="AI12" i="10"/>
  <c r="AE14" i="10"/>
  <c r="AE3" i="10"/>
  <c r="AG4" i="10"/>
  <c r="AH4" i="10"/>
  <c r="AF4" i="10"/>
  <c r="AI4" i="10"/>
  <c r="AJ4" i="10"/>
  <c r="AA32" i="3"/>
  <c r="AE23" i="6"/>
  <c r="AE22" i="6"/>
  <c r="AE17" i="6"/>
  <c r="AE16" i="6"/>
  <c r="AE15" i="6"/>
  <c r="AE7" i="6"/>
  <c r="AE6" i="6"/>
  <c r="AE5" i="6"/>
  <c r="AE4" i="6"/>
  <c r="AE3" i="6"/>
  <c r="AE2" i="6"/>
  <c r="AH30" i="6"/>
  <c r="AG30" i="6"/>
  <c r="AJ30" i="6"/>
  <c r="AI30" i="6"/>
  <c r="AE26" i="6"/>
  <c r="AE25" i="6"/>
  <c r="AE20" i="6"/>
  <c r="AE19" i="6"/>
  <c r="AE13" i="6"/>
  <c r="AE12" i="6"/>
  <c r="AE11" i="6"/>
  <c r="AE10" i="6"/>
  <c r="AE9" i="6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G20" i="6"/>
  <c r="H20" i="6"/>
  <c r="J20" i="6"/>
  <c r="I20" i="6"/>
  <c r="F20" i="6"/>
  <c r="G16" i="6"/>
  <c r="J16" i="6"/>
  <c r="F16" i="6"/>
  <c r="H16" i="6"/>
  <c r="I16" i="6"/>
  <c r="J12" i="6"/>
  <c r="H12" i="6"/>
  <c r="F12" i="6"/>
  <c r="G12" i="6"/>
  <c r="I12" i="6"/>
  <c r="J8" i="6"/>
  <c r="H8" i="6"/>
  <c r="F8" i="6"/>
  <c r="I8" i="6"/>
  <c r="G8" i="6"/>
  <c r="J4" i="6"/>
  <c r="H4" i="6"/>
  <c r="F4" i="6"/>
  <c r="G4" i="6"/>
  <c r="I4" i="6"/>
  <c r="K368" i="6"/>
  <c r="K371" i="6"/>
  <c r="I19" i="6"/>
  <c r="H19" i="6"/>
  <c r="J19" i="6"/>
  <c r="F19" i="6"/>
  <c r="G19" i="6"/>
  <c r="I15" i="6"/>
  <c r="J15" i="6"/>
  <c r="F15" i="6"/>
  <c r="G15" i="6"/>
  <c r="H15" i="6"/>
  <c r="G11" i="6"/>
  <c r="J11" i="6"/>
  <c r="H11" i="6"/>
  <c r="F11" i="6"/>
  <c r="I11" i="6"/>
  <c r="G7" i="6"/>
  <c r="J7" i="6"/>
  <c r="H7" i="6"/>
  <c r="I7" i="6"/>
  <c r="F7" i="6"/>
  <c r="G3" i="6"/>
  <c r="J3" i="6"/>
  <c r="H3" i="6"/>
  <c r="F3" i="6"/>
  <c r="I3" i="6"/>
  <c r="K370" i="6"/>
  <c r="K366" i="6"/>
  <c r="F22" i="6"/>
  <c r="G22" i="6"/>
  <c r="H22" i="6"/>
  <c r="I22" i="6"/>
  <c r="J22" i="6"/>
  <c r="F18" i="6"/>
  <c r="H18" i="6"/>
  <c r="J18" i="6"/>
  <c r="G18" i="6"/>
  <c r="I18" i="6"/>
  <c r="F14" i="6"/>
  <c r="J14" i="6"/>
  <c r="I14" i="6"/>
  <c r="H14" i="6"/>
  <c r="G14" i="6"/>
  <c r="I10" i="6"/>
  <c r="G10" i="6"/>
  <c r="F10" i="6"/>
  <c r="H10" i="6"/>
  <c r="J10" i="6"/>
  <c r="I6" i="6"/>
  <c r="G6" i="6"/>
  <c r="J6" i="6"/>
  <c r="F6" i="6"/>
  <c r="H6" i="6"/>
  <c r="I2" i="6"/>
  <c r="G2" i="6"/>
  <c r="F2" i="6"/>
  <c r="H2" i="6"/>
  <c r="J2" i="6"/>
  <c r="K372" i="6"/>
  <c r="AE356" i="6"/>
  <c r="K369" i="6"/>
  <c r="J21" i="6"/>
  <c r="H21" i="6"/>
  <c r="G21" i="6"/>
  <c r="F21" i="6"/>
  <c r="I21" i="6"/>
  <c r="J17" i="6"/>
  <c r="H17" i="6"/>
  <c r="F17" i="6"/>
  <c r="I17" i="6"/>
  <c r="G17" i="6"/>
  <c r="J13" i="6"/>
  <c r="F13" i="6"/>
  <c r="I13" i="6"/>
  <c r="G13" i="6"/>
  <c r="H13" i="6"/>
  <c r="F9" i="6"/>
  <c r="I9" i="6"/>
  <c r="H9" i="6"/>
  <c r="J9" i="6"/>
  <c r="G9" i="6"/>
  <c r="F5" i="6"/>
  <c r="I5" i="6"/>
  <c r="J5" i="6"/>
  <c r="G5" i="6"/>
  <c r="H5" i="6"/>
  <c r="L371" i="6" l="1"/>
  <c r="M372" i="6"/>
  <c r="L369" i="6"/>
  <c r="M368" i="6"/>
  <c r="N368" i="6" s="1"/>
  <c r="M371" i="6"/>
  <c r="N371" i="6" s="1"/>
  <c r="L370" i="6"/>
  <c r="P370" i="6" s="1"/>
  <c r="L368" i="6"/>
  <c r="L365" i="6"/>
  <c r="M366" i="6"/>
  <c r="N366" i="6" s="1"/>
  <c r="M370" i="6"/>
  <c r="AM31" i="6"/>
  <c r="L361" i="6"/>
  <c r="L358" i="6"/>
  <c r="M364" i="6"/>
  <c r="L364" i="6"/>
  <c r="M369" i="6"/>
  <c r="Q369" i="6" s="1"/>
  <c r="M359" i="6"/>
  <c r="N359" i="6" s="1"/>
  <c r="M361" i="6"/>
  <c r="L367" i="6"/>
  <c r="P367" i="6" s="1"/>
  <c r="M365" i="6"/>
  <c r="N365" i="6" s="1"/>
  <c r="L366" i="6"/>
  <c r="M367" i="6"/>
  <c r="N367" i="6" s="1"/>
  <c r="AO29" i="6"/>
  <c r="M357" i="6"/>
  <c r="N357" i="6" s="1"/>
  <c r="P349" i="6"/>
  <c r="L360" i="6"/>
  <c r="M358" i="6"/>
  <c r="O373" i="6"/>
  <c r="M363" i="6"/>
  <c r="N363" i="6" s="1"/>
  <c r="M362" i="6"/>
  <c r="N362" i="6" s="1"/>
  <c r="L359" i="6"/>
  <c r="L363" i="6"/>
  <c r="L362" i="6"/>
  <c r="M360" i="6"/>
  <c r="L357" i="6"/>
  <c r="M356" i="6"/>
  <c r="M355" i="6"/>
  <c r="L356" i="6"/>
  <c r="L355" i="6"/>
  <c r="L354" i="6"/>
  <c r="O349" i="6"/>
  <c r="AR30" i="6"/>
  <c r="AO30" i="6"/>
  <c r="M354" i="6"/>
  <c r="AN29" i="6"/>
  <c r="AN15" i="6"/>
  <c r="K365" i="6"/>
  <c r="N373" i="6"/>
  <c r="Q373" i="6"/>
  <c r="Q349" i="6"/>
  <c r="N372" i="6"/>
  <c r="K364" i="6"/>
  <c r="K363" i="6"/>
  <c r="K361" i="6"/>
  <c r="AE361" i="6"/>
  <c r="K358" i="6"/>
  <c r="AE358" i="6"/>
  <c r="K354" i="6"/>
  <c r="AE354" i="6"/>
  <c r="K359" i="6"/>
  <c r="AE359" i="6"/>
  <c r="M351" i="6"/>
  <c r="K352" i="6"/>
  <c r="AE352" i="6"/>
  <c r="K356" i="6"/>
  <c r="K351" i="6"/>
  <c r="K362" i="6"/>
  <c r="K360" i="6"/>
  <c r="K357" i="6"/>
  <c r="K355" i="6"/>
  <c r="K353" i="6"/>
  <c r="M351" i="3"/>
  <c r="L351" i="6"/>
  <c r="M352" i="6"/>
  <c r="L352" i="6"/>
  <c r="M353" i="6"/>
  <c r="L353" i="6"/>
  <c r="N364" i="6"/>
  <c r="N361" i="6"/>
  <c r="M359" i="3"/>
  <c r="K359" i="3"/>
  <c r="L359" i="3"/>
  <c r="M352" i="3"/>
  <c r="K352" i="3"/>
  <c r="L352" i="3"/>
  <c r="M364" i="3"/>
  <c r="L364" i="3"/>
  <c r="K364" i="3"/>
  <c r="O368" i="6"/>
  <c r="M361" i="3"/>
  <c r="K361" i="3"/>
  <c r="L361" i="3"/>
  <c r="M354" i="3"/>
  <c r="L354" i="3"/>
  <c r="K354" i="3"/>
  <c r="O370" i="6"/>
  <c r="M363" i="3"/>
  <c r="K363" i="3"/>
  <c r="L363" i="3"/>
  <c r="M356" i="3"/>
  <c r="L356" i="3"/>
  <c r="K356" i="3"/>
  <c r="O372" i="6"/>
  <c r="M365" i="3"/>
  <c r="K365" i="3"/>
  <c r="L365" i="3"/>
  <c r="O367" i="6"/>
  <c r="M360" i="3"/>
  <c r="L360" i="3"/>
  <c r="K360" i="3"/>
  <c r="M353" i="3"/>
  <c r="K353" i="3"/>
  <c r="L353" i="3"/>
  <c r="O369" i="6"/>
  <c r="M362" i="3"/>
  <c r="L362" i="3"/>
  <c r="K362" i="3"/>
  <c r="M355" i="3"/>
  <c r="K355" i="3"/>
  <c r="L355" i="3"/>
  <c r="O371" i="6"/>
  <c r="P371" i="6"/>
  <c r="M357" i="3"/>
  <c r="K357" i="3"/>
  <c r="L357" i="3"/>
  <c r="M366" i="3"/>
  <c r="L366" i="3"/>
  <c r="K366" i="3"/>
  <c r="M350" i="3"/>
  <c r="L350" i="6"/>
  <c r="L351" i="3"/>
  <c r="M350" i="6"/>
  <c r="K350" i="3"/>
  <c r="K351" i="3"/>
  <c r="AD31" i="8"/>
  <c r="N370" i="6"/>
  <c r="AM30" i="6"/>
  <c r="AR22" i="6"/>
  <c r="AN28" i="6"/>
  <c r="AQ30" i="6"/>
  <c r="AP30" i="6"/>
  <c r="AR25" i="6"/>
  <c r="AP25" i="6"/>
  <c r="AN19" i="6"/>
  <c r="AQ25" i="6"/>
  <c r="AN30" i="6"/>
  <c r="AP22" i="6"/>
  <c r="AO9" i="6"/>
  <c r="AO19" i="6"/>
  <c r="AP9" i="6"/>
  <c r="AN9" i="6"/>
  <c r="AM21" i="6"/>
  <c r="AQ22" i="6"/>
  <c r="AR9" i="6"/>
  <c r="AP19" i="6"/>
  <c r="AN25" i="6"/>
  <c r="AN22" i="6"/>
  <c r="AR28" i="6"/>
  <c r="AM29" i="6"/>
  <c r="AM14" i="6"/>
  <c r="AQ15" i="6"/>
  <c r="AQ28" i="6"/>
  <c r="AR15" i="6"/>
  <c r="AO15" i="6"/>
  <c r="AP28" i="6"/>
  <c r="AQ19" i="6"/>
  <c r="AP29" i="6"/>
  <c r="AM28" i="6"/>
  <c r="AM27" i="6"/>
  <c r="AR29" i="6"/>
  <c r="AI32" i="6"/>
  <c r="AQ32" i="6" s="1"/>
  <c r="AF31" i="6"/>
  <c r="AN31" i="6" s="1"/>
  <c r="AI32" i="3"/>
  <c r="AF32" i="3"/>
  <c r="AN32" i="3" s="1"/>
  <c r="AF31" i="3"/>
  <c r="AN31" i="3" s="1"/>
  <c r="AD32" i="3"/>
  <c r="AL32" i="3" s="1"/>
  <c r="AC32" i="3"/>
  <c r="AK32" i="3" s="1"/>
  <c r="AD31" i="3"/>
  <c r="AL31" i="3" s="1"/>
  <c r="AC31" i="3"/>
  <c r="AK31" i="3" s="1"/>
  <c r="AE32" i="3"/>
  <c r="AM32" i="3" s="1"/>
  <c r="AB31" i="3"/>
  <c r="AJ31" i="3" s="1"/>
  <c r="AE31" i="3"/>
  <c r="AM31" i="3" s="1"/>
  <c r="AB32" i="3"/>
  <c r="AJ32" i="3" s="1"/>
  <c r="AI30" i="3"/>
  <c r="AE30" i="3"/>
  <c r="AM30" i="3" s="1"/>
  <c r="AC30" i="3"/>
  <c r="AK30" i="3" s="1"/>
  <c r="AB30" i="3"/>
  <c r="AJ30" i="3" s="1"/>
  <c r="AF30" i="3"/>
  <c r="AN30" i="3" s="1"/>
  <c r="AD30" i="3"/>
  <c r="AL30" i="3" s="1"/>
  <c r="AG31" i="6"/>
  <c r="AO31" i="6" s="1"/>
  <c r="AM11" i="6"/>
  <c r="AN12" i="6"/>
  <c r="AO12" i="6"/>
  <c r="AR12" i="6"/>
  <c r="AQ12" i="6"/>
  <c r="AP12" i="6"/>
  <c r="AM3" i="6"/>
  <c r="AP4" i="6"/>
  <c r="AN4" i="6"/>
  <c r="AQ4" i="6"/>
  <c r="AR4" i="6"/>
  <c r="AO4" i="6"/>
  <c r="AM7" i="6"/>
  <c r="AR8" i="6"/>
  <c r="AP8" i="6"/>
  <c r="AQ8" i="6"/>
  <c r="AN8" i="6"/>
  <c r="AO8" i="6"/>
  <c r="AM16" i="6"/>
  <c r="AR17" i="6"/>
  <c r="AN17" i="6"/>
  <c r="AP17" i="6"/>
  <c r="AO17" i="6"/>
  <c r="AQ17" i="6"/>
  <c r="AM22" i="6"/>
  <c r="AO23" i="6"/>
  <c r="AP23" i="6"/>
  <c r="AR23" i="6"/>
  <c r="AQ23" i="6"/>
  <c r="AN23" i="6"/>
  <c r="AH31" i="6"/>
  <c r="AP31" i="6" s="1"/>
  <c r="AF32" i="6"/>
  <c r="AN32" i="6" s="1"/>
  <c r="AM12" i="6"/>
  <c r="AO13" i="6"/>
  <c r="AQ13" i="6"/>
  <c r="AP13" i="6"/>
  <c r="AR13" i="6"/>
  <c r="AN13" i="6"/>
  <c r="AM19" i="6"/>
  <c r="AP20" i="6"/>
  <c r="AQ20" i="6"/>
  <c r="AR20" i="6"/>
  <c r="AO20" i="6"/>
  <c r="AN20" i="6"/>
  <c r="AM25" i="6"/>
  <c r="AP26" i="6"/>
  <c r="AO26" i="6"/>
  <c r="AQ26" i="6"/>
  <c r="AN26" i="6"/>
  <c r="AR26" i="6"/>
  <c r="AM4" i="6"/>
  <c r="AN5" i="6"/>
  <c r="AR5" i="6"/>
  <c r="AO5" i="6"/>
  <c r="AP5" i="6"/>
  <c r="AQ5" i="6"/>
  <c r="AM17" i="6"/>
  <c r="AN18" i="6"/>
  <c r="AQ18" i="6"/>
  <c r="AP18" i="6"/>
  <c r="AO18" i="6"/>
  <c r="AR18" i="6"/>
  <c r="AM23" i="6"/>
  <c r="AP24" i="6"/>
  <c r="AN24" i="6"/>
  <c r="AR24" i="6"/>
  <c r="AQ24" i="6"/>
  <c r="AO24" i="6"/>
  <c r="AM13" i="6"/>
  <c r="AP14" i="6"/>
  <c r="AR14" i="6"/>
  <c r="AO14" i="6"/>
  <c r="AQ14" i="6"/>
  <c r="AN14" i="6"/>
  <c r="AM20" i="6"/>
  <c r="AP21" i="6"/>
  <c r="AO21" i="6"/>
  <c r="AQ21" i="6"/>
  <c r="AN21" i="6"/>
  <c r="AR21" i="6"/>
  <c r="AM26" i="6"/>
  <c r="AQ27" i="6"/>
  <c r="AO27" i="6"/>
  <c r="AN27" i="6"/>
  <c r="AR27" i="6"/>
  <c r="AP27" i="6"/>
  <c r="AM5" i="6"/>
  <c r="AQ6" i="6"/>
  <c r="AO6" i="6"/>
  <c r="AN6" i="6"/>
  <c r="AP6" i="6"/>
  <c r="AR6" i="6"/>
  <c r="AM8" i="6"/>
  <c r="AI31" i="6"/>
  <c r="AQ31" i="6" s="1"/>
  <c r="AJ32" i="6"/>
  <c r="AR32" i="6" s="1"/>
  <c r="AM9" i="6"/>
  <c r="AQ10" i="6"/>
  <c r="AR10" i="6"/>
  <c r="AO10" i="6"/>
  <c r="AN10" i="6"/>
  <c r="AP10" i="6"/>
  <c r="AJ31" i="6"/>
  <c r="AR31" i="6" s="1"/>
  <c r="AH32" i="6"/>
  <c r="AP32" i="6" s="1"/>
  <c r="AG32" i="6"/>
  <c r="AO32" i="6" s="1"/>
  <c r="AM10" i="6"/>
  <c r="AN11" i="6"/>
  <c r="AO11" i="6"/>
  <c r="AR11" i="6"/>
  <c r="AQ11" i="6"/>
  <c r="AP11" i="6"/>
  <c r="AP3" i="6"/>
  <c r="AN3" i="6"/>
  <c r="AR3" i="6"/>
  <c r="AO3" i="6"/>
  <c r="AQ3" i="6"/>
  <c r="AM6" i="6"/>
  <c r="AP7" i="6"/>
  <c r="AR7" i="6"/>
  <c r="AN7" i="6"/>
  <c r="AQ7" i="6"/>
  <c r="AO7" i="6"/>
  <c r="AM15" i="6"/>
  <c r="AQ16" i="6"/>
  <c r="AP16" i="6"/>
  <c r="AO16" i="6"/>
  <c r="AN16" i="6"/>
  <c r="AR16" i="6"/>
  <c r="AM18" i="6"/>
  <c r="AM24" i="6"/>
  <c r="AM32" i="6"/>
  <c r="AK3" i="3"/>
  <c r="AL3" i="3"/>
  <c r="AM3" i="3"/>
  <c r="AN3" i="3"/>
  <c r="AJ3" i="3"/>
  <c r="AI3" i="3"/>
  <c r="AM4" i="3"/>
  <c r="AK4" i="3"/>
  <c r="AL4" i="3"/>
  <c r="AJ4" i="3"/>
  <c r="AN4" i="3"/>
  <c r="AI7" i="3"/>
  <c r="AN8" i="3"/>
  <c r="AL8" i="3"/>
  <c r="AK8" i="3"/>
  <c r="AJ8" i="3"/>
  <c r="AM8" i="3"/>
  <c r="AI11" i="3"/>
  <c r="AN12" i="3"/>
  <c r="AK12" i="3"/>
  <c r="AL12" i="3"/>
  <c r="AJ12" i="3"/>
  <c r="AM12" i="3"/>
  <c r="AI15" i="3"/>
  <c r="AL16" i="3"/>
  <c r="AM16" i="3"/>
  <c r="AN16" i="3"/>
  <c r="AK16" i="3"/>
  <c r="AJ16" i="3"/>
  <c r="AI19" i="3"/>
  <c r="AK20" i="3"/>
  <c r="AL20" i="3"/>
  <c r="AM20" i="3"/>
  <c r="AN20" i="3"/>
  <c r="AJ20" i="3"/>
  <c r="AI23" i="3"/>
  <c r="AK24" i="3"/>
  <c r="AJ24" i="3"/>
  <c r="AN24" i="3"/>
  <c r="AL24" i="3"/>
  <c r="AM24" i="3"/>
  <c r="AI27" i="3"/>
  <c r="AM28" i="3"/>
  <c r="AK28" i="3"/>
  <c r="AL28" i="3"/>
  <c r="AJ28" i="3"/>
  <c r="AN28" i="3"/>
  <c r="AI10" i="3"/>
  <c r="AK11" i="3"/>
  <c r="AM11" i="3"/>
  <c r="AL11" i="3"/>
  <c r="AN11" i="3"/>
  <c r="AJ11" i="3"/>
  <c r="AI18" i="3"/>
  <c r="AN19" i="3"/>
  <c r="AL19" i="3"/>
  <c r="AJ19" i="3"/>
  <c r="AM19" i="3"/>
  <c r="AK19" i="3"/>
  <c r="AI26" i="3"/>
  <c r="AJ27" i="3"/>
  <c r="AK27" i="3"/>
  <c r="AN27" i="3"/>
  <c r="AM27" i="3"/>
  <c r="AL27" i="3"/>
  <c r="AI4" i="3"/>
  <c r="AN5" i="3"/>
  <c r="AM5" i="3"/>
  <c r="AJ5" i="3"/>
  <c r="AK5" i="3"/>
  <c r="AL5" i="3"/>
  <c r="AI8" i="3"/>
  <c r="AJ9" i="3"/>
  <c r="AL9" i="3"/>
  <c r="AM9" i="3"/>
  <c r="AK9" i="3"/>
  <c r="AN9" i="3"/>
  <c r="AI12" i="3"/>
  <c r="AK13" i="3"/>
  <c r="AJ13" i="3"/>
  <c r="AL13" i="3"/>
  <c r="AN13" i="3"/>
  <c r="AM13" i="3"/>
  <c r="AI16" i="3"/>
  <c r="AK17" i="3"/>
  <c r="AJ17" i="3"/>
  <c r="AM17" i="3"/>
  <c r="AN17" i="3"/>
  <c r="AL17" i="3"/>
  <c r="AI20" i="3"/>
  <c r="AM21" i="3"/>
  <c r="AJ21" i="3"/>
  <c r="AL21" i="3"/>
  <c r="AN21" i="3"/>
  <c r="AK21" i="3"/>
  <c r="AI24" i="3"/>
  <c r="AM25" i="3"/>
  <c r="AJ25" i="3"/>
  <c r="AN25" i="3"/>
  <c r="AL25" i="3"/>
  <c r="AK25" i="3"/>
  <c r="AI28" i="3"/>
  <c r="AK29" i="3"/>
  <c r="AM29" i="3"/>
  <c r="AN29" i="3"/>
  <c r="AJ29" i="3"/>
  <c r="AL29" i="3"/>
  <c r="AI31" i="3"/>
  <c r="AI6" i="3"/>
  <c r="AK7" i="3"/>
  <c r="AM7" i="3"/>
  <c r="AJ7" i="3"/>
  <c r="AL7" i="3"/>
  <c r="AN7" i="3"/>
  <c r="AI14" i="3"/>
  <c r="AK15" i="3"/>
  <c r="AL15" i="3"/>
  <c r="AM15" i="3"/>
  <c r="AJ15" i="3"/>
  <c r="AN15" i="3"/>
  <c r="AI22" i="3"/>
  <c r="AJ23" i="3"/>
  <c r="AN23" i="3"/>
  <c r="AK23" i="3"/>
  <c r="AL23" i="3"/>
  <c r="AM23" i="3"/>
  <c r="AK6" i="3"/>
  <c r="AI5" i="3"/>
  <c r="AL6" i="3"/>
  <c r="AM6" i="3"/>
  <c r="AN6" i="3"/>
  <c r="AJ6" i="3"/>
  <c r="AK10" i="3"/>
  <c r="AI9" i="3"/>
  <c r="AL10" i="3"/>
  <c r="AJ10" i="3"/>
  <c r="AN10" i="3"/>
  <c r="AM10" i="3"/>
  <c r="AI13" i="3"/>
  <c r="AN14" i="3"/>
  <c r="AM14" i="3"/>
  <c r="AK14" i="3"/>
  <c r="AJ14" i="3"/>
  <c r="AL14" i="3"/>
  <c r="AI17" i="3"/>
  <c r="AJ18" i="3"/>
  <c r="AK18" i="3"/>
  <c r="AM18" i="3"/>
  <c r="AL18" i="3"/>
  <c r="AN18" i="3"/>
  <c r="AI21" i="3"/>
  <c r="AL22" i="3"/>
  <c r="AK22" i="3"/>
  <c r="AN22" i="3"/>
  <c r="AJ22" i="3"/>
  <c r="AM22" i="3"/>
  <c r="AI25" i="3"/>
  <c r="AK26" i="3"/>
  <c r="AL26" i="3"/>
  <c r="AN26" i="3"/>
  <c r="AJ26" i="3"/>
  <c r="AM26" i="3"/>
  <c r="AI29" i="3"/>
  <c r="N369" i="6" l="1"/>
  <c r="AE351" i="6"/>
  <c r="N354" i="6"/>
  <c r="N356" i="6"/>
  <c r="P350" i="6"/>
  <c r="N355" i="6"/>
  <c r="P366" i="6"/>
  <c r="Q363" i="6"/>
  <c r="P359" i="6"/>
  <c r="N353" i="3"/>
  <c r="N354" i="3"/>
  <c r="O350" i="6"/>
  <c r="N350" i="3"/>
  <c r="P363" i="6"/>
  <c r="P361" i="6"/>
  <c r="N351" i="3"/>
  <c r="O366" i="6"/>
  <c r="P364" i="6"/>
  <c r="N352" i="3"/>
  <c r="P357" i="6"/>
  <c r="P356" i="6"/>
  <c r="P355" i="6"/>
  <c r="O363" i="6"/>
  <c r="O365" i="6"/>
  <c r="O356" i="6"/>
  <c r="O361" i="6"/>
  <c r="O362" i="6"/>
  <c r="O360" i="6"/>
  <c r="O359" i="6"/>
  <c r="P372" i="6"/>
  <c r="P362" i="6"/>
  <c r="Q368" i="6"/>
  <c r="P369" i="6"/>
  <c r="O355" i="6"/>
  <c r="O358" i="6"/>
  <c r="O357" i="6"/>
  <c r="P358" i="6"/>
  <c r="P368" i="6"/>
  <c r="P360" i="6"/>
  <c r="P365" i="6"/>
  <c r="O364" i="6"/>
  <c r="N363" i="3"/>
  <c r="Q371" i="6"/>
  <c r="N365" i="3"/>
  <c r="Q365" i="6"/>
  <c r="N364" i="3"/>
  <c r="Q364" i="6"/>
  <c r="Q353" i="6"/>
  <c r="P354" i="6"/>
  <c r="N360" i="3"/>
  <c r="Q360" i="6"/>
  <c r="N366" i="3"/>
  <c r="Q366" i="6"/>
  <c r="Q367" i="6"/>
  <c r="N361" i="3"/>
  <c r="Q361" i="6"/>
  <c r="N355" i="3"/>
  <c r="Q355" i="6"/>
  <c r="Q372" i="6"/>
  <c r="Q370" i="6"/>
  <c r="N357" i="3"/>
  <c r="Q357" i="6"/>
  <c r="N358" i="3"/>
  <c r="Q358" i="6"/>
  <c r="N362" i="3"/>
  <c r="Q362" i="6"/>
  <c r="N356" i="3"/>
  <c r="Q356" i="6"/>
  <c r="N359" i="3"/>
  <c r="Q359" i="6"/>
  <c r="O354" i="6"/>
  <c r="O353" i="6"/>
  <c r="O352" i="6"/>
  <c r="Q354" i="6"/>
  <c r="P353" i="6"/>
  <c r="Q351" i="6"/>
  <c r="P352" i="6"/>
  <c r="N352" i="6"/>
  <c r="Q352" i="6"/>
  <c r="O351" i="6"/>
  <c r="N350" i="6"/>
  <c r="Q350" i="6"/>
  <c r="P351" i="6"/>
  <c r="N353" i="6"/>
  <c r="N358" i="6"/>
  <c r="N360" i="6"/>
  <c r="N35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<sst xmlns="http://schemas.openxmlformats.org/spreadsheetml/2006/main" count="205" uniqueCount="51">
  <si>
    <t>Date</t>
  </si>
  <si>
    <t>Point.Forecast</t>
  </si>
  <si>
    <t>Lo.80</t>
  </si>
  <si>
    <t>Hi.80</t>
  </si>
  <si>
    <t>Lo.95</t>
  </si>
  <si>
    <t>Hi.95</t>
  </si>
  <si>
    <t>Advance Retail Sales: Food and Beverage Stores</t>
  </si>
  <si>
    <t>Month</t>
  </si>
  <si>
    <t>Year</t>
  </si>
  <si>
    <t>Recession</t>
  </si>
  <si>
    <t>Obs</t>
  </si>
  <si>
    <t>RSDBS</t>
  </si>
  <si>
    <t>RSDBSN</t>
  </si>
  <si>
    <t>RSGCS</t>
  </si>
  <si>
    <t>RSGCSN</t>
  </si>
  <si>
    <t>RSFSDP</t>
  </si>
  <si>
    <t>RSFSDPN</t>
  </si>
  <si>
    <t>CES7072200001</t>
  </si>
  <si>
    <t>CEU7072200001</t>
  </si>
  <si>
    <t>lin</t>
  </si>
  <si>
    <t>Monthly</t>
  </si>
  <si>
    <t>Advance Retail Sales: Grocery Stores</t>
  </si>
  <si>
    <t>Advance Retail Sales: Food Services and Drinking Places</t>
  </si>
  <si>
    <t>All Employees, Food Services and Drinking Places</t>
  </si>
  <si>
    <t>U.S. Census Bureau</t>
  </si>
  <si>
    <t>U.S. Bureau of Labor Statistics</t>
  </si>
  <si>
    <t>date</t>
  </si>
  <si>
    <t>value</t>
  </si>
  <si>
    <t>UB Scenario</t>
  </si>
  <si>
    <t>Forecast</t>
  </si>
  <si>
    <t>Restaurant and Bars and Grocery Stores</t>
  </si>
  <si>
    <t>Millions of Dollars, Seasonally Adjusted</t>
  </si>
  <si>
    <t>Millions of Dollars, Not Seasonally Adjusted</t>
  </si>
  <si>
    <t>Thousands of Persons, Seasonally Adjusted</t>
  </si>
  <si>
    <t>Thousands of Persons, Not Seasonally Adjusted</t>
  </si>
  <si>
    <t>m</t>
  </si>
  <si>
    <t>Best UB Scenario Rest.</t>
  </si>
  <si>
    <t>Moderate UB Scenario Rest.</t>
  </si>
  <si>
    <t>Worst UB Scenario Rest.</t>
  </si>
  <si>
    <t>Worst UB Scenario Comb</t>
  </si>
  <si>
    <t>Moderate UB Scenario Comb.</t>
  </si>
  <si>
    <t>Best UB Scenario Comb.</t>
  </si>
  <si>
    <t>Worst UB Scenario Grcry St.</t>
  </si>
  <si>
    <t>Moderate UB Scenario Grcry St.</t>
  </si>
  <si>
    <t>Best UB Scenario Grcry St.</t>
  </si>
  <si>
    <t>REV71TMSA</t>
  </si>
  <si>
    <t>q</t>
  </si>
  <si>
    <t>Quarterly</t>
  </si>
  <si>
    <t>2009-01-01 to 2022-07-01</t>
  </si>
  <si>
    <t>Total Revenue for Arts, Entertainment, and Recreation, Establishments Subject to Federal Income Tax</t>
  </si>
  <si>
    <t>1992-01-01 to 2023-02-01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</si>
</sst>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mmm\ \'yy"/>
    <numFmt numFmtId="165" formatCode="_(* #,##0_);_(* \(#,##0\);_(* &quot;-&quot;??_);_(@_)"/>
    <numFmt numFmtId="166" formatCode="[Color10]\▲\ \ 0.0%;[Color30]\ \▼\ 0.0%"/>
    <numFmt numFmtId="167" formatCode="mm/dd/yyyy"/>
    <numFmt numFmtId="168" formatCode="0.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Daytona Condensed"/>
      <family val="2"/>
    </font>
    <font>
      <sz val="11"/>
      <color theme="1"/>
      <name val="Daytona Condensed"/>
      <family val="2"/>
    </font>
    <font>
      <b/>
      <sz val="11"/>
      <color indexed="8"/>
      <name val="Daytona Condensed"/>
      <family val="2"/>
    </font>
    <font>
      <sz val="10"/>
      <color theme="1"/>
      <name val="Daytona Condensed"/>
      <family val="2"/>
    </font>
    <font>
      <b/>
      <sz val="11"/>
      <color theme="1"/>
      <name val="Daytona Condensed"/>
      <family val="2"/>
    </font>
    <font>
      <b/>
      <sz val="10"/>
      <color indexed="8"/>
      <name val="Daytona Condensed"/>
      <family val="2"/>
    </font>
    <font>
      <sz val="10"/>
      <color theme="1"/>
      <name val="Segoe UI Black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167" fontId="20" fillId="0" borderId="0" xfId="0" applyNumberFormat="1" applyFont="1"/>
    <xf numFmtId="168" fontId="20" fillId="0" borderId="0" xfId="0" applyNumberFormat="1" applyFont="1"/>
    <xf numFmtId="167" fontId="0" fillId="0" borderId="0" xfId="0" applyNumberFormat="1"/>
    <xf numFmtId="168" fontId="0" fillId="0" borderId="0" xfId="0" applyNumberFormat="1"/>
    <xf numFmtId="167" fontId="18" fillId="0" borderId="0" xfId="0" applyNumberFormat="1" applyFont="1" applyAlignment="1">
      <alignment wrapText="1"/>
    </xf>
    <xf numFmtId="167" fontId="18" fillId="0" borderId="0" xfId="0" applyNumberFormat="1" applyFont="1"/>
    <xf numFmtId="167" fontId="19" fillId="0" borderId="0" xfId="44" applyNumberFormat="1" applyAlignment="1">
      <alignment wrapText="1"/>
    </xf>
    <xf numFmtId="168" fontId="0" fillId="0" borderId="0" xfId="0" applyNumberFormat="1" applyAlignment="1">
      <alignment wrapText="1"/>
    </xf>
    <xf numFmtId="168" fontId="18" fillId="0" borderId="0" xfId="0" applyNumberFormat="1" applyFont="1" applyAlignment="1">
      <alignment wrapText="1"/>
    </xf>
    <xf numFmtId="168" fontId="18" fillId="0" borderId="0" xfId="0" applyNumberFormat="1" applyFont="1"/>
    <xf numFmtId="167" fontId="0" fillId="0" borderId="0" xfId="0" applyNumberFormat="1" applyAlignment="1">
      <alignment wrapText="1"/>
    </xf>
    <xf numFmtId="0" fontId="21" fillId="34" borderId="10" xfId="0" applyFont="1" applyFill="1" applyBorder="1" applyAlignment="1">
      <alignment horizontal="center" wrapText="1"/>
    </xf>
    <xf numFmtId="1" fontId="21" fillId="34" borderId="10" xfId="0" applyNumberFormat="1" applyFont="1" applyFill="1" applyBorder="1" applyAlignment="1">
      <alignment horizontal="center" wrapText="1"/>
    </xf>
    <xf numFmtId="0" fontId="21" fillId="35" borderId="10" xfId="0" applyFont="1" applyFill="1" applyBorder="1" applyAlignment="1">
      <alignment horizontal="center" wrapText="1"/>
    </xf>
    <xf numFmtId="0" fontId="22" fillId="33" borderId="0" xfId="0" applyFont="1" applyFill="1" applyAlignment="1">
      <alignment wrapText="1"/>
    </xf>
    <xf numFmtId="0" fontId="23" fillId="34" borderId="0" xfId="0" applyFont="1" applyFill="1" applyAlignment="1">
      <alignment wrapText="1"/>
    </xf>
    <xf numFmtId="1" fontId="23" fillId="34" borderId="10" xfId="0" applyNumberFormat="1" applyFont="1" applyFill="1" applyBorder="1" applyAlignment="1">
      <alignment wrapText="1"/>
    </xf>
    <xf numFmtId="0" fontId="23" fillId="36" borderId="10" xfId="0" applyFont="1" applyFill="1" applyBorder="1" applyAlignment="1">
      <alignment wrapText="1"/>
    </xf>
    <xf numFmtId="0" fontId="22" fillId="37" borderId="0" xfId="0" applyFont="1" applyFill="1" applyAlignment="1">
      <alignment wrapText="1"/>
    </xf>
    <xf numFmtId="0" fontId="22" fillId="0" borderId="0" xfId="0" applyFont="1" applyAlignment="1">
      <alignment wrapText="1"/>
    </xf>
    <xf numFmtId="0" fontId="24" fillId="34" borderId="0" xfId="0" applyFont="1" applyFill="1"/>
    <xf numFmtId="164" fontId="21" fillId="34" borderId="0" xfId="0" applyNumberFormat="1" applyFont="1" applyFill="1"/>
    <xf numFmtId="165" fontId="24" fillId="34" borderId="0" xfId="42" applyNumberFormat="1" applyFont="1" applyFill="1"/>
    <xf numFmtId="165" fontId="24" fillId="35" borderId="0" xfId="42" applyNumberFormat="1" applyFont="1" applyFill="1"/>
    <xf numFmtId="0" fontId="22" fillId="33" borderId="0" xfId="0" applyFont="1" applyFill="1"/>
    <xf numFmtId="0" fontId="25" fillId="34" borderId="0" xfId="0" applyFont="1" applyFill="1"/>
    <xf numFmtId="0" fontId="24" fillId="36" borderId="0" xfId="0" applyFont="1" applyFill="1"/>
    <xf numFmtId="166" fontId="24" fillId="34" borderId="0" xfId="0" applyNumberFormat="1" applyFont="1" applyFill="1"/>
    <xf numFmtId="0" fontId="22" fillId="37" borderId="0" xfId="0" applyFont="1" applyFill="1"/>
    <xf numFmtId="0" fontId="22" fillId="0" borderId="0" xfId="0" applyFont="1"/>
    <xf numFmtId="166" fontId="24" fillId="34" borderId="0" xfId="43" applyNumberFormat="1" applyFont="1" applyFill="1"/>
    <xf numFmtId="0" fontId="22" fillId="34" borderId="0" xfId="0" applyFont="1" applyFill="1"/>
    <xf numFmtId="0" fontId="22" fillId="36" borderId="0" xfId="0" applyFont="1" applyFill="1"/>
    <xf numFmtId="0" fontId="25" fillId="0" borderId="0" xfId="0" applyFont="1"/>
    <xf numFmtId="0" fontId="25" fillId="34" borderId="0" xfId="0" applyFont="1" applyFill="1" applyAlignment="1">
      <alignment wrapText="1"/>
    </xf>
    <xf numFmtId="1" fontId="25" fillId="34" borderId="10" xfId="0" applyNumberFormat="1" applyFont="1" applyFill="1" applyBorder="1" applyAlignment="1">
      <alignment wrapText="1"/>
    </xf>
    <xf numFmtId="0" fontId="25" fillId="36" borderId="10" xfId="0" applyFont="1" applyFill="1" applyBorder="1" applyAlignment="1">
      <alignment wrapText="1"/>
    </xf>
    <xf numFmtId="0" fontId="24" fillId="33" borderId="0" xfId="0" applyFont="1" applyFill="1" applyAlignment="1">
      <alignment wrapText="1"/>
    </xf>
    <xf numFmtId="0" fontId="26" fillId="34" borderId="0" xfId="0" applyFont="1" applyFill="1" applyAlignment="1">
      <alignment wrapText="1"/>
    </xf>
    <xf numFmtId="1" fontId="26" fillId="34" borderId="10" xfId="0" applyNumberFormat="1" applyFont="1" applyFill="1" applyBorder="1" applyAlignment="1">
      <alignment wrapText="1"/>
    </xf>
    <xf numFmtId="0" fontId="26" fillId="36" borderId="10" xfId="0" applyFont="1" applyFill="1" applyBorder="1" applyAlignment="1">
      <alignment wrapText="1"/>
    </xf>
    <xf numFmtId="0" fontId="24" fillId="37" borderId="0" xfId="0" applyFont="1" applyFill="1" applyAlignment="1">
      <alignment wrapText="1"/>
    </xf>
    <xf numFmtId="0" fontId="24" fillId="0" borderId="0" xfId="0" applyFont="1" applyAlignment="1">
      <alignment wrapText="1"/>
    </xf>
    <xf numFmtId="0" fontId="24" fillId="33" borderId="0" xfId="0" applyFont="1" applyFill="1"/>
    <xf numFmtId="0" fontId="21" fillId="34" borderId="0" xfId="0" applyFont="1" applyFill="1"/>
    <xf numFmtId="0" fontId="24" fillId="37" borderId="0" xfId="0" applyFont="1" applyFill="1"/>
    <xf numFmtId="0" fontId="24" fillId="0" borderId="0" xfId="0" applyFont="1"/>
    <xf numFmtId="0" fontId="21" fillId="0" borderId="0" xfId="0" applyFont="1"/>
    <xf numFmtId="164" fontId="21" fillId="34" borderId="10" xfId="0" applyNumberFormat="1" applyFont="1" applyFill="1" applyBorder="1"/>
    <xf numFmtId="165" fontId="24" fillId="34" borderId="10" xfId="42" applyNumberFormat="1" applyFont="1" applyFill="1" applyBorder="1"/>
    <xf numFmtId="165" fontId="24" fillId="35" borderId="10" xfId="42" applyNumberFormat="1" applyFont="1" applyFill="1" applyBorder="1"/>
    <xf numFmtId="43" fontId="22" fillId="34" borderId="0" xfId="0" applyNumberFormat="1" applyFont="1" applyFill="1"/>
    <xf numFmtId="0" fontId="21" fillId="34" borderId="0" xfId="0" applyFont="1" applyFill="1" applyAlignment="1">
      <alignment horizontal="center" wrapText="1"/>
    </xf>
    <xf numFmtId="43" fontId="24" fillId="34" borderId="0" xfId="42" applyFont="1" applyFill="1"/>
    <xf numFmtId="0" fontId="25" fillId="33" borderId="0" xfId="0" applyFont="1" applyFill="1"/>
    <xf numFmtId="165" fontId="27" fillId="35" borderId="0" xfId="42" applyNumberFormat="1" applyFont="1" applyFill="1"/>
    <xf numFmtId="14" fontId="18" fillId="0" borderId="0" xfId="0" applyNumberFormat="1" applyFont="1"/>
    <xf numFmtId="0" fontId="18" fillId="0" borderId="0" xfId="0" applyFont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8F4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GrocerySA!$AA$1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2.6306833600193352E-2"/>
          <c:y val="2.7331677123247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400397380234E-2"/>
          <c:y val="0.19081904761904761"/>
          <c:w val="0.84845345500036795"/>
          <c:h val="0.6874124067824855"/>
        </c:manualLayout>
      </c:layout>
      <c:barChart>
        <c:barDir val="col"/>
        <c:grouping val="clustered"/>
        <c:varyColors val="0"/>
        <c:ser>
          <c:idx val="1"/>
          <c:order val="6"/>
          <c:tx>
            <c:strRef>
              <c:f>GrocerySA!$AG$1</c:f>
              <c:strCache>
                <c:ptCount val="1"/>
                <c:pt idx="0">
                  <c:v>Recession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GrocerySA!$Z$2:$Z$32</c15:sqref>
                  </c15:fullRef>
                </c:ext>
              </c:extLst>
              <c:f>GrocerySA!$Z$2:$Z$31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GrocerySA!$AG$2:$AG$32</c15:sqref>
                  </c15:fullRef>
                </c:ext>
              </c:extLst>
              <c:f>GrocerySA!$AG$2:$AG$31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9-413B-B41E-AE2070FEA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8540816"/>
        <c:axId val="1056231232"/>
      </c:barChart>
      <c:lineChart>
        <c:grouping val="standard"/>
        <c:varyColors val="0"/>
        <c:ser>
          <c:idx val="0"/>
          <c:order val="0"/>
          <c:tx>
            <c:strRef>
              <c:f>GrocerySA!$AA$1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589-413B-B41E-AE2070FEA545}"/>
              </c:ext>
            </c:extLst>
          </c:dPt>
          <c:dLbls>
            <c:dLbl>
              <c:idx val="2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8589-413B-B41E-AE2070FEA545}"/>
                </c:ext>
              </c:extLst>
            </c:dLbl>
            <c:dLbl>
              <c:idx val="2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8589-413B-B41E-AE2070FEA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GrocerySA!$Z$2:$Z$32</c15:sqref>
                  </c15:fullRef>
                </c:ext>
              </c:extLst>
              <c:f>GrocerySA!$Z$2:$Z$31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GrocerySA!$AA$2:$AA$32</c15:sqref>
                  </c15:fullRef>
                </c:ext>
              </c:extLst>
              <c:f>GrocerySA!$AA$2:$AA$31</c:f>
              <c:numCache>
                <c:formatCode>_(* #,##0_);_(* \(#,##0\);_(* "-"??_);_(@_)</c:formatCode>
                <c:ptCount val="30"/>
                <c:pt idx="0">
                  <c:v>336540</c:v>
                </c:pt>
                <c:pt idx="1">
                  <c:v>341481</c:v>
                </c:pt>
                <c:pt idx="2">
                  <c:v>350416</c:v>
                </c:pt>
                <c:pt idx="3">
                  <c:v>356763</c:v>
                </c:pt>
                <c:pt idx="4">
                  <c:v>364999</c:v>
                </c:pt>
                <c:pt idx="5">
                  <c:v>372752</c:v>
                </c:pt>
                <c:pt idx="6">
                  <c:v>378183</c:v>
                </c:pt>
                <c:pt idx="7">
                  <c:v>394318</c:v>
                </c:pt>
                <c:pt idx="8">
                  <c:v>401587</c:v>
                </c:pt>
                <c:pt idx="9">
                  <c:v>418561</c:v>
                </c:pt>
                <c:pt idx="10">
                  <c:v>420292</c:v>
                </c:pt>
                <c:pt idx="11">
                  <c:v>428342</c:v>
                </c:pt>
                <c:pt idx="12">
                  <c:v>439949</c:v>
                </c:pt>
                <c:pt idx="13">
                  <c:v>457697</c:v>
                </c:pt>
                <c:pt idx="14">
                  <c:v>472130</c:v>
                </c:pt>
                <c:pt idx="15">
                  <c:v>491835</c:v>
                </c:pt>
                <c:pt idx="16">
                  <c:v>510355</c:v>
                </c:pt>
                <c:pt idx="17">
                  <c:v>510394</c:v>
                </c:pt>
                <c:pt idx="18">
                  <c:v>521106</c:v>
                </c:pt>
                <c:pt idx="19">
                  <c:v>547622</c:v>
                </c:pt>
                <c:pt idx="20">
                  <c:v>562949</c:v>
                </c:pt>
                <c:pt idx="21">
                  <c:v>575985</c:v>
                </c:pt>
                <c:pt idx="22">
                  <c:v>601695</c:v>
                </c:pt>
                <c:pt idx="23">
                  <c:v>616340</c:v>
                </c:pt>
                <c:pt idx="24">
                  <c:v>625878</c:v>
                </c:pt>
                <c:pt idx="25">
                  <c:v>653534</c:v>
                </c:pt>
                <c:pt idx="26">
                  <c:v>671893</c:v>
                </c:pt>
                <c:pt idx="27">
                  <c:v>694759</c:v>
                </c:pt>
                <c:pt idx="28">
                  <c:v>757844</c:v>
                </c:pt>
                <c:pt idx="29">
                  <c:v>782445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89-413B-B41E-AE2070FEA545}"/>
            </c:ext>
          </c:extLst>
        </c:ser>
        <c:ser>
          <c:idx val="4"/>
          <c:order val="1"/>
          <c:tx>
            <c:strRef>
              <c:f>GrocerySA!$AB$1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89-413B-B41E-AE2070FEA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GrocerySA!$Z$2:$Z$32</c15:sqref>
                  </c15:fullRef>
                </c:ext>
              </c:extLst>
              <c:f>GrocerySA!$Z$2:$Z$31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GrocerySA!$AB$2:$AB$32</c15:sqref>
                  </c15:fullRef>
                </c:ext>
              </c:extLst>
              <c:f>GrocerySA!$AB$2:$AB$31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589-413B-B41E-AE2070FEA545}"/>
            </c:ext>
          </c:extLst>
        </c:ser>
        <c:ser>
          <c:idx val="2"/>
          <c:order val="2"/>
          <c:tx>
            <c:strRef>
              <c:f>GrocerySA!$AC$1</c:f>
              <c:strCache>
                <c:ptCount val="1"/>
                <c:pt idx="0">
                  <c:v>Lo.80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89-413B-B41E-AE2070FEA545}"/>
                </c:ext>
              </c:extLst>
            </c:dLbl>
            <c:dLbl>
              <c:idx val="29"/>
              <c:layout>
                <c:manualLayout>
                  <c:x val="5.5504162812210914E-3"/>
                  <c:y val="1.8140589569160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89-413B-B41E-AE2070FEA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GrocerySA!$Z$2:$Z$32</c15:sqref>
                  </c15:fullRef>
                </c:ext>
              </c:extLst>
              <c:f>GrocerySA!$Z$2:$Z$31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GrocerySA!$AC$2:$AC$32</c15:sqref>
                  </c15:fullRef>
                </c:ext>
              </c:extLst>
              <c:f>GrocerySA!$AC$2:$AC$31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589-413B-B41E-AE2070FEA545}"/>
            </c:ext>
          </c:extLst>
        </c:ser>
        <c:ser>
          <c:idx val="5"/>
          <c:order val="3"/>
          <c:tx>
            <c:strRef>
              <c:f>GrocerySA!$AD$1</c:f>
              <c:strCache>
                <c:ptCount val="1"/>
                <c:pt idx="0">
                  <c:v>Hi.80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89-413B-B41E-AE2070FEA545}"/>
                </c:ext>
              </c:extLst>
            </c:dLbl>
            <c:dLbl>
              <c:idx val="29"/>
              <c:layout>
                <c:manualLayout>
                  <c:x val="1.8501387604070306E-3"/>
                  <c:y val="-1.20937263794406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89-413B-B41E-AE2070FEA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GrocerySA!$Z$2:$Z$32</c15:sqref>
                  </c15:fullRef>
                </c:ext>
              </c:extLst>
              <c:f>GrocerySA!$Z$2:$Z$31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GrocerySA!$AD$2:$AD$32</c15:sqref>
                  </c15:fullRef>
                </c:ext>
              </c:extLst>
              <c:f>GrocerySA!$AD$2:$AD$31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589-413B-B41E-AE2070FEA545}"/>
            </c:ext>
          </c:extLst>
        </c:ser>
        <c:ser>
          <c:idx val="3"/>
          <c:order val="4"/>
          <c:tx>
            <c:strRef>
              <c:f>GrocerySA!$AE$1</c:f>
              <c:strCache>
                <c:ptCount val="1"/>
                <c:pt idx="0">
                  <c:v>Lo.95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589-413B-B41E-AE2070FEA545}"/>
                </c:ext>
              </c:extLst>
            </c:dLbl>
            <c:dLbl>
              <c:idx val="29"/>
              <c:layout>
                <c:manualLayout>
                  <c:x val="-4.4869506945304366E-5"/>
                  <c:y val="5.2789115646258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1424606845513412E-2"/>
                      <c:h val="3.32577475434618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8589-413B-B41E-AE2070FEA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GrocerySA!$Z$2:$Z$32</c15:sqref>
                  </c15:fullRef>
                </c:ext>
              </c:extLst>
              <c:f>GrocerySA!$Z$2:$Z$31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GrocerySA!$AE$2:$AE$32</c15:sqref>
                  </c15:fullRef>
                </c:ext>
              </c:extLst>
              <c:f>GrocerySA!$AE$2:$AE$31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589-413B-B41E-AE2070FEA545}"/>
            </c:ext>
          </c:extLst>
        </c:ser>
        <c:ser>
          <c:idx val="6"/>
          <c:order val="5"/>
          <c:tx>
            <c:strRef>
              <c:f>GrocerySA!$AF$1</c:f>
              <c:strCache>
                <c:ptCount val="1"/>
                <c:pt idx="0">
                  <c:v>Hi.95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89-413B-B41E-AE2070FEA545}"/>
                </c:ext>
              </c:extLst>
            </c:dLbl>
            <c:dLbl>
              <c:idx val="29"/>
              <c:layout>
                <c:manualLayout>
                  <c:x val="-9.2506938020352879E-3"/>
                  <c:y val="-3.9304610733182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89-413B-B41E-AE2070FEA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GrocerySA!$Z$2:$Z$32</c15:sqref>
                  </c15:fullRef>
                </c:ext>
              </c:extLst>
              <c:f>GrocerySA!$Z$2:$Z$31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GrocerySA!$AF$2:$AF$32</c15:sqref>
                  </c15:fullRef>
                </c:ext>
              </c:extLst>
              <c:f>GrocerySA!$AF$2:$AF$31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589-413B-B41E-AE2070FEA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187568"/>
        <c:axId val="1056228320"/>
      </c:lineChart>
      <c:catAx>
        <c:axId val="121718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056228320"/>
        <c:crosses val="autoZero"/>
        <c:auto val="1"/>
        <c:lblAlgn val="ctr"/>
        <c:lblOffset val="100"/>
        <c:noMultiLvlLbl val="0"/>
      </c:catAx>
      <c:valAx>
        <c:axId val="10562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Billion $USD</a:t>
                </a:r>
              </a:p>
            </c:rich>
          </c:tx>
          <c:layout>
            <c:manualLayout>
              <c:xMode val="edge"/>
              <c:yMode val="edge"/>
              <c:x val="3.9102215026859954E-3"/>
              <c:y val="0.384554787794382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217187568"/>
        <c:crosses val="autoZero"/>
        <c:crossBetween val="between"/>
        <c:dispUnits>
          <c:builtInUnit val="thousands"/>
        </c:dispUnits>
      </c:valAx>
      <c:valAx>
        <c:axId val="105623123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>
                <a:alpha val="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40816"/>
        <c:crosses val="max"/>
        <c:crossBetween val="between"/>
      </c:valAx>
      <c:catAx>
        <c:axId val="121854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6231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GrocerySA!$E$1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2.7304488530829448E-2"/>
          <c:y val="1.88135397803956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86256263421617"/>
          <c:y val="0.16352262168779291"/>
          <c:w val="0.80112351799814963"/>
          <c:h val="0.74568787428703198"/>
        </c:manualLayout>
      </c:layout>
      <c:lineChart>
        <c:grouping val="standard"/>
        <c:varyColors val="0"/>
        <c:ser>
          <c:idx val="6"/>
          <c:order val="0"/>
          <c:tx>
            <c:strRef>
              <c:f>GrocerySA!$H$1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AA-4224-8A6C-E1555C5FF8FD}"/>
            </c:ext>
          </c:extLst>
        </c:ser>
        <c:ser>
          <c:idx val="1"/>
          <c:order val="1"/>
          <c:tx>
            <c:strRef>
              <c:f>GrocerySA!$F$1</c:f>
              <c:strCache>
                <c:ptCount val="1"/>
                <c:pt idx="0">
                  <c:v>Lo.80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GrocerySA!$F$2:$F$373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AA-4224-8A6C-E1555C5FF8FD}"/>
            </c:ext>
          </c:extLst>
        </c:ser>
        <c:ser>
          <c:idx val="2"/>
          <c:order val="2"/>
          <c:tx>
            <c:strRef>
              <c:f>GrocerySA!$G$1</c:f>
              <c:strCache>
                <c:ptCount val="1"/>
                <c:pt idx="0">
                  <c:v>Hi.80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GrocerySA!$G$2:$G$373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AA-4224-8A6C-E1555C5FF8FD}"/>
            </c:ext>
          </c:extLst>
        </c:ser>
        <c:ser>
          <c:idx val="3"/>
          <c:order val="3"/>
          <c:tx>
            <c:strRef>
              <c:f>GrocerySA!$I$1</c:f>
              <c:strCache>
                <c:ptCount val="1"/>
                <c:pt idx="0">
                  <c:v>Lo.95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GrocerySA!$I$2:$I$373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AA-4224-8A6C-E1555C5FF8FD}"/>
            </c:ext>
          </c:extLst>
        </c:ser>
        <c:ser>
          <c:idx val="4"/>
          <c:order val="4"/>
          <c:tx>
            <c:strRef>
              <c:f>GrocerySA!$J$1</c:f>
              <c:strCache>
                <c:ptCount val="1"/>
                <c:pt idx="0">
                  <c:v>Hi.95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GrocerySA!$J$2:$J$373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AA-4224-8A6C-E1555C5FF8FD}"/>
            </c:ext>
          </c:extLst>
        </c:ser>
        <c:ser>
          <c:idx val="0"/>
          <c:order val="5"/>
          <c:tx>
            <c:strRef>
              <c:f>GrocerySA!$E$1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GrocerySA!$E$2:$E$373</c:f>
              <c:numCache>
                <c:formatCode>_(* #,##0_);_(* \(#,##0\);_(* "-"??_);_(@_)</c:formatCode>
                <c:ptCount val="372"/>
                <c:pt idx="0">
                  <c:v>27835</c:v>
                </c:pt>
                <c:pt idx="1">
                  <c:v>27720</c:v>
                </c:pt>
                <c:pt idx="2">
                  <c:v>27848</c:v>
                </c:pt>
                <c:pt idx="3">
                  <c:v>27867</c:v>
                </c:pt>
                <c:pt idx="4">
                  <c:v>27987</c:v>
                </c:pt>
                <c:pt idx="5">
                  <c:v>28011</c:v>
                </c:pt>
                <c:pt idx="6">
                  <c:v>28183</c:v>
                </c:pt>
                <c:pt idx="7">
                  <c:v>28222</c:v>
                </c:pt>
                <c:pt idx="8">
                  <c:v>28122</c:v>
                </c:pt>
                <c:pt idx="9">
                  <c:v>28328</c:v>
                </c:pt>
                <c:pt idx="10">
                  <c:v>28184</c:v>
                </c:pt>
                <c:pt idx="11">
                  <c:v>28233</c:v>
                </c:pt>
                <c:pt idx="12">
                  <c:v>28220</c:v>
                </c:pt>
                <c:pt idx="13">
                  <c:v>28419</c:v>
                </c:pt>
                <c:pt idx="14">
                  <c:v>28307</c:v>
                </c:pt>
                <c:pt idx="15">
                  <c:v>28367</c:v>
                </c:pt>
                <c:pt idx="16">
                  <c:v>28386</c:v>
                </c:pt>
                <c:pt idx="17">
                  <c:v>28377</c:v>
                </c:pt>
                <c:pt idx="18">
                  <c:v>28554</c:v>
                </c:pt>
                <c:pt idx="19">
                  <c:v>28357</c:v>
                </c:pt>
                <c:pt idx="20">
                  <c:v>28478</c:v>
                </c:pt>
                <c:pt idx="21">
                  <c:v>28618</c:v>
                </c:pt>
                <c:pt idx="22">
                  <c:v>28625</c:v>
                </c:pt>
                <c:pt idx="23">
                  <c:v>28773</c:v>
                </c:pt>
                <c:pt idx="24">
                  <c:v>28722</c:v>
                </c:pt>
                <c:pt idx="25">
                  <c:v>28923</c:v>
                </c:pt>
                <c:pt idx="26">
                  <c:v>28914</c:v>
                </c:pt>
                <c:pt idx="27">
                  <c:v>29111</c:v>
                </c:pt>
                <c:pt idx="28">
                  <c:v>29025</c:v>
                </c:pt>
                <c:pt idx="29">
                  <c:v>29311</c:v>
                </c:pt>
                <c:pt idx="30">
                  <c:v>29149</c:v>
                </c:pt>
                <c:pt idx="31">
                  <c:v>29410</c:v>
                </c:pt>
                <c:pt idx="32">
                  <c:v>29545</c:v>
                </c:pt>
                <c:pt idx="33">
                  <c:v>29343</c:v>
                </c:pt>
                <c:pt idx="34">
                  <c:v>29520</c:v>
                </c:pt>
                <c:pt idx="35">
                  <c:v>29443</c:v>
                </c:pt>
                <c:pt idx="36">
                  <c:v>29791</c:v>
                </c:pt>
                <c:pt idx="37">
                  <c:v>29604</c:v>
                </c:pt>
                <c:pt idx="38">
                  <c:v>29619</c:v>
                </c:pt>
                <c:pt idx="39">
                  <c:v>29499</c:v>
                </c:pt>
                <c:pt idx="40">
                  <c:v>29763</c:v>
                </c:pt>
                <c:pt idx="41">
                  <c:v>29812</c:v>
                </c:pt>
                <c:pt idx="42">
                  <c:v>29675</c:v>
                </c:pt>
                <c:pt idx="43">
                  <c:v>29721</c:v>
                </c:pt>
                <c:pt idx="44">
                  <c:v>29735</c:v>
                </c:pt>
                <c:pt idx="45">
                  <c:v>29692</c:v>
                </c:pt>
                <c:pt idx="46">
                  <c:v>29858</c:v>
                </c:pt>
                <c:pt idx="47">
                  <c:v>29994</c:v>
                </c:pt>
                <c:pt idx="48">
                  <c:v>30105</c:v>
                </c:pt>
                <c:pt idx="49">
                  <c:v>29990</c:v>
                </c:pt>
                <c:pt idx="50">
                  <c:v>30125</c:v>
                </c:pt>
                <c:pt idx="51">
                  <c:v>30220</c:v>
                </c:pt>
                <c:pt idx="52">
                  <c:v>30245</c:v>
                </c:pt>
                <c:pt idx="53">
                  <c:v>30288</c:v>
                </c:pt>
                <c:pt idx="54">
                  <c:v>30493</c:v>
                </c:pt>
                <c:pt idx="55">
                  <c:v>30555</c:v>
                </c:pt>
                <c:pt idx="56">
                  <c:v>30565</c:v>
                </c:pt>
                <c:pt idx="57">
                  <c:v>30766</c:v>
                </c:pt>
                <c:pt idx="58">
                  <c:v>30768</c:v>
                </c:pt>
                <c:pt idx="59">
                  <c:v>30879</c:v>
                </c:pt>
                <c:pt idx="60">
                  <c:v>31030</c:v>
                </c:pt>
                <c:pt idx="61">
                  <c:v>30991</c:v>
                </c:pt>
                <c:pt idx="62">
                  <c:v>31109</c:v>
                </c:pt>
                <c:pt idx="63">
                  <c:v>31065</c:v>
                </c:pt>
                <c:pt idx="64">
                  <c:v>30987</c:v>
                </c:pt>
                <c:pt idx="65">
                  <c:v>30804</c:v>
                </c:pt>
                <c:pt idx="66">
                  <c:v>31022</c:v>
                </c:pt>
                <c:pt idx="67">
                  <c:v>31160</c:v>
                </c:pt>
                <c:pt idx="68">
                  <c:v>31171</c:v>
                </c:pt>
                <c:pt idx="69">
                  <c:v>31225</c:v>
                </c:pt>
                <c:pt idx="70">
                  <c:v>31125</c:v>
                </c:pt>
                <c:pt idx="71">
                  <c:v>31063</c:v>
                </c:pt>
                <c:pt idx="72">
                  <c:v>30989</c:v>
                </c:pt>
                <c:pt idx="73">
                  <c:v>30915</c:v>
                </c:pt>
                <c:pt idx="74">
                  <c:v>31123</c:v>
                </c:pt>
                <c:pt idx="75">
                  <c:v>31169</c:v>
                </c:pt>
                <c:pt idx="76">
                  <c:v>31358</c:v>
                </c:pt>
                <c:pt idx="77">
                  <c:v>31435</c:v>
                </c:pt>
                <c:pt idx="78">
                  <c:v>31673</c:v>
                </c:pt>
                <c:pt idx="79">
                  <c:v>31744</c:v>
                </c:pt>
                <c:pt idx="80">
                  <c:v>31702</c:v>
                </c:pt>
                <c:pt idx="81">
                  <c:v>31864</c:v>
                </c:pt>
                <c:pt idx="82">
                  <c:v>31920</c:v>
                </c:pt>
                <c:pt idx="83">
                  <c:v>32291</c:v>
                </c:pt>
                <c:pt idx="84">
                  <c:v>32225</c:v>
                </c:pt>
                <c:pt idx="85">
                  <c:v>32465</c:v>
                </c:pt>
                <c:pt idx="86">
                  <c:v>32419</c:v>
                </c:pt>
                <c:pt idx="87">
                  <c:v>32700</c:v>
                </c:pt>
                <c:pt idx="88">
                  <c:v>32776</c:v>
                </c:pt>
                <c:pt idx="89">
                  <c:v>32633</c:v>
                </c:pt>
                <c:pt idx="90">
                  <c:v>32891</c:v>
                </c:pt>
                <c:pt idx="91">
                  <c:v>32878</c:v>
                </c:pt>
                <c:pt idx="92">
                  <c:v>33121</c:v>
                </c:pt>
                <c:pt idx="93">
                  <c:v>32968</c:v>
                </c:pt>
                <c:pt idx="94">
                  <c:v>32972</c:v>
                </c:pt>
                <c:pt idx="95">
                  <c:v>34270</c:v>
                </c:pt>
                <c:pt idx="96">
                  <c:v>32239</c:v>
                </c:pt>
                <c:pt idx="97">
                  <c:v>32567</c:v>
                </c:pt>
                <c:pt idx="98">
                  <c:v>33117</c:v>
                </c:pt>
                <c:pt idx="99">
                  <c:v>33541</c:v>
                </c:pt>
                <c:pt idx="100">
                  <c:v>33221</c:v>
                </c:pt>
                <c:pt idx="101">
                  <c:v>33644</c:v>
                </c:pt>
                <c:pt idx="102">
                  <c:v>33479</c:v>
                </c:pt>
                <c:pt idx="103">
                  <c:v>33554</c:v>
                </c:pt>
                <c:pt idx="104">
                  <c:v>33729</c:v>
                </c:pt>
                <c:pt idx="105">
                  <c:v>33867</c:v>
                </c:pt>
                <c:pt idx="106">
                  <c:v>34071</c:v>
                </c:pt>
                <c:pt idx="107">
                  <c:v>34558</c:v>
                </c:pt>
                <c:pt idx="108">
                  <c:v>34229</c:v>
                </c:pt>
                <c:pt idx="109">
                  <c:v>34602</c:v>
                </c:pt>
                <c:pt idx="110">
                  <c:v>34477</c:v>
                </c:pt>
                <c:pt idx="111">
                  <c:v>34727</c:v>
                </c:pt>
                <c:pt idx="112">
                  <c:v>34781</c:v>
                </c:pt>
                <c:pt idx="113">
                  <c:v>34866</c:v>
                </c:pt>
                <c:pt idx="114">
                  <c:v>34792</c:v>
                </c:pt>
                <c:pt idx="115">
                  <c:v>35043</c:v>
                </c:pt>
                <c:pt idx="116">
                  <c:v>35152</c:v>
                </c:pt>
                <c:pt idx="117">
                  <c:v>35270</c:v>
                </c:pt>
                <c:pt idx="118">
                  <c:v>35414</c:v>
                </c:pt>
                <c:pt idx="119">
                  <c:v>35208</c:v>
                </c:pt>
                <c:pt idx="120">
                  <c:v>35130</c:v>
                </c:pt>
                <c:pt idx="121">
                  <c:v>35114</c:v>
                </c:pt>
                <c:pt idx="122">
                  <c:v>35160</c:v>
                </c:pt>
                <c:pt idx="123">
                  <c:v>34827</c:v>
                </c:pt>
                <c:pt idx="124">
                  <c:v>34941</c:v>
                </c:pt>
                <c:pt idx="125">
                  <c:v>34933</c:v>
                </c:pt>
                <c:pt idx="126">
                  <c:v>35044</c:v>
                </c:pt>
                <c:pt idx="127">
                  <c:v>34874</c:v>
                </c:pt>
                <c:pt idx="128">
                  <c:v>34865</c:v>
                </c:pt>
                <c:pt idx="129">
                  <c:v>34990</c:v>
                </c:pt>
                <c:pt idx="130">
                  <c:v>35157</c:v>
                </c:pt>
                <c:pt idx="131">
                  <c:v>35257</c:v>
                </c:pt>
                <c:pt idx="132">
                  <c:v>35669</c:v>
                </c:pt>
                <c:pt idx="133">
                  <c:v>35570</c:v>
                </c:pt>
                <c:pt idx="134">
                  <c:v>35549</c:v>
                </c:pt>
                <c:pt idx="135">
                  <c:v>35638</c:v>
                </c:pt>
                <c:pt idx="136">
                  <c:v>35225</c:v>
                </c:pt>
                <c:pt idx="137">
                  <c:v>35676</c:v>
                </c:pt>
                <c:pt idx="138">
                  <c:v>35957</c:v>
                </c:pt>
                <c:pt idx="139">
                  <c:v>35890</c:v>
                </c:pt>
                <c:pt idx="140">
                  <c:v>35918</c:v>
                </c:pt>
                <c:pt idx="141">
                  <c:v>35763</c:v>
                </c:pt>
                <c:pt idx="142">
                  <c:v>35679</c:v>
                </c:pt>
                <c:pt idx="143">
                  <c:v>35808</c:v>
                </c:pt>
                <c:pt idx="144">
                  <c:v>36402</c:v>
                </c:pt>
                <c:pt idx="145">
                  <c:v>35890</c:v>
                </c:pt>
                <c:pt idx="146">
                  <c:v>36365</c:v>
                </c:pt>
                <c:pt idx="147">
                  <c:v>36312</c:v>
                </c:pt>
                <c:pt idx="148">
                  <c:v>36528</c:v>
                </c:pt>
                <c:pt idx="149">
                  <c:v>36508</c:v>
                </c:pt>
                <c:pt idx="150">
                  <c:v>36526</c:v>
                </c:pt>
                <c:pt idx="151">
                  <c:v>36680</c:v>
                </c:pt>
                <c:pt idx="152">
                  <c:v>36951</c:v>
                </c:pt>
                <c:pt idx="153">
                  <c:v>37078</c:v>
                </c:pt>
                <c:pt idx="154">
                  <c:v>37286</c:v>
                </c:pt>
                <c:pt idx="155">
                  <c:v>37423</c:v>
                </c:pt>
                <c:pt idx="156">
                  <c:v>37628</c:v>
                </c:pt>
                <c:pt idx="157">
                  <c:v>37553</c:v>
                </c:pt>
                <c:pt idx="158">
                  <c:v>37645</c:v>
                </c:pt>
                <c:pt idx="159">
                  <c:v>38049</c:v>
                </c:pt>
                <c:pt idx="160">
                  <c:v>37908</c:v>
                </c:pt>
                <c:pt idx="161">
                  <c:v>38143</c:v>
                </c:pt>
                <c:pt idx="162">
                  <c:v>37960</c:v>
                </c:pt>
                <c:pt idx="163">
                  <c:v>38320</c:v>
                </c:pt>
                <c:pt idx="164">
                  <c:v>38577</c:v>
                </c:pt>
                <c:pt idx="165">
                  <c:v>38559</c:v>
                </c:pt>
                <c:pt idx="166">
                  <c:v>38508</c:v>
                </c:pt>
                <c:pt idx="167">
                  <c:v>38847</c:v>
                </c:pt>
                <c:pt idx="168">
                  <c:v>38254</c:v>
                </c:pt>
                <c:pt idx="169">
                  <c:v>38889</c:v>
                </c:pt>
                <c:pt idx="170">
                  <c:v>38866</c:v>
                </c:pt>
                <c:pt idx="171">
                  <c:v>38891</c:v>
                </c:pt>
                <c:pt idx="172">
                  <c:v>39242</c:v>
                </c:pt>
                <c:pt idx="173">
                  <c:v>39372</c:v>
                </c:pt>
                <c:pt idx="174">
                  <c:v>39411</c:v>
                </c:pt>
                <c:pt idx="175">
                  <c:v>39705</c:v>
                </c:pt>
                <c:pt idx="176">
                  <c:v>39356</c:v>
                </c:pt>
                <c:pt idx="177">
                  <c:v>40002</c:v>
                </c:pt>
                <c:pt idx="178">
                  <c:v>39989</c:v>
                </c:pt>
                <c:pt idx="179">
                  <c:v>40153</c:v>
                </c:pt>
                <c:pt idx="180">
                  <c:v>40253</c:v>
                </c:pt>
                <c:pt idx="181">
                  <c:v>40646</c:v>
                </c:pt>
                <c:pt idx="182">
                  <c:v>40572</c:v>
                </c:pt>
                <c:pt idx="183">
                  <c:v>40416</c:v>
                </c:pt>
                <c:pt idx="184">
                  <c:v>40740</c:v>
                </c:pt>
                <c:pt idx="185">
                  <c:v>40870</c:v>
                </c:pt>
                <c:pt idx="186">
                  <c:v>41044</c:v>
                </c:pt>
                <c:pt idx="187">
                  <c:v>40954</c:v>
                </c:pt>
                <c:pt idx="188">
                  <c:v>41095</c:v>
                </c:pt>
                <c:pt idx="189">
                  <c:v>41379</c:v>
                </c:pt>
                <c:pt idx="190">
                  <c:v>41868</c:v>
                </c:pt>
                <c:pt idx="191">
                  <c:v>41998</c:v>
                </c:pt>
                <c:pt idx="192">
                  <c:v>42159</c:v>
                </c:pt>
                <c:pt idx="193">
                  <c:v>42016</c:v>
                </c:pt>
                <c:pt idx="194">
                  <c:v>42168</c:v>
                </c:pt>
                <c:pt idx="195">
                  <c:v>42584</c:v>
                </c:pt>
                <c:pt idx="196">
                  <c:v>42549</c:v>
                </c:pt>
                <c:pt idx="197">
                  <c:v>42683</c:v>
                </c:pt>
                <c:pt idx="198">
                  <c:v>42899</c:v>
                </c:pt>
                <c:pt idx="199">
                  <c:v>43063</c:v>
                </c:pt>
                <c:pt idx="200">
                  <c:v>42834</c:v>
                </c:pt>
                <c:pt idx="201">
                  <c:v>42768</c:v>
                </c:pt>
                <c:pt idx="202">
                  <c:v>42496</c:v>
                </c:pt>
                <c:pt idx="203">
                  <c:v>42136</c:v>
                </c:pt>
                <c:pt idx="204">
                  <c:v>42771</c:v>
                </c:pt>
                <c:pt idx="205">
                  <c:v>42101</c:v>
                </c:pt>
                <c:pt idx="206">
                  <c:v>42069</c:v>
                </c:pt>
                <c:pt idx="207">
                  <c:v>42288</c:v>
                </c:pt>
                <c:pt idx="208">
                  <c:v>42300</c:v>
                </c:pt>
                <c:pt idx="209">
                  <c:v>42530</c:v>
                </c:pt>
                <c:pt idx="210">
                  <c:v>42480</c:v>
                </c:pt>
                <c:pt idx="211">
                  <c:v>42401</c:v>
                </c:pt>
                <c:pt idx="212">
                  <c:v>42691</c:v>
                </c:pt>
                <c:pt idx="213">
                  <c:v>42763</c:v>
                </c:pt>
                <c:pt idx="214">
                  <c:v>42808</c:v>
                </c:pt>
                <c:pt idx="215">
                  <c:v>43192</c:v>
                </c:pt>
                <c:pt idx="216">
                  <c:v>43028</c:v>
                </c:pt>
                <c:pt idx="217">
                  <c:v>43735</c:v>
                </c:pt>
                <c:pt idx="218">
                  <c:v>43304</c:v>
                </c:pt>
                <c:pt idx="219">
                  <c:v>43186</c:v>
                </c:pt>
                <c:pt idx="220">
                  <c:v>43266</c:v>
                </c:pt>
                <c:pt idx="221">
                  <c:v>42920</c:v>
                </c:pt>
                <c:pt idx="222">
                  <c:v>43052</c:v>
                </c:pt>
                <c:pt idx="223">
                  <c:v>43215</c:v>
                </c:pt>
                <c:pt idx="224">
                  <c:v>43646</c:v>
                </c:pt>
                <c:pt idx="225">
                  <c:v>43493</c:v>
                </c:pt>
                <c:pt idx="226">
                  <c:v>44077</c:v>
                </c:pt>
                <c:pt idx="227">
                  <c:v>44184</c:v>
                </c:pt>
                <c:pt idx="228">
                  <c:v>44684</c:v>
                </c:pt>
                <c:pt idx="229">
                  <c:v>44961</c:v>
                </c:pt>
                <c:pt idx="230">
                  <c:v>45068</c:v>
                </c:pt>
                <c:pt idx="231">
                  <c:v>45769</c:v>
                </c:pt>
                <c:pt idx="232">
                  <c:v>45321</c:v>
                </c:pt>
                <c:pt idx="233">
                  <c:v>45791</c:v>
                </c:pt>
                <c:pt idx="234">
                  <c:v>45797</c:v>
                </c:pt>
                <c:pt idx="235">
                  <c:v>46034</c:v>
                </c:pt>
                <c:pt idx="236">
                  <c:v>45887</c:v>
                </c:pt>
                <c:pt idx="237">
                  <c:v>46047</c:v>
                </c:pt>
                <c:pt idx="238">
                  <c:v>46185</c:v>
                </c:pt>
                <c:pt idx="239">
                  <c:v>46078</c:v>
                </c:pt>
                <c:pt idx="240">
                  <c:v>46201</c:v>
                </c:pt>
                <c:pt idx="241">
                  <c:v>46353</c:v>
                </c:pt>
                <c:pt idx="242">
                  <c:v>46800</c:v>
                </c:pt>
                <c:pt idx="243">
                  <c:v>46879</c:v>
                </c:pt>
                <c:pt idx="244">
                  <c:v>46873</c:v>
                </c:pt>
                <c:pt idx="245">
                  <c:v>46889</c:v>
                </c:pt>
                <c:pt idx="246">
                  <c:v>46910</c:v>
                </c:pt>
                <c:pt idx="247">
                  <c:v>47059</c:v>
                </c:pt>
                <c:pt idx="248">
                  <c:v>47131</c:v>
                </c:pt>
                <c:pt idx="249">
                  <c:v>47402</c:v>
                </c:pt>
                <c:pt idx="250">
                  <c:v>47310</c:v>
                </c:pt>
                <c:pt idx="251">
                  <c:v>47142</c:v>
                </c:pt>
                <c:pt idx="252">
                  <c:v>47283</c:v>
                </c:pt>
                <c:pt idx="253">
                  <c:v>47729</c:v>
                </c:pt>
                <c:pt idx="254">
                  <c:v>47624</c:v>
                </c:pt>
                <c:pt idx="255">
                  <c:v>47307</c:v>
                </c:pt>
                <c:pt idx="256">
                  <c:v>47800</c:v>
                </c:pt>
                <c:pt idx="257">
                  <c:v>47792</c:v>
                </c:pt>
                <c:pt idx="258">
                  <c:v>48101</c:v>
                </c:pt>
                <c:pt idx="259">
                  <c:v>48183</c:v>
                </c:pt>
                <c:pt idx="260">
                  <c:v>48290</c:v>
                </c:pt>
                <c:pt idx="261">
                  <c:v>48443</c:v>
                </c:pt>
                <c:pt idx="262">
                  <c:v>48493</c:v>
                </c:pt>
                <c:pt idx="263">
                  <c:v>48940</c:v>
                </c:pt>
                <c:pt idx="264">
                  <c:v>49128</c:v>
                </c:pt>
                <c:pt idx="265">
                  <c:v>49211</c:v>
                </c:pt>
                <c:pt idx="266">
                  <c:v>49246</c:v>
                </c:pt>
                <c:pt idx="267">
                  <c:v>49541</c:v>
                </c:pt>
                <c:pt idx="268">
                  <c:v>49771</c:v>
                </c:pt>
                <c:pt idx="269">
                  <c:v>50148</c:v>
                </c:pt>
                <c:pt idx="270">
                  <c:v>50370</c:v>
                </c:pt>
                <c:pt idx="271">
                  <c:v>50506</c:v>
                </c:pt>
                <c:pt idx="272">
                  <c:v>50728</c:v>
                </c:pt>
                <c:pt idx="273">
                  <c:v>50941</c:v>
                </c:pt>
                <c:pt idx="274">
                  <c:v>50964</c:v>
                </c:pt>
                <c:pt idx="275">
                  <c:v>51141</c:v>
                </c:pt>
                <c:pt idx="276">
                  <c:v>51286</c:v>
                </c:pt>
                <c:pt idx="277">
                  <c:v>51322</c:v>
                </c:pt>
                <c:pt idx="278">
                  <c:v>51273</c:v>
                </c:pt>
                <c:pt idx="279">
                  <c:v>51137</c:v>
                </c:pt>
                <c:pt idx="280">
                  <c:v>51192</c:v>
                </c:pt>
                <c:pt idx="281">
                  <c:v>51455</c:v>
                </c:pt>
                <c:pt idx="282">
                  <c:v>51572</c:v>
                </c:pt>
                <c:pt idx="283">
                  <c:v>51527</c:v>
                </c:pt>
                <c:pt idx="284">
                  <c:v>51419</c:v>
                </c:pt>
                <c:pt idx="285">
                  <c:v>51281</c:v>
                </c:pt>
                <c:pt idx="286">
                  <c:v>51545</c:v>
                </c:pt>
                <c:pt idx="287">
                  <c:v>51331</c:v>
                </c:pt>
                <c:pt idx="288">
                  <c:v>51600</c:v>
                </c:pt>
                <c:pt idx="289">
                  <c:v>51525</c:v>
                </c:pt>
                <c:pt idx="290">
                  <c:v>51175</c:v>
                </c:pt>
                <c:pt idx="291">
                  <c:v>51781</c:v>
                </c:pt>
                <c:pt idx="292">
                  <c:v>51959</c:v>
                </c:pt>
                <c:pt idx="293">
                  <c:v>52330</c:v>
                </c:pt>
                <c:pt idx="294">
                  <c:v>51978</c:v>
                </c:pt>
                <c:pt idx="295">
                  <c:v>52214</c:v>
                </c:pt>
                <c:pt idx="296">
                  <c:v>52510</c:v>
                </c:pt>
                <c:pt idx="297">
                  <c:v>52817</c:v>
                </c:pt>
                <c:pt idx="298">
                  <c:v>52833</c:v>
                </c:pt>
                <c:pt idx="299">
                  <c:v>53156</c:v>
                </c:pt>
                <c:pt idx="300">
                  <c:v>53258</c:v>
                </c:pt>
                <c:pt idx="301">
                  <c:v>53682</c:v>
                </c:pt>
                <c:pt idx="302">
                  <c:v>54112</c:v>
                </c:pt>
                <c:pt idx="303">
                  <c:v>54193</c:v>
                </c:pt>
                <c:pt idx="304">
                  <c:v>54312</c:v>
                </c:pt>
                <c:pt idx="305">
                  <c:v>54148</c:v>
                </c:pt>
                <c:pt idx="306">
                  <c:v>54190</c:v>
                </c:pt>
                <c:pt idx="307">
                  <c:v>54375</c:v>
                </c:pt>
                <c:pt idx="308">
                  <c:v>55071</c:v>
                </c:pt>
                <c:pt idx="309">
                  <c:v>55150</c:v>
                </c:pt>
                <c:pt idx="310">
                  <c:v>55249</c:v>
                </c:pt>
                <c:pt idx="311">
                  <c:v>55794</c:v>
                </c:pt>
                <c:pt idx="312">
                  <c:v>55355</c:v>
                </c:pt>
                <c:pt idx="313">
                  <c:v>55579</c:v>
                </c:pt>
                <c:pt idx="314">
                  <c:v>55731</c:v>
                </c:pt>
                <c:pt idx="315">
                  <c:v>55886</c:v>
                </c:pt>
                <c:pt idx="316">
                  <c:v>55899</c:v>
                </c:pt>
                <c:pt idx="317">
                  <c:v>55787</c:v>
                </c:pt>
                <c:pt idx="318">
                  <c:v>56139</c:v>
                </c:pt>
                <c:pt idx="319">
                  <c:v>55869</c:v>
                </c:pt>
                <c:pt idx="320">
                  <c:v>56153</c:v>
                </c:pt>
                <c:pt idx="321">
                  <c:v>56459</c:v>
                </c:pt>
                <c:pt idx="322">
                  <c:v>56558</c:v>
                </c:pt>
                <c:pt idx="323">
                  <c:v>56478</c:v>
                </c:pt>
                <c:pt idx="324">
                  <c:v>57507</c:v>
                </c:pt>
                <c:pt idx="325">
                  <c:v>56290</c:v>
                </c:pt>
                <c:pt idx="326">
                  <c:v>57371</c:v>
                </c:pt>
                <c:pt idx="327">
                  <c:v>57585</c:v>
                </c:pt>
                <c:pt idx="328">
                  <c:v>57682</c:v>
                </c:pt>
                <c:pt idx="329">
                  <c:v>58025</c:v>
                </c:pt>
                <c:pt idx="330">
                  <c:v>58772</c:v>
                </c:pt>
                <c:pt idx="331">
                  <c:v>58543</c:v>
                </c:pt>
                <c:pt idx="332">
                  <c:v>58062</c:v>
                </c:pt>
                <c:pt idx="333">
                  <c:v>58132</c:v>
                </c:pt>
                <c:pt idx="334">
                  <c:v>58160</c:v>
                </c:pt>
                <c:pt idx="335">
                  <c:v>58630</c:v>
                </c:pt>
                <c:pt idx="336">
                  <c:v>57998</c:v>
                </c:pt>
                <c:pt idx="337">
                  <c:v>58024</c:v>
                </c:pt>
                <c:pt idx="338">
                  <c:v>74190</c:v>
                </c:pt>
                <c:pt idx="339">
                  <c:v>64225</c:v>
                </c:pt>
                <c:pt idx="340">
                  <c:v>64804</c:v>
                </c:pt>
                <c:pt idx="341">
                  <c:v>63505</c:v>
                </c:pt>
                <c:pt idx="342">
                  <c:v>63727</c:v>
                </c:pt>
                <c:pt idx="343">
                  <c:v>62269</c:v>
                </c:pt>
                <c:pt idx="344">
                  <c:v>62182</c:v>
                </c:pt>
                <c:pt idx="345">
                  <c:v>61887</c:v>
                </c:pt>
                <c:pt idx="346">
                  <c:v>62705</c:v>
                </c:pt>
                <c:pt idx="347">
                  <c:v>62328</c:v>
                </c:pt>
                <c:pt idx="348">
                  <c:v>62919</c:v>
                </c:pt>
                <c:pt idx="349">
                  <c:v>63026</c:v>
                </c:pt>
                <c:pt idx="350">
                  <c:v>63134</c:v>
                </c:pt>
                <c:pt idx="351">
                  <c:v>63822</c:v>
                </c:pt>
                <c:pt idx="352">
                  <c:v>64404</c:v>
                </c:pt>
                <c:pt idx="353">
                  <c:v>64930</c:v>
                </c:pt>
                <c:pt idx="354">
                  <c:v>64915</c:v>
                </c:pt>
                <c:pt idx="355">
                  <c:v>66055</c:v>
                </c:pt>
                <c:pt idx="356">
                  <c:v>66663</c:v>
                </c:pt>
                <c:pt idx="357">
                  <c:v>67324</c:v>
                </c:pt>
                <c:pt idx="358">
                  <c:v>67347</c:v>
                </c:pt>
                <c:pt idx="359">
                  <c:v>67906</c:v>
                </c:pt>
                <c:pt idx="360">
                  <c:v>68441</c:v>
                </c:pt>
                <c:pt idx="361">
                  <c:v>68580</c:v>
                </c:pt>
                <c:pt idx="362">
                  <c:v>69098</c:v>
                </c:pt>
                <c:pt idx="363">
                  <c:v>69165</c:v>
                </c:pt>
                <c:pt idx="364">
                  <c:v>69990</c:v>
                </c:pt>
                <c:pt idx="365">
                  <c:v>70860</c:v>
                </c:pt>
                <c:pt idx="366">
                  <c:v>70828</c:v>
                </c:pt>
                <c:pt idx="367">
                  <c:v>71044</c:v>
                </c:pt>
                <c:pt idx="368">
                  <c:v>71661</c:v>
                </c:pt>
                <c:pt idx="369">
                  <c:v>72534</c:v>
                </c:pt>
                <c:pt idx="370">
                  <c:v>72950</c:v>
                </c:pt>
                <c:pt idx="371">
                  <c:v>72591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AA-4224-8A6C-E1555C5FF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8100" cap="flat" cmpd="sng" algn="ctr">
              <a:solidFill>
                <a:schemeClr val="accent1">
                  <a:alpha val="10000"/>
                </a:schemeClr>
              </a:solidFill>
              <a:round/>
            </a:ln>
            <a:effectLst/>
          </c:spPr>
        </c:hiLowLines>
        <c:smooth val="0"/>
        <c:axId val="965278575"/>
        <c:axId val="958058431"/>
        <c:extLst/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5396202298484"/>
              <c:y val="0.181128148455127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GrocerySA!$E$1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2.7304488530829448E-2"/>
          <c:y val="1.88135397803956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8841971725904"/>
          <c:y val="0.16352262168779291"/>
          <c:w val="0.80112351799814963"/>
          <c:h val="0.74568787428703198"/>
        </c:manualLayout>
      </c:layout>
      <c:lineChart>
        <c:grouping val="standard"/>
        <c:varyColors val="0"/>
        <c:ser>
          <c:idx val="6"/>
          <c:order val="0"/>
          <c:tx>
            <c:strRef>
              <c:f>GrocerySA!$H$1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E-4BF3-ACEC-E2B3DF6E4E01}"/>
            </c:ext>
          </c:extLst>
        </c:ser>
        <c:ser>
          <c:idx val="1"/>
          <c:order val="1"/>
          <c:tx>
            <c:strRef>
              <c:f>GrocerySA!$F$1</c:f>
              <c:strCache>
                <c:ptCount val="1"/>
                <c:pt idx="0">
                  <c:v>Lo.80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GrocerySA!$F$2:$F$373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E-4BF3-ACEC-E2B3DF6E4E01}"/>
            </c:ext>
          </c:extLst>
        </c:ser>
        <c:ser>
          <c:idx val="2"/>
          <c:order val="2"/>
          <c:tx>
            <c:strRef>
              <c:f>GrocerySA!$G$1</c:f>
              <c:strCache>
                <c:ptCount val="1"/>
                <c:pt idx="0">
                  <c:v>Hi.80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GrocerySA!$G$2:$G$373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E-4BF3-ACEC-E2B3DF6E4E01}"/>
            </c:ext>
          </c:extLst>
        </c:ser>
        <c:ser>
          <c:idx val="3"/>
          <c:order val="3"/>
          <c:tx>
            <c:strRef>
              <c:f>GrocerySA!$I$1</c:f>
              <c:strCache>
                <c:ptCount val="1"/>
                <c:pt idx="0">
                  <c:v>Lo.95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GrocerySA!$I$2:$I$373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05E-4BF3-ACEC-E2B3DF6E4E01}"/>
            </c:ext>
          </c:extLst>
        </c:ser>
        <c:ser>
          <c:idx val="4"/>
          <c:order val="4"/>
          <c:tx>
            <c:strRef>
              <c:f>GrocerySA!$J$1</c:f>
              <c:strCache>
                <c:ptCount val="1"/>
                <c:pt idx="0">
                  <c:v>Hi.95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GrocerySA!$J$2:$J$373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05E-4BF3-ACEC-E2B3DF6E4E01}"/>
            </c:ext>
          </c:extLst>
        </c:ser>
        <c:ser>
          <c:idx val="0"/>
          <c:order val="5"/>
          <c:tx>
            <c:strRef>
              <c:f>GrocerySA!$E$1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GrocerySA!$E$2:$E$373</c:f>
              <c:numCache>
                <c:formatCode>_(* #,##0_);_(* \(#,##0\);_(* "-"??_);_(@_)</c:formatCode>
                <c:ptCount val="372"/>
                <c:pt idx="0">
                  <c:v>27835</c:v>
                </c:pt>
                <c:pt idx="1">
                  <c:v>27720</c:v>
                </c:pt>
                <c:pt idx="2">
                  <c:v>27848</c:v>
                </c:pt>
                <c:pt idx="3">
                  <c:v>27867</c:v>
                </c:pt>
                <c:pt idx="4">
                  <c:v>27987</c:v>
                </c:pt>
                <c:pt idx="5">
                  <c:v>28011</c:v>
                </c:pt>
                <c:pt idx="6">
                  <c:v>28183</c:v>
                </c:pt>
                <c:pt idx="7">
                  <c:v>28222</c:v>
                </c:pt>
                <c:pt idx="8">
                  <c:v>28122</c:v>
                </c:pt>
                <c:pt idx="9">
                  <c:v>28328</c:v>
                </c:pt>
                <c:pt idx="10">
                  <c:v>28184</c:v>
                </c:pt>
                <c:pt idx="11">
                  <c:v>28233</c:v>
                </c:pt>
                <c:pt idx="12">
                  <c:v>28220</c:v>
                </c:pt>
                <c:pt idx="13">
                  <c:v>28419</c:v>
                </c:pt>
                <c:pt idx="14">
                  <c:v>28307</c:v>
                </c:pt>
                <c:pt idx="15">
                  <c:v>28367</c:v>
                </c:pt>
                <c:pt idx="16">
                  <c:v>28386</c:v>
                </c:pt>
                <c:pt idx="17">
                  <c:v>28377</c:v>
                </c:pt>
                <c:pt idx="18">
                  <c:v>28554</c:v>
                </c:pt>
                <c:pt idx="19">
                  <c:v>28357</c:v>
                </c:pt>
                <c:pt idx="20">
                  <c:v>28478</c:v>
                </c:pt>
                <c:pt idx="21">
                  <c:v>28618</c:v>
                </c:pt>
                <c:pt idx="22">
                  <c:v>28625</c:v>
                </c:pt>
                <c:pt idx="23">
                  <c:v>28773</c:v>
                </c:pt>
                <c:pt idx="24">
                  <c:v>28722</c:v>
                </c:pt>
                <c:pt idx="25">
                  <c:v>28923</c:v>
                </c:pt>
                <c:pt idx="26">
                  <c:v>28914</c:v>
                </c:pt>
                <c:pt idx="27">
                  <c:v>29111</c:v>
                </c:pt>
                <c:pt idx="28">
                  <c:v>29025</c:v>
                </c:pt>
                <c:pt idx="29">
                  <c:v>29311</c:v>
                </c:pt>
                <c:pt idx="30">
                  <c:v>29149</c:v>
                </c:pt>
                <c:pt idx="31">
                  <c:v>29410</c:v>
                </c:pt>
                <c:pt idx="32">
                  <c:v>29545</c:v>
                </c:pt>
                <c:pt idx="33">
                  <c:v>29343</c:v>
                </c:pt>
                <c:pt idx="34">
                  <c:v>29520</c:v>
                </c:pt>
                <c:pt idx="35">
                  <c:v>29443</c:v>
                </c:pt>
                <c:pt idx="36">
                  <c:v>29791</c:v>
                </c:pt>
                <c:pt idx="37">
                  <c:v>29604</c:v>
                </c:pt>
                <c:pt idx="38">
                  <c:v>29619</c:v>
                </c:pt>
                <c:pt idx="39">
                  <c:v>29499</c:v>
                </c:pt>
                <c:pt idx="40">
                  <c:v>29763</c:v>
                </c:pt>
                <c:pt idx="41">
                  <c:v>29812</c:v>
                </c:pt>
                <c:pt idx="42">
                  <c:v>29675</c:v>
                </c:pt>
                <c:pt idx="43">
                  <c:v>29721</c:v>
                </c:pt>
                <c:pt idx="44">
                  <c:v>29735</c:v>
                </c:pt>
                <c:pt idx="45">
                  <c:v>29692</c:v>
                </c:pt>
                <c:pt idx="46">
                  <c:v>29858</c:v>
                </c:pt>
                <c:pt idx="47">
                  <c:v>29994</c:v>
                </c:pt>
                <c:pt idx="48">
                  <c:v>30105</c:v>
                </c:pt>
                <c:pt idx="49">
                  <c:v>29990</c:v>
                </c:pt>
                <c:pt idx="50">
                  <c:v>30125</c:v>
                </c:pt>
                <c:pt idx="51">
                  <c:v>30220</c:v>
                </c:pt>
                <c:pt idx="52">
                  <c:v>30245</c:v>
                </c:pt>
                <c:pt idx="53">
                  <c:v>30288</c:v>
                </c:pt>
                <c:pt idx="54">
                  <c:v>30493</c:v>
                </c:pt>
                <c:pt idx="55">
                  <c:v>30555</c:v>
                </c:pt>
                <c:pt idx="56">
                  <c:v>30565</c:v>
                </c:pt>
                <c:pt idx="57">
                  <c:v>30766</c:v>
                </c:pt>
                <c:pt idx="58">
                  <c:v>30768</c:v>
                </c:pt>
                <c:pt idx="59">
                  <c:v>30879</c:v>
                </c:pt>
                <c:pt idx="60">
                  <c:v>31030</c:v>
                </c:pt>
                <c:pt idx="61">
                  <c:v>30991</c:v>
                </c:pt>
                <c:pt idx="62">
                  <c:v>31109</c:v>
                </c:pt>
                <c:pt idx="63">
                  <c:v>31065</c:v>
                </c:pt>
                <c:pt idx="64">
                  <c:v>30987</c:v>
                </c:pt>
                <c:pt idx="65">
                  <c:v>30804</c:v>
                </c:pt>
                <c:pt idx="66">
                  <c:v>31022</c:v>
                </c:pt>
                <c:pt idx="67">
                  <c:v>31160</c:v>
                </c:pt>
                <c:pt idx="68">
                  <c:v>31171</c:v>
                </c:pt>
                <c:pt idx="69">
                  <c:v>31225</c:v>
                </c:pt>
                <c:pt idx="70">
                  <c:v>31125</c:v>
                </c:pt>
                <c:pt idx="71">
                  <c:v>31063</c:v>
                </c:pt>
                <c:pt idx="72">
                  <c:v>30989</c:v>
                </c:pt>
                <c:pt idx="73">
                  <c:v>30915</c:v>
                </c:pt>
                <c:pt idx="74">
                  <c:v>31123</c:v>
                </c:pt>
                <c:pt idx="75">
                  <c:v>31169</c:v>
                </c:pt>
                <c:pt idx="76">
                  <c:v>31358</c:v>
                </c:pt>
                <c:pt idx="77">
                  <c:v>31435</c:v>
                </c:pt>
                <c:pt idx="78">
                  <c:v>31673</c:v>
                </c:pt>
                <c:pt idx="79">
                  <c:v>31744</c:v>
                </c:pt>
                <c:pt idx="80">
                  <c:v>31702</c:v>
                </c:pt>
                <c:pt idx="81">
                  <c:v>31864</c:v>
                </c:pt>
                <c:pt idx="82">
                  <c:v>31920</c:v>
                </c:pt>
                <c:pt idx="83">
                  <c:v>32291</c:v>
                </c:pt>
                <c:pt idx="84">
                  <c:v>32225</c:v>
                </c:pt>
                <c:pt idx="85">
                  <c:v>32465</c:v>
                </c:pt>
                <c:pt idx="86">
                  <c:v>32419</c:v>
                </c:pt>
                <c:pt idx="87">
                  <c:v>32700</c:v>
                </c:pt>
                <c:pt idx="88">
                  <c:v>32776</c:v>
                </c:pt>
                <c:pt idx="89">
                  <c:v>32633</c:v>
                </c:pt>
                <c:pt idx="90">
                  <c:v>32891</c:v>
                </c:pt>
                <c:pt idx="91">
                  <c:v>32878</c:v>
                </c:pt>
                <c:pt idx="92">
                  <c:v>33121</c:v>
                </c:pt>
                <c:pt idx="93">
                  <c:v>32968</c:v>
                </c:pt>
                <c:pt idx="94">
                  <c:v>32972</c:v>
                </c:pt>
                <c:pt idx="95">
                  <c:v>34270</c:v>
                </c:pt>
                <c:pt idx="96">
                  <c:v>32239</c:v>
                </c:pt>
                <c:pt idx="97">
                  <c:v>32567</c:v>
                </c:pt>
                <c:pt idx="98">
                  <c:v>33117</c:v>
                </c:pt>
                <c:pt idx="99">
                  <c:v>33541</c:v>
                </c:pt>
                <c:pt idx="100">
                  <c:v>33221</c:v>
                </c:pt>
                <c:pt idx="101">
                  <c:v>33644</c:v>
                </c:pt>
                <c:pt idx="102">
                  <c:v>33479</c:v>
                </c:pt>
                <c:pt idx="103">
                  <c:v>33554</c:v>
                </c:pt>
                <c:pt idx="104">
                  <c:v>33729</c:v>
                </c:pt>
                <c:pt idx="105">
                  <c:v>33867</c:v>
                </c:pt>
                <c:pt idx="106">
                  <c:v>34071</c:v>
                </c:pt>
                <c:pt idx="107">
                  <c:v>34558</c:v>
                </c:pt>
                <c:pt idx="108">
                  <c:v>34229</c:v>
                </c:pt>
                <c:pt idx="109">
                  <c:v>34602</c:v>
                </c:pt>
                <c:pt idx="110">
                  <c:v>34477</c:v>
                </c:pt>
                <c:pt idx="111">
                  <c:v>34727</c:v>
                </c:pt>
                <c:pt idx="112">
                  <c:v>34781</c:v>
                </c:pt>
                <c:pt idx="113">
                  <c:v>34866</c:v>
                </c:pt>
                <c:pt idx="114">
                  <c:v>34792</c:v>
                </c:pt>
                <c:pt idx="115">
                  <c:v>35043</c:v>
                </c:pt>
                <c:pt idx="116">
                  <c:v>35152</c:v>
                </c:pt>
                <c:pt idx="117">
                  <c:v>35270</c:v>
                </c:pt>
                <c:pt idx="118">
                  <c:v>35414</c:v>
                </c:pt>
                <c:pt idx="119">
                  <c:v>35208</c:v>
                </c:pt>
                <c:pt idx="120">
                  <c:v>35130</c:v>
                </c:pt>
                <c:pt idx="121">
                  <c:v>35114</c:v>
                </c:pt>
                <c:pt idx="122">
                  <c:v>35160</c:v>
                </c:pt>
                <c:pt idx="123">
                  <c:v>34827</c:v>
                </c:pt>
                <c:pt idx="124">
                  <c:v>34941</c:v>
                </c:pt>
                <c:pt idx="125">
                  <c:v>34933</c:v>
                </c:pt>
                <c:pt idx="126">
                  <c:v>35044</c:v>
                </c:pt>
                <c:pt idx="127">
                  <c:v>34874</c:v>
                </c:pt>
                <c:pt idx="128">
                  <c:v>34865</c:v>
                </c:pt>
                <c:pt idx="129">
                  <c:v>34990</c:v>
                </c:pt>
                <c:pt idx="130">
                  <c:v>35157</c:v>
                </c:pt>
                <c:pt idx="131">
                  <c:v>35257</c:v>
                </c:pt>
                <c:pt idx="132">
                  <c:v>35669</c:v>
                </c:pt>
                <c:pt idx="133">
                  <c:v>35570</c:v>
                </c:pt>
                <c:pt idx="134">
                  <c:v>35549</c:v>
                </c:pt>
                <c:pt idx="135">
                  <c:v>35638</c:v>
                </c:pt>
                <c:pt idx="136">
                  <c:v>35225</c:v>
                </c:pt>
                <c:pt idx="137">
                  <c:v>35676</c:v>
                </c:pt>
                <c:pt idx="138">
                  <c:v>35957</c:v>
                </c:pt>
                <c:pt idx="139">
                  <c:v>35890</c:v>
                </c:pt>
                <c:pt idx="140">
                  <c:v>35918</c:v>
                </c:pt>
                <c:pt idx="141">
                  <c:v>35763</c:v>
                </c:pt>
                <c:pt idx="142">
                  <c:v>35679</c:v>
                </c:pt>
                <c:pt idx="143">
                  <c:v>35808</c:v>
                </c:pt>
                <c:pt idx="144">
                  <c:v>36402</c:v>
                </c:pt>
                <c:pt idx="145">
                  <c:v>35890</c:v>
                </c:pt>
                <c:pt idx="146">
                  <c:v>36365</c:v>
                </c:pt>
                <c:pt idx="147">
                  <c:v>36312</c:v>
                </c:pt>
                <c:pt idx="148">
                  <c:v>36528</c:v>
                </c:pt>
                <c:pt idx="149">
                  <c:v>36508</c:v>
                </c:pt>
                <c:pt idx="150">
                  <c:v>36526</c:v>
                </c:pt>
                <c:pt idx="151">
                  <c:v>36680</c:v>
                </c:pt>
                <c:pt idx="152">
                  <c:v>36951</c:v>
                </c:pt>
                <c:pt idx="153">
                  <c:v>37078</c:v>
                </c:pt>
                <c:pt idx="154">
                  <c:v>37286</c:v>
                </c:pt>
                <c:pt idx="155">
                  <c:v>37423</c:v>
                </c:pt>
                <c:pt idx="156">
                  <c:v>37628</c:v>
                </c:pt>
                <c:pt idx="157">
                  <c:v>37553</c:v>
                </c:pt>
                <c:pt idx="158">
                  <c:v>37645</c:v>
                </c:pt>
                <c:pt idx="159">
                  <c:v>38049</c:v>
                </c:pt>
                <c:pt idx="160">
                  <c:v>37908</c:v>
                </c:pt>
                <c:pt idx="161">
                  <c:v>38143</c:v>
                </c:pt>
                <c:pt idx="162">
                  <c:v>37960</c:v>
                </c:pt>
                <c:pt idx="163">
                  <c:v>38320</c:v>
                </c:pt>
                <c:pt idx="164">
                  <c:v>38577</c:v>
                </c:pt>
                <c:pt idx="165">
                  <c:v>38559</c:v>
                </c:pt>
                <c:pt idx="166">
                  <c:v>38508</c:v>
                </c:pt>
                <c:pt idx="167">
                  <c:v>38847</c:v>
                </c:pt>
                <c:pt idx="168">
                  <c:v>38254</c:v>
                </c:pt>
                <c:pt idx="169">
                  <c:v>38889</c:v>
                </c:pt>
                <c:pt idx="170">
                  <c:v>38866</c:v>
                </c:pt>
                <c:pt idx="171">
                  <c:v>38891</c:v>
                </c:pt>
                <c:pt idx="172">
                  <c:v>39242</c:v>
                </c:pt>
                <c:pt idx="173">
                  <c:v>39372</c:v>
                </c:pt>
                <c:pt idx="174">
                  <c:v>39411</c:v>
                </c:pt>
                <c:pt idx="175">
                  <c:v>39705</c:v>
                </c:pt>
                <c:pt idx="176">
                  <c:v>39356</c:v>
                </c:pt>
                <c:pt idx="177">
                  <c:v>40002</c:v>
                </c:pt>
                <c:pt idx="178">
                  <c:v>39989</c:v>
                </c:pt>
                <c:pt idx="179">
                  <c:v>40153</c:v>
                </c:pt>
                <c:pt idx="180">
                  <c:v>40253</c:v>
                </c:pt>
                <c:pt idx="181">
                  <c:v>40646</c:v>
                </c:pt>
                <c:pt idx="182">
                  <c:v>40572</c:v>
                </c:pt>
                <c:pt idx="183">
                  <c:v>40416</c:v>
                </c:pt>
                <c:pt idx="184">
                  <c:v>40740</c:v>
                </c:pt>
                <c:pt idx="185">
                  <c:v>40870</c:v>
                </c:pt>
                <c:pt idx="186">
                  <c:v>41044</c:v>
                </c:pt>
                <c:pt idx="187">
                  <c:v>40954</c:v>
                </c:pt>
                <c:pt idx="188">
                  <c:v>41095</c:v>
                </c:pt>
                <c:pt idx="189">
                  <c:v>41379</c:v>
                </c:pt>
                <c:pt idx="190">
                  <c:v>41868</c:v>
                </c:pt>
                <c:pt idx="191">
                  <c:v>41998</c:v>
                </c:pt>
                <c:pt idx="192">
                  <c:v>42159</c:v>
                </c:pt>
                <c:pt idx="193">
                  <c:v>42016</c:v>
                </c:pt>
                <c:pt idx="194">
                  <c:v>42168</c:v>
                </c:pt>
                <c:pt idx="195">
                  <c:v>42584</c:v>
                </c:pt>
                <c:pt idx="196">
                  <c:v>42549</c:v>
                </c:pt>
                <c:pt idx="197">
                  <c:v>42683</c:v>
                </c:pt>
                <c:pt idx="198">
                  <c:v>42899</c:v>
                </c:pt>
                <c:pt idx="199">
                  <c:v>43063</c:v>
                </c:pt>
                <c:pt idx="200">
                  <c:v>42834</c:v>
                </c:pt>
                <c:pt idx="201">
                  <c:v>42768</c:v>
                </c:pt>
                <c:pt idx="202">
                  <c:v>42496</c:v>
                </c:pt>
                <c:pt idx="203">
                  <c:v>42136</c:v>
                </c:pt>
                <c:pt idx="204">
                  <c:v>42771</c:v>
                </c:pt>
                <c:pt idx="205">
                  <c:v>42101</c:v>
                </c:pt>
                <c:pt idx="206">
                  <c:v>42069</c:v>
                </c:pt>
                <c:pt idx="207">
                  <c:v>42288</c:v>
                </c:pt>
                <c:pt idx="208">
                  <c:v>42300</c:v>
                </c:pt>
                <c:pt idx="209">
                  <c:v>42530</c:v>
                </c:pt>
                <c:pt idx="210">
                  <c:v>42480</c:v>
                </c:pt>
                <c:pt idx="211">
                  <c:v>42401</c:v>
                </c:pt>
                <c:pt idx="212">
                  <c:v>42691</c:v>
                </c:pt>
                <c:pt idx="213">
                  <c:v>42763</c:v>
                </c:pt>
                <c:pt idx="214">
                  <c:v>42808</c:v>
                </c:pt>
                <c:pt idx="215">
                  <c:v>43192</c:v>
                </c:pt>
                <c:pt idx="216">
                  <c:v>43028</c:v>
                </c:pt>
                <c:pt idx="217">
                  <c:v>43735</c:v>
                </c:pt>
                <c:pt idx="218">
                  <c:v>43304</c:v>
                </c:pt>
                <c:pt idx="219">
                  <c:v>43186</c:v>
                </c:pt>
                <c:pt idx="220">
                  <c:v>43266</c:v>
                </c:pt>
                <c:pt idx="221">
                  <c:v>42920</c:v>
                </c:pt>
                <c:pt idx="222">
                  <c:v>43052</c:v>
                </c:pt>
                <c:pt idx="223">
                  <c:v>43215</c:v>
                </c:pt>
                <c:pt idx="224">
                  <c:v>43646</c:v>
                </c:pt>
                <c:pt idx="225">
                  <c:v>43493</c:v>
                </c:pt>
                <c:pt idx="226">
                  <c:v>44077</c:v>
                </c:pt>
                <c:pt idx="227">
                  <c:v>44184</c:v>
                </c:pt>
                <c:pt idx="228">
                  <c:v>44684</c:v>
                </c:pt>
                <c:pt idx="229">
                  <c:v>44961</c:v>
                </c:pt>
                <c:pt idx="230">
                  <c:v>45068</c:v>
                </c:pt>
                <c:pt idx="231">
                  <c:v>45769</c:v>
                </c:pt>
                <c:pt idx="232">
                  <c:v>45321</c:v>
                </c:pt>
                <c:pt idx="233">
                  <c:v>45791</c:v>
                </c:pt>
                <c:pt idx="234">
                  <c:v>45797</c:v>
                </c:pt>
                <c:pt idx="235">
                  <c:v>46034</c:v>
                </c:pt>
                <c:pt idx="236">
                  <c:v>45887</c:v>
                </c:pt>
                <c:pt idx="237">
                  <c:v>46047</c:v>
                </c:pt>
                <c:pt idx="238">
                  <c:v>46185</c:v>
                </c:pt>
                <c:pt idx="239">
                  <c:v>46078</c:v>
                </c:pt>
                <c:pt idx="240">
                  <c:v>46201</c:v>
                </c:pt>
                <c:pt idx="241">
                  <c:v>46353</c:v>
                </c:pt>
                <c:pt idx="242">
                  <c:v>46800</c:v>
                </c:pt>
                <c:pt idx="243">
                  <c:v>46879</c:v>
                </c:pt>
                <c:pt idx="244">
                  <c:v>46873</c:v>
                </c:pt>
                <c:pt idx="245">
                  <c:v>46889</c:v>
                </c:pt>
                <c:pt idx="246">
                  <c:v>46910</c:v>
                </c:pt>
                <c:pt idx="247">
                  <c:v>47059</c:v>
                </c:pt>
                <c:pt idx="248">
                  <c:v>47131</c:v>
                </c:pt>
                <c:pt idx="249">
                  <c:v>47402</c:v>
                </c:pt>
                <c:pt idx="250">
                  <c:v>47310</c:v>
                </c:pt>
                <c:pt idx="251">
                  <c:v>47142</c:v>
                </c:pt>
                <c:pt idx="252">
                  <c:v>47283</c:v>
                </c:pt>
                <c:pt idx="253">
                  <c:v>47729</c:v>
                </c:pt>
                <c:pt idx="254">
                  <c:v>47624</c:v>
                </c:pt>
                <c:pt idx="255">
                  <c:v>47307</c:v>
                </c:pt>
                <c:pt idx="256">
                  <c:v>47800</c:v>
                </c:pt>
                <c:pt idx="257">
                  <c:v>47792</c:v>
                </c:pt>
                <c:pt idx="258">
                  <c:v>48101</c:v>
                </c:pt>
                <c:pt idx="259">
                  <c:v>48183</c:v>
                </c:pt>
                <c:pt idx="260">
                  <c:v>48290</c:v>
                </c:pt>
                <c:pt idx="261">
                  <c:v>48443</c:v>
                </c:pt>
                <c:pt idx="262">
                  <c:v>48493</c:v>
                </c:pt>
                <c:pt idx="263">
                  <c:v>48940</c:v>
                </c:pt>
                <c:pt idx="264">
                  <c:v>49128</c:v>
                </c:pt>
                <c:pt idx="265">
                  <c:v>49211</c:v>
                </c:pt>
                <c:pt idx="266">
                  <c:v>49246</c:v>
                </c:pt>
                <c:pt idx="267">
                  <c:v>49541</c:v>
                </c:pt>
                <c:pt idx="268">
                  <c:v>49771</c:v>
                </c:pt>
                <c:pt idx="269">
                  <c:v>50148</c:v>
                </c:pt>
                <c:pt idx="270">
                  <c:v>50370</c:v>
                </c:pt>
                <c:pt idx="271">
                  <c:v>50506</c:v>
                </c:pt>
                <c:pt idx="272">
                  <c:v>50728</c:v>
                </c:pt>
                <c:pt idx="273">
                  <c:v>50941</c:v>
                </c:pt>
                <c:pt idx="274">
                  <c:v>50964</c:v>
                </c:pt>
                <c:pt idx="275">
                  <c:v>51141</c:v>
                </c:pt>
                <c:pt idx="276">
                  <c:v>51286</c:v>
                </c:pt>
                <c:pt idx="277">
                  <c:v>51322</c:v>
                </c:pt>
                <c:pt idx="278">
                  <c:v>51273</c:v>
                </c:pt>
                <c:pt idx="279">
                  <c:v>51137</c:v>
                </c:pt>
                <c:pt idx="280">
                  <c:v>51192</c:v>
                </c:pt>
                <c:pt idx="281">
                  <c:v>51455</c:v>
                </c:pt>
                <c:pt idx="282">
                  <c:v>51572</c:v>
                </c:pt>
                <c:pt idx="283">
                  <c:v>51527</c:v>
                </c:pt>
                <c:pt idx="284">
                  <c:v>51419</c:v>
                </c:pt>
                <c:pt idx="285">
                  <c:v>51281</c:v>
                </c:pt>
                <c:pt idx="286">
                  <c:v>51545</c:v>
                </c:pt>
                <c:pt idx="287">
                  <c:v>51331</c:v>
                </c:pt>
                <c:pt idx="288">
                  <c:v>51600</c:v>
                </c:pt>
                <c:pt idx="289">
                  <c:v>51525</c:v>
                </c:pt>
                <c:pt idx="290">
                  <c:v>51175</c:v>
                </c:pt>
                <c:pt idx="291">
                  <c:v>51781</c:v>
                </c:pt>
                <c:pt idx="292">
                  <c:v>51959</c:v>
                </c:pt>
                <c:pt idx="293">
                  <c:v>52330</c:v>
                </c:pt>
                <c:pt idx="294">
                  <c:v>51978</c:v>
                </c:pt>
                <c:pt idx="295">
                  <c:v>52214</c:v>
                </c:pt>
                <c:pt idx="296">
                  <c:v>52510</c:v>
                </c:pt>
                <c:pt idx="297">
                  <c:v>52817</c:v>
                </c:pt>
                <c:pt idx="298">
                  <c:v>52833</c:v>
                </c:pt>
                <c:pt idx="299">
                  <c:v>53156</c:v>
                </c:pt>
                <c:pt idx="300">
                  <c:v>53258</c:v>
                </c:pt>
                <c:pt idx="301">
                  <c:v>53682</c:v>
                </c:pt>
                <c:pt idx="302">
                  <c:v>54112</c:v>
                </c:pt>
                <c:pt idx="303">
                  <c:v>54193</c:v>
                </c:pt>
                <c:pt idx="304">
                  <c:v>54312</c:v>
                </c:pt>
                <c:pt idx="305">
                  <c:v>54148</c:v>
                </c:pt>
                <c:pt idx="306">
                  <c:v>54190</c:v>
                </c:pt>
                <c:pt idx="307">
                  <c:v>54375</c:v>
                </c:pt>
                <c:pt idx="308">
                  <c:v>55071</c:v>
                </c:pt>
                <c:pt idx="309">
                  <c:v>55150</c:v>
                </c:pt>
                <c:pt idx="310">
                  <c:v>55249</c:v>
                </c:pt>
                <c:pt idx="311">
                  <c:v>55794</c:v>
                </c:pt>
                <c:pt idx="312">
                  <c:v>55355</c:v>
                </c:pt>
                <c:pt idx="313">
                  <c:v>55579</c:v>
                </c:pt>
                <c:pt idx="314">
                  <c:v>55731</c:v>
                </c:pt>
                <c:pt idx="315">
                  <c:v>55886</c:v>
                </c:pt>
                <c:pt idx="316">
                  <c:v>55899</c:v>
                </c:pt>
                <c:pt idx="317">
                  <c:v>55787</c:v>
                </c:pt>
                <c:pt idx="318">
                  <c:v>56139</c:v>
                </c:pt>
                <c:pt idx="319">
                  <c:v>55869</c:v>
                </c:pt>
                <c:pt idx="320">
                  <c:v>56153</c:v>
                </c:pt>
                <c:pt idx="321">
                  <c:v>56459</c:v>
                </c:pt>
                <c:pt idx="322">
                  <c:v>56558</c:v>
                </c:pt>
                <c:pt idx="323">
                  <c:v>56478</c:v>
                </c:pt>
                <c:pt idx="324">
                  <c:v>57507</c:v>
                </c:pt>
                <c:pt idx="325">
                  <c:v>56290</c:v>
                </c:pt>
                <c:pt idx="326">
                  <c:v>57371</c:v>
                </c:pt>
                <c:pt idx="327">
                  <c:v>57585</c:v>
                </c:pt>
                <c:pt idx="328">
                  <c:v>57682</c:v>
                </c:pt>
                <c:pt idx="329">
                  <c:v>58025</c:v>
                </c:pt>
                <c:pt idx="330">
                  <c:v>58772</c:v>
                </c:pt>
                <c:pt idx="331">
                  <c:v>58543</c:v>
                </c:pt>
                <c:pt idx="332">
                  <c:v>58062</c:v>
                </c:pt>
                <c:pt idx="333">
                  <c:v>58132</c:v>
                </c:pt>
                <c:pt idx="334">
                  <c:v>58160</c:v>
                </c:pt>
                <c:pt idx="335">
                  <c:v>58630</c:v>
                </c:pt>
                <c:pt idx="336">
                  <c:v>57998</c:v>
                </c:pt>
                <c:pt idx="337">
                  <c:v>58024</c:v>
                </c:pt>
                <c:pt idx="338">
                  <c:v>74190</c:v>
                </c:pt>
                <c:pt idx="339">
                  <c:v>64225</c:v>
                </c:pt>
                <c:pt idx="340">
                  <c:v>64804</c:v>
                </c:pt>
                <c:pt idx="341">
                  <c:v>63505</c:v>
                </c:pt>
                <c:pt idx="342">
                  <c:v>63727</c:v>
                </c:pt>
                <c:pt idx="343">
                  <c:v>62269</c:v>
                </c:pt>
                <c:pt idx="344">
                  <c:v>62182</c:v>
                </c:pt>
                <c:pt idx="345">
                  <c:v>61887</c:v>
                </c:pt>
                <c:pt idx="346">
                  <c:v>62705</c:v>
                </c:pt>
                <c:pt idx="347">
                  <c:v>62328</c:v>
                </c:pt>
                <c:pt idx="348">
                  <c:v>62919</c:v>
                </c:pt>
                <c:pt idx="349">
                  <c:v>63026</c:v>
                </c:pt>
                <c:pt idx="350">
                  <c:v>63134</c:v>
                </c:pt>
                <c:pt idx="351">
                  <c:v>63822</c:v>
                </c:pt>
                <c:pt idx="352">
                  <c:v>64404</c:v>
                </c:pt>
                <c:pt idx="353">
                  <c:v>64930</c:v>
                </c:pt>
                <c:pt idx="354">
                  <c:v>64915</c:v>
                </c:pt>
                <c:pt idx="355">
                  <c:v>66055</c:v>
                </c:pt>
                <c:pt idx="356">
                  <c:v>66663</c:v>
                </c:pt>
                <c:pt idx="357">
                  <c:v>67324</c:v>
                </c:pt>
                <c:pt idx="358">
                  <c:v>67347</c:v>
                </c:pt>
                <c:pt idx="359">
                  <c:v>67906</c:v>
                </c:pt>
                <c:pt idx="360">
                  <c:v>68441</c:v>
                </c:pt>
                <c:pt idx="361">
                  <c:v>68580</c:v>
                </c:pt>
                <c:pt idx="362">
                  <c:v>69098</c:v>
                </c:pt>
                <c:pt idx="363">
                  <c:v>69165</c:v>
                </c:pt>
                <c:pt idx="364">
                  <c:v>69990</c:v>
                </c:pt>
                <c:pt idx="365">
                  <c:v>70860</c:v>
                </c:pt>
                <c:pt idx="366">
                  <c:v>70828</c:v>
                </c:pt>
                <c:pt idx="367">
                  <c:v>71044</c:v>
                </c:pt>
                <c:pt idx="368">
                  <c:v>71661</c:v>
                </c:pt>
                <c:pt idx="369">
                  <c:v>72534</c:v>
                </c:pt>
                <c:pt idx="370">
                  <c:v>72950</c:v>
                </c:pt>
                <c:pt idx="371">
                  <c:v>72591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5E-4BF3-ACEC-E2B3DF6E4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/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5396202298484"/>
              <c:y val="0.181128148455127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GrocerySA!$E$1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2.7304488530829448E-2"/>
          <c:y val="1.88135397803956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8841971725904"/>
          <c:y val="0.16352262168779291"/>
          <c:w val="0.80112351799814963"/>
          <c:h val="0.74568787428703198"/>
        </c:manualLayout>
      </c:layout>
      <c:lineChart>
        <c:grouping val="standard"/>
        <c:varyColors val="0"/>
        <c:ser>
          <c:idx val="6"/>
          <c:order val="0"/>
          <c:tx>
            <c:strRef>
              <c:f>GrocerySA!$H$1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0B0-BD1C-A77649FF8A0B}"/>
            </c:ext>
          </c:extLst>
        </c:ser>
        <c:ser>
          <c:idx val="0"/>
          <c:order val="5"/>
          <c:tx>
            <c:strRef>
              <c:f>GrocerySA!$E$1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GrocerySA!$E$2:$E$373</c:f>
              <c:numCache>
                <c:formatCode>_(* #,##0_);_(* \(#,##0\);_(* "-"??_);_(@_)</c:formatCode>
                <c:ptCount val="372"/>
                <c:pt idx="0">
                  <c:v>27835</c:v>
                </c:pt>
                <c:pt idx="1">
                  <c:v>27720</c:v>
                </c:pt>
                <c:pt idx="2">
                  <c:v>27848</c:v>
                </c:pt>
                <c:pt idx="3">
                  <c:v>27867</c:v>
                </c:pt>
                <c:pt idx="4">
                  <c:v>27987</c:v>
                </c:pt>
                <c:pt idx="5">
                  <c:v>28011</c:v>
                </c:pt>
                <c:pt idx="6">
                  <c:v>28183</c:v>
                </c:pt>
                <c:pt idx="7">
                  <c:v>28222</c:v>
                </c:pt>
                <c:pt idx="8">
                  <c:v>28122</c:v>
                </c:pt>
                <c:pt idx="9">
                  <c:v>28328</c:v>
                </c:pt>
                <c:pt idx="10">
                  <c:v>28184</c:v>
                </c:pt>
                <c:pt idx="11">
                  <c:v>28233</c:v>
                </c:pt>
                <c:pt idx="12">
                  <c:v>28220</c:v>
                </c:pt>
                <c:pt idx="13">
                  <c:v>28419</c:v>
                </c:pt>
                <c:pt idx="14">
                  <c:v>28307</c:v>
                </c:pt>
                <c:pt idx="15">
                  <c:v>28367</c:v>
                </c:pt>
                <c:pt idx="16">
                  <c:v>28386</c:v>
                </c:pt>
                <c:pt idx="17">
                  <c:v>28377</c:v>
                </c:pt>
                <c:pt idx="18">
                  <c:v>28554</c:v>
                </c:pt>
                <c:pt idx="19">
                  <c:v>28357</c:v>
                </c:pt>
                <c:pt idx="20">
                  <c:v>28478</c:v>
                </c:pt>
                <c:pt idx="21">
                  <c:v>28618</c:v>
                </c:pt>
                <c:pt idx="22">
                  <c:v>28625</c:v>
                </c:pt>
                <c:pt idx="23">
                  <c:v>28773</c:v>
                </c:pt>
                <c:pt idx="24">
                  <c:v>28722</c:v>
                </c:pt>
                <c:pt idx="25">
                  <c:v>28923</c:v>
                </c:pt>
                <c:pt idx="26">
                  <c:v>28914</c:v>
                </c:pt>
                <c:pt idx="27">
                  <c:v>29111</c:v>
                </c:pt>
                <c:pt idx="28">
                  <c:v>29025</c:v>
                </c:pt>
                <c:pt idx="29">
                  <c:v>29311</c:v>
                </c:pt>
                <c:pt idx="30">
                  <c:v>29149</c:v>
                </c:pt>
                <c:pt idx="31">
                  <c:v>29410</c:v>
                </c:pt>
                <c:pt idx="32">
                  <c:v>29545</c:v>
                </c:pt>
                <c:pt idx="33">
                  <c:v>29343</c:v>
                </c:pt>
                <c:pt idx="34">
                  <c:v>29520</c:v>
                </c:pt>
                <c:pt idx="35">
                  <c:v>29443</c:v>
                </c:pt>
                <c:pt idx="36">
                  <c:v>29791</c:v>
                </c:pt>
                <c:pt idx="37">
                  <c:v>29604</c:v>
                </c:pt>
                <c:pt idx="38">
                  <c:v>29619</c:v>
                </c:pt>
                <c:pt idx="39">
                  <c:v>29499</c:v>
                </c:pt>
                <c:pt idx="40">
                  <c:v>29763</c:v>
                </c:pt>
                <c:pt idx="41">
                  <c:v>29812</c:v>
                </c:pt>
                <c:pt idx="42">
                  <c:v>29675</c:v>
                </c:pt>
                <c:pt idx="43">
                  <c:v>29721</c:v>
                </c:pt>
                <c:pt idx="44">
                  <c:v>29735</c:v>
                </c:pt>
                <c:pt idx="45">
                  <c:v>29692</c:v>
                </c:pt>
                <c:pt idx="46">
                  <c:v>29858</c:v>
                </c:pt>
                <c:pt idx="47">
                  <c:v>29994</c:v>
                </c:pt>
                <c:pt idx="48">
                  <c:v>30105</c:v>
                </c:pt>
                <c:pt idx="49">
                  <c:v>29990</c:v>
                </c:pt>
                <c:pt idx="50">
                  <c:v>30125</c:v>
                </c:pt>
                <c:pt idx="51">
                  <c:v>30220</c:v>
                </c:pt>
                <c:pt idx="52">
                  <c:v>30245</c:v>
                </c:pt>
                <c:pt idx="53">
                  <c:v>30288</c:v>
                </c:pt>
                <c:pt idx="54">
                  <c:v>30493</c:v>
                </c:pt>
                <c:pt idx="55">
                  <c:v>30555</c:v>
                </c:pt>
                <c:pt idx="56">
                  <c:v>30565</c:v>
                </c:pt>
                <c:pt idx="57">
                  <c:v>30766</c:v>
                </c:pt>
                <c:pt idx="58">
                  <c:v>30768</c:v>
                </c:pt>
                <c:pt idx="59">
                  <c:v>30879</c:v>
                </c:pt>
                <c:pt idx="60">
                  <c:v>31030</c:v>
                </c:pt>
                <c:pt idx="61">
                  <c:v>30991</c:v>
                </c:pt>
                <c:pt idx="62">
                  <c:v>31109</c:v>
                </c:pt>
                <c:pt idx="63">
                  <c:v>31065</c:v>
                </c:pt>
                <c:pt idx="64">
                  <c:v>30987</c:v>
                </c:pt>
                <c:pt idx="65">
                  <c:v>30804</c:v>
                </c:pt>
                <c:pt idx="66">
                  <c:v>31022</c:v>
                </c:pt>
                <c:pt idx="67">
                  <c:v>31160</c:v>
                </c:pt>
                <c:pt idx="68">
                  <c:v>31171</c:v>
                </c:pt>
                <c:pt idx="69">
                  <c:v>31225</c:v>
                </c:pt>
                <c:pt idx="70">
                  <c:v>31125</c:v>
                </c:pt>
                <c:pt idx="71">
                  <c:v>31063</c:v>
                </c:pt>
                <c:pt idx="72">
                  <c:v>30989</c:v>
                </c:pt>
                <c:pt idx="73">
                  <c:v>30915</c:v>
                </c:pt>
                <c:pt idx="74">
                  <c:v>31123</c:v>
                </c:pt>
                <c:pt idx="75">
                  <c:v>31169</c:v>
                </c:pt>
                <c:pt idx="76">
                  <c:v>31358</c:v>
                </c:pt>
                <c:pt idx="77">
                  <c:v>31435</c:v>
                </c:pt>
                <c:pt idx="78">
                  <c:v>31673</c:v>
                </c:pt>
                <c:pt idx="79">
                  <c:v>31744</c:v>
                </c:pt>
                <c:pt idx="80">
                  <c:v>31702</c:v>
                </c:pt>
                <c:pt idx="81">
                  <c:v>31864</c:v>
                </c:pt>
                <c:pt idx="82">
                  <c:v>31920</c:v>
                </c:pt>
                <c:pt idx="83">
                  <c:v>32291</c:v>
                </c:pt>
                <c:pt idx="84">
                  <c:v>32225</c:v>
                </c:pt>
                <c:pt idx="85">
                  <c:v>32465</c:v>
                </c:pt>
                <c:pt idx="86">
                  <c:v>32419</c:v>
                </c:pt>
                <c:pt idx="87">
                  <c:v>32700</c:v>
                </c:pt>
                <c:pt idx="88">
                  <c:v>32776</c:v>
                </c:pt>
                <c:pt idx="89">
                  <c:v>32633</c:v>
                </c:pt>
                <c:pt idx="90">
                  <c:v>32891</c:v>
                </c:pt>
                <c:pt idx="91">
                  <c:v>32878</c:v>
                </c:pt>
                <c:pt idx="92">
                  <c:v>33121</c:v>
                </c:pt>
                <c:pt idx="93">
                  <c:v>32968</c:v>
                </c:pt>
                <c:pt idx="94">
                  <c:v>32972</c:v>
                </c:pt>
                <c:pt idx="95">
                  <c:v>34270</c:v>
                </c:pt>
                <c:pt idx="96">
                  <c:v>32239</c:v>
                </c:pt>
                <c:pt idx="97">
                  <c:v>32567</c:v>
                </c:pt>
                <c:pt idx="98">
                  <c:v>33117</c:v>
                </c:pt>
                <c:pt idx="99">
                  <c:v>33541</c:v>
                </c:pt>
                <c:pt idx="100">
                  <c:v>33221</c:v>
                </c:pt>
                <c:pt idx="101">
                  <c:v>33644</c:v>
                </c:pt>
                <c:pt idx="102">
                  <c:v>33479</c:v>
                </c:pt>
                <c:pt idx="103">
                  <c:v>33554</c:v>
                </c:pt>
                <c:pt idx="104">
                  <c:v>33729</c:v>
                </c:pt>
                <c:pt idx="105">
                  <c:v>33867</c:v>
                </c:pt>
                <c:pt idx="106">
                  <c:v>34071</c:v>
                </c:pt>
                <c:pt idx="107">
                  <c:v>34558</c:v>
                </c:pt>
                <c:pt idx="108">
                  <c:v>34229</c:v>
                </c:pt>
                <c:pt idx="109">
                  <c:v>34602</c:v>
                </c:pt>
                <c:pt idx="110">
                  <c:v>34477</c:v>
                </c:pt>
                <c:pt idx="111">
                  <c:v>34727</c:v>
                </c:pt>
                <c:pt idx="112">
                  <c:v>34781</c:v>
                </c:pt>
                <c:pt idx="113">
                  <c:v>34866</c:v>
                </c:pt>
                <c:pt idx="114">
                  <c:v>34792</c:v>
                </c:pt>
                <c:pt idx="115">
                  <c:v>35043</c:v>
                </c:pt>
                <c:pt idx="116">
                  <c:v>35152</c:v>
                </c:pt>
                <c:pt idx="117">
                  <c:v>35270</c:v>
                </c:pt>
                <c:pt idx="118">
                  <c:v>35414</c:v>
                </c:pt>
                <c:pt idx="119">
                  <c:v>35208</c:v>
                </c:pt>
                <c:pt idx="120">
                  <c:v>35130</c:v>
                </c:pt>
                <c:pt idx="121">
                  <c:v>35114</c:v>
                </c:pt>
                <c:pt idx="122">
                  <c:v>35160</c:v>
                </c:pt>
                <c:pt idx="123">
                  <c:v>34827</c:v>
                </c:pt>
                <c:pt idx="124">
                  <c:v>34941</c:v>
                </c:pt>
                <c:pt idx="125">
                  <c:v>34933</c:v>
                </c:pt>
                <c:pt idx="126">
                  <c:v>35044</c:v>
                </c:pt>
                <c:pt idx="127">
                  <c:v>34874</c:v>
                </c:pt>
                <c:pt idx="128">
                  <c:v>34865</c:v>
                </c:pt>
                <c:pt idx="129">
                  <c:v>34990</c:v>
                </c:pt>
                <c:pt idx="130">
                  <c:v>35157</c:v>
                </c:pt>
                <c:pt idx="131">
                  <c:v>35257</c:v>
                </c:pt>
                <c:pt idx="132">
                  <c:v>35669</c:v>
                </c:pt>
                <c:pt idx="133">
                  <c:v>35570</c:v>
                </c:pt>
                <c:pt idx="134">
                  <c:v>35549</c:v>
                </c:pt>
                <c:pt idx="135">
                  <c:v>35638</c:v>
                </c:pt>
                <c:pt idx="136">
                  <c:v>35225</c:v>
                </c:pt>
                <c:pt idx="137">
                  <c:v>35676</c:v>
                </c:pt>
                <c:pt idx="138">
                  <c:v>35957</c:v>
                </c:pt>
                <c:pt idx="139">
                  <c:v>35890</c:v>
                </c:pt>
                <c:pt idx="140">
                  <c:v>35918</c:v>
                </c:pt>
                <c:pt idx="141">
                  <c:v>35763</c:v>
                </c:pt>
                <c:pt idx="142">
                  <c:v>35679</c:v>
                </c:pt>
                <c:pt idx="143">
                  <c:v>35808</c:v>
                </c:pt>
                <c:pt idx="144">
                  <c:v>36402</c:v>
                </c:pt>
                <c:pt idx="145">
                  <c:v>35890</c:v>
                </c:pt>
                <c:pt idx="146">
                  <c:v>36365</c:v>
                </c:pt>
                <c:pt idx="147">
                  <c:v>36312</c:v>
                </c:pt>
                <c:pt idx="148">
                  <c:v>36528</c:v>
                </c:pt>
                <c:pt idx="149">
                  <c:v>36508</c:v>
                </c:pt>
                <c:pt idx="150">
                  <c:v>36526</c:v>
                </c:pt>
                <c:pt idx="151">
                  <c:v>36680</c:v>
                </c:pt>
                <c:pt idx="152">
                  <c:v>36951</c:v>
                </c:pt>
                <c:pt idx="153">
                  <c:v>37078</c:v>
                </c:pt>
                <c:pt idx="154">
                  <c:v>37286</c:v>
                </c:pt>
                <c:pt idx="155">
                  <c:v>37423</c:v>
                </c:pt>
                <c:pt idx="156">
                  <c:v>37628</c:v>
                </c:pt>
                <c:pt idx="157">
                  <c:v>37553</c:v>
                </c:pt>
                <c:pt idx="158">
                  <c:v>37645</c:v>
                </c:pt>
                <c:pt idx="159">
                  <c:v>38049</c:v>
                </c:pt>
                <c:pt idx="160">
                  <c:v>37908</c:v>
                </c:pt>
                <c:pt idx="161">
                  <c:v>38143</c:v>
                </c:pt>
                <c:pt idx="162">
                  <c:v>37960</c:v>
                </c:pt>
                <c:pt idx="163">
                  <c:v>38320</c:v>
                </c:pt>
                <c:pt idx="164">
                  <c:v>38577</c:v>
                </c:pt>
                <c:pt idx="165">
                  <c:v>38559</c:v>
                </c:pt>
                <c:pt idx="166">
                  <c:v>38508</c:v>
                </c:pt>
                <c:pt idx="167">
                  <c:v>38847</c:v>
                </c:pt>
                <c:pt idx="168">
                  <c:v>38254</c:v>
                </c:pt>
                <c:pt idx="169">
                  <c:v>38889</c:v>
                </c:pt>
                <c:pt idx="170">
                  <c:v>38866</c:v>
                </c:pt>
                <c:pt idx="171">
                  <c:v>38891</c:v>
                </c:pt>
                <c:pt idx="172">
                  <c:v>39242</c:v>
                </c:pt>
                <c:pt idx="173">
                  <c:v>39372</c:v>
                </c:pt>
                <c:pt idx="174">
                  <c:v>39411</c:v>
                </c:pt>
                <c:pt idx="175">
                  <c:v>39705</c:v>
                </c:pt>
                <c:pt idx="176">
                  <c:v>39356</c:v>
                </c:pt>
                <c:pt idx="177">
                  <c:v>40002</c:v>
                </c:pt>
                <c:pt idx="178">
                  <c:v>39989</c:v>
                </c:pt>
                <c:pt idx="179">
                  <c:v>40153</c:v>
                </c:pt>
                <c:pt idx="180">
                  <c:v>40253</c:v>
                </c:pt>
                <c:pt idx="181">
                  <c:v>40646</c:v>
                </c:pt>
                <c:pt idx="182">
                  <c:v>40572</c:v>
                </c:pt>
                <c:pt idx="183">
                  <c:v>40416</c:v>
                </c:pt>
                <c:pt idx="184">
                  <c:v>40740</c:v>
                </c:pt>
                <c:pt idx="185">
                  <c:v>40870</c:v>
                </c:pt>
                <c:pt idx="186">
                  <c:v>41044</c:v>
                </c:pt>
                <c:pt idx="187">
                  <c:v>40954</c:v>
                </c:pt>
                <c:pt idx="188">
                  <c:v>41095</c:v>
                </c:pt>
                <c:pt idx="189">
                  <c:v>41379</c:v>
                </c:pt>
                <c:pt idx="190">
                  <c:v>41868</c:v>
                </c:pt>
                <c:pt idx="191">
                  <c:v>41998</c:v>
                </c:pt>
                <c:pt idx="192">
                  <c:v>42159</c:v>
                </c:pt>
                <c:pt idx="193">
                  <c:v>42016</c:v>
                </c:pt>
                <c:pt idx="194">
                  <c:v>42168</c:v>
                </c:pt>
                <c:pt idx="195">
                  <c:v>42584</c:v>
                </c:pt>
                <c:pt idx="196">
                  <c:v>42549</c:v>
                </c:pt>
                <c:pt idx="197">
                  <c:v>42683</c:v>
                </c:pt>
                <c:pt idx="198">
                  <c:v>42899</c:v>
                </c:pt>
                <c:pt idx="199">
                  <c:v>43063</c:v>
                </c:pt>
                <c:pt idx="200">
                  <c:v>42834</c:v>
                </c:pt>
                <c:pt idx="201">
                  <c:v>42768</c:v>
                </c:pt>
                <c:pt idx="202">
                  <c:v>42496</c:v>
                </c:pt>
                <c:pt idx="203">
                  <c:v>42136</c:v>
                </c:pt>
                <c:pt idx="204">
                  <c:v>42771</c:v>
                </c:pt>
                <c:pt idx="205">
                  <c:v>42101</c:v>
                </c:pt>
                <c:pt idx="206">
                  <c:v>42069</c:v>
                </c:pt>
                <c:pt idx="207">
                  <c:v>42288</c:v>
                </c:pt>
                <c:pt idx="208">
                  <c:v>42300</c:v>
                </c:pt>
                <c:pt idx="209">
                  <c:v>42530</c:v>
                </c:pt>
                <c:pt idx="210">
                  <c:v>42480</c:v>
                </c:pt>
                <c:pt idx="211">
                  <c:v>42401</c:v>
                </c:pt>
                <c:pt idx="212">
                  <c:v>42691</c:v>
                </c:pt>
                <c:pt idx="213">
                  <c:v>42763</c:v>
                </c:pt>
                <c:pt idx="214">
                  <c:v>42808</c:v>
                </c:pt>
                <c:pt idx="215">
                  <c:v>43192</c:v>
                </c:pt>
                <c:pt idx="216">
                  <c:v>43028</c:v>
                </c:pt>
                <c:pt idx="217">
                  <c:v>43735</c:v>
                </c:pt>
                <c:pt idx="218">
                  <c:v>43304</c:v>
                </c:pt>
                <c:pt idx="219">
                  <c:v>43186</c:v>
                </c:pt>
                <c:pt idx="220">
                  <c:v>43266</c:v>
                </c:pt>
                <c:pt idx="221">
                  <c:v>42920</c:v>
                </c:pt>
                <c:pt idx="222">
                  <c:v>43052</c:v>
                </c:pt>
                <c:pt idx="223">
                  <c:v>43215</c:v>
                </c:pt>
                <c:pt idx="224">
                  <c:v>43646</c:v>
                </c:pt>
                <c:pt idx="225">
                  <c:v>43493</c:v>
                </c:pt>
                <c:pt idx="226">
                  <c:v>44077</c:v>
                </c:pt>
                <c:pt idx="227">
                  <c:v>44184</c:v>
                </c:pt>
                <c:pt idx="228">
                  <c:v>44684</c:v>
                </c:pt>
                <c:pt idx="229">
                  <c:v>44961</c:v>
                </c:pt>
                <c:pt idx="230">
                  <c:v>45068</c:v>
                </c:pt>
                <c:pt idx="231">
                  <c:v>45769</c:v>
                </c:pt>
                <c:pt idx="232">
                  <c:v>45321</c:v>
                </c:pt>
                <c:pt idx="233">
                  <c:v>45791</c:v>
                </c:pt>
                <c:pt idx="234">
                  <c:v>45797</c:v>
                </c:pt>
                <c:pt idx="235">
                  <c:v>46034</c:v>
                </c:pt>
                <c:pt idx="236">
                  <c:v>45887</c:v>
                </c:pt>
                <c:pt idx="237">
                  <c:v>46047</c:v>
                </c:pt>
                <c:pt idx="238">
                  <c:v>46185</c:v>
                </c:pt>
                <c:pt idx="239">
                  <c:v>46078</c:v>
                </c:pt>
                <c:pt idx="240">
                  <c:v>46201</c:v>
                </c:pt>
                <c:pt idx="241">
                  <c:v>46353</c:v>
                </c:pt>
                <c:pt idx="242">
                  <c:v>46800</c:v>
                </c:pt>
                <c:pt idx="243">
                  <c:v>46879</c:v>
                </c:pt>
                <c:pt idx="244">
                  <c:v>46873</c:v>
                </c:pt>
                <c:pt idx="245">
                  <c:v>46889</c:v>
                </c:pt>
                <c:pt idx="246">
                  <c:v>46910</c:v>
                </c:pt>
                <c:pt idx="247">
                  <c:v>47059</c:v>
                </c:pt>
                <c:pt idx="248">
                  <c:v>47131</c:v>
                </c:pt>
                <c:pt idx="249">
                  <c:v>47402</c:v>
                </c:pt>
                <c:pt idx="250">
                  <c:v>47310</c:v>
                </c:pt>
                <c:pt idx="251">
                  <c:v>47142</c:v>
                </c:pt>
                <c:pt idx="252">
                  <c:v>47283</c:v>
                </c:pt>
                <c:pt idx="253">
                  <c:v>47729</c:v>
                </c:pt>
                <c:pt idx="254">
                  <c:v>47624</c:v>
                </c:pt>
                <c:pt idx="255">
                  <c:v>47307</c:v>
                </c:pt>
                <c:pt idx="256">
                  <c:v>47800</c:v>
                </c:pt>
                <c:pt idx="257">
                  <c:v>47792</c:v>
                </c:pt>
                <c:pt idx="258">
                  <c:v>48101</c:v>
                </c:pt>
                <c:pt idx="259">
                  <c:v>48183</c:v>
                </c:pt>
                <c:pt idx="260">
                  <c:v>48290</c:v>
                </c:pt>
                <c:pt idx="261">
                  <c:v>48443</c:v>
                </c:pt>
                <c:pt idx="262">
                  <c:v>48493</c:v>
                </c:pt>
                <c:pt idx="263">
                  <c:v>48940</c:v>
                </c:pt>
                <c:pt idx="264">
                  <c:v>49128</c:v>
                </c:pt>
                <c:pt idx="265">
                  <c:v>49211</c:v>
                </c:pt>
                <c:pt idx="266">
                  <c:v>49246</c:v>
                </c:pt>
                <c:pt idx="267">
                  <c:v>49541</c:v>
                </c:pt>
                <c:pt idx="268">
                  <c:v>49771</c:v>
                </c:pt>
                <c:pt idx="269">
                  <c:v>50148</c:v>
                </c:pt>
                <c:pt idx="270">
                  <c:v>50370</c:v>
                </c:pt>
                <c:pt idx="271">
                  <c:v>50506</c:v>
                </c:pt>
                <c:pt idx="272">
                  <c:v>50728</c:v>
                </c:pt>
                <c:pt idx="273">
                  <c:v>50941</c:v>
                </c:pt>
                <c:pt idx="274">
                  <c:v>50964</c:v>
                </c:pt>
                <c:pt idx="275">
                  <c:v>51141</c:v>
                </c:pt>
                <c:pt idx="276">
                  <c:v>51286</c:v>
                </c:pt>
                <c:pt idx="277">
                  <c:v>51322</c:v>
                </c:pt>
                <c:pt idx="278">
                  <c:v>51273</c:v>
                </c:pt>
                <c:pt idx="279">
                  <c:v>51137</c:v>
                </c:pt>
                <c:pt idx="280">
                  <c:v>51192</c:v>
                </c:pt>
                <c:pt idx="281">
                  <c:v>51455</c:v>
                </c:pt>
                <c:pt idx="282">
                  <c:v>51572</c:v>
                </c:pt>
                <c:pt idx="283">
                  <c:v>51527</c:v>
                </c:pt>
                <c:pt idx="284">
                  <c:v>51419</c:v>
                </c:pt>
                <c:pt idx="285">
                  <c:v>51281</c:v>
                </c:pt>
                <c:pt idx="286">
                  <c:v>51545</c:v>
                </c:pt>
                <c:pt idx="287">
                  <c:v>51331</c:v>
                </c:pt>
                <c:pt idx="288">
                  <c:v>51600</c:v>
                </c:pt>
                <c:pt idx="289">
                  <c:v>51525</c:v>
                </c:pt>
                <c:pt idx="290">
                  <c:v>51175</c:v>
                </c:pt>
                <c:pt idx="291">
                  <c:v>51781</c:v>
                </c:pt>
                <c:pt idx="292">
                  <c:v>51959</c:v>
                </c:pt>
                <c:pt idx="293">
                  <c:v>52330</c:v>
                </c:pt>
                <c:pt idx="294">
                  <c:v>51978</c:v>
                </c:pt>
                <c:pt idx="295">
                  <c:v>52214</c:v>
                </c:pt>
                <c:pt idx="296">
                  <c:v>52510</c:v>
                </c:pt>
                <c:pt idx="297">
                  <c:v>52817</c:v>
                </c:pt>
                <c:pt idx="298">
                  <c:v>52833</c:v>
                </c:pt>
                <c:pt idx="299">
                  <c:v>53156</c:v>
                </c:pt>
                <c:pt idx="300">
                  <c:v>53258</c:v>
                </c:pt>
                <c:pt idx="301">
                  <c:v>53682</c:v>
                </c:pt>
                <c:pt idx="302">
                  <c:v>54112</c:v>
                </c:pt>
                <c:pt idx="303">
                  <c:v>54193</c:v>
                </c:pt>
                <c:pt idx="304">
                  <c:v>54312</c:v>
                </c:pt>
                <c:pt idx="305">
                  <c:v>54148</c:v>
                </c:pt>
                <c:pt idx="306">
                  <c:v>54190</c:v>
                </c:pt>
                <c:pt idx="307">
                  <c:v>54375</c:v>
                </c:pt>
                <c:pt idx="308">
                  <c:v>55071</c:v>
                </c:pt>
                <c:pt idx="309">
                  <c:v>55150</c:v>
                </c:pt>
                <c:pt idx="310">
                  <c:v>55249</c:v>
                </c:pt>
                <c:pt idx="311">
                  <c:v>55794</c:v>
                </c:pt>
                <c:pt idx="312">
                  <c:v>55355</c:v>
                </c:pt>
                <c:pt idx="313">
                  <c:v>55579</c:v>
                </c:pt>
                <c:pt idx="314">
                  <c:v>55731</c:v>
                </c:pt>
                <c:pt idx="315">
                  <c:v>55886</c:v>
                </c:pt>
                <c:pt idx="316">
                  <c:v>55899</c:v>
                </c:pt>
                <c:pt idx="317">
                  <c:v>55787</c:v>
                </c:pt>
                <c:pt idx="318">
                  <c:v>56139</c:v>
                </c:pt>
                <c:pt idx="319">
                  <c:v>55869</c:v>
                </c:pt>
                <c:pt idx="320">
                  <c:v>56153</c:v>
                </c:pt>
                <c:pt idx="321">
                  <c:v>56459</c:v>
                </c:pt>
                <c:pt idx="322">
                  <c:v>56558</c:v>
                </c:pt>
                <c:pt idx="323">
                  <c:v>56478</c:v>
                </c:pt>
                <c:pt idx="324">
                  <c:v>57507</c:v>
                </c:pt>
                <c:pt idx="325">
                  <c:v>56290</c:v>
                </c:pt>
                <c:pt idx="326">
                  <c:v>57371</c:v>
                </c:pt>
                <c:pt idx="327">
                  <c:v>57585</c:v>
                </c:pt>
                <c:pt idx="328">
                  <c:v>57682</c:v>
                </c:pt>
                <c:pt idx="329">
                  <c:v>58025</c:v>
                </c:pt>
                <c:pt idx="330">
                  <c:v>58772</c:v>
                </c:pt>
                <c:pt idx="331">
                  <c:v>58543</c:v>
                </c:pt>
                <c:pt idx="332">
                  <c:v>58062</c:v>
                </c:pt>
                <c:pt idx="333">
                  <c:v>58132</c:v>
                </c:pt>
                <c:pt idx="334">
                  <c:v>58160</c:v>
                </c:pt>
                <c:pt idx="335">
                  <c:v>58630</c:v>
                </c:pt>
                <c:pt idx="336">
                  <c:v>57998</c:v>
                </c:pt>
                <c:pt idx="337">
                  <c:v>58024</c:v>
                </c:pt>
                <c:pt idx="338">
                  <c:v>74190</c:v>
                </c:pt>
                <c:pt idx="339">
                  <c:v>64225</c:v>
                </c:pt>
                <c:pt idx="340">
                  <c:v>64804</c:v>
                </c:pt>
                <c:pt idx="341">
                  <c:v>63505</c:v>
                </c:pt>
                <c:pt idx="342">
                  <c:v>63727</c:v>
                </c:pt>
                <c:pt idx="343">
                  <c:v>62269</c:v>
                </c:pt>
                <c:pt idx="344">
                  <c:v>62182</c:v>
                </c:pt>
                <c:pt idx="345">
                  <c:v>61887</c:v>
                </c:pt>
                <c:pt idx="346">
                  <c:v>62705</c:v>
                </c:pt>
                <c:pt idx="347">
                  <c:v>62328</c:v>
                </c:pt>
                <c:pt idx="348">
                  <c:v>62919</c:v>
                </c:pt>
                <c:pt idx="349">
                  <c:v>63026</c:v>
                </c:pt>
                <c:pt idx="350">
                  <c:v>63134</c:v>
                </c:pt>
                <c:pt idx="351">
                  <c:v>63822</c:v>
                </c:pt>
                <c:pt idx="352">
                  <c:v>64404</c:v>
                </c:pt>
                <c:pt idx="353">
                  <c:v>64930</c:v>
                </c:pt>
                <c:pt idx="354">
                  <c:v>64915</c:v>
                </c:pt>
                <c:pt idx="355">
                  <c:v>66055</c:v>
                </c:pt>
                <c:pt idx="356">
                  <c:v>66663</c:v>
                </c:pt>
                <c:pt idx="357">
                  <c:v>67324</c:v>
                </c:pt>
                <c:pt idx="358">
                  <c:v>67347</c:v>
                </c:pt>
                <c:pt idx="359">
                  <c:v>67906</c:v>
                </c:pt>
                <c:pt idx="360">
                  <c:v>68441</c:v>
                </c:pt>
                <c:pt idx="361">
                  <c:v>68580</c:v>
                </c:pt>
                <c:pt idx="362">
                  <c:v>69098</c:v>
                </c:pt>
                <c:pt idx="363">
                  <c:v>69165</c:v>
                </c:pt>
                <c:pt idx="364">
                  <c:v>69990</c:v>
                </c:pt>
                <c:pt idx="365">
                  <c:v>70860</c:v>
                </c:pt>
                <c:pt idx="366">
                  <c:v>70828</c:v>
                </c:pt>
                <c:pt idx="367">
                  <c:v>71044</c:v>
                </c:pt>
                <c:pt idx="368">
                  <c:v>71661</c:v>
                </c:pt>
                <c:pt idx="369">
                  <c:v>72534</c:v>
                </c:pt>
                <c:pt idx="370">
                  <c:v>72950</c:v>
                </c:pt>
                <c:pt idx="371">
                  <c:v>72591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AC-40B0-BD1C-A77649FF8A0B}"/>
            </c:ext>
          </c:extLst>
        </c:ser>
        <c:ser>
          <c:idx val="5"/>
          <c:order val="6"/>
          <c:tx>
            <c:strRef>
              <c:f>GrocerySA!$K$1</c:f>
              <c:strCache>
                <c:ptCount val="1"/>
                <c:pt idx="0">
                  <c:v>Worst UB Scenario Grcry St.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GrocerySA!$K$2:$K$373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BAC-40B0-BD1C-A77649FF8A0B}"/>
            </c:ext>
          </c:extLst>
        </c:ser>
        <c:ser>
          <c:idx val="7"/>
          <c:order val="7"/>
          <c:tx>
            <c:strRef>
              <c:f>GrocerySA!$L$1</c:f>
              <c:strCache>
                <c:ptCount val="1"/>
                <c:pt idx="0">
                  <c:v>Moderate UB Scenario Grcry St.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GrocerySA!$L$2:$L$373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BAC-40B0-BD1C-A77649FF8A0B}"/>
            </c:ext>
          </c:extLst>
        </c:ser>
        <c:ser>
          <c:idx val="8"/>
          <c:order val="8"/>
          <c:tx>
            <c:strRef>
              <c:f>GrocerySA!$M$1</c:f>
              <c:strCache>
                <c:ptCount val="1"/>
                <c:pt idx="0">
                  <c:v>Best UB Scenario Grcry St.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GrocerySA!$M$2:$M$373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BAC-40B0-BD1C-A77649FF8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GrocerySA!$F$1</c15:sqref>
                        </c15:formulaRef>
                      </c:ext>
                    </c:extLst>
                    <c:strCache>
                      <c:ptCount val="1"/>
                      <c:pt idx="0">
                        <c:v>Lo.80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GrocerySA!$F$2:$F$373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BAC-40B0-BD1C-A77649FF8A0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GrocerySA!$G$1</c15:sqref>
                        </c15:formulaRef>
                      </c:ext>
                    </c:extLst>
                    <c:strCache>
                      <c:ptCount val="1"/>
                      <c:pt idx="0">
                        <c:v>Hi.80</c:v>
                      </c:pt>
                    </c:strCache>
                  </c:strRef>
                </c:tx>
                <c:spPr>
                  <a:ln w="222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GrocerySA!$G$2:$G$373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AC-40B0-BD1C-A77649FF8A0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GrocerySA!$I$2:$I$373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BAC-40B0-BD1C-A77649FF8A0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GrocerySA!$J$2:$J$373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BAC-40B0-BD1C-A77649FF8A0B}"/>
                  </c:ext>
                </c:extLst>
              </c15:ser>
            </c15:filteredLineSeries>
          </c:ext>
        </c:extLst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5396202298484"/>
              <c:y val="0.181128148455127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GrocerySA!$E$1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2.7304488530829448E-2"/>
          <c:y val="1.88135397803956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8841971725904"/>
          <c:y val="0.16352262168779291"/>
          <c:w val="0.80112351799814963"/>
          <c:h val="0.74568787428703198"/>
        </c:manualLayout>
      </c:layout>
      <c:lineChart>
        <c:grouping val="standard"/>
        <c:varyColors val="0"/>
        <c:ser>
          <c:idx val="6"/>
          <c:order val="0"/>
          <c:tx>
            <c:strRef>
              <c:f>GrocerySA!$H$1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7F-4FEC-A8EE-180D198D4B1C}"/>
            </c:ext>
          </c:extLst>
        </c:ser>
        <c:ser>
          <c:idx val="0"/>
          <c:order val="5"/>
          <c:tx>
            <c:strRef>
              <c:f>GrocerySA!$E$1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GrocerySA!$D$2:$D$368</c:f>
              <c:numCache>
                <c:formatCode>mmm\ \'yy</c:formatCode>
                <c:ptCount val="367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</c:numCache>
            </c:numRef>
          </c:cat>
          <c:val>
            <c:numRef>
              <c:f>GrocerySA!$E$2:$E$373</c:f>
              <c:numCache>
                <c:formatCode>_(* #,##0_);_(* \(#,##0\);_(* "-"??_);_(@_)</c:formatCode>
                <c:ptCount val="372"/>
                <c:pt idx="0">
                  <c:v>27835</c:v>
                </c:pt>
                <c:pt idx="1">
                  <c:v>27720</c:v>
                </c:pt>
                <c:pt idx="2">
                  <c:v>27848</c:v>
                </c:pt>
                <c:pt idx="3">
                  <c:v>27867</c:v>
                </c:pt>
                <c:pt idx="4">
                  <c:v>27987</c:v>
                </c:pt>
                <c:pt idx="5">
                  <c:v>28011</c:v>
                </c:pt>
                <c:pt idx="6">
                  <c:v>28183</c:v>
                </c:pt>
                <c:pt idx="7">
                  <c:v>28222</c:v>
                </c:pt>
                <c:pt idx="8">
                  <c:v>28122</c:v>
                </c:pt>
                <c:pt idx="9">
                  <c:v>28328</c:v>
                </c:pt>
                <c:pt idx="10">
                  <c:v>28184</c:v>
                </c:pt>
                <c:pt idx="11">
                  <c:v>28233</c:v>
                </c:pt>
                <c:pt idx="12">
                  <c:v>28220</c:v>
                </c:pt>
                <c:pt idx="13">
                  <c:v>28419</c:v>
                </c:pt>
                <c:pt idx="14">
                  <c:v>28307</c:v>
                </c:pt>
                <c:pt idx="15">
                  <c:v>28367</c:v>
                </c:pt>
                <c:pt idx="16">
                  <c:v>28386</c:v>
                </c:pt>
                <c:pt idx="17">
                  <c:v>28377</c:v>
                </c:pt>
                <c:pt idx="18">
                  <c:v>28554</c:v>
                </c:pt>
                <c:pt idx="19">
                  <c:v>28357</c:v>
                </c:pt>
                <c:pt idx="20">
                  <c:v>28478</c:v>
                </c:pt>
                <c:pt idx="21">
                  <c:v>28618</c:v>
                </c:pt>
                <c:pt idx="22">
                  <c:v>28625</c:v>
                </c:pt>
                <c:pt idx="23">
                  <c:v>28773</c:v>
                </c:pt>
                <c:pt idx="24">
                  <c:v>28722</c:v>
                </c:pt>
                <c:pt idx="25">
                  <c:v>28923</c:v>
                </c:pt>
                <c:pt idx="26">
                  <c:v>28914</c:v>
                </c:pt>
                <c:pt idx="27">
                  <c:v>29111</c:v>
                </c:pt>
                <c:pt idx="28">
                  <c:v>29025</c:v>
                </c:pt>
                <c:pt idx="29">
                  <c:v>29311</c:v>
                </c:pt>
                <c:pt idx="30">
                  <c:v>29149</c:v>
                </c:pt>
                <c:pt idx="31">
                  <c:v>29410</c:v>
                </c:pt>
                <c:pt idx="32">
                  <c:v>29545</c:v>
                </c:pt>
                <c:pt idx="33">
                  <c:v>29343</c:v>
                </c:pt>
                <c:pt idx="34">
                  <c:v>29520</c:v>
                </c:pt>
                <c:pt idx="35">
                  <c:v>29443</c:v>
                </c:pt>
                <c:pt idx="36">
                  <c:v>29791</c:v>
                </c:pt>
                <c:pt idx="37">
                  <c:v>29604</c:v>
                </c:pt>
                <c:pt idx="38">
                  <c:v>29619</c:v>
                </c:pt>
                <c:pt idx="39">
                  <c:v>29499</c:v>
                </c:pt>
                <c:pt idx="40">
                  <c:v>29763</c:v>
                </c:pt>
                <c:pt idx="41">
                  <c:v>29812</c:v>
                </c:pt>
                <c:pt idx="42">
                  <c:v>29675</c:v>
                </c:pt>
                <c:pt idx="43">
                  <c:v>29721</c:v>
                </c:pt>
                <c:pt idx="44">
                  <c:v>29735</c:v>
                </c:pt>
                <c:pt idx="45">
                  <c:v>29692</c:v>
                </c:pt>
                <c:pt idx="46">
                  <c:v>29858</c:v>
                </c:pt>
                <c:pt idx="47">
                  <c:v>29994</c:v>
                </c:pt>
                <c:pt idx="48">
                  <c:v>30105</c:v>
                </c:pt>
                <c:pt idx="49">
                  <c:v>29990</c:v>
                </c:pt>
                <c:pt idx="50">
                  <c:v>30125</c:v>
                </c:pt>
                <c:pt idx="51">
                  <c:v>30220</c:v>
                </c:pt>
                <c:pt idx="52">
                  <c:v>30245</c:v>
                </c:pt>
                <c:pt idx="53">
                  <c:v>30288</c:v>
                </c:pt>
                <c:pt idx="54">
                  <c:v>30493</c:v>
                </c:pt>
                <c:pt idx="55">
                  <c:v>30555</c:v>
                </c:pt>
                <c:pt idx="56">
                  <c:v>30565</c:v>
                </c:pt>
                <c:pt idx="57">
                  <c:v>30766</c:v>
                </c:pt>
                <c:pt idx="58">
                  <c:v>30768</c:v>
                </c:pt>
                <c:pt idx="59">
                  <c:v>30879</c:v>
                </c:pt>
                <c:pt idx="60">
                  <c:v>31030</c:v>
                </c:pt>
                <c:pt idx="61">
                  <c:v>30991</c:v>
                </c:pt>
                <c:pt idx="62">
                  <c:v>31109</c:v>
                </c:pt>
                <c:pt idx="63">
                  <c:v>31065</c:v>
                </c:pt>
                <c:pt idx="64">
                  <c:v>30987</c:v>
                </c:pt>
                <c:pt idx="65">
                  <c:v>30804</c:v>
                </c:pt>
                <c:pt idx="66">
                  <c:v>31022</c:v>
                </c:pt>
                <c:pt idx="67">
                  <c:v>31160</c:v>
                </c:pt>
                <c:pt idx="68">
                  <c:v>31171</c:v>
                </c:pt>
                <c:pt idx="69">
                  <c:v>31225</c:v>
                </c:pt>
                <c:pt idx="70">
                  <c:v>31125</c:v>
                </c:pt>
                <c:pt idx="71">
                  <c:v>31063</c:v>
                </c:pt>
                <c:pt idx="72">
                  <c:v>30989</c:v>
                </c:pt>
                <c:pt idx="73">
                  <c:v>30915</c:v>
                </c:pt>
                <c:pt idx="74">
                  <c:v>31123</c:v>
                </c:pt>
                <c:pt idx="75">
                  <c:v>31169</c:v>
                </c:pt>
                <c:pt idx="76">
                  <c:v>31358</c:v>
                </c:pt>
                <c:pt idx="77">
                  <c:v>31435</c:v>
                </c:pt>
                <c:pt idx="78">
                  <c:v>31673</c:v>
                </c:pt>
                <c:pt idx="79">
                  <c:v>31744</c:v>
                </c:pt>
                <c:pt idx="80">
                  <c:v>31702</c:v>
                </c:pt>
                <c:pt idx="81">
                  <c:v>31864</c:v>
                </c:pt>
                <c:pt idx="82">
                  <c:v>31920</c:v>
                </c:pt>
                <c:pt idx="83">
                  <c:v>32291</c:v>
                </c:pt>
                <c:pt idx="84">
                  <c:v>32225</c:v>
                </c:pt>
                <c:pt idx="85">
                  <c:v>32465</c:v>
                </c:pt>
                <c:pt idx="86">
                  <c:v>32419</c:v>
                </c:pt>
                <c:pt idx="87">
                  <c:v>32700</c:v>
                </c:pt>
                <c:pt idx="88">
                  <c:v>32776</c:v>
                </c:pt>
                <c:pt idx="89">
                  <c:v>32633</c:v>
                </c:pt>
                <c:pt idx="90">
                  <c:v>32891</c:v>
                </c:pt>
                <c:pt idx="91">
                  <c:v>32878</c:v>
                </c:pt>
                <c:pt idx="92">
                  <c:v>33121</c:v>
                </c:pt>
                <c:pt idx="93">
                  <c:v>32968</c:v>
                </c:pt>
                <c:pt idx="94">
                  <c:v>32972</c:v>
                </c:pt>
                <c:pt idx="95">
                  <c:v>34270</c:v>
                </c:pt>
                <c:pt idx="96">
                  <c:v>32239</c:v>
                </c:pt>
                <c:pt idx="97">
                  <c:v>32567</c:v>
                </c:pt>
                <c:pt idx="98">
                  <c:v>33117</c:v>
                </c:pt>
                <c:pt idx="99">
                  <c:v>33541</c:v>
                </c:pt>
                <c:pt idx="100">
                  <c:v>33221</c:v>
                </c:pt>
                <c:pt idx="101">
                  <c:v>33644</c:v>
                </c:pt>
                <c:pt idx="102">
                  <c:v>33479</c:v>
                </c:pt>
                <c:pt idx="103">
                  <c:v>33554</c:v>
                </c:pt>
                <c:pt idx="104">
                  <c:v>33729</c:v>
                </c:pt>
                <c:pt idx="105">
                  <c:v>33867</c:v>
                </c:pt>
                <c:pt idx="106">
                  <c:v>34071</c:v>
                </c:pt>
                <c:pt idx="107">
                  <c:v>34558</c:v>
                </c:pt>
                <c:pt idx="108">
                  <c:v>34229</c:v>
                </c:pt>
                <c:pt idx="109">
                  <c:v>34602</c:v>
                </c:pt>
                <c:pt idx="110">
                  <c:v>34477</c:v>
                </c:pt>
                <c:pt idx="111">
                  <c:v>34727</c:v>
                </c:pt>
                <c:pt idx="112">
                  <c:v>34781</c:v>
                </c:pt>
                <c:pt idx="113">
                  <c:v>34866</c:v>
                </c:pt>
                <c:pt idx="114">
                  <c:v>34792</c:v>
                </c:pt>
                <c:pt idx="115">
                  <c:v>35043</c:v>
                </c:pt>
                <c:pt idx="116">
                  <c:v>35152</c:v>
                </c:pt>
                <c:pt idx="117">
                  <c:v>35270</c:v>
                </c:pt>
                <c:pt idx="118">
                  <c:v>35414</c:v>
                </c:pt>
                <c:pt idx="119">
                  <c:v>35208</c:v>
                </c:pt>
                <c:pt idx="120">
                  <c:v>35130</c:v>
                </c:pt>
                <c:pt idx="121">
                  <c:v>35114</c:v>
                </c:pt>
                <c:pt idx="122">
                  <c:v>35160</c:v>
                </c:pt>
                <c:pt idx="123">
                  <c:v>34827</c:v>
                </c:pt>
                <c:pt idx="124">
                  <c:v>34941</c:v>
                </c:pt>
                <c:pt idx="125">
                  <c:v>34933</c:v>
                </c:pt>
                <c:pt idx="126">
                  <c:v>35044</c:v>
                </c:pt>
                <c:pt idx="127">
                  <c:v>34874</c:v>
                </c:pt>
                <c:pt idx="128">
                  <c:v>34865</c:v>
                </c:pt>
                <c:pt idx="129">
                  <c:v>34990</c:v>
                </c:pt>
                <c:pt idx="130">
                  <c:v>35157</c:v>
                </c:pt>
                <c:pt idx="131">
                  <c:v>35257</c:v>
                </c:pt>
                <c:pt idx="132">
                  <c:v>35669</c:v>
                </c:pt>
                <c:pt idx="133">
                  <c:v>35570</c:v>
                </c:pt>
                <c:pt idx="134">
                  <c:v>35549</c:v>
                </c:pt>
                <c:pt idx="135">
                  <c:v>35638</c:v>
                </c:pt>
                <c:pt idx="136">
                  <c:v>35225</c:v>
                </c:pt>
                <c:pt idx="137">
                  <c:v>35676</c:v>
                </c:pt>
                <c:pt idx="138">
                  <c:v>35957</c:v>
                </c:pt>
                <c:pt idx="139">
                  <c:v>35890</c:v>
                </c:pt>
                <c:pt idx="140">
                  <c:v>35918</c:v>
                </c:pt>
                <c:pt idx="141">
                  <c:v>35763</c:v>
                </c:pt>
                <c:pt idx="142">
                  <c:v>35679</c:v>
                </c:pt>
                <c:pt idx="143">
                  <c:v>35808</c:v>
                </c:pt>
                <c:pt idx="144">
                  <c:v>36402</c:v>
                </c:pt>
                <c:pt idx="145">
                  <c:v>35890</c:v>
                </c:pt>
                <c:pt idx="146">
                  <c:v>36365</c:v>
                </c:pt>
                <c:pt idx="147">
                  <c:v>36312</c:v>
                </c:pt>
                <c:pt idx="148">
                  <c:v>36528</c:v>
                </c:pt>
                <c:pt idx="149">
                  <c:v>36508</c:v>
                </c:pt>
                <c:pt idx="150">
                  <c:v>36526</c:v>
                </c:pt>
                <c:pt idx="151">
                  <c:v>36680</c:v>
                </c:pt>
                <c:pt idx="152">
                  <c:v>36951</c:v>
                </c:pt>
                <c:pt idx="153">
                  <c:v>37078</c:v>
                </c:pt>
                <c:pt idx="154">
                  <c:v>37286</c:v>
                </c:pt>
                <c:pt idx="155">
                  <c:v>37423</c:v>
                </c:pt>
                <c:pt idx="156">
                  <c:v>37628</c:v>
                </c:pt>
                <c:pt idx="157">
                  <c:v>37553</c:v>
                </c:pt>
                <c:pt idx="158">
                  <c:v>37645</c:v>
                </c:pt>
                <c:pt idx="159">
                  <c:v>38049</c:v>
                </c:pt>
                <c:pt idx="160">
                  <c:v>37908</c:v>
                </c:pt>
                <c:pt idx="161">
                  <c:v>38143</c:v>
                </c:pt>
                <c:pt idx="162">
                  <c:v>37960</c:v>
                </c:pt>
                <c:pt idx="163">
                  <c:v>38320</c:v>
                </c:pt>
                <c:pt idx="164">
                  <c:v>38577</c:v>
                </c:pt>
                <c:pt idx="165">
                  <c:v>38559</c:v>
                </c:pt>
                <c:pt idx="166">
                  <c:v>38508</c:v>
                </c:pt>
                <c:pt idx="167">
                  <c:v>38847</c:v>
                </c:pt>
                <c:pt idx="168">
                  <c:v>38254</c:v>
                </c:pt>
                <c:pt idx="169">
                  <c:v>38889</c:v>
                </c:pt>
                <c:pt idx="170">
                  <c:v>38866</c:v>
                </c:pt>
                <c:pt idx="171">
                  <c:v>38891</c:v>
                </c:pt>
                <c:pt idx="172">
                  <c:v>39242</c:v>
                </c:pt>
                <c:pt idx="173">
                  <c:v>39372</c:v>
                </c:pt>
                <c:pt idx="174">
                  <c:v>39411</c:v>
                </c:pt>
                <c:pt idx="175">
                  <c:v>39705</c:v>
                </c:pt>
                <c:pt idx="176">
                  <c:v>39356</c:v>
                </c:pt>
                <c:pt idx="177">
                  <c:v>40002</c:v>
                </c:pt>
                <c:pt idx="178">
                  <c:v>39989</c:v>
                </c:pt>
                <c:pt idx="179">
                  <c:v>40153</c:v>
                </c:pt>
                <c:pt idx="180">
                  <c:v>40253</c:v>
                </c:pt>
                <c:pt idx="181">
                  <c:v>40646</c:v>
                </c:pt>
                <c:pt idx="182">
                  <c:v>40572</c:v>
                </c:pt>
                <c:pt idx="183">
                  <c:v>40416</c:v>
                </c:pt>
                <c:pt idx="184">
                  <c:v>40740</c:v>
                </c:pt>
                <c:pt idx="185">
                  <c:v>40870</c:v>
                </c:pt>
                <c:pt idx="186">
                  <c:v>41044</c:v>
                </c:pt>
                <c:pt idx="187">
                  <c:v>40954</c:v>
                </c:pt>
                <c:pt idx="188">
                  <c:v>41095</c:v>
                </c:pt>
                <c:pt idx="189">
                  <c:v>41379</c:v>
                </c:pt>
                <c:pt idx="190">
                  <c:v>41868</c:v>
                </c:pt>
                <c:pt idx="191">
                  <c:v>41998</c:v>
                </c:pt>
                <c:pt idx="192">
                  <c:v>42159</c:v>
                </c:pt>
                <c:pt idx="193">
                  <c:v>42016</c:v>
                </c:pt>
                <c:pt idx="194">
                  <c:v>42168</c:v>
                </c:pt>
                <c:pt idx="195">
                  <c:v>42584</c:v>
                </c:pt>
                <c:pt idx="196">
                  <c:v>42549</c:v>
                </c:pt>
                <c:pt idx="197">
                  <c:v>42683</c:v>
                </c:pt>
                <c:pt idx="198">
                  <c:v>42899</c:v>
                </c:pt>
                <c:pt idx="199">
                  <c:v>43063</c:v>
                </c:pt>
                <c:pt idx="200">
                  <c:v>42834</c:v>
                </c:pt>
                <c:pt idx="201">
                  <c:v>42768</c:v>
                </c:pt>
                <c:pt idx="202">
                  <c:v>42496</c:v>
                </c:pt>
                <c:pt idx="203">
                  <c:v>42136</c:v>
                </c:pt>
                <c:pt idx="204">
                  <c:v>42771</c:v>
                </c:pt>
                <c:pt idx="205">
                  <c:v>42101</c:v>
                </c:pt>
                <c:pt idx="206">
                  <c:v>42069</c:v>
                </c:pt>
                <c:pt idx="207">
                  <c:v>42288</c:v>
                </c:pt>
                <c:pt idx="208">
                  <c:v>42300</c:v>
                </c:pt>
                <c:pt idx="209">
                  <c:v>42530</c:v>
                </c:pt>
                <c:pt idx="210">
                  <c:v>42480</c:v>
                </c:pt>
                <c:pt idx="211">
                  <c:v>42401</c:v>
                </c:pt>
                <c:pt idx="212">
                  <c:v>42691</c:v>
                </c:pt>
                <c:pt idx="213">
                  <c:v>42763</c:v>
                </c:pt>
                <c:pt idx="214">
                  <c:v>42808</c:v>
                </c:pt>
                <c:pt idx="215">
                  <c:v>43192</c:v>
                </c:pt>
                <c:pt idx="216">
                  <c:v>43028</c:v>
                </c:pt>
                <c:pt idx="217">
                  <c:v>43735</c:v>
                </c:pt>
                <c:pt idx="218">
                  <c:v>43304</c:v>
                </c:pt>
                <c:pt idx="219">
                  <c:v>43186</c:v>
                </c:pt>
                <c:pt idx="220">
                  <c:v>43266</c:v>
                </c:pt>
                <c:pt idx="221">
                  <c:v>42920</c:v>
                </c:pt>
                <c:pt idx="222">
                  <c:v>43052</c:v>
                </c:pt>
                <c:pt idx="223">
                  <c:v>43215</c:v>
                </c:pt>
                <c:pt idx="224">
                  <c:v>43646</c:v>
                </c:pt>
                <c:pt idx="225">
                  <c:v>43493</c:v>
                </c:pt>
                <c:pt idx="226">
                  <c:v>44077</c:v>
                </c:pt>
                <c:pt idx="227">
                  <c:v>44184</c:v>
                </c:pt>
                <c:pt idx="228">
                  <c:v>44684</c:v>
                </c:pt>
                <c:pt idx="229">
                  <c:v>44961</c:v>
                </c:pt>
                <c:pt idx="230">
                  <c:v>45068</c:v>
                </c:pt>
                <c:pt idx="231">
                  <c:v>45769</c:v>
                </c:pt>
                <c:pt idx="232">
                  <c:v>45321</c:v>
                </c:pt>
                <c:pt idx="233">
                  <c:v>45791</c:v>
                </c:pt>
                <c:pt idx="234">
                  <c:v>45797</c:v>
                </c:pt>
                <c:pt idx="235">
                  <c:v>46034</c:v>
                </c:pt>
                <c:pt idx="236">
                  <c:v>45887</c:v>
                </c:pt>
                <c:pt idx="237">
                  <c:v>46047</c:v>
                </c:pt>
                <c:pt idx="238">
                  <c:v>46185</c:v>
                </c:pt>
                <c:pt idx="239">
                  <c:v>46078</c:v>
                </c:pt>
                <c:pt idx="240">
                  <c:v>46201</c:v>
                </c:pt>
                <c:pt idx="241">
                  <c:v>46353</c:v>
                </c:pt>
                <c:pt idx="242">
                  <c:v>46800</c:v>
                </c:pt>
                <c:pt idx="243">
                  <c:v>46879</c:v>
                </c:pt>
                <c:pt idx="244">
                  <c:v>46873</c:v>
                </c:pt>
                <c:pt idx="245">
                  <c:v>46889</c:v>
                </c:pt>
                <c:pt idx="246">
                  <c:v>46910</c:v>
                </c:pt>
                <c:pt idx="247">
                  <c:v>47059</c:v>
                </c:pt>
                <c:pt idx="248">
                  <c:v>47131</c:v>
                </c:pt>
                <c:pt idx="249">
                  <c:v>47402</c:v>
                </c:pt>
                <c:pt idx="250">
                  <c:v>47310</c:v>
                </c:pt>
                <c:pt idx="251">
                  <c:v>47142</c:v>
                </c:pt>
                <c:pt idx="252">
                  <c:v>47283</c:v>
                </c:pt>
                <c:pt idx="253">
                  <c:v>47729</c:v>
                </c:pt>
                <c:pt idx="254">
                  <c:v>47624</c:v>
                </c:pt>
                <c:pt idx="255">
                  <c:v>47307</c:v>
                </c:pt>
                <c:pt idx="256">
                  <c:v>47800</c:v>
                </c:pt>
                <c:pt idx="257">
                  <c:v>47792</c:v>
                </c:pt>
                <c:pt idx="258">
                  <c:v>48101</c:v>
                </c:pt>
                <c:pt idx="259">
                  <c:v>48183</c:v>
                </c:pt>
                <c:pt idx="260">
                  <c:v>48290</c:v>
                </c:pt>
                <c:pt idx="261">
                  <c:v>48443</c:v>
                </c:pt>
                <c:pt idx="262">
                  <c:v>48493</c:v>
                </c:pt>
                <c:pt idx="263">
                  <c:v>48940</c:v>
                </c:pt>
                <c:pt idx="264">
                  <c:v>49128</c:v>
                </c:pt>
                <c:pt idx="265">
                  <c:v>49211</c:v>
                </c:pt>
                <c:pt idx="266">
                  <c:v>49246</c:v>
                </c:pt>
                <c:pt idx="267">
                  <c:v>49541</c:v>
                </c:pt>
                <c:pt idx="268">
                  <c:v>49771</c:v>
                </c:pt>
                <c:pt idx="269">
                  <c:v>50148</c:v>
                </c:pt>
                <c:pt idx="270">
                  <c:v>50370</c:v>
                </c:pt>
                <c:pt idx="271">
                  <c:v>50506</c:v>
                </c:pt>
                <c:pt idx="272">
                  <c:v>50728</c:v>
                </c:pt>
                <c:pt idx="273">
                  <c:v>50941</c:v>
                </c:pt>
                <c:pt idx="274">
                  <c:v>50964</c:v>
                </c:pt>
                <c:pt idx="275">
                  <c:v>51141</c:v>
                </c:pt>
                <c:pt idx="276">
                  <c:v>51286</c:v>
                </c:pt>
                <c:pt idx="277">
                  <c:v>51322</c:v>
                </c:pt>
                <c:pt idx="278">
                  <c:v>51273</c:v>
                </c:pt>
                <c:pt idx="279">
                  <c:v>51137</c:v>
                </c:pt>
                <c:pt idx="280">
                  <c:v>51192</c:v>
                </c:pt>
                <c:pt idx="281">
                  <c:v>51455</c:v>
                </c:pt>
                <c:pt idx="282">
                  <c:v>51572</c:v>
                </c:pt>
                <c:pt idx="283">
                  <c:v>51527</c:v>
                </c:pt>
                <c:pt idx="284">
                  <c:v>51419</c:v>
                </c:pt>
                <c:pt idx="285">
                  <c:v>51281</c:v>
                </c:pt>
                <c:pt idx="286">
                  <c:v>51545</c:v>
                </c:pt>
                <c:pt idx="287">
                  <c:v>51331</c:v>
                </c:pt>
                <c:pt idx="288">
                  <c:v>51600</c:v>
                </c:pt>
                <c:pt idx="289">
                  <c:v>51525</c:v>
                </c:pt>
                <c:pt idx="290">
                  <c:v>51175</c:v>
                </c:pt>
                <c:pt idx="291">
                  <c:v>51781</c:v>
                </c:pt>
                <c:pt idx="292">
                  <c:v>51959</c:v>
                </c:pt>
                <c:pt idx="293">
                  <c:v>52330</c:v>
                </c:pt>
                <c:pt idx="294">
                  <c:v>51978</c:v>
                </c:pt>
                <c:pt idx="295">
                  <c:v>52214</c:v>
                </c:pt>
                <c:pt idx="296">
                  <c:v>52510</c:v>
                </c:pt>
                <c:pt idx="297">
                  <c:v>52817</c:v>
                </c:pt>
                <c:pt idx="298">
                  <c:v>52833</c:v>
                </c:pt>
                <c:pt idx="299">
                  <c:v>53156</c:v>
                </c:pt>
                <c:pt idx="300">
                  <c:v>53258</c:v>
                </c:pt>
                <c:pt idx="301">
                  <c:v>53682</c:v>
                </c:pt>
                <c:pt idx="302">
                  <c:v>54112</c:v>
                </c:pt>
                <c:pt idx="303">
                  <c:v>54193</c:v>
                </c:pt>
                <c:pt idx="304">
                  <c:v>54312</c:v>
                </c:pt>
                <c:pt idx="305">
                  <c:v>54148</c:v>
                </c:pt>
                <c:pt idx="306">
                  <c:v>54190</c:v>
                </c:pt>
                <c:pt idx="307">
                  <c:v>54375</c:v>
                </c:pt>
                <c:pt idx="308">
                  <c:v>55071</c:v>
                </c:pt>
                <c:pt idx="309">
                  <c:v>55150</c:v>
                </c:pt>
                <c:pt idx="310">
                  <c:v>55249</c:v>
                </c:pt>
                <c:pt idx="311">
                  <c:v>55794</c:v>
                </c:pt>
                <c:pt idx="312">
                  <c:v>55355</c:v>
                </c:pt>
                <c:pt idx="313">
                  <c:v>55579</c:v>
                </c:pt>
                <c:pt idx="314">
                  <c:v>55731</c:v>
                </c:pt>
                <c:pt idx="315">
                  <c:v>55886</c:v>
                </c:pt>
                <c:pt idx="316">
                  <c:v>55899</c:v>
                </c:pt>
                <c:pt idx="317">
                  <c:v>55787</c:v>
                </c:pt>
                <c:pt idx="318">
                  <c:v>56139</c:v>
                </c:pt>
                <c:pt idx="319">
                  <c:v>55869</c:v>
                </c:pt>
                <c:pt idx="320">
                  <c:v>56153</c:v>
                </c:pt>
                <c:pt idx="321">
                  <c:v>56459</c:v>
                </c:pt>
                <c:pt idx="322">
                  <c:v>56558</c:v>
                </c:pt>
                <c:pt idx="323">
                  <c:v>56478</c:v>
                </c:pt>
                <c:pt idx="324">
                  <c:v>57507</c:v>
                </c:pt>
                <c:pt idx="325">
                  <c:v>56290</c:v>
                </c:pt>
                <c:pt idx="326">
                  <c:v>57371</c:v>
                </c:pt>
                <c:pt idx="327">
                  <c:v>57585</c:v>
                </c:pt>
                <c:pt idx="328">
                  <c:v>57682</c:v>
                </c:pt>
                <c:pt idx="329">
                  <c:v>58025</c:v>
                </c:pt>
                <c:pt idx="330">
                  <c:v>58772</c:v>
                </c:pt>
                <c:pt idx="331">
                  <c:v>58543</c:v>
                </c:pt>
                <c:pt idx="332">
                  <c:v>58062</c:v>
                </c:pt>
                <c:pt idx="333">
                  <c:v>58132</c:v>
                </c:pt>
                <c:pt idx="334">
                  <c:v>58160</c:v>
                </c:pt>
                <c:pt idx="335">
                  <c:v>58630</c:v>
                </c:pt>
                <c:pt idx="336">
                  <c:v>57998</c:v>
                </c:pt>
                <c:pt idx="337">
                  <c:v>58024</c:v>
                </c:pt>
                <c:pt idx="338">
                  <c:v>74190</c:v>
                </c:pt>
                <c:pt idx="339">
                  <c:v>64225</c:v>
                </c:pt>
                <c:pt idx="340">
                  <c:v>64804</c:v>
                </c:pt>
                <c:pt idx="341">
                  <c:v>63505</c:v>
                </c:pt>
                <c:pt idx="342">
                  <c:v>63727</c:v>
                </c:pt>
                <c:pt idx="343">
                  <c:v>62269</c:v>
                </c:pt>
                <c:pt idx="344">
                  <c:v>62182</c:v>
                </c:pt>
                <c:pt idx="345">
                  <c:v>61887</c:v>
                </c:pt>
                <c:pt idx="346">
                  <c:v>62705</c:v>
                </c:pt>
                <c:pt idx="347">
                  <c:v>62328</c:v>
                </c:pt>
                <c:pt idx="348">
                  <c:v>62919</c:v>
                </c:pt>
                <c:pt idx="349">
                  <c:v>63026</c:v>
                </c:pt>
                <c:pt idx="350">
                  <c:v>63134</c:v>
                </c:pt>
                <c:pt idx="351">
                  <c:v>63822</c:v>
                </c:pt>
                <c:pt idx="352">
                  <c:v>64404</c:v>
                </c:pt>
                <c:pt idx="353">
                  <c:v>64930</c:v>
                </c:pt>
                <c:pt idx="354">
                  <c:v>64915</c:v>
                </c:pt>
                <c:pt idx="355">
                  <c:v>66055</c:v>
                </c:pt>
                <c:pt idx="356">
                  <c:v>66663</c:v>
                </c:pt>
                <c:pt idx="357">
                  <c:v>67324</c:v>
                </c:pt>
                <c:pt idx="358">
                  <c:v>67347</c:v>
                </c:pt>
                <c:pt idx="359">
                  <c:v>67906</c:v>
                </c:pt>
                <c:pt idx="360">
                  <c:v>68441</c:v>
                </c:pt>
                <c:pt idx="361">
                  <c:v>68580</c:v>
                </c:pt>
                <c:pt idx="362">
                  <c:v>69098</c:v>
                </c:pt>
                <c:pt idx="363">
                  <c:v>69165</c:v>
                </c:pt>
                <c:pt idx="364">
                  <c:v>69990</c:v>
                </c:pt>
                <c:pt idx="365">
                  <c:v>70860</c:v>
                </c:pt>
                <c:pt idx="366">
                  <c:v>70828</c:v>
                </c:pt>
                <c:pt idx="367">
                  <c:v>71044</c:v>
                </c:pt>
                <c:pt idx="368">
                  <c:v>71661</c:v>
                </c:pt>
                <c:pt idx="369">
                  <c:v>72534</c:v>
                </c:pt>
                <c:pt idx="370">
                  <c:v>72950</c:v>
                </c:pt>
                <c:pt idx="371">
                  <c:v>72591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F-4FEC-A8EE-180D198D4B1C}"/>
            </c:ext>
          </c:extLst>
        </c:ser>
        <c:ser>
          <c:idx val="5"/>
          <c:order val="6"/>
          <c:tx>
            <c:strRef>
              <c:f>GrocerySA!$K$1</c:f>
              <c:strCache>
                <c:ptCount val="1"/>
                <c:pt idx="0">
                  <c:v>Worst UB Scenario Grcry St.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GrocerySA!$K$2:$K$373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F-4FEC-A8EE-180D198D4B1C}"/>
            </c:ext>
          </c:extLst>
        </c:ser>
        <c:ser>
          <c:idx val="7"/>
          <c:order val="7"/>
          <c:tx>
            <c:strRef>
              <c:f>GrocerySA!$L$1</c:f>
              <c:strCache>
                <c:ptCount val="1"/>
                <c:pt idx="0">
                  <c:v>Moderate UB Scenario Grcry St.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GrocerySA!$L$2:$L$373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7F-4FEC-A8EE-180D198D4B1C}"/>
            </c:ext>
          </c:extLst>
        </c:ser>
        <c:ser>
          <c:idx val="8"/>
          <c:order val="8"/>
          <c:tx>
            <c:strRef>
              <c:f>GrocerySA!$M$1</c:f>
              <c:strCache>
                <c:ptCount val="1"/>
                <c:pt idx="0">
                  <c:v>Best UB Scenario Grcry St.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GrocerySA!$M$2:$M$373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7F-4FEC-A8EE-180D198D4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GrocerySA!$F$1</c15:sqref>
                        </c15:formulaRef>
                      </c:ext>
                    </c:extLst>
                    <c:strCache>
                      <c:ptCount val="1"/>
                      <c:pt idx="0">
                        <c:v>Lo.80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GrocerySA!$F$2:$F$373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97F-4FEC-A8EE-180D198D4B1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GrocerySA!$G$1</c15:sqref>
                        </c15:formulaRef>
                      </c:ext>
                    </c:extLst>
                    <c:strCache>
                      <c:ptCount val="1"/>
                      <c:pt idx="0">
                        <c:v>Hi.80</c:v>
                      </c:pt>
                    </c:strCache>
                  </c:strRef>
                </c:tx>
                <c:spPr>
                  <a:ln w="222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GrocerySA!$G$2:$G$373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97F-4FEC-A8EE-180D198D4B1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GrocerySA!$I$2:$I$373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7F-4FEC-A8EE-180D198D4B1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GrocerySA!$D$2:$D$368</c15:sqref>
                        </c15:formulaRef>
                      </c:ext>
                    </c:extLst>
                    <c:numCache>
                      <c:formatCode>mmm\ \'yy</c:formatCode>
                      <c:ptCount val="367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GrocerySA!$J$2:$J$373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97F-4FEC-A8EE-180D198D4B1C}"/>
                  </c:ext>
                </c:extLst>
              </c15:ser>
            </c15:filteredLineSeries>
          </c:ext>
        </c:extLst>
      </c:lineChart>
      <c:dateAx>
        <c:axId val="965278575"/>
        <c:scaling>
          <c:orientation val="minMax"/>
          <c:max val="44713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5396202298484"/>
              <c:y val="0.181128148455127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GrocerySA!$E$1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4.267852685561279E-2"/>
          <c:y val="6.32847538794492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35215230661011"/>
          <c:y val="0.18691439885803748"/>
          <c:w val="0.73289266075170001"/>
          <c:h val="0.72229612745775196"/>
        </c:manualLayout>
      </c:layout>
      <c:lineChart>
        <c:grouping val="standard"/>
        <c:varyColors val="0"/>
        <c:ser>
          <c:idx val="11"/>
          <c:order val="0"/>
          <c:tx>
            <c:strRef>
              <c:f>RestSA!$E$1</c:f>
              <c:strCache>
                <c:ptCount val="1"/>
                <c:pt idx="0">
                  <c:v> Advance Retail Sales: Food Services and Drinking Places SA</c:v>
                </c:pt>
              </c:strCache>
            </c:strRef>
          </c:tx>
          <c:spPr>
            <a:ln w="22225">
              <a:solidFill>
                <a:schemeClr val="accent2">
                  <a:lumMod val="50000"/>
                  <a:lumOff val="50000"/>
                </a:schemeClr>
              </a:solidFill>
              <a:tailEnd type="oval"/>
            </a:ln>
          </c:spPr>
          <c:marker>
            <c:symbol val="none"/>
          </c:marker>
          <c:cat>
            <c:numRef>
              <c:f>RestSA!$D$2:$D$386</c:f>
              <c:numCache>
                <c:formatCode>mmm\ \'yy</c:formatCode>
                <c:ptCount val="385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</c:numCache>
            </c:numRef>
          </c:cat>
          <c:val>
            <c:numRef>
              <c:f>RestSA!$E$2:$E$386</c:f>
              <c:numCache>
                <c:formatCode>_(* #,##0_);_(* \(#,##0\);_(* "-"??_);_(@_)</c:formatCode>
                <c:ptCount val="385"/>
                <c:pt idx="0">
                  <c:v>17170</c:v>
                </c:pt>
                <c:pt idx="1">
                  <c:v>16990</c:v>
                </c:pt>
                <c:pt idx="2">
                  <c:v>16916</c:v>
                </c:pt>
                <c:pt idx="3">
                  <c:v>16677</c:v>
                </c:pt>
                <c:pt idx="4">
                  <c:v>16602</c:v>
                </c:pt>
                <c:pt idx="5">
                  <c:v>16277</c:v>
                </c:pt>
                <c:pt idx="6">
                  <c:v>16496</c:v>
                </c:pt>
                <c:pt idx="7">
                  <c:v>16733</c:v>
                </c:pt>
                <c:pt idx="8">
                  <c:v>16812</c:v>
                </c:pt>
                <c:pt idx="9">
                  <c:v>17104</c:v>
                </c:pt>
                <c:pt idx="10">
                  <c:v>17420</c:v>
                </c:pt>
                <c:pt idx="11">
                  <c:v>17491</c:v>
                </c:pt>
                <c:pt idx="12">
                  <c:v>17553</c:v>
                </c:pt>
                <c:pt idx="13">
                  <c:v>17478</c:v>
                </c:pt>
                <c:pt idx="14">
                  <c:v>17554</c:v>
                </c:pt>
                <c:pt idx="15">
                  <c:v>17770</c:v>
                </c:pt>
                <c:pt idx="16">
                  <c:v>17821</c:v>
                </c:pt>
                <c:pt idx="17">
                  <c:v>18030</c:v>
                </c:pt>
                <c:pt idx="18">
                  <c:v>17927</c:v>
                </c:pt>
                <c:pt idx="19">
                  <c:v>18201</c:v>
                </c:pt>
                <c:pt idx="20">
                  <c:v>18515</c:v>
                </c:pt>
                <c:pt idx="21">
                  <c:v>18199</c:v>
                </c:pt>
                <c:pt idx="22">
                  <c:v>18153</c:v>
                </c:pt>
                <c:pt idx="23">
                  <c:v>18238</c:v>
                </c:pt>
                <c:pt idx="24">
                  <c:v>17624</c:v>
                </c:pt>
                <c:pt idx="25">
                  <c:v>18425</c:v>
                </c:pt>
                <c:pt idx="26">
                  <c:v>18813</c:v>
                </c:pt>
                <c:pt idx="27">
                  <c:v>18533</c:v>
                </c:pt>
                <c:pt idx="28">
                  <c:v>18600</c:v>
                </c:pt>
                <c:pt idx="29">
                  <c:v>18889</c:v>
                </c:pt>
                <c:pt idx="30">
                  <c:v>18962</c:v>
                </c:pt>
                <c:pt idx="31">
                  <c:v>18868</c:v>
                </c:pt>
                <c:pt idx="32">
                  <c:v>18978</c:v>
                </c:pt>
                <c:pt idx="33">
                  <c:v>19010</c:v>
                </c:pt>
                <c:pt idx="34">
                  <c:v>19028</c:v>
                </c:pt>
                <c:pt idx="35">
                  <c:v>19178</c:v>
                </c:pt>
                <c:pt idx="36">
                  <c:v>19160</c:v>
                </c:pt>
                <c:pt idx="37">
                  <c:v>18911</c:v>
                </c:pt>
                <c:pt idx="38">
                  <c:v>19234</c:v>
                </c:pt>
                <c:pt idx="39">
                  <c:v>19346</c:v>
                </c:pt>
                <c:pt idx="40">
                  <c:v>19450</c:v>
                </c:pt>
                <c:pt idx="41">
                  <c:v>19419</c:v>
                </c:pt>
                <c:pt idx="42">
                  <c:v>19489</c:v>
                </c:pt>
                <c:pt idx="43">
                  <c:v>19715</c:v>
                </c:pt>
                <c:pt idx="44">
                  <c:v>19640</c:v>
                </c:pt>
                <c:pt idx="45">
                  <c:v>19611</c:v>
                </c:pt>
                <c:pt idx="46">
                  <c:v>19609</c:v>
                </c:pt>
                <c:pt idx="47">
                  <c:v>19625</c:v>
                </c:pt>
                <c:pt idx="48">
                  <c:v>19564</c:v>
                </c:pt>
                <c:pt idx="49">
                  <c:v>19742</c:v>
                </c:pt>
                <c:pt idx="50">
                  <c:v>19862</c:v>
                </c:pt>
                <c:pt idx="51">
                  <c:v>19932</c:v>
                </c:pt>
                <c:pt idx="52">
                  <c:v>20094</c:v>
                </c:pt>
                <c:pt idx="53">
                  <c:v>19932</c:v>
                </c:pt>
                <c:pt idx="54">
                  <c:v>20145</c:v>
                </c:pt>
                <c:pt idx="55">
                  <c:v>20140</c:v>
                </c:pt>
                <c:pt idx="56">
                  <c:v>20397</c:v>
                </c:pt>
                <c:pt idx="57">
                  <c:v>20551</c:v>
                </c:pt>
                <c:pt idx="58">
                  <c:v>20789</c:v>
                </c:pt>
                <c:pt idx="59">
                  <c:v>20707</c:v>
                </c:pt>
                <c:pt idx="60">
                  <c:v>21110</c:v>
                </c:pt>
                <c:pt idx="61">
                  <c:v>21136</c:v>
                </c:pt>
                <c:pt idx="62">
                  <c:v>21171</c:v>
                </c:pt>
                <c:pt idx="63">
                  <c:v>21216</c:v>
                </c:pt>
                <c:pt idx="64">
                  <c:v>21230</c:v>
                </c:pt>
                <c:pt idx="65">
                  <c:v>21382</c:v>
                </c:pt>
                <c:pt idx="66">
                  <c:v>21689</c:v>
                </c:pt>
                <c:pt idx="67">
                  <c:v>21674</c:v>
                </c:pt>
                <c:pt idx="68">
                  <c:v>21986</c:v>
                </c:pt>
                <c:pt idx="69">
                  <c:v>21758</c:v>
                </c:pt>
                <c:pt idx="70">
                  <c:v>21504</c:v>
                </c:pt>
                <c:pt idx="71">
                  <c:v>21818</c:v>
                </c:pt>
                <c:pt idx="72">
                  <c:v>21921</c:v>
                </c:pt>
                <c:pt idx="73">
                  <c:v>22132</c:v>
                </c:pt>
                <c:pt idx="74">
                  <c:v>22251</c:v>
                </c:pt>
                <c:pt idx="75">
                  <c:v>22353</c:v>
                </c:pt>
                <c:pt idx="76">
                  <c:v>22436</c:v>
                </c:pt>
                <c:pt idx="77">
                  <c:v>22634</c:v>
                </c:pt>
                <c:pt idx="78">
                  <c:v>22570</c:v>
                </c:pt>
                <c:pt idx="79">
                  <c:v>22743</c:v>
                </c:pt>
                <c:pt idx="80">
                  <c:v>22830</c:v>
                </c:pt>
                <c:pt idx="81">
                  <c:v>23066</c:v>
                </c:pt>
                <c:pt idx="82">
                  <c:v>23157</c:v>
                </c:pt>
                <c:pt idx="83">
                  <c:v>23351</c:v>
                </c:pt>
                <c:pt idx="84">
                  <c:v>22871</c:v>
                </c:pt>
                <c:pt idx="85">
                  <c:v>23270</c:v>
                </c:pt>
                <c:pt idx="86">
                  <c:v>23250</c:v>
                </c:pt>
                <c:pt idx="87">
                  <c:v>23440</c:v>
                </c:pt>
                <c:pt idx="88">
                  <c:v>23500</c:v>
                </c:pt>
                <c:pt idx="89">
                  <c:v>23546</c:v>
                </c:pt>
                <c:pt idx="90">
                  <c:v>23508</c:v>
                </c:pt>
                <c:pt idx="91">
                  <c:v>23664</c:v>
                </c:pt>
                <c:pt idx="92">
                  <c:v>23836</c:v>
                </c:pt>
                <c:pt idx="93">
                  <c:v>24265</c:v>
                </c:pt>
                <c:pt idx="94">
                  <c:v>24421</c:v>
                </c:pt>
                <c:pt idx="95">
                  <c:v>24378</c:v>
                </c:pt>
                <c:pt idx="96">
                  <c:v>24608</c:v>
                </c:pt>
                <c:pt idx="97">
                  <c:v>24887</c:v>
                </c:pt>
                <c:pt idx="98">
                  <c:v>25367</c:v>
                </c:pt>
                <c:pt idx="99">
                  <c:v>25215</c:v>
                </c:pt>
                <c:pt idx="100">
                  <c:v>25193</c:v>
                </c:pt>
                <c:pt idx="101">
                  <c:v>25262</c:v>
                </c:pt>
                <c:pt idx="102">
                  <c:v>25454</c:v>
                </c:pt>
                <c:pt idx="103">
                  <c:v>25342</c:v>
                </c:pt>
                <c:pt idx="104">
                  <c:v>25711</c:v>
                </c:pt>
                <c:pt idx="105">
                  <c:v>25706</c:v>
                </c:pt>
                <c:pt idx="106">
                  <c:v>25698</c:v>
                </c:pt>
                <c:pt idx="107">
                  <c:v>25133</c:v>
                </c:pt>
                <c:pt idx="108">
                  <c:v>26180</c:v>
                </c:pt>
                <c:pt idx="109">
                  <c:v>26069</c:v>
                </c:pt>
                <c:pt idx="110">
                  <c:v>26122</c:v>
                </c:pt>
                <c:pt idx="111">
                  <c:v>26045</c:v>
                </c:pt>
                <c:pt idx="112">
                  <c:v>26278</c:v>
                </c:pt>
                <c:pt idx="113">
                  <c:v>26379</c:v>
                </c:pt>
                <c:pt idx="114">
                  <c:v>26507</c:v>
                </c:pt>
                <c:pt idx="115">
                  <c:v>26853</c:v>
                </c:pt>
                <c:pt idx="116">
                  <c:v>26239</c:v>
                </c:pt>
                <c:pt idx="117">
                  <c:v>26541</c:v>
                </c:pt>
                <c:pt idx="118">
                  <c:v>26597</c:v>
                </c:pt>
                <c:pt idx="119">
                  <c:v>27156</c:v>
                </c:pt>
                <c:pt idx="120">
                  <c:v>27201</c:v>
                </c:pt>
                <c:pt idx="121">
                  <c:v>27384</c:v>
                </c:pt>
                <c:pt idx="122">
                  <c:v>27203</c:v>
                </c:pt>
                <c:pt idx="123">
                  <c:v>27500</c:v>
                </c:pt>
                <c:pt idx="124">
                  <c:v>27378</c:v>
                </c:pt>
                <c:pt idx="125">
                  <c:v>27586</c:v>
                </c:pt>
                <c:pt idx="126">
                  <c:v>27616</c:v>
                </c:pt>
                <c:pt idx="127">
                  <c:v>27607</c:v>
                </c:pt>
                <c:pt idx="128">
                  <c:v>27784</c:v>
                </c:pt>
                <c:pt idx="129">
                  <c:v>27623</c:v>
                </c:pt>
                <c:pt idx="130">
                  <c:v>27916</c:v>
                </c:pt>
                <c:pt idx="131">
                  <c:v>28017</c:v>
                </c:pt>
                <c:pt idx="132">
                  <c:v>28018</c:v>
                </c:pt>
                <c:pt idx="133">
                  <c:v>27979</c:v>
                </c:pt>
                <c:pt idx="134">
                  <c:v>28505</c:v>
                </c:pt>
                <c:pt idx="135">
                  <c:v>28403</c:v>
                </c:pt>
                <c:pt idx="136">
                  <c:v>29048</c:v>
                </c:pt>
                <c:pt idx="137">
                  <c:v>29230</c:v>
                </c:pt>
                <c:pt idx="138">
                  <c:v>29395</c:v>
                </c:pt>
                <c:pt idx="139">
                  <c:v>29844</c:v>
                </c:pt>
                <c:pt idx="140">
                  <c:v>29503</c:v>
                </c:pt>
                <c:pt idx="141">
                  <c:v>30045</c:v>
                </c:pt>
                <c:pt idx="142">
                  <c:v>30229</c:v>
                </c:pt>
                <c:pt idx="143">
                  <c:v>29795</c:v>
                </c:pt>
                <c:pt idx="144">
                  <c:v>30341</c:v>
                </c:pt>
                <c:pt idx="145">
                  <c:v>30461</c:v>
                </c:pt>
                <c:pt idx="146">
                  <c:v>30703</c:v>
                </c:pt>
                <c:pt idx="147">
                  <c:v>30560</c:v>
                </c:pt>
                <c:pt idx="148">
                  <c:v>30712</c:v>
                </c:pt>
                <c:pt idx="149">
                  <c:v>30825</c:v>
                </c:pt>
                <c:pt idx="150">
                  <c:v>31191</c:v>
                </c:pt>
                <c:pt idx="151">
                  <c:v>31036</c:v>
                </c:pt>
                <c:pt idx="152">
                  <c:v>31430</c:v>
                </c:pt>
                <c:pt idx="153">
                  <c:v>31625</c:v>
                </c:pt>
                <c:pt idx="154">
                  <c:v>31659</c:v>
                </c:pt>
                <c:pt idx="155">
                  <c:v>32111</c:v>
                </c:pt>
                <c:pt idx="156">
                  <c:v>32000</c:v>
                </c:pt>
                <c:pt idx="157">
                  <c:v>32469</c:v>
                </c:pt>
                <c:pt idx="158">
                  <c:v>32273</c:v>
                </c:pt>
                <c:pt idx="159">
                  <c:v>32823</c:v>
                </c:pt>
                <c:pt idx="160">
                  <c:v>32746</c:v>
                </c:pt>
                <c:pt idx="161">
                  <c:v>33009</c:v>
                </c:pt>
                <c:pt idx="162">
                  <c:v>33056</c:v>
                </c:pt>
                <c:pt idx="163">
                  <c:v>33261</c:v>
                </c:pt>
                <c:pt idx="164">
                  <c:v>33283</c:v>
                </c:pt>
                <c:pt idx="165">
                  <c:v>33618</c:v>
                </c:pt>
                <c:pt idx="166">
                  <c:v>34022</c:v>
                </c:pt>
                <c:pt idx="167">
                  <c:v>33932</c:v>
                </c:pt>
                <c:pt idx="168">
                  <c:v>34983</c:v>
                </c:pt>
                <c:pt idx="169">
                  <c:v>34535</c:v>
                </c:pt>
                <c:pt idx="170">
                  <c:v>34796</c:v>
                </c:pt>
                <c:pt idx="171">
                  <c:v>34862</c:v>
                </c:pt>
                <c:pt idx="172">
                  <c:v>34910</c:v>
                </c:pt>
                <c:pt idx="173">
                  <c:v>34695</c:v>
                </c:pt>
                <c:pt idx="174">
                  <c:v>34802</c:v>
                </c:pt>
                <c:pt idx="175">
                  <c:v>35367</c:v>
                </c:pt>
                <c:pt idx="176">
                  <c:v>35725</c:v>
                </c:pt>
                <c:pt idx="177">
                  <c:v>35784</c:v>
                </c:pt>
                <c:pt idx="178">
                  <c:v>35923</c:v>
                </c:pt>
                <c:pt idx="179">
                  <c:v>36881</c:v>
                </c:pt>
                <c:pt idx="180">
                  <c:v>36435</c:v>
                </c:pt>
                <c:pt idx="181">
                  <c:v>36053</c:v>
                </c:pt>
                <c:pt idx="182">
                  <c:v>36579</c:v>
                </c:pt>
                <c:pt idx="183">
                  <c:v>36627</c:v>
                </c:pt>
                <c:pt idx="184">
                  <c:v>36732</c:v>
                </c:pt>
                <c:pt idx="185">
                  <c:v>37078</c:v>
                </c:pt>
                <c:pt idx="186">
                  <c:v>37272</c:v>
                </c:pt>
                <c:pt idx="187">
                  <c:v>37189</c:v>
                </c:pt>
                <c:pt idx="188">
                  <c:v>37427</c:v>
                </c:pt>
                <c:pt idx="189">
                  <c:v>37759</c:v>
                </c:pt>
                <c:pt idx="190">
                  <c:v>37727</c:v>
                </c:pt>
                <c:pt idx="191">
                  <c:v>38109</c:v>
                </c:pt>
                <c:pt idx="192">
                  <c:v>37824</c:v>
                </c:pt>
                <c:pt idx="193">
                  <c:v>37249</c:v>
                </c:pt>
                <c:pt idx="194">
                  <c:v>37552</c:v>
                </c:pt>
                <c:pt idx="195">
                  <c:v>37729</c:v>
                </c:pt>
                <c:pt idx="196">
                  <c:v>38089</c:v>
                </c:pt>
                <c:pt idx="197">
                  <c:v>38144</c:v>
                </c:pt>
                <c:pt idx="198">
                  <c:v>38267</c:v>
                </c:pt>
                <c:pt idx="199">
                  <c:v>38239</c:v>
                </c:pt>
                <c:pt idx="200">
                  <c:v>38386</c:v>
                </c:pt>
                <c:pt idx="201">
                  <c:v>38120</c:v>
                </c:pt>
                <c:pt idx="202">
                  <c:v>38018</c:v>
                </c:pt>
                <c:pt idx="203">
                  <c:v>38066</c:v>
                </c:pt>
                <c:pt idx="204">
                  <c:v>38256</c:v>
                </c:pt>
                <c:pt idx="205">
                  <c:v>37945</c:v>
                </c:pt>
                <c:pt idx="206">
                  <c:v>37447</c:v>
                </c:pt>
                <c:pt idx="207">
                  <c:v>37738</c:v>
                </c:pt>
                <c:pt idx="208">
                  <c:v>37755</c:v>
                </c:pt>
                <c:pt idx="209">
                  <c:v>37714</c:v>
                </c:pt>
                <c:pt idx="210">
                  <c:v>37715</c:v>
                </c:pt>
                <c:pt idx="211">
                  <c:v>37645</c:v>
                </c:pt>
                <c:pt idx="212">
                  <c:v>37474</c:v>
                </c:pt>
                <c:pt idx="213">
                  <c:v>37500</c:v>
                </c:pt>
                <c:pt idx="214">
                  <c:v>37700</c:v>
                </c:pt>
                <c:pt idx="215">
                  <c:v>37659</c:v>
                </c:pt>
                <c:pt idx="216">
                  <c:v>37700</c:v>
                </c:pt>
                <c:pt idx="217">
                  <c:v>38267</c:v>
                </c:pt>
                <c:pt idx="218">
                  <c:v>38376</c:v>
                </c:pt>
                <c:pt idx="219">
                  <c:v>38658</c:v>
                </c:pt>
                <c:pt idx="220">
                  <c:v>38695</c:v>
                </c:pt>
                <c:pt idx="221">
                  <c:v>38877</c:v>
                </c:pt>
                <c:pt idx="222">
                  <c:v>39033</c:v>
                </c:pt>
                <c:pt idx="223">
                  <c:v>39402</c:v>
                </c:pt>
                <c:pt idx="224">
                  <c:v>39385</c:v>
                </c:pt>
                <c:pt idx="225">
                  <c:v>39479</c:v>
                </c:pt>
                <c:pt idx="226">
                  <c:v>39710</c:v>
                </c:pt>
                <c:pt idx="227">
                  <c:v>39469</c:v>
                </c:pt>
                <c:pt idx="228">
                  <c:v>39743</c:v>
                </c:pt>
                <c:pt idx="229">
                  <c:v>40382</c:v>
                </c:pt>
                <c:pt idx="230">
                  <c:v>40575</c:v>
                </c:pt>
                <c:pt idx="231">
                  <c:v>40624</c:v>
                </c:pt>
                <c:pt idx="232">
                  <c:v>41050</c:v>
                </c:pt>
                <c:pt idx="233">
                  <c:v>41540</c:v>
                </c:pt>
                <c:pt idx="234">
                  <c:v>41516</c:v>
                </c:pt>
                <c:pt idx="235">
                  <c:v>41718</c:v>
                </c:pt>
                <c:pt idx="236">
                  <c:v>42013</c:v>
                </c:pt>
                <c:pt idx="237">
                  <c:v>42162</c:v>
                </c:pt>
                <c:pt idx="238">
                  <c:v>42237</c:v>
                </c:pt>
                <c:pt idx="239">
                  <c:v>41864</c:v>
                </c:pt>
                <c:pt idx="240">
                  <c:v>42905</c:v>
                </c:pt>
                <c:pt idx="241">
                  <c:v>42950</c:v>
                </c:pt>
                <c:pt idx="242">
                  <c:v>42942</c:v>
                </c:pt>
                <c:pt idx="243">
                  <c:v>43365</c:v>
                </c:pt>
                <c:pt idx="244">
                  <c:v>43313</c:v>
                </c:pt>
                <c:pt idx="245">
                  <c:v>43542</c:v>
                </c:pt>
                <c:pt idx="246">
                  <c:v>43676</c:v>
                </c:pt>
                <c:pt idx="247">
                  <c:v>43712</c:v>
                </c:pt>
                <c:pt idx="248">
                  <c:v>44085</c:v>
                </c:pt>
                <c:pt idx="249">
                  <c:v>43708</c:v>
                </c:pt>
                <c:pt idx="250">
                  <c:v>44520</c:v>
                </c:pt>
                <c:pt idx="251">
                  <c:v>44538</c:v>
                </c:pt>
                <c:pt idx="252">
                  <c:v>45143</c:v>
                </c:pt>
                <c:pt idx="253">
                  <c:v>44868</c:v>
                </c:pt>
                <c:pt idx="254">
                  <c:v>45054</c:v>
                </c:pt>
                <c:pt idx="255">
                  <c:v>44725</c:v>
                </c:pt>
                <c:pt idx="256">
                  <c:v>44818</c:v>
                </c:pt>
                <c:pt idx="257">
                  <c:v>44703</c:v>
                </c:pt>
                <c:pt idx="258">
                  <c:v>45053</c:v>
                </c:pt>
                <c:pt idx="259">
                  <c:v>45156</c:v>
                </c:pt>
                <c:pt idx="260">
                  <c:v>45346</c:v>
                </c:pt>
                <c:pt idx="261">
                  <c:v>45942</c:v>
                </c:pt>
                <c:pt idx="262">
                  <c:v>46748</c:v>
                </c:pt>
                <c:pt idx="263">
                  <c:v>46334</c:v>
                </c:pt>
                <c:pt idx="264">
                  <c:v>45918</c:v>
                </c:pt>
                <c:pt idx="265">
                  <c:v>46426</c:v>
                </c:pt>
                <c:pt idx="266">
                  <c:v>47064</c:v>
                </c:pt>
                <c:pt idx="267">
                  <c:v>47141</c:v>
                </c:pt>
                <c:pt idx="268">
                  <c:v>47542</c:v>
                </c:pt>
                <c:pt idx="269">
                  <c:v>47714</c:v>
                </c:pt>
                <c:pt idx="270">
                  <c:v>48086</c:v>
                </c:pt>
                <c:pt idx="271">
                  <c:v>48379</c:v>
                </c:pt>
                <c:pt idx="272">
                  <c:v>48985</c:v>
                </c:pt>
                <c:pt idx="273">
                  <c:v>49664</c:v>
                </c:pt>
                <c:pt idx="274">
                  <c:v>49736</c:v>
                </c:pt>
                <c:pt idx="275">
                  <c:v>50463</c:v>
                </c:pt>
                <c:pt idx="276">
                  <c:v>50837</c:v>
                </c:pt>
                <c:pt idx="277">
                  <c:v>50640</c:v>
                </c:pt>
                <c:pt idx="278">
                  <c:v>51075</c:v>
                </c:pt>
                <c:pt idx="279">
                  <c:v>51744</c:v>
                </c:pt>
                <c:pt idx="280">
                  <c:v>51866</c:v>
                </c:pt>
                <c:pt idx="281">
                  <c:v>51885</c:v>
                </c:pt>
                <c:pt idx="282">
                  <c:v>52115</c:v>
                </c:pt>
                <c:pt idx="283">
                  <c:v>52473</c:v>
                </c:pt>
                <c:pt idx="284">
                  <c:v>52394</c:v>
                </c:pt>
                <c:pt idx="285">
                  <c:v>52766</c:v>
                </c:pt>
                <c:pt idx="286">
                  <c:v>52886</c:v>
                </c:pt>
                <c:pt idx="287">
                  <c:v>53695</c:v>
                </c:pt>
                <c:pt idx="288">
                  <c:v>53050</c:v>
                </c:pt>
                <c:pt idx="289">
                  <c:v>54244</c:v>
                </c:pt>
                <c:pt idx="290">
                  <c:v>53927</c:v>
                </c:pt>
                <c:pt idx="291">
                  <c:v>54246</c:v>
                </c:pt>
                <c:pt idx="292">
                  <c:v>54302</c:v>
                </c:pt>
                <c:pt idx="293">
                  <c:v>54351</c:v>
                </c:pt>
                <c:pt idx="294">
                  <c:v>54329</c:v>
                </c:pt>
                <c:pt idx="295">
                  <c:v>54794</c:v>
                </c:pt>
                <c:pt idx="296">
                  <c:v>55357</c:v>
                </c:pt>
                <c:pt idx="297">
                  <c:v>55358</c:v>
                </c:pt>
                <c:pt idx="298">
                  <c:v>56322</c:v>
                </c:pt>
                <c:pt idx="299">
                  <c:v>55371</c:v>
                </c:pt>
                <c:pt idx="300">
                  <c:v>57368</c:v>
                </c:pt>
                <c:pt idx="301">
                  <c:v>57449</c:v>
                </c:pt>
                <c:pt idx="302">
                  <c:v>57341</c:v>
                </c:pt>
                <c:pt idx="303">
                  <c:v>57435</c:v>
                </c:pt>
                <c:pt idx="304">
                  <c:v>57494</c:v>
                </c:pt>
                <c:pt idx="305">
                  <c:v>57296</c:v>
                </c:pt>
                <c:pt idx="306">
                  <c:v>57150</c:v>
                </c:pt>
                <c:pt idx="307">
                  <c:v>57530</c:v>
                </c:pt>
                <c:pt idx="308">
                  <c:v>57788</c:v>
                </c:pt>
                <c:pt idx="309">
                  <c:v>58224</c:v>
                </c:pt>
                <c:pt idx="310">
                  <c:v>58915</c:v>
                </c:pt>
                <c:pt idx="311">
                  <c:v>59203</c:v>
                </c:pt>
                <c:pt idx="312">
                  <c:v>59463</c:v>
                </c:pt>
                <c:pt idx="313">
                  <c:v>59793</c:v>
                </c:pt>
                <c:pt idx="314">
                  <c:v>60288</c:v>
                </c:pt>
                <c:pt idx="315">
                  <c:v>59625</c:v>
                </c:pt>
                <c:pt idx="316">
                  <c:v>60912</c:v>
                </c:pt>
                <c:pt idx="317">
                  <c:v>61589</c:v>
                </c:pt>
                <c:pt idx="318">
                  <c:v>62174</c:v>
                </c:pt>
                <c:pt idx="319">
                  <c:v>62627</c:v>
                </c:pt>
                <c:pt idx="320">
                  <c:v>61172</c:v>
                </c:pt>
                <c:pt idx="321">
                  <c:v>61817</c:v>
                </c:pt>
                <c:pt idx="322">
                  <c:v>61475</c:v>
                </c:pt>
                <c:pt idx="323">
                  <c:v>61452</c:v>
                </c:pt>
                <c:pt idx="324">
                  <c:v>61512</c:v>
                </c:pt>
                <c:pt idx="325">
                  <c:v>62162</c:v>
                </c:pt>
                <c:pt idx="326">
                  <c:v>62598</c:v>
                </c:pt>
                <c:pt idx="327">
                  <c:v>63137</c:v>
                </c:pt>
                <c:pt idx="328">
                  <c:v>63898</c:v>
                </c:pt>
                <c:pt idx="329">
                  <c:v>64702</c:v>
                </c:pt>
                <c:pt idx="330">
                  <c:v>65003</c:v>
                </c:pt>
                <c:pt idx="331">
                  <c:v>65191</c:v>
                </c:pt>
                <c:pt idx="332">
                  <c:v>65707</c:v>
                </c:pt>
                <c:pt idx="333">
                  <c:v>66068</c:v>
                </c:pt>
                <c:pt idx="334">
                  <c:v>65841</c:v>
                </c:pt>
                <c:pt idx="335">
                  <c:v>66980</c:v>
                </c:pt>
                <c:pt idx="336">
                  <c:v>67950</c:v>
                </c:pt>
                <c:pt idx="337">
                  <c:v>68276</c:v>
                </c:pt>
                <c:pt idx="338">
                  <c:v>47758</c:v>
                </c:pt>
                <c:pt idx="339">
                  <c:v>31107</c:v>
                </c:pt>
                <c:pt idx="340">
                  <c:v>41021</c:v>
                </c:pt>
                <c:pt idx="341">
                  <c:v>52844</c:v>
                </c:pt>
                <c:pt idx="342">
                  <c:v>54918</c:v>
                </c:pt>
                <c:pt idx="343">
                  <c:v>57687</c:v>
                </c:pt>
                <c:pt idx="344">
                  <c:v>59171</c:v>
                </c:pt>
                <c:pt idx="345">
                  <c:v>59223</c:v>
                </c:pt>
                <c:pt idx="346">
                  <c:v>57001</c:v>
                </c:pt>
                <c:pt idx="347">
                  <c:v>54066</c:v>
                </c:pt>
                <c:pt idx="348">
                  <c:v>59553</c:v>
                </c:pt>
                <c:pt idx="349">
                  <c:v>59036</c:v>
                </c:pt>
                <c:pt idx="350">
                  <c:v>67362</c:v>
                </c:pt>
                <c:pt idx="351">
                  <c:v>69899</c:v>
                </c:pt>
                <c:pt idx="352">
                  <c:v>72480</c:v>
                </c:pt>
                <c:pt idx="353">
                  <c:v>75837</c:v>
                </c:pt>
                <c:pt idx="354">
                  <c:v>77293</c:v>
                </c:pt>
                <c:pt idx="355">
                  <c:v>77564</c:v>
                </c:pt>
                <c:pt idx="356">
                  <c:v>78288</c:v>
                </c:pt>
                <c:pt idx="357">
                  <c:v>78449</c:v>
                </c:pt>
                <c:pt idx="358">
                  <c:v>78967</c:v>
                </c:pt>
                <c:pt idx="359">
                  <c:v>78432</c:v>
                </c:pt>
                <c:pt idx="360">
                  <c:v>76217</c:v>
                </c:pt>
                <c:pt idx="361">
                  <c:v>80463</c:v>
                </c:pt>
                <c:pt idx="362">
                  <c:v>82388</c:v>
                </c:pt>
                <c:pt idx="363">
                  <c:v>84481</c:v>
                </c:pt>
                <c:pt idx="364">
                  <c:v>85322</c:v>
                </c:pt>
                <c:pt idx="365">
                  <c:v>85939</c:v>
                </c:pt>
                <c:pt idx="366">
                  <c:v>85214</c:v>
                </c:pt>
                <c:pt idx="367">
                  <c:v>87305</c:v>
                </c:pt>
                <c:pt idx="368">
                  <c:v>88196</c:v>
                </c:pt>
                <c:pt idx="369">
                  <c:v>89261</c:v>
                </c:pt>
                <c:pt idx="370">
                  <c:v>89083</c:v>
                </c:pt>
                <c:pt idx="371">
                  <c:v>89785</c:v>
                </c:pt>
                <c:pt idx="372">
                  <c:v>94789</c:v>
                </c:pt>
                <c:pt idx="373">
                  <c:v>92740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A-418C-AD97-185A8DFDF344}"/>
            </c:ext>
          </c:extLst>
        </c:ser>
        <c:ser>
          <c:idx val="8"/>
          <c:order val="3"/>
          <c:tx>
            <c:strRef>
              <c:f>RestSA!$M$1</c:f>
              <c:strCache>
                <c:ptCount val="1"/>
                <c:pt idx="0">
                  <c:v>Best UB Scenario Rest.</c:v>
                </c:pt>
              </c:strCache>
            </c:strRef>
          </c:tx>
          <c:spPr>
            <a:ln w="19050">
              <a:solidFill>
                <a:schemeClr val="accent2">
                  <a:lumMod val="50000"/>
                  <a:lumOff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RestSA!$D$2:$D$386</c:f>
              <c:numCache>
                <c:formatCode>mmm\ \'yy</c:formatCode>
                <c:ptCount val="385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</c:numCache>
            </c:numRef>
          </c:cat>
          <c:val>
            <c:numRef>
              <c:f>RestSA!$M$2:$M$386</c:f>
              <c:numCache>
                <c:formatCode>_(* #,##0_);_(* \(#,##0\);_(* "-"??_);_(@_)</c:formatCode>
                <c:ptCount val="385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92740</c:v>
                </c:pt>
                <c:pt idx="374">
                  <c:v>93214.825435780906</c:v>
                </c:pt>
                <c:pt idx="375">
                  <c:v>95468.887824229299</c:v>
                </c:pt>
                <c:pt idx="376">
                  <c:v>97369.659461927193</c:v>
                </c:pt>
                <c:pt idx="377">
                  <c:v>98438.529994862198</c:v>
                </c:pt>
                <c:pt idx="378">
                  <c:v>98830.475404238794</c:v>
                </c:pt>
                <c:pt idx="379">
                  <c:v>99729.8364219379</c:v>
                </c:pt>
                <c:pt idx="380">
                  <c:v>100150.956825721</c:v>
                </c:pt>
                <c:pt idx="381">
                  <c:v>100932.432768068</c:v>
                </c:pt>
                <c:pt idx="382">
                  <c:v>101373.19214594099</c:v>
                </c:pt>
                <c:pt idx="383">
                  <c:v>102069.696148288</c:v>
                </c:pt>
                <c:pt idx="384">
                  <c:v>102522.133183039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A-418C-AD97-185A8DFDF344}"/>
            </c:ext>
          </c:extLst>
        </c:ser>
        <c:ser>
          <c:idx val="6"/>
          <c:order val="6"/>
          <c:tx>
            <c:strRef>
              <c:f>GrocerySA!$L$1</c:f>
              <c:strCache>
                <c:ptCount val="1"/>
                <c:pt idx="0">
                  <c:v>Moderate UB Scenario Grcry St.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RestSA!$D$2:$D$386</c:f>
              <c:numCache>
                <c:formatCode>mmm\ \'yy</c:formatCode>
                <c:ptCount val="385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</c:numCache>
            </c:numRef>
          </c:cat>
          <c:val>
            <c:numRef>
              <c:f>GrocerySA!$L$2:$L$386</c:f>
              <c:numCache>
                <c:formatCode>_(* #,##0_);_(* \(#,##0\);_(* "-"??_);_(@_)</c:formatCode>
                <c:ptCount val="385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72540</c:v>
                </c:pt>
                <c:pt idx="374">
                  <c:v>73036.034559440654</c:v>
                </c:pt>
                <c:pt idx="375">
                  <c:v>73457.197385482694</c:v>
                </c:pt>
                <c:pt idx="376">
                  <c:v>73876.399858585559</c:v>
                </c:pt>
                <c:pt idx="377">
                  <c:v>74278.279082076711</c:v>
                </c:pt>
                <c:pt idx="378">
                  <c:v>74674.208386437502</c:v>
                </c:pt>
                <c:pt idx="379">
                  <c:v>75064.380497535254</c:v>
                </c:pt>
                <c:pt idx="380">
                  <c:v>75451.3934570282</c:v>
                </c:pt>
                <c:pt idx="381">
                  <c:v>75836.1170109011</c:v>
                </c:pt>
                <c:pt idx="382">
                  <c:v>76219.407401692355</c:v>
                </c:pt>
                <c:pt idx="383">
                  <c:v>76601.731095146708</c:v>
                </c:pt>
                <c:pt idx="384">
                  <c:v>76983.427508695342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CA-418C-AD97-185A8DFDF344}"/>
            </c:ext>
          </c:extLst>
        </c:ser>
        <c:ser>
          <c:idx val="0"/>
          <c:order val="11"/>
          <c:tx>
            <c:strRef>
              <c:f>GrocerySA!$E$1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222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RestSA!$D$2:$D$386</c:f>
              <c:numCache>
                <c:formatCode>mmm\ \'yy</c:formatCode>
                <c:ptCount val="385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</c:numCache>
            </c:numRef>
          </c:cat>
          <c:val>
            <c:numRef>
              <c:f>GrocerySA!$E$2:$E$386</c:f>
              <c:numCache>
                <c:formatCode>_(* #,##0_);_(* \(#,##0\);_(* "-"??_);_(@_)</c:formatCode>
                <c:ptCount val="385"/>
                <c:pt idx="0">
                  <c:v>27835</c:v>
                </c:pt>
                <c:pt idx="1">
                  <c:v>27720</c:v>
                </c:pt>
                <c:pt idx="2">
                  <c:v>27848</c:v>
                </c:pt>
                <c:pt idx="3">
                  <c:v>27867</c:v>
                </c:pt>
                <c:pt idx="4">
                  <c:v>27987</c:v>
                </c:pt>
                <c:pt idx="5">
                  <c:v>28011</c:v>
                </c:pt>
                <c:pt idx="6">
                  <c:v>28183</c:v>
                </c:pt>
                <c:pt idx="7">
                  <c:v>28222</c:v>
                </c:pt>
                <c:pt idx="8">
                  <c:v>28122</c:v>
                </c:pt>
                <c:pt idx="9">
                  <c:v>28328</c:v>
                </c:pt>
                <c:pt idx="10">
                  <c:v>28184</c:v>
                </c:pt>
                <c:pt idx="11">
                  <c:v>28233</c:v>
                </c:pt>
                <c:pt idx="12">
                  <c:v>28220</c:v>
                </c:pt>
                <c:pt idx="13">
                  <c:v>28419</c:v>
                </c:pt>
                <c:pt idx="14">
                  <c:v>28307</c:v>
                </c:pt>
                <c:pt idx="15">
                  <c:v>28367</c:v>
                </c:pt>
                <c:pt idx="16">
                  <c:v>28386</c:v>
                </c:pt>
                <c:pt idx="17">
                  <c:v>28377</c:v>
                </c:pt>
                <c:pt idx="18">
                  <c:v>28554</c:v>
                </c:pt>
                <c:pt idx="19">
                  <c:v>28357</c:v>
                </c:pt>
                <c:pt idx="20">
                  <c:v>28478</c:v>
                </c:pt>
                <c:pt idx="21">
                  <c:v>28618</c:v>
                </c:pt>
                <c:pt idx="22">
                  <c:v>28625</c:v>
                </c:pt>
                <c:pt idx="23">
                  <c:v>28773</c:v>
                </c:pt>
                <c:pt idx="24">
                  <c:v>28722</c:v>
                </c:pt>
                <c:pt idx="25">
                  <c:v>28923</c:v>
                </c:pt>
                <c:pt idx="26">
                  <c:v>28914</c:v>
                </c:pt>
                <c:pt idx="27">
                  <c:v>29111</c:v>
                </c:pt>
                <c:pt idx="28">
                  <c:v>29025</c:v>
                </c:pt>
                <c:pt idx="29">
                  <c:v>29311</c:v>
                </c:pt>
                <c:pt idx="30">
                  <c:v>29149</c:v>
                </c:pt>
                <c:pt idx="31">
                  <c:v>29410</c:v>
                </c:pt>
                <c:pt idx="32">
                  <c:v>29545</c:v>
                </c:pt>
                <c:pt idx="33">
                  <c:v>29343</c:v>
                </c:pt>
                <c:pt idx="34">
                  <c:v>29520</c:v>
                </c:pt>
                <c:pt idx="35">
                  <c:v>29443</c:v>
                </c:pt>
                <c:pt idx="36">
                  <c:v>29791</c:v>
                </c:pt>
                <c:pt idx="37">
                  <c:v>29604</c:v>
                </c:pt>
                <c:pt idx="38">
                  <c:v>29619</c:v>
                </c:pt>
                <c:pt idx="39">
                  <c:v>29499</c:v>
                </c:pt>
                <c:pt idx="40">
                  <c:v>29763</c:v>
                </c:pt>
                <c:pt idx="41">
                  <c:v>29812</c:v>
                </c:pt>
                <c:pt idx="42">
                  <c:v>29675</c:v>
                </c:pt>
                <c:pt idx="43">
                  <c:v>29721</c:v>
                </c:pt>
                <c:pt idx="44">
                  <c:v>29735</c:v>
                </c:pt>
                <c:pt idx="45">
                  <c:v>29692</c:v>
                </c:pt>
                <c:pt idx="46">
                  <c:v>29858</c:v>
                </c:pt>
                <c:pt idx="47">
                  <c:v>29994</c:v>
                </c:pt>
                <c:pt idx="48">
                  <c:v>30105</c:v>
                </c:pt>
                <c:pt idx="49">
                  <c:v>29990</c:v>
                </c:pt>
                <c:pt idx="50">
                  <c:v>30125</c:v>
                </c:pt>
                <c:pt idx="51">
                  <c:v>30220</c:v>
                </c:pt>
                <c:pt idx="52">
                  <c:v>30245</c:v>
                </c:pt>
                <c:pt idx="53">
                  <c:v>30288</c:v>
                </c:pt>
                <c:pt idx="54">
                  <c:v>30493</c:v>
                </c:pt>
                <c:pt idx="55">
                  <c:v>30555</c:v>
                </c:pt>
                <c:pt idx="56">
                  <c:v>30565</c:v>
                </c:pt>
                <c:pt idx="57">
                  <c:v>30766</c:v>
                </c:pt>
                <c:pt idx="58">
                  <c:v>30768</c:v>
                </c:pt>
                <c:pt idx="59">
                  <c:v>30879</c:v>
                </c:pt>
                <c:pt idx="60">
                  <c:v>31030</c:v>
                </c:pt>
                <c:pt idx="61">
                  <c:v>30991</c:v>
                </c:pt>
                <c:pt idx="62">
                  <c:v>31109</c:v>
                </c:pt>
                <c:pt idx="63">
                  <c:v>31065</c:v>
                </c:pt>
                <c:pt idx="64">
                  <c:v>30987</c:v>
                </c:pt>
                <c:pt idx="65">
                  <c:v>30804</c:v>
                </c:pt>
                <c:pt idx="66">
                  <c:v>31022</c:v>
                </c:pt>
                <c:pt idx="67">
                  <c:v>31160</c:v>
                </c:pt>
                <c:pt idx="68">
                  <c:v>31171</c:v>
                </c:pt>
                <c:pt idx="69">
                  <c:v>31225</c:v>
                </c:pt>
                <c:pt idx="70">
                  <c:v>31125</c:v>
                </c:pt>
                <c:pt idx="71">
                  <c:v>31063</c:v>
                </c:pt>
                <c:pt idx="72">
                  <c:v>30989</c:v>
                </c:pt>
                <c:pt idx="73">
                  <c:v>30915</c:v>
                </c:pt>
                <c:pt idx="74">
                  <c:v>31123</c:v>
                </c:pt>
                <c:pt idx="75">
                  <c:v>31169</c:v>
                </c:pt>
                <c:pt idx="76">
                  <c:v>31358</c:v>
                </c:pt>
                <c:pt idx="77">
                  <c:v>31435</c:v>
                </c:pt>
                <c:pt idx="78">
                  <c:v>31673</c:v>
                </c:pt>
                <c:pt idx="79">
                  <c:v>31744</c:v>
                </c:pt>
                <c:pt idx="80">
                  <c:v>31702</c:v>
                </c:pt>
                <c:pt idx="81">
                  <c:v>31864</c:v>
                </c:pt>
                <c:pt idx="82">
                  <c:v>31920</c:v>
                </c:pt>
                <c:pt idx="83">
                  <c:v>32291</c:v>
                </c:pt>
                <c:pt idx="84">
                  <c:v>32225</c:v>
                </c:pt>
                <c:pt idx="85">
                  <c:v>32465</c:v>
                </c:pt>
                <c:pt idx="86">
                  <c:v>32419</c:v>
                </c:pt>
                <c:pt idx="87">
                  <c:v>32700</c:v>
                </c:pt>
                <c:pt idx="88">
                  <c:v>32776</c:v>
                </c:pt>
                <c:pt idx="89">
                  <c:v>32633</c:v>
                </c:pt>
                <c:pt idx="90">
                  <c:v>32891</c:v>
                </c:pt>
                <c:pt idx="91">
                  <c:v>32878</c:v>
                </c:pt>
                <c:pt idx="92">
                  <c:v>33121</c:v>
                </c:pt>
                <c:pt idx="93">
                  <c:v>32968</c:v>
                </c:pt>
                <c:pt idx="94">
                  <c:v>32972</c:v>
                </c:pt>
                <c:pt idx="95">
                  <c:v>34270</c:v>
                </c:pt>
                <c:pt idx="96">
                  <c:v>32239</c:v>
                </c:pt>
                <c:pt idx="97">
                  <c:v>32567</c:v>
                </c:pt>
                <c:pt idx="98">
                  <c:v>33117</c:v>
                </c:pt>
                <c:pt idx="99">
                  <c:v>33541</c:v>
                </c:pt>
                <c:pt idx="100">
                  <c:v>33221</c:v>
                </c:pt>
                <c:pt idx="101">
                  <c:v>33644</c:v>
                </c:pt>
                <c:pt idx="102">
                  <c:v>33479</c:v>
                </c:pt>
                <c:pt idx="103">
                  <c:v>33554</c:v>
                </c:pt>
                <c:pt idx="104">
                  <c:v>33729</c:v>
                </c:pt>
                <c:pt idx="105">
                  <c:v>33867</c:v>
                </c:pt>
                <c:pt idx="106">
                  <c:v>34071</c:v>
                </c:pt>
                <c:pt idx="107">
                  <c:v>34558</c:v>
                </c:pt>
                <c:pt idx="108">
                  <c:v>34229</c:v>
                </c:pt>
                <c:pt idx="109">
                  <c:v>34602</c:v>
                </c:pt>
                <c:pt idx="110">
                  <c:v>34477</c:v>
                </c:pt>
                <c:pt idx="111">
                  <c:v>34727</c:v>
                </c:pt>
                <c:pt idx="112">
                  <c:v>34781</c:v>
                </c:pt>
                <c:pt idx="113">
                  <c:v>34866</c:v>
                </c:pt>
                <c:pt idx="114">
                  <c:v>34792</c:v>
                </c:pt>
                <c:pt idx="115">
                  <c:v>35043</c:v>
                </c:pt>
                <c:pt idx="116">
                  <c:v>35152</c:v>
                </c:pt>
                <c:pt idx="117">
                  <c:v>35270</c:v>
                </c:pt>
                <c:pt idx="118">
                  <c:v>35414</c:v>
                </c:pt>
                <c:pt idx="119">
                  <c:v>35208</c:v>
                </c:pt>
                <c:pt idx="120">
                  <c:v>35130</c:v>
                </c:pt>
                <c:pt idx="121">
                  <c:v>35114</c:v>
                </c:pt>
                <c:pt idx="122">
                  <c:v>35160</c:v>
                </c:pt>
                <c:pt idx="123">
                  <c:v>34827</c:v>
                </c:pt>
                <c:pt idx="124">
                  <c:v>34941</c:v>
                </c:pt>
                <c:pt idx="125">
                  <c:v>34933</c:v>
                </c:pt>
                <c:pt idx="126">
                  <c:v>35044</c:v>
                </c:pt>
                <c:pt idx="127">
                  <c:v>34874</c:v>
                </c:pt>
                <c:pt idx="128">
                  <c:v>34865</c:v>
                </c:pt>
                <c:pt idx="129">
                  <c:v>34990</c:v>
                </c:pt>
                <c:pt idx="130">
                  <c:v>35157</c:v>
                </c:pt>
                <c:pt idx="131">
                  <c:v>35257</c:v>
                </c:pt>
                <c:pt idx="132">
                  <c:v>35669</c:v>
                </c:pt>
                <c:pt idx="133">
                  <c:v>35570</c:v>
                </c:pt>
                <c:pt idx="134">
                  <c:v>35549</c:v>
                </c:pt>
                <c:pt idx="135">
                  <c:v>35638</c:v>
                </c:pt>
                <c:pt idx="136">
                  <c:v>35225</c:v>
                </c:pt>
                <c:pt idx="137">
                  <c:v>35676</c:v>
                </c:pt>
                <c:pt idx="138">
                  <c:v>35957</c:v>
                </c:pt>
                <c:pt idx="139">
                  <c:v>35890</c:v>
                </c:pt>
                <c:pt idx="140">
                  <c:v>35918</c:v>
                </c:pt>
                <c:pt idx="141">
                  <c:v>35763</c:v>
                </c:pt>
                <c:pt idx="142">
                  <c:v>35679</c:v>
                </c:pt>
                <c:pt idx="143">
                  <c:v>35808</c:v>
                </c:pt>
                <c:pt idx="144">
                  <c:v>36402</c:v>
                </c:pt>
                <c:pt idx="145">
                  <c:v>35890</c:v>
                </c:pt>
                <c:pt idx="146">
                  <c:v>36365</c:v>
                </c:pt>
                <c:pt idx="147">
                  <c:v>36312</c:v>
                </c:pt>
                <c:pt idx="148">
                  <c:v>36528</c:v>
                </c:pt>
                <c:pt idx="149">
                  <c:v>36508</c:v>
                </c:pt>
                <c:pt idx="150">
                  <c:v>36526</c:v>
                </c:pt>
                <c:pt idx="151">
                  <c:v>36680</c:v>
                </c:pt>
                <c:pt idx="152">
                  <c:v>36951</c:v>
                </c:pt>
                <c:pt idx="153">
                  <c:v>37078</c:v>
                </c:pt>
                <c:pt idx="154">
                  <c:v>37286</c:v>
                </c:pt>
                <c:pt idx="155">
                  <c:v>37423</c:v>
                </c:pt>
                <c:pt idx="156">
                  <c:v>37628</c:v>
                </c:pt>
                <c:pt idx="157">
                  <c:v>37553</c:v>
                </c:pt>
                <c:pt idx="158">
                  <c:v>37645</c:v>
                </c:pt>
                <c:pt idx="159">
                  <c:v>38049</c:v>
                </c:pt>
                <c:pt idx="160">
                  <c:v>37908</c:v>
                </c:pt>
                <c:pt idx="161">
                  <c:v>38143</c:v>
                </c:pt>
                <c:pt idx="162">
                  <c:v>37960</c:v>
                </c:pt>
                <c:pt idx="163">
                  <c:v>38320</c:v>
                </c:pt>
                <c:pt idx="164">
                  <c:v>38577</c:v>
                </c:pt>
                <c:pt idx="165">
                  <c:v>38559</c:v>
                </c:pt>
                <c:pt idx="166">
                  <c:v>38508</c:v>
                </c:pt>
                <c:pt idx="167">
                  <c:v>38847</c:v>
                </c:pt>
                <c:pt idx="168">
                  <c:v>38254</c:v>
                </c:pt>
                <c:pt idx="169">
                  <c:v>38889</c:v>
                </c:pt>
                <c:pt idx="170">
                  <c:v>38866</c:v>
                </c:pt>
                <c:pt idx="171">
                  <c:v>38891</c:v>
                </c:pt>
                <c:pt idx="172">
                  <c:v>39242</c:v>
                </c:pt>
                <c:pt idx="173">
                  <c:v>39372</c:v>
                </c:pt>
                <c:pt idx="174">
                  <c:v>39411</c:v>
                </c:pt>
                <c:pt idx="175">
                  <c:v>39705</c:v>
                </c:pt>
                <c:pt idx="176">
                  <c:v>39356</c:v>
                </c:pt>
                <c:pt idx="177">
                  <c:v>40002</c:v>
                </c:pt>
                <c:pt idx="178">
                  <c:v>39989</c:v>
                </c:pt>
                <c:pt idx="179">
                  <c:v>40153</c:v>
                </c:pt>
                <c:pt idx="180">
                  <c:v>40253</c:v>
                </c:pt>
                <c:pt idx="181">
                  <c:v>40646</c:v>
                </c:pt>
                <c:pt idx="182">
                  <c:v>40572</c:v>
                </c:pt>
                <c:pt idx="183">
                  <c:v>40416</c:v>
                </c:pt>
                <c:pt idx="184">
                  <c:v>40740</c:v>
                </c:pt>
                <c:pt idx="185">
                  <c:v>40870</c:v>
                </c:pt>
                <c:pt idx="186">
                  <c:v>41044</c:v>
                </c:pt>
                <c:pt idx="187">
                  <c:v>40954</c:v>
                </c:pt>
                <c:pt idx="188">
                  <c:v>41095</c:v>
                </c:pt>
                <c:pt idx="189">
                  <c:v>41379</c:v>
                </c:pt>
                <c:pt idx="190">
                  <c:v>41868</c:v>
                </c:pt>
                <c:pt idx="191">
                  <c:v>41998</c:v>
                </c:pt>
                <c:pt idx="192">
                  <c:v>42159</c:v>
                </c:pt>
                <c:pt idx="193">
                  <c:v>42016</c:v>
                </c:pt>
                <c:pt idx="194">
                  <c:v>42168</c:v>
                </c:pt>
                <c:pt idx="195">
                  <c:v>42584</c:v>
                </c:pt>
                <c:pt idx="196">
                  <c:v>42549</c:v>
                </c:pt>
                <c:pt idx="197">
                  <c:v>42683</c:v>
                </c:pt>
                <c:pt idx="198">
                  <c:v>42899</c:v>
                </c:pt>
                <c:pt idx="199">
                  <c:v>43063</c:v>
                </c:pt>
                <c:pt idx="200">
                  <c:v>42834</c:v>
                </c:pt>
                <c:pt idx="201">
                  <c:v>42768</c:v>
                </c:pt>
                <c:pt idx="202">
                  <c:v>42496</c:v>
                </c:pt>
                <c:pt idx="203">
                  <c:v>42136</c:v>
                </c:pt>
                <c:pt idx="204">
                  <c:v>42771</c:v>
                </c:pt>
                <c:pt idx="205">
                  <c:v>42101</c:v>
                </c:pt>
                <c:pt idx="206">
                  <c:v>42069</c:v>
                </c:pt>
                <c:pt idx="207">
                  <c:v>42288</c:v>
                </c:pt>
                <c:pt idx="208">
                  <c:v>42300</c:v>
                </c:pt>
                <c:pt idx="209">
                  <c:v>42530</c:v>
                </c:pt>
                <c:pt idx="210">
                  <c:v>42480</c:v>
                </c:pt>
                <c:pt idx="211">
                  <c:v>42401</c:v>
                </c:pt>
                <c:pt idx="212">
                  <c:v>42691</c:v>
                </c:pt>
                <c:pt idx="213">
                  <c:v>42763</c:v>
                </c:pt>
                <c:pt idx="214">
                  <c:v>42808</c:v>
                </c:pt>
                <c:pt idx="215">
                  <c:v>43192</c:v>
                </c:pt>
                <c:pt idx="216">
                  <c:v>43028</c:v>
                </c:pt>
                <c:pt idx="217">
                  <c:v>43735</c:v>
                </c:pt>
                <c:pt idx="218">
                  <c:v>43304</c:v>
                </c:pt>
                <c:pt idx="219">
                  <c:v>43186</c:v>
                </c:pt>
                <c:pt idx="220">
                  <c:v>43266</c:v>
                </c:pt>
                <c:pt idx="221">
                  <c:v>42920</c:v>
                </c:pt>
                <c:pt idx="222">
                  <c:v>43052</c:v>
                </c:pt>
                <c:pt idx="223">
                  <c:v>43215</c:v>
                </c:pt>
                <c:pt idx="224">
                  <c:v>43646</c:v>
                </c:pt>
                <c:pt idx="225">
                  <c:v>43493</c:v>
                </c:pt>
                <c:pt idx="226">
                  <c:v>44077</c:v>
                </c:pt>
                <c:pt idx="227">
                  <c:v>44184</c:v>
                </c:pt>
                <c:pt idx="228">
                  <c:v>44684</c:v>
                </c:pt>
                <c:pt idx="229">
                  <c:v>44961</c:v>
                </c:pt>
                <c:pt idx="230">
                  <c:v>45068</c:v>
                </c:pt>
                <c:pt idx="231">
                  <c:v>45769</c:v>
                </c:pt>
                <c:pt idx="232">
                  <c:v>45321</c:v>
                </c:pt>
                <c:pt idx="233">
                  <c:v>45791</c:v>
                </c:pt>
                <c:pt idx="234">
                  <c:v>45797</c:v>
                </c:pt>
                <c:pt idx="235">
                  <c:v>46034</c:v>
                </c:pt>
                <c:pt idx="236">
                  <c:v>45887</c:v>
                </c:pt>
                <c:pt idx="237">
                  <c:v>46047</c:v>
                </c:pt>
                <c:pt idx="238">
                  <c:v>46185</c:v>
                </c:pt>
                <c:pt idx="239">
                  <c:v>46078</c:v>
                </c:pt>
                <c:pt idx="240">
                  <c:v>46201</c:v>
                </c:pt>
                <c:pt idx="241">
                  <c:v>46353</c:v>
                </c:pt>
                <c:pt idx="242">
                  <c:v>46800</c:v>
                </c:pt>
                <c:pt idx="243">
                  <c:v>46879</c:v>
                </c:pt>
                <c:pt idx="244">
                  <c:v>46873</c:v>
                </c:pt>
                <c:pt idx="245">
                  <c:v>46889</c:v>
                </c:pt>
                <c:pt idx="246">
                  <c:v>46910</c:v>
                </c:pt>
                <c:pt idx="247">
                  <c:v>47059</c:v>
                </c:pt>
                <c:pt idx="248">
                  <c:v>47131</c:v>
                </c:pt>
                <c:pt idx="249">
                  <c:v>47402</c:v>
                </c:pt>
                <c:pt idx="250">
                  <c:v>47310</c:v>
                </c:pt>
                <c:pt idx="251">
                  <c:v>47142</c:v>
                </c:pt>
                <c:pt idx="252">
                  <c:v>47283</c:v>
                </c:pt>
                <c:pt idx="253">
                  <c:v>47729</c:v>
                </c:pt>
                <c:pt idx="254">
                  <c:v>47624</c:v>
                </c:pt>
                <c:pt idx="255">
                  <c:v>47307</c:v>
                </c:pt>
                <c:pt idx="256">
                  <c:v>47800</c:v>
                </c:pt>
                <c:pt idx="257">
                  <c:v>47792</c:v>
                </c:pt>
                <c:pt idx="258">
                  <c:v>48101</c:v>
                </c:pt>
                <c:pt idx="259">
                  <c:v>48183</c:v>
                </c:pt>
                <c:pt idx="260">
                  <c:v>48290</c:v>
                </c:pt>
                <c:pt idx="261">
                  <c:v>48443</c:v>
                </c:pt>
                <c:pt idx="262">
                  <c:v>48493</c:v>
                </c:pt>
                <c:pt idx="263">
                  <c:v>48940</c:v>
                </c:pt>
                <c:pt idx="264">
                  <c:v>49128</c:v>
                </c:pt>
                <c:pt idx="265">
                  <c:v>49211</c:v>
                </c:pt>
                <c:pt idx="266">
                  <c:v>49246</c:v>
                </c:pt>
                <c:pt idx="267">
                  <c:v>49541</c:v>
                </c:pt>
                <c:pt idx="268">
                  <c:v>49771</c:v>
                </c:pt>
                <c:pt idx="269">
                  <c:v>50148</c:v>
                </c:pt>
                <c:pt idx="270">
                  <c:v>50370</c:v>
                </c:pt>
                <c:pt idx="271">
                  <c:v>50506</c:v>
                </c:pt>
                <c:pt idx="272">
                  <c:v>50728</c:v>
                </c:pt>
                <c:pt idx="273">
                  <c:v>50941</c:v>
                </c:pt>
                <c:pt idx="274">
                  <c:v>50964</c:v>
                </c:pt>
                <c:pt idx="275">
                  <c:v>51141</c:v>
                </c:pt>
                <c:pt idx="276">
                  <c:v>51286</c:v>
                </c:pt>
                <c:pt idx="277">
                  <c:v>51322</c:v>
                </c:pt>
                <c:pt idx="278">
                  <c:v>51273</c:v>
                </c:pt>
                <c:pt idx="279">
                  <c:v>51137</c:v>
                </c:pt>
                <c:pt idx="280">
                  <c:v>51192</c:v>
                </c:pt>
                <c:pt idx="281">
                  <c:v>51455</c:v>
                </c:pt>
                <c:pt idx="282">
                  <c:v>51572</c:v>
                </c:pt>
                <c:pt idx="283">
                  <c:v>51527</c:v>
                </c:pt>
                <c:pt idx="284">
                  <c:v>51419</c:v>
                </c:pt>
                <c:pt idx="285">
                  <c:v>51281</c:v>
                </c:pt>
                <c:pt idx="286">
                  <c:v>51545</c:v>
                </c:pt>
                <c:pt idx="287">
                  <c:v>51331</c:v>
                </c:pt>
                <c:pt idx="288">
                  <c:v>51600</c:v>
                </c:pt>
                <c:pt idx="289">
                  <c:v>51525</c:v>
                </c:pt>
                <c:pt idx="290">
                  <c:v>51175</c:v>
                </c:pt>
                <c:pt idx="291">
                  <c:v>51781</c:v>
                </c:pt>
                <c:pt idx="292">
                  <c:v>51959</c:v>
                </c:pt>
                <c:pt idx="293">
                  <c:v>52330</c:v>
                </c:pt>
                <c:pt idx="294">
                  <c:v>51978</c:v>
                </c:pt>
                <c:pt idx="295">
                  <c:v>52214</c:v>
                </c:pt>
                <c:pt idx="296">
                  <c:v>52510</c:v>
                </c:pt>
                <c:pt idx="297">
                  <c:v>52817</c:v>
                </c:pt>
                <c:pt idx="298">
                  <c:v>52833</c:v>
                </c:pt>
                <c:pt idx="299">
                  <c:v>53156</c:v>
                </c:pt>
                <c:pt idx="300">
                  <c:v>53258</c:v>
                </c:pt>
                <c:pt idx="301">
                  <c:v>53682</c:v>
                </c:pt>
                <c:pt idx="302">
                  <c:v>54112</c:v>
                </c:pt>
                <c:pt idx="303">
                  <c:v>54193</c:v>
                </c:pt>
                <c:pt idx="304">
                  <c:v>54312</c:v>
                </c:pt>
                <c:pt idx="305">
                  <c:v>54148</c:v>
                </c:pt>
                <c:pt idx="306">
                  <c:v>54190</c:v>
                </c:pt>
                <c:pt idx="307">
                  <c:v>54375</c:v>
                </c:pt>
                <c:pt idx="308">
                  <c:v>55071</c:v>
                </c:pt>
                <c:pt idx="309">
                  <c:v>55150</c:v>
                </c:pt>
                <c:pt idx="310">
                  <c:v>55249</c:v>
                </c:pt>
                <c:pt idx="311">
                  <c:v>55794</c:v>
                </c:pt>
                <c:pt idx="312">
                  <c:v>55355</c:v>
                </c:pt>
                <c:pt idx="313">
                  <c:v>55579</c:v>
                </c:pt>
                <c:pt idx="314">
                  <c:v>55731</c:v>
                </c:pt>
                <c:pt idx="315">
                  <c:v>55886</c:v>
                </c:pt>
                <c:pt idx="316">
                  <c:v>55899</c:v>
                </c:pt>
                <c:pt idx="317">
                  <c:v>55787</c:v>
                </c:pt>
                <c:pt idx="318">
                  <c:v>56139</c:v>
                </c:pt>
                <c:pt idx="319">
                  <c:v>55869</c:v>
                </c:pt>
                <c:pt idx="320">
                  <c:v>56153</c:v>
                </c:pt>
                <c:pt idx="321">
                  <c:v>56459</c:v>
                </c:pt>
                <c:pt idx="322">
                  <c:v>56558</c:v>
                </c:pt>
                <c:pt idx="323">
                  <c:v>56478</c:v>
                </c:pt>
                <c:pt idx="324">
                  <c:v>57507</c:v>
                </c:pt>
                <c:pt idx="325">
                  <c:v>56290</c:v>
                </c:pt>
                <c:pt idx="326">
                  <c:v>57371</c:v>
                </c:pt>
                <c:pt idx="327">
                  <c:v>57585</c:v>
                </c:pt>
                <c:pt idx="328">
                  <c:v>57682</c:v>
                </c:pt>
                <c:pt idx="329">
                  <c:v>58025</c:v>
                </c:pt>
                <c:pt idx="330">
                  <c:v>58772</c:v>
                </c:pt>
                <c:pt idx="331">
                  <c:v>58543</c:v>
                </c:pt>
                <c:pt idx="332">
                  <c:v>58062</c:v>
                </c:pt>
                <c:pt idx="333">
                  <c:v>58132</c:v>
                </c:pt>
                <c:pt idx="334">
                  <c:v>58160</c:v>
                </c:pt>
                <c:pt idx="335">
                  <c:v>58630</c:v>
                </c:pt>
                <c:pt idx="336">
                  <c:v>57998</c:v>
                </c:pt>
                <c:pt idx="337">
                  <c:v>58024</c:v>
                </c:pt>
                <c:pt idx="338">
                  <c:v>74190</c:v>
                </c:pt>
                <c:pt idx="339">
                  <c:v>64225</c:v>
                </c:pt>
                <c:pt idx="340">
                  <c:v>64804</c:v>
                </c:pt>
                <c:pt idx="341">
                  <c:v>63505</c:v>
                </c:pt>
                <c:pt idx="342">
                  <c:v>63727</c:v>
                </c:pt>
                <c:pt idx="343">
                  <c:v>62269</c:v>
                </c:pt>
                <c:pt idx="344">
                  <c:v>62182</c:v>
                </c:pt>
                <c:pt idx="345">
                  <c:v>61887</c:v>
                </c:pt>
                <c:pt idx="346">
                  <c:v>62705</c:v>
                </c:pt>
                <c:pt idx="347">
                  <c:v>62328</c:v>
                </c:pt>
                <c:pt idx="348">
                  <c:v>62919</c:v>
                </c:pt>
                <c:pt idx="349">
                  <c:v>63026</c:v>
                </c:pt>
                <c:pt idx="350">
                  <c:v>63134</c:v>
                </c:pt>
                <c:pt idx="351">
                  <c:v>63822</c:v>
                </c:pt>
                <c:pt idx="352">
                  <c:v>64404</c:v>
                </c:pt>
                <c:pt idx="353">
                  <c:v>64930</c:v>
                </c:pt>
                <c:pt idx="354">
                  <c:v>64915</c:v>
                </c:pt>
                <c:pt idx="355">
                  <c:v>66055</c:v>
                </c:pt>
                <c:pt idx="356">
                  <c:v>66663</c:v>
                </c:pt>
                <c:pt idx="357">
                  <c:v>67324</c:v>
                </c:pt>
                <c:pt idx="358">
                  <c:v>67347</c:v>
                </c:pt>
                <c:pt idx="359">
                  <c:v>67906</c:v>
                </c:pt>
                <c:pt idx="360">
                  <c:v>68441</c:v>
                </c:pt>
                <c:pt idx="361">
                  <c:v>68580</c:v>
                </c:pt>
                <c:pt idx="362">
                  <c:v>69098</c:v>
                </c:pt>
                <c:pt idx="363">
                  <c:v>69165</c:v>
                </c:pt>
                <c:pt idx="364">
                  <c:v>69990</c:v>
                </c:pt>
                <c:pt idx="365">
                  <c:v>70860</c:v>
                </c:pt>
                <c:pt idx="366">
                  <c:v>70828</c:v>
                </c:pt>
                <c:pt idx="367">
                  <c:v>71044</c:v>
                </c:pt>
                <c:pt idx="368">
                  <c:v>71661</c:v>
                </c:pt>
                <c:pt idx="369">
                  <c:v>72534</c:v>
                </c:pt>
                <c:pt idx="370">
                  <c:v>72950</c:v>
                </c:pt>
                <c:pt idx="371">
                  <c:v>72591</c:v>
                </c:pt>
                <c:pt idx="372">
                  <c:v>72142</c:v>
                </c:pt>
                <c:pt idx="373">
                  <c:v>72540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CA-418C-AD97-185A8DFDF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RestSA!$L$1</c15:sqref>
                        </c15:formulaRef>
                      </c:ext>
                    </c:extLst>
                    <c:strCache>
                      <c:ptCount val="1"/>
                      <c:pt idx="0">
                        <c:v>Moderate UB Scenario Rest.</c:v>
                      </c:pt>
                    </c:strCache>
                  </c:strRef>
                </c:tx>
                <c:spPr>
                  <a:ln w="22225">
                    <a:solidFill>
                      <a:schemeClr val="accent2">
                        <a:lumMod val="50000"/>
                        <a:lumOff val="50000"/>
                      </a:schemeClr>
                    </a:solidFill>
                    <a:headEnd type="none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RestSA!$L$2:$L$386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85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92145.1365804159</c:v>
                      </c:pt>
                      <c:pt idx="375">
                        <c:v>93633.240737400105</c:v>
                      </c:pt>
                      <c:pt idx="376">
                        <c:v>95186.534746994497</c:v>
                      </c:pt>
                      <c:pt idx="377">
                        <c:v>96059.864156747397</c:v>
                      </c:pt>
                      <c:pt idx="378">
                        <c:v>96294.815933589198</c:v>
                      </c:pt>
                      <c:pt idx="379">
                        <c:v>97027.491476418596</c:v>
                      </c:pt>
                      <c:pt idx="380">
                        <c:v>97306.795594576601</c:v>
                      </c:pt>
                      <c:pt idx="381">
                        <c:v>97940.964326996705</c:v>
                      </c:pt>
                      <c:pt idx="382">
                        <c:v>98251.272057625698</c:v>
                      </c:pt>
                      <c:pt idx="383">
                        <c:v>98814.484682796901</c:v>
                      </c:pt>
                      <c:pt idx="384">
                        <c:v>99145.478904072093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29CA-418C-AD97-185A8DFDF344}"/>
                  </c:ext>
                </c:extLst>
              </c15:ser>
            </c15:filteredLineSeries>
            <c15:filteredLineSeries>
              <c15:ser>
                <c:idx val="7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RestSA!$G$1</c15:sqref>
                        </c15:formulaRef>
                      </c:ext>
                    </c:extLst>
                    <c:strCache>
                      <c:ptCount val="1"/>
                      <c:pt idx="0">
                        <c:v>Lo.80</c:v>
                      </c:pt>
                    </c:strCache>
                  </c:strRef>
                </c:tx>
                <c:spPr>
                  <a:ln w="22225">
                    <a:solidFill>
                      <a:schemeClr val="accent3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RestSA!$G$2:$G$386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8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88103.755883793303</c:v>
                      </c:pt>
                      <c:pt idx="375">
                        <c:v>86698.000956864693</c:v>
                      </c:pt>
                      <c:pt idx="376">
                        <c:v>86938.4932375426</c:v>
                      </c:pt>
                      <c:pt idx="377">
                        <c:v>87073.050698181003</c:v>
                      </c:pt>
                      <c:pt idx="378">
                        <c:v>86714.866412291405</c:v>
                      </c:pt>
                      <c:pt idx="379">
                        <c:v>86817.789240425001</c:v>
                      </c:pt>
                      <c:pt idx="380">
                        <c:v>86561.298677432496</c:v>
                      </c:pt>
                      <c:pt idx="381">
                        <c:v>86638.927522869606</c:v>
                      </c:pt>
                      <c:pt idx="382">
                        <c:v>86456.377198212198</c:v>
                      </c:pt>
                      <c:pt idx="383">
                        <c:v>86516.003013030801</c:v>
                      </c:pt>
                      <c:pt idx="384">
                        <c:v>86388.175363193601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9CA-418C-AD97-185A8DFDF344}"/>
                  </c:ext>
                </c:extLst>
              </c15:ser>
            </c15:filteredLineSeries>
            <c15:filteredLineSeries>
              <c15:ser>
                <c:idx val="9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>
                    <a:solidFill>
                      <a:schemeClr val="accent3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RestSA!$F$2:$F$373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9CA-418C-AD97-185A8DFDF344}"/>
                  </c:ext>
                </c:extLst>
              </c15:ser>
            </c15:filteredLineSeries>
            <c15:filteredLineSeries>
              <c15:ser>
                <c:idx val="10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>
                    <a:solidFill>
                      <a:schemeClr val="accent4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RestSA!$J$2:$J$373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9CA-418C-AD97-185A8DFDF344}"/>
                  </c:ext>
                </c:extLst>
              </c15:ser>
            </c15:filteredLineSeries>
            <c15:filteredLine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GrocerySA!$K$1</c15:sqref>
                        </c15:formulaRef>
                      </c:ext>
                    </c:extLst>
                    <c:strCache>
                      <c:ptCount val="1"/>
                      <c:pt idx="0">
                        <c:v>Worst UB Scenario Grcry St.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GrocerySA!$K$2:$K$373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66663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9CA-418C-AD97-185A8DFDF344}"/>
                  </c:ext>
                </c:extLst>
              </c15:ser>
            </c15:filteredLineSeries>
            <c15:filteredLine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GrocerySA!$M$1</c15:sqref>
                        </c15:formulaRef>
                      </c:ext>
                    </c:extLst>
                    <c:strCache>
                      <c:ptCount val="1"/>
                      <c:pt idx="0">
                        <c:v>Best UB Scenario Grcry St.</c:v>
                      </c:pt>
                    </c:strCache>
                  </c:strRef>
                </c:tx>
                <c:spPr>
                  <a:ln w="222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GrocerySA!$M$2:$M$373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66663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9CA-418C-AD97-185A8DFDF344}"/>
                  </c:ext>
                </c:extLst>
              </c15:ser>
            </c15:filteredLineSeries>
            <c15:filteredLine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GrocerySA!$I$2:$I$373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9CA-418C-AD97-185A8DFDF344}"/>
                  </c:ext>
                </c:extLst>
              </c15:ser>
            </c15:filteredLineSeries>
            <c15:filteredLine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RestSA!$D$2:$D$386</c15:sqref>
                        </c15:formulaRef>
                      </c:ext>
                    </c:extLst>
                    <c:numCache>
                      <c:formatCode>mmm\ \'yy</c:formatCode>
                      <c:ptCount val="385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GrocerySA!$J$2:$J$373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9CA-418C-AD97-185A8DFDF344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12"/>
          <c:order val="12"/>
          <c:tx>
            <c:strRef>
              <c:f>RestSA!$R$1</c:f>
              <c:strCache>
                <c:ptCount val="1"/>
                <c:pt idx="0">
                  <c:v>Restaurant and Bars and Grocery Stores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8F45C7"/>
              </a:solidFill>
              <a:tailEnd type="oval"/>
            </a:ln>
          </c:spPr>
          <c:marker>
            <c:symbol val="none"/>
          </c:marker>
          <c:cat>
            <c:numRef>
              <c:f>RestSA!$D$2:$D$370</c:f>
              <c:numCache>
                <c:formatCode>mmm\ \'yy</c:formatCode>
                <c:ptCount val="369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</c:numCache>
              <c:extLst xmlns:c15="http://schemas.microsoft.com/office/drawing/2012/chart"/>
            </c:numRef>
          </c:cat>
          <c:val>
            <c:numRef>
              <c:f>RestSA!$R$2:$R$386</c:f>
              <c:numCache>
                <c:formatCode>_(* #,##0.00_);_(* \(#,##0.00\);_(* "-"??_);_(@_)</c:formatCode>
                <c:ptCount val="385"/>
                <c:pt idx="0">
                  <c:v>45005</c:v>
                </c:pt>
                <c:pt idx="1">
                  <c:v>44710</c:v>
                </c:pt>
                <c:pt idx="2">
                  <c:v>44764</c:v>
                </c:pt>
                <c:pt idx="3">
                  <c:v>44544</c:v>
                </c:pt>
                <c:pt idx="4">
                  <c:v>44589</c:v>
                </c:pt>
                <c:pt idx="5">
                  <c:v>44288</c:v>
                </c:pt>
                <c:pt idx="6">
                  <c:v>44679</c:v>
                </c:pt>
                <c:pt idx="7">
                  <c:v>44955</c:v>
                </c:pt>
                <c:pt idx="8">
                  <c:v>44934</c:v>
                </c:pt>
                <c:pt idx="9">
                  <c:v>45432</c:v>
                </c:pt>
                <c:pt idx="10">
                  <c:v>45604</c:v>
                </c:pt>
                <c:pt idx="11">
                  <c:v>45724</c:v>
                </c:pt>
                <c:pt idx="12">
                  <c:v>45773</c:v>
                </c:pt>
                <c:pt idx="13">
                  <c:v>45897</c:v>
                </c:pt>
                <c:pt idx="14">
                  <c:v>45861</c:v>
                </c:pt>
                <c:pt idx="15">
                  <c:v>46137</c:v>
                </c:pt>
                <c:pt idx="16">
                  <c:v>46207</c:v>
                </c:pt>
                <c:pt idx="17">
                  <c:v>46407</c:v>
                </c:pt>
                <c:pt idx="18">
                  <c:v>46481</c:v>
                </c:pt>
                <c:pt idx="19">
                  <c:v>46558</c:v>
                </c:pt>
                <c:pt idx="20">
                  <c:v>46993</c:v>
                </c:pt>
                <c:pt idx="21">
                  <c:v>46817</c:v>
                </c:pt>
                <c:pt idx="22">
                  <c:v>46778</c:v>
                </c:pt>
                <c:pt idx="23">
                  <c:v>47011</c:v>
                </c:pt>
                <c:pt idx="24">
                  <c:v>46346</c:v>
                </c:pt>
                <c:pt idx="25">
                  <c:v>47348</c:v>
                </c:pt>
                <c:pt idx="26">
                  <c:v>47727</c:v>
                </c:pt>
                <c:pt idx="27">
                  <c:v>47644</c:v>
                </c:pt>
                <c:pt idx="28">
                  <c:v>47625</c:v>
                </c:pt>
                <c:pt idx="29">
                  <c:v>48200</c:v>
                </c:pt>
                <c:pt idx="30">
                  <c:v>48111</c:v>
                </c:pt>
                <c:pt idx="31">
                  <c:v>48278</c:v>
                </c:pt>
                <c:pt idx="32">
                  <c:v>48523</c:v>
                </c:pt>
                <c:pt idx="33">
                  <c:v>48353</c:v>
                </c:pt>
                <c:pt idx="34">
                  <c:v>48548</c:v>
                </c:pt>
                <c:pt idx="35">
                  <c:v>48621</c:v>
                </c:pt>
                <c:pt idx="36">
                  <c:v>48951</c:v>
                </c:pt>
                <c:pt idx="37">
                  <c:v>48515</c:v>
                </c:pt>
                <c:pt idx="38">
                  <c:v>48853</c:v>
                </c:pt>
                <c:pt idx="39">
                  <c:v>48845</c:v>
                </c:pt>
                <c:pt idx="40">
                  <c:v>49213</c:v>
                </c:pt>
                <c:pt idx="41">
                  <c:v>49231</c:v>
                </c:pt>
                <c:pt idx="42">
                  <c:v>49164</c:v>
                </c:pt>
                <c:pt idx="43">
                  <c:v>49436</c:v>
                </c:pt>
                <c:pt idx="44">
                  <c:v>49375</c:v>
                </c:pt>
                <c:pt idx="45">
                  <c:v>49303</c:v>
                </c:pt>
                <c:pt idx="46">
                  <c:v>49467</c:v>
                </c:pt>
                <c:pt idx="47">
                  <c:v>49619</c:v>
                </c:pt>
                <c:pt idx="48">
                  <c:v>49669</c:v>
                </c:pt>
                <c:pt idx="49">
                  <c:v>49732</c:v>
                </c:pt>
                <c:pt idx="50">
                  <c:v>49987</c:v>
                </c:pt>
                <c:pt idx="51">
                  <c:v>50152</c:v>
                </c:pt>
                <c:pt idx="52">
                  <c:v>50339</c:v>
                </c:pt>
                <c:pt idx="53">
                  <c:v>50220</c:v>
                </c:pt>
                <c:pt idx="54">
                  <c:v>50638</c:v>
                </c:pt>
                <c:pt idx="55">
                  <c:v>50695</c:v>
                </c:pt>
                <c:pt idx="56">
                  <c:v>50962</c:v>
                </c:pt>
                <c:pt idx="57">
                  <c:v>51317</c:v>
                </c:pt>
                <c:pt idx="58">
                  <c:v>51557</c:v>
                </c:pt>
                <c:pt idx="59">
                  <c:v>51586</c:v>
                </c:pt>
                <c:pt idx="60">
                  <c:v>52140</c:v>
                </c:pt>
                <c:pt idx="61">
                  <c:v>52127</c:v>
                </c:pt>
                <c:pt idx="62">
                  <c:v>52280</c:v>
                </c:pt>
                <c:pt idx="63">
                  <c:v>52281</c:v>
                </c:pt>
                <c:pt idx="64">
                  <c:v>52217</c:v>
                </c:pt>
                <c:pt idx="65">
                  <c:v>52186</c:v>
                </c:pt>
                <c:pt idx="66">
                  <c:v>52711</c:v>
                </c:pt>
                <c:pt idx="67">
                  <c:v>52834</c:v>
                </c:pt>
                <c:pt idx="68">
                  <c:v>53157</c:v>
                </c:pt>
                <c:pt idx="69">
                  <c:v>52983</c:v>
                </c:pt>
                <c:pt idx="70">
                  <c:v>52629</c:v>
                </c:pt>
                <c:pt idx="71">
                  <c:v>52881</c:v>
                </c:pt>
                <c:pt idx="72">
                  <c:v>52910</c:v>
                </c:pt>
                <c:pt idx="73">
                  <c:v>53047</c:v>
                </c:pt>
                <c:pt idx="74">
                  <c:v>53374</c:v>
                </c:pt>
                <c:pt idx="75">
                  <c:v>53522</c:v>
                </c:pt>
                <c:pt idx="76">
                  <c:v>53794</c:v>
                </c:pt>
                <c:pt idx="77">
                  <c:v>54069</c:v>
                </c:pt>
                <c:pt idx="78">
                  <c:v>54243</c:v>
                </c:pt>
                <c:pt idx="79">
                  <c:v>54487</c:v>
                </c:pt>
                <c:pt idx="80">
                  <c:v>54532</c:v>
                </c:pt>
                <c:pt idx="81">
                  <c:v>54930</c:v>
                </c:pt>
                <c:pt idx="82">
                  <c:v>55077</c:v>
                </c:pt>
                <c:pt idx="83">
                  <c:v>55642</c:v>
                </c:pt>
                <c:pt idx="84">
                  <c:v>55096</c:v>
                </c:pt>
                <c:pt idx="85">
                  <c:v>55735</c:v>
                </c:pt>
                <c:pt idx="86">
                  <c:v>55669</c:v>
                </c:pt>
                <c:pt idx="87">
                  <c:v>56140</c:v>
                </c:pt>
                <c:pt idx="88">
                  <c:v>56276</c:v>
                </c:pt>
                <c:pt idx="89">
                  <c:v>56179</c:v>
                </c:pt>
                <c:pt idx="90">
                  <c:v>56399</c:v>
                </c:pt>
                <c:pt idx="91">
                  <c:v>56542</c:v>
                </c:pt>
                <c:pt idx="92">
                  <c:v>56957</c:v>
                </c:pt>
                <c:pt idx="93">
                  <c:v>57233</c:v>
                </c:pt>
                <c:pt idx="94">
                  <c:v>57393</c:v>
                </c:pt>
                <c:pt idx="95">
                  <c:v>58648</c:v>
                </c:pt>
                <c:pt idx="96">
                  <c:v>56847</c:v>
                </c:pt>
                <c:pt idx="97">
                  <c:v>57454</c:v>
                </c:pt>
                <c:pt idx="98">
                  <c:v>58484</c:v>
                </c:pt>
                <c:pt idx="99">
                  <c:v>58756</c:v>
                </c:pt>
                <c:pt idx="100">
                  <c:v>58414</c:v>
                </c:pt>
                <c:pt idx="101">
                  <c:v>58906</c:v>
                </c:pt>
                <c:pt idx="102">
                  <c:v>58933</c:v>
                </c:pt>
                <c:pt idx="103">
                  <c:v>58896</c:v>
                </c:pt>
                <c:pt idx="104">
                  <c:v>59440</c:v>
                </c:pt>
                <c:pt idx="105">
                  <c:v>59573</c:v>
                </c:pt>
                <c:pt idx="106">
                  <c:v>59769</c:v>
                </c:pt>
                <c:pt idx="107">
                  <c:v>59691</c:v>
                </c:pt>
                <c:pt idx="108">
                  <c:v>60409</c:v>
                </c:pt>
                <c:pt idx="109">
                  <c:v>60671</c:v>
                </c:pt>
                <c:pt idx="110">
                  <c:v>60599</c:v>
                </c:pt>
                <c:pt idx="111">
                  <c:v>60772</c:v>
                </c:pt>
                <c:pt idx="112">
                  <c:v>61059</c:v>
                </c:pt>
                <c:pt idx="113">
                  <c:v>61245</c:v>
                </c:pt>
                <c:pt idx="114">
                  <c:v>61299</c:v>
                </c:pt>
                <c:pt idx="115">
                  <c:v>61896</c:v>
                </c:pt>
                <c:pt idx="116">
                  <c:v>61391</c:v>
                </c:pt>
                <c:pt idx="117">
                  <c:v>61811</c:v>
                </c:pt>
                <c:pt idx="118">
                  <c:v>62011</c:v>
                </c:pt>
                <c:pt idx="119">
                  <c:v>62364</c:v>
                </c:pt>
                <c:pt idx="120">
                  <c:v>62331</c:v>
                </c:pt>
                <c:pt idx="121">
                  <c:v>62498</c:v>
                </c:pt>
                <c:pt idx="122">
                  <c:v>62363</c:v>
                </c:pt>
                <c:pt idx="123">
                  <c:v>62327</c:v>
                </c:pt>
                <c:pt idx="124">
                  <c:v>62319</c:v>
                </c:pt>
                <c:pt idx="125">
                  <c:v>62519</c:v>
                </c:pt>
                <c:pt idx="126">
                  <c:v>62660</c:v>
                </c:pt>
                <c:pt idx="127">
                  <c:v>62481</c:v>
                </c:pt>
                <c:pt idx="128">
                  <c:v>62649</c:v>
                </c:pt>
                <c:pt idx="129">
                  <c:v>62613</c:v>
                </c:pt>
                <c:pt idx="130">
                  <c:v>63073</c:v>
                </c:pt>
                <c:pt idx="131">
                  <c:v>63274</c:v>
                </c:pt>
                <c:pt idx="132">
                  <c:v>63687</c:v>
                </c:pt>
                <c:pt idx="133">
                  <c:v>63549</c:v>
                </c:pt>
                <c:pt idx="134">
                  <c:v>64054</c:v>
                </c:pt>
                <c:pt idx="135">
                  <c:v>64041</c:v>
                </c:pt>
                <c:pt idx="136">
                  <c:v>64273</c:v>
                </c:pt>
                <c:pt idx="137">
                  <c:v>64906</c:v>
                </c:pt>
                <c:pt idx="138">
                  <c:v>65352</c:v>
                </c:pt>
                <c:pt idx="139">
                  <c:v>65734</c:v>
                </c:pt>
                <c:pt idx="140">
                  <c:v>65421</c:v>
                </c:pt>
                <c:pt idx="141">
                  <c:v>65808</c:v>
                </c:pt>
                <c:pt idx="142">
                  <c:v>65908</c:v>
                </c:pt>
                <c:pt idx="143">
                  <c:v>65603</c:v>
                </c:pt>
                <c:pt idx="144">
                  <c:v>66743</c:v>
                </c:pt>
                <c:pt idx="145">
                  <c:v>66351</c:v>
                </c:pt>
                <c:pt idx="146">
                  <c:v>67068</c:v>
                </c:pt>
                <c:pt idx="147">
                  <c:v>66872</c:v>
                </c:pt>
                <c:pt idx="148">
                  <c:v>67240</c:v>
                </c:pt>
                <c:pt idx="149">
                  <c:v>67333</c:v>
                </c:pt>
                <c:pt idx="150">
                  <c:v>67717</c:v>
                </c:pt>
                <c:pt idx="151">
                  <c:v>67716</c:v>
                </c:pt>
                <c:pt idx="152">
                  <c:v>68381</c:v>
                </c:pt>
                <c:pt idx="153">
                  <c:v>68703</c:v>
                </c:pt>
                <c:pt idx="154">
                  <c:v>68945</c:v>
                </c:pt>
                <c:pt idx="155">
                  <c:v>69534</c:v>
                </c:pt>
                <c:pt idx="156">
                  <c:v>69628</c:v>
                </c:pt>
                <c:pt idx="157">
                  <c:v>70022</c:v>
                </c:pt>
                <c:pt idx="158">
                  <c:v>69918</c:v>
                </c:pt>
                <c:pt idx="159">
                  <c:v>70872</c:v>
                </c:pt>
                <c:pt idx="160">
                  <c:v>70654</c:v>
                </c:pt>
                <c:pt idx="161">
                  <c:v>71152</c:v>
                </c:pt>
                <c:pt idx="162">
                  <c:v>71016</c:v>
                </c:pt>
                <c:pt idx="163">
                  <c:v>71581</c:v>
                </c:pt>
                <c:pt idx="164">
                  <c:v>71860</c:v>
                </c:pt>
                <c:pt idx="165">
                  <c:v>72177</c:v>
                </c:pt>
                <c:pt idx="166">
                  <c:v>72530</c:v>
                </c:pt>
                <c:pt idx="167">
                  <c:v>72779</c:v>
                </c:pt>
                <c:pt idx="168">
                  <c:v>73237</c:v>
                </c:pt>
                <c:pt idx="169">
                  <c:v>73424</c:v>
                </c:pt>
                <c:pt idx="170">
                  <c:v>73662</c:v>
                </c:pt>
                <c:pt idx="171">
                  <c:v>73753</c:v>
                </c:pt>
                <c:pt idx="172">
                  <c:v>74152</c:v>
                </c:pt>
                <c:pt idx="173">
                  <c:v>74067</c:v>
                </c:pt>
                <c:pt idx="174">
                  <c:v>74213</c:v>
                </c:pt>
                <c:pt idx="175">
                  <c:v>75072</c:v>
                </c:pt>
                <c:pt idx="176">
                  <c:v>75081</c:v>
                </c:pt>
                <c:pt idx="177">
                  <c:v>75786</c:v>
                </c:pt>
                <c:pt idx="178">
                  <c:v>75912</c:v>
                </c:pt>
                <c:pt idx="179">
                  <c:v>77034</c:v>
                </c:pt>
                <c:pt idx="180">
                  <c:v>76688</c:v>
                </c:pt>
                <c:pt idx="181">
                  <c:v>76699</c:v>
                </c:pt>
                <c:pt idx="182">
                  <c:v>77151</c:v>
                </c:pt>
                <c:pt idx="183">
                  <c:v>77043</c:v>
                </c:pt>
                <c:pt idx="184">
                  <c:v>77472</c:v>
                </c:pt>
                <c:pt idx="185">
                  <c:v>77948</c:v>
                </c:pt>
                <c:pt idx="186">
                  <c:v>78316</c:v>
                </c:pt>
                <c:pt idx="187">
                  <c:v>78143</c:v>
                </c:pt>
                <c:pt idx="188">
                  <c:v>78522</c:v>
                </c:pt>
                <c:pt idx="189">
                  <c:v>79138</c:v>
                </c:pt>
                <c:pt idx="190">
                  <c:v>79595</c:v>
                </c:pt>
                <c:pt idx="191">
                  <c:v>80107</c:v>
                </c:pt>
                <c:pt idx="192">
                  <c:v>79983</c:v>
                </c:pt>
                <c:pt idx="193">
                  <c:v>79265</c:v>
                </c:pt>
                <c:pt idx="194">
                  <c:v>79720</c:v>
                </c:pt>
                <c:pt idx="195">
                  <c:v>80313</c:v>
                </c:pt>
                <c:pt idx="196">
                  <c:v>80638</c:v>
                </c:pt>
                <c:pt idx="197">
                  <c:v>80827</c:v>
                </c:pt>
                <c:pt idx="198">
                  <c:v>81166</c:v>
                </c:pt>
                <c:pt idx="199">
                  <c:v>81302</c:v>
                </c:pt>
                <c:pt idx="200">
                  <c:v>81220</c:v>
                </c:pt>
                <c:pt idx="201">
                  <c:v>80888</c:v>
                </c:pt>
                <c:pt idx="202">
                  <c:v>80514</c:v>
                </c:pt>
                <c:pt idx="203">
                  <c:v>80202</c:v>
                </c:pt>
                <c:pt idx="204">
                  <c:v>81027</c:v>
                </c:pt>
                <c:pt idx="205">
                  <c:v>80046</c:v>
                </c:pt>
                <c:pt idx="206">
                  <c:v>79516</c:v>
                </c:pt>
                <c:pt idx="207">
                  <c:v>80026</c:v>
                </c:pt>
                <c:pt idx="208">
                  <c:v>80055</c:v>
                </c:pt>
                <c:pt idx="209">
                  <c:v>80244</c:v>
                </c:pt>
                <c:pt idx="210">
                  <c:v>80195</c:v>
                </c:pt>
                <c:pt idx="211">
                  <c:v>80046</c:v>
                </c:pt>
                <c:pt idx="212">
                  <c:v>80165</c:v>
                </c:pt>
                <c:pt idx="213">
                  <c:v>80263</c:v>
                </c:pt>
                <c:pt idx="214">
                  <c:v>80508</c:v>
                </c:pt>
                <c:pt idx="215">
                  <c:v>80851</c:v>
                </c:pt>
                <c:pt idx="216">
                  <c:v>80728</c:v>
                </c:pt>
                <c:pt idx="217">
                  <c:v>82002</c:v>
                </c:pt>
                <c:pt idx="218">
                  <c:v>81680</c:v>
                </c:pt>
                <c:pt idx="219">
                  <c:v>81844</c:v>
                </c:pt>
                <c:pt idx="220">
                  <c:v>81961</c:v>
                </c:pt>
                <c:pt idx="221">
                  <c:v>81797</c:v>
                </c:pt>
                <c:pt idx="222">
                  <c:v>82085</c:v>
                </c:pt>
                <c:pt idx="223">
                  <c:v>82617</c:v>
                </c:pt>
                <c:pt idx="224">
                  <c:v>83031</c:v>
                </c:pt>
                <c:pt idx="225">
                  <c:v>82972</c:v>
                </c:pt>
                <c:pt idx="226">
                  <c:v>83787</c:v>
                </c:pt>
                <c:pt idx="227">
                  <c:v>83653</c:v>
                </c:pt>
                <c:pt idx="228">
                  <c:v>84427</c:v>
                </c:pt>
                <c:pt idx="229">
                  <c:v>85343</c:v>
                </c:pt>
                <c:pt idx="230">
                  <c:v>85643</c:v>
                </c:pt>
                <c:pt idx="231">
                  <c:v>86393</c:v>
                </c:pt>
                <c:pt idx="232">
                  <c:v>86371</c:v>
                </c:pt>
                <c:pt idx="233">
                  <c:v>87331</c:v>
                </c:pt>
                <c:pt idx="234">
                  <c:v>87313</c:v>
                </c:pt>
                <c:pt idx="235">
                  <c:v>87752</c:v>
                </c:pt>
                <c:pt idx="236">
                  <c:v>87900</c:v>
                </c:pt>
                <c:pt idx="237">
                  <c:v>88209</c:v>
                </c:pt>
                <c:pt idx="238">
                  <c:v>88422</c:v>
                </c:pt>
                <c:pt idx="239">
                  <c:v>87942</c:v>
                </c:pt>
                <c:pt idx="240">
                  <c:v>89106</c:v>
                </c:pt>
                <c:pt idx="241">
                  <c:v>89303</c:v>
                </c:pt>
                <c:pt idx="242">
                  <c:v>89742</c:v>
                </c:pt>
                <c:pt idx="243">
                  <c:v>90244</c:v>
                </c:pt>
                <c:pt idx="244">
                  <c:v>90186</c:v>
                </c:pt>
                <c:pt idx="245">
                  <c:v>90431</c:v>
                </c:pt>
                <c:pt idx="246">
                  <c:v>90586</c:v>
                </c:pt>
                <c:pt idx="247">
                  <c:v>90771</c:v>
                </c:pt>
                <c:pt idx="248">
                  <c:v>91216</c:v>
                </c:pt>
                <c:pt idx="249">
                  <c:v>91110</c:v>
                </c:pt>
                <c:pt idx="250">
                  <c:v>91830</c:v>
                </c:pt>
                <c:pt idx="251">
                  <c:v>91680</c:v>
                </c:pt>
                <c:pt idx="252">
                  <c:v>92426</c:v>
                </c:pt>
                <c:pt idx="253">
                  <c:v>92597</c:v>
                </c:pt>
                <c:pt idx="254">
                  <c:v>92678</c:v>
                </c:pt>
                <c:pt idx="255">
                  <c:v>92032</c:v>
                </c:pt>
                <c:pt idx="256">
                  <c:v>92618</c:v>
                </c:pt>
                <c:pt idx="257">
                  <c:v>92495</c:v>
                </c:pt>
                <c:pt idx="258">
                  <c:v>93154</c:v>
                </c:pt>
                <c:pt idx="259">
                  <c:v>93339</c:v>
                </c:pt>
                <c:pt idx="260">
                  <c:v>93636</c:v>
                </c:pt>
                <c:pt idx="261">
                  <c:v>94385</c:v>
                </c:pt>
                <c:pt idx="262">
                  <c:v>95241</c:v>
                </c:pt>
                <c:pt idx="263">
                  <c:v>95274</c:v>
                </c:pt>
                <c:pt idx="264">
                  <c:v>95046</c:v>
                </c:pt>
                <c:pt idx="265">
                  <c:v>95637</c:v>
                </c:pt>
                <c:pt idx="266">
                  <c:v>96310</c:v>
                </c:pt>
                <c:pt idx="267">
                  <c:v>96682</c:v>
                </c:pt>
                <c:pt idx="268">
                  <c:v>97313</c:v>
                </c:pt>
                <c:pt idx="269">
                  <c:v>97862</c:v>
                </c:pt>
                <c:pt idx="270">
                  <c:v>98456</c:v>
                </c:pt>
                <c:pt idx="271">
                  <c:v>98885</c:v>
                </c:pt>
                <c:pt idx="272">
                  <c:v>99713</c:v>
                </c:pt>
                <c:pt idx="273">
                  <c:v>100605</c:v>
                </c:pt>
                <c:pt idx="274">
                  <c:v>100700</c:v>
                </c:pt>
                <c:pt idx="275">
                  <c:v>101604</c:v>
                </c:pt>
                <c:pt idx="276">
                  <c:v>102123</c:v>
                </c:pt>
                <c:pt idx="277">
                  <c:v>101962</c:v>
                </c:pt>
                <c:pt idx="278">
                  <c:v>102348</c:v>
                </c:pt>
                <c:pt idx="279">
                  <c:v>102881</c:v>
                </c:pt>
                <c:pt idx="280">
                  <c:v>103058</c:v>
                </c:pt>
                <c:pt idx="281">
                  <c:v>103340</c:v>
                </c:pt>
                <c:pt idx="282">
                  <c:v>103687</c:v>
                </c:pt>
                <c:pt idx="283">
                  <c:v>104000</c:v>
                </c:pt>
                <c:pt idx="284">
                  <c:v>103813</c:v>
                </c:pt>
                <c:pt idx="285">
                  <c:v>104047</c:v>
                </c:pt>
                <c:pt idx="286">
                  <c:v>104431</c:v>
                </c:pt>
                <c:pt idx="287">
                  <c:v>105026</c:v>
                </c:pt>
                <c:pt idx="288">
                  <c:v>104650</c:v>
                </c:pt>
                <c:pt idx="289">
                  <c:v>105769</c:v>
                </c:pt>
                <c:pt idx="290">
                  <c:v>105102</c:v>
                </c:pt>
                <c:pt idx="291">
                  <c:v>106027</c:v>
                </c:pt>
                <c:pt idx="292">
                  <c:v>106261</c:v>
                </c:pt>
                <c:pt idx="293">
                  <c:v>106681</c:v>
                </c:pt>
                <c:pt idx="294">
                  <c:v>106307</c:v>
                </c:pt>
                <c:pt idx="295">
                  <c:v>107008</c:v>
                </c:pt>
                <c:pt idx="296">
                  <c:v>107867</c:v>
                </c:pt>
                <c:pt idx="297">
                  <c:v>108175</c:v>
                </c:pt>
                <c:pt idx="298">
                  <c:v>109155</c:v>
                </c:pt>
                <c:pt idx="299">
                  <c:v>108527</c:v>
                </c:pt>
                <c:pt idx="300">
                  <c:v>110626</c:v>
                </c:pt>
                <c:pt idx="301">
                  <c:v>111131</c:v>
                </c:pt>
                <c:pt idx="302">
                  <c:v>111453</c:v>
                </c:pt>
                <c:pt idx="303">
                  <c:v>111628</c:v>
                </c:pt>
                <c:pt idx="304">
                  <c:v>111806</c:v>
                </c:pt>
                <c:pt idx="305">
                  <c:v>111444</c:v>
                </c:pt>
                <c:pt idx="306">
                  <c:v>111340</c:v>
                </c:pt>
                <c:pt idx="307">
                  <c:v>111905</c:v>
                </c:pt>
                <c:pt idx="308">
                  <c:v>112859</c:v>
                </c:pt>
                <c:pt idx="309">
                  <c:v>113374</c:v>
                </c:pt>
                <c:pt idx="310">
                  <c:v>114164</c:v>
                </c:pt>
                <c:pt idx="311">
                  <c:v>114997</c:v>
                </c:pt>
                <c:pt idx="312">
                  <c:v>114818</c:v>
                </c:pt>
                <c:pt idx="313">
                  <c:v>115372</c:v>
                </c:pt>
                <c:pt idx="314">
                  <c:v>116019</c:v>
                </c:pt>
                <c:pt idx="315">
                  <c:v>115511</c:v>
                </c:pt>
                <c:pt idx="316">
                  <c:v>116811</c:v>
                </c:pt>
                <c:pt idx="317">
                  <c:v>117376</c:v>
                </c:pt>
                <c:pt idx="318">
                  <c:v>118313</c:v>
                </c:pt>
                <c:pt idx="319">
                  <c:v>118496</c:v>
                </c:pt>
                <c:pt idx="320">
                  <c:v>117325</c:v>
                </c:pt>
                <c:pt idx="321">
                  <c:v>118276</c:v>
                </c:pt>
                <c:pt idx="322">
                  <c:v>118033</c:v>
                </c:pt>
                <c:pt idx="323">
                  <c:v>117930</c:v>
                </c:pt>
                <c:pt idx="324">
                  <c:v>119019</c:v>
                </c:pt>
                <c:pt idx="325">
                  <c:v>118452</c:v>
                </c:pt>
                <c:pt idx="326">
                  <c:v>119969</c:v>
                </c:pt>
                <c:pt idx="327">
                  <c:v>120722</c:v>
                </c:pt>
                <c:pt idx="328">
                  <c:v>121580</c:v>
                </c:pt>
                <c:pt idx="329">
                  <c:v>122727</c:v>
                </c:pt>
                <c:pt idx="330">
                  <c:v>123775</c:v>
                </c:pt>
                <c:pt idx="331">
                  <c:v>123734</c:v>
                </c:pt>
                <c:pt idx="332">
                  <c:v>123769</c:v>
                </c:pt>
                <c:pt idx="333">
                  <c:v>124200</c:v>
                </c:pt>
                <c:pt idx="334">
                  <c:v>124001</c:v>
                </c:pt>
                <c:pt idx="335">
                  <c:v>125610</c:v>
                </c:pt>
                <c:pt idx="336">
                  <c:v>125948</c:v>
                </c:pt>
                <c:pt idx="337">
                  <c:v>126300</c:v>
                </c:pt>
                <c:pt idx="338">
                  <c:v>121948</c:v>
                </c:pt>
                <c:pt idx="339">
                  <c:v>95332</c:v>
                </c:pt>
                <c:pt idx="340">
                  <c:v>105825</c:v>
                </c:pt>
                <c:pt idx="341">
                  <c:v>116349</c:v>
                </c:pt>
                <c:pt idx="342">
                  <c:v>118645</c:v>
                </c:pt>
                <c:pt idx="343">
                  <c:v>119956</c:v>
                </c:pt>
                <c:pt idx="344">
                  <c:v>121353</c:v>
                </c:pt>
                <c:pt idx="345">
                  <c:v>121110</c:v>
                </c:pt>
                <c:pt idx="346">
                  <c:v>119706</c:v>
                </c:pt>
                <c:pt idx="347">
                  <c:v>116394</c:v>
                </c:pt>
                <c:pt idx="348">
                  <c:v>122472</c:v>
                </c:pt>
                <c:pt idx="349">
                  <c:v>122062</c:v>
                </c:pt>
                <c:pt idx="350">
                  <c:v>130496</c:v>
                </c:pt>
                <c:pt idx="351">
                  <c:v>133721</c:v>
                </c:pt>
                <c:pt idx="352">
                  <c:v>136884</c:v>
                </c:pt>
                <c:pt idx="353">
                  <c:v>140767</c:v>
                </c:pt>
                <c:pt idx="354">
                  <c:v>142208</c:v>
                </c:pt>
                <c:pt idx="355">
                  <c:v>143619</c:v>
                </c:pt>
                <c:pt idx="356">
                  <c:v>144951</c:v>
                </c:pt>
                <c:pt idx="357">
                  <c:v>145773</c:v>
                </c:pt>
                <c:pt idx="358">
                  <c:v>146314</c:v>
                </c:pt>
                <c:pt idx="359">
                  <c:v>146338</c:v>
                </c:pt>
                <c:pt idx="360">
                  <c:v>144658</c:v>
                </c:pt>
                <c:pt idx="361">
                  <c:v>149043</c:v>
                </c:pt>
                <c:pt idx="362">
                  <c:v>151486</c:v>
                </c:pt>
                <c:pt idx="363">
                  <c:v>153646</c:v>
                </c:pt>
                <c:pt idx="364">
                  <c:v>155312</c:v>
                </c:pt>
                <c:pt idx="365">
                  <c:v>156799</c:v>
                </c:pt>
                <c:pt idx="366">
                  <c:v>156042</c:v>
                </c:pt>
                <c:pt idx="367">
                  <c:v>158349</c:v>
                </c:pt>
                <c:pt idx="368">
                  <c:v>159857</c:v>
                </c:pt>
                <c:pt idx="369">
                  <c:v>161795</c:v>
                </c:pt>
                <c:pt idx="370">
                  <c:v>162033</c:v>
                </c:pt>
                <c:pt idx="371">
                  <c:v>162376</c:v>
                </c:pt>
                <c:pt idx="372">
                  <c:v>166931</c:v>
                </c:pt>
                <c:pt idx="373">
                  <c:v>165280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9CA-418C-AD97-185A8DFDF344}"/>
            </c:ext>
          </c:extLst>
        </c:ser>
        <c:ser>
          <c:idx val="13"/>
          <c:order val="13"/>
          <c:tx>
            <c:strRef>
              <c:f>RestSA!$Q$1</c:f>
              <c:strCache>
                <c:ptCount val="1"/>
                <c:pt idx="0">
                  <c:v>Best UB Scenario Comb.</c:v>
                </c:pt>
              </c:strCache>
              <c:extLst xmlns:c15="http://schemas.microsoft.com/office/drawing/2012/chart"/>
            </c:strRef>
          </c:tx>
          <c:spPr>
            <a:ln w="15875">
              <a:solidFill>
                <a:srgbClr val="7030A0"/>
              </a:solidFill>
              <a:prstDash val="sysDash"/>
            </a:ln>
          </c:spPr>
          <c:marker>
            <c:symbol val="none"/>
          </c:marker>
          <c:cat>
            <c:numRef>
              <c:f>RestSA!$D$2:$D$370</c:f>
              <c:numCache>
                <c:formatCode>mmm\ \'yy</c:formatCode>
                <c:ptCount val="369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</c:numCache>
              <c:extLst xmlns:c15="http://schemas.microsoft.com/office/drawing/2012/chart"/>
            </c:numRef>
          </c:cat>
          <c:val>
            <c:numRef>
              <c:f>RestSA!$Q$2:$Q$386</c:f>
              <c:numCache>
                <c:formatCode>_(* #,##0_);_(* \(#,##0\);_(* "-"??_);_(@_)</c:formatCode>
                <c:ptCount val="385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165280</c:v>
                </c:pt>
                <c:pt idx="374">
                  <c:v>167989.17032825679</c:v>
                </c:pt>
                <c:pt idx="375">
                  <c:v>170804.99694265641</c:v>
                </c:pt>
                <c:pt idx="376">
                  <c:v>173282.96528424619</c:v>
                </c:pt>
                <c:pt idx="377">
                  <c:v>174838.33299016522</c:v>
                </c:pt>
                <c:pt idx="378">
                  <c:v>175698.86118680119</c:v>
                </c:pt>
                <c:pt idx="379">
                  <c:v>177048.75007481122</c:v>
                </c:pt>
                <c:pt idx="380">
                  <c:v>177913.7131721217</c:v>
                </c:pt>
                <c:pt idx="381">
                  <c:v>179135.33740199811</c:v>
                </c:pt>
                <c:pt idx="382">
                  <c:v>180015.64596776618</c:v>
                </c:pt>
                <c:pt idx="383">
                  <c:v>181152.64845773741</c:v>
                </c:pt>
                <c:pt idx="384">
                  <c:v>182047.67217125499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9CA-418C-AD97-185A8DFDF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3122400"/>
        <c:axId val="1443123232"/>
        <c:extLst/>
      </c:lineChart>
      <c:dateAx>
        <c:axId val="965278575"/>
        <c:scaling>
          <c:orientation val="minMax"/>
          <c:max val="4529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25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 sz="1000" b="1">
                    <a:solidFill>
                      <a:schemeClr val="accent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764089647295528"/>
              <c:y val="0.2074439379288115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65278575"/>
        <c:crosses val="autoZero"/>
        <c:crossBetween val="between"/>
      </c:valAx>
      <c:valAx>
        <c:axId val="144312323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>
                    <a:solidFill>
                      <a:srgbClr val="8F45C7"/>
                    </a:solidFill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r>
                  <a:rPr lang="en-US">
                    <a:solidFill>
                      <a:srgbClr val="8F45C7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85452744311309659"/>
              <c:y val="0.69174655799604001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="1">
                <a:solidFill>
                  <a:srgbClr val="8F45C7"/>
                </a:solidFill>
                <a:latin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443122400"/>
        <c:crosses val="max"/>
        <c:crossBetween val="between"/>
      </c:valAx>
      <c:dateAx>
        <c:axId val="1443122400"/>
        <c:scaling>
          <c:orientation val="minMax"/>
        </c:scaling>
        <c:delete val="1"/>
        <c:axPos val="b"/>
        <c:numFmt formatCode="mmm\ \'yy" sourceLinked="1"/>
        <c:majorTickMark val="out"/>
        <c:minorTickMark val="none"/>
        <c:tickLblPos val="nextTo"/>
        <c:crossAx val="1443123232"/>
        <c:crosses val="autoZero"/>
        <c:auto val="1"/>
        <c:lblOffset val="100"/>
        <c:baseTimeUnit val="months"/>
      </c:date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 horizontalDpi="1200" verticalDpi="120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GroceryNSA!$W$1</c:f>
          <c:strCache>
            <c:ptCount val="1"/>
            <c:pt idx="0">
              <c:v>Advance Retail Sales: Grocery Stores NSA</c:v>
            </c:pt>
          </c:strCache>
        </c:strRef>
      </c:tx>
      <c:layout>
        <c:manualLayout>
          <c:xMode val="edge"/>
          <c:yMode val="edge"/>
          <c:x val="4.0984943949536376E-2"/>
          <c:y val="2.73318216175358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400397380234E-2"/>
          <c:y val="0.19081904761904761"/>
          <c:w val="0.84845345500036795"/>
          <c:h val="0.687412406782485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GroceryNSA!$AC$1</c:f>
              <c:strCache>
                <c:ptCount val="1"/>
                <c:pt idx="0">
                  <c:v>Recession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f>GroceryNSA!$V$2:$V$27</c:f>
              <c:numCache>
                <c:formatCode>General</c:formatCode>
                <c:ptCount val="26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</c:numCache>
            </c:numRef>
          </c:cat>
          <c:val>
            <c:numRef>
              <c:f>GroceryNSA!$AC$2:$AC$32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7-42C7-A3F0-B04F86E8E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8540816"/>
        <c:axId val="1056231232"/>
      </c:barChart>
      <c:lineChart>
        <c:grouping val="standard"/>
        <c:varyColors val="0"/>
        <c:ser>
          <c:idx val="0"/>
          <c:order val="0"/>
          <c:tx>
            <c:strRef>
              <c:f>GroceryNSA!$W$1</c:f>
              <c:strCache>
                <c:ptCount val="1"/>
                <c:pt idx="0">
                  <c:v>Advance Retail Sales: Grocery Stores NSA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EC7-42C7-A3F0-B04F86E8ED57}"/>
              </c:ext>
            </c:extLst>
          </c:dPt>
          <c:dLbls>
            <c:dLbl>
              <c:idx val="28"/>
              <c:layout>
                <c:manualLayout>
                  <c:x val="-5.827661151844115E-2"/>
                  <c:y val="-6.09233369638319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C7-42C7-A3F0-B04F86E8ED57}"/>
                </c:ext>
              </c:extLst>
            </c:dLbl>
            <c:dLbl>
              <c:idx val="29"/>
              <c:layout>
                <c:manualLayout>
                  <c:x val="-1.0000043817561203E-2"/>
                  <c:y val="3.29238845144356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C7-42C7-A3F0-B04F86E8ED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GroceryNSA!$V$2:$V$32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GroceryNSA!$W$2:$W$32</c:f>
              <c:numCache>
                <c:formatCode>_(* #,##0_);_(* \(#,##0\);_(* "-"??_);_(@_)</c:formatCode>
                <c:ptCount val="31"/>
                <c:pt idx="0">
                  <c:v>337370</c:v>
                </c:pt>
                <c:pt idx="1">
                  <c:v>341318</c:v>
                </c:pt>
                <c:pt idx="2">
                  <c:v>350523</c:v>
                </c:pt>
                <c:pt idx="3">
                  <c:v>356409</c:v>
                </c:pt>
                <c:pt idx="4">
                  <c:v>365547</c:v>
                </c:pt>
                <c:pt idx="5">
                  <c:v>372570</c:v>
                </c:pt>
                <c:pt idx="6">
                  <c:v>378188</c:v>
                </c:pt>
                <c:pt idx="7">
                  <c:v>394250</c:v>
                </c:pt>
                <c:pt idx="8">
                  <c:v>402515</c:v>
                </c:pt>
                <c:pt idx="9">
                  <c:v>418127</c:v>
                </c:pt>
                <c:pt idx="10">
                  <c:v>419813</c:v>
                </c:pt>
                <c:pt idx="11">
                  <c:v>427987</c:v>
                </c:pt>
                <c:pt idx="12">
                  <c:v>441136</c:v>
                </c:pt>
                <c:pt idx="13">
                  <c:v>457667</c:v>
                </c:pt>
                <c:pt idx="14">
                  <c:v>471699</c:v>
                </c:pt>
                <c:pt idx="15">
                  <c:v>491360</c:v>
                </c:pt>
                <c:pt idx="16">
                  <c:v>511222</c:v>
                </c:pt>
                <c:pt idx="17">
                  <c:v>510033</c:v>
                </c:pt>
                <c:pt idx="18">
                  <c:v>520750</c:v>
                </c:pt>
                <c:pt idx="19">
                  <c:v>547476</c:v>
                </c:pt>
                <c:pt idx="20">
                  <c:v>563645</c:v>
                </c:pt>
                <c:pt idx="21">
                  <c:v>575476</c:v>
                </c:pt>
                <c:pt idx="22">
                  <c:v>601498</c:v>
                </c:pt>
                <c:pt idx="23">
                  <c:v>616086</c:v>
                </c:pt>
                <c:pt idx="24">
                  <c:v>627871</c:v>
                </c:pt>
                <c:pt idx="25">
                  <c:v>653178</c:v>
                </c:pt>
                <c:pt idx="26">
                  <c:v>671329</c:v>
                </c:pt>
                <c:pt idx="27">
                  <c:v>694370</c:v>
                </c:pt>
                <c:pt idx="28">
                  <c:v>759748</c:v>
                </c:pt>
                <c:pt idx="29">
                  <c:v>783165</c:v>
                </c:pt>
                <c:pt idx="30">
                  <c:v>848368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C7-42C7-A3F0-B04F86E8ED57}"/>
            </c:ext>
          </c:extLst>
        </c:ser>
        <c:ser>
          <c:idx val="2"/>
          <c:order val="2"/>
          <c:tx>
            <c:strRef>
              <c:f>GroceryNSA!$Y$1</c:f>
              <c:strCache>
                <c:ptCount val="1"/>
                <c:pt idx="0">
                  <c:v>Lo.80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C7-42C7-A3F0-B04F86E8ED57}"/>
                </c:ext>
              </c:extLst>
            </c:dLbl>
            <c:dLbl>
              <c:idx val="29"/>
              <c:layout>
                <c:manualLayout>
                  <c:x val="7.4005561197426108E-3"/>
                  <c:y val="9.070294784580499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C7-42C7-A3F0-B04F86E8ED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GroceryNSA!$V$2:$V$32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GroceryNSA!$Y$2:$Y$32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848368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C7-42C7-A3F0-B04F86E8ED57}"/>
            </c:ext>
          </c:extLst>
        </c:ser>
        <c:ser>
          <c:idx val="3"/>
          <c:order val="3"/>
          <c:tx>
            <c:strRef>
              <c:f>GroceryNSA!$AA$1</c:f>
              <c:strCache>
                <c:ptCount val="1"/>
                <c:pt idx="0">
                  <c:v>Lo.95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C7-42C7-A3F0-B04F86E8ED57}"/>
                </c:ext>
              </c:extLst>
            </c:dLbl>
            <c:dLbl>
              <c:idx val="29"/>
              <c:layout>
                <c:manualLayout>
                  <c:x val="1.8052695164536461E-3"/>
                  <c:y val="3.61602418745275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6225725119745523E-2"/>
                      <c:h val="5.442176870748299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EC7-42C7-A3F0-B04F86E8ED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GroceryNSA!$V$2:$V$32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GroceryNSA!$AA$2:$AA$32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848368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EC7-42C7-A3F0-B04F86E8ED57}"/>
            </c:ext>
          </c:extLst>
        </c:ser>
        <c:ser>
          <c:idx val="4"/>
          <c:order val="4"/>
          <c:tx>
            <c:strRef>
              <c:f>GroceryNSA!$X$1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C7-42C7-A3F0-B04F86E8ED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GroceryNSA!$V$2:$V$32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GroceryNSA!$X$2:$X$32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848368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EC7-42C7-A3F0-B04F86E8ED57}"/>
            </c:ext>
          </c:extLst>
        </c:ser>
        <c:ser>
          <c:idx val="5"/>
          <c:order val="5"/>
          <c:tx>
            <c:strRef>
              <c:f>GroceryNSA!$Z$1</c:f>
              <c:strCache>
                <c:ptCount val="1"/>
                <c:pt idx="0">
                  <c:v>Hi.80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C7-42C7-A3F0-B04F86E8ED57}"/>
                </c:ext>
              </c:extLst>
            </c:dLbl>
            <c:dLbl>
              <c:idx val="29"/>
              <c:layout>
                <c:manualLayout>
                  <c:x val="1.8501387604070306E-3"/>
                  <c:y val="-1.20937263794406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C7-42C7-A3F0-B04F86E8ED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GroceryNSA!$V$2:$V$32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GroceryNSA!$Z$2:$Z$32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848368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EC7-42C7-A3F0-B04F86E8ED57}"/>
            </c:ext>
          </c:extLst>
        </c:ser>
        <c:ser>
          <c:idx val="6"/>
          <c:order val="6"/>
          <c:tx>
            <c:strRef>
              <c:f>GroceryNSA!$AB$1</c:f>
              <c:strCache>
                <c:ptCount val="1"/>
                <c:pt idx="0">
                  <c:v>Hi.95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C7-42C7-A3F0-B04F86E8ED57}"/>
                </c:ext>
              </c:extLst>
            </c:dLbl>
            <c:dLbl>
              <c:idx val="29"/>
              <c:layout>
                <c:manualLayout>
                  <c:x val="-9.2506938020352879E-3"/>
                  <c:y val="-3.9304610733182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C7-42C7-A3F0-B04F86E8ED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GroceryNSA!$V$2:$V$32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GroceryNSA!$AB$2:$AB$32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848368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EC7-42C7-A3F0-B04F86E8E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187568"/>
        <c:axId val="1056228320"/>
      </c:lineChart>
      <c:catAx>
        <c:axId val="121718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056228320"/>
        <c:crosses val="autoZero"/>
        <c:auto val="1"/>
        <c:lblAlgn val="ctr"/>
        <c:lblOffset val="100"/>
        <c:noMultiLvlLbl val="0"/>
      </c:catAx>
      <c:valAx>
        <c:axId val="10562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Billion $USD</a:t>
                </a:r>
              </a:p>
            </c:rich>
          </c:tx>
          <c:layout>
            <c:manualLayout>
              <c:xMode val="edge"/>
              <c:yMode val="edge"/>
              <c:x val="3.9102215026859954E-3"/>
              <c:y val="0.384554787794382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217187568"/>
        <c:crosses val="autoZero"/>
        <c:crossBetween val="between"/>
        <c:dispUnits>
          <c:builtInUnit val="thousands"/>
        </c:dispUnits>
      </c:valAx>
      <c:valAx>
        <c:axId val="105623123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>
                <a:alpha val="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40816"/>
        <c:crosses val="max"/>
        <c:crossBetween val="between"/>
      </c:valAx>
      <c:catAx>
        <c:axId val="121854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6231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GroceryNSA!$E$1</c:f>
          <c:strCache>
            <c:ptCount val="1"/>
            <c:pt idx="0">
              <c:v>Advance Retail Sales: Grocery Stores NSA</c:v>
            </c:pt>
          </c:strCache>
        </c:strRef>
      </c:tx>
      <c:layout>
        <c:manualLayout>
          <c:xMode val="edge"/>
          <c:yMode val="edge"/>
          <c:x val="2.7321281809470785E-2"/>
          <c:y val="2.73868481371955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8841971725904"/>
          <c:y val="0.14629598931712484"/>
          <c:w val="0.80112351799814963"/>
          <c:h val="0.76291430676428607"/>
        </c:manualLayout>
      </c:layout>
      <c:lineChart>
        <c:grouping val="standard"/>
        <c:varyColors val="0"/>
        <c:ser>
          <c:idx val="6"/>
          <c:order val="0"/>
          <c:tx>
            <c:strRef>
              <c:f>GroceryNSA!$F$1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GroceryNSA!$F$2:$F$373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F6-434E-8274-DB8A5A5F6D8F}"/>
            </c:ext>
          </c:extLst>
        </c:ser>
        <c:ser>
          <c:idx val="1"/>
          <c:order val="1"/>
          <c:tx>
            <c:strRef>
              <c:f>GroceryNSA!$G$1</c:f>
              <c:strCache>
                <c:ptCount val="1"/>
                <c:pt idx="0">
                  <c:v>Lo.80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GroceryNSA!$G$2:$G$373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F6-434E-8274-DB8A5A5F6D8F}"/>
            </c:ext>
          </c:extLst>
        </c:ser>
        <c:ser>
          <c:idx val="2"/>
          <c:order val="2"/>
          <c:tx>
            <c:strRef>
              <c:f>GroceryNSA!$H$1</c:f>
              <c:strCache>
                <c:ptCount val="1"/>
                <c:pt idx="0">
                  <c:v>Hi.80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F6-434E-8274-DB8A5A5F6D8F}"/>
            </c:ext>
          </c:extLst>
        </c:ser>
        <c:ser>
          <c:idx val="0"/>
          <c:order val="5"/>
          <c:tx>
            <c:strRef>
              <c:f>GroceryNSA!$E$1</c:f>
              <c:strCache>
                <c:ptCount val="1"/>
                <c:pt idx="0">
                  <c:v>Advance Retail Sales: Grocery Stores NSA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GroceryNSA!$E$2:$E$373</c:f>
              <c:numCache>
                <c:formatCode>_(* #,##0_);_(* \(#,##0\);_(* "-"??_);_(@_)</c:formatCode>
                <c:ptCount val="372"/>
                <c:pt idx="0">
                  <c:v>27306</c:v>
                </c:pt>
                <c:pt idx="1">
                  <c:v>26223</c:v>
                </c:pt>
                <c:pt idx="2">
                  <c:v>27235</c:v>
                </c:pt>
                <c:pt idx="3">
                  <c:v>27588</c:v>
                </c:pt>
                <c:pt idx="4">
                  <c:v>28883</c:v>
                </c:pt>
                <c:pt idx="5">
                  <c:v>28039</c:v>
                </c:pt>
                <c:pt idx="6">
                  <c:v>29479</c:v>
                </c:pt>
                <c:pt idx="7">
                  <c:v>28645</c:v>
                </c:pt>
                <c:pt idx="8">
                  <c:v>27475</c:v>
                </c:pt>
                <c:pt idx="9">
                  <c:v>28583</c:v>
                </c:pt>
                <c:pt idx="10">
                  <c:v>27620</c:v>
                </c:pt>
                <c:pt idx="11">
                  <c:v>30294</c:v>
                </c:pt>
                <c:pt idx="12">
                  <c:v>27571</c:v>
                </c:pt>
                <c:pt idx="13">
                  <c:v>25748</c:v>
                </c:pt>
                <c:pt idx="14">
                  <c:v>27911</c:v>
                </c:pt>
                <c:pt idx="15">
                  <c:v>28112</c:v>
                </c:pt>
                <c:pt idx="16">
                  <c:v>29096</c:v>
                </c:pt>
                <c:pt idx="17">
                  <c:v>28576</c:v>
                </c:pt>
                <c:pt idx="18">
                  <c:v>30067</c:v>
                </c:pt>
                <c:pt idx="19">
                  <c:v>28470</c:v>
                </c:pt>
                <c:pt idx="20">
                  <c:v>28022</c:v>
                </c:pt>
                <c:pt idx="21">
                  <c:v>28532</c:v>
                </c:pt>
                <c:pt idx="22">
                  <c:v>28081</c:v>
                </c:pt>
                <c:pt idx="23">
                  <c:v>31132</c:v>
                </c:pt>
                <c:pt idx="24">
                  <c:v>27889</c:v>
                </c:pt>
                <c:pt idx="25">
                  <c:v>26175</c:v>
                </c:pt>
                <c:pt idx="26">
                  <c:v>29261</c:v>
                </c:pt>
                <c:pt idx="27">
                  <c:v>28529</c:v>
                </c:pt>
                <c:pt idx="28">
                  <c:v>29402</c:v>
                </c:pt>
                <c:pt idx="29">
                  <c:v>29721</c:v>
                </c:pt>
                <c:pt idx="30">
                  <c:v>30344</c:v>
                </c:pt>
                <c:pt idx="31">
                  <c:v>29792</c:v>
                </c:pt>
                <c:pt idx="32">
                  <c:v>29102</c:v>
                </c:pt>
                <c:pt idx="33">
                  <c:v>29079</c:v>
                </c:pt>
                <c:pt idx="34">
                  <c:v>29077</c:v>
                </c:pt>
                <c:pt idx="35">
                  <c:v>32152</c:v>
                </c:pt>
                <c:pt idx="36">
                  <c:v>28629</c:v>
                </c:pt>
                <c:pt idx="37">
                  <c:v>26762</c:v>
                </c:pt>
                <c:pt idx="38">
                  <c:v>29708</c:v>
                </c:pt>
                <c:pt idx="39">
                  <c:v>29086</c:v>
                </c:pt>
                <c:pt idx="40">
                  <c:v>30388</c:v>
                </c:pt>
                <c:pt idx="41">
                  <c:v>30229</c:v>
                </c:pt>
                <c:pt idx="42">
                  <c:v>30654</c:v>
                </c:pt>
                <c:pt idx="43">
                  <c:v>30434</c:v>
                </c:pt>
                <c:pt idx="44">
                  <c:v>29378</c:v>
                </c:pt>
                <c:pt idx="45">
                  <c:v>29068</c:v>
                </c:pt>
                <c:pt idx="46">
                  <c:v>29619</c:v>
                </c:pt>
                <c:pt idx="47">
                  <c:v>32454</c:v>
                </c:pt>
                <c:pt idx="48">
                  <c:v>29172</c:v>
                </c:pt>
                <c:pt idx="49">
                  <c:v>28191</c:v>
                </c:pt>
                <c:pt idx="50">
                  <c:v>30245</c:v>
                </c:pt>
                <c:pt idx="51">
                  <c:v>29344</c:v>
                </c:pt>
                <c:pt idx="52">
                  <c:v>31364</c:v>
                </c:pt>
                <c:pt idx="53">
                  <c:v>30470</c:v>
                </c:pt>
                <c:pt idx="54">
                  <c:v>31377</c:v>
                </c:pt>
                <c:pt idx="55">
                  <c:v>31747</c:v>
                </c:pt>
                <c:pt idx="56">
                  <c:v>29495</c:v>
                </c:pt>
                <c:pt idx="57">
                  <c:v>30674</c:v>
                </c:pt>
                <c:pt idx="58">
                  <c:v>31014</c:v>
                </c:pt>
                <c:pt idx="59">
                  <c:v>32454</c:v>
                </c:pt>
                <c:pt idx="60">
                  <c:v>30534</c:v>
                </c:pt>
                <c:pt idx="61">
                  <c:v>27985</c:v>
                </c:pt>
                <c:pt idx="62">
                  <c:v>31513</c:v>
                </c:pt>
                <c:pt idx="63">
                  <c:v>29853</c:v>
                </c:pt>
                <c:pt idx="64">
                  <c:v>32412</c:v>
                </c:pt>
                <c:pt idx="65">
                  <c:v>30527</c:v>
                </c:pt>
                <c:pt idx="66">
                  <c:v>32232</c:v>
                </c:pt>
                <c:pt idx="67">
                  <c:v>32032</c:v>
                </c:pt>
                <c:pt idx="68">
                  <c:v>30142</c:v>
                </c:pt>
                <c:pt idx="69">
                  <c:v>31319</c:v>
                </c:pt>
                <c:pt idx="70">
                  <c:v>31032</c:v>
                </c:pt>
                <c:pt idx="71">
                  <c:v>32989</c:v>
                </c:pt>
                <c:pt idx="72">
                  <c:v>30679</c:v>
                </c:pt>
                <c:pt idx="73">
                  <c:v>27947</c:v>
                </c:pt>
                <c:pt idx="74">
                  <c:v>30501</c:v>
                </c:pt>
                <c:pt idx="75">
                  <c:v>30826</c:v>
                </c:pt>
                <c:pt idx="76">
                  <c:v>32456</c:v>
                </c:pt>
                <c:pt idx="77">
                  <c:v>31215</c:v>
                </c:pt>
                <c:pt idx="78">
                  <c:v>33067</c:v>
                </c:pt>
                <c:pt idx="79">
                  <c:v>32220</c:v>
                </c:pt>
                <c:pt idx="80">
                  <c:v>31005</c:v>
                </c:pt>
                <c:pt idx="81">
                  <c:v>32214</c:v>
                </c:pt>
                <c:pt idx="82">
                  <c:v>31377</c:v>
                </c:pt>
                <c:pt idx="83">
                  <c:v>34681</c:v>
                </c:pt>
                <c:pt idx="84">
                  <c:v>31516</c:v>
                </c:pt>
                <c:pt idx="85">
                  <c:v>29413</c:v>
                </c:pt>
                <c:pt idx="86">
                  <c:v>32451</c:v>
                </c:pt>
                <c:pt idx="87">
                  <c:v>31948</c:v>
                </c:pt>
                <c:pt idx="88">
                  <c:v>33727</c:v>
                </c:pt>
                <c:pt idx="89">
                  <c:v>32568</c:v>
                </c:pt>
                <c:pt idx="90">
                  <c:v>34568</c:v>
                </c:pt>
                <c:pt idx="91">
                  <c:v>32944</c:v>
                </c:pt>
                <c:pt idx="92">
                  <c:v>32624</c:v>
                </c:pt>
                <c:pt idx="93">
                  <c:v>32935</c:v>
                </c:pt>
                <c:pt idx="94">
                  <c:v>32510</c:v>
                </c:pt>
                <c:pt idx="95">
                  <c:v>37046</c:v>
                </c:pt>
                <c:pt idx="96">
                  <c:v>31336</c:v>
                </c:pt>
                <c:pt idx="97">
                  <c:v>30515</c:v>
                </c:pt>
                <c:pt idx="98">
                  <c:v>33216</c:v>
                </c:pt>
                <c:pt idx="99">
                  <c:v>33004</c:v>
                </c:pt>
                <c:pt idx="100">
                  <c:v>34085</c:v>
                </c:pt>
                <c:pt idx="101">
                  <c:v>33880</c:v>
                </c:pt>
                <c:pt idx="102">
                  <c:v>34517</c:v>
                </c:pt>
                <c:pt idx="103">
                  <c:v>34225</c:v>
                </c:pt>
                <c:pt idx="104">
                  <c:v>33324</c:v>
                </c:pt>
                <c:pt idx="105">
                  <c:v>33190</c:v>
                </c:pt>
                <c:pt idx="106">
                  <c:v>33969</c:v>
                </c:pt>
                <c:pt idx="107">
                  <c:v>37254</c:v>
                </c:pt>
                <c:pt idx="108">
                  <c:v>33236</c:v>
                </c:pt>
                <c:pt idx="109">
                  <c:v>31488</c:v>
                </c:pt>
                <c:pt idx="110">
                  <c:v>34856</c:v>
                </c:pt>
                <c:pt idx="111">
                  <c:v>33685</c:v>
                </c:pt>
                <c:pt idx="112">
                  <c:v>36068</c:v>
                </c:pt>
                <c:pt idx="113">
                  <c:v>35215</c:v>
                </c:pt>
                <c:pt idx="114">
                  <c:v>35418</c:v>
                </c:pt>
                <c:pt idx="115">
                  <c:v>35919</c:v>
                </c:pt>
                <c:pt idx="116">
                  <c:v>34379</c:v>
                </c:pt>
                <c:pt idx="117">
                  <c:v>34847</c:v>
                </c:pt>
                <c:pt idx="118">
                  <c:v>35308</c:v>
                </c:pt>
                <c:pt idx="119">
                  <c:v>37708</c:v>
                </c:pt>
                <c:pt idx="120">
                  <c:v>34533</c:v>
                </c:pt>
                <c:pt idx="121">
                  <c:v>32024</c:v>
                </c:pt>
                <c:pt idx="122">
                  <c:v>35863</c:v>
                </c:pt>
                <c:pt idx="123">
                  <c:v>33190</c:v>
                </c:pt>
                <c:pt idx="124">
                  <c:v>36478</c:v>
                </c:pt>
                <c:pt idx="125">
                  <c:v>34933</c:v>
                </c:pt>
                <c:pt idx="126">
                  <c:v>35885</c:v>
                </c:pt>
                <c:pt idx="127">
                  <c:v>36025</c:v>
                </c:pt>
                <c:pt idx="128">
                  <c:v>33610</c:v>
                </c:pt>
                <c:pt idx="129">
                  <c:v>34885</c:v>
                </c:pt>
                <c:pt idx="130">
                  <c:v>35649</c:v>
                </c:pt>
                <c:pt idx="131">
                  <c:v>36738</c:v>
                </c:pt>
                <c:pt idx="132">
                  <c:v>35384</c:v>
                </c:pt>
                <c:pt idx="133">
                  <c:v>32440</c:v>
                </c:pt>
                <c:pt idx="134">
                  <c:v>35265</c:v>
                </c:pt>
                <c:pt idx="135">
                  <c:v>34854</c:v>
                </c:pt>
                <c:pt idx="136">
                  <c:v>37057</c:v>
                </c:pt>
                <c:pt idx="137">
                  <c:v>35212</c:v>
                </c:pt>
                <c:pt idx="138">
                  <c:v>37108</c:v>
                </c:pt>
                <c:pt idx="139">
                  <c:v>36644</c:v>
                </c:pt>
                <c:pt idx="140">
                  <c:v>34697</c:v>
                </c:pt>
                <c:pt idx="141">
                  <c:v>35870</c:v>
                </c:pt>
                <c:pt idx="142">
                  <c:v>35786</c:v>
                </c:pt>
                <c:pt idx="143">
                  <c:v>37670</c:v>
                </c:pt>
                <c:pt idx="144">
                  <c:v>36475</c:v>
                </c:pt>
                <c:pt idx="145">
                  <c:v>33701</c:v>
                </c:pt>
                <c:pt idx="146">
                  <c:v>35892</c:v>
                </c:pt>
                <c:pt idx="147">
                  <c:v>35876</c:v>
                </c:pt>
                <c:pt idx="148">
                  <c:v>37733</c:v>
                </c:pt>
                <c:pt idx="149">
                  <c:v>36362</c:v>
                </c:pt>
                <c:pt idx="150">
                  <c:v>38170</c:v>
                </c:pt>
                <c:pt idx="151">
                  <c:v>36607</c:v>
                </c:pt>
                <c:pt idx="152">
                  <c:v>36360</c:v>
                </c:pt>
                <c:pt idx="153">
                  <c:v>37004</c:v>
                </c:pt>
                <c:pt idx="154">
                  <c:v>36876</c:v>
                </c:pt>
                <c:pt idx="155">
                  <c:v>40080</c:v>
                </c:pt>
                <c:pt idx="156">
                  <c:v>37176</c:v>
                </c:pt>
                <c:pt idx="157">
                  <c:v>34286</c:v>
                </c:pt>
                <c:pt idx="158">
                  <c:v>38210</c:v>
                </c:pt>
                <c:pt idx="159">
                  <c:v>36908</c:v>
                </c:pt>
                <c:pt idx="160">
                  <c:v>38742</c:v>
                </c:pt>
                <c:pt idx="161">
                  <c:v>38219</c:v>
                </c:pt>
                <c:pt idx="162">
                  <c:v>39289</c:v>
                </c:pt>
                <c:pt idx="163">
                  <c:v>38627</c:v>
                </c:pt>
                <c:pt idx="164">
                  <c:v>37844</c:v>
                </c:pt>
                <c:pt idx="165">
                  <c:v>38251</c:v>
                </c:pt>
                <c:pt idx="166">
                  <c:v>38354</c:v>
                </c:pt>
                <c:pt idx="167">
                  <c:v>41761</c:v>
                </c:pt>
                <c:pt idx="168">
                  <c:v>37489</c:v>
                </c:pt>
                <c:pt idx="169">
                  <c:v>35506</c:v>
                </c:pt>
                <c:pt idx="170">
                  <c:v>38827</c:v>
                </c:pt>
                <c:pt idx="171">
                  <c:v>38269</c:v>
                </c:pt>
                <c:pt idx="172">
                  <c:v>40341</c:v>
                </c:pt>
                <c:pt idx="173">
                  <c:v>39569</c:v>
                </c:pt>
                <c:pt idx="174">
                  <c:v>40357</c:v>
                </c:pt>
                <c:pt idx="175">
                  <c:v>40340</c:v>
                </c:pt>
                <c:pt idx="176">
                  <c:v>38766</c:v>
                </c:pt>
                <c:pt idx="177">
                  <c:v>39322</c:v>
                </c:pt>
                <c:pt idx="178">
                  <c:v>39989</c:v>
                </c:pt>
                <c:pt idx="179">
                  <c:v>42924</c:v>
                </c:pt>
                <c:pt idx="180">
                  <c:v>39649</c:v>
                </c:pt>
                <c:pt idx="181">
                  <c:v>37150</c:v>
                </c:pt>
                <c:pt idx="182">
                  <c:v>40815</c:v>
                </c:pt>
                <c:pt idx="183">
                  <c:v>39244</c:v>
                </c:pt>
                <c:pt idx="184">
                  <c:v>42207</c:v>
                </c:pt>
                <c:pt idx="185">
                  <c:v>41279</c:v>
                </c:pt>
                <c:pt idx="186">
                  <c:v>41619</c:v>
                </c:pt>
                <c:pt idx="187">
                  <c:v>41896</c:v>
                </c:pt>
                <c:pt idx="188">
                  <c:v>40191</c:v>
                </c:pt>
                <c:pt idx="189">
                  <c:v>40924</c:v>
                </c:pt>
                <c:pt idx="190">
                  <c:v>41910</c:v>
                </c:pt>
                <c:pt idx="191">
                  <c:v>44476</c:v>
                </c:pt>
                <c:pt idx="192">
                  <c:v>41864</c:v>
                </c:pt>
                <c:pt idx="193">
                  <c:v>39915</c:v>
                </c:pt>
                <c:pt idx="194">
                  <c:v>42590</c:v>
                </c:pt>
                <c:pt idx="195">
                  <c:v>40966</c:v>
                </c:pt>
                <c:pt idx="196">
                  <c:v>44549</c:v>
                </c:pt>
                <c:pt idx="197">
                  <c:v>42299</c:v>
                </c:pt>
                <c:pt idx="198">
                  <c:v>44057</c:v>
                </c:pt>
                <c:pt idx="199">
                  <c:v>44010</c:v>
                </c:pt>
                <c:pt idx="200">
                  <c:v>41378</c:v>
                </c:pt>
                <c:pt idx="201">
                  <c:v>42811</c:v>
                </c:pt>
                <c:pt idx="202">
                  <c:v>42751</c:v>
                </c:pt>
                <c:pt idx="203">
                  <c:v>44032</c:v>
                </c:pt>
                <c:pt idx="204">
                  <c:v>42942</c:v>
                </c:pt>
                <c:pt idx="205">
                  <c:v>38522</c:v>
                </c:pt>
                <c:pt idx="206">
                  <c:v>41312</c:v>
                </c:pt>
                <c:pt idx="207">
                  <c:v>41781</c:v>
                </c:pt>
                <c:pt idx="208">
                  <c:v>44034</c:v>
                </c:pt>
                <c:pt idx="209">
                  <c:v>42147</c:v>
                </c:pt>
                <c:pt idx="210">
                  <c:v>43839</c:v>
                </c:pt>
                <c:pt idx="211">
                  <c:v>42995</c:v>
                </c:pt>
                <c:pt idx="212">
                  <c:v>41538</c:v>
                </c:pt>
                <c:pt idx="213">
                  <c:v>43020</c:v>
                </c:pt>
                <c:pt idx="214">
                  <c:v>42508</c:v>
                </c:pt>
                <c:pt idx="215">
                  <c:v>45395</c:v>
                </c:pt>
                <c:pt idx="216">
                  <c:v>42985</c:v>
                </c:pt>
                <c:pt idx="217">
                  <c:v>40061</c:v>
                </c:pt>
                <c:pt idx="218">
                  <c:v>43434</c:v>
                </c:pt>
                <c:pt idx="219">
                  <c:v>42236</c:v>
                </c:pt>
                <c:pt idx="220">
                  <c:v>44607</c:v>
                </c:pt>
                <c:pt idx="221">
                  <c:v>42877</c:v>
                </c:pt>
                <c:pt idx="222">
                  <c:v>44559</c:v>
                </c:pt>
                <c:pt idx="223">
                  <c:v>43431</c:v>
                </c:pt>
                <c:pt idx="224">
                  <c:v>42642</c:v>
                </c:pt>
                <c:pt idx="225">
                  <c:v>43536</c:v>
                </c:pt>
                <c:pt idx="226">
                  <c:v>43724</c:v>
                </c:pt>
                <c:pt idx="227">
                  <c:v>46658</c:v>
                </c:pt>
                <c:pt idx="228">
                  <c:v>44282</c:v>
                </c:pt>
                <c:pt idx="229">
                  <c:v>41229</c:v>
                </c:pt>
                <c:pt idx="230">
                  <c:v>45068</c:v>
                </c:pt>
                <c:pt idx="231">
                  <c:v>45586</c:v>
                </c:pt>
                <c:pt idx="232">
                  <c:v>46318</c:v>
                </c:pt>
                <c:pt idx="233">
                  <c:v>45883</c:v>
                </c:pt>
                <c:pt idx="234">
                  <c:v>47171</c:v>
                </c:pt>
                <c:pt idx="235">
                  <c:v>46448</c:v>
                </c:pt>
                <c:pt idx="236">
                  <c:v>44877</c:v>
                </c:pt>
                <c:pt idx="237">
                  <c:v>45725</c:v>
                </c:pt>
                <c:pt idx="238">
                  <c:v>46046</c:v>
                </c:pt>
                <c:pt idx="239">
                  <c:v>48843</c:v>
                </c:pt>
                <c:pt idx="240">
                  <c:v>45462</c:v>
                </c:pt>
                <c:pt idx="241">
                  <c:v>44174</c:v>
                </c:pt>
                <c:pt idx="242">
                  <c:v>47408</c:v>
                </c:pt>
                <c:pt idx="243">
                  <c:v>45754</c:v>
                </c:pt>
                <c:pt idx="244">
                  <c:v>48420</c:v>
                </c:pt>
                <c:pt idx="245">
                  <c:v>47217</c:v>
                </c:pt>
                <c:pt idx="246">
                  <c:v>47473</c:v>
                </c:pt>
                <c:pt idx="247">
                  <c:v>48047</c:v>
                </c:pt>
                <c:pt idx="248">
                  <c:v>46047</c:v>
                </c:pt>
                <c:pt idx="249">
                  <c:v>46975</c:v>
                </c:pt>
                <c:pt idx="250">
                  <c:v>47310</c:v>
                </c:pt>
                <c:pt idx="251">
                  <c:v>49358</c:v>
                </c:pt>
                <c:pt idx="252">
                  <c:v>47094</c:v>
                </c:pt>
                <c:pt idx="253">
                  <c:v>43863</c:v>
                </c:pt>
                <c:pt idx="254">
                  <c:v>48910</c:v>
                </c:pt>
                <c:pt idx="255">
                  <c:v>45367</c:v>
                </c:pt>
                <c:pt idx="256">
                  <c:v>49616</c:v>
                </c:pt>
                <c:pt idx="257">
                  <c:v>47840</c:v>
                </c:pt>
                <c:pt idx="258">
                  <c:v>48871</c:v>
                </c:pt>
                <c:pt idx="259">
                  <c:v>49388</c:v>
                </c:pt>
                <c:pt idx="260">
                  <c:v>46600</c:v>
                </c:pt>
                <c:pt idx="261">
                  <c:v>48395</c:v>
                </c:pt>
                <c:pt idx="262">
                  <c:v>49026</c:v>
                </c:pt>
                <c:pt idx="263">
                  <c:v>50506</c:v>
                </c:pt>
                <c:pt idx="264">
                  <c:v>49275</c:v>
                </c:pt>
                <c:pt idx="265">
                  <c:v>45225</c:v>
                </c:pt>
                <c:pt idx="266">
                  <c:v>49148</c:v>
                </c:pt>
                <c:pt idx="267">
                  <c:v>48847</c:v>
                </c:pt>
                <c:pt idx="268">
                  <c:v>51911</c:v>
                </c:pt>
                <c:pt idx="269">
                  <c:v>49596</c:v>
                </c:pt>
                <c:pt idx="270">
                  <c:v>51528</c:v>
                </c:pt>
                <c:pt idx="271">
                  <c:v>51466</c:v>
                </c:pt>
                <c:pt idx="272">
                  <c:v>49003</c:v>
                </c:pt>
                <c:pt idx="273">
                  <c:v>51196</c:v>
                </c:pt>
                <c:pt idx="274">
                  <c:v>51168</c:v>
                </c:pt>
                <c:pt idx="275">
                  <c:v>53135</c:v>
                </c:pt>
                <c:pt idx="276">
                  <c:v>51645</c:v>
                </c:pt>
                <c:pt idx="277">
                  <c:v>47165</c:v>
                </c:pt>
                <c:pt idx="278">
                  <c:v>51222</c:v>
                </c:pt>
                <c:pt idx="279">
                  <c:v>50114</c:v>
                </c:pt>
                <c:pt idx="280">
                  <c:v>53189</c:v>
                </c:pt>
                <c:pt idx="281">
                  <c:v>50889</c:v>
                </c:pt>
                <c:pt idx="282">
                  <c:v>53016</c:v>
                </c:pt>
                <c:pt idx="283">
                  <c:v>51991</c:v>
                </c:pt>
                <c:pt idx="284">
                  <c:v>50082</c:v>
                </c:pt>
                <c:pt idx="285">
                  <c:v>51794</c:v>
                </c:pt>
                <c:pt idx="286">
                  <c:v>51133</c:v>
                </c:pt>
                <c:pt idx="287">
                  <c:v>53846</c:v>
                </c:pt>
                <c:pt idx="288">
                  <c:v>51806</c:v>
                </c:pt>
                <c:pt idx="289">
                  <c:v>48743</c:v>
                </c:pt>
                <c:pt idx="290">
                  <c:v>52250</c:v>
                </c:pt>
                <c:pt idx="291">
                  <c:v>50538</c:v>
                </c:pt>
                <c:pt idx="292">
                  <c:v>53050</c:v>
                </c:pt>
                <c:pt idx="293">
                  <c:v>52330</c:v>
                </c:pt>
                <c:pt idx="294">
                  <c:v>53381</c:v>
                </c:pt>
                <c:pt idx="295">
                  <c:v>52475</c:v>
                </c:pt>
                <c:pt idx="296">
                  <c:v>51407</c:v>
                </c:pt>
                <c:pt idx="297">
                  <c:v>52659</c:v>
                </c:pt>
                <c:pt idx="298">
                  <c:v>52780</c:v>
                </c:pt>
                <c:pt idx="299">
                  <c:v>56452</c:v>
                </c:pt>
                <c:pt idx="300">
                  <c:v>52566</c:v>
                </c:pt>
                <c:pt idx="301">
                  <c:v>49226</c:v>
                </c:pt>
                <c:pt idx="302">
                  <c:v>54383</c:v>
                </c:pt>
                <c:pt idx="303">
                  <c:v>53651</c:v>
                </c:pt>
                <c:pt idx="304">
                  <c:v>55724</c:v>
                </c:pt>
                <c:pt idx="305">
                  <c:v>54202</c:v>
                </c:pt>
                <c:pt idx="306">
                  <c:v>55165</c:v>
                </c:pt>
                <c:pt idx="307">
                  <c:v>55082</c:v>
                </c:pt>
                <c:pt idx="308">
                  <c:v>54135</c:v>
                </c:pt>
                <c:pt idx="309">
                  <c:v>54543</c:v>
                </c:pt>
                <c:pt idx="310">
                  <c:v>55415</c:v>
                </c:pt>
                <c:pt idx="311">
                  <c:v>59086</c:v>
                </c:pt>
                <c:pt idx="312">
                  <c:v>54857</c:v>
                </c:pt>
                <c:pt idx="313">
                  <c:v>50910</c:v>
                </c:pt>
                <c:pt idx="314">
                  <c:v>57291</c:v>
                </c:pt>
                <c:pt idx="315">
                  <c:v>53595</c:v>
                </c:pt>
                <c:pt idx="316">
                  <c:v>57800</c:v>
                </c:pt>
                <c:pt idx="317">
                  <c:v>56066</c:v>
                </c:pt>
                <c:pt idx="318">
                  <c:v>56700</c:v>
                </c:pt>
                <c:pt idx="319">
                  <c:v>56986</c:v>
                </c:pt>
                <c:pt idx="320">
                  <c:v>54918</c:v>
                </c:pt>
                <c:pt idx="321">
                  <c:v>56064</c:v>
                </c:pt>
                <c:pt idx="322">
                  <c:v>56784</c:v>
                </c:pt>
                <c:pt idx="323">
                  <c:v>59358</c:v>
                </c:pt>
                <c:pt idx="324">
                  <c:v>57392</c:v>
                </c:pt>
                <c:pt idx="325">
                  <c:v>51505</c:v>
                </c:pt>
                <c:pt idx="326">
                  <c:v>57486</c:v>
                </c:pt>
                <c:pt idx="327">
                  <c:v>56318</c:v>
                </c:pt>
                <c:pt idx="328">
                  <c:v>59932</c:v>
                </c:pt>
                <c:pt idx="329">
                  <c:v>58025</c:v>
                </c:pt>
                <c:pt idx="330">
                  <c:v>59654</c:v>
                </c:pt>
                <c:pt idx="331">
                  <c:v>60065</c:v>
                </c:pt>
                <c:pt idx="332">
                  <c:v>56088</c:v>
                </c:pt>
                <c:pt idx="333">
                  <c:v>58132</c:v>
                </c:pt>
                <c:pt idx="334">
                  <c:v>59091</c:v>
                </c:pt>
                <c:pt idx="335">
                  <c:v>60682</c:v>
                </c:pt>
                <c:pt idx="336">
                  <c:v>58230</c:v>
                </c:pt>
                <c:pt idx="337">
                  <c:v>55239</c:v>
                </c:pt>
                <c:pt idx="338">
                  <c:v>73003</c:v>
                </c:pt>
                <c:pt idx="339">
                  <c:v>63454</c:v>
                </c:pt>
                <c:pt idx="340">
                  <c:v>67331</c:v>
                </c:pt>
                <c:pt idx="341">
                  <c:v>62806</c:v>
                </c:pt>
                <c:pt idx="342">
                  <c:v>65575</c:v>
                </c:pt>
                <c:pt idx="343">
                  <c:v>63141</c:v>
                </c:pt>
                <c:pt idx="344">
                  <c:v>60565</c:v>
                </c:pt>
                <c:pt idx="345">
                  <c:v>62506</c:v>
                </c:pt>
                <c:pt idx="346">
                  <c:v>62454</c:v>
                </c:pt>
                <c:pt idx="347">
                  <c:v>65444</c:v>
                </c:pt>
                <c:pt idx="348">
                  <c:v>63171</c:v>
                </c:pt>
                <c:pt idx="349">
                  <c:v>57543</c:v>
                </c:pt>
                <c:pt idx="350">
                  <c:v>63134</c:v>
                </c:pt>
                <c:pt idx="351">
                  <c:v>62163</c:v>
                </c:pt>
                <c:pt idx="352">
                  <c:v>66336</c:v>
                </c:pt>
                <c:pt idx="353">
                  <c:v>64865</c:v>
                </c:pt>
                <c:pt idx="354">
                  <c:v>67187</c:v>
                </c:pt>
                <c:pt idx="355">
                  <c:v>66583</c:v>
                </c:pt>
                <c:pt idx="356">
                  <c:v>65263</c:v>
                </c:pt>
                <c:pt idx="357">
                  <c:v>67795</c:v>
                </c:pt>
                <c:pt idx="358">
                  <c:v>67280</c:v>
                </c:pt>
                <c:pt idx="359">
                  <c:v>71845</c:v>
                </c:pt>
                <c:pt idx="360">
                  <c:v>68099</c:v>
                </c:pt>
                <c:pt idx="361">
                  <c:v>62339</c:v>
                </c:pt>
                <c:pt idx="362">
                  <c:v>68614</c:v>
                </c:pt>
                <c:pt idx="363">
                  <c:v>68404</c:v>
                </c:pt>
                <c:pt idx="364">
                  <c:v>71460</c:v>
                </c:pt>
                <c:pt idx="365">
                  <c:v>71214</c:v>
                </c:pt>
                <c:pt idx="366">
                  <c:v>72953</c:v>
                </c:pt>
                <c:pt idx="367">
                  <c:v>71825</c:v>
                </c:pt>
                <c:pt idx="368">
                  <c:v>70156</c:v>
                </c:pt>
                <c:pt idx="369">
                  <c:v>72607</c:v>
                </c:pt>
                <c:pt idx="370">
                  <c:v>73388</c:v>
                </c:pt>
                <c:pt idx="371">
                  <c:v>77309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0F6-434E-8274-DB8A5A5F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GroceryNSA!$I$1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GroceryNSA!$D$2:$D$373</c15:sqref>
                        </c15:formulaRef>
                      </c:ext>
                    </c:extLst>
                    <c:numCache>
                      <c:formatCode>mmm\ \'yy</c:formatCode>
                      <c:ptCount val="37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GroceryNSA!$I$2:$I$373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2-D0F6-434E-8274-DB8A5A5F6D8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GroceryNSA!$J$1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GroceryNSA!$D$2:$D$373</c15:sqref>
                        </c15:formulaRef>
                      </c:ext>
                    </c:extLst>
                    <c:numCache>
                      <c:formatCode>mmm\ \'yy</c:formatCode>
                      <c:ptCount val="37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GroceryNSA!$J$2:$J$373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0F6-434E-8274-DB8A5A5F6D8F}"/>
                  </c:ext>
                </c:extLst>
              </c15:ser>
            </c15:filteredLineSeries>
          </c:ext>
        </c:extLst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5396202298484"/>
              <c:y val="0.181128148455127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GroceryNSA!$E$1</c:f>
          <c:strCache>
            <c:ptCount val="1"/>
            <c:pt idx="0">
              <c:v>Advance Retail Sales: Grocery Stores NSA</c:v>
            </c:pt>
          </c:strCache>
        </c:strRef>
      </c:tx>
      <c:layout>
        <c:manualLayout>
          <c:xMode val="edge"/>
          <c:yMode val="edge"/>
          <c:x val="2.7321281809470785E-2"/>
          <c:y val="2.73868481371955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8841971725904"/>
          <c:y val="0.14629598931712484"/>
          <c:w val="0.80112351799814963"/>
          <c:h val="0.76291430676428607"/>
        </c:manualLayout>
      </c:layout>
      <c:lineChart>
        <c:grouping val="standard"/>
        <c:varyColors val="0"/>
        <c:ser>
          <c:idx val="6"/>
          <c:order val="0"/>
          <c:tx>
            <c:strRef>
              <c:f>GroceryNSA!$F$1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GroceryNSA!$F$2:$F$373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7E-4781-884B-A09D2A854688}"/>
            </c:ext>
          </c:extLst>
        </c:ser>
        <c:ser>
          <c:idx val="1"/>
          <c:order val="1"/>
          <c:tx>
            <c:strRef>
              <c:f>GroceryNSA!$G$1</c:f>
              <c:strCache>
                <c:ptCount val="1"/>
                <c:pt idx="0">
                  <c:v>Lo.80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GroceryNSA!$G$2:$G$373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7E-4781-884B-A09D2A854688}"/>
            </c:ext>
          </c:extLst>
        </c:ser>
        <c:ser>
          <c:idx val="2"/>
          <c:order val="2"/>
          <c:tx>
            <c:strRef>
              <c:f>GroceryNSA!$H$1</c:f>
              <c:strCache>
                <c:ptCount val="1"/>
                <c:pt idx="0">
                  <c:v>Hi.80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7E-4781-884B-A09D2A854688}"/>
            </c:ext>
          </c:extLst>
        </c:ser>
        <c:ser>
          <c:idx val="0"/>
          <c:order val="5"/>
          <c:tx>
            <c:strRef>
              <c:f>GroceryNSA!$E$1</c:f>
              <c:strCache>
                <c:ptCount val="1"/>
                <c:pt idx="0">
                  <c:v>Advance Retail Sales: Grocery Stores NSA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GroceryNSA!$D$2:$D$373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GroceryNSA!$E$2:$E$373</c:f>
              <c:numCache>
                <c:formatCode>_(* #,##0_);_(* \(#,##0\);_(* "-"??_);_(@_)</c:formatCode>
                <c:ptCount val="372"/>
                <c:pt idx="0">
                  <c:v>27306</c:v>
                </c:pt>
                <c:pt idx="1">
                  <c:v>26223</c:v>
                </c:pt>
                <c:pt idx="2">
                  <c:v>27235</c:v>
                </c:pt>
                <c:pt idx="3">
                  <c:v>27588</c:v>
                </c:pt>
                <c:pt idx="4">
                  <c:v>28883</c:v>
                </c:pt>
                <c:pt idx="5">
                  <c:v>28039</c:v>
                </c:pt>
                <c:pt idx="6">
                  <c:v>29479</c:v>
                </c:pt>
                <c:pt idx="7">
                  <c:v>28645</c:v>
                </c:pt>
                <c:pt idx="8">
                  <c:v>27475</c:v>
                </c:pt>
                <c:pt idx="9">
                  <c:v>28583</c:v>
                </c:pt>
                <c:pt idx="10">
                  <c:v>27620</c:v>
                </c:pt>
                <c:pt idx="11">
                  <c:v>30294</c:v>
                </c:pt>
                <c:pt idx="12">
                  <c:v>27571</c:v>
                </c:pt>
                <c:pt idx="13">
                  <c:v>25748</c:v>
                </c:pt>
                <c:pt idx="14">
                  <c:v>27911</c:v>
                </c:pt>
                <c:pt idx="15">
                  <c:v>28112</c:v>
                </c:pt>
                <c:pt idx="16">
                  <c:v>29096</c:v>
                </c:pt>
                <c:pt idx="17">
                  <c:v>28576</c:v>
                </c:pt>
                <c:pt idx="18">
                  <c:v>30067</c:v>
                </c:pt>
                <c:pt idx="19">
                  <c:v>28470</c:v>
                </c:pt>
                <c:pt idx="20">
                  <c:v>28022</c:v>
                </c:pt>
                <c:pt idx="21">
                  <c:v>28532</c:v>
                </c:pt>
                <c:pt idx="22">
                  <c:v>28081</c:v>
                </c:pt>
                <c:pt idx="23">
                  <c:v>31132</c:v>
                </c:pt>
                <c:pt idx="24">
                  <c:v>27889</c:v>
                </c:pt>
                <c:pt idx="25">
                  <c:v>26175</c:v>
                </c:pt>
                <c:pt idx="26">
                  <c:v>29261</c:v>
                </c:pt>
                <c:pt idx="27">
                  <c:v>28529</c:v>
                </c:pt>
                <c:pt idx="28">
                  <c:v>29402</c:v>
                </c:pt>
                <c:pt idx="29">
                  <c:v>29721</c:v>
                </c:pt>
                <c:pt idx="30">
                  <c:v>30344</c:v>
                </c:pt>
                <c:pt idx="31">
                  <c:v>29792</c:v>
                </c:pt>
                <c:pt idx="32">
                  <c:v>29102</c:v>
                </c:pt>
                <c:pt idx="33">
                  <c:v>29079</c:v>
                </c:pt>
                <c:pt idx="34">
                  <c:v>29077</c:v>
                </c:pt>
                <c:pt idx="35">
                  <c:v>32152</c:v>
                </c:pt>
                <c:pt idx="36">
                  <c:v>28629</c:v>
                </c:pt>
                <c:pt idx="37">
                  <c:v>26762</c:v>
                </c:pt>
                <c:pt idx="38">
                  <c:v>29708</c:v>
                </c:pt>
                <c:pt idx="39">
                  <c:v>29086</c:v>
                </c:pt>
                <c:pt idx="40">
                  <c:v>30388</c:v>
                </c:pt>
                <c:pt idx="41">
                  <c:v>30229</c:v>
                </c:pt>
                <c:pt idx="42">
                  <c:v>30654</c:v>
                </c:pt>
                <c:pt idx="43">
                  <c:v>30434</c:v>
                </c:pt>
                <c:pt idx="44">
                  <c:v>29378</c:v>
                </c:pt>
                <c:pt idx="45">
                  <c:v>29068</c:v>
                </c:pt>
                <c:pt idx="46">
                  <c:v>29619</c:v>
                </c:pt>
                <c:pt idx="47">
                  <c:v>32454</c:v>
                </c:pt>
                <c:pt idx="48">
                  <c:v>29172</c:v>
                </c:pt>
                <c:pt idx="49">
                  <c:v>28191</c:v>
                </c:pt>
                <c:pt idx="50">
                  <c:v>30245</c:v>
                </c:pt>
                <c:pt idx="51">
                  <c:v>29344</c:v>
                </c:pt>
                <c:pt idx="52">
                  <c:v>31364</c:v>
                </c:pt>
                <c:pt idx="53">
                  <c:v>30470</c:v>
                </c:pt>
                <c:pt idx="54">
                  <c:v>31377</c:v>
                </c:pt>
                <c:pt idx="55">
                  <c:v>31747</c:v>
                </c:pt>
                <c:pt idx="56">
                  <c:v>29495</c:v>
                </c:pt>
                <c:pt idx="57">
                  <c:v>30674</c:v>
                </c:pt>
                <c:pt idx="58">
                  <c:v>31014</c:v>
                </c:pt>
                <c:pt idx="59">
                  <c:v>32454</c:v>
                </c:pt>
                <c:pt idx="60">
                  <c:v>30534</c:v>
                </c:pt>
                <c:pt idx="61">
                  <c:v>27985</c:v>
                </c:pt>
                <c:pt idx="62">
                  <c:v>31513</c:v>
                </c:pt>
                <c:pt idx="63">
                  <c:v>29853</c:v>
                </c:pt>
                <c:pt idx="64">
                  <c:v>32412</c:v>
                </c:pt>
                <c:pt idx="65">
                  <c:v>30527</c:v>
                </c:pt>
                <c:pt idx="66">
                  <c:v>32232</c:v>
                </c:pt>
                <c:pt idx="67">
                  <c:v>32032</c:v>
                </c:pt>
                <c:pt idx="68">
                  <c:v>30142</c:v>
                </c:pt>
                <c:pt idx="69">
                  <c:v>31319</c:v>
                </c:pt>
                <c:pt idx="70">
                  <c:v>31032</c:v>
                </c:pt>
                <c:pt idx="71">
                  <c:v>32989</c:v>
                </c:pt>
                <c:pt idx="72">
                  <c:v>30679</c:v>
                </c:pt>
                <c:pt idx="73">
                  <c:v>27947</c:v>
                </c:pt>
                <c:pt idx="74">
                  <c:v>30501</c:v>
                </c:pt>
                <c:pt idx="75">
                  <c:v>30826</c:v>
                </c:pt>
                <c:pt idx="76">
                  <c:v>32456</c:v>
                </c:pt>
                <c:pt idx="77">
                  <c:v>31215</c:v>
                </c:pt>
                <c:pt idx="78">
                  <c:v>33067</c:v>
                </c:pt>
                <c:pt idx="79">
                  <c:v>32220</c:v>
                </c:pt>
                <c:pt idx="80">
                  <c:v>31005</c:v>
                </c:pt>
                <c:pt idx="81">
                  <c:v>32214</c:v>
                </c:pt>
                <c:pt idx="82">
                  <c:v>31377</c:v>
                </c:pt>
                <c:pt idx="83">
                  <c:v>34681</c:v>
                </c:pt>
                <c:pt idx="84">
                  <c:v>31516</c:v>
                </c:pt>
                <c:pt idx="85">
                  <c:v>29413</c:v>
                </c:pt>
                <c:pt idx="86">
                  <c:v>32451</c:v>
                </c:pt>
                <c:pt idx="87">
                  <c:v>31948</c:v>
                </c:pt>
                <c:pt idx="88">
                  <c:v>33727</c:v>
                </c:pt>
                <c:pt idx="89">
                  <c:v>32568</c:v>
                </c:pt>
                <c:pt idx="90">
                  <c:v>34568</c:v>
                </c:pt>
                <c:pt idx="91">
                  <c:v>32944</c:v>
                </c:pt>
                <c:pt idx="92">
                  <c:v>32624</c:v>
                </c:pt>
                <c:pt idx="93">
                  <c:v>32935</c:v>
                </c:pt>
                <c:pt idx="94">
                  <c:v>32510</c:v>
                </c:pt>
                <c:pt idx="95">
                  <c:v>37046</c:v>
                </c:pt>
                <c:pt idx="96">
                  <c:v>31336</c:v>
                </c:pt>
                <c:pt idx="97">
                  <c:v>30515</c:v>
                </c:pt>
                <c:pt idx="98">
                  <c:v>33216</c:v>
                </c:pt>
                <c:pt idx="99">
                  <c:v>33004</c:v>
                </c:pt>
                <c:pt idx="100">
                  <c:v>34085</c:v>
                </c:pt>
                <c:pt idx="101">
                  <c:v>33880</c:v>
                </c:pt>
                <c:pt idx="102">
                  <c:v>34517</c:v>
                </c:pt>
                <c:pt idx="103">
                  <c:v>34225</c:v>
                </c:pt>
                <c:pt idx="104">
                  <c:v>33324</c:v>
                </c:pt>
                <c:pt idx="105">
                  <c:v>33190</c:v>
                </c:pt>
                <c:pt idx="106">
                  <c:v>33969</c:v>
                </c:pt>
                <c:pt idx="107">
                  <c:v>37254</c:v>
                </c:pt>
                <c:pt idx="108">
                  <c:v>33236</c:v>
                </c:pt>
                <c:pt idx="109">
                  <c:v>31488</c:v>
                </c:pt>
                <c:pt idx="110">
                  <c:v>34856</c:v>
                </c:pt>
                <c:pt idx="111">
                  <c:v>33685</c:v>
                </c:pt>
                <c:pt idx="112">
                  <c:v>36068</c:v>
                </c:pt>
                <c:pt idx="113">
                  <c:v>35215</c:v>
                </c:pt>
                <c:pt idx="114">
                  <c:v>35418</c:v>
                </c:pt>
                <c:pt idx="115">
                  <c:v>35919</c:v>
                </c:pt>
                <c:pt idx="116">
                  <c:v>34379</c:v>
                </c:pt>
                <c:pt idx="117">
                  <c:v>34847</c:v>
                </c:pt>
                <c:pt idx="118">
                  <c:v>35308</c:v>
                </c:pt>
                <c:pt idx="119">
                  <c:v>37708</c:v>
                </c:pt>
                <c:pt idx="120">
                  <c:v>34533</c:v>
                </c:pt>
                <c:pt idx="121">
                  <c:v>32024</c:v>
                </c:pt>
                <c:pt idx="122">
                  <c:v>35863</c:v>
                </c:pt>
                <c:pt idx="123">
                  <c:v>33190</c:v>
                </c:pt>
                <c:pt idx="124">
                  <c:v>36478</c:v>
                </c:pt>
                <c:pt idx="125">
                  <c:v>34933</c:v>
                </c:pt>
                <c:pt idx="126">
                  <c:v>35885</c:v>
                </c:pt>
                <c:pt idx="127">
                  <c:v>36025</c:v>
                </c:pt>
                <c:pt idx="128">
                  <c:v>33610</c:v>
                </c:pt>
                <c:pt idx="129">
                  <c:v>34885</c:v>
                </c:pt>
                <c:pt idx="130">
                  <c:v>35649</c:v>
                </c:pt>
                <c:pt idx="131">
                  <c:v>36738</c:v>
                </c:pt>
                <c:pt idx="132">
                  <c:v>35384</c:v>
                </c:pt>
                <c:pt idx="133">
                  <c:v>32440</c:v>
                </c:pt>
                <c:pt idx="134">
                  <c:v>35265</c:v>
                </c:pt>
                <c:pt idx="135">
                  <c:v>34854</c:v>
                </c:pt>
                <c:pt idx="136">
                  <c:v>37057</c:v>
                </c:pt>
                <c:pt idx="137">
                  <c:v>35212</c:v>
                </c:pt>
                <c:pt idx="138">
                  <c:v>37108</c:v>
                </c:pt>
                <c:pt idx="139">
                  <c:v>36644</c:v>
                </c:pt>
                <c:pt idx="140">
                  <c:v>34697</c:v>
                </c:pt>
                <c:pt idx="141">
                  <c:v>35870</c:v>
                </c:pt>
                <c:pt idx="142">
                  <c:v>35786</c:v>
                </c:pt>
                <c:pt idx="143">
                  <c:v>37670</c:v>
                </c:pt>
                <c:pt idx="144">
                  <c:v>36475</c:v>
                </c:pt>
                <c:pt idx="145">
                  <c:v>33701</c:v>
                </c:pt>
                <c:pt idx="146">
                  <c:v>35892</c:v>
                </c:pt>
                <c:pt idx="147">
                  <c:v>35876</c:v>
                </c:pt>
                <c:pt idx="148">
                  <c:v>37733</c:v>
                </c:pt>
                <c:pt idx="149">
                  <c:v>36362</c:v>
                </c:pt>
                <c:pt idx="150">
                  <c:v>38170</c:v>
                </c:pt>
                <c:pt idx="151">
                  <c:v>36607</c:v>
                </c:pt>
                <c:pt idx="152">
                  <c:v>36360</c:v>
                </c:pt>
                <c:pt idx="153">
                  <c:v>37004</c:v>
                </c:pt>
                <c:pt idx="154">
                  <c:v>36876</c:v>
                </c:pt>
                <c:pt idx="155">
                  <c:v>40080</c:v>
                </c:pt>
                <c:pt idx="156">
                  <c:v>37176</c:v>
                </c:pt>
                <c:pt idx="157">
                  <c:v>34286</c:v>
                </c:pt>
                <c:pt idx="158">
                  <c:v>38210</c:v>
                </c:pt>
                <c:pt idx="159">
                  <c:v>36908</c:v>
                </c:pt>
                <c:pt idx="160">
                  <c:v>38742</c:v>
                </c:pt>
                <c:pt idx="161">
                  <c:v>38219</c:v>
                </c:pt>
                <c:pt idx="162">
                  <c:v>39289</c:v>
                </c:pt>
                <c:pt idx="163">
                  <c:v>38627</c:v>
                </c:pt>
                <c:pt idx="164">
                  <c:v>37844</c:v>
                </c:pt>
                <c:pt idx="165">
                  <c:v>38251</c:v>
                </c:pt>
                <c:pt idx="166">
                  <c:v>38354</c:v>
                </c:pt>
                <c:pt idx="167">
                  <c:v>41761</c:v>
                </c:pt>
                <c:pt idx="168">
                  <c:v>37489</c:v>
                </c:pt>
                <c:pt idx="169">
                  <c:v>35506</c:v>
                </c:pt>
                <c:pt idx="170">
                  <c:v>38827</c:v>
                </c:pt>
                <c:pt idx="171">
                  <c:v>38269</c:v>
                </c:pt>
                <c:pt idx="172">
                  <c:v>40341</c:v>
                </c:pt>
                <c:pt idx="173">
                  <c:v>39569</c:v>
                </c:pt>
                <c:pt idx="174">
                  <c:v>40357</c:v>
                </c:pt>
                <c:pt idx="175">
                  <c:v>40340</c:v>
                </c:pt>
                <c:pt idx="176">
                  <c:v>38766</c:v>
                </c:pt>
                <c:pt idx="177">
                  <c:v>39322</c:v>
                </c:pt>
                <c:pt idx="178">
                  <c:v>39989</c:v>
                </c:pt>
                <c:pt idx="179">
                  <c:v>42924</c:v>
                </c:pt>
                <c:pt idx="180">
                  <c:v>39649</c:v>
                </c:pt>
                <c:pt idx="181">
                  <c:v>37150</c:v>
                </c:pt>
                <c:pt idx="182">
                  <c:v>40815</c:v>
                </c:pt>
                <c:pt idx="183">
                  <c:v>39244</c:v>
                </c:pt>
                <c:pt idx="184">
                  <c:v>42207</c:v>
                </c:pt>
                <c:pt idx="185">
                  <c:v>41279</c:v>
                </c:pt>
                <c:pt idx="186">
                  <c:v>41619</c:v>
                </c:pt>
                <c:pt idx="187">
                  <c:v>41896</c:v>
                </c:pt>
                <c:pt idx="188">
                  <c:v>40191</c:v>
                </c:pt>
                <c:pt idx="189">
                  <c:v>40924</c:v>
                </c:pt>
                <c:pt idx="190">
                  <c:v>41910</c:v>
                </c:pt>
                <c:pt idx="191">
                  <c:v>44476</c:v>
                </c:pt>
                <c:pt idx="192">
                  <c:v>41864</c:v>
                </c:pt>
                <c:pt idx="193">
                  <c:v>39915</c:v>
                </c:pt>
                <c:pt idx="194">
                  <c:v>42590</c:v>
                </c:pt>
                <c:pt idx="195">
                  <c:v>40966</c:v>
                </c:pt>
                <c:pt idx="196">
                  <c:v>44549</c:v>
                </c:pt>
                <c:pt idx="197">
                  <c:v>42299</c:v>
                </c:pt>
                <c:pt idx="198">
                  <c:v>44057</c:v>
                </c:pt>
                <c:pt idx="199">
                  <c:v>44010</c:v>
                </c:pt>
                <c:pt idx="200">
                  <c:v>41378</c:v>
                </c:pt>
                <c:pt idx="201">
                  <c:v>42811</c:v>
                </c:pt>
                <c:pt idx="202">
                  <c:v>42751</c:v>
                </c:pt>
                <c:pt idx="203">
                  <c:v>44032</c:v>
                </c:pt>
                <c:pt idx="204">
                  <c:v>42942</c:v>
                </c:pt>
                <c:pt idx="205">
                  <c:v>38522</c:v>
                </c:pt>
                <c:pt idx="206">
                  <c:v>41312</c:v>
                </c:pt>
                <c:pt idx="207">
                  <c:v>41781</c:v>
                </c:pt>
                <c:pt idx="208">
                  <c:v>44034</c:v>
                </c:pt>
                <c:pt idx="209">
                  <c:v>42147</c:v>
                </c:pt>
                <c:pt idx="210">
                  <c:v>43839</c:v>
                </c:pt>
                <c:pt idx="211">
                  <c:v>42995</c:v>
                </c:pt>
                <c:pt idx="212">
                  <c:v>41538</c:v>
                </c:pt>
                <c:pt idx="213">
                  <c:v>43020</c:v>
                </c:pt>
                <c:pt idx="214">
                  <c:v>42508</c:v>
                </c:pt>
                <c:pt idx="215">
                  <c:v>45395</c:v>
                </c:pt>
                <c:pt idx="216">
                  <c:v>42985</c:v>
                </c:pt>
                <c:pt idx="217">
                  <c:v>40061</c:v>
                </c:pt>
                <c:pt idx="218">
                  <c:v>43434</c:v>
                </c:pt>
                <c:pt idx="219">
                  <c:v>42236</c:v>
                </c:pt>
                <c:pt idx="220">
                  <c:v>44607</c:v>
                </c:pt>
                <c:pt idx="221">
                  <c:v>42877</c:v>
                </c:pt>
                <c:pt idx="222">
                  <c:v>44559</c:v>
                </c:pt>
                <c:pt idx="223">
                  <c:v>43431</c:v>
                </c:pt>
                <c:pt idx="224">
                  <c:v>42642</c:v>
                </c:pt>
                <c:pt idx="225">
                  <c:v>43536</c:v>
                </c:pt>
                <c:pt idx="226">
                  <c:v>43724</c:v>
                </c:pt>
                <c:pt idx="227">
                  <c:v>46658</c:v>
                </c:pt>
                <c:pt idx="228">
                  <c:v>44282</c:v>
                </c:pt>
                <c:pt idx="229">
                  <c:v>41229</c:v>
                </c:pt>
                <c:pt idx="230">
                  <c:v>45068</c:v>
                </c:pt>
                <c:pt idx="231">
                  <c:v>45586</c:v>
                </c:pt>
                <c:pt idx="232">
                  <c:v>46318</c:v>
                </c:pt>
                <c:pt idx="233">
                  <c:v>45883</c:v>
                </c:pt>
                <c:pt idx="234">
                  <c:v>47171</c:v>
                </c:pt>
                <c:pt idx="235">
                  <c:v>46448</c:v>
                </c:pt>
                <c:pt idx="236">
                  <c:v>44877</c:v>
                </c:pt>
                <c:pt idx="237">
                  <c:v>45725</c:v>
                </c:pt>
                <c:pt idx="238">
                  <c:v>46046</c:v>
                </c:pt>
                <c:pt idx="239">
                  <c:v>48843</c:v>
                </c:pt>
                <c:pt idx="240">
                  <c:v>45462</c:v>
                </c:pt>
                <c:pt idx="241">
                  <c:v>44174</c:v>
                </c:pt>
                <c:pt idx="242">
                  <c:v>47408</c:v>
                </c:pt>
                <c:pt idx="243">
                  <c:v>45754</c:v>
                </c:pt>
                <c:pt idx="244">
                  <c:v>48420</c:v>
                </c:pt>
                <c:pt idx="245">
                  <c:v>47217</c:v>
                </c:pt>
                <c:pt idx="246">
                  <c:v>47473</c:v>
                </c:pt>
                <c:pt idx="247">
                  <c:v>48047</c:v>
                </c:pt>
                <c:pt idx="248">
                  <c:v>46047</c:v>
                </c:pt>
                <c:pt idx="249">
                  <c:v>46975</c:v>
                </c:pt>
                <c:pt idx="250">
                  <c:v>47310</c:v>
                </c:pt>
                <c:pt idx="251">
                  <c:v>49358</c:v>
                </c:pt>
                <c:pt idx="252">
                  <c:v>47094</c:v>
                </c:pt>
                <c:pt idx="253">
                  <c:v>43863</c:v>
                </c:pt>
                <c:pt idx="254">
                  <c:v>48910</c:v>
                </c:pt>
                <c:pt idx="255">
                  <c:v>45367</c:v>
                </c:pt>
                <c:pt idx="256">
                  <c:v>49616</c:v>
                </c:pt>
                <c:pt idx="257">
                  <c:v>47840</c:v>
                </c:pt>
                <c:pt idx="258">
                  <c:v>48871</c:v>
                </c:pt>
                <c:pt idx="259">
                  <c:v>49388</c:v>
                </c:pt>
                <c:pt idx="260">
                  <c:v>46600</c:v>
                </c:pt>
                <c:pt idx="261">
                  <c:v>48395</c:v>
                </c:pt>
                <c:pt idx="262">
                  <c:v>49026</c:v>
                </c:pt>
                <c:pt idx="263">
                  <c:v>50506</c:v>
                </c:pt>
                <c:pt idx="264">
                  <c:v>49275</c:v>
                </c:pt>
                <c:pt idx="265">
                  <c:v>45225</c:v>
                </c:pt>
                <c:pt idx="266">
                  <c:v>49148</c:v>
                </c:pt>
                <c:pt idx="267">
                  <c:v>48847</c:v>
                </c:pt>
                <c:pt idx="268">
                  <c:v>51911</c:v>
                </c:pt>
                <c:pt idx="269">
                  <c:v>49596</c:v>
                </c:pt>
                <c:pt idx="270">
                  <c:v>51528</c:v>
                </c:pt>
                <c:pt idx="271">
                  <c:v>51466</c:v>
                </c:pt>
                <c:pt idx="272">
                  <c:v>49003</c:v>
                </c:pt>
                <c:pt idx="273">
                  <c:v>51196</c:v>
                </c:pt>
                <c:pt idx="274">
                  <c:v>51168</c:v>
                </c:pt>
                <c:pt idx="275">
                  <c:v>53135</c:v>
                </c:pt>
                <c:pt idx="276">
                  <c:v>51645</c:v>
                </c:pt>
                <c:pt idx="277">
                  <c:v>47165</c:v>
                </c:pt>
                <c:pt idx="278">
                  <c:v>51222</c:v>
                </c:pt>
                <c:pt idx="279">
                  <c:v>50114</c:v>
                </c:pt>
                <c:pt idx="280">
                  <c:v>53189</c:v>
                </c:pt>
                <c:pt idx="281">
                  <c:v>50889</c:v>
                </c:pt>
                <c:pt idx="282">
                  <c:v>53016</c:v>
                </c:pt>
                <c:pt idx="283">
                  <c:v>51991</c:v>
                </c:pt>
                <c:pt idx="284">
                  <c:v>50082</c:v>
                </c:pt>
                <c:pt idx="285">
                  <c:v>51794</c:v>
                </c:pt>
                <c:pt idx="286">
                  <c:v>51133</c:v>
                </c:pt>
                <c:pt idx="287">
                  <c:v>53846</c:v>
                </c:pt>
                <c:pt idx="288">
                  <c:v>51806</c:v>
                </c:pt>
                <c:pt idx="289">
                  <c:v>48743</c:v>
                </c:pt>
                <c:pt idx="290">
                  <c:v>52250</c:v>
                </c:pt>
                <c:pt idx="291">
                  <c:v>50538</c:v>
                </c:pt>
                <c:pt idx="292">
                  <c:v>53050</c:v>
                </c:pt>
                <c:pt idx="293">
                  <c:v>52330</c:v>
                </c:pt>
                <c:pt idx="294">
                  <c:v>53381</c:v>
                </c:pt>
                <c:pt idx="295">
                  <c:v>52475</c:v>
                </c:pt>
                <c:pt idx="296">
                  <c:v>51407</c:v>
                </c:pt>
                <c:pt idx="297">
                  <c:v>52659</c:v>
                </c:pt>
                <c:pt idx="298">
                  <c:v>52780</c:v>
                </c:pt>
                <c:pt idx="299">
                  <c:v>56452</c:v>
                </c:pt>
                <c:pt idx="300">
                  <c:v>52566</c:v>
                </c:pt>
                <c:pt idx="301">
                  <c:v>49226</c:v>
                </c:pt>
                <c:pt idx="302">
                  <c:v>54383</c:v>
                </c:pt>
                <c:pt idx="303">
                  <c:v>53651</c:v>
                </c:pt>
                <c:pt idx="304">
                  <c:v>55724</c:v>
                </c:pt>
                <c:pt idx="305">
                  <c:v>54202</c:v>
                </c:pt>
                <c:pt idx="306">
                  <c:v>55165</c:v>
                </c:pt>
                <c:pt idx="307">
                  <c:v>55082</c:v>
                </c:pt>
                <c:pt idx="308">
                  <c:v>54135</c:v>
                </c:pt>
                <c:pt idx="309">
                  <c:v>54543</c:v>
                </c:pt>
                <c:pt idx="310">
                  <c:v>55415</c:v>
                </c:pt>
                <c:pt idx="311">
                  <c:v>59086</c:v>
                </c:pt>
                <c:pt idx="312">
                  <c:v>54857</c:v>
                </c:pt>
                <c:pt idx="313">
                  <c:v>50910</c:v>
                </c:pt>
                <c:pt idx="314">
                  <c:v>57291</c:v>
                </c:pt>
                <c:pt idx="315">
                  <c:v>53595</c:v>
                </c:pt>
                <c:pt idx="316">
                  <c:v>57800</c:v>
                </c:pt>
                <c:pt idx="317">
                  <c:v>56066</c:v>
                </c:pt>
                <c:pt idx="318">
                  <c:v>56700</c:v>
                </c:pt>
                <c:pt idx="319">
                  <c:v>56986</c:v>
                </c:pt>
                <c:pt idx="320">
                  <c:v>54918</c:v>
                </c:pt>
                <c:pt idx="321">
                  <c:v>56064</c:v>
                </c:pt>
                <c:pt idx="322">
                  <c:v>56784</c:v>
                </c:pt>
                <c:pt idx="323">
                  <c:v>59358</c:v>
                </c:pt>
                <c:pt idx="324">
                  <c:v>57392</c:v>
                </c:pt>
                <c:pt idx="325">
                  <c:v>51505</c:v>
                </c:pt>
                <c:pt idx="326">
                  <c:v>57486</c:v>
                </c:pt>
                <c:pt idx="327">
                  <c:v>56318</c:v>
                </c:pt>
                <c:pt idx="328">
                  <c:v>59932</c:v>
                </c:pt>
                <c:pt idx="329">
                  <c:v>58025</c:v>
                </c:pt>
                <c:pt idx="330">
                  <c:v>59654</c:v>
                </c:pt>
                <c:pt idx="331">
                  <c:v>60065</c:v>
                </c:pt>
                <c:pt idx="332">
                  <c:v>56088</c:v>
                </c:pt>
                <c:pt idx="333">
                  <c:v>58132</c:v>
                </c:pt>
                <c:pt idx="334">
                  <c:v>59091</c:v>
                </c:pt>
                <c:pt idx="335">
                  <c:v>60682</c:v>
                </c:pt>
                <c:pt idx="336">
                  <c:v>58230</c:v>
                </c:pt>
                <c:pt idx="337">
                  <c:v>55239</c:v>
                </c:pt>
                <c:pt idx="338">
                  <c:v>73003</c:v>
                </c:pt>
                <c:pt idx="339">
                  <c:v>63454</c:v>
                </c:pt>
                <c:pt idx="340">
                  <c:v>67331</c:v>
                </c:pt>
                <c:pt idx="341">
                  <c:v>62806</c:v>
                </c:pt>
                <c:pt idx="342">
                  <c:v>65575</c:v>
                </c:pt>
                <c:pt idx="343">
                  <c:v>63141</c:v>
                </c:pt>
                <c:pt idx="344">
                  <c:v>60565</c:v>
                </c:pt>
                <c:pt idx="345">
                  <c:v>62506</c:v>
                </c:pt>
                <c:pt idx="346">
                  <c:v>62454</c:v>
                </c:pt>
                <c:pt idx="347">
                  <c:v>65444</c:v>
                </c:pt>
                <c:pt idx="348">
                  <c:v>63171</c:v>
                </c:pt>
                <c:pt idx="349">
                  <c:v>57543</c:v>
                </c:pt>
                <c:pt idx="350">
                  <c:v>63134</c:v>
                </c:pt>
                <c:pt idx="351">
                  <c:v>62163</c:v>
                </c:pt>
                <c:pt idx="352">
                  <c:v>66336</c:v>
                </c:pt>
                <c:pt idx="353">
                  <c:v>64865</c:v>
                </c:pt>
                <c:pt idx="354">
                  <c:v>67187</c:v>
                </c:pt>
                <c:pt idx="355">
                  <c:v>66583</c:v>
                </c:pt>
                <c:pt idx="356">
                  <c:v>65263</c:v>
                </c:pt>
                <c:pt idx="357">
                  <c:v>67795</c:v>
                </c:pt>
                <c:pt idx="358">
                  <c:v>67280</c:v>
                </c:pt>
                <c:pt idx="359">
                  <c:v>71845</c:v>
                </c:pt>
                <c:pt idx="360">
                  <c:v>68099</c:v>
                </c:pt>
                <c:pt idx="361">
                  <c:v>62339</c:v>
                </c:pt>
                <c:pt idx="362">
                  <c:v>68614</c:v>
                </c:pt>
                <c:pt idx="363">
                  <c:v>68404</c:v>
                </c:pt>
                <c:pt idx="364">
                  <c:v>71460</c:v>
                </c:pt>
                <c:pt idx="365">
                  <c:v>71214</c:v>
                </c:pt>
                <c:pt idx="366">
                  <c:v>72953</c:v>
                </c:pt>
                <c:pt idx="367">
                  <c:v>71825</c:v>
                </c:pt>
                <c:pt idx="368">
                  <c:v>70156</c:v>
                </c:pt>
                <c:pt idx="369">
                  <c:v>72607</c:v>
                </c:pt>
                <c:pt idx="370">
                  <c:v>73388</c:v>
                </c:pt>
                <c:pt idx="371">
                  <c:v>77309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7E-4781-884B-A09D2A854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8100" cap="flat" cmpd="sng" algn="ctr">
              <a:solidFill>
                <a:schemeClr val="accent1">
                  <a:alpha val="10000"/>
                </a:schemeClr>
              </a:solidFill>
              <a:round/>
            </a:ln>
            <a:effectLst/>
          </c:spPr>
        </c:hiLowLines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GroceryNSA!$I$1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GroceryNSA!$D$2:$D$373</c15:sqref>
                        </c15:formulaRef>
                      </c:ext>
                    </c:extLst>
                    <c:numCache>
                      <c:formatCode>mmm\ \'yy</c:formatCode>
                      <c:ptCount val="37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GroceryNSA!$I$2:$I$373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67E-4781-884B-A09D2A85468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GroceryNSA!$J$1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GroceryNSA!$D$2:$D$373</c15:sqref>
                        </c15:formulaRef>
                      </c:ext>
                    </c:extLst>
                    <c:numCache>
                      <c:formatCode>mmm\ \'yy</c:formatCode>
                      <c:ptCount val="37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GroceryNSA!$J$2:$J$373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67E-4781-884B-A09D2A854688}"/>
                  </c:ext>
                </c:extLst>
              </c15:ser>
            </c15:filteredLineSeries>
          </c:ext>
        </c:extLst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5396202298484"/>
              <c:y val="0.181128148455127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RestSA!$AE$1</c:f>
          <c:strCache>
            <c:ptCount val="1"/>
            <c:pt idx="0">
              <c:v> Advance Retail Sales: Food Services and Drinking Places SA</c:v>
            </c:pt>
          </c:strCache>
        </c:strRef>
      </c:tx>
      <c:layout>
        <c:manualLayout>
          <c:xMode val="edge"/>
          <c:yMode val="edge"/>
          <c:x val="4.0984943949536376E-2"/>
          <c:y val="2.73318216175358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400397380234E-2"/>
          <c:y val="0.19081904761904761"/>
          <c:w val="0.84845345500036795"/>
          <c:h val="0.6874124067824855"/>
        </c:manualLayout>
      </c:layout>
      <c:barChart>
        <c:barDir val="col"/>
        <c:grouping val="clustered"/>
        <c:varyColors val="0"/>
        <c:ser>
          <c:idx val="1"/>
          <c:order val="6"/>
          <c:tx>
            <c:strRef>
              <c:f>RestSA!$AK$1</c:f>
              <c:strCache>
                <c:ptCount val="1"/>
                <c:pt idx="0">
                  <c:v>Recession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RestSA!$AD$2:$AD$32</c15:sqref>
                  </c15:fullRef>
                </c:ext>
              </c:extLst>
              <c:f>RestSA!$AD$2:$AD$31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RestSA!$AK$2:$AK$32</c15:sqref>
                  </c15:fullRef>
                </c:ext>
              </c:extLst>
              <c:f>RestSA!$AK$2:$AK$31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E-4D9A-AAA2-E86251C56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8540816"/>
        <c:axId val="1056231232"/>
      </c:barChart>
      <c:lineChart>
        <c:grouping val="standard"/>
        <c:varyColors val="0"/>
        <c:ser>
          <c:idx val="0"/>
          <c:order val="0"/>
          <c:tx>
            <c:strRef>
              <c:f>RestSA!$AE$1</c:f>
              <c:strCache>
                <c:ptCount val="1"/>
                <c:pt idx="0">
                  <c:v> Advance Retail Sales: Food Services and Drinking Places 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BDE-4D9A-AAA2-E86251C5683E}"/>
              </c:ext>
            </c:extLst>
          </c:dPt>
          <c:dLbls>
            <c:dLbl>
              <c:idx val="28"/>
              <c:layout>
                <c:manualLayout>
                  <c:x val="-6.3827019309912816E-2"/>
                  <c:y val="5.592158123091700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DE-4D9A-AAA2-E86251C5683E}"/>
                </c:ext>
              </c:extLst>
            </c:dLbl>
            <c:dLbl>
              <c:idx val="29"/>
              <c:layout>
                <c:manualLayout>
                  <c:x val="-1.0000043817561203E-2"/>
                  <c:y val="3.29238845144356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DE-4D9A-AAA2-E86251C56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RestSA!$AD$2:$AD$32</c15:sqref>
                  </c15:fullRef>
                </c:ext>
              </c:extLst>
              <c:f>RestSA!$AD$2:$AD$31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RestSA!$AE$2:$AE$32</c15:sqref>
                  </c15:fullRef>
                </c:ext>
              </c:extLst>
              <c:f>RestSA!$AE$2:$AE$31</c:f>
              <c:numCache>
                <c:formatCode>_(* #,##0_);_(* \(#,##0\);_(* "-"??_);_(@_)</c:formatCode>
                <c:ptCount val="30"/>
                <c:pt idx="0">
                  <c:v>202688</c:v>
                </c:pt>
                <c:pt idx="1">
                  <c:v>215439</c:v>
                </c:pt>
                <c:pt idx="2">
                  <c:v>224908</c:v>
                </c:pt>
                <c:pt idx="3">
                  <c:v>233209</c:v>
                </c:pt>
                <c:pt idx="4">
                  <c:v>241855</c:v>
                </c:pt>
                <c:pt idx="5">
                  <c:v>257674</c:v>
                </c:pt>
                <c:pt idx="6">
                  <c:v>271444</c:v>
                </c:pt>
                <c:pt idx="7">
                  <c:v>283949</c:v>
                </c:pt>
                <c:pt idx="8">
                  <c:v>303576</c:v>
                </c:pt>
                <c:pt idx="9">
                  <c:v>316966</c:v>
                </c:pt>
                <c:pt idx="10">
                  <c:v>330815</c:v>
                </c:pt>
                <c:pt idx="11">
                  <c:v>349994</c:v>
                </c:pt>
                <c:pt idx="12">
                  <c:v>372654</c:v>
                </c:pt>
                <c:pt idx="13">
                  <c:v>396492</c:v>
                </c:pt>
                <c:pt idx="14">
                  <c:v>423263</c:v>
                </c:pt>
                <c:pt idx="15">
                  <c:v>444987</c:v>
                </c:pt>
                <c:pt idx="16">
                  <c:v>455683</c:v>
                </c:pt>
                <c:pt idx="17">
                  <c:v>452548</c:v>
                </c:pt>
                <c:pt idx="18">
                  <c:v>467051</c:v>
                </c:pt>
                <c:pt idx="19">
                  <c:v>495424</c:v>
                </c:pt>
                <c:pt idx="20">
                  <c:v>523256</c:v>
                </c:pt>
                <c:pt idx="21">
                  <c:v>543890</c:v>
                </c:pt>
                <c:pt idx="22">
                  <c:v>577118</c:v>
                </c:pt>
                <c:pt idx="23">
                  <c:v>624376</c:v>
                </c:pt>
                <c:pt idx="24">
                  <c:v>655651</c:v>
                </c:pt>
                <c:pt idx="25">
                  <c:v>693193</c:v>
                </c:pt>
                <c:pt idx="26">
                  <c:v>732387</c:v>
                </c:pt>
                <c:pt idx="27">
                  <c:v>772799</c:v>
                </c:pt>
                <c:pt idx="28">
                  <c:v>651022</c:v>
                </c:pt>
                <c:pt idx="29">
                  <c:v>873160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DE-4D9A-AAA2-E86251C5683E}"/>
            </c:ext>
          </c:extLst>
        </c:ser>
        <c:ser>
          <c:idx val="4"/>
          <c:order val="1"/>
          <c:tx>
            <c:strRef>
              <c:f>RestSA!$AF$1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DE-4D9A-AAA2-E86251C56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RestSA!$AD$2:$AD$32</c15:sqref>
                  </c15:fullRef>
                </c:ext>
              </c:extLst>
              <c:f>RestSA!$AD$2:$AD$31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RestSA!$AF$2:$AF$32</c15:sqref>
                  </c15:fullRef>
                </c:ext>
              </c:extLst>
              <c:f>RestSA!$AF$2:$AF$31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DE-4D9A-AAA2-E86251C5683E}"/>
            </c:ext>
          </c:extLst>
        </c:ser>
        <c:ser>
          <c:idx val="2"/>
          <c:order val="2"/>
          <c:tx>
            <c:strRef>
              <c:f>RestSA!$AG$1</c:f>
              <c:strCache>
                <c:ptCount val="1"/>
                <c:pt idx="0">
                  <c:v>Lo.80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DE-4D9A-AAA2-E86251C5683E}"/>
                </c:ext>
              </c:extLst>
            </c:dLbl>
            <c:dLbl>
              <c:idx val="29"/>
              <c:layout>
                <c:manualLayout>
                  <c:x val="5.5504162812210914E-3"/>
                  <c:y val="1.8140589569160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DE-4D9A-AAA2-E86251C56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RestSA!$AD$2:$AD$32</c15:sqref>
                  </c15:fullRef>
                </c:ext>
              </c:extLst>
              <c:f>RestSA!$AD$2:$AD$31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RestSA!$AG$2:$AG$32</c15:sqref>
                  </c15:fullRef>
                </c:ext>
              </c:extLst>
              <c:f>RestSA!$AG$2:$AG$31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DE-4D9A-AAA2-E86251C5683E}"/>
            </c:ext>
          </c:extLst>
        </c:ser>
        <c:ser>
          <c:idx val="5"/>
          <c:order val="3"/>
          <c:tx>
            <c:strRef>
              <c:f>RestSA!$AH$1</c:f>
              <c:strCache>
                <c:ptCount val="1"/>
                <c:pt idx="0">
                  <c:v>Hi.80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DE-4D9A-AAA2-E86251C5683E}"/>
                </c:ext>
              </c:extLst>
            </c:dLbl>
            <c:dLbl>
              <c:idx val="29"/>
              <c:layout>
                <c:manualLayout>
                  <c:x val="1.8501387604070306E-3"/>
                  <c:y val="-1.20937263794406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BDE-4D9A-AAA2-E86251C56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RestSA!$AD$2:$AD$32</c15:sqref>
                  </c15:fullRef>
                </c:ext>
              </c:extLst>
              <c:f>RestSA!$AD$2:$AD$31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RestSA!$AH$2:$AH$32</c15:sqref>
                  </c15:fullRef>
                </c:ext>
              </c:extLst>
              <c:f>RestSA!$AH$2:$AH$31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BDE-4D9A-AAA2-E86251C5683E}"/>
            </c:ext>
          </c:extLst>
        </c:ser>
        <c:ser>
          <c:idx val="3"/>
          <c:order val="4"/>
          <c:tx>
            <c:strRef>
              <c:f>RestSA!$AI$1</c:f>
              <c:strCache>
                <c:ptCount val="1"/>
                <c:pt idx="0">
                  <c:v>Lo.95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DE-4D9A-AAA2-E86251C5683E}"/>
                </c:ext>
              </c:extLst>
            </c:dLbl>
            <c:dLbl>
              <c:idx val="29"/>
              <c:layout>
                <c:manualLayout>
                  <c:x val="-4.4869506945304366E-5"/>
                  <c:y val="5.2789115646258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1424606845513412E-2"/>
                      <c:h val="3.32577475434618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BDE-4D9A-AAA2-E86251C56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RestSA!$AD$2:$AD$32</c15:sqref>
                  </c15:fullRef>
                </c:ext>
              </c:extLst>
              <c:f>RestSA!$AD$2:$AD$31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RestSA!$AI$2:$AI$32</c15:sqref>
                  </c15:fullRef>
                </c:ext>
              </c:extLst>
              <c:f>RestSA!$AI$2:$AI$31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BDE-4D9A-AAA2-E86251C5683E}"/>
            </c:ext>
          </c:extLst>
        </c:ser>
        <c:ser>
          <c:idx val="6"/>
          <c:order val="5"/>
          <c:tx>
            <c:strRef>
              <c:f>RestSA!$AJ$1</c:f>
              <c:strCache>
                <c:ptCount val="1"/>
                <c:pt idx="0">
                  <c:v>Hi.95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DE-4D9A-AAA2-E86251C5683E}"/>
                </c:ext>
              </c:extLst>
            </c:dLbl>
            <c:dLbl>
              <c:idx val="29"/>
              <c:layout>
                <c:manualLayout>
                  <c:x val="-9.2506938020352879E-3"/>
                  <c:y val="-3.9304610733182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DE-4D9A-AAA2-E86251C56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RestSA!$AD$2:$AD$32</c15:sqref>
                  </c15:fullRef>
                </c:ext>
              </c:extLst>
              <c:f>RestSA!$AD$2:$AD$31</c:f>
              <c:numCache>
                <c:formatCode>General</c:formatCode>
                <c:ptCount val="30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RestSA!$AJ$2:$AJ$32</c15:sqref>
                  </c15:fullRef>
                </c:ext>
              </c:extLst>
              <c:f>RestSA!$AJ$2:$AJ$31</c:f>
              <c:numCache>
                <c:formatCode>_(* #,##0_);_(* \(#,##0\);_(* "-"??_);_(@_)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BDE-4D9A-AAA2-E86251C56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187568"/>
        <c:axId val="1056228320"/>
      </c:lineChart>
      <c:catAx>
        <c:axId val="121718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056228320"/>
        <c:crosses val="autoZero"/>
        <c:auto val="1"/>
        <c:lblAlgn val="ctr"/>
        <c:lblOffset val="100"/>
        <c:noMultiLvlLbl val="0"/>
      </c:catAx>
      <c:valAx>
        <c:axId val="10562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Billion $USD</a:t>
                </a:r>
              </a:p>
            </c:rich>
          </c:tx>
          <c:layout>
            <c:manualLayout>
              <c:xMode val="edge"/>
              <c:yMode val="edge"/>
              <c:x val="3.9102215026859954E-3"/>
              <c:y val="0.384554787794382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217187568"/>
        <c:crosses val="autoZero"/>
        <c:crossBetween val="between"/>
        <c:dispUnits>
          <c:builtInUnit val="thousands"/>
        </c:dispUnits>
      </c:valAx>
      <c:valAx>
        <c:axId val="105623123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>
                <a:alpha val="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40816"/>
        <c:crosses val="max"/>
        <c:crossBetween val="between"/>
      </c:valAx>
      <c:catAx>
        <c:axId val="121854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6231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12778031855383"/>
          <c:y val="0.23693926417092601"/>
          <c:w val="0.79544526270932592"/>
          <c:h val="0.67227103191048487"/>
        </c:manualLayout>
      </c:layout>
      <c:lineChart>
        <c:grouping val="standard"/>
        <c:varyColors val="0"/>
        <c:ser>
          <c:idx val="0"/>
          <c:order val="5"/>
          <c:tx>
            <c:strRef>
              <c:f>RestSA!$E$1</c:f>
              <c:strCache>
                <c:ptCount val="1"/>
                <c:pt idx="0">
                  <c:v> Advance Retail Sales: Food Services and Drinking Places 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dLbls>
            <c:dLbl>
              <c:idx val="339"/>
              <c:layout>
                <c:manualLayout>
                  <c:x val="-0.19003620713467761"/>
                  <c:y val="3.508771929824572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>
                          <a:lumMod val="90000"/>
                          <a:lumOff val="10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4F-4443-B486-10D9CDA6B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accent2">
                          <a:lumMod val="90000"/>
                          <a:lumOff val="10000"/>
                        </a:schemeClr>
                      </a:solidFill>
                      <a:prstDash val="sysDash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RestSA!$D$2:$D$370</c:f>
              <c:numCache>
                <c:formatCode>mmm\ \'yy</c:formatCode>
                <c:ptCount val="369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</c:numCache>
            </c:numRef>
          </c:cat>
          <c:val>
            <c:numRef>
              <c:f>RestSA!$E$2:$E$373</c:f>
              <c:numCache>
                <c:formatCode>_(* #,##0_);_(* \(#,##0\);_(* "-"??_);_(@_)</c:formatCode>
                <c:ptCount val="372"/>
                <c:pt idx="0">
                  <c:v>17170</c:v>
                </c:pt>
                <c:pt idx="1">
                  <c:v>16990</c:v>
                </c:pt>
                <c:pt idx="2">
                  <c:v>16916</c:v>
                </c:pt>
                <c:pt idx="3">
                  <c:v>16677</c:v>
                </c:pt>
                <c:pt idx="4">
                  <c:v>16602</c:v>
                </c:pt>
                <c:pt idx="5">
                  <c:v>16277</c:v>
                </c:pt>
                <c:pt idx="6">
                  <c:v>16496</c:v>
                </c:pt>
                <c:pt idx="7">
                  <c:v>16733</c:v>
                </c:pt>
                <c:pt idx="8">
                  <c:v>16812</c:v>
                </c:pt>
                <c:pt idx="9">
                  <c:v>17104</c:v>
                </c:pt>
                <c:pt idx="10">
                  <c:v>17420</c:v>
                </c:pt>
                <c:pt idx="11">
                  <c:v>17491</c:v>
                </c:pt>
                <c:pt idx="12">
                  <c:v>17553</c:v>
                </c:pt>
                <c:pt idx="13">
                  <c:v>17478</c:v>
                </c:pt>
                <c:pt idx="14">
                  <c:v>17554</c:v>
                </c:pt>
                <c:pt idx="15">
                  <c:v>17770</c:v>
                </c:pt>
                <c:pt idx="16">
                  <c:v>17821</c:v>
                </c:pt>
                <c:pt idx="17">
                  <c:v>18030</c:v>
                </c:pt>
                <c:pt idx="18">
                  <c:v>17927</c:v>
                </c:pt>
                <c:pt idx="19">
                  <c:v>18201</c:v>
                </c:pt>
                <c:pt idx="20">
                  <c:v>18515</c:v>
                </c:pt>
                <c:pt idx="21">
                  <c:v>18199</c:v>
                </c:pt>
                <c:pt idx="22">
                  <c:v>18153</c:v>
                </c:pt>
                <c:pt idx="23">
                  <c:v>18238</c:v>
                </c:pt>
                <c:pt idx="24">
                  <c:v>17624</c:v>
                </c:pt>
                <c:pt idx="25">
                  <c:v>18425</c:v>
                </c:pt>
                <c:pt idx="26">
                  <c:v>18813</c:v>
                </c:pt>
                <c:pt idx="27">
                  <c:v>18533</c:v>
                </c:pt>
                <c:pt idx="28">
                  <c:v>18600</c:v>
                </c:pt>
                <c:pt idx="29">
                  <c:v>18889</c:v>
                </c:pt>
                <c:pt idx="30">
                  <c:v>18962</c:v>
                </c:pt>
                <c:pt idx="31">
                  <c:v>18868</c:v>
                </c:pt>
                <c:pt idx="32">
                  <c:v>18978</c:v>
                </c:pt>
                <c:pt idx="33">
                  <c:v>19010</c:v>
                </c:pt>
                <c:pt idx="34">
                  <c:v>19028</c:v>
                </c:pt>
                <c:pt idx="35">
                  <c:v>19178</c:v>
                </c:pt>
                <c:pt idx="36">
                  <c:v>19160</c:v>
                </c:pt>
                <c:pt idx="37">
                  <c:v>18911</c:v>
                </c:pt>
                <c:pt idx="38">
                  <c:v>19234</c:v>
                </c:pt>
                <c:pt idx="39">
                  <c:v>19346</c:v>
                </c:pt>
                <c:pt idx="40">
                  <c:v>19450</c:v>
                </c:pt>
                <c:pt idx="41">
                  <c:v>19419</c:v>
                </c:pt>
                <c:pt idx="42">
                  <c:v>19489</c:v>
                </c:pt>
                <c:pt idx="43">
                  <c:v>19715</c:v>
                </c:pt>
                <c:pt idx="44">
                  <c:v>19640</c:v>
                </c:pt>
                <c:pt idx="45">
                  <c:v>19611</c:v>
                </c:pt>
                <c:pt idx="46">
                  <c:v>19609</c:v>
                </c:pt>
                <c:pt idx="47">
                  <c:v>19625</c:v>
                </c:pt>
                <c:pt idx="48">
                  <c:v>19564</c:v>
                </c:pt>
                <c:pt idx="49">
                  <c:v>19742</c:v>
                </c:pt>
                <c:pt idx="50">
                  <c:v>19862</c:v>
                </c:pt>
                <c:pt idx="51">
                  <c:v>19932</c:v>
                </c:pt>
                <c:pt idx="52">
                  <c:v>20094</c:v>
                </c:pt>
                <c:pt idx="53">
                  <c:v>19932</c:v>
                </c:pt>
                <c:pt idx="54">
                  <c:v>20145</c:v>
                </c:pt>
                <c:pt idx="55">
                  <c:v>20140</c:v>
                </c:pt>
                <c:pt idx="56">
                  <c:v>20397</c:v>
                </c:pt>
                <c:pt idx="57">
                  <c:v>20551</c:v>
                </c:pt>
                <c:pt idx="58">
                  <c:v>20789</c:v>
                </c:pt>
                <c:pt idx="59">
                  <c:v>20707</c:v>
                </c:pt>
                <c:pt idx="60">
                  <c:v>21110</c:v>
                </c:pt>
                <c:pt idx="61">
                  <c:v>21136</c:v>
                </c:pt>
                <c:pt idx="62">
                  <c:v>21171</c:v>
                </c:pt>
                <c:pt idx="63">
                  <c:v>21216</c:v>
                </c:pt>
                <c:pt idx="64">
                  <c:v>21230</c:v>
                </c:pt>
                <c:pt idx="65">
                  <c:v>21382</c:v>
                </c:pt>
                <c:pt idx="66">
                  <c:v>21689</c:v>
                </c:pt>
                <c:pt idx="67">
                  <c:v>21674</c:v>
                </c:pt>
                <c:pt idx="68">
                  <c:v>21986</c:v>
                </c:pt>
                <c:pt idx="69">
                  <c:v>21758</c:v>
                </c:pt>
                <c:pt idx="70">
                  <c:v>21504</c:v>
                </c:pt>
                <c:pt idx="71">
                  <c:v>21818</c:v>
                </c:pt>
                <c:pt idx="72">
                  <c:v>21921</c:v>
                </c:pt>
                <c:pt idx="73">
                  <c:v>22132</c:v>
                </c:pt>
                <c:pt idx="74">
                  <c:v>22251</c:v>
                </c:pt>
                <c:pt idx="75">
                  <c:v>22353</c:v>
                </c:pt>
                <c:pt idx="76">
                  <c:v>22436</c:v>
                </c:pt>
                <c:pt idx="77">
                  <c:v>22634</c:v>
                </c:pt>
                <c:pt idx="78">
                  <c:v>22570</c:v>
                </c:pt>
                <c:pt idx="79">
                  <c:v>22743</c:v>
                </c:pt>
                <c:pt idx="80">
                  <c:v>22830</c:v>
                </c:pt>
                <c:pt idx="81">
                  <c:v>23066</c:v>
                </c:pt>
                <c:pt idx="82">
                  <c:v>23157</c:v>
                </c:pt>
                <c:pt idx="83">
                  <c:v>23351</c:v>
                </c:pt>
                <c:pt idx="84">
                  <c:v>22871</c:v>
                </c:pt>
                <c:pt idx="85">
                  <c:v>23270</c:v>
                </c:pt>
                <c:pt idx="86">
                  <c:v>23250</c:v>
                </c:pt>
                <c:pt idx="87">
                  <c:v>23440</c:v>
                </c:pt>
                <c:pt idx="88">
                  <c:v>23500</c:v>
                </c:pt>
                <c:pt idx="89">
                  <c:v>23546</c:v>
                </c:pt>
                <c:pt idx="90">
                  <c:v>23508</c:v>
                </c:pt>
                <c:pt idx="91">
                  <c:v>23664</c:v>
                </c:pt>
                <c:pt idx="92">
                  <c:v>23836</c:v>
                </c:pt>
                <c:pt idx="93">
                  <c:v>24265</c:v>
                </c:pt>
                <c:pt idx="94">
                  <c:v>24421</c:v>
                </c:pt>
                <c:pt idx="95">
                  <c:v>24378</c:v>
                </c:pt>
                <c:pt idx="96">
                  <c:v>24608</c:v>
                </c:pt>
                <c:pt idx="97">
                  <c:v>24887</c:v>
                </c:pt>
                <c:pt idx="98">
                  <c:v>25367</c:v>
                </c:pt>
                <c:pt idx="99">
                  <c:v>25215</c:v>
                </c:pt>
                <c:pt idx="100">
                  <c:v>25193</c:v>
                </c:pt>
                <c:pt idx="101">
                  <c:v>25262</c:v>
                </c:pt>
                <c:pt idx="102">
                  <c:v>25454</c:v>
                </c:pt>
                <c:pt idx="103">
                  <c:v>25342</c:v>
                </c:pt>
                <c:pt idx="104">
                  <c:v>25711</c:v>
                </c:pt>
                <c:pt idx="105">
                  <c:v>25706</c:v>
                </c:pt>
                <c:pt idx="106">
                  <c:v>25698</c:v>
                </c:pt>
                <c:pt idx="107">
                  <c:v>25133</c:v>
                </c:pt>
                <c:pt idx="108">
                  <c:v>26180</c:v>
                </c:pt>
                <c:pt idx="109">
                  <c:v>26069</c:v>
                </c:pt>
                <c:pt idx="110">
                  <c:v>26122</c:v>
                </c:pt>
                <c:pt idx="111">
                  <c:v>26045</c:v>
                </c:pt>
                <c:pt idx="112">
                  <c:v>26278</c:v>
                </c:pt>
                <c:pt idx="113">
                  <c:v>26379</c:v>
                </c:pt>
                <c:pt idx="114">
                  <c:v>26507</c:v>
                </c:pt>
                <c:pt idx="115">
                  <c:v>26853</c:v>
                </c:pt>
                <c:pt idx="116">
                  <c:v>26239</c:v>
                </c:pt>
                <c:pt idx="117">
                  <c:v>26541</c:v>
                </c:pt>
                <c:pt idx="118">
                  <c:v>26597</c:v>
                </c:pt>
                <c:pt idx="119">
                  <c:v>27156</c:v>
                </c:pt>
                <c:pt idx="120">
                  <c:v>27201</c:v>
                </c:pt>
                <c:pt idx="121">
                  <c:v>27384</c:v>
                </c:pt>
                <c:pt idx="122">
                  <c:v>27203</c:v>
                </c:pt>
                <c:pt idx="123">
                  <c:v>27500</c:v>
                </c:pt>
                <c:pt idx="124">
                  <c:v>27378</c:v>
                </c:pt>
                <c:pt idx="125">
                  <c:v>27586</c:v>
                </c:pt>
                <c:pt idx="126">
                  <c:v>27616</c:v>
                </c:pt>
                <c:pt idx="127">
                  <c:v>27607</c:v>
                </c:pt>
                <c:pt idx="128">
                  <c:v>27784</c:v>
                </c:pt>
                <c:pt idx="129">
                  <c:v>27623</c:v>
                </c:pt>
                <c:pt idx="130">
                  <c:v>27916</c:v>
                </c:pt>
                <c:pt idx="131">
                  <c:v>28017</c:v>
                </c:pt>
                <c:pt idx="132">
                  <c:v>28018</c:v>
                </c:pt>
                <c:pt idx="133">
                  <c:v>27979</c:v>
                </c:pt>
                <c:pt idx="134">
                  <c:v>28505</c:v>
                </c:pt>
                <c:pt idx="135">
                  <c:v>28403</c:v>
                </c:pt>
                <c:pt idx="136">
                  <c:v>29048</c:v>
                </c:pt>
                <c:pt idx="137">
                  <c:v>29230</c:v>
                </c:pt>
                <c:pt idx="138">
                  <c:v>29395</c:v>
                </c:pt>
                <c:pt idx="139">
                  <c:v>29844</c:v>
                </c:pt>
                <c:pt idx="140">
                  <c:v>29503</c:v>
                </c:pt>
                <c:pt idx="141">
                  <c:v>30045</c:v>
                </c:pt>
                <c:pt idx="142">
                  <c:v>30229</c:v>
                </c:pt>
                <c:pt idx="143">
                  <c:v>29795</c:v>
                </c:pt>
                <c:pt idx="144">
                  <c:v>30341</c:v>
                </c:pt>
                <c:pt idx="145">
                  <c:v>30461</c:v>
                </c:pt>
                <c:pt idx="146">
                  <c:v>30703</c:v>
                </c:pt>
                <c:pt idx="147">
                  <c:v>30560</c:v>
                </c:pt>
                <c:pt idx="148">
                  <c:v>30712</c:v>
                </c:pt>
                <c:pt idx="149">
                  <c:v>30825</c:v>
                </c:pt>
                <c:pt idx="150">
                  <c:v>31191</c:v>
                </c:pt>
                <c:pt idx="151">
                  <c:v>31036</c:v>
                </c:pt>
                <c:pt idx="152">
                  <c:v>31430</c:v>
                </c:pt>
                <c:pt idx="153">
                  <c:v>31625</c:v>
                </c:pt>
                <c:pt idx="154">
                  <c:v>31659</c:v>
                </c:pt>
                <c:pt idx="155">
                  <c:v>32111</c:v>
                </c:pt>
                <c:pt idx="156">
                  <c:v>32000</c:v>
                </c:pt>
                <c:pt idx="157">
                  <c:v>32469</c:v>
                </c:pt>
                <c:pt idx="158">
                  <c:v>32273</c:v>
                </c:pt>
                <c:pt idx="159">
                  <c:v>32823</c:v>
                </c:pt>
                <c:pt idx="160">
                  <c:v>32746</c:v>
                </c:pt>
                <c:pt idx="161">
                  <c:v>33009</c:v>
                </c:pt>
                <c:pt idx="162">
                  <c:v>33056</c:v>
                </c:pt>
                <c:pt idx="163">
                  <c:v>33261</c:v>
                </c:pt>
                <c:pt idx="164">
                  <c:v>33283</c:v>
                </c:pt>
                <c:pt idx="165">
                  <c:v>33618</c:v>
                </c:pt>
                <c:pt idx="166">
                  <c:v>34022</c:v>
                </c:pt>
                <c:pt idx="167">
                  <c:v>33932</c:v>
                </c:pt>
                <c:pt idx="168">
                  <c:v>34983</c:v>
                </c:pt>
                <c:pt idx="169">
                  <c:v>34535</c:v>
                </c:pt>
                <c:pt idx="170">
                  <c:v>34796</c:v>
                </c:pt>
                <c:pt idx="171">
                  <c:v>34862</c:v>
                </c:pt>
                <c:pt idx="172">
                  <c:v>34910</c:v>
                </c:pt>
                <c:pt idx="173">
                  <c:v>34695</c:v>
                </c:pt>
                <c:pt idx="174">
                  <c:v>34802</c:v>
                </c:pt>
                <c:pt idx="175">
                  <c:v>35367</c:v>
                </c:pt>
                <c:pt idx="176">
                  <c:v>35725</c:v>
                </c:pt>
                <c:pt idx="177">
                  <c:v>35784</c:v>
                </c:pt>
                <c:pt idx="178">
                  <c:v>35923</c:v>
                </c:pt>
                <c:pt idx="179">
                  <c:v>36881</c:v>
                </c:pt>
                <c:pt idx="180">
                  <c:v>36435</c:v>
                </c:pt>
                <c:pt idx="181">
                  <c:v>36053</c:v>
                </c:pt>
                <c:pt idx="182">
                  <c:v>36579</c:v>
                </c:pt>
                <c:pt idx="183">
                  <c:v>36627</c:v>
                </c:pt>
                <c:pt idx="184">
                  <c:v>36732</c:v>
                </c:pt>
                <c:pt idx="185">
                  <c:v>37078</c:v>
                </c:pt>
                <c:pt idx="186">
                  <c:v>37272</c:v>
                </c:pt>
                <c:pt idx="187">
                  <c:v>37189</c:v>
                </c:pt>
                <c:pt idx="188">
                  <c:v>37427</c:v>
                </c:pt>
                <c:pt idx="189">
                  <c:v>37759</c:v>
                </c:pt>
                <c:pt idx="190">
                  <c:v>37727</c:v>
                </c:pt>
                <c:pt idx="191">
                  <c:v>38109</c:v>
                </c:pt>
                <c:pt idx="192">
                  <c:v>37824</c:v>
                </c:pt>
                <c:pt idx="193">
                  <c:v>37249</c:v>
                </c:pt>
                <c:pt idx="194">
                  <c:v>37552</c:v>
                </c:pt>
                <c:pt idx="195">
                  <c:v>37729</c:v>
                </c:pt>
                <c:pt idx="196">
                  <c:v>38089</c:v>
                </c:pt>
                <c:pt idx="197">
                  <c:v>38144</c:v>
                </c:pt>
                <c:pt idx="198">
                  <c:v>38267</c:v>
                </c:pt>
                <c:pt idx="199">
                  <c:v>38239</c:v>
                </c:pt>
                <c:pt idx="200">
                  <c:v>38386</c:v>
                </c:pt>
                <c:pt idx="201">
                  <c:v>38120</c:v>
                </c:pt>
                <c:pt idx="202">
                  <c:v>38018</c:v>
                </c:pt>
                <c:pt idx="203">
                  <c:v>38066</c:v>
                </c:pt>
                <c:pt idx="204">
                  <c:v>38256</c:v>
                </c:pt>
                <c:pt idx="205">
                  <c:v>37945</c:v>
                </c:pt>
                <c:pt idx="206">
                  <c:v>37447</c:v>
                </c:pt>
                <c:pt idx="207">
                  <c:v>37738</c:v>
                </c:pt>
                <c:pt idx="208">
                  <c:v>37755</c:v>
                </c:pt>
                <c:pt idx="209">
                  <c:v>37714</c:v>
                </c:pt>
                <c:pt idx="210">
                  <c:v>37715</c:v>
                </c:pt>
                <c:pt idx="211">
                  <c:v>37645</c:v>
                </c:pt>
                <c:pt idx="212">
                  <c:v>37474</c:v>
                </c:pt>
                <c:pt idx="213">
                  <c:v>37500</c:v>
                </c:pt>
                <c:pt idx="214">
                  <c:v>37700</c:v>
                </c:pt>
                <c:pt idx="215">
                  <c:v>37659</c:v>
                </c:pt>
                <c:pt idx="216">
                  <c:v>37700</c:v>
                </c:pt>
                <c:pt idx="217">
                  <c:v>38267</c:v>
                </c:pt>
                <c:pt idx="218">
                  <c:v>38376</c:v>
                </c:pt>
                <c:pt idx="219">
                  <c:v>38658</c:v>
                </c:pt>
                <c:pt idx="220">
                  <c:v>38695</c:v>
                </c:pt>
                <c:pt idx="221">
                  <c:v>38877</c:v>
                </c:pt>
                <c:pt idx="222">
                  <c:v>39033</c:v>
                </c:pt>
                <c:pt idx="223">
                  <c:v>39402</c:v>
                </c:pt>
                <c:pt idx="224">
                  <c:v>39385</c:v>
                </c:pt>
                <c:pt idx="225">
                  <c:v>39479</c:v>
                </c:pt>
                <c:pt idx="226">
                  <c:v>39710</c:v>
                </c:pt>
                <c:pt idx="227">
                  <c:v>39469</c:v>
                </c:pt>
                <c:pt idx="228">
                  <c:v>39743</c:v>
                </c:pt>
                <c:pt idx="229">
                  <c:v>40382</c:v>
                </c:pt>
                <c:pt idx="230">
                  <c:v>40575</c:v>
                </c:pt>
                <c:pt idx="231">
                  <c:v>40624</c:v>
                </c:pt>
                <c:pt idx="232">
                  <c:v>41050</c:v>
                </c:pt>
                <c:pt idx="233">
                  <c:v>41540</c:v>
                </c:pt>
                <c:pt idx="234">
                  <c:v>41516</c:v>
                </c:pt>
                <c:pt idx="235">
                  <c:v>41718</c:v>
                </c:pt>
                <c:pt idx="236">
                  <c:v>42013</c:v>
                </c:pt>
                <c:pt idx="237">
                  <c:v>42162</c:v>
                </c:pt>
                <c:pt idx="238">
                  <c:v>42237</c:v>
                </c:pt>
                <c:pt idx="239">
                  <c:v>41864</c:v>
                </c:pt>
                <c:pt idx="240">
                  <c:v>42905</c:v>
                </c:pt>
                <c:pt idx="241">
                  <c:v>42950</c:v>
                </c:pt>
                <c:pt idx="242">
                  <c:v>42942</c:v>
                </c:pt>
                <c:pt idx="243">
                  <c:v>43365</c:v>
                </c:pt>
                <c:pt idx="244">
                  <c:v>43313</c:v>
                </c:pt>
                <c:pt idx="245">
                  <c:v>43542</c:v>
                </c:pt>
                <c:pt idx="246">
                  <c:v>43676</c:v>
                </c:pt>
                <c:pt idx="247">
                  <c:v>43712</c:v>
                </c:pt>
                <c:pt idx="248">
                  <c:v>44085</c:v>
                </c:pt>
                <c:pt idx="249">
                  <c:v>43708</c:v>
                </c:pt>
                <c:pt idx="250">
                  <c:v>44520</c:v>
                </c:pt>
                <c:pt idx="251">
                  <c:v>44538</c:v>
                </c:pt>
                <c:pt idx="252">
                  <c:v>45143</c:v>
                </c:pt>
                <c:pt idx="253">
                  <c:v>44868</c:v>
                </c:pt>
                <c:pt idx="254">
                  <c:v>45054</c:v>
                </c:pt>
                <c:pt idx="255">
                  <c:v>44725</c:v>
                </c:pt>
                <c:pt idx="256">
                  <c:v>44818</c:v>
                </c:pt>
                <c:pt idx="257">
                  <c:v>44703</c:v>
                </c:pt>
                <c:pt idx="258">
                  <c:v>45053</c:v>
                </c:pt>
                <c:pt idx="259">
                  <c:v>45156</c:v>
                </c:pt>
                <c:pt idx="260">
                  <c:v>45346</c:v>
                </c:pt>
                <c:pt idx="261">
                  <c:v>45942</c:v>
                </c:pt>
                <c:pt idx="262">
                  <c:v>46748</c:v>
                </c:pt>
                <c:pt idx="263">
                  <c:v>46334</c:v>
                </c:pt>
                <c:pt idx="264">
                  <c:v>45918</c:v>
                </c:pt>
                <c:pt idx="265">
                  <c:v>46426</c:v>
                </c:pt>
                <c:pt idx="266">
                  <c:v>47064</c:v>
                </c:pt>
                <c:pt idx="267">
                  <c:v>47141</c:v>
                </c:pt>
                <c:pt idx="268">
                  <c:v>47542</c:v>
                </c:pt>
                <c:pt idx="269">
                  <c:v>47714</c:v>
                </c:pt>
                <c:pt idx="270">
                  <c:v>48086</c:v>
                </c:pt>
                <c:pt idx="271">
                  <c:v>48379</c:v>
                </c:pt>
                <c:pt idx="272">
                  <c:v>48985</c:v>
                </c:pt>
                <c:pt idx="273">
                  <c:v>49664</c:v>
                </c:pt>
                <c:pt idx="274">
                  <c:v>49736</c:v>
                </c:pt>
                <c:pt idx="275">
                  <c:v>50463</c:v>
                </c:pt>
                <c:pt idx="276">
                  <c:v>50837</c:v>
                </c:pt>
                <c:pt idx="277">
                  <c:v>50640</c:v>
                </c:pt>
                <c:pt idx="278">
                  <c:v>51075</c:v>
                </c:pt>
                <c:pt idx="279">
                  <c:v>51744</c:v>
                </c:pt>
                <c:pt idx="280">
                  <c:v>51866</c:v>
                </c:pt>
                <c:pt idx="281">
                  <c:v>51885</c:v>
                </c:pt>
                <c:pt idx="282">
                  <c:v>52115</c:v>
                </c:pt>
                <c:pt idx="283">
                  <c:v>52473</c:v>
                </c:pt>
                <c:pt idx="284">
                  <c:v>52394</c:v>
                </c:pt>
                <c:pt idx="285">
                  <c:v>52766</c:v>
                </c:pt>
                <c:pt idx="286">
                  <c:v>52886</c:v>
                </c:pt>
                <c:pt idx="287">
                  <c:v>53695</c:v>
                </c:pt>
                <c:pt idx="288">
                  <c:v>53050</c:v>
                </c:pt>
                <c:pt idx="289">
                  <c:v>54244</c:v>
                </c:pt>
                <c:pt idx="290">
                  <c:v>53927</c:v>
                </c:pt>
                <c:pt idx="291">
                  <c:v>54246</c:v>
                </c:pt>
                <c:pt idx="292">
                  <c:v>54302</c:v>
                </c:pt>
                <c:pt idx="293">
                  <c:v>54351</c:v>
                </c:pt>
                <c:pt idx="294">
                  <c:v>54329</c:v>
                </c:pt>
                <c:pt idx="295">
                  <c:v>54794</c:v>
                </c:pt>
                <c:pt idx="296">
                  <c:v>55357</c:v>
                </c:pt>
                <c:pt idx="297">
                  <c:v>55358</c:v>
                </c:pt>
                <c:pt idx="298">
                  <c:v>56322</c:v>
                </c:pt>
                <c:pt idx="299">
                  <c:v>55371</c:v>
                </c:pt>
                <c:pt idx="300">
                  <c:v>57368</c:v>
                </c:pt>
                <c:pt idx="301">
                  <c:v>57449</c:v>
                </c:pt>
                <c:pt idx="302">
                  <c:v>57341</c:v>
                </c:pt>
                <c:pt idx="303">
                  <c:v>57435</c:v>
                </c:pt>
                <c:pt idx="304">
                  <c:v>57494</c:v>
                </c:pt>
                <c:pt idx="305">
                  <c:v>57296</c:v>
                </c:pt>
                <c:pt idx="306">
                  <c:v>57150</c:v>
                </c:pt>
                <c:pt idx="307">
                  <c:v>57530</c:v>
                </c:pt>
                <c:pt idx="308">
                  <c:v>57788</c:v>
                </c:pt>
                <c:pt idx="309">
                  <c:v>58224</c:v>
                </c:pt>
                <c:pt idx="310">
                  <c:v>58915</c:v>
                </c:pt>
                <c:pt idx="311">
                  <c:v>59203</c:v>
                </c:pt>
                <c:pt idx="312">
                  <c:v>59463</c:v>
                </c:pt>
                <c:pt idx="313">
                  <c:v>59793</c:v>
                </c:pt>
                <c:pt idx="314">
                  <c:v>60288</c:v>
                </c:pt>
                <c:pt idx="315">
                  <c:v>59625</c:v>
                </c:pt>
                <c:pt idx="316">
                  <c:v>60912</c:v>
                </c:pt>
                <c:pt idx="317">
                  <c:v>61589</c:v>
                </c:pt>
                <c:pt idx="318">
                  <c:v>62174</c:v>
                </c:pt>
                <c:pt idx="319">
                  <c:v>62627</c:v>
                </c:pt>
                <c:pt idx="320">
                  <c:v>61172</c:v>
                </c:pt>
                <c:pt idx="321">
                  <c:v>61817</c:v>
                </c:pt>
                <c:pt idx="322">
                  <c:v>61475</c:v>
                </c:pt>
                <c:pt idx="323">
                  <c:v>61452</c:v>
                </c:pt>
                <c:pt idx="324">
                  <c:v>61512</c:v>
                </c:pt>
                <c:pt idx="325">
                  <c:v>62162</c:v>
                </c:pt>
                <c:pt idx="326">
                  <c:v>62598</c:v>
                </c:pt>
                <c:pt idx="327">
                  <c:v>63137</c:v>
                </c:pt>
                <c:pt idx="328">
                  <c:v>63898</c:v>
                </c:pt>
                <c:pt idx="329">
                  <c:v>64702</c:v>
                </c:pt>
                <c:pt idx="330">
                  <c:v>65003</c:v>
                </c:pt>
                <c:pt idx="331">
                  <c:v>65191</c:v>
                </c:pt>
                <c:pt idx="332">
                  <c:v>65707</c:v>
                </c:pt>
                <c:pt idx="333">
                  <c:v>66068</c:v>
                </c:pt>
                <c:pt idx="334">
                  <c:v>65841</c:v>
                </c:pt>
                <c:pt idx="335">
                  <c:v>66980</c:v>
                </c:pt>
                <c:pt idx="336">
                  <c:v>67950</c:v>
                </c:pt>
                <c:pt idx="337">
                  <c:v>68276</c:v>
                </c:pt>
                <c:pt idx="338">
                  <c:v>47758</c:v>
                </c:pt>
                <c:pt idx="339">
                  <c:v>31107</c:v>
                </c:pt>
                <c:pt idx="340">
                  <c:v>41021</c:v>
                </c:pt>
                <c:pt idx="341">
                  <c:v>52844</c:v>
                </c:pt>
                <c:pt idx="342">
                  <c:v>54918</c:v>
                </c:pt>
                <c:pt idx="343">
                  <c:v>57687</c:v>
                </c:pt>
                <c:pt idx="344">
                  <c:v>59171</c:v>
                </c:pt>
                <c:pt idx="345">
                  <c:v>59223</c:v>
                </c:pt>
                <c:pt idx="346">
                  <c:v>57001</c:v>
                </c:pt>
                <c:pt idx="347">
                  <c:v>54066</c:v>
                </c:pt>
                <c:pt idx="348">
                  <c:v>59553</c:v>
                </c:pt>
                <c:pt idx="349">
                  <c:v>59036</c:v>
                </c:pt>
                <c:pt idx="350">
                  <c:v>67362</c:v>
                </c:pt>
                <c:pt idx="351">
                  <c:v>69899</c:v>
                </c:pt>
                <c:pt idx="352">
                  <c:v>72480</c:v>
                </c:pt>
                <c:pt idx="353">
                  <c:v>75837</c:v>
                </c:pt>
                <c:pt idx="354">
                  <c:v>77293</c:v>
                </c:pt>
                <c:pt idx="355">
                  <c:v>77564</c:v>
                </c:pt>
                <c:pt idx="356">
                  <c:v>78288</c:v>
                </c:pt>
                <c:pt idx="357">
                  <c:v>78449</c:v>
                </c:pt>
                <c:pt idx="358">
                  <c:v>78967</c:v>
                </c:pt>
                <c:pt idx="359">
                  <c:v>78432</c:v>
                </c:pt>
                <c:pt idx="360">
                  <c:v>76217</c:v>
                </c:pt>
                <c:pt idx="361">
                  <c:v>80463</c:v>
                </c:pt>
                <c:pt idx="362">
                  <c:v>82388</c:v>
                </c:pt>
                <c:pt idx="363">
                  <c:v>84481</c:v>
                </c:pt>
                <c:pt idx="364">
                  <c:v>85322</c:v>
                </c:pt>
                <c:pt idx="365">
                  <c:v>85939</c:v>
                </c:pt>
                <c:pt idx="366">
                  <c:v>85214</c:v>
                </c:pt>
                <c:pt idx="367">
                  <c:v>87305</c:v>
                </c:pt>
                <c:pt idx="368">
                  <c:v>88196</c:v>
                </c:pt>
                <c:pt idx="369">
                  <c:v>89261</c:v>
                </c:pt>
                <c:pt idx="370">
                  <c:v>89083</c:v>
                </c:pt>
                <c:pt idx="371">
                  <c:v>89785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4F-4443-B486-10D9CDA6BC99}"/>
            </c:ext>
          </c:extLst>
        </c:ser>
        <c:ser>
          <c:idx val="5"/>
          <c:order val="6"/>
          <c:tx>
            <c:strRef>
              <c:f>RestSA!$M$1</c:f>
              <c:strCache>
                <c:ptCount val="1"/>
                <c:pt idx="0">
                  <c:v>Best UB Scenario Rest.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RestSA!$D$2:$D$370</c:f>
              <c:numCache>
                <c:formatCode>mmm\ \'yy</c:formatCode>
                <c:ptCount val="369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</c:numCache>
            </c:numRef>
          </c:cat>
          <c:val>
            <c:numRef>
              <c:f>RestSA!$M$2:$M$373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2F-4539-80EA-E95914EF2BB2}"/>
            </c:ext>
          </c:extLst>
        </c:ser>
        <c:ser>
          <c:idx val="7"/>
          <c:order val="7"/>
          <c:tx>
            <c:strRef>
              <c:f>RestSA!$K$1</c:f>
              <c:strCache>
                <c:ptCount val="1"/>
                <c:pt idx="0">
                  <c:v>Worst UB Scenario Rest.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RestSA!$K$2:$K$373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2F-4539-80EA-E95914EF2BB2}"/>
            </c:ext>
          </c:extLst>
        </c:ser>
        <c:ser>
          <c:idx val="8"/>
          <c:order val="8"/>
          <c:tx>
            <c:strRef>
              <c:f>RestSA!$L$1</c:f>
              <c:strCache>
                <c:ptCount val="1"/>
                <c:pt idx="0">
                  <c:v>Moderate UB Scenario Rest.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RestSA!$L$2:$L$373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2F-4539-80EA-E95914EF2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RestSA!$H$1</c15:sqref>
                        </c15:formulaRef>
                      </c:ext>
                    </c:extLst>
                    <c:strCache>
                      <c:ptCount val="1"/>
                      <c:pt idx="0">
                        <c:v>Forecast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  <a:headEnd type="oval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RestSA!$D$2:$D$370</c15:sqref>
                        </c15:formulaRef>
                      </c:ext>
                    </c:extLst>
                    <c:numCache>
                      <c:formatCode>mmm\ \'yy</c:formatCode>
                      <c:ptCount val="369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RestSA!$H$2:$H$373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4F-4443-B486-10D9CDA6BC9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RestSA!$G$1</c15:sqref>
                        </c15:formulaRef>
                      </c:ext>
                    </c:extLst>
                    <c:strCache>
                      <c:ptCount val="1"/>
                      <c:pt idx="0">
                        <c:v>Lo.80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RestSA!$D$2:$D$370</c15:sqref>
                        </c15:formulaRef>
                      </c:ext>
                    </c:extLst>
                    <c:numCache>
                      <c:formatCode>mmm\ \'yy</c:formatCode>
                      <c:ptCount val="369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RestSA!$G$2:$G$373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B4F-4443-B486-10D9CDA6BC9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RestSA!$I$1</c15:sqref>
                        </c15:formulaRef>
                      </c:ext>
                    </c:extLst>
                    <c:strCache>
                      <c:ptCount val="1"/>
                      <c:pt idx="0">
                        <c:v>Hi.80</c:v>
                      </c:pt>
                    </c:strCache>
                  </c:strRef>
                </c:tx>
                <c:spPr>
                  <a:ln w="222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RestSA!$D$2:$D$370</c15:sqref>
                        </c15:formulaRef>
                      </c:ext>
                    </c:extLst>
                    <c:numCache>
                      <c:formatCode>mmm\ \'yy</c:formatCode>
                      <c:ptCount val="369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RestSA!$I$2:$I$373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4F-4443-B486-10D9CDA6BC9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RestSA!$D$2:$D$370</c15:sqref>
                        </c15:formulaRef>
                      </c:ext>
                    </c:extLst>
                    <c:numCache>
                      <c:formatCode>mmm\ \'yy</c:formatCode>
                      <c:ptCount val="369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RestSA!$F$2:$F$373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B4F-4443-B486-10D9CDA6BC9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RestSA!$D$2:$D$370</c15:sqref>
                        </c15:formulaRef>
                      </c:ext>
                    </c:extLst>
                    <c:numCache>
                      <c:formatCode>mmm\ \'yy</c:formatCode>
                      <c:ptCount val="369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RestSA!$J$2:$J$373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72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B4F-4443-B486-10D9CDA6BC99}"/>
                  </c:ext>
                </c:extLst>
              </c15:ser>
            </c15:filteredLineSeries>
          </c:ext>
        </c:extLst>
      </c:lineChart>
      <c:dateAx>
        <c:axId val="965278575"/>
        <c:scaling>
          <c:orientation val="minMax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2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6587503451798"/>
              <c:y val="0.2132918911451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7446784298773496E-2"/>
          <c:y val="7.0175438596491224E-2"/>
          <c:w val="0.52557175974462789"/>
          <c:h val="0.13158032877469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roxima Nova Rg" panose="02000506030000020004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 horizontalDpi="1200" verticalDpi="1200"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4282072810062"/>
          <c:y val="0.2106234746972418"/>
          <c:w val="0.80313024272542299"/>
          <c:h val="0.66934705530229777"/>
        </c:manualLayout>
      </c:layout>
      <c:lineChart>
        <c:grouping val="standard"/>
        <c:varyColors val="0"/>
        <c:ser>
          <c:idx val="0"/>
          <c:order val="0"/>
          <c:tx>
            <c:strRef>
              <c:f>RestSA!$E$1</c:f>
              <c:strCache>
                <c:ptCount val="1"/>
                <c:pt idx="0">
                  <c:v> Advance Retail Sales: Food Services and Drinking Places SA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  <a:tailEnd type="oval"/>
            </a:ln>
            <a:effectLst/>
          </c:spPr>
          <c:marker>
            <c:symbol val="none"/>
          </c:marker>
          <c:dLbls>
            <c:dLbl>
              <c:idx val="339"/>
              <c:layout>
                <c:manualLayout>
                  <c:x val="-0.19003620713467761"/>
                  <c:y val="3.508771929824572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>
                          <a:lumMod val="90000"/>
                          <a:lumOff val="10000"/>
                        </a:schemeClr>
                      </a:solidFill>
                      <a:latin typeface="Segoe UI" panose="020B0502040204020203" pitchFamily="34" charset="0"/>
                      <a:ea typeface="+mn-ea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30-4685-9EB5-74E75DF44681}"/>
                </c:ext>
              </c:extLst>
            </c:dLbl>
            <c:dLbl>
              <c:idx val="350"/>
              <c:layout>
                <c:manualLayout>
                  <c:x val="-0.1663537696751182"/>
                  <c:y val="-9.0643274853801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>
                          <a:lumMod val="90000"/>
                          <a:lumOff val="10000"/>
                        </a:schemeClr>
                      </a:solidFill>
                      <a:latin typeface="Segoe UI" panose="020B0502040204020203" pitchFamily="34" charset="0"/>
                      <a:ea typeface="+mn-ea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30-4685-9EB5-74E75DF446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90000"/>
                        <a:lumOff val="1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accent2">
                          <a:lumMod val="90000"/>
                          <a:lumOff val="10000"/>
                        </a:schemeClr>
                      </a:solidFill>
                      <a:prstDash val="sysDash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RestSA!$D$2:$D$601</c:f>
              <c:numCache>
                <c:formatCode>mmm\ \'yy</c:formatCode>
                <c:ptCount val="600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  <c:pt idx="402">
                  <c:v>45839</c:v>
                </c:pt>
                <c:pt idx="403">
                  <c:v>45870</c:v>
                </c:pt>
                <c:pt idx="404">
                  <c:v>45901</c:v>
                </c:pt>
                <c:pt idx="405">
                  <c:v>45931</c:v>
                </c:pt>
                <c:pt idx="406">
                  <c:v>45962</c:v>
                </c:pt>
                <c:pt idx="407">
                  <c:v>45992</c:v>
                </c:pt>
                <c:pt idx="408">
                  <c:v>46023</c:v>
                </c:pt>
                <c:pt idx="409">
                  <c:v>46054</c:v>
                </c:pt>
                <c:pt idx="410">
                  <c:v>46082</c:v>
                </c:pt>
                <c:pt idx="411">
                  <c:v>46113</c:v>
                </c:pt>
                <c:pt idx="412">
                  <c:v>46143</c:v>
                </c:pt>
                <c:pt idx="413">
                  <c:v>46174</c:v>
                </c:pt>
                <c:pt idx="414">
                  <c:v>46204</c:v>
                </c:pt>
                <c:pt idx="415">
                  <c:v>46235</c:v>
                </c:pt>
                <c:pt idx="416">
                  <c:v>46266</c:v>
                </c:pt>
                <c:pt idx="417">
                  <c:v>46296</c:v>
                </c:pt>
                <c:pt idx="418">
                  <c:v>46327</c:v>
                </c:pt>
                <c:pt idx="419">
                  <c:v>46357</c:v>
                </c:pt>
                <c:pt idx="420">
                  <c:v>46388</c:v>
                </c:pt>
                <c:pt idx="421">
                  <c:v>46419</c:v>
                </c:pt>
                <c:pt idx="422">
                  <c:v>46447</c:v>
                </c:pt>
                <c:pt idx="423">
                  <c:v>46478</c:v>
                </c:pt>
                <c:pt idx="424">
                  <c:v>46508</c:v>
                </c:pt>
                <c:pt idx="425">
                  <c:v>46539</c:v>
                </c:pt>
                <c:pt idx="426">
                  <c:v>46569</c:v>
                </c:pt>
                <c:pt idx="427">
                  <c:v>46600</c:v>
                </c:pt>
                <c:pt idx="428">
                  <c:v>46631</c:v>
                </c:pt>
                <c:pt idx="429">
                  <c:v>46661</c:v>
                </c:pt>
                <c:pt idx="430">
                  <c:v>46692</c:v>
                </c:pt>
                <c:pt idx="431">
                  <c:v>46722</c:v>
                </c:pt>
                <c:pt idx="432">
                  <c:v>46753</c:v>
                </c:pt>
                <c:pt idx="433">
                  <c:v>46784</c:v>
                </c:pt>
                <c:pt idx="434">
                  <c:v>46813</c:v>
                </c:pt>
                <c:pt idx="435">
                  <c:v>46844</c:v>
                </c:pt>
                <c:pt idx="436">
                  <c:v>46874</c:v>
                </c:pt>
                <c:pt idx="437">
                  <c:v>46905</c:v>
                </c:pt>
                <c:pt idx="438">
                  <c:v>46935</c:v>
                </c:pt>
                <c:pt idx="439">
                  <c:v>46966</c:v>
                </c:pt>
                <c:pt idx="440">
                  <c:v>46997</c:v>
                </c:pt>
                <c:pt idx="441">
                  <c:v>47027</c:v>
                </c:pt>
                <c:pt idx="442">
                  <c:v>47058</c:v>
                </c:pt>
                <c:pt idx="443">
                  <c:v>47088</c:v>
                </c:pt>
                <c:pt idx="444">
                  <c:v>47119</c:v>
                </c:pt>
                <c:pt idx="445">
                  <c:v>47150</c:v>
                </c:pt>
                <c:pt idx="446">
                  <c:v>47178</c:v>
                </c:pt>
                <c:pt idx="447">
                  <c:v>47209</c:v>
                </c:pt>
                <c:pt idx="448">
                  <c:v>47239</c:v>
                </c:pt>
                <c:pt idx="449">
                  <c:v>47270</c:v>
                </c:pt>
                <c:pt idx="450">
                  <c:v>47300</c:v>
                </c:pt>
                <c:pt idx="451">
                  <c:v>47331</c:v>
                </c:pt>
                <c:pt idx="452">
                  <c:v>47362</c:v>
                </c:pt>
                <c:pt idx="453">
                  <c:v>47392</c:v>
                </c:pt>
                <c:pt idx="454">
                  <c:v>47423</c:v>
                </c:pt>
                <c:pt idx="455">
                  <c:v>47453</c:v>
                </c:pt>
                <c:pt idx="456">
                  <c:v>47484</c:v>
                </c:pt>
                <c:pt idx="457">
                  <c:v>47515</c:v>
                </c:pt>
                <c:pt idx="458">
                  <c:v>47543</c:v>
                </c:pt>
                <c:pt idx="459">
                  <c:v>47574</c:v>
                </c:pt>
                <c:pt idx="460">
                  <c:v>47604</c:v>
                </c:pt>
                <c:pt idx="461">
                  <c:v>47635</c:v>
                </c:pt>
                <c:pt idx="462">
                  <c:v>47665</c:v>
                </c:pt>
                <c:pt idx="463">
                  <c:v>47696</c:v>
                </c:pt>
                <c:pt idx="464">
                  <c:v>47727</c:v>
                </c:pt>
                <c:pt idx="465">
                  <c:v>47757</c:v>
                </c:pt>
                <c:pt idx="466">
                  <c:v>47788</c:v>
                </c:pt>
                <c:pt idx="467">
                  <c:v>47818</c:v>
                </c:pt>
              </c:numCache>
            </c:numRef>
          </c:cat>
          <c:val>
            <c:numRef>
              <c:f>RestSA!$E$3:$E$602</c:f>
              <c:numCache>
                <c:formatCode>_(* #,##0_);_(* \(#,##0\);_(* "-"??_);_(@_)</c:formatCode>
                <c:ptCount val="600"/>
                <c:pt idx="0">
                  <c:v>16990</c:v>
                </c:pt>
                <c:pt idx="1">
                  <c:v>16916</c:v>
                </c:pt>
                <c:pt idx="2">
                  <c:v>16677</c:v>
                </c:pt>
                <c:pt idx="3">
                  <c:v>16602</c:v>
                </c:pt>
                <c:pt idx="4">
                  <c:v>16277</c:v>
                </c:pt>
                <c:pt idx="5">
                  <c:v>16496</c:v>
                </c:pt>
                <c:pt idx="6">
                  <c:v>16733</c:v>
                </c:pt>
                <c:pt idx="7">
                  <c:v>16812</c:v>
                </c:pt>
                <c:pt idx="8">
                  <c:v>17104</c:v>
                </c:pt>
                <c:pt idx="9">
                  <c:v>17420</c:v>
                </c:pt>
                <c:pt idx="10">
                  <c:v>17491</c:v>
                </c:pt>
                <c:pt idx="11">
                  <c:v>17553</c:v>
                </c:pt>
                <c:pt idx="12">
                  <c:v>17478</c:v>
                </c:pt>
                <c:pt idx="13">
                  <c:v>17554</c:v>
                </c:pt>
                <c:pt idx="14">
                  <c:v>17770</c:v>
                </c:pt>
                <c:pt idx="15">
                  <c:v>17821</c:v>
                </c:pt>
                <c:pt idx="16">
                  <c:v>18030</c:v>
                </c:pt>
                <c:pt idx="17">
                  <c:v>17927</c:v>
                </c:pt>
                <c:pt idx="18">
                  <c:v>18201</c:v>
                </c:pt>
                <c:pt idx="19">
                  <c:v>18515</c:v>
                </c:pt>
                <c:pt idx="20">
                  <c:v>18199</c:v>
                </c:pt>
                <c:pt idx="21">
                  <c:v>18153</c:v>
                </c:pt>
                <c:pt idx="22">
                  <c:v>18238</c:v>
                </c:pt>
                <c:pt idx="23">
                  <c:v>17624</c:v>
                </c:pt>
                <c:pt idx="24">
                  <c:v>18425</c:v>
                </c:pt>
                <c:pt idx="25">
                  <c:v>18813</c:v>
                </c:pt>
                <c:pt idx="26">
                  <c:v>18533</c:v>
                </c:pt>
                <c:pt idx="27">
                  <c:v>18600</c:v>
                </c:pt>
                <c:pt idx="28">
                  <c:v>18889</c:v>
                </c:pt>
                <c:pt idx="29">
                  <c:v>18962</c:v>
                </c:pt>
                <c:pt idx="30">
                  <c:v>18868</c:v>
                </c:pt>
                <c:pt idx="31">
                  <c:v>18978</c:v>
                </c:pt>
                <c:pt idx="32">
                  <c:v>19010</c:v>
                </c:pt>
                <c:pt idx="33">
                  <c:v>19028</c:v>
                </c:pt>
                <c:pt idx="34">
                  <c:v>19178</c:v>
                </c:pt>
                <c:pt idx="35">
                  <c:v>19160</c:v>
                </c:pt>
                <c:pt idx="36">
                  <c:v>18911</c:v>
                </c:pt>
                <c:pt idx="37">
                  <c:v>19234</c:v>
                </c:pt>
                <c:pt idx="38">
                  <c:v>19346</c:v>
                </c:pt>
                <c:pt idx="39">
                  <c:v>19450</c:v>
                </c:pt>
                <c:pt idx="40">
                  <c:v>19419</c:v>
                </c:pt>
                <c:pt idx="41">
                  <c:v>19489</c:v>
                </c:pt>
                <c:pt idx="42">
                  <c:v>19715</c:v>
                </c:pt>
                <c:pt idx="43">
                  <c:v>19640</c:v>
                </c:pt>
                <c:pt idx="44">
                  <c:v>19611</c:v>
                </c:pt>
                <c:pt idx="45">
                  <c:v>19609</c:v>
                </c:pt>
                <c:pt idx="46">
                  <c:v>19625</c:v>
                </c:pt>
                <c:pt idx="47">
                  <c:v>19564</c:v>
                </c:pt>
                <c:pt idx="48">
                  <c:v>19742</c:v>
                </c:pt>
                <c:pt idx="49">
                  <c:v>19862</c:v>
                </c:pt>
                <c:pt idx="50">
                  <c:v>19932</c:v>
                </c:pt>
                <c:pt idx="51">
                  <c:v>20094</c:v>
                </c:pt>
                <c:pt idx="52">
                  <c:v>19932</c:v>
                </c:pt>
                <c:pt idx="53">
                  <c:v>20145</c:v>
                </c:pt>
                <c:pt idx="54">
                  <c:v>20140</c:v>
                </c:pt>
                <c:pt idx="55">
                  <c:v>20397</c:v>
                </c:pt>
                <c:pt idx="56">
                  <c:v>20551</c:v>
                </c:pt>
                <c:pt idx="57">
                  <c:v>20789</c:v>
                </c:pt>
                <c:pt idx="58">
                  <c:v>20707</c:v>
                </c:pt>
                <c:pt idx="59">
                  <c:v>21110</c:v>
                </c:pt>
                <c:pt idx="60">
                  <c:v>21136</c:v>
                </c:pt>
                <c:pt idx="61">
                  <c:v>21171</c:v>
                </c:pt>
                <c:pt idx="62">
                  <c:v>21216</c:v>
                </c:pt>
                <c:pt idx="63">
                  <c:v>21230</c:v>
                </c:pt>
                <c:pt idx="64">
                  <c:v>21382</c:v>
                </c:pt>
                <c:pt idx="65">
                  <c:v>21689</c:v>
                </c:pt>
                <c:pt idx="66">
                  <c:v>21674</c:v>
                </c:pt>
                <c:pt idx="67">
                  <c:v>21986</c:v>
                </c:pt>
                <c:pt idx="68">
                  <c:v>21758</c:v>
                </c:pt>
                <c:pt idx="69">
                  <c:v>21504</c:v>
                </c:pt>
                <c:pt idx="70">
                  <c:v>21818</c:v>
                </c:pt>
                <c:pt idx="71">
                  <c:v>21921</c:v>
                </c:pt>
                <c:pt idx="72">
                  <c:v>22132</c:v>
                </c:pt>
                <c:pt idx="73">
                  <c:v>22251</c:v>
                </c:pt>
                <c:pt idx="74">
                  <c:v>22353</c:v>
                </c:pt>
                <c:pt idx="75">
                  <c:v>22436</c:v>
                </c:pt>
                <c:pt idx="76">
                  <c:v>22634</c:v>
                </c:pt>
                <c:pt idx="77">
                  <c:v>22570</c:v>
                </c:pt>
                <c:pt idx="78">
                  <c:v>22743</c:v>
                </c:pt>
                <c:pt idx="79">
                  <c:v>22830</c:v>
                </c:pt>
                <c:pt idx="80">
                  <c:v>23066</c:v>
                </c:pt>
                <c:pt idx="81">
                  <c:v>23157</c:v>
                </c:pt>
                <c:pt idx="82">
                  <c:v>23351</c:v>
                </c:pt>
                <c:pt idx="83">
                  <c:v>22871</c:v>
                </c:pt>
                <c:pt idx="84">
                  <c:v>23270</c:v>
                </c:pt>
                <c:pt idx="85">
                  <c:v>23250</c:v>
                </c:pt>
                <c:pt idx="86">
                  <c:v>23440</c:v>
                </c:pt>
                <c:pt idx="87">
                  <c:v>23500</c:v>
                </c:pt>
                <c:pt idx="88">
                  <c:v>23546</c:v>
                </c:pt>
                <c:pt idx="89">
                  <c:v>23508</c:v>
                </c:pt>
                <c:pt idx="90">
                  <c:v>23664</c:v>
                </c:pt>
                <c:pt idx="91">
                  <c:v>23836</c:v>
                </c:pt>
                <c:pt idx="92">
                  <c:v>24265</c:v>
                </c:pt>
                <c:pt idx="93">
                  <c:v>24421</c:v>
                </c:pt>
                <c:pt idx="94">
                  <c:v>24378</c:v>
                </c:pt>
                <c:pt idx="95">
                  <c:v>24608</c:v>
                </c:pt>
                <c:pt idx="96">
                  <c:v>24887</c:v>
                </c:pt>
                <c:pt idx="97">
                  <c:v>25367</c:v>
                </c:pt>
                <c:pt idx="98">
                  <c:v>25215</c:v>
                </c:pt>
                <c:pt idx="99">
                  <c:v>25193</c:v>
                </c:pt>
                <c:pt idx="100">
                  <c:v>25262</c:v>
                </c:pt>
                <c:pt idx="101">
                  <c:v>25454</c:v>
                </c:pt>
                <c:pt idx="102">
                  <c:v>25342</c:v>
                </c:pt>
                <c:pt idx="103">
                  <c:v>25711</c:v>
                </c:pt>
                <c:pt idx="104">
                  <c:v>25706</c:v>
                </c:pt>
                <c:pt idx="105">
                  <c:v>25698</c:v>
                </c:pt>
                <c:pt idx="106">
                  <c:v>25133</c:v>
                </c:pt>
                <c:pt idx="107">
                  <c:v>26180</c:v>
                </c:pt>
                <c:pt idx="108">
                  <c:v>26069</c:v>
                </c:pt>
                <c:pt idx="109">
                  <c:v>26122</c:v>
                </c:pt>
                <c:pt idx="110">
                  <c:v>26045</c:v>
                </c:pt>
                <c:pt idx="111">
                  <c:v>26278</c:v>
                </c:pt>
                <c:pt idx="112">
                  <c:v>26379</c:v>
                </c:pt>
                <c:pt idx="113">
                  <c:v>26507</c:v>
                </c:pt>
                <c:pt idx="114">
                  <c:v>26853</c:v>
                </c:pt>
                <c:pt idx="115">
                  <c:v>26239</c:v>
                </c:pt>
                <c:pt idx="116">
                  <c:v>26541</c:v>
                </c:pt>
                <c:pt idx="117">
                  <c:v>26597</c:v>
                </c:pt>
                <c:pt idx="118">
                  <c:v>27156</c:v>
                </c:pt>
                <c:pt idx="119">
                  <c:v>27201</c:v>
                </c:pt>
                <c:pt idx="120">
                  <c:v>27384</c:v>
                </c:pt>
                <c:pt idx="121">
                  <c:v>27203</c:v>
                </c:pt>
                <c:pt idx="122">
                  <c:v>27500</c:v>
                </c:pt>
                <c:pt idx="123">
                  <c:v>27378</c:v>
                </c:pt>
                <c:pt idx="124">
                  <c:v>27586</c:v>
                </c:pt>
                <c:pt idx="125">
                  <c:v>27616</c:v>
                </c:pt>
                <c:pt idx="126">
                  <c:v>27607</c:v>
                </c:pt>
                <c:pt idx="127">
                  <c:v>27784</c:v>
                </c:pt>
                <c:pt idx="128">
                  <c:v>27623</c:v>
                </c:pt>
                <c:pt idx="129">
                  <c:v>27916</c:v>
                </c:pt>
                <c:pt idx="130">
                  <c:v>28017</c:v>
                </c:pt>
                <c:pt idx="131">
                  <c:v>28018</c:v>
                </c:pt>
                <c:pt idx="132">
                  <c:v>27979</c:v>
                </c:pt>
                <c:pt idx="133">
                  <c:v>28505</c:v>
                </c:pt>
                <c:pt idx="134">
                  <c:v>28403</c:v>
                </c:pt>
                <c:pt idx="135">
                  <c:v>29048</c:v>
                </c:pt>
                <c:pt idx="136">
                  <c:v>29230</c:v>
                </c:pt>
                <c:pt idx="137">
                  <c:v>29395</c:v>
                </c:pt>
                <c:pt idx="138">
                  <c:v>29844</c:v>
                </c:pt>
                <c:pt idx="139">
                  <c:v>29503</c:v>
                </c:pt>
                <c:pt idx="140">
                  <c:v>30045</c:v>
                </c:pt>
                <c:pt idx="141">
                  <c:v>30229</c:v>
                </c:pt>
                <c:pt idx="142">
                  <c:v>29795</c:v>
                </c:pt>
                <c:pt idx="143">
                  <c:v>30341</c:v>
                </c:pt>
                <c:pt idx="144">
                  <c:v>30461</c:v>
                </c:pt>
                <c:pt idx="145">
                  <c:v>30703</c:v>
                </c:pt>
                <c:pt idx="146">
                  <c:v>30560</c:v>
                </c:pt>
                <c:pt idx="147">
                  <c:v>30712</c:v>
                </c:pt>
                <c:pt idx="148">
                  <c:v>30825</c:v>
                </c:pt>
                <c:pt idx="149">
                  <c:v>31191</c:v>
                </c:pt>
                <c:pt idx="150">
                  <c:v>31036</c:v>
                </c:pt>
                <c:pt idx="151">
                  <c:v>31430</c:v>
                </c:pt>
                <c:pt idx="152">
                  <c:v>31625</c:v>
                </c:pt>
                <c:pt idx="153">
                  <c:v>31659</c:v>
                </c:pt>
                <c:pt idx="154">
                  <c:v>32111</c:v>
                </c:pt>
                <c:pt idx="155">
                  <c:v>32000</c:v>
                </c:pt>
                <c:pt idx="156">
                  <c:v>32469</c:v>
                </c:pt>
                <c:pt idx="157">
                  <c:v>32273</c:v>
                </c:pt>
                <c:pt idx="158">
                  <c:v>32823</c:v>
                </c:pt>
                <c:pt idx="159">
                  <c:v>32746</c:v>
                </c:pt>
                <c:pt idx="160">
                  <c:v>33009</c:v>
                </c:pt>
                <c:pt idx="161">
                  <c:v>33056</c:v>
                </c:pt>
                <c:pt idx="162">
                  <c:v>33261</c:v>
                </c:pt>
                <c:pt idx="163">
                  <c:v>33283</c:v>
                </c:pt>
                <c:pt idx="164">
                  <c:v>33618</c:v>
                </c:pt>
                <c:pt idx="165">
                  <c:v>34022</c:v>
                </c:pt>
                <c:pt idx="166">
                  <c:v>33932</c:v>
                </c:pt>
                <c:pt idx="167">
                  <c:v>34983</c:v>
                </c:pt>
                <c:pt idx="168">
                  <c:v>34535</c:v>
                </c:pt>
                <c:pt idx="169">
                  <c:v>34796</c:v>
                </c:pt>
                <c:pt idx="170">
                  <c:v>34862</c:v>
                </c:pt>
                <c:pt idx="171">
                  <c:v>34910</c:v>
                </c:pt>
                <c:pt idx="172">
                  <c:v>34695</c:v>
                </c:pt>
                <c:pt idx="173">
                  <c:v>34802</c:v>
                </c:pt>
                <c:pt idx="174">
                  <c:v>35367</c:v>
                </c:pt>
                <c:pt idx="175">
                  <c:v>35725</c:v>
                </c:pt>
                <c:pt idx="176">
                  <c:v>35784</c:v>
                </c:pt>
                <c:pt idx="177">
                  <c:v>35923</c:v>
                </c:pt>
                <c:pt idx="178">
                  <c:v>36881</c:v>
                </c:pt>
                <c:pt idx="179">
                  <c:v>36435</c:v>
                </c:pt>
                <c:pt idx="180">
                  <c:v>36053</c:v>
                </c:pt>
                <c:pt idx="181">
                  <c:v>36579</c:v>
                </c:pt>
                <c:pt idx="182">
                  <c:v>36627</c:v>
                </c:pt>
                <c:pt idx="183">
                  <c:v>36732</c:v>
                </c:pt>
                <c:pt idx="184">
                  <c:v>37078</c:v>
                </c:pt>
                <c:pt idx="185">
                  <c:v>37272</c:v>
                </c:pt>
                <c:pt idx="186">
                  <c:v>37189</c:v>
                </c:pt>
                <c:pt idx="187">
                  <c:v>37427</c:v>
                </c:pt>
                <c:pt idx="188">
                  <c:v>37759</c:v>
                </c:pt>
                <c:pt idx="189">
                  <c:v>37727</c:v>
                </c:pt>
                <c:pt idx="190">
                  <c:v>38109</c:v>
                </c:pt>
                <c:pt idx="191">
                  <c:v>37824</c:v>
                </c:pt>
                <c:pt idx="192">
                  <c:v>37249</c:v>
                </c:pt>
                <c:pt idx="193">
                  <c:v>37552</c:v>
                </c:pt>
                <c:pt idx="194">
                  <c:v>37729</c:v>
                </c:pt>
                <c:pt idx="195">
                  <c:v>38089</c:v>
                </c:pt>
                <c:pt idx="196">
                  <c:v>38144</c:v>
                </c:pt>
                <c:pt idx="197">
                  <c:v>38267</c:v>
                </c:pt>
                <c:pt idx="198">
                  <c:v>38239</c:v>
                </c:pt>
                <c:pt idx="199">
                  <c:v>38386</c:v>
                </c:pt>
                <c:pt idx="200">
                  <c:v>38120</c:v>
                </c:pt>
                <c:pt idx="201">
                  <c:v>38018</c:v>
                </c:pt>
                <c:pt idx="202">
                  <c:v>38066</c:v>
                </c:pt>
                <c:pt idx="203">
                  <c:v>38256</c:v>
                </c:pt>
                <c:pt idx="204">
                  <c:v>37945</c:v>
                </c:pt>
                <c:pt idx="205">
                  <c:v>37447</c:v>
                </c:pt>
                <c:pt idx="206">
                  <c:v>37738</c:v>
                </c:pt>
                <c:pt idx="207">
                  <c:v>37755</c:v>
                </c:pt>
                <c:pt idx="208">
                  <c:v>37714</c:v>
                </c:pt>
                <c:pt idx="209">
                  <c:v>37715</c:v>
                </c:pt>
                <c:pt idx="210">
                  <c:v>37645</c:v>
                </c:pt>
                <c:pt idx="211">
                  <c:v>37474</c:v>
                </c:pt>
                <c:pt idx="212">
                  <c:v>37500</c:v>
                </c:pt>
                <c:pt idx="213">
                  <c:v>37700</c:v>
                </c:pt>
                <c:pt idx="214">
                  <c:v>37659</c:v>
                </c:pt>
                <c:pt idx="215">
                  <c:v>37700</c:v>
                </c:pt>
                <c:pt idx="216">
                  <c:v>38267</c:v>
                </c:pt>
                <c:pt idx="217">
                  <c:v>38376</c:v>
                </c:pt>
                <c:pt idx="218">
                  <c:v>38658</c:v>
                </c:pt>
                <c:pt idx="219">
                  <c:v>38695</c:v>
                </c:pt>
                <c:pt idx="220">
                  <c:v>38877</c:v>
                </c:pt>
                <c:pt idx="221">
                  <c:v>39033</c:v>
                </c:pt>
                <c:pt idx="222">
                  <c:v>39402</c:v>
                </c:pt>
                <c:pt idx="223">
                  <c:v>39385</c:v>
                </c:pt>
                <c:pt idx="224">
                  <c:v>39479</c:v>
                </c:pt>
                <c:pt idx="225">
                  <c:v>39710</c:v>
                </c:pt>
                <c:pt idx="226">
                  <c:v>39469</c:v>
                </c:pt>
                <c:pt idx="227">
                  <c:v>39743</c:v>
                </c:pt>
                <c:pt idx="228">
                  <c:v>40382</c:v>
                </c:pt>
                <c:pt idx="229">
                  <c:v>40575</c:v>
                </c:pt>
                <c:pt idx="230">
                  <c:v>40624</c:v>
                </c:pt>
                <c:pt idx="231">
                  <c:v>41050</c:v>
                </c:pt>
                <c:pt idx="232">
                  <c:v>41540</c:v>
                </c:pt>
                <c:pt idx="233">
                  <c:v>41516</c:v>
                </c:pt>
                <c:pt idx="234">
                  <c:v>41718</c:v>
                </c:pt>
                <c:pt idx="235">
                  <c:v>42013</c:v>
                </c:pt>
                <c:pt idx="236">
                  <c:v>42162</c:v>
                </c:pt>
                <c:pt idx="237">
                  <c:v>42237</c:v>
                </c:pt>
                <c:pt idx="238">
                  <c:v>41864</c:v>
                </c:pt>
                <c:pt idx="239">
                  <c:v>42905</c:v>
                </c:pt>
                <c:pt idx="240">
                  <c:v>42950</c:v>
                </c:pt>
                <c:pt idx="241">
                  <c:v>42942</c:v>
                </c:pt>
                <c:pt idx="242">
                  <c:v>43365</c:v>
                </c:pt>
                <c:pt idx="243">
                  <c:v>43313</c:v>
                </c:pt>
                <c:pt idx="244">
                  <c:v>43542</c:v>
                </c:pt>
                <c:pt idx="245">
                  <c:v>43676</c:v>
                </c:pt>
                <c:pt idx="246">
                  <c:v>43712</c:v>
                </c:pt>
                <c:pt idx="247">
                  <c:v>44085</c:v>
                </c:pt>
                <c:pt idx="248">
                  <c:v>43708</c:v>
                </c:pt>
                <c:pt idx="249">
                  <c:v>44520</c:v>
                </c:pt>
                <c:pt idx="250">
                  <c:v>44538</c:v>
                </c:pt>
                <c:pt idx="251">
                  <c:v>45143</c:v>
                </c:pt>
                <c:pt idx="252">
                  <c:v>44868</c:v>
                </c:pt>
                <c:pt idx="253">
                  <c:v>45054</c:v>
                </c:pt>
                <c:pt idx="254">
                  <c:v>44725</c:v>
                </c:pt>
                <c:pt idx="255">
                  <c:v>44818</c:v>
                </c:pt>
                <c:pt idx="256">
                  <c:v>44703</c:v>
                </c:pt>
                <c:pt idx="257">
                  <c:v>45053</c:v>
                </c:pt>
                <c:pt idx="258">
                  <c:v>45156</c:v>
                </c:pt>
                <c:pt idx="259">
                  <c:v>45346</c:v>
                </c:pt>
                <c:pt idx="260">
                  <c:v>45942</c:v>
                </c:pt>
                <c:pt idx="261">
                  <c:v>46748</c:v>
                </c:pt>
                <c:pt idx="262">
                  <c:v>46334</c:v>
                </c:pt>
                <c:pt idx="263">
                  <c:v>45918</c:v>
                </c:pt>
                <c:pt idx="264">
                  <c:v>46426</c:v>
                </c:pt>
                <c:pt idx="265">
                  <c:v>47064</c:v>
                </c:pt>
                <c:pt idx="266">
                  <c:v>47141</c:v>
                </c:pt>
                <c:pt idx="267">
                  <c:v>47542</c:v>
                </c:pt>
                <c:pt idx="268">
                  <c:v>47714</c:v>
                </c:pt>
                <c:pt idx="269">
                  <c:v>48086</c:v>
                </c:pt>
                <c:pt idx="270">
                  <c:v>48379</c:v>
                </c:pt>
                <c:pt idx="271">
                  <c:v>48985</c:v>
                </c:pt>
                <c:pt idx="272">
                  <c:v>49664</c:v>
                </c:pt>
                <c:pt idx="273">
                  <c:v>49736</c:v>
                </c:pt>
                <c:pt idx="274">
                  <c:v>50463</c:v>
                </c:pt>
                <c:pt idx="275">
                  <c:v>50837</c:v>
                </c:pt>
                <c:pt idx="276">
                  <c:v>50640</c:v>
                </c:pt>
                <c:pt idx="277">
                  <c:v>51075</c:v>
                </c:pt>
                <c:pt idx="278">
                  <c:v>51744</c:v>
                </c:pt>
                <c:pt idx="279">
                  <c:v>51866</c:v>
                </c:pt>
                <c:pt idx="280">
                  <c:v>51885</c:v>
                </c:pt>
                <c:pt idx="281">
                  <c:v>52115</c:v>
                </c:pt>
                <c:pt idx="282">
                  <c:v>52473</c:v>
                </c:pt>
                <c:pt idx="283">
                  <c:v>52394</c:v>
                </c:pt>
                <c:pt idx="284">
                  <c:v>52766</c:v>
                </c:pt>
                <c:pt idx="285">
                  <c:v>52886</c:v>
                </c:pt>
                <c:pt idx="286">
                  <c:v>53695</c:v>
                </c:pt>
                <c:pt idx="287">
                  <c:v>53050</c:v>
                </c:pt>
                <c:pt idx="288">
                  <c:v>54244</c:v>
                </c:pt>
                <c:pt idx="289">
                  <c:v>53927</c:v>
                </c:pt>
                <c:pt idx="290">
                  <c:v>54246</c:v>
                </c:pt>
                <c:pt idx="291">
                  <c:v>54302</c:v>
                </c:pt>
                <c:pt idx="292">
                  <c:v>54351</c:v>
                </c:pt>
                <c:pt idx="293">
                  <c:v>54329</c:v>
                </c:pt>
                <c:pt idx="294">
                  <c:v>54794</c:v>
                </c:pt>
                <c:pt idx="295">
                  <c:v>55357</c:v>
                </c:pt>
                <c:pt idx="296">
                  <c:v>55358</c:v>
                </c:pt>
                <c:pt idx="297">
                  <c:v>56322</c:v>
                </c:pt>
                <c:pt idx="298">
                  <c:v>55371</c:v>
                </c:pt>
                <c:pt idx="299">
                  <c:v>57368</c:v>
                </c:pt>
                <c:pt idx="300">
                  <c:v>57449</c:v>
                </c:pt>
                <c:pt idx="301">
                  <c:v>57341</c:v>
                </c:pt>
                <c:pt idx="302">
                  <c:v>57435</c:v>
                </c:pt>
                <c:pt idx="303">
                  <c:v>57494</c:v>
                </c:pt>
                <c:pt idx="304">
                  <c:v>57296</c:v>
                </c:pt>
                <c:pt idx="305">
                  <c:v>57150</c:v>
                </c:pt>
                <c:pt idx="306">
                  <c:v>57530</c:v>
                </c:pt>
                <c:pt idx="307">
                  <c:v>57788</c:v>
                </c:pt>
                <c:pt idx="308">
                  <c:v>58224</c:v>
                </c:pt>
                <c:pt idx="309">
                  <c:v>58915</c:v>
                </c:pt>
                <c:pt idx="310">
                  <c:v>59203</c:v>
                </c:pt>
                <c:pt idx="311">
                  <c:v>59463</c:v>
                </c:pt>
                <c:pt idx="312">
                  <c:v>59793</c:v>
                </c:pt>
                <c:pt idx="313">
                  <c:v>60288</c:v>
                </c:pt>
                <c:pt idx="314">
                  <c:v>59625</c:v>
                </c:pt>
                <c:pt idx="315">
                  <c:v>60912</c:v>
                </c:pt>
                <c:pt idx="316">
                  <c:v>61589</c:v>
                </c:pt>
                <c:pt idx="317">
                  <c:v>62174</c:v>
                </c:pt>
                <c:pt idx="318">
                  <c:v>62627</c:v>
                </c:pt>
                <c:pt idx="319">
                  <c:v>61172</c:v>
                </c:pt>
                <c:pt idx="320">
                  <c:v>61817</c:v>
                </c:pt>
                <c:pt idx="321">
                  <c:v>61475</c:v>
                </c:pt>
                <c:pt idx="322">
                  <c:v>61452</c:v>
                </c:pt>
                <c:pt idx="323">
                  <c:v>61512</c:v>
                </c:pt>
                <c:pt idx="324">
                  <c:v>62162</c:v>
                </c:pt>
                <c:pt idx="325">
                  <c:v>62598</c:v>
                </c:pt>
                <c:pt idx="326">
                  <c:v>63137</c:v>
                </c:pt>
                <c:pt idx="327">
                  <c:v>63898</c:v>
                </c:pt>
                <c:pt idx="328">
                  <c:v>64702</c:v>
                </c:pt>
                <c:pt idx="329">
                  <c:v>65003</c:v>
                </c:pt>
                <c:pt idx="330">
                  <c:v>65191</c:v>
                </c:pt>
                <c:pt idx="331">
                  <c:v>65707</c:v>
                </c:pt>
                <c:pt idx="332">
                  <c:v>66068</c:v>
                </c:pt>
                <c:pt idx="333">
                  <c:v>65841</c:v>
                </c:pt>
                <c:pt idx="334">
                  <c:v>66980</c:v>
                </c:pt>
                <c:pt idx="335">
                  <c:v>67950</c:v>
                </c:pt>
                <c:pt idx="336">
                  <c:v>68276</c:v>
                </c:pt>
                <c:pt idx="337">
                  <c:v>47758</c:v>
                </c:pt>
                <c:pt idx="338">
                  <c:v>31107</c:v>
                </c:pt>
                <c:pt idx="339">
                  <c:v>41021</c:v>
                </c:pt>
                <c:pt idx="340">
                  <c:v>52844</c:v>
                </c:pt>
                <c:pt idx="341">
                  <c:v>54918</c:v>
                </c:pt>
                <c:pt idx="342">
                  <c:v>57687</c:v>
                </c:pt>
                <c:pt idx="343">
                  <c:v>59171</c:v>
                </c:pt>
                <c:pt idx="344">
                  <c:v>59223</c:v>
                </c:pt>
                <c:pt idx="345">
                  <c:v>57001</c:v>
                </c:pt>
                <c:pt idx="346">
                  <c:v>54066</c:v>
                </c:pt>
                <c:pt idx="347">
                  <c:v>59553</c:v>
                </c:pt>
                <c:pt idx="348">
                  <c:v>59036</c:v>
                </c:pt>
                <c:pt idx="349">
                  <c:v>67362</c:v>
                </c:pt>
                <c:pt idx="350">
                  <c:v>69899</c:v>
                </c:pt>
                <c:pt idx="351">
                  <c:v>72480</c:v>
                </c:pt>
                <c:pt idx="352">
                  <c:v>75837</c:v>
                </c:pt>
                <c:pt idx="353">
                  <c:v>77293</c:v>
                </c:pt>
                <c:pt idx="354">
                  <c:v>77564</c:v>
                </c:pt>
                <c:pt idx="355">
                  <c:v>78288</c:v>
                </c:pt>
                <c:pt idx="356">
                  <c:v>78449</c:v>
                </c:pt>
                <c:pt idx="357">
                  <c:v>78967</c:v>
                </c:pt>
                <c:pt idx="358">
                  <c:v>78432</c:v>
                </c:pt>
                <c:pt idx="359">
                  <c:v>76217</c:v>
                </c:pt>
                <c:pt idx="360">
                  <c:v>80463</c:v>
                </c:pt>
                <c:pt idx="361">
                  <c:v>82388</c:v>
                </c:pt>
                <c:pt idx="362">
                  <c:v>84481</c:v>
                </c:pt>
                <c:pt idx="363">
                  <c:v>85322</c:v>
                </c:pt>
                <c:pt idx="364">
                  <c:v>85939</c:v>
                </c:pt>
                <c:pt idx="365">
                  <c:v>85214</c:v>
                </c:pt>
                <c:pt idx="366">
                  <c:v>87305</c:v>
                </c:pt>
                <c:pt idx="367">
                  <c:v>88196</c:v>
                </c:pt>
                <c:pt idx="368">
                  <c:v>89261</c:v>
                </c:pt>
                <c:pt idx="369">
                  <c:v>89083</c:v>
                </c:pt>
                <c:pt idx="370">
                  <c:v>89785</c:v>
                </c:pt>
                <c:pt idx="371">
                  <c:v>94789</c:v>
                </c:pt>
                <c:pt idx="372">
                  <c:v>92740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30-4685-9EB5-74E75DF44681}"/>
            </c:ext>
          </c:extLst>
        </c:ser>
        <c:ser>
          <c:idx val="5"/>
          <c:order val="1"/>
          <c:tx>
            <c:strRef>
              <c:f>RestSA!$M$1</c:f>
              <c:strCache>
                <c:ptCount val="1"/>
                <c:pt idx="0">
                  <c:v>Best UB Scenario Rest.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RestSA!$D$2:$D$601</c:f>
              <c:numCache>
                <c:formatCode>mmm\ \'yy</c:formatCode>
                <c:ptCount val="600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  <c:pt idx="402">
                  <c:v>45839</c:v>
                </c:pt>
                <c:pt idx="403">
                  <c:v>45870</c:v>
                </c:pt>
                <c:pt idx="404">
                  <c:v>45901</c:v>
                </c:pt>
                <c:pt idx="405">
                  <c:v>45931</c:v>
                </c:pt>
                <c:pt idx="406">
                  <c:v>45962</c:v>
                </c:pt>
                <c:pt idx="407">
                  <c:v>45992</c:v>
                </c:pt>
                <c:pt idx="408">
                  <c:v>46023</c:v>
                </c:pt>
                <c:pt idx="409">
                  <c:v>46054</c:v>
                </c:pt>
                <c:pt idx="410">
                  <c:v>46082</c:v>
                </c:pt>
                <c:pt idx="411">
                  <c:v>46113</c:v>
                </c:pt>
                <c:pt idx="412">
                  <c:v>46143</c:v>
                </c:pt>
                <c:pt idx="413">
                  <c:v>46174</c:v>
                </c:pt>
                <c:pt idx="414">
                  <c:v>46204</c:v>
                </c:pt>
                <c:pt idx="415">
                  <c:v>46235</c:v>
                </c:pt>
                <c:pt idx="416">
                  <c:v>46266</c:v>
                </c:pt>
                <c:pt idx="417">
                  <c:v>46296</c:v>
                </c:pt>
                <c:pt idx="418">
                  <c:v>46327</c:v>
                </c:pt>
                <c:pt idx="419">
                  <c:v>46357</c:v>
                </c:pt>
                <c:pt idx="420">
                  <c:v>46388</c:v>
                </c:pt>
                <c:pt idx="421">
                  <c:v>46419</c:v>
                </c:pt>
                <c:pt idx="422">
                  <c:v>46447</c:v>
                </c:pt>
                <c:pt idx="423">
                  <c:v>46478</c:v>
                </c:pt>
                <c:pt idx="424">
                  <c:v>46508</c:v>
                </c:pt>
                <c:pt idx="425">
                  <c:v>46539</c:v>
                </c:pt>
                <c:pt idx="426">
                  <c:v>46569</c:v>
                </c:pt>
                <c:pt idx="427">
                  <c:v>46600</c:v>
                </c:pt>
                <c:pt idx="428">
                  <c:v>46631</c:v>
                </c:pt>
                <c:pt idx="429">
                  <c:v>46661</c:v>
                </c:pt>
                <c:pt idx="430">
                  <c:v>46692</c:v>
                </c:pt>
                <c:pt idx="431">
                  <c:v>46722</c:v>
                </c:pt>
                <c:pt idx="432">
                  <c:v>46753</c:v>
                </c:pt>
                <c:pt idx="433">
                  <c:v>46784</c:v>
                </c:pt>
                <c:pt idx="434">
                  <c:v>46813</c:v>
                </c:pt>
                <c:pt idx="435">
                  <c:v>46844</c:v>
                </c:pt>
                <c:pt idx="436">
                  <c:v>46874</c:v>
                </c:pt>
                <c:pt idx="437">
                  <c:v>46905</c:v>
                </c:pt>
                <c:pt idx="438">
                  <c:v>46935</c:v>
                </c:pt>
                <c:pt idx="439">
                  <c:v>46966</c:v>
                </c:pt>
                <c:pt idx="440">
                  <c:v>46997</c:v>
                </c:pt>
                <c:pt idx="441">
                  <c:v>47027</c:v>
                </c:pt>
                <c:pt idx="442">
                  <c:v>47058</c:v>
                </c:pt>
                <c:pt idx="443">
                  <c:v>47088</c:v>
                </c:pt>
                <c:pt idx="444">
                  <c:v>47119</c:v>
                </c:pt>
                <c:pt idx="445">
                  <c:v>47150</c:v>
                </c:pt>
                <c:pt idx="446">
                  <c:v>47178</c:v>
                </c:pt>
                <c:pt idx="447">
                  <c:v>47209</c:v>
                </c:pt>
                <c:pt idx="448">
                  <c:v>47239</c:v>
                </c:pt>
                <c:pt idx="449">
                  <c:v>47270</c:v>
                </c:pt>
                <c:pt idx="450">
                  <c:v>47300</c:v>
                </c:pt>
                <c:pt idx="451">
                  <c:v>47331</c:v>
                </c:pt>
                <c:pt idx="452">
                  <c:v>47362</c:v>
                </c:pt>
                <c:pt idx="453">
                  <c:v>47392</c:v>
                </c:pt>
                <c:pt idx="454">
                  <c:v>47423</c:v>
                </c:pt>
                <c:pt idx="455">
                  <c:v>47453</c:v>
                </c:pt>
                <c:pt idx="456">
                  <c:v>47484</c:v>
                </c:pt>
                <c:pt idx="457">
                  <c:v>47515</c:v>
                </c:pt>
                <c:pt idx="458">
                  <c:v>47543</c:v>
                </c:pt>
                <c:pt idx="459">
                  <c:v>47574</c:v>
                </c:pt>
                <c:pt idx="460">
                  <c:v>47604</c:v>
                </c:pt>
                <c:pt idx="461">
                  <c:v>47635</c:v>
                </c:pt>
                <c:pt idx="462">
                  <c:v>47665</c:v>
                </c:pt>
                <c:pt idx="463">
                  <c:v>47696</c:v>
                </c:pt>
                <c:pt idx="464">
                  <c:v>47727</c:v>
                </c:pt>
                <c:pt idx="465">
                  <c:v>47757</c:v>
                </c:pt>
                <c:pt idx="466">
                  <c:v>47788</c:v>
                </c:pt>
                <c:pt idx="467">
                  <c:v>47818</c:v>
                </c:pt>
              </c:numCache>
            </c:numRef>
          </c:cat>
          <c:val>
            <c:numRef>
              <c:f>RestSA!$M$3:$M$602</c:f>
              <c:numCache>
                <c:formatCode>_(* #,##0_);_(* \(#,##0\);_(* "-"??_);_(@_)</c:formatCode>
                <c:ptCount val="600"/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92740</c:v>
                </c:pt>
                <c:pt idx="373">
                  <c:v>93214.825435780906</c:v>
                </c:pt>
                <c:pt idx="374">
                  <c:v>95468.887824229299</c:v>
                </c:pt>
                <c:pt idx="375">
                  <c:v>97369.659461927193</c:v>
                </c:pt>
                <c:pt idx="376">
                  <c:v>98438.529994862198</c:v>
                </c:pt>
                <c:pt idx="377">
                  <c:v>98830.475404238794</c:v>
                </c:pt>
                <c:pt idx="378">
                  <c:v>99729.8364219379</c:v>
                </c:pt>
                <c:pt idx="379">
                  <c:v>100150.956825721</c:v>
                </c:pt>
                <c:pt idx="380">
                  <c:v>100932.432768068</c:v>
                </c:pt>
                <c:pt idx="381">
                  <c:v>101373.19214594099</c:v>
                </c:pt>
                <c:pt idx="382">
                  <c:v>102069.696148288</c:v>
                </c:pt>
                <c:pt idx="383">
                  <c:v>102522.133183039</c:v>
                </c:pt>
                <c:pt idx="384">
                  <c:v>103155.851994688</c:v>
                </c:pt>
                <c:pt idx="385">
                  <c:v>103613.981797238</c:v>
                </c:pt>
                <c:pt idx="386">
                  <c:v>104200.36207170501</c:v>
                </c:pt>
                <c:pt idx="387">
                  <c:v>104659.916244384</c:v>
                </c:pt>
                <c:pt idx="388">
                  <c:v>105209.944721552</c:v>
                </c:pt>
                <c:pt idx="389">
                  <c:v>105667.99380126</c:v>
                </c:pt>
                <c:pt idx="390">
                  <c:v>106189.611278975</c:v>
                </c:pt>
                <c:pt idx="391">
                  <c:v>106644.22023984</c:v>
                </c:pt>
                <c:pt idx="392">
                  <c:v>107143.24320277901</c:v>
                </c:pt>
                <c:pt idx="393">
                  <c:v>107593.19448431701</c:v>
                </c:pt>
                <c:pt idx="394">
                  <c:v>108073.935421873</c:v>
                </c:pt>
                <c:pt idx="395">
                  <c:v>108518.518183447</c:v>
                </c:pt>
                <c:pt idx="396">
                  <c:v>108984.21225361001</c:v>
                </c:pt>
                <c:pt idx="397">
                  <c:v>109423.066758203</c:v>
                </c:pt>
                <c:pt idx="398">
                  <c:v>109876.16980612501</c:v>
                </c:pt>
                <c:pt idx="399">
                  <c:v>110309.174702709</c:v>
                </c:pt>
                <c:pt idx="400">
                  <c:v>110751.57383951099</c:v>
                </c:pt>
                <c:pt idx="401">
                  <c:v>111178.765680467</c:v>
                </c:pt>
                <c:pt idx="402">
                  <c:v>111611.929448155</c:v>
                </c:pt>
                <c:pt idx="403">
                  <c:v>112033.445926842</c:v>
                </c:pt>
                <c:pt idx="404">
                  <c:v>112458.532212166</c:v>
                </c:pt>
                <c:pt idx="405">
                  <c:v>112874.572610056</c:v>
                </c:pt>
                <c:pt idx="406">
                  <c:v>113292.506731532</c:v>
                </c:pt>
                <c:pt idx="407">
                  <c:v>113703.304718962</c:v>
                </c:pt>
                <c:pt idx="408">
                  <c:v>114114.83629814599</c:v>
                </c:pt>
                <c:pt idx="409">
                  <c:v>114520.64152374701</c:v>
                </c:pt>
                <c:pt idx="410">
                  <c:v>114926.386169216</c:v>
                </c:pt>
                <c:pt idx="411">
                  <c:v>115327.452049641</c:v>
                </c:pt>
                <c:pt idx="412">
                  <c:v>115727.92210750699</c:v>
                </c:pt>
                <c:pt idx="413">
                  <c:v>116124.497953874</c:v>
                </c:pt>
                <c:pt idx="414">
                  <c:v>116520.12534585199</c:v>
                </c:pt>
                <c:pt idx="415">
                  <c:v>116912.451494555</c:v>
                </c:pt>
                <c:pt idx="416">
                  <c:v>117303.604800834</c:v>
                </c:pt>
                <c:pt idx="417">
                  <c:v>117691.90980217799</c:v>
                </c:pt>
                <c:pt idx="418">
                  <c:v>118078.90713692601</c:v>
                </c:pt>
                <c:pt idx="419">
                  <c:v>118463.406333372</c:v>
                </c:pt>
                <c:pt idx="420">
                  <c:v>118846.525128383</c:v>
                </c:pt>
                <c:pt idx="421">
                  <c:v>119227.420153734</c:v>
                </c:pt>
                <c:pt idx="422">
                  <c:v>119606.90465751301</c:v>
                </c:pt>
                <c:pt idx="423">
                  <c:v>119984.383530818</c:v>
                </c:pt>
                <c:pt idx="424">
                  <c:v>120360.45060977399</c:v>
                </c:pt>
                <c:pt idx="425">
                  <c:v>120734.688198787</c:v>
                </c:pt>
                <c:pt idx="426">
                  <c:v>121107.53186865299</c:v>
                </c:pt>
                <c:pt idx="427">
                  <c:v>121478.690569167</c:v>
                </c:pt>
                <c:pt idx="428">
                  <c:v>121848.485570422</c:v>
                </c:pt>
                <c:pt idx="429">
                  <c:v>122216.716097974</c:v>
                </c:pt>
                <c:pt idx="430">
                  <c:v>122583.62074629799</c:v>
                </c:pt>
                <c:pt idx="431">
                  <c:v>122949.06297181601</c:v>
                </c:pt>
                <c:pt idx="432">
                  <c:v>123313.22145452</c:v>
                </c:pt>
                <c:pt idx="433">
                  <c:v>123676.005239811</c:v>
                </c:pt>
                <c:pt idx="434">
                  <c:v>124037.54948536601</c:v>
                </c:pt>
                <c:pt idx="435">
                  <c:v>124397.795491075</c:v>
                </c:pt>
                <c:pt idx="436">
                  <c:v>124756.84670686199</c:v>
                </c:pt>
                <c:pt idx="437">
                  <c:v>125114.66715689799</c:v>
                </c:pt>
                <c:pt idx="438">
                  <c:v>125471.33710674199</c:v>
                </c:pt>
                <c:pt idx="439">
                  <c:v>125826.83650082401</c:v>
                </c:pt>
                <c:pt idx="440">
                  <c:v>126181.228576535</c:v>
                </c:pt>
                <c:pt idx="441">
                  <c:v>126534.504347528</c:v>
                </c:pt>
                <c:pt idx="442">
                  <c:v>126886.71447583</c:v>
                </c:pt>
                <c:pt idx="443">
                  <c:v>127237.857591761</c:v>
                </c:pt>
                <c:pt idx="444">
                  <c:v>127587.975008401</c:v>
                </c:pt>
                <c:pt idx="445">
                  <c:v>127937.07052106201</c:v>
                </c:pt>
                <c:pt idx="446">
                  <c:v>128285.17843674299</c:v>
                </c:pt>
                <c:pt idx="447">
                  <c:v>128632.305979903</c:v>
                </c:pt>
                <c:pt idx="448">
                  <c:v>128978.48215729299</c:v>
                </c:pt>
                <c:pt idx="449">
                  <c:v>129323.71639818601</c:v>
                </c:pt>
                <c:pt idx="450">
                  <c:v>129668.03365516099</c:v>
                </c:pt>
                <c:pt idx="451">
                  <c:v>130011.44470309799</c:v>
                </c:pt>
                <c:pt idx="452">
                  <c:v>130353.971354287</c:v>
                </c:pt>
                <c:pt idx="453">
                  <c:v>130695.625130263</c:v>
                </c:pt>
                <c:pt idx="454">
                  <c:v>131036.42537655401</c:v>
                </c:pt>
                <c:pt idx="455">
                  <c:v>131376.383947575</c:v>
                </c:pt>
                <c:pt idx="456">
                  <c:v>131715.518221401</c:v>
                </c:pt>
                <c:pt idx="457">
                  <c:v>132053.84010301699</c:v>
                </c:pt>
                <c:pt idx="458">
                  <c:v>132391.36537580099</c:v>
                </c:pt>
                <c:pt idx="459">
                  <c:v>132728.10580605999</c:v>
                </c:pt>
                <c:pt idx="460">
                  <c:v>133064.075863073</c:v>
                </c:pt>
                <c:pt idx="461">
                  <c:v>133399.28705084301</c:v>
                </c:pt>
                <c:pt idx="462">
                  <c:v>133733.75273782201</c:v>
                </c:pt>
                <c:pt idx="463">
                  <c:v>134067.48408813</c:v>
                </c:pt>
                <c:pt idx="464">
                  <c:v>134400.493533295</c:v>
                </c:pt>
                <c:pt idx="465">
                  <c:v>134732.79185208099</c:v>
                </c:pt>
                <c:pt idx="466">
                  <c:v>135064.39066660899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30-4685-9EB5-74E75DF44681}"/>
            </c:ext>
          </c:extLst>
        </c:ser>
        <c:ser>
          <c:idx val="7"/>
          <c:order val="2"/>
          <c:tx>
            <c:strRef>
              <c:f>RestSA!$K$1</c:f>
              <c:strCache>
                <c:ptCount val="1"/>
                <c:pt idx="0">
                  <c:v>Worst UB Scenario Rest.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RestSA!$D$2:$D$601</c:f>
              <c:numCache>
                <c:formatCode>mmm\ \'yy</c:formatCode>
                <c:ptCount val="600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  <c:pt idx="402">
                  <c:v>45839</c:v>
                </c:pt>
                <c:pt idx="403">
                  <c:v>45870</c:v>
                </c:pt>
                <c:pt idx="404">
                  <c:v>45901</c:v>
                </c:pt>
                <c:pt idx="405">
                  <c:v>45931</c:v>
                </c:pt>
                <c:pt idx="406">
                  <c:v>45962</c:v>
                </c:pt>
                <c:pt idx="407">
                  <c:v>45992</c:v>
                </c:pt>
                <c:pt idx="408">
                  <c:v>46023</c:v>
                </c:pt>
                <c:pt idx="409">
                  <c:v>46054</c:v>
                </c:pt>
                <c:pt idx="410">
                  <c:v>46082</c:v>
                </c:pt>
                <c:pt idx="411">
                  <c:v>46113</c:v>
                </c:pt>
                <c:pt idx="412">
                  <c:v>46143</c:v>
                </c:pt>
                <c:pt idx="413">
                  <c:v>46174</c:v>
                </c:pt>
                <c:pt idx="414">
                  <c:v>46204</c:v>
                </c:pt>
                <c:pt idx="415">
                  <c:v>46235</c:v>
                </c:pt>
                <c:pt idx="416">
                  <c:v>46266</c:v>
                </c:pt>
                <c:pt idx="417">
                  <c:v>46296</c:v>
                </c:pt>
                <c:pt idx="418">
                  <c:v>46327</c:v>
                </c:pt>
                <c:pt idx="419">
                  <c:v>46357</c:v>
                </c:pt>
                <c:pt idx="420">
                  <c:v>46388</c:v>
                </c:pt>
                <c:pt idx="421">
                  <c:v>46419</c:v>
                </c:pt>
                <c:pt idx="422">
                  <c:v>46447</c:v>
                </c:pt>
                <c:pt idx="423">
                  <c:v>46478</c:v>
                </c:pt>
                <c:pt idx="424">
                  <c:v>46508</c:v>
                </c:pt>
                <c:pt idx="425">
                  <c:v>46539</c:v>
                </c:pt>
                <c:pt idx="426">
                  <c:v>46569</c:v>
                </c:pt>
                <c:pt idx="427">
                  <c:v>46600</c:v>
                </c:pt>
                <c:pt idx="428">
                  <c:v>46631</c:v>
                </c:pt>
                <c:pt idx="429">
                  <c:v>46661</c:v>
                </c:pt>
                <c:pt idx="430">
                  <c:v>46692</c:v>
                </c:pt>
                <c:pt idx="431">
                  <c:v>46722</c:v>
                </c:pt>
                <c:pt idx="432">
                  <c:v>46753</c:v>
                </c:pt>
                <c:pt idx="433">
                  <c:v>46784</c:v>
                </c:pt>
                <c:pt idx="434">
                  <c:v>46813</c:v>
                </c:pt>
                <c:pt idx="435">
                  <c:v>46844</c:v>
                </c:pt>
                <c:pt idx="436">
                  <c:v>46874</c:v>
                </c:pt>
                <c:pt idx="437">
                  <c:v>46905</c:v>
                </c:pt>
                <c:pt idx="438">
                  <c:v>46935</c:v>
                </c:pt>
                <c:pt idx="439">
                  <c:v>46966</c:v>
                </c:pt>
                <c:pt idx="440">
                  <c:v>46997</c:v>
                </c:pt>
                <c:pt idx="441">
                  <c:v>47027</c:v>
                </c:pt>
                <c:pt idx="442">
                  <c:v>47058</c:v>
                </c:pt>
                <c:pt idx="443">
                  <c:v>47088</c:v>
                </c:pt>
                <c:pt idx="444">
                  <c:v>47119</c:v>
                </c:pt>
                <c:pt idx="445">
                  <c:v>47150</c:v>
                </c:pt>
                <c:pt idx="446">
                  <c:v>47178</c:v>
                </c:pt>
                <c:pt idx="447">
                  <c:v>47209</c:v>
                </c:pt>
                <c:pt idx="448">
                  <c:v>47239</c:v>
                </c:pt>
                <c:pt idx="449">
                  <c:v>47270</c:v>
                </c:pt>
                <c:pt idx="450">
                  <c:v>47300</c:v>
                </c:pt>
                <c:pt idx="451">
                  <c:v>47331</c:v>
                </c:pt>
                <c:pt idx="452">
                  <c:v>47362</c:v>
                </c:pt>
                <c:pt idx="453">
                  <c:v>47392</c:v>
                </c:pt>
                <c:pt idx="454">
                  <c:v>47423</c:v>
                </c:pt>
                <c:pt idx="455">
                  <c:v>47453</c:v>
                </c:pt>
                <c:pt idx="456">
                  <c:v>47484</c:v>
                </c:pt>
                <c:pt idx="457">
                  <c:v>47515</c:v>
                </c:pt>
                <c:pt idx="458">
                  <c:v>47543</c:v>
                </c:pt>
                <c:pt idx="459">
                  <c:v>47574</c:v>
                </c:pt>
                <c:pt idx="460">
                  <c:v>47604</c:v>
                </c:pt>
                <c:pt idx="461">
                  <c:v>47635</c:v>
                </c:pt>
                <c:pt idx="462">
                  <c:v>47665</c:v>
                </c:pt>
                <c:pt idx="463">
                  <c:v>47696</c:v>
                </c:pt>
                <c:pt idx="464">
                  <c:v>47727</c:v>
                </c:pt>
                <c:pt idx="465">
                  <c:v>47757</c:v>
                </c:pt>
                <c:pt idx="466">
                  <c:v>47788</c:v>
                </c:pt>
                <c:pt idx="467">
                  <c:v>47818</c:v>
                </c:pt>
              </c:numCache>
            </c:numRef>
          </c:cat>
          <c:val>
            <c:numRef>
              <c:f>RestSA!$K$3:$K$602</c:f>
              <c:numCache>
                <c:formatCode>_(* #,##0_);_(* \(#,##0\);_(* "-"??_);_(@_)</c:formatCode>
                <c:ptCount val="600"/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92740</c:v>
                </c:pt>
                <c:pt idx="373">
                  <c:v>91134.79140626025</c:v>
                </c:pt>
                <c:pt idx="374">
                  <c:v>91899.430792266256</c:v>
                </c:pt>
                <c:pt idx="375">
                  <c:v>93124.524369631501</c:v>
                </c:pt>
                <c:pt idx="376">
                  <c:v>93813.160792105802</c:v>
                </c:pt>
                <c:pt idx="377">
                  <c:v>93899.828553264757</c:v>
                </c:pt>
                <c:pt idx="378">
                  <c:v>94475.065917420201</c:v>
                </c:pt>
                <c:pt idx="379">
                  <c:v>94620.421365290604</c:v>
                </c:pt>
                <c:pt idx="380">
                  <c:v>95115.455125964945</c:v>
                </c:pt>
                <c:pt idx="381">
                  <c:v>95302.548342772294</c:v>
                </c:pt>
                <c:pt idx="382">
                  <c:v>95739.864265355354</c:v>
                </c:pt>
                <c:pt idx="383">
                  <c:v>95956.153018852492</c:v>
                </c:pt>
                <c:pt idx="384">
                  <c:v>96351.430149930049</c:v>
                </c:pt>
                <c:pt idx="385">
                  <c:v>96587.815649099051</c:v>
                </c:pt>
                <c:pt idx="386">
                  <c:v>96952.158269798645</c:v>
                </c:pt>
                <c:pt idx="387">
                  <c:v>97202.112934820354</c:v>
                </c:pt>
                <c:pt idx="388">
                  <c:v>97543.463363433955</c:v>
                </c:pt>
                <c:pt idx="389">
                  <c:v>97802.3416996429</c:v>
                </c:pt>
                <c:pt idx="390">
                  <c:v>98126.422091092507</c:v>
                </c:pt>
                <c:pt idx="391">
                  <c:v>98390.941575242061</c:v>
                </c:pt>
                <c:pt idx="392">
                  <c:v>98701.899803117238</c:v>
                </c:pt>
                <c:pt idx="393">
                  <c:v>98969.7582446905</c:v>
                </c:pt>
                <c:pt idx="394">
                  <c:v>99270.618301035342</c:v>
                </c:pt>
                <c:pt idx="395">
                  <c:v>99540.215058237663</c:v>
                </c:pt>
                <c:pt idx="396">
                  <c:v>99833.194459338498</c:v>
                </c:pt>
                <c:pt idx="397">
                  <c:v>100103.42874710509</c:v>
                </c:pt>
                <c:pt idx="398">
                  <c:v>100390.1638096064</c:v>
                </c:pt>
                <c:pt idx="399">
                  <c:v>100660.28947718939</c:v>
                </c:pt>
                <c:pt idx="400">
                  <c:v>100941.99602772405</c:v>
                </c:pt>
                <c:pt idx="401">
                  <c:v>101211.5173742576</c:v>
                </c:pt>
                <c:pt idx="402">
                  <c:v>101489.10585406455</c:v>
                </c:pt>
                <c:pt idx="403">
                  <c:v>101757.70311480956</c:v>
                </c:pt>
                <c:pt idx="404">
                  <c:v>102031.8612934738</c:v>
                </c:pt>
                <c:pt idx="405">
                  <c:v>102299.33750037721</c:v>
                </c:pt>
                <c:pt idx="406">
                  <c:v>102570.59008892905</c:v>
                </c:pt>
                <c:pt idx="407">
                  <c:v>102836.8332859432</c:v>
                </c:pt>
                <c:pt idx="408">
                  <c:v>103105.58502149404</c:v>
                </c:pt>
                <c:pt idx="409">
                  <c:v>103370.54148446859</c:v>
                </c:pt>
                <c:pt idx="410">
                  <c:v>103637.1083568881</c:v>
                </c:pt>
                <c:pt idx="411">
                  <c:v>103900.7636834025</c:v>
                </c:pt>
                <c:pt idx="412">
                  <c:v>104165.395634592</c:v>
                </c:pt>
                <c:pt idx="413">
                  <c:v>104427.76145009001</c:v>
                </c:pt>
                <c:pt idx="414">
                  <c:v>104690.65892743881</c:v>
                </c:pt>
                <c:pt idx="415">
                  <c:v>104951.76359047634</c:v>
                </c:pt>
                <c:pt idx="416">
                  <c:v>105213.08966138515</c:v>
                </c:pt>
                <c:pt idx="417">
                  <c:v>105472.97180949041</c:v>
                </c:pt>
                <c:pt idx="418">
                  <c:v>105732.8610627301</c:v>
                </c:pt>
                <c:pt idx="419">
                  <c:v>105991.5651703061</c:v>
                </c:pt>
                <c:pt idx="420">
                  <c:v>106250.130286081</c:v>
                </c:pt>
                <c:pt idx="421">
                  <c:v>106507.703642737</c:v>
                </c:pt>
                <c:pt idx="422">
                  <c:v>106765.040267006</c:v>
                </c:pt>
                <c:pt idx="423">
                  <c:v>107021.5309546325</c:v>
                </c:pt>
                <c:pt idx="424">
                  <c:v>107277.72133652901</c:v>
                </c:pt>
                <c:pt idx="425">
                  <c:v>107533.1769051575</c:v>
                </c:pt>
                <c:pt idx="426">
                  <c:v>107788.2926293505</c:v>
                </c:pt>
                <c:pt idx="427">
                  <c:v>108042.75925888499</c:v>
                </c:pt>
                <c:pt idx="428">
                  <c:v>108296.8633133525</c:v>
                </c:pt>
                <c:pt idx="429">
                  <c:v>108550.385310463</c:v>
                </c:pt>
                <c:pt idx="430">
                  <c:v>108803.53366428451</c:v>
                </c:pt>
                <c:pt idx="431">
                  <c:v>109056.15318810049</c:v>
                </c:pt>
                <c:pt idx="432">
                  <c:v>109308.3960063445</c:v>
                </c:pt>
                <c:pt idx="433">
                  <c:v>109560.1529481855</c:v>
                </c:pt>
                <c:pt idx="434">
                  <c:v>109811.53553661451</c:v>
                </c:pt>
                <c:pt idx="435">
                  <c:v>110062.467501437</c:v>
                </c:pt>
                <c:pt idx="436">
                  <c:v>110313.0310488875</c:v>
                </c:pt>
                <c:pt idx="437">
                  <c:v>110563.173402065</c:v>
                </c:pt>
                <c:pt idx="438">
                  <c:v>110812.9555703095</c:v>
                </c:pt>
                <c:pt idx="439">
                  <c:v>111062.3415246185</c:v>
                </c:pt>
                <c:pt idx="440">
                  <c:v>111311.376922422</c:v>
                </c:pt>
                <c:pt idx="441">
                  <c:v>111560.03764805899</c:v>
                </c:pt>
                <c:pt idx="442">
                  <c:v>111808.358216597</c:v>
                </c:pt>
                <c:pt idx="443">
                  <c:v>112056.322962627</c:v>
                </c:pt>
                <c:pt idx="444">
                  <c:v>112303.9582924525</c:v>
                </c:pt>
                <c:pt idx="445">
                  <c:v>112551.2545120095</c:v>
                </c:pt>
                <c:pt idx="446">
                  <c:v>112798.232106678</c:v>
                </c:pt>
                <c:pt idx="447">
                  <c:v>113044.88558093051</c:v>
                </c:pt>
                <c:pt idx="448">
                  <c:v>113291.23107863151</c:v>
                </c:pt>
                <c:pt idx="449">
                  <c:v>113537.26603642351</c:v>
                </c:pt>
                <c:pt idx="450">
                  <c:v>113783.0033982115</c:v>
                </c:pt>
                <c:pt idx="451">
                  <c:v>114028.44262955801</c:v>
                </c:pt>
                <c:pt idx="452">
                  <c:v>114273.5943007395</c:v>
                </c:pt>
                <c:pt idx="453">
                  <c:v>114518.459263226</c:v>
                </c:pt>
                <c:pt idx="454">
                  <c:v>114763.04631294249</c:v>
                </c:pt>
                <c:pt idx="455">
                  <c:v>115007.3572306495</c:v>
                </c:pt>
                <c:pt idx="456">
                  <c:v>115251.399473557</c:v>
                </c:pt>
                <c:pt idx="457">
                  <c:v>115495.17542851401</c:v>
                </c:pt>
                <c:pt idx="458">
                  <c:v>115738.691531616</c:v>
                </c:pt>
                <c:pt idx="459">
                  <c:v>115981.95054800951</c:v>
                </c:pt>
                <c:pt idx="460">
                  <c:v>116224.95812506</c:v>
                </c:pt>
                <c:pt idx="461">
                  <c:v>116467.71724656649</c:v>
                </c:pt>
                <c:pt idx="462">
                  <c:v>116710.232941957</c:v>
                </c:pt>
                <c:pt idx="463">
                  <c:v>116952.508302651</c:v>
                </c:pt>
                <c:pt idx="464">
                  <c:v>117194.547866343</c:v>
                </c:pt>
                <c:pt idx="465">
                  <c:v>117436.354755646</c:v>
                </c:pt>
                <c:pt idx="466">
                  <c:v>117677.933110396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F30-4685-9EB5-74E75DF44681}"/>
            </c:ext>
          </c:extLst>
        </c:ser>
        <c:ser>
          <c:idx val="8"/>
          <c:order val="3"/>
          <c:tx>
            <c:strRef>
              <c:f>RestSA!$L$1</c:f>
              <c:strCache>
                <c:ptCount val="1"/>
                <c:pt idx="0">
                  <c:v>Moderate UB Scenario Rest.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RestSA!$D$2:$D$601</c:f>
              <c:numCache>
                <c:formatCode>mmm\ \'yy</c:formatCode>
                <c:ptCount val="600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  <c:pt idx="402">
                  <c:v>45839</c:v>
                </c:pt>
                <c:pt idx="403">
                  <c:v>45870</c:v>
                </c:pt>
                <c:pt idx="404">
                  <c:v>45901</c:v>
                </c:pt>
                <c:pt idx="405">
                  <c:v>45931</c:v>
                </c:pt>
                <c:pt idx="406">
                  <c:v>45962</c:v>
                </c:pt>
                <c:pt idx="407">
                  <c:v>45992</c:v>
                </c:pt>
                <c:pt idx="408">
                  <c:v>46023</c:v>
                </c:pt>
                <c:pt idx="409">
                  <c:v>46054</c:v>
                </c:pt>
                <c:pt idx="410">
                  <c:v>46082</c:v>
                </c:pt>
                <c:pt idx="411">
                  <c:v>46113</c:v>
                </c:pt>
                <c:pt idx="412">
                  <c:v>46143</c:v>
                </c:pt>
                <c:pt idx="413">
                  <c:v>46174</c:v>
                </c:pt>
                <c:pt idx="414">
                  <c:v>46204</c:v>
                </c:pt>
                <c:pt idx="415">
                  <c:v>46235</c:v>
                </c:pt>
                <c:pt idx="416">
                  <c:v>46266</c:v>
                </c:pt>
                <c:pt idx="417">
                  <c:v>46296</c:v>
                </c:pt>
                <c:pt idx="418">
                  <c:v>46327</c:v>
                </c:pt>
                <c:pt idx="419">
                  <c:v>46357</c:v>
                </c:pt>
                <c:pt idx="420">
                  <c:v>46388</c:v>
                </c:pt>
                <c:pt idx="421">
                  <c:v>46419</c:v>
                </c:pt>
                <c:pt idx="422">
                  <c:v>46447</c:v>
                </c:pt>
                <c:pt idx="423">
                  <c:v>46478</c:v>
                </c:pt>
                <c:pt idx="424">
                  <c:v>46508</c:v>
                </c:pt>
                <c:pt idx="425">
                  <c:v>46539</c:v>
                </c:pt>
                <c:pt idx="426">
                  <c:v>46569</c:v>
                </c:pt>
                <c:pt idx="427">
                  <c:v>46600</c:v>
                </c:pt>
                <c:pt idx="428">
                  <c:v>46631</c:v>
                </c:pt>
                <c:pt idx="429">
                  <c:v>46661</c:v>
                </c:pt>
                <c:pt idx="430">
                  <c:v>46692</c:v>
                </c:pt>
                <c:pt idx="431">
                  <c:v>46722</c:v>
                </c:pt>
                <c:pt idx="432">
                  <c:v>46753</c:v>
                </c:pt>
                <c:pt idx="433">
                  <c:v>46784</c:v>
                </c:pt>
                <c:pt idx="434">
                  <c:v>46813</c:v>
                </c:pt>
                <c:pt idx="435">
                  <c:v>46844</c:v>
                </c:pt>
                <c:pt idx="436">
                  <c:v>46874</c:v>
                </c:pt>
                <c:pt idx="437">
                  <c:v>46905</c:v>
                </c:pt>
                <c:pt idx="438">
                  <c:v>46935</c:v>
                </c:pt>
                <c:pt idx="439">
                  <c:v>46966</c:v>
                </c:pt>
                <c:pt idx="440">
                  <c:v>46997</c:v>
                </c:pt>
                <c:pt idx="441">
                  <c:v>47027</c:v>
                </c:pt>
                <c:pt idx="442">
                  <c:v>47058</c:v>
                </c:pt>
                <c:pt idx="443">
                  <c:v>47088</c:v>
                </c:pt>
                <c:pt idx="444">
                  <c:v>47119</c:v>
                </c:pt>
                <c:pt idx="445">
                  <c:v>47150</c:v>
                </c:pt>
                <c:pt idx="446">
                  <c:v>47178</c:v>
                </c:pt>
                <c:pt idx="447">
                  <c:v>47209</c:v>
                </c:pt>
                <c:pt idx="448">
                  <c:v>47239</c:v>
                </c:pt>
                <c:pt idx="449">
                  <c:v>47270</c:v>
                </c:pt>
                <c:pt idx="450">
                  <c:v>47300</c:v>
                </c:pt>
                <c:pt idx="451">
                  <c:v>47331</c:v>
                </c:pt>
                <c:pt idx="452">
                  <c:v>47362</c:v>
                </c:pt>
                <c:pt idx="453">
                  <c:v>47392</c:v>
                </c:pt>
                <c:pt idx="454">
                  <c:v>47423</c:v>
                </c:pt>
                <c:pt idx="455">
                  <c:v>47453</c:v>
                </c:pt>
                <c:pt idx="456">
                  <c:v>47484</c:v>
                </c:pt>
                <c:pt idx="457">
                  <c:v>47515</c:v>
                </c:pt>
                <c:pt idx="458">
                  <c:v>47543</c:v>
                </c:pt>
                <c:pt idx="459">
                  <c:v>47574</c:v>
                </c:pt>
                <c:pt idx="460">
                  <c:v>47604</c:v>
                </c:pt>
                <c:pt idx="461">
                  <c:v>47635</c:v>
                </c:pt>
                <c:pt idx="462">
                  <c:v>47665</c:v>
                </c:pt>
                <c:pt idx="463">
                  <c:v>47696</c:v>
                </c:pt>
                <c:pt idx="464">
                  <c:v>47727</c:v>
                </c:pt>
                <c:pt idx="465">
                  <c:v>47757</c:v>
                </c:pt>
                <c:pt idx="466">
                  <c:v>47788</c:v>
                </c:pt>
                <c:pt idx="467">
                  <c:v>47818</c:v>
                </c:pt>
              </c:numCache>
            </c:numRef>
          </c:cat>
          <c:val>
            <c:numRef>
              <c:f>RestSA!$L$3:$L$602</c:f>
              <c:numCache>
                <c:formatCode>_(* #,##0_);_(* \(#,##0\);_(* "-"??_);_(@_)</c:formatCode>
                <c:ptCount val="600"/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92740</c:v>
                </c:pt>
                <c:pt idx="373">
                  <c:v>92145.1365804159</c:v>
                </c:pt>
                <c:pt idx="374">
                  <c:v>93633.240737400105</c:v>
                </c:pt>
                <c:pt idx="375">
                  <c:v>95186.534746994497</c:v>
                </c:pt>
                <c:pt idx="376">
                  <c:v>96059.864156747397</c:v>
                </c:pt>
                <c:pt idx="377">
                  <c:v>96294.815933589198</c:v>
                </c:pt>
                <c:pt idx="378">
                  <c:v>97027.491476418596</c:v>
                </c:pt>
                <c:pt idx="379">
                  <c:v>97306.795594576601</c:v>
                </c:pt>
                <c:pt idx="380">
                  <c:v>97940.964326996705</c:v>
                </c:pt>
                <c:pt idx="381">
                  <c:v>98251.272057625698</c:v>
                </c:pt>
                <c:pt idx="382">
                  <c:v>98814.484682796901</c:v>
                </c:pt>
                <c:pt idx="383">
                  <c:v>99145.478904072093</c:v>
                </c:pt>
                <c:pt idx="384">
                  <c:v>99656.575487073802</c:v>
                </c:pt>
                <c:pt idx="385">
                  <c:v>100000.669938903</c:v>
                </c:pt>
                <c:pt idx="386">
                  <c:v>100472.864002791</c:v>
                </c:pt>
                <c:pt idx="387">
                  <c:v>100824.628469028</c:v>
                </c:pt>
                <c:pt idx="388">
                  <c:v>101267.34111398899</c:v>
                </c:pt>
                <c:pt idx="389">
                  <c:v>101622.96363643301</c:v>
                </c:pt>
                <c:pt idx="390">
                  <c:v>102042.99468974301</c:v>
                </c:pt>
                <c:pt idx="391">
                  <c:v>102399.847271684</c:v>
                </c:pt>
                <c:pt idx="392">
                  <c:v>102802.155109616</c:v>
                </c:pt>
                <c:pt idx="393">
                  <c:v>103158.462403225</c:v>
                </c:pt>
                <c:pt idx="394">
                  <c:v>103546.696885985</c:v>
                </c:pt>
                <c:pt idx="395">
                  <c:v>103901.29045696701</c:v>
                </c:pt>
                <c:pt idx="396">
                  <c:v>104278.16340496</c:v>
                </c:pt>
                <c:pt idx="397">
                  <c:v>104630.302421167</c:v>
                </c:pt>
                <c:pt idx="398">
                  <c:v>104997.848224655</c:v>
                </c:pt>
                <c:pt idx="399">
                  <c:v>105347.09002238599</c:v>
                </c:pt>
                <c:pt idx="400">
                  <c:v>105706.85057432399</c:v>
                </c:pt>
                <c:pt idx="401">
                  <c:v>106052.957986703</c:v>
                </c:pt>
                <c:pt idx="402">
                  <c:v>106406.11481736301</c:v>
                </c:pt>
                <c:pt idx="403">
                  <c:v>106748.990283027</c:v>
                </c:pt>
                <c:pt idx="404">
                  <c:v>107096.45951432</c:v>
                </c:pt>
                <c:pt idx="405">
                  <c:v>107436.098537449</c:v>
                </c:pt>
                <c:pt idx="406">
                  <c:v>107778.59946945299</c:v>
                </c:pt>
                <c:pt idx="407">
                  <c:v>108115.057976806</c:v>
                </c:pt>
                <c:pt idx="408">
                  <c:v>108453.162869052</c:v>
                </c:pt>
                <c:pt idx="409">
                  <c:v>108786.53449523399</c:v>
                </c:pt>
                <c:pt idx="410">
                  <c:v>109120.704872863</c:v>
                </c:pt>
                <c:pt idx="411">
                  <c:v>109451.10530453001</c:v>
                </c:pt>
                <c:pt idx="412">
                  <c:v>109781.718568332</c:v>
                </c:pt>
                <c:pt idx="413">
                  <c:v>110109.274883162</c:v>
                </c:pt>
                <c:pt idx="414">
                  <c:v>110436.64391569101</c:v>
                </c:pt>
                <c:pt idx="415">
                  <c:v>110761.48743727899</c:v>
                </c:pt>
                <c:pt idx="416">
                  <c:v>111085.87513067501</c:v>
                </c:pt>
                <c:pt idx="417">
                  <c:v>111408.136743818</c:v>
                </c:pt>
                <c:pt idx="418">
                  <c:v>111729.76683154699</c:v>
                </c:pt>
                <c:pt idx="419">
                  <c:v>112049.57400723</c:v>
                </c:pt>
                <c:pt idx="420">
                  <c:v>112368.639195097</c:v>
                </c:pt>
                <c:pt idx="421">
                  <c:v>112686.11419329701</c:v>
                </c:pt>
                <c:pt idx="422">
                  <c:v>113002.782308707</c:v>
                </c:pt>
                <c:pt idx="423">
                  <c:v>113318.041183678</c:v>
                </c:pt>
                <c:pt idx="424">
                  <c:v>113632.459864078</c:v>
                </c:pt>
                <c:pt idx="425">
                  <c:v>113945.612008517</c:v>
                </c:pt>
                <c:pt idx="426">
                  <c:v>114257.912307618</c:v>
                </c:pt>
                <c:pt idx="427">
                  <c:v>114569.06035154501</c:v>
                </c:pt>
                <c:pt idx="428">
                  <c:v>114879.35953941901</c:v>
                </c:pt>
                <c:pt idx="429">
                  <c:v>115188.599476006</c:v>
                </c:pt>
                <c:pt idx="430">
                  <c:v>115497.00323505201</c:v>
                </c:pt>
                <c:pt idx="431">
                  <c:v>115804.424685462</c:v>
                </c:pt>
                <c:pt idx="432">
                  <c:v>116111.028850633</c:v>
                </c:pt>
                <c:pt idx="433">
                  <c:v>116416.715407995</c:v>
                </c:pt>
                <c:pt idx="434">
                  <c:v>116721.60736073001</c:v>
                </c:pt>
                <c:pt idx="435">
                  <c:v>117025.636973047</c:v>
                </c:pt>
                <c:pt idx="436">
                  <c:v>117328.896769984</c:v>
                </c:pt>
                <c:pt idx="437">
                  <c:v>117631.342135506</c:v>
                </c:pt>
                <c:pt idx="438">
                  <c:v>117933.043432372</c:v>
                </c:pt>
                <c:pt idx="439">
                  <c:v>118233.972390433</c:v>
                </c:pt>
                <c:pt idx="440">
                  <c:v>118534.18320632</c:v>
                </c:pt>
                <c:pt idx="441">
                  <c:v>118833.659113209</c:v>
                </c:pt>
                <c:pt idx="442">
                  <c:v>119132.44246930801</c:v>
                </c:pt>
                <c:pt idx="443">
                  <c:v>119430.52455314501</c:v>
                </c:pt>
                <c:pt idx="444">
                  <c:v>119727.939011764</c:v>
                </c:pt>
                <c:pt idx="445">
                  <c:v>120024.68270336201</c:v>
                </c:pt>
                <c:pt idx="446">
                  <c:v>120320.782826963</c:v>
                </c:pt>
                <c:pt idx="447">
                  <c:v>120616.24006558101</c:v>
                </c:pt>
                <c:pt idx="448">
                  <c:v>120911.076811033</c:v>
                </c:pt>
                <c:pt idx="449">
                  <c:v>121205.296325202</c:v>
                </c:pt>
                <c:pt idx="450">
                  <c:v>121498.91738502499</c:v>
                </c:pt>
                <c:pt idx="451">
                  <c:v>121791.944949394</c:v>
                </c:pt>
                <c:pt idx="452">
                  <c:v>122084.395049225</c:v>
                </c:pt>
                <c:pt idx="453">
                  <c:v>122376.273718811</c:v>
                </c:pt>
                <c:pt idx="454">
                  <c:v>122667.594878388</c:v>
                </c:pt>
                <c:pt idx="455">
                  <c:v>122958.365201842</c:v>
                </c:pt>
                <c:pt idx="456">
                  <c:v>123248.596965294</c:v>
                </c:pt>
                <c:pt idx="457">
                  <c:v>123538.297178883</c:v>
                </c:pt>
                <c:pt idx="458">
                  <c:v>123827.476819007</c:v>
                </c:pt>
                <c:pt idx="459">
                  <c:v>124116.143022991</c:v>
                </c:pt>
                <c:pt idx="460">
                  <c:v>124404.305723311</c:v>
                </c:pt>
                <c:pt idx="461">
                  <c:v>124691.972042327</c:v>
                </c:pt>
                <c:pt idx="462">
                  <c:v>124979.15106002201</c:v>
                </c:pt>
                <c:pt idx="463">
                  <c:v>125265.84978900899</c:v>
                </c:pt>
                <c:pt idx="464">
                  <c:v>125552.076601291</c:v>
                </c:pt>
                <c:pt idx="465">
                  <c:v>125837.838338343</c:v>
                </c:pt>
                <c:pt idx="466">
                  <c:v>126123.142774408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F30-4685-9EB5-74E75DF44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/>
      </c:lineChart>
      <c:dateAx>
        <c:axId val="965278575"/>
        <c:scaling>
          <c:orientation val="minMax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2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 sz="900" b="1">
                    <a:solidFill>
                      <a:schemeClr val="accent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6587503451798"/>
              <c:y val="0.2132918911451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accent2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649189876106676"/>
          <c:y val="7.3099415204678359E-2"/>
          <c:w val="0.55091377636226535"/>
          <c:h val="0.12280839895013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GrocerySA!$E$1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4.267852685561279E-2"/>
          <c:y val="6.32847538794492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35215230661011"/>
          <c:y val="0.18691439885803748"/>
          <c:w val="0.73289266075170001"/>
          <c:h val="0.72229612745775196"/>
        </c:manualLayout>
      </c:layout>
      <c:lineChart>
        <c:grouping val="standard"/>
        <c:varyColors val="0"/>
        <c:ser>
          <c:idx val="11"/>
          <c:order val="0"/>
          <c:tx>
            <c:strRef>
              <c:f>RestSA!$E$1</c:f>
              <c:strCache>
                <c:ptCount val="1"/>
                <c:pt idx="0">
                  <c:v> Advance Retail Sales: Food Services and Drinking Places SA</c:v>
                </c:pt>
              </c:strCache>
            </c:strRef>
          </c:tx>
          <c:spPr>
            <a:ln w="22225">
              <a:solidFill>
                <a:schemeClr val="accent2">
                  <a:lumMod val="50000"/>
                  <a:lumOff val="50000"/>
                </a:schemeClr>
              </a:solidFill>
              <a:tailEnd type="oval"/>
            </a:ln>
          </c:spPr>
          <c:marker>
            <c:symbol val="none"/>
          </c:marker>
          <c:cat>
            <c:numRef>
              <c:f>RestSA!$D$2:$D$397</c:f>
              <c:numCache>
                <c:formatCode>mmm\ \'yy</c:formatCode>
                <c:ptCount val="396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</c:numCache>
            </c:numRef>
          </c:cat>
          <c:val>
            <c:numRef>
              <c:f>RestSA!$E$2:$E$397</c:f>
              <c:numCache>
                <c:formatCode>_(* #,##0_);_(* \(#,##0\);_(* "-"??_);_(@_)</c:formatCode>
                <c:ptCount val="396"/>
                <c:pt idx="0">
                  <c:v>17170</c:v>
                </c:pt>
                <c:pt idx="1">
                  <c:v>16990</c:v>
                </c:pt>
                <c:pt idx="2">
                  <c:v>16916</c:v>
                </c:pt>
                <c:pt idx="3">
                  <c:v>16677</c:v>
                </c:pt>
                <c:pt idx="4">
                  <c:v>16602</c:v>
                </c:pt>
                <c:pt idx="5">
                  <c:v>16277</c:v>
                </c:pt>
                <c:pt idx="6">
                  <c:v>16496</c:v>
                </c:pt>
                <c:pt idx="7">
                  <c:v>16733</c:v>
                </c:pt>
                <c:pt idx="8">
                  <c:v>16812</c:v>
                </c:pt>
                <c:pt idx="9">
                  <c:v>17104</c:v>
                </c:pt>
                <c:pt idx="10">
                  <c:v>17420</c:v>
                </c:pt>
                <c:pt idx="11">
                  <c:v>17491</c:v>
                </c:pt>
                <c:pt idx="12">
                  <c:v>17553</c:v>
                </c:pt>
                <c:pt idx="13">
                  <c:v>17478</c:v>
                </c:pt>
                <c:pt idx="14">
                  <c:v>17554</c:v>
                </c:pt>
                <c:pt idx="15">
                  <c:v>17770</c:v>
                </c:pt>
                <c:pt idx="16">
                  <c:v>17821</c:v>
                </c:pt>
                <c:pt idx="17">
                  <c:v>18030</c:v>
                </c:pt>
                <c:pt idx="18">
                  <c:v>17927</c:v>
                </c:pt>
                <c:pt idx="19">
                  <c:v>18201</c:v>
                </c:pt>
                <c:pt idx="20">
                  <c:v>18515</c:v>
                </c:pt>
                <c:pt idx="21">
                  <c:v>18199</c:v>
                </c:pt>
                <c:pt idx="22">
                  <c:v>18153</c:v>
                </c:pt>
                <c:pt idx="23">
                  <c:v>18238</c:v>
                </c:pt>
                <c:pt idx="24">
                  <c:v>17624</c:v>
                </c:pt>
                <c:pt idx="25">
                  <c:v>18425</c:v>
                </c:pt>
                <c:pt idx="26">
                  <c:v>18813</c:v>
                </c:pt>
                <c:pt idx="27">
                  <c:v>18533</c:v>
                </c:pt>
                <c:pt idx="28">
                  <c:v>18600</c:v>
                </c:pt>
                <c:pt idx="29">
                  <c:v>18889</c:v>
                </c:pt>
                <c:pt idx="30">
                  <c:v>18962</c:v>
                </c:pt>
                <c:pt idx="31">
                  <c:v>18868</c:v>
                </c:pt>
                <c:pt idx="32">
                  <c:v>18978</c:v>
                </c:pt>
                <c:pt idx="33">
                  <c:v>19010</c:v>
                </c:pt>
                <c:pt idx="34">
                  <c:v>19028</c:v>
                </c:pt>
                <c:pt idx="35">
                  <c:v>19178</c:v>
                </c:pt>
                <c:pt idx="36">
                  <c:v>19160</c:v>
                </c:pt>
                <c:pt idx="37">
                  <c:v>18911</c:v>
                </c:pt>
                <c:pt idx="38">
                  <c:v>19234</c:v>
                </c:pt>
                <c:pt idx="39">
                  <c:v>19346</c:v>
                </c:pt>
                <c:pt idx="40">
                  <c:v>19450</c:v>
                </c:pt>
                <c:pt idx="41">
                  <c:v>19419</c:v>
                </c:pt>
                <c:pt idx="42">
                  <c:v>19489</c:v>
                </c:pt>
                <c:pt idx="43">
                  <c:v>19715</c:v>
                </c:pt>
                <c:pt idx="44">
                  <c:v>19640</c:v>
                </c:pt>
                <c:pt idx="45">
                  <c:v>19611</c:v>
                </c:pt>
                <c:pt idx="46">
                  <c:v>19609</c:v>
                </c:pt>
                <c:pt idx="47">
                  <c:v>19625</c:v>
                </c:pt>
                <c:pt idx="48">
                  <c:v>19564</c:v>
                </c:pt>
                <c:pt idx="49">
                  <c:v>19742</c:v>
                </c:pt>
                <c:pt idx="50">
                  <c:v>19862</c:v>
                </c:pt>
                <c:pt idx="51">
                  <c:v>19932</c:v>
                </c:pt>
                <c:pt idx="52">
                  <c:v>20094</c:v>
                </c:pt>
                <c:pt idx="53">
                  <c:v>19932</c:v>
                </c:pt>
                <c:pt idx="54">
                  <c:v>20145</c:v>
                </c:pt>
                <c:pt idx="55">
                  <c:v>20140</c:v>
                </c:pt>
                <c:pt idx="56">
                  <c:v>20397</c:v>
                </c:pt>
                <c:pt idx="57">
                  <c:v>20551</c:v>
                </c:pt>
                <c:pt idx="58">
                  <c:v>20789</c:v>
                </c:pt>
                <c:pt idx="59">
                  <c:v>20707</c:v>
                </c:pt>
                <c:pt idx="60">
                  <c:v>21110</c:v>
                </c:pt>
                <c:pt idx="61">
                  <c:v>21136</c:v>
                </c:pt>
                <c:pt idx="62">
                  <c:v>21171</c:v>
                </c:pt>
                <c:pt idx="63">
                  <c:v>21216</c:v>
                </c:pt>
                <c:pt idx="64">
                  <c:v>21230</c:v>
                </c:pt>
                <c:pt idx="65">
                  <c:v>21382</c:v>
                </c:pt>
                <c:pt idx="66">
                  <c:v>21689</c:v>
                </c:pt>
                <c:pt idx="67">
                  <c:v>21674</c:v>
                </c:pt>
                <c:pt idx="68">
                  <c:v>21986</c:v>
                </c:pt>
                <c:pt idx="69">
                  <c:v>21758</c:v>
                </c:pt>
                <c:pt idx="70">
                  <c:v>21504</c:v>
                </c:pt>
                <c:pt idx="71">
                  <c:v>21818</c:v>
                </c:pt>
                <c:pt idx="72">
                  <c:v>21921</c:v>
                </c:pt>
                <c:pt idx="73">
                  <c:v>22132</c:v>
                </c:pt>
                <c:pt idx="74">
                  <c:v>22251</c:v>
                </c:pt>
                <c:pt idx="75">
                  <c:v>22353</c:v>
                </c:pt>
                <c:pt idx="76">
                  <c:v>22436</c:v>
                </c:pt>
                <c:pt idx="77">
                  <c:v>22634</c:v>
                </c:pt>
                <c:pt idx="78">
                  <c:v>22570</c:v>
                </c:pt>
                <c:pt idx="79">
                  <c:v>22743</c:v>
                </c:pt>
                <c:pt idx="80">
                  <c:v>22830</c:v>
                </c:pt>
                <c:pt idx="81">
                  <c:v>23066</c:v>
                </c:pt>
                <c:pt idx="82">
                  <c:v>23157</c:v>
                </c:pt>
                <c:pt idx="83">
                  <c:v>23351</c:v>
                </c:pt>
                <c:pt idx="84">
                  <c:v>22871</c:v>
                </c:pt>
                <c:pt idx="85">
                  <c:v>23270</c:v>
                </c:pt>
                <c:pt idx="86">
                  <c:v>23250</c:v>
                </c:pt>
                <c:pt idx="87">
                  <c:v>23440</c:v>
                </c:pt>
                <c:pt idx="88">
                  <c:v>23500</c:v>
                </c:pt>
                <c:pt idx="89">
                  <c:v>23546</c:v>
                </c:pt>
                <c:pt idx="90">
                  <c:v>23508</c:v>
                </c:pt>
                <c:pt idx="91">
                  <c:v>23664</c:v>
                </c:pt>
                <c:pt idx="92">
                  <c:v>23836</c:v>
                </c:pt>
                <c:pt idx="93">
                  <c:v>24265</c:v>
                </c:pt>
                <c:pt idx="94">
                  <c:v>24421</c:v>
                </c:pt>
                <c:pt idx="95">
                  <c:v>24378</c:v>
                </c:pt>
                <c:pt idx="96">
                  <c:v>24608</c:v>
                </c:pt>
                <c:pt idx="97">
                  <c:v>24887</c:v>
                </c:pt>
                <c:pt idx="98">
                  <c:v>25367</c:v>
                </c:pt>
                <c:pt idx="99">
                  <c:v>25215</c:v>
                </c:pt>
                <c:pt idx="100">
                  <c:v>25193</c:v>
                </c:pt>
                <c:pt idx="101">
                  <c:v>25262</c:v>
                </c:pt>
                <c:pt idx="102">
                  <c:v>25454</c:v>
                </c:pt>
                <c:pt idx="103">
                  <c:v>25342</c:v>
                </c:pt>
                <c:pt idx="104">
                  <c:v>25711</c:v>
                </c:pt>
                <c:pt idx="105">
                  <c:v>25706</c:v>
                </c:pt>
                <c:pt idx="106">
                  <c:v>25698</c:v>
                </c:pt>
                <c:pt idx="107">
                  <c:v>25133</c:v>
                </c:pt>
                <c:pt idx="108">
                  <c:v>26180</c:v>
                </c:pt>
                <c:pt idx="109">
                  <c:v>26069</c:v>
                </c:pt>
                <c:pt idx="110">
                  <c:v>26122</c:v>
                </c:pt>
                <c:pt idx="111">
                  <c:v>26045</c:v>
                </c:pt>
                <c:pt idx="112">
                  <c:v>26278</c:v>
                </c:pt>
                <c:pt idx="113">
                  <c:v>26379</c:v>
                </c:pt>
                <c:pt idx="114">
                  <c:v>26507</c:v>
                </c:pt>
                <c:pt idx="115">
                  <c:v>26853</c:v>
                </c:pt>
                <c:pt idx="116">
                  <c:v>26239</c:v>
                </c:pt>
                <c:pt idx="117">
                  <c:v>26541</c:v>
                </c:pt>
                <c:pt idx="118">
                  <c:v>26597</c:v>
                </c:pt>
                <c:pt idx="119">
                  <c:v>27156</c:v>
                </c:pt>
                <c:pt idx="120">
                  <c:v>27201</c:v>
                </c:pt>
                <c:pt idx="121">
                  <c:v>27384</c:v>
                </c:pt>
                <c:pt idx="122">
                  <c:v>27203</c:v>
                </c:pt>
                <c:pt idx="123">
                  <c:v>27500</c:v>
                </c:pt>
                <c:pt idx="124">
                  <c:v>27378</c:v>
                </c:pt>
                <c:pt idx="125">
                  <c:v>27586</c:v>
                </c:pt>
                <c:pt idx="126">
                  <c:v>27616</c:v>
                </c:pt>
                <c:pt idx="127">
                  <c:v>27607</c:v>
                </c:pt>
                <c:pt idx="128">
                  <c:v>27784</c:v>
                </c:pt>
                <c:pt idx="129">
                  <c:v>27623</c:v>
                </c:pt>
                <c:pt idx="130">
                  <c:v>27916</c:v>
                </c:pt>
                <c:pt idx="131">
                  <c:v>28017</c:v>
                </c:pt>
                <c:pt idx="132">
                  <c:v>28018</c:v>
                </c:pt>
                <c:pt idx="133">
                  <c:v>27979</c:v>
                </c:pt>
                <c:pt idx="134">
                  <c:v>28505</c:v>
                </c:pt>
                <c:pt idx="135">
                  <c:v>28403</c:v>
                </c:pt>
                <c:pt idx="136">
                  <c:v>29048</c:v>
                </c:pt>
                <c:pt idx="137">
                  <c:v>29230</c:v>
                </c:pt>
                <c:pt idx="138">
                  <c:v>29395</c:v>
                </c:pt>
                <c:pt idx="139">
                  <c:v>29844</c:v>
                </c:pt>
                <c:pt idx="140">
                  <c:v>29503</c:v>
                </c:pt>
                <c:pt idx="141">
                  <c:v>30045</c:v>
                </c:pt>
                <c:pt idx="142">
                  <c:v>30229</c:v>
                </c:pt>
                <c:pt idx="143">
                  <c:v>29795</c:v>
                </c:pt>
                <c:pt idx="144">
                  <c:v>30341</c:v>
                </c:pt>
                <c:pt idx="145">
                  <c:v>30461</c:v>
                </c:pt>
                <c:pt idx="146">
                  <c:v>30703</c:v>
                </c:pt>
                <c:pt idx="147">
                  <c:v>30560</c:v>
                </c:pt>
                <c:pt idx="148">
                  <c:v>30712</c:v>
                </c:pt>
                <c:pt idx="149">
                  <c:v>30825</c:v>
                </c:pt>
                <c:pt idx="150">
                  <c:v>31191</c:v>
                </c:pt>
                <c:pt idx="151">
                  <c:v>31036</c:v>
                </c:pt>
                <c:pt idx="152">
                  <c:v>31430</c:v>
                </c:pt>
                <c:pt idx="153">
                  <c:v>31625</c:v>
                </c:pt>
                <c:pt idx="154">
                  <c:v>31659</c:v>
                </c:pt>
                <c:pt idx="155">
                  <c:v>32111</c:v>
                </c:pt>
                <c:pt idx="156">
                  <c:v>32000</c:v>
                </c:pt>
                <c:pt idx="157">
                  <c:v>32469</c:v>
                </c:pt>
                <c:pt idx="158">
                  <c:v>32273</c:v>
                </c:pt>
                <c:pt idx="159">
                  <c:v>32823</c:v>
                </c:pt>
                <c:pt idx="160">
                  <c:v>32746</c:v>
                </c:pt>
                <c:pt idx="161">
                  <c:v>33009</c:v>
                </c:pt>
                <c:pt idx="162">
                  <c:v>33056</c:v>
                </c:pt>
                <c:pt idx="163">
                  <c:v>33261</c:v>
                </c:pt>
                <c:pt idx="164">
                  <c:v>33283</c:v>
                </c:pt>
                <c:pt idx="165">
                  <c:v>33618</c:v>
                </c:pt>
                <c:pt idx="166">
                  <c:v>34022</c:v>
                </c:pt>
                <c:pt idx="167">
                  <c:v>33932</c:v>
                </c:pt>
                <c:pt idx="168">
                  <c:v>34983</c:v>
                </c:pt>
                <c:pt idx="169">
                  <c:v>34535</c:v>
                </c:pt>
                <c:pt idx="170">
                  <c:v>34796</c:v>
                </c:pt>
                <c:pt idx="171">
                  <c:v>34862</c:v>
                </c:pt>
                <c:pt idx="172">
                  <c:v>34910</c:v>
                </c:pt>
                <c:pt idx="173">
                  <c:v>34695</c:v>
                </c:pt>
                <c:pt idx="174">
                  <c:v>34802</c:v>
                </c:pt>
                <c:pt idx="175">
                  <c:v>35367</c:v>
                </c:pt>
                <c:pt idx="176">
                  <c:v>35725</c:v>
                </c:pt>
                <c:pt idx="177">
                  <c:v>35784</c:v>
                </c:pt>
                <c:pt idx="178">
                  <c:v>35923</c:v>
                </c:pt>
                <c:pt idx="179">
                  <c:v>36881</c:v>
                </c:pt>
                <c:pt idx="180">
                  <c:v>36435</c:v>
                </c:pt>
                <c:pt idx="181">
                  <c:v>36053</c:v>
                </c:pt>
                <c:pt idx="182">
                  <c:v>36579</c:v>
                </c:pt>
                <c:pt idx="183">
                  <c:v>36627</c:v>
                </c:pt>
                <c:pt idx="184">
                  <c:v>36732</c:v>
                </c:pt>
                <c:pt idx="185">
                  <c:v>37078</c:v>
                </c:pt>
                <c:pt idx="186">
                  <c:v>37272</c:v>
                </c:pt>
                <c:pt idx="187">
                  <c:v>37189</c:v>
                </c:pt>
                <c:pt idx="188">
                  <c:v>37427</c:v>
                </c:pt>
                <c:pt idx="189">
                  <c:v>37759</c:v>
                </c:pt>
                <c:pt idx="190">
                  <c:v>37727</c:v>
                </c:pt>
                <c:pt idx="191">
                  <c:v>38109</c:v>
                </c:pt>
                <c:pt idx="192">
                  <c:v>37824</c:v>
                </c:pt>
                <c:pt idx="193">
                  <c:v>37249</c:v>
                </c:pt>
                <c:pt idx="194">
                  <c:v>37552</c:v>
                </c:pt>
                <c:pt idx="195">
                  <c:v>37729</c:v>
                </c:pt>
                <c:pt idx="196">
                  <c:v>38089</c:v>
                </c:pt>
                <c:pt idx="197">
                  <c:v>38144</c:v>
                </c:pt>
                <c:pt idx="198">
                  <c:v>38267</c:v>
                </c:pt>
                <c:pt idx="199">
                  <c:v>38239</c:v>
                </c:pt>
                <c:pt idx="200">
                  <c:v>38386</c:v>
                </c:pt>
                <c:pt idx="201">
                  <c:v>38120</c:v>
                </c:pt>
                <c:pt idx="202">
                  <c:v>38018</c:v>
                </c:pt>
                <c:pt idx="203">
                  <c:v>38066</c:v>
                </c:pt>
                <c:pt idx="204">
                  <c:v>38256</c:v>
                </c:pt>
                <c:pt idx="205">
                  <c:v>37945</c:v>
                </c:pt>
                <c:pt idx="206">
                  <c:v>37447</c:v>
                </c:pt>
                <c:pt idx="207">
                  <c:v>37738</c:v>
                </c:pt>
                <c:pt idx="208">
                  <c:v>37755</c:v>
                </c:pt>
                <c:pt idx="209">
                  <c:v>37714</c:v>
                </c:pt>
                <c:pt idx="210">
                  <c:v>37715</c:v>
                </c:pt>
                <c:pt idx="211">
                  <c:v>37645</c:v>
                </c:pt>
                <c:pt idx="212">
                  <c:v>37474</c:v>
                </c:pt>
                <c:pt idx="213">
                  <c:v>37500</c:v>
                </c:pt>
                <c:pt idx="214">
                  <c:v>37700</c:v>
                </c:pt>
                <c:pt idx="215">
                  <c:v>37659</c:v>
                </c:pt>
                <c:pt idx="216">
                  <c:v>37700</c:v>
                </c:pt>
                <c:pt idx="217">
                  <c:v>38267</c:v>
                </c:pt>
                <c:pt idx="218">
                  <c:v>38376</c:v>
                </c:pt>
                <c:pt idx="219">
                  <c:v>38658</c:v>
                </c:pt>
                <c:pt idx="220">
                  <c:v>38695</c:v>
                </c:pt>
                <c:pt idx="221">
                  <c:v>38877</c:v>
                </c:pt>
                <c:pt idx="222">
                  <c:v>39033</c:v>
                </c:pt>
                <c:pt idx="223">
                  <c:v>39402</c:v>
                </c:pt>
                <c:pt idx="224">
                  <c:v>39385</c:v>
                </c:pt>
                <c:pt idx="225">
                  <c:v>39479</c:v>
                </c:pt>
                <c:pt idx="226">
                  <c:v>39710</c:v>
                </c:pt>
                <c:pt idx="227">
                  <c:v>39469</c:v>
                </c:pt>
                <c:pt idx="228">
                  <c:v>39743</c:v>
                </c:pt>
                <c:pt idx="229">
                  <c:v>40382</c:v>
                </c:pt>
                <c:pt idx="230">
                  <c:v>40575</c:v>
                </c:pt>
                <c:pt idx="231">
                  <c:v>40624</c:v>
                </c:pt>
                <c:pt idx="232">
                  <c:v>41050</c:v>
                </c:pt>
                <c:pt idx="233">
                  <c:v>41540</c:v>
                </c:pt>
                <c:pt idx="234">
                  <c:v>41516</c:v>
                </c:pt>
                <c:pt idx="235">
                  <c:v>41718</c:v>
                </c:pt>
                <c:pt idx="236">
                  <c:v>42013</c:v>
                </c:pt>
                <c:pt idx="237">
                  <c:v>42162</c:v>
                </c:pt>
                <c:pt idx="238">
                  <c:v>42237</c:v>
                </c:pt>
                <c:pt idx="239">
                  <c:v>41864</c:v>
                </c:pt>
                <c:pt idx="240">
                  <c:v>42905</c:v>
                </c:pt>
                <c:pt idx="241">
                  <c:v>42950</c:v>
                </c:pt>
                <c:pt idx="242">
                  <c:v>42942</c:v>
                </c:pt>
                <c:pt idx="243">
                  <c:v>43365</c:v>
                </c:pt>
                <c:pt idx="244">
                  <c:v>43313</c:v>
                </c:pt>
                <c:pt idx="245">
                  <c:v>43542</c:v>
                </c:pt>
                <c:pt idx="246">
                  <c:v>43676</c:v>
                </c:pt>
                <c:pt idx="247">
                  <c:v>43712</c:v>
                </c:pt>
                <c:pt idx="248">
                  <c:v>44085</c:v>
                </c:pt>
                <c:pt idx="249">
                  <c:v>43708</c:v>
                </c:pt>
                <c:pt idx="250">
                  <c:v>44520</c:v>
                </c:pt>
                <c:pt idx="251">
                  <c:v>44538</c:v>
                </c:pt>
                <c:pt idx="252">
                  <c:v>45143</c:v>
                </c:pt>
                <c:pt idx="253">
                  <c:v>44868</c:v>
                </c:pt>
                <c:pt idx="254">
                  <c:v>45054</c:v>
                </c:pt>
                <c:pt idx="255">
                  <c:v>44725</c:v>
                </c:pt>
                <c:pt idx="256">
                  <c:v>44818</c:v>
                </c:pt>
                <c:pt idx="257">
                  <c:v>44703</c:v>
                </c:pt>
                <c:pt idx="258">
                  <c:v>45053</c:v>
                </c:pt>
                <c:pt idx="259">
                  <c:v>45156</c:v>
                </c:pt>
                <c:pt idx="260">
                  <c:v>45346</c:v>
                </c:pt>
                <c:pt idx="261">
                  <c:v>45942</c:v>
                </c:pt>
                <c:pt idx="262">
                  <c:v>46748</c:v>
                </c:pt>
                <c:pt idx="263">
                  <c:v>46334</c:v>
                </c:pt>
                <c:pt idx="264">
                  <c:v>45918</c:v>
                </c:pt>
                <c:pt idx="265">
                  <c:v>46426</c:v>
                </c:pt>
                <c:pt idx="266">
                  <c:v>47064</c:v>
                </c:pt>
                <c:pt idx="267">
                  <c:v>47141</c:v>
                </c:pt>
                <c:pt idx="268">
                  <c:v>47542</c:v>
                </c:pt>
                <c:pt idx="269">
                  <c:v>47714</c:v>
                </c:pt>
                <c:pt idx="270">
                  <c:v>48086</c:v>
                </c:pt>
                <c:pt idx="271">
                  <c:v>48379</c:v>
                </c:pt>
                <c:pt idx="272">
                  <c:v>48985</c:v>
                </c:pt>
                <c:pt idx="273">
                  <c:v>49664</c:v>
                </c:pt>
                <c:pt idx="274">
                  <c:v>49736</c:v>
                </c:pt>
                <c:pt idx="275">
                  <c:v>50463</c:v>
                </c:pt>
                <c:pt idx="276">
                  <c:v>50837</c:v>
                </c:pt>
                <c:pt idx="277">
                  <c:v>50640</c:v>
                </c:pt>
                <c:pt idx="278">
                  <c:v>51075</c:v>
                </c:pt>
                <c:pt idx="279">
                  <c:v>51744</c:v>
                </c:pt>
                <c:pt idx="280">
                  <c:v>51866</c:v>
                </c:pt>
                <c:pt idx="281">
                  <c:v>51885</c:v>
                </c:pt>
                <c:pt idx="282">
                  <c:v>52115</c:v>
                </c:pt>
                <c:pt idx="283">
                  <c:v>52473</c:v>
                </c:pt>
                <c:pt idx="284">
                  <c:v>52394</c:v>
                </c:pt>
                <c:pt idx="285">
                  <c:v>52766</c:v>
                </c:pt>
                <c:pt idx="286">
                  <c:v>52886</c:v>
                </c:pt>
                <c:pt idx="287">
                  <c:v>53695</c:v>
                </c:pt>
                <c:pt idx="288">
                  <c:v>53050</c:v>
                </c:pt>
                <c:pt idx="289">
                  <c:v>54244</c:v>
                </c:pt>
                <c:pt idx="290">
                  <c:v>53927</c:v>
                </c:pt>
                <c:pt idx="291">
                  <c:v>54246</c:v>
                </c:pt>
                <c:pt idx="292">
                  <c:v>54302</c:v>
                </c:pt>
                <c:pt idx="293">
                  <c:v>54351</c:v>
                </c:pt>
                <c:pt idx="294">
                  <c:v>54329</c:v>
                </c:pt>
                <c:pt idx="295">
                  <c:v>54794</c:v>
                </c:pt>
                <c:pt idx="296">
                  <c:v>55357</c:v>
                </c:pt>
                <c:pt idx="297">
                  <c:v>55358</c:v>
                </c:pt>
                <c:pt idx="298">
                  <c:v>56322</c:v>
                </c:pt>
                <c:pt idx="299">
                  <c:v>55371</c:v>
                </c:pt>
                <c:pt idx="300">
                  <c:v>57368</c:v>
                </c:pt>
                <c:pt idx="301">
                  <c:v>57449</c:v>
                </c:pt>
                <c:pt idx="302">
                  <c:v>57341</c:v>
                </c:pt>
                <c:pt idx="303">
                  <c:v>57435</c:v>
                </c:pt>
                <c:pt idx="304">
                  <c:v>57494</c:v>
                </c:pt>
                <c:pt idx="305">
                  <c:v>57296</c:v>
                </c:pt>
                <c:pt idx="306">
                  <c:v>57150</c:v>
                </c:pt>
                <c:pt idx="307">
                  <c:v>57530</c:v>
                </c:pt>
                <c:pt idx="308">
                  <c:v>57788</c:v>
                </c:pt>
                <c:pt idx="309">
                  <c:v>58224</c:v>
                </c:pt>
                <c:pt idx="310">
                  <c:v>58915</c:v>
                </c:pt>
                <c:pt idx="311">
                  <c:v>59203</c:v>
                </c:pt>
                <c:pt idx="312">
                  <c:v>59463</c:v>
                </c:pt>
                <c:pt idx="313">
                  <c:v>59793</c:v>
                </c:pt>
                <c:pt idx="314">
                  <c:v>60288</c:v>
                </c:pt>
                <c:pt idx="315">
                  <c:v>59625</c:v>
                </c:pt>
                <c:pt idx="316">
                  <c:v>60912</c:v>
                </c:pt>
                <c:pt idx="317">
                  <c:v>61589</c:v>
                </c:pt>
                <c:pt idx="318">
                  <c:v>62174</c:v>
                </c:pt>
                <c:pt idx="319">
                  <c:v>62627</c:v>
                </c:pt>
                <c:pt idx="320">
                  <c:v>61172</c:v>
                </c:pt>
                <c:pt idx="321">
                  <c:v>61817</c:v>
                </c:pt>
                <c:pt idx="322">
                  <c:v>61475</c:v>
                </c:pt>
                <c:pt idx="323">
                  <c:v>61452</c:v>
                </c:pt>
                <c:pt idx="324">
                  <c:v>61512</c:v>
                </c:pt>
                <c:pt idx="325">
                  <c:v>62162</c:v>
                </c:pt>
                <c:pt idx="326">
                  <c:v>62598</c:v>
                </c:pt>
                <c:pt idx="327">
                  <c:v>63137</c:v>
                </c:pt>
                <c:pt idx="328">
                  <c:v>63898</c:v>
                </c:pt>
                <c:pt idx="329">
                  <c:v>64702</c:v>
                </c:pt>
                <c:pt idx="330">
                  <c:v>65003</c:v>
                </c:pt>
                <c:pt idx="331">
                  <c:v>65191</c:v>
                </c:pt>
                <c:pt idx="332">
                  <c:v>65707</c:v>
                </c:pt>
                <c:pt idx="333">
                  <c:v>66068</c:v>
                </c:pt>
                <c:pt idx="334">
                  <c:v>65841</c:v>
                </c:pt>
                <c:pt idx="335">
                  <c:v>66980</c:v>
                </c:pt>
                <c:pt idx="336">
                  <c:v>67950</c:v>
                </c:pt>
                <c:pt idx="337">
                  <c:v>68276</c:v>
                </c:pt>
                <c:pt idx="338">
                  <c:v>47758</c:v>
                </c:pt>
                <c:pt idx="339">
                  <c:v>31107</c:v>
                </c:pt>
                <c:pt idx="340">
                  <c:v>41021</c:v>
                </c:pt>
                <c:pt idx="341">
                  <c:v>52844</c:v>
                </c:pt>
                <c:pt idx="342">
                  <c:v>54918</c:v>
                </c:pt>
                <c:pt idx="343">
                  <c:v>57687</c:v>
                </c:pt>
                <c:pt idx="344">
                  <c:v>59171</c:v>
                </c:pt>
                <c:pt idx="345">
                  <c:v>59223</c:v>
                </c:pt>
                <c:pt idx="346">
                  <c:v>57001</c:v>
                </c:pt>
                <c:pt idx="347">
                  <c:v>54066</c:v>
                </c:pt>
                <c:pt idx="348">
                  <c:v>59553</c:v>
                </c:pt>
                <c:pt idx="349">
                  <c:v>59036</c:v>
                </c:pt>
                <c:pt idx="350">
                  <c:v>67362</c:v>
                </c:pt>
                <c:pt idx="351">
                  <c:v>69899</c:v>
                </c:pt>
                <c:pt idx="352">
                  <c:v>72480</c:v>
                </c:pt>
                <c:pt idx="353">
                  <c:v>75837</c:v>
                </c:pt>
                <c:pt idx="354">
                  <c:v>77293</c:v>
                </c:pt>
                <c:pt idx="355">
                  <c:v>77564</c:v>
                </c:pt>
                <c:pt idx="356">
                  <c:v>78288</c:v>
                </c:pt>
                <c:pt idx="357">
                  <c:v>78449</c:v>
                </c:pt>
                <c:pt idx="358">
                  <c:v>78967</c:v>
                </c:pt>
                <c:pt idx="359">
                  <c:v>78432</c:v>
                </c:pt>
                <c:pt idx="360">
                  <c:v>76217</c:v>
                </c:pt>
                <c:pt idx="361">
                  <c:v>80463</c:v>
                </c:pt>
                <c:pt idx="362">
                  <c:v>82388</c:v>
                </c:pt>
                <c:pt idx="363">
                  <c:v>84481</c:v>
                </c:pt>
                <c:pt idx="364">
                  <c:v>85322</c:v>
                </c:pt>
                <c:pt idx="365">
                  <c:v>85939</c:v>
                </c:pt>
                <c:pt idx="366">
                  <c:v>85214</c:v>
                </c:pt>
                <c:pt idx="367">
                  <c:v>87305</c:v>
                </c:pt>
                <c:pt idx="368">
                  <c:v>88196</c:v>
                </c:pt>
                <c:pt idx="369">
                  <c:v>89261</c:v>
                </c:pt>
                <c:pt idx="370">
                  <c:v>89083</c:v>
                </c:pt>
                <c:pt idx="371">
                  <c:v>89785</c:v>
                </c:pt>
                <c:pt idx="372">
                  <c:v>94789</c:v>
                </c:pt>
                <c:pt idx="373">
                  <c:v>92740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6-453E-9C65-E0B665D34C3F}"/>
            </c:ext>
          </c:extLst>
        </c:ser>
        <c:ser>
          <c:idx val="7"/>
          <c:order val="2"/>
          <c:tx>
            <c:strRef>
              <c:f>RestSA!$K$1</c:f>
              <c:strCache>
                <c:ptCount val="1"/>
                <c:pt idx="0">
                  <c:v>Worst UB Scenario Rest.</c:v>
                </c:pt>
              </c:strCache>
            </c:strRef>
          </c:tx>
          <c:spPr>
            <a:ln w="19050">
              <a:solidFill>
                <a:schemeClr val="accent2">
                  <a:lumMod val="50000"/>
                  <a:lumOff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RestSA!$D$2:$D$397</c:f>
              <c:numCache>
                <c:formatCode>mmm\ \'yy</c:formatCode>
                <c:ptCount val="396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</c:numCache>
            </c:numRef>
          </c:cat>
          <c:val>
            <c:numRef>
              <c:f>RestSA!$K$2:$K$397</c:f>
              <c:numCache>
                <c:formatCode>_(* #,##0_);_(* \(#,##0\);_(* "-"??_);_(@_)</c:formatCode>
                <c:ptCount val="396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92740</c:v>
                </c:pt>
                <c:pt idx="374">
                  <c:v>91134.79140626025</c:v>
                </c:pt>
                <c:pt idx="375">
                  <c:v>91899.430792266256</c:v>
                </c:pt>
                <c:pt idx="376">
                  <c:v>93124.524369631501</c:v>
                </c:pt>
                <c:pt idx="377">
                  <c:v>93813.160792105802</c:v>
                </c:pt>
                <c:pt idx="378">
                  <c:v>93899.828553264757</c:v>
                </c:pt>
                <c:pt idx="379">
                  <c:v>94475.065917420201</c:v>
                </c:pt>
                <c:pt idx="380">
                  <c:v>94620.421365290604</c:v>
                </c:pt>
                <c:pt idx="381">
                  <c:v>95115.455125964945</c:v>
                </c:pt>
                <c:pt idx="382">
                  <c:v>95302.548342772294</c:v>
                </c:pt>
                <c:pt idx="383">
                  <c:v>95739.864265355354</c:v>
                </c:pt>
                <c:pt idx="384">
                  <c:v>95956.153018852492</c:v>
                </c:pt>
                <c:pt idx="385">
                  <c:v>96351.430149930049</c:v>
                </c:pt>
                <c:pt idx="386">
                  <c:v>96587.815649099051</c:v>
                </c:pt>
                <c:pt idx="387">
                  <c:v>96952.158269798645</c:v>
                </c:pt>
                <c:pt idx="388">
                  <c:v>97202.112934820354</c:v>
                </c:pt>
                <c:pt idx="389">
                  <c:v>97543.463363433955</c:v>
                </c:pt>
                <c:pt idx="390">
                  <c:v>97802.3416996429</c:v>
                </c:pt>
                <c:pt idx="391">
                  <c:v>98126.422091092507</c:v>
                </c:pt>
                <c:pt idx="392">
                  <c:v>98390.941575242061</c:v>
                </c:pt>
                <c:pt idx="393">
                  <c:v>98701.899803117238</c:v>
                </c:pt>
                <c:pt idx="394">
                  <c:v>98969.7582446905</c:v>
                </c:pt>
                <c:pt idx="395">
                  <c:v>99270.618301035342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A66-453E-9C65-E0B665D34C3F}"/>
            </c:ext>
          </c:extLst>
        </c:ser>
        <c:ser>
          <c:idx val="2"/>
          <c:order val="8"/>
          <c:tx>
            <c:strRef>
              <c:f>GrocerySA!$M$1</c:f>
              <c:strCache>
                <c:ptCount val="1"/>
                <c:pt idx="0">
                  <c:v>Best UB Scenario Grcry St.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RestSA!$D$2:$D$397</c:f>
              <c:numCache>
                <c:formatCode>mmm\ \'yy</c:formatCode>
                <c:ptCount val="396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</c:numCache>
            </c:numRef>
          </c:cat>
          <c:val>
            <c:numRef>
              <c:f>GrocerySA!$M$2:$M$601</c:f>
              <c:numCache>
                <c:formatCode>_(* #,##0_);_(* \(#,##0\);_(* "-"??_);_(@_)</c:formatCode>
                <c:ptCount val="600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66663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72540</c:v>
                </c:pt>
                <c:pt idx="374">
                  <c:v>74774.3448924759</c:v>
                </c:pt>
                <c:pt idx="375">
                  <c:v>75336.109118427106</c:v>
                </c:pt>
                <c:pt idx="376">
                  <c:v>75913.305822319002</c:v>
                </c:pt>
                <c:pt idx="377">
                  <c:v>76399.802995303005</c:v>
                </c:pt>
                <c:pt idx="378">
                  <c:v>76868.3857825624</c:v>
                </c:pt>
                <c:pt idx="379">
                  <c:v>77318.913652873307</c:v>
                </c:pt>
                <c:pt idx="380">
                  <c:v>77762.756346400696</c:v>
                </c:pt>
                <c:pt idx="381">
                  <c:v>78202.904633930098</c:v>
                </c:pt>
                <c:pt idx="382">
                  <c:v>78642.453821825198</c:v>
                </c:pt>
                <c:pt idx="383">
                  <c:v>79082.952309449407</c:v>
                </c:pt>
                <c:pt idx="384">
                  <c:v>79525.538988215994</c:v>
                </c:pt>
                <c:pt idx="385">
                  <c:v>79970.896349916395</c:v>
                </c:pt>
                <c:pt idx="386">
                  <c:v>80419.470384655899</c:v>
                </c:pt>
                <c:pt idx="387">
                  <c:v>80871.524611979403</c:v>
                </c:pt>
                <c:pt idx="388">
                  <c:v>81327.206179717294</c:v>
                </c:pt>
                <c:pt idx="389">
                  <c:v>81786.5799338043</c:v>
                </c:pt>
                <c:pt idx="390">
                  <c:v>82249.655413389803</c:v>
                </c:pt>
                <c:pt idx="391">
                  <c:v>82716.404276852903</c:v>
                </c:pt>
                <c:pt idx="392">
                  <c:v>83186.772890966706</c:v>
                </c:pt>
                <c:pt idx="393">
                  <c:v>83660.691013162694</c:v>
                </c:pt>
                <c:pt idx="394">
                  <c:v>84138.077958338894</c:v>
                </c:pt>
                <c:pt idx="395">
                  <c:v>84618.846936297297</c:v>
                </c:pt>
                <c:pt idx="396">
                  <c:v>85102.908122506706</c:v>
                </c:pt>
                <c:pt idx="397">
                  <c:v>85590.170821417705</c:v>
                </c:pt>
                <c:pt idx="398">
                  <c:v>86080.544983817701</c:v>
                </c:pt>
                <c:pt idx="399">
                  <c:v>86573.942258541094</c:v>
                </c:pt>
                <c:pt idx="400">
                  <c:v>87070.276707605604</c:v>
                </c:pt>
                <c:pt idx="401">
                  <c:v>87569.465276597199</c:v>
                </c:pt>
                <c:pt idx="402">
                  <c:v>88071.428086646105</c:v>
                </c:pt>
                <c:pt idx="403">
                  <c:v>88576.088596183603</c:v>
                </c:pt>
                <c:pt idx="404">
                  <c:v>89083.373667829903</c:v>
                </c:pt>
                <c:pt idx="405">
                  <c:v>89593.213566532606</c:v>
                </c:pt>
                <c:pt idx="406">
                  <c:v>90105.541908382205</c:v>
                </c:pt>
                <c:pt idx="407">
                  <c:v>90620.295574636402</c:v>
                </c:pt>
                <c:pt idx="408">
                  <c:v>91137.414601857905</c:v>
                </c:pt>
                <c:pt idx="409">
                  <c:v>91656.842056362701</c:v>
                </c:pt>
                <c:pt idx="410">
                  <c:v>92178.523899140593</c:v>
                </c:pt>
                <c:pt idx="411">
                  <c:v>92702.408845860205</c:v>
                </c:pt>
                <c:pt idx="412">
                  <c:v>93228.448225391607</c:v>
                </c:pt>
                <c:pt idx="413">
                  <c:v>93756.595839375805</c:v>
                </c:pt>
                <c:pt idx="414">
                  <c:v>94286.807824675605</c:v>
                </c:pt>
                <c:pt idx="415">
                  <c:v>94819.042520008195</c:v>
                </c:pt>
                <c:pt idx="416">
                  <c:v>95353.260337648899</c:v>
                </c:pt>
                <c:pt idx="417">
                  <c:v>95889.423640782101</c:v>
                </c:pt>
                <c:pt idx="418">
                  <c:v>96427.496626834996</c:v>
                </c:pt>
                <c:pt idx="419">
                  <c:v>96967.4452169492</c:v>
                </c:pt>
                <c:pt idx="420">
                  <c:v>97509.236951607803</c:v>
                </c:pt>
                <c:pt idx="421">
                  <c:v>98052.840892337597</c:v>
                </c:pt>
                <c:pt idx="422">
                  <c:v>98598.227529331096</c:v>
                </c:pt>
                <c:pt idx="423">
                  <c:v>99145.368694782606</c:v>
                </c:pt>
                <c:pt idx="424">
                  <c:v>99694.237481700096</c:v>
                </c:pt>
                <c:pt idx="425">
                  <c:v>100244.80816792999</c:v>
                </c:pt>
                <c:pt idx="426">
                  <c:v>100797.056145122</c:v>
                </c:pt>
                <c:pt idx="427">
                  <c:v>101350.95785236001</c:v>
                </c:pt>
                <c:pt idx="428">
                  <c:v>101906.490714174</c:v>
                </c:pt>
                <c:pt idx="429">
                  <c:v>102463.633082673</c:v>
                </c:pt>
                <c:pt idx="430">
                  <c:v>103022.36418353301</c:v>
                </c:pt>
                <c:pt idx="431">
                  <c:v>103582.66406558199</c:v>
                </c:pt>
                <c:pt idx="432">
                  <c:v>104144.513553749</c:v>
                </c:pt>
                <c:pt idx="433">
                  <c:v>104707.89420514301</c:v>
                </c:pt>
                <c:pt idx="434">
                  <c:v>105272.788268052</c:v>
                </c:pt>
                <c:pt idx="435">
                  <c:v>105839.178643655</c:v>
                </c:pt>
                <c:pt idx="436">
                  <c:v>106407.048850259</c:v>
                </c:pt>
                <c:pt idx="437">
                  <c:v>106976.382989879</c:v>
                </c:pt>
                <c:pt idx="438">
                  <c:v>107547.165717005</c:v>
                </c:pt>
                <c:pt idx="439">
                  <c:v>108119.382209387</c:v>
                </c:pt>
                <c:pt idx="440">
                  <c:v>108693.018140707</c:v>
                </c:pt>
                <c:pt idx="441">
                  <c:v>109268.059655002</c:v>
                </c:pt>
                <c:pt idx="442">
                  <c:v>109844.493342706</c:v>
                </c:pt>
                <c:pt idx="443">
                  <c:v>110422.30621820199</c:v>
                </c:pt>
                <c:pt idx="444">
                  <c:v>111001.48569878501</c:v>
                </c:pt>
                <c:pt idx="445">
                  <c:v>111582.01958492</c:v>
                </c:pt>
                <c:pt idx="446">
                  <c:v>112163.89604171499</c:v>
                </c:pt>
                <c:pt idx="447">
                  <c:v>112747.103581531</c:v>
                </c:pt>
                <c:pt idx="448">
                  <c:v>113331.63104763</c:v>
                </c:pt>
                <c:pt idx="449">
                  <c:v>113917.467598806</c:v>
                </c:pt>
                <c:pt idx="450">
                  <c:v>114504.60269493</c:v>
                </c:pt>
                <c:pt idx="451">
                  <c:v>115093.026083337</c:v>
                </c:pt>
                <c:pt idx="452">
                  <c:v>115682.727786006</c:v>
                </c:pt>
                <c:pt idx="453">
                  <c:v>116273.698087482</c:v>
                </c:pt>
                <c:pt idx="454">
                  <c:v>116865.927523476</c:v>
                </c:pt>
                <c:pt idx="455">
                  <c:v>117459.40687011799</c:v>
                </c:pt>
                <c:pt idx="456">
                  <c:v>118054.127133805</c:v>
                </c:pt>
                <c:pt idx="457">
                  <c:v>118650.079541605</c:v>
                </c:pt>
                <c:pt idx="458">
                  <c:v>119247.255532198</c:v>
                </c:pt>
                <c:pt idx="459">
                  <c:v>119845.646747295</c:v>
                </c:pt>
                <c:pt idx="460">
                  <c:v>120445.24502351999</c:v>
                </c:pt>
                <c:pt idx="461">
                  <c:v>121046.042384726</c:v>
                </c:pt>
                <c:pt idx="462">
                  <c:v>121648.031034709</c:v>
                </c:pt>
                <c:pt idx="463">
                  <c:v>122251.2033503</c:v>
                </c:pt>
                <c:pt idx="464">
                  <c:v>122855.551874816</c:v>
                </c:pt>
                <c:pt idx="465">
                  <c:v>123461.069311835</c:v>
                </c:pt>
                <c:pt idx="466">
                  <c:v>124067.748519293</c:v>
                </c:pt>
                <c:pt idx="467">
                  <c:v>124675.58250387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A66-453E-9C65-E0B665D34C3F}"/>
            </c:ext>
          </c:extLst>
        </c:ser>
        <c:ser>
          <c:idx val="0"/>
          <c:order val="11"/>
          <c:tx>
            <c:strRef>
              <c:f>GrocerySA!$E$1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222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RestSA!$D$2:$D$397</c:f>
              <c:numCache>
                <c:formatCode>mmm\ \'yy</c:formatCode>
                <c:ptCount val="396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</c:numCache>
            </c:numRef>
          </c:cat>
          <c:val>
            <c:numRef>
              <c:f>GrocerySA!$E$2:$E$397</c:f>
              <c:numCache>
                <c:formatCode>_(* #,##0_);_(* \(#,##0\);_(* "-"??_);_(@_)</c:formatCode>
                <c:ptCount val="396"/>
                <c:pt idx="0">
                  <c:v>27835</c:v>
                </c:pt>
                <c:pt idx="1">
                  <c:v>27720</c:v>
                </c:pt>
                <c:pt idx="2">
                  <c:v>27848</c:v>
                </c:pt>
                <c:pt idx="3">
                  <c:v>27867</c:v>
                </c:pt>
                <c:pt idx="4">
                  <c:v>27987</c:v>
                </c:pt>
                <c:pt idx="5">
                  <c:v>28011</c:v>
                </c:pt>
                <c:pt idx="6">
                  <c:v>28183</c:v>
                </c:pt>
                <c:pt idx="7">
                  <c:v>28222</c:v>
                </c:pt>
                <c:pt idx="8">
                  <c:v>28122</c:v>
                </c:pt>
                <c:pt idx="9">
                  <c:v>28328</c:v>
                </c:pt>
                <c:pt idx="10">
                  <c:v>28184</c:v>
                </c:pt>
                <c:pt idx="11">
                  <c:v>28233</c:v>
                </c:pt>
                <c:pt idx="12">
                  <c:v>28220</c:v>
                </c:pt>
                <c:pt idx="13">
                  <c:v>28419</c:v>
                </c:pt>
                <c:pt idx="14">
                  <c:v>28307</c:v>
                </c:pt>
                <c:pt idx="15">
                  <c:v>28367</c:v>
                </c:pt>
                <c:pt idx="16">
                  <c:v>28386</c:v>
                </c:pt>
                <c:pt idx="17">
                  <c:v>28377</c:v>
                </c:pt>
                <c:pt idx="18">
                  <c:v>28554</c:v>
                </c:pt>
                <c:pt idx="19">
                  <c:v>28357</c:v>
                </c:pt>
                <c:pt idx="20">
                  <c:v>28478</c:v>
                </c:pt>
                <c:pt idx="21">
                  <c:v>28618</c:v>
                </c:pt>
                <c:pt idx="22">
                  <c:v>28625</c:v>
                </c:pt>
                <c:pt idx="23">
                  <c:v>28773</c:v>
                </c:pt>
                <c:pt idx="24">
                  <c:v>28722</c:v>
                </c:pt>
                <c:pt idx="25">
                  <c:v>28923</c:v>
                </c:pt>
                <c:pt idx="26">
                  <c:v>28914</c:v>
                </c:pt>
                <c:pt idx="27">
                  <c:v>29111</c:v>
                </c:pt>
                <c:pt idx="28">
                  <c:v>29025</c:v>
                </c:pt>
                <c:pt idx="29">
                  <c:v>29311</c:v>
                </c:pt>
                <c:pt idx="30">
                  <c:v>29149</c:v>
                </c:pt>
                <c:pt idx="31">
                  <c:v>29410</c:v>
                </c:pt>
                <c:pt idx="32">
                  <c:v>29545</c:v>
                </c:pt>
                <c:pt idx="33">
                  <c:v>29343</c:v>
                </c:pt>
                <c:pt idx="34">
                  <c:v>29520</c:v>
                </c:pt>
                <c:pt idx="35">
                  <c:v>29443</c:v>
                </c:pt>
                <c:pt idx="36">
                  <c:v>29791</c:v>
                </c:pt>
                <c:pt idx="37">
                  <c:v>29604</c:v>
                </c:pt>
                <c:pt idx="38">
                  <c:v>29619</c:v>
                </c:pt>
                <c:pt idx="39">
                  <c:v>29499</c:v>
                </c:pt>
                <c:pt idx="40">
                  <c:v>29763</c:v>
                </c:pt>
                <c:pt idx="41">
                  <c:v>29812</c:v>
                </c:pt>
                <c:pt idx="42">
                  <c:v>29675</c:v>
                </c:pt>
                <c:pt idx="43">
                  <c:v>29721</c:v>
                </c:pt>
                <c:pt idx="44">
                  <c:v>29735</c:v>
                </c:pt>
                <c:pt idx="45">
                  <c:v>29692</c:v>
                </c:pt>
                <c:pt idx="46">
                  <c:v>29858</c:v>
                </c:pt>
                <c:pt idx="47">
                  <c:v>29994</c:v>
                </c:pt>
                <c:pt idx="48">
                  <c:v>30105</c:v>
                </c:pt>
                <c:pt idx="49">
                  <c:v>29990</c:v>
                </c:pt>
                <c:pt idx="50">
                  <c:v>30125</c:v>
                </c:pt>
                <c:pt idx="51">
                  <c:v>30220</c:v>
                </c:pt>
                <c:pt idx="52">
                  <c:v>30245</c:v>
                </c:pt>
                <c:pt idx="53">
                  <c:v>30288</c:v>
                </c:pt>
                <c:pt idx="54">
                  <c:v>30493</c:v>
                </c:pt>
                <c:pt idx="55">
                  <c:v>30555</c:v>
                </c:pt>
                <c:pt idx="56">
                  <c:v>30565</c:v>
                </c:pt>
                <c:pt idx="57">
                  <c:v>30766</c:v>
                </c:pt>
                <c:pt idx="58">
                  <c:v>30768</c:v>
                </c:pt>
                <c:pt idx="59">
                  <c:v>30879</c:v>
                </c:pt>
                <c:pt idx="60">
                  <c:v>31030</c:v>
                </c:pt>
                <c:pt idx="61">
                  <c:v>30991</c:v>
                </c:pt>
                <c:pt idx="62">
                  <c:v>31109</c:v>
                </c:pt>
                <c:pt idx="63">
                  <c:v>31065</c:v>
                </c:pt>
                <c:pt idx="64">
                  <c:v>30987</c:v>
                </c:pt>
                <c:pt idx="65">
                  <c:v>30804</c:v>
                </c:pt>
                <c:pt idx="66">
                  <c:v>31022</c:v>
                </c:pt>
                <c:pt idx="67">
                  <c:v>31160</c:v>
                </c:pt>
                <c:pt idx="68">
                  <c:v>31171</c:v>
                </c:pt>
                <c:pt idx="69">
                  <c:v>31225</c:v>
                </c:pt>
                <c:pt idx="70">
                  <c:v>31125</c:v>
                </c:pt>
                <c:pt idx="71">
                  <c:v>31063</c:v>
                </c:pt>
                <c:pt idx="72">
                  <c:v>30989</c:v>
                </c:pt>
                <c:pt idx="73">
                  <c:v>30915</c:v>
                </c:pt>
                <c:pt idx="74">
                  <c:v>31123</c:v>
                </c:pt>
                <c:pt idx="75">
                  <c:v>31169</c:v>
                </c:pt>
                <c:pt idx="76">
                  <c:v>31358</c:v>
                </c:pt>
                <c:pt idx="77">
                  <c:v>31435</c:v>
                </c:pt>
                <c:pt idx="78">
                  <c:v>31673</c:v>
                </c:pt>
                <c:pt idx="79">
                  <c:v>31744</c:v>
                </c:pt>
                <c:pt idx="80">
                  <c:v>31702</c:v>
                </c:pt>
                <c:pt idx="81">
                  <c:v>31864</c:v>
                </c:pt>
                <c:pt idx="82">
                  <c:v>31920</c:v>
                </c:pt>
                <c:pt idx="83">
                  <c:v>32291</c:v>
                </c:pt>
                <c:pt idx="84">
                  <c:v>32225</c:v>
                </c:pt>
                <c:pt idx="85">
                  <c:v>32465</c:v>
                </c:pt>
                <c:pt idx="86">
                  <c:v>32419</c:v>
                </c:pt>
                <c:pt idx="87">
                  <c:v>32700</c:v>
                </c:pt>
                <c:pt idx="88">
                  <c:v>32776</c:v>
                </c:pt>
                <c:pt idx="89">
                  <c:v>32633</c:v>
                </c:pt>
                <c:pt idx="90">
                  <c:v>32891</c:v>
                </c:pt>
                <c:pt idx="91">
                  <c:v>32878</c:v>
                </c:pt>
                <c:pt idx="92">
                  <c:v>33121</c:v>
                </c:pt>
                <c:pt idx="93">
                  <c:v>32968</c:v>
                </c:pt>
                <c:pt idx="94">
                  <c:v>32972</c:v>
                </c:pt>
                <c:pt idx="95">
                  <c:v>34270</c:v>
                </c:pt>
                <c:pt idx="96">
                  <c:v>32239</c:v>
                </c:pt>
                <c:pt idx="97">
                  <c:v>32567</c:v>
                </c:pt>
                <c:pt idx="98">
                  <c:v>33117</c:v>
                </c:pt>
                <c:pt idx="99">
                  <c:v>33541</c:v>
                </c:pt>
                <c:pt idx="100">
                  <c:v>33221</c:v>
                </c:pt>
                <c:pt idx="101">
                  <c:v>33644</c:v>
                </c:pt>
                <c:pt idx="102">
                  <c:v>33479</c:v>
                </c:pt>
                <c:pt idx="103">
                  <c:v>33554</c:v>
                </c:pt>
                <c:pt idx="104">
                  <c:v>33729</c:v>
                </c:pt>
                <c:pt idx="105">
                  <c:v>33867</c:v>
                </c:pt>
                <c:pt idx="106">
                  <c:v>34071</c:v>
                </c:pt>
                <c:pt idx="107">
                  <c:v>34558</c:v>
                </c:pt>
                <c:pt idx="108">
                  <c:v>34229</c:v>
                </c:pt>
                <c:pt idx="109">
                  <c:v>34602</c:v>
                </c:pt>
                <c:pt idx="110">
                  <c:v>34477</c:v>
                </c:pt>
                <c:pt idx="111">
                  <c:v>34727</c:v>
                </c:pt>
                <c:pt idx="112">
                  <c:v>34781</c:v>
                </c:pt>
                <c:pt idx="113">
                  <c:v>34866</c:v>
                </c:pt>
                <c:pt idx="114">
                  <c:v>34792</c:v>
                </c:pt>
                <c:pt idx="115">
                  <c:v>35043</c:v>
                </c:pt>
                <c:pt idx="116">
                  <c:v>35152</c:v>
                </c:pt>
                <c:pt idx="117">
                  <c:v>35270</c:v>
                </c:pt>
                <c:pt idx="118">
                  <c:v>35414</c:v>
                </c:pt>
                <c:pt idx="119">
                  <c:v>35208</c:v>
                </c:pt>
                <c:pt idx="120">
                  <c:v>35130</c:v>
                </c:pt>
                <c:pt idx="121">
                  <c:v>35114</c:v>
                </c:pt>
                <c:pt idx="122">
                  <c:v>35160</c:v>
                </c:pt>
                <c:pt idx="123">
                  <c:v>34827</c:v>
                </c:pt>
                <c:pt idx="124">
                  <c:v>34941</c:v>
                </c:pt>
                <c:pt idx="125">
                  <c:v>34933</c:v>
                </c:pt>
                <c:pt idx="126">
                  <c:v>35044</c:v>
                </c:pt>
                <c:pt idx="127">
                  <c:v>34874</c:v>
                </c:pt>
                <c:pt idx="128">
                  <c:v>34865</c:v>
                </c:pt>
                <c:pt idx="129">
                  <c:v>34990</c:v>
                </c:pt>
                <c:pt idx="130">
                  <c:v>35157</c:v>
                </c:pt>
                <c:pt idx="131">
                  <c:v>35257</c:v>
                </c:pt>
                <c:pt idx="132">
                  <c:v>35669</c:v>
                </c:pt>
                <c:pt idx="133">
                  <c:v>35570</c:v>
                </c:pt>
                <c:pt idx="134">
                  <c:v>35549</c:v>
                </c:pt>
                <c:pt idx="135">
                  <c:v>35638</c:v>
                </c:pt>
                <c:pt idx="136">
                  <c:v>35225</c:v>
                </c:pt>
                <c:pt idx="137">
                  <c:v>35676</c:v>
                </c:pt>
                <c:pt idx="138">
                  <c:v>35957</c:v>
                </c:pt>
                <c:pt idx="139">
                  <c:v>35890</c:v>
                </c:pt>
                <c:pt idx="140">
                  <c:v>35918</c:v>
                </c:pt>
                <c:pt idx="141">
                  <c:v>35763</c:v>
                </c:pt>
                <c:pt idx="142">
                  <c:v>35679</c:v>
                </c:pt>
                <c:pt idx="143">
                  <c:v>35808</c:v>
                </c:pt>
                <c:pt idx="144">
                  <c:v>36402</c:v>
                </c:pt>
                <c:pt idx="145">
                  <c:v>35890</c:v>
                </c:pt>
                <c:pt idx="146">
                  <c:v>36365</c:v>
                </c:pt>
                <c:pt idx="147">
                  <c:v>36312</c:v>
                </c:pt>
                <c:pt idx="148">
                  <c:v>36528</c:v>
                </c:pt>
                <c:pt idx="149">
                  <c:v>36508</c:v>
                </c:pt>
                <c:pt idx="150">
                  <c:v>36526</c:v>
                </c:pt>
                <c:pt idx="151">
                  <c:v>36680</c:v>
                </c:pt>
                <c:pt idx="152">
                  <c:v>36951</c:v>
                </c:pt>
                <c:pt idx="153">
                  <c:v>37078</c:v>
                </c:pt>
                <c:pt idx="154">
                  <c:v>37286</c:v>
                </c:pt>
                <c:pt idx="155">
                  <c:v>37423</c:v>
                </c:pt>
                <c:pt idx="156">
                  <c:v>37628</c:v>
                </c:pt>
                <c:pt idx="157">
                  <c:v>37553</c:v>
                </c:pt>
                <c:pt idx="158">
                  <c:v>37645</c:v>
                </c:pt>
                <c:pt idx="159">
                  <c:v>38049</c:v>
                </c:pt>
                <c:pt idx="160">
                  <c:v>37908</c:v>
                </c:pt>
                <c:pt idx="161">
                  <c:v>38143</c:v>
                </c:pt>
                <c:pt idx="162">
                  <c:v>37960</c:v>
                </c:pt>
                <c:pt idx="163">
                  <c:v>38320</c:v>
                </c:pt>
                <c:pt idx="164">
                  <c:v>38577</c:v>
                </c:pt>
                <c:pt idx="165">
                  <c:v>38559</c:v>
                </c:pt>
                <c:pt idx="166">
                  <c:v>38508</c:v>
                </c:pt>
                <c:pt idx="167">
                  <c:v>38847</c:v>
                </c:pt>
                <c:pt idx="168">
                  <c:v>38254</c:v>
                </c:pt>
                <c:pt idx="169">
                  <c:v>38889</c:v>
                </c:pt>
                <c:pt idx="170">
                  <c:v>38866</c:v>
                </c:pt>
                <c:pt idx="171">
                  <c:v>38891</c:v>
                </c:pt>
                <c:pt idx="172">
                  <c:v>39242</c:v>
                </c:pt>
                <c:pt idx="173">
                  <c:v>39372</c:v>
                </c:pt>
                <c:pt idx="174">
                  <c:v>39411</c:v>
                </c:pt>
                <c:pt idx="175">
                  <c:v>39705</c:v>
                </c:pt>
                <c:pt idx="176">
                  <c:v>39356</c:v>
                </c:pt>
                <c:pt idx="177">
                  <c:v>40002</c:v>
                </c:pt>
                <c:pt idx="178">
                  <c:v>39989</c:v>
                </c:pt>
                <c:pt idx="179">
                  <c:v>40153</c:v>
                </c:pt>
                <c:pt idx="180">
                  <c:v>40253</c:v>
                </c:pt>
                <c:pt idx="181">
                  <c:v>40646</c:v>
                </c:pt>
                <c:pt idx="182">
                  <c:v>40572</c:v>
                </c:pt>
                <c:pt idx="183">
                  <c:v>40416</c:v>
                </c:pt>
                <c:pt idx="184">
                  <c:v>40740</c:v>
                </c:pt>
                <c:pt idx="185">
                  <c:v>40870</c:v>
                </c:pt>
                <c:pt idx="186">
                  <c:v>41044</c:v>
                </c:pt>
                <c:pt idx="187">
                  <c:v>40954</c:v>
                </c:pt>
                <c:pt idx="188">
                  <c:v>41095</c:v>
                </c:pt>
                <c:pt idx="189">
                  <c:v>41379</c:v>
                </c:pt>
                <c:pt idx="190">
                  <c:v>41868</c:v>
                </c:pt>
                <c:pt idx="191">
                  <c:v>41998</c:v>
                </c:pt>
                <c:pt idx="192">
                  <c:v>42159</c:v>
                </c:pt>
                <c:pt idx="193">
                  <c:v>42016</c:v>
                </c:pt>
                <c:pt idx="194">
                  <c:v>42168</c:v>
                </c:pt>
                <c:pt idx="195">
                  <c:v>42584</c:v>
                </c:pt>
                <c:pt idx="196">
                  <c:v>42549</c:v>
                </c:pt>
                <c:pt idx="197">
                  <c:v>42683</c:v>
                </c:pt>
                <c:pt idx="198">
                  <c:v>42899</c:v>
                </c:pt>
                <c:pt idx="199">
                  <c:v>43063</c:v>
                </c:pt>
                <c:pt idx="200">
                  <c:v>42834</c:v>
                </c:pt>
                <c:pt idx="201">
                  <c:v>42768</c:v>
                </c:pt>
                <c:pt idx="202">
                  <c:v>42496</c:v>
                </c:pt>
                <c:pt idx="203">
                  <c:v>42136</c:v>
                </c:pt>
                <c:pt idx="204">
                  <c:v>42771</c:v>
                </c:pt>
                <c:pt idx="205">
                  <c:v>42101</c:v>
                </c:pt>
                <c:pt idx="206">
                  <c:v>42069</c:v>
                </c:pt>
                <c:pt idx="207">
                  <c:v>42288</c:v>
                </c:pt>
                <c:pt idx="208">
                  <c:v>42300</c:v>
                </c:pt>
                <c:pt idx="209">
                  <c:v>42530</c:v>
                </c:pt>
                <c:pt idx="210">
                  <c:v>42480</c:v>
                </c:pt>
                <c:pt idx="211">
                  <c:v>42401</c:v>
                </c:pt>
                <c:pt idx="212">
                  <c:v>42691</c:v>
                </c:pt>
                <c:pt idx="213">
                  <c:v>42763</c:v>
                </c:pt>
                <c:pt idx="214">
                  <c:v>42808</c:v>
                </c:pt>
                <c:pt idx="215">
                  <c:v>43192</c:v>
                </c:pt>
                <c:pt idx="216">
                  <c:v>43028</c:v>
                </c:pt>
                <c:pt idx="217">
                  <c:v>43735</c:v>
                </c:pt>
                <c:pt idx="218">
                  <c:v>43304</c:v>
                </c:pt>
                <c:pt idx="219">
                  <c:v>43186</c:v>
                </c:pt>
                <c:pt idx="220">
                  <c:v>43266</c:v>
                </c:pt>
                <c:pt idx="221">
                  <c:v>42920</c:v>
                </c:pt>
                <c:pt idx="222">
                  <c:v>43052</c:v>
                </c:pt>
                <c:pt idx="223">
                  <c:v>43215</c:v>
                </c:pt>
                <c:pt idx="224">
                  <c:v>43646</c:v>
                </c:pt>
                <c:pt idx="225">
                  <c:v>43493</c:v>
                </c:pt>
                <c:pt idx="226">
                  <c:v>44077</c:v>
                </c:pt>
                <c:pt idx="227">
                  <c:v>44184</c:v>
                </c:pt>
                <c:pt idx="228">
                  <c:v>44684</c:v>
                </c:pt>
                <c:pt idx="229">
                  <c:v>44961</c:v>
                </c:pt>
                <c:pt idx="230">
                  <c:v>45068</c:v>
                </c:pt>
                <c:pt idx="231">
                  <c:v>45769</c:v>
                </c:pt>
                <c:pt idx="232">
                  <c:v>45321</c:v>
                </c:pt>
                <c:pt idx="233">
                  <c:v>45791</c:v>
                </c:pt>
                <c:pt idx="234">
                  <c:v>45797</c:v>
                </c:pt>
                <c:pt idx="235">
                  <c:v>46034</c:v>
                </c:pt>
                <c:pt idx="236">
                  <c:v>45887</c:v>
                </c:pt>
                <c:pt idx="237">
                  <c:v>46047</c:v>
                </c:pt>
                <c:pt idx="238">
                  <c:v>46185</c:v>
                </c:pt>
                <c:pt idx="239">
                  <c:v>46078</c:v>
                </c:pt>
                <c:pt idx="240">
                  <c:v>46201</c:v>
                </c:pt>
                <c:pt idx="241">
                  <c:v>46353</c:v>
                </c:pt>
                <c:pt idx="242">
                  <c:v>46800</c:v>
                </c:pt>
                <c:pt idx="243">
                  <c:v>46879</c:v>
                </c:pt>
                <c:pt idx="244">
                  <c:v>46873</c:v>
                </c:pt>
                <c:pt idx="245">
                  <c:v>46889</c:v>
                </c:pt>
                <c:pt idx="246">
                  <c:v>46910</c:v>
                </c:pt>
                <c:pt idx="247">
                  <c:v>47059</c:v>
                </c:pt>
                <c:pt idx="248">
                  <c:v>47131</c:v>
                </c:pt>
                <c:pt idx="249">
                  <c:v>47402</c:v>
                </c:pt>
                <c:pt idx="250">
                  <c:v>47310</c:v>
                </c:pt>
                <c:pt idx="251">
                  <c:v>47142</c:v>
                </c:pt>
                <c:pt idx="252">
                  <c:v>47283</c:v>
                </c:pt>
                <c:pt idx="253">
                  <c:v>47729</c:v>
                </c:pt>
                <c:pt idx="254">
                  <c:v>47624</c:v>
                </c:pt>
                <c:pt idx="255">
                  <c:v>47307</c:v>
                </c:pt>
                <c:pt idx="256">
                  <c:v>47800</c:v>
                </c:pt>
                <c:pt idx="257">
                  <c:v>47792</c:v>
                </c:pt>
                <c:pt idx="258">
                  <c:v>48101</c:v>
                </c:pt>
                <c:pt idx="259">
                  <c:v>48183</c:v>
                </c:pt>
                <c:pt idx="260">
                  <c:v>48290</c:v>
                </c:pt>
                <c:pt idx="261">
                  <c:v>48443</c:v>
                </c:pt>
                <c:pt idx="262">
                  <c:v>48493</c:v>
                </c:pt>
                <c:pt idx="263">
                  <c:v>48940</c:v>
                </c:pt>
                <c:pt idx="264">
                  <c:v>49128</c:v>
                </c:pt>
                <c:pt idx="265">
                  <c:v>49211</c:v>
                </c:pt>
                <c:pt idx="266">
                  <c:v>49246</c:v>
                </c:pt>
                <c:pt idx="267">
                  <c:v>49541</c:v>
                </c:pt>
                <c:pt idx="268">
                  <c:v>49771</c:v>
                </c:pt>
                <c:pt idx="269">
                  <c:v>50148</c:v>
                </c:pt>
                <c:pt idx="270">
                  <c:v>50370</c:v>
                </c:pt>
                <c:pt idx="271">
                  <c:v>50506</c:v>
                </c:pt>
                <c:pt idx="272">
                  <c:v>50728</c:v>
                </c:pt>
                <c:pt idx="273">
                  <c:v>50941</c:v>
                </c:pt>
                <c:pt idx="274">
                  <c:v>50964</c:v>
                </c:pt>
                <c:pt idx="275">
                  <c:v>51141</c:v>
                </c:pt>
                <c:pt idx="276">
                  <c:v>51286</c:v>
                </c:pt>
                <c:pt idx="277">
                  <c:v>51322</c:v>
                </c:pt>
                <c:pt idx="278">
                  <c:v>51273</c:v>
                </c:pt>
                <c:pt idx="279">
                  <c:v>51137</c:v>
                </c:pt>
                <c:pt idx="280">
                  <c:v>51192</c:v>
                </c:pt>
                <c:pt idx="281">
                  <c:v>51455</c:v>
                </c:pt>
                <c:pt idx="282">
                  <c:v>51572</c:v>
                </c:pt>
                <c:pt idx="283">
                  <c:v>51527</c:v>
                </c:pt>
                <c:pt idx="284">
                  <c:v>51419</c:v>
                </c:pt>
                <c:pt idx="285">
                  <c:v>51281</c:v>
                </c:pt>
                <c:pt idx="286">
                  <c:v>51545</c:v>
                </c:pt>
                <c:pt idx="287">
                  <c:v>51331</c:v>
                </c:pt>
                <c:pt idx="288">
                  <c:v>51600</c:v>
                </c:pt>
                <c:pt idx="289">
                  <c:v>51525</c:v>
                </c:pt>
                <c:pt idx="290">
                  <c:v>51175</c:v>
                </c:pt>
                <c:pt idx="291">
                  <c:v>51781</c:v>
                </c:pt>
                <c:pt idx="292">
                  <c:v>51959</c:v>
                </c:pt>
                <c:pt idx="293">
                  <c:v>52330</c:v>
                </c:pt>
                <c:pt idx="294">
                  <c:v>51978</c:v>
                </c:pt>
                <c:pt idx="295">
                  <c:v>52214</c:v>
                </c:pt>
                <c:pt idx="296">
                  <c:v>52510</c:v>
                </c:pt>
                <c:pt idx="297">
                  <c:v>52817</c:v>
                </c:pt>
                <c:pt idx="298">
                  <c:v>52833</c:v>
                </c:pt>
                <c:pt idx="299">
                  <c:v>53156</c:v>
                </c:pt>
                <c:pt idx="300">
                  <c:v>53258</c:v>
                </c:pt>
                <c:pt idx="301">
                  <c:v>53682</c:v>
                </c:pt>
                <c:pt idx="302">
                  <c:v>54112</c:v>
                </c:pt>
                <c:pt idx="303">
                  <c:v>54193</c:v>
                </c:pt>
                <c:pt idx="304">
                  <c:v>54312</c:v>
                </c:pt>
                <c:pt idx="305">
                  <c:v>54148</c:v>
                </c:pt>
                <c:pt idx="306">
                  <c:v>54190</c:v>
                </c:pt>
                <c:pt idx="307">
                  <c:v>54375</c:v>
                </c:pt>
                <c:pt idx="308">
                  <c:v>55071</c:v>
                </c:pt>
                <c:pt idx="309">
                  <c:v>55150</c:v>
                </c:pt>
                <c:pt idx="310">
                  <c:v>55249</c:v>
                </c:pt>
                <c:pt idx="311">
                  <c:v>55794</c:v>
                </c:pt>
                <c:pt idx="312">
                  <c:v>55355</c:v>
                </c:pt>
                <c:pt idx="313">
                  <c:v>55579</c:v>
                </c:pt>
                <c:pt idx="314">
                  <c:v>55731</c:v>
                </c:pt>
                <c:pt idx="315">
                  <c:v>55886</c:v>
                </c:pt>
                <c:pt idx="316">
                  <c:v>55899</c:v>
                </c:pt>
                <c:pt idx="317">
                  <c:v>55787</c:v>
                </c:pt>
                <c:pt idx="318">
                  <c:v>56139</c:v>
                </c:pt>
                <c:pt idx="319">
                  <c:v>55869</c:v>
                </c:pt>
                <c:pt idx="320">
                  <c:v>56153</c:v>
                </c:pt>
                <c:pt idx="321">
                  <c:v>56459</c:v>
                </c:pt>
                <c:pt idx="322">
                  <c:v>56558</c:v>
                </c:pt>
                <c:pt idx="323">
                  <c:v>56478</c:v>
                </c:pt>
                <c:pt idx="324">
                  <c:v>57507</c:v>
                </c:pt>
                <c:pt idx="325">
                  <c:v>56290</c:v>
                </c:pt>
                <c:pt idx="326">
                  <c:v>57371</c:v>
                </c:pt>
                <c:pt idx="327">
                  <c:v>57585</c:v>
                </c:pt>
                <c:pt idx="328">
                  <c:v>57682</c:v>
                </c:pt>
                <c:pt idx="329">
                  <c:v>58025</c:v>
                </c:pt>
                <c:pt idx="330">
                  <c:v>58772</c:v>
                </c:pt>
                <c:pt idx="331">
                  <c:v>58543</c:v>
                </c:pt>
                <c:pt idx="332">
                  <c:v>58062</c:v>
                </c:pt>
                <c:pt idx="333">
                  <c:v>58132</c:v>
                </c:pt>
                <c:pt idx="334">
                  <c:v>58160</c:v>
                </c:pt>
                <c:pt idx="335">
                  <c:v>58630</c:v>
                </c:pt>
                <c:pt idx="336">
                  <c:v>57998</c:v>
                </c:pt>
                <c:pt idx="337">
                  <c:v>58024</c:v>
                </c:pt>
                <c:pt idx="338">
                  <c:v>74190</c:v>
                </c:pt>
                <c:pt idx="339">
                  <c:v>64225</c:v>
                </c:pt>
                <c:pt idx="340">
                  <c:v>64804</c:v>
                </c:pt>
                <c:pt idx="341">
                  <c:v>63505</c:v>
                </c:pt>
                <c:pt idx="342">
                  <c:v>63727</c:v>
                </c:pt>
                <c:pt idx="343">
                  <c:v>62269</c:v>
                </c:pt>
                <c:pt idx="344">
                  <c:v>62182</c:v>
                </c:pt>
                <c:pt idx="345">
                  <c:v>61887</c:v>
                </c:pt>
                <c:pt idx="346">
                  <c:v>62705</c:v>
                </c:pt>
                <c:pt idx="347">
                  <c:v>62328</c:v>
                </c:pt>
                <c:pt idx="348">
                  <c:v>62919</c:v>
                </c:pt>
                <c:pt idx="349">
                  <c:v>63026</c:v>
                </c:pt>
                <c:pt idx="350">
                  <c:v>63134</c:v>
                </c:pt>
                <c:pt idx="351">
                  <c:v>63822</c:v>
                </c:pt>
                <c:pt idx="352">
                  <c:v>64404</c:v>
                </c:pt>
                <c:pt idx="353">
                  <c:v>64930</c:v>
                </c:pt>
                <c:pt idx="354">
                  <c:v>64915</c:v>
                </c:pt>
                <c:pt idx="355">
                  <c:v>66055</c:v>
                </c:pt>
                <c:pt idx="356">
                  <c:v>66663</c:v>
                </c:pt>
                <c:pt idx="357">
                  <c:v>67324</c:v>
                </c:pt>
                <c:pt idx="358">
                  <c:v>67347</c:v>
                </c:pt>
                <c:pt idx="359">
                  <c:v>67906</c:v>
                </c:pt>
                <c:pt idx="360">
                  <c:v>68441</c:v>
                </c:pt>
                <c:pt idx="361">
                  <c:v>68580</c:v>
                </c:pt>
                <c:pt idx="362">
                  <c:v>69098</c:v>
                </c:pt>
                <c:pt idx="363">
                  <c:v>69165</c:v>
                </c:pt>
                <c:pt idx="364">
                  <c:v>69990</c:v>
                </c:pt>
                <c:pt idx="365">
                  <c:v>70860</c:v>
                </c:pt>
                <c:pt idx="366">
                  <c:v>70828</c:v>
                </c:pt>
                <c:pt idx="367">
                  <c:v>71044</c:v>
                </c:pt>
                <c:pt idx="368">
                  <c:v>71661</c:v>
                </c:pt>
                <c:pt idx="369">
                  <c:v>72534</c:v>
                </c:pt>
                <c:pt idx="370">
                  <c:v>72950</c:v>
                </c:pt>
                <c:pt idx="371">
                  <c:v>72591</c:v>
                </c:pt>
                <c:pt idx="372">
                  <c:v>72142</c:v>
                </c:pt>
                <c:pt idx="373">
                  <c:v>72540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66-453E-9C65-E0B665D34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RestSA!$L$1</c15:sqref>
                        </c15:formulaRef>
                      </c:ext>
                    </c:extLst>
                    <c:strCache>
                      <c:ptCount val="1"/>
                      <c:pt idx="0">
                        <c:v>Moderate UB Scenario Rest.</c:v>
                      </c:pt>
                    </c:strCache>
                  </c:strRef>
                </c:tx>
                <c:spPr>
                  <a:ln w="19050">
                    <a:solidFill>
                      <a:schemeClr val="accent2">
                        <a:lumMod val="50000"/>
                        <a:lumOff val="50000"/>
                      </a:schemeClr>
                    </a:solidFill>
                    <a:prstDash val="sysDash"/>
                    <a:headEnd type="none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RestSA!$L$2:$L$397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92145.1365804159</c:v>
                      </c:pt>
                      <c:pt idx="375">
                        <c:v>93633.240737400105</c:v>
                      </c:pt>
                      <c:pt idx="376">
                        <c:v>95186.534746994497</c:v>
                      </c:pt>
                      <c:pt idx="377">
                        <c:v>96059.864156747397</c:v>
                      </c:pt>
                      <c:pt idx="378">
                        <c:v>96294.815933589198</c:v>
                      </c:pt>
                      <c:pt idx="379">
                        <c:v>97027.491476418596</c:v>
                      </c:pt>
                      <c:pt idx="380">
                        <c:v>97306.795594576601</c:v>
                      </c:pt>
                      <c:pt idx="381">
                        <c:v>97940.964326996705</c:v>
                      </c:pt>
                      <c:pt idx="382">
                        <c:v>98251.272057625698</c:v>
                      </c:pt>
                      <c:pt idx="383">
                        <c:v>98814.484682796901</c:v>
                      </c:pt>
                      <c:pt idx="384">
                        <c:v>99145.478904072093</c:v>
                      </c:pt>
                      <c:pt idx="385">
                        <c:v>99656.575487073802</c:v>
                      </c:pt>
                      <c:pt idx="386">
                        <c:v>100000.669938903</c:v>
                      </c:pt>
                      <c:pt idx="387">
                        <c:v>100472.864002791</c:v>
                      </c:pt>
                      <c:pt idx="388">
                        <c:v>100824.628469028</c:v>
                      </c:pt>
                      <c:pt idx="389">
                        <c:v>101267.34111398899</c:v>
                      </c:pt>
                      <c:pt idx="390">
                        <c:v>101622.96363643301</c:v>
                      </c:pt>
                      <c:pt idx="391">
                        <c:v>102042.99468974301</c:v>
                      </c:pt>
                      <c:pt idx="392">
                        <c:v>102399.847271684</c:v>
                      </c:pt>
                      <c:pt idx="393">
                        <c:v>102802.155109616</c:v>
                      </c:pt>
                      <c:pt idx="394">
                        <c:v>103158.462403225</c:v>
                      </c:pt>
                      <c:pt idx="395">
                        <c:v>103546.696885985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1A66-453E-9C65-E0B665D34C3F}"/>
                  </c:ext>
                </c:extLst>
              </c15:ser>
            </c15:filteredLineSeries>
            <c15:filteredLineSeries>
              <c15:ser>
                <c:idx val="8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RestSA!$M$1</c15:sqref>
                        </c15:formulaRef>
                      </c:ext>
                    </c:extLst>
                    <c:strCache>
                      <c:ptCount val="1"/>
                      <c:pt idx="0">
                        <c:v>Best UB Scenario Rest.</c:v>
                      </c:pt>
                    </c:strCache>
                  </c:strRef>
                </c:tx>
                <c:spPr>
                  <a:ln w="19050">
                    <a:solidFill>
                      <a:schemeClr val="accent2">
                        <a:lumMod val="50000"/>
                        <a:lumOff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RestSA!$M$2:$M$397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93214.825435780906</c:v>
                      </c:pt>
                      <c:pt idx="375">
                        <c:v>95468.887824229299</c:v>
                      </c:pt>
                      <c:pt idx="376">
                        <c:v>97369.659461927193</c:v>
                      </c:pt>
                      <c:pt idx="377">
                        <c:v>98438.529994862198</c:v>
                      </c:pt>
                      <c:pt idx="378">
                        <c:v>98830.475404238794</c:v>
                      </c:pt>
                      <c:pt idx="379">
                        <c:v>99729.8364219379</c:v>
                      </c:pt>
                      <c:pt idx="380">
                        <c:v>100150.956825721</c:v>
                      </c:pt>
                      <c:pt idx="381">
                        <c:v>100932.432768068</c:v>
                      </c:pt>
                      <c:pt idx="382">
                        <c:v>101373.19214594099</c:v>
                      </c:pt>
                      <c:pt idx="383">
                        <c:v>102069.696148288</c:v>
                      </c:pt>
                      <c:pt idx="384">
                        <c:v>102522.133183039</c:v>
                      </c:pt>
                      <c:pt idx="385">
                        <c:v>103155.851994688</c:v>
                      </c:pt>
                      <c:pt idx="386">
                        <c:v>103613.981797238</c:v>
                      </c:pt>
                      <c:pt idx="387">
                        <c:v>104200.36207170501</c:v>
                      </c:pt>
                      <c:pt idx="388">
                        <c:v>104659.916244384</c:v>
                      </c:pt>
                      <c:pt idx="389">
                        <c:v>105209.944721552</c:v>
                      </c:pt>
                      <c:pt idx="390">
                        <c:v>105667.99380126</c:v>
                      </c:pt>
                      <c:pt idx="391">
                        <c:v>106189.611278975</c:v>
                      </c:pt>
                      <c:pt idx="392">
                        <c:v>106644.22023984</c:v>
                      </c:pt>
                      <c:pt idx="393">
                        <c:v>107143.24320277901</c:v>
                      </c:pt>
                      <c:pt idx="394">
                        <c:v>107593.19448431701</c:v>
                      </c:pt>
                      <c:pt idx="395">
                        <c:v>108073.935421873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A66-453E-9C65-E0B665D34C3F}"/>
                  </c:ext>
                </c:extLst>
              </c15:ser>
            </c15:filteredLineSeries>
            <c15:filteredLineSeries>
              <c15:ser>
                <c:idx val="9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>
                    <a:solidFill>
                      <a:schemeClr val="accent3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RestSA!$F$2:$F$397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87034.067028428297</c:v>
                      </c:pt>
                      <c:pt idx="375">
                        <c:v>84862.353870035498</c:v>
                      </c:pt>
                      <c:pt idx="376">
                        <c:v>84755.368522609904</c:v>
                      </c:pt>
                      <c:pt idx="377">
                        <c:v>84694.384860066202</c:v>
                      </c:pt>
                      <c:pt idx="378">
                        <c:v>84179.206941641794</c:v>
                      </c:pt>
                      <c:pt idx="379">
                        <c:v>84115.444294905697</c:v>
                      </c:pt>
                      <c:pt idx="380">
                        <c:v>83717.137446288398</c:v>
                      </c:pt>
                      <c:pt idx="381">
                        <c:v>83647.459081798603</c:v>
                      </c:pt>
                      <c:pt idx="382">
                        <c:v>83334.457109896801</c:v>
                      </c:pt>
                      <c:pt idx="383">
                        <c:v>83260.791547539804</c:v>
                      </c:pt>
                      <c:pt idx="384">
                        <c:v>83011.521084226406</c:v>
                      </c:pt>
                      <c:pt idx="385">
                        <c:v>82936.717630884406</c:v>
                      </c:pt>
                      <c:pt idx="386">
                        <c:v>82735.940921352201</c:v>
                      </c:pt>
                      <c:pt idx="387">
                        <c:v>82662.543001907805</c:v>
                      </c:pt>
                      <c:pt idx="388">
                        <c:v>82499.278556841804</c:v>
                      </c:pt>
                      <c:pt idx="389">
                        <c:v>82429.226504205697</c:v>
                      </c:pt>
                      <c:pt idx="390">
                        <c:v>82295.445724445904</c:v>
                      </c:pt>
                      <c:pt idx="391">
                        <c:v>82230.087705909202</c:v>
                      </c:pt>
                      <c:pt idx="392">
                        <c:v>82119.851517760399</c:v>
                      </c:pt>
                      <c:pt idx="393">
                        <c:v>82060.045790457603</c:v>
                      </c:pt>
                      <c:pt idx="394">
                        <c:v>81968.913687994893</c:v>
                      </c:pt>
                      <c:pt idx="395">
                        <c:v>81915.144010297998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66-453E-9C65-E0B665D34C3F}"/>
                  </c:ext>
                </c:extLst>
              </c15:ser>
            </c15:filteredLineSeries>
            <c15:filteredLineSeries>
              <c15:ser>
                <c:idx val="10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>
                    <a:solidFill>
                      <a:schemeClr val="accent4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RestSA!$J$2:$J$397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93214.825435780906</c:v>
                      </c:pt>
                      <c:pt idx="375">
                        <c:v>95468.887824229299</c:v>
                      </c:pt>
                      <c:pt idx="376">
                        <c:v>97369.659461927193</c:v>
                      </c:pt>
                      <c:pt idx="377">
                        <c:v>98438.529994862198</c:v>
                      </c:pt>
                      <c:pt idx="378">
                        <c:v>98830.475404238794</c:v>
                      </c:pt>
                      <c:pt idx="379">
                        <c:v>99729.8364219379</c:v>
                      </c:pt>
                      <c:pt idx="380">
                        <c:v>100150.956825721</c:v>
                      </c:pt>
                      <c:pt idx="381">
                        <c:v>100932.432768068</c:v>
                      </c:pt>
                      <c:pt idx="382">
                        <c:v>101373.19214594099</c:v>
                      </c:pt>
                      <c:pt idx="383">
                        <c:v>102069.696148288</c:v>
                      </c:pt>
                      <c:pt idx="384">
                        <c:v>102522.133183039</c:v>
                      </c:pt>
                      <c:pt idx="385">
                        <c:v>103155.851994688</c:v>
                      </c:pt>
                      <c:pt idx="386">
                        <c:v>103613.981797238</c:v>
                      </c:pt>
                      <c:pt idx="387">
                        <c:v>104200.36207170501</c:v>
                      </c:pt>
                      <c:pt idx="388">
                        <c:v>104659.916244384</c:v>
                      </c:pt>
                      <c:pt idx="389">
                        <c:v>105209.944721552</c:v>
                      </c:pt>
                      <c:pt idx="390">
                        <c:v>105667.99380126</c:v>
                      </c:pt>
                      <c:pt idx="391">
                        <c:v>106189.611278975</c:v>
                      </c:pt>
                      <c:pt idx="392">
                        <c:v>106644.22023984</c:v>
                      </c:pt>
                      <c:pt idx="393">
                        <c:v>107143.24320277901</c:v>
                      </c:pt>
                      <c:pt idx="394">
                        <c:v>107593.19448431701</c:v>
                      </c:pt>
                      <c:pt idx="395">
                        <c:v>108073.935421873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66-453E-9C65-E0B665D34C3F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GrocerySA!$L$1</c15:sqref>
                        </c15:formulaRef>
                      </c:ext>
                    </c:extLst>
                    <c:strCache>
                      <c:ptCount val="1"/>
                      <c:pt idx="0">
                        <c:v>Moderate UB Scenario Grcry St.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GrocerySA!$L$2:$L$601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00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66663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73036.034559440654</c:v>
                      </c:pt>
                      <c:pt idx="375">
                        <c:v>73457.197385482694</c:v>
                      </c:pt>
                      <c:pt idx="376">
                        <c:v>73876.399858585559</c:v>
                      </c:pt>
                      <c:pt idx="377">
                        <c:v>74278.279082076711</c:v>
                      </c:pt>
                      <c:pt idx="378">
                        <c:v>74674.208386437502</c:v>
                      </c:pt>
                      <c:pt idx="379">
                        <c:v>75064.380497535254</c:v>
                      </c:pt>
                      <c:pt idx="380">
                        <c:v>75451.3934570282</c:v>
                      </c:pt>
                      <c:pt idx="381">
                        <c:v>75836.1170109011</c:v>
                      </c:pt>
                      <c:pt idx="382">
                        <c:v>76219.407401692355</c:v>
                      </c:pt>
                      <c:pt idx="383">
                        <c:v>76601.731095146708</c:v>
                      </c:pt>
                      <c:pt idx="384">
                        <c:v>76983.427508695342</c:v>
                      </c:pt>
                      <c:pt idx="385">
                        <c:v>77364.708693940658</c:v>
                      </c:pt>
                      <c:pt idx="386">
                        <c:v>77745.717834665556</c:v>
                      </c:pt>
                      <c:pt idx="387">
                        <c:v>78126.547791511504</c:v>
                      </c:pt>
                      <c:pt idx="388">
                        <c:v>78507.26005076454</c:v>
                      </c:pt>
                      <c:pt idx="389">
                        <c:v>78887.894890532902</c:v>
                      </c:pt>
                      <c:pt idx="390">
                        <c:v>79268.478842217446</c:v>
                      </c:pt>
                      <c:pt idx="391">
                        <c:v>79649.029332401609</c:v>
                      </c:pt>
                      <c:pt idx="392">
                        <c:v>80029.557824222808</c:v>
                      </c:pt>
                      <c:pt idx="393">
                        <c:v>80410.071852362657</c:v>
                      </c:pt>
                      <c:pt idx="394">
                        <c:v>80790.576371283154</c:v>
                      </c:pt>
                      <c:pt idx="395">
                        <c:v>81171.074638153252</c:v>
                      </c:pt>
                      <c:pt idx="396">
                        <c:v>81551.568794528503</c:v>
                      </c:pt>
                      <c:pt idx="397">
                        <c:v>81932.060248384354</c:v>
                      </c:pt>
                      <c:pt idx="398">
                        <c:v>82312.5499254264</c:v>
                      </c:pt>
                      <c:pt idx="399">
                        <c:v>82693.038434271904</c:v>
                      </c:pt>
                      <c:pt idx="400">
                        <c:v>83073.526175067498</c:v>
                      </c:pt>
                      <c:pt idx="401">
                        <c:v>83454.013410896005</c:v>
                      </c:pt>
                      <c:pt idx="402">
                        <c:v>83834.500314725447</c:v>
                      </c:pt>
                      <c:pt idx="403">
                        <c:v>84214.987000276698</c:v>
                      </c:pt>
                      <c:pt idx="404">
                        <c:v>84595.473542317253</c:v>
                      </c:pt>
                      <c:pt idx="405">
                        <c:v>84975.959990004456</c:v>
                      </c:pt>
                      <c:pt idx="406">
                        <c:v>85356.446375657353</c:v>
                      </c:pt>
                      <c:pt idx="407">
                        <c:v>85736.932720524812</c:v>
                      </c:pt>
                      <c:pt idx="408">
                        <c:v>86117.419038577253</c:v>
                      </c:pt>
                      <c:pt idx="409">
                        <c:v>86497.905338999699</c:v>
                      </c:pt>
                      <c:pt idx="410">
                        <c:v>86878.391627831006</c:v>
                      </c:pt>
                      <c:pt idx="411">
                        <c:v>87258.877909041505</c:v>
                      </c:pt>
                      <c:pt idx="412">
                        <c:v>87639.364185241662</c:v>
                      </c:pt>
                      <c:pt idx="413">
                        <c:v>88019.850458147601</c:v>
                      </c:pt>
                      <c:pt idx="414">
                        <c:v>88400.336728887749</c:v>
                      </c:pt>
                      <c:pt idx="415">
                        <c:v>88780.82299820389</c:v>
                      </c:pt>
                      <c:pt idx="416">
                        <c:v>89161.309266583849</c:v>
                      </c:pt>
                      <c:pt idx="417">
                        <c:v>89541.79553434829</c:v>
                      </c:pt>
                      <c:pt idx="418">
                        <c:v>89922.281801708043</c:v>
                      </c:pt>
                      <c:pt idx="419">
                        <c:v>90302.768068801757</c:v>
                      </c:pt>
                      <c:pt idx="420">
                        <c:v>90683.2543357205</c:v>
                      </c:pt>
                      <c:pt idx="421">
                        <c:v>91063.740602524194</c:v>
                      </c:pt>
                      <c:pt idx="422">
                        <c:v>91444.226869252307</c:v>
                      </c:pt>
                      <c:pt idx="423">
                        <c:v>91824.71313593071</c:v>
                      </c:pt>
                      <c:pt idx="424">
                        <c:v>92205.199402576458</c:v>
                      </c:pt>
                      <c:pt idx="425">
                        <c:v>92585.685669200699</c:v>
                      </c:pt>
                      <c:pt idx="426">
                        <c:v>92966.171935810591</c:v>
                      </c:pt>
                      <c:pt idx="427">
                        <c:v>93346.658202411549</c:v>
                      </c:pt>
                      <c:pt idx="428">
                        <c:v>93727.144469006598</c:v>
                      </c:pt>
                      <c:pt idx="429">
                        <c:v>94107.630735597253</c:v>
                      </c:pt>
                      <c:pt idx="430">
                        <c:v>94488.117002185201</c:v>
                      </c:pt>
                      <c:pt idx="431">
                        <c:v>94868.603268771287</c:v>
                      </c:pt>
                      <c:pt idx="432">
                        <c:v>95249.089535356645</c:v>
                      </c:pt>
                      <c:pt idx="433">
                        <c:v>95629.575801941246</c:v>
                      </c:pt>
                      <c:pt idx="434">
                        <c:v>96010.062068525251</c:v>
                      </c:pt>
                      <c:pt idx="435">
                        <c:v>96390.548335108702</c:v>
                      </c:pt>
                      <c:pt idx="436">
                        <c:v>96771.03460169211</c:v>
                      </c:pt>
                      <c:pt idx="437">
                        <c:v>97151.520868275053</c:v>
                      </c:pt>
                      <c:pt idx="438">
                        <c:v>97532.007134858301</c:v>
                      </c:pt>
                      <c:pt idx="439">
                        <c:v>97912.493401441694</c:v>
                      </c:pt>
                      <c:pt idx="440">
                        <c:v>98292.979668024607</c:v>
                      </c:pt>
                      <c:pt idx="441">
                        <c:v>98673.46593460755</c:v>
                      </c:pt>
                      <c:pt idx="442">
                        <c:v>99053.952201190841</c:v>
                      </c:pt>
                      <c:pt idx="443">
                        <c:v>99434.438467773638</c:v>
                      </c:pt>
                      <c:pt idx="444">
                        <c:v>99814.924734356653</c:v>
                      </c:pt>
                      <c:pt idx="445">
                        <c:v>100195.41100093999</c:v>
                      </c:pt>
                      <c:pt idx="446">
                        <c:v>100575.89726752276</c:v>
                      </c:pt>
                      <c:pt idx="447">
                        <c:v>100956.3835341057</c:v>
                      </c:pt>
                      <c:pt idx="448">
                        <c:v>101336.86980068899</c:v>
                      </c:pt>
                      <c:pt idx="449">
                        <c:v>101717.35606727201</c:v>
                      </c:pt>
                      <c:pt idx="450">
                        <c:v>102097.84233385505</c:v>
                      </c:pt>
                      <c:pt idx="451">
                        <c:v>102478.32860043825</c:v>
                      </c:pt>
                      <c:pt idx="452">
                        <c:v>102858.81486702095</c:v>
                      </c:pt>
                      <c:pt idx="453">
                        <c:v>103239.30113360411</c:v>
                      </c:pt>
                      <c:pt idx="454">
                        <c:v>103619.78740018705</c:v>
                      </c:pt>
                      <c:pt idx="455">
                        <c:v>104000.27366676995</c:v>
                      </c:pt>
                      <c:pt idx="456">
                        <c:v>104380.7599333534</c:v>
                      </c:pt>
                      <c:pt idx="457">
                        <c:v>104761.24619993626</c:v>
                      </c:pt>
                      <c:pt idx="458">
                        <c:v>105141.7324665192</c:v>
                      </c:pt>
                      <c:pt idx="459">
                        <c:v>105522.21873310246</c:v>
                      </c:pt>
                      <c:pt idx="460">
                        <c:v>105902.70499968545</c:v>
                      </c:pt>
                      <c:pt idx="461">
                        <c:v>106283.19126626835</c:v>
                      </c:pt>
                      <c:pt idx="462">
                        <c:v>106663.67753285145</c:v>
                      </c:pt>
                      <c:pt idx="463">
                        <c:v>107044.16379943426</c:v>
                      </c:pt>
                      <c:pt idx="464">
                        <c:v>107424.6500660176</c:v>
                      </c:pt>
                      <c:pt idx="465">
                        <c:v>107805.13633260061</c:v>
                      </c:pt>
                      <c:pt idx="466">
                        <c:v>108185.62259918341</c:v>
                      </c:pt>
                      <c:pt idx="467">
                        <c:v>108566.10886576676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A66-453E-9C65-E0B665D34C3F}"/>
                  </c:ext>
                </c:extLst>
              </c15:ser>
            </c15:filteredLineSeries>
            <c15:filteredLine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GrocerySA!$K$1</c15:sqref>
                        </c15:formulaRef>
                      </c:ext>
                    </c:extLst>
                    <c:strCache>
                      <c:ptCount val="1"/>
                      <c:pt idx="0">
                        <c:v>Worst UB Scenario Grcry St.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GrocerySA!$K$2:$K$601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00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66663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72166.879392923045</c:v>
                      </c:pt>
                      <c:pt idx="375">
                        <c:v>72517.741519010495</c:v>
                      </c:pt>
                      <c:pt idx="376">
                        <c:v>72857.946876718808</c:v>
                      </c:pt>
                      <c:pt idx="377">
                        <c:v>73217.51712546355</c:v>
                      </c:pt>
                      <c:pt idx="378">
                        <c:v>73577.119688375053</c:v>
                      </c:pt>
                      <c:pt idx="379">
                        <c:v>73937.113919866199</c:v>
                      </c:pt>
                      <c:pt idx="380">
                        <c:v>74295.712012341945</c:v>
                      </c:pt>
                      <c:pt idx="381">
                        <c:v>74652.723199386601</c:v>
                      </c:pt>
                      <c:pt idx="382">
                        <c:v>75007.884191625897</c:v>
                      </c:pt>
                      <c:pt idx="383">
                        <c:v>75361.120487995344</c:v>
                      </c:pt>
                      <c:pt idx="384">
                        <c:v>75712.37176893506</c:v>
                      </c:pt>
                      <c:pt idx="385">
                        <c:v>76061.614865952753</c:v>
                      </c:pt>
                      <c:pt idx="386">
                        <c:v>76408.841559670342</c:v>
                      </c:pt>
                      <c:pt idx="387">
                        <c:v>76754.059381277562</c:v>
                      </c:pt>
                      <c:pt idx="388">
                        <c:v>77097.286986288149</c:v>
                      </c:pt>
                      <c:pt idx="389">
                        <c:v>77438.552368897203</c:v>
                      </c:pt>
                      <c:pt idx="390">
                        <c:v>77777.890556631304</c:v>
                      </c:pt>
                      <c:pt idx="391">
                        <c:v>78115.341860175948</c:v>
                      </c:pt>
                      <c:pt idx="392">
                        <c:v>78450.950290850844</c:v>
                      </c:pt>
                      <c:pt idx="393">
                        <c:v>78784.762271962594</c:v>
                      </c:pt>
                      <c:pt idx="394">
                        <c:v>79116.825577755299</c:v>
                      </c:pt>
                      <c:pt idx="395">
                        <c:v>79447.188489081193</c:v>
                      </c:pt>
                      <c:pt idx="396">
                        <c:v>79775.899130539401</c:v>
                      </c:pt>
                      <c:pt idx="397">
                        <c:v>80103.0049618677</c:v>
                      </c:pt>
                      <c:pt idx="398">
                        <c:v>80428.552396230749</c:v>
                      </c:pt>
                      <c:pt idx="399">
                        <c:v>80752.58652213731</c:v>
                      </c:pt>
                      <c:pt idx="400">
                        <c:v>81075.150908798445</c:v>
                      </c:pt>
                      <c:pt idx="401">
                        <c:v>81396.2874780454</c:v>
                      </c:pt>
                      <c:pt idx="402">
                        <c:v>81716.036428765161</c:v>
                      </c:pt>
                      <c:pt idx="403">
                        <c:v>82034.436202323239</c:v>
                      </c:pt>
                      <c:pt idx="404">
                        <c:v>82351.523479560943</c:v>
                      </c:pt>
                      <c:pt idx="405">
                        <c:v>82667.333201740345</c:v>
                      </c:pt>
                      <c:pt idx="406">
                        <c:v>82981.898609294949</c:v>
                      </c:pt>
                      <c:pt idx="407">
                        <c:v>83295.251293469002</c:v>
                      </c:pt>
                      <c:pt idx="408">
                        <c:v>83607.421256936941</c:v>
                      </c:pt>
                      <c:pt idx="409">
                        <c:v>83918.436980318191</c:v>
                      </c:pt>
                      <c:pt idx="410">
                        <c:v>84228.325492176198</c:v>
                      </c:pt>
                      <c:pt idx="411">
                        <c:v>84537.112440632161</c:v>
                      </c:pt>
                      <c:pt idx="412">
                        <c:v>84844.822165166654</c:v>
                      </c:pt>
                      <c:pt idx="413">
                        <c:v>85151.477767533506</c:v>
                      </c:pt>
                      <c:pt idx="414">
                        <c:v>85457.101180993806</c:v>
                      </c:pt>
                      <c:pt idx="415">
                        <c:v>85761.713237301752</c:v>
                      </c:pt>
                      <c:pt idx="416">
                        <c:v>86065.33373105136</c:v>
                      </c:pt>
                      <c:pt idx="417">
                        <c:v>86367.981481131399</c:v>
                      </c:pt>
                      <c:pt idx="418">
                        <c:v>86669.674389144609</c:v>
                      </c:pt>
                      <c:pt idx="419">
                        <c:v>86970.429494728</c:v>
                      </c:pt>
                      <c:pt idx="420">
                        <c:v>87270.263027776848</c:v>
                      </c:pt>
                      <c:pt idx="421">
                        <c:v>87569.1904576175</c:v>
                      </c:pt>
                      <c:pt idx="422">
                        <c:v>87867.226539212905</c:v>
                      </c:pt>
                      <c:pt idx="423">
                        <c:v>88164.385356504747</c:v>
                      </c:pt>
                      <c:pt idx="424">
                        <c:v>88460.680363014602</c:v>
                      </c:pt>
                      <c:pt idx="425">
                        <c:v>88756.124419836051</c:v>
                      </c:pt>
                      <c:pt idx="426">
                        <c:v>89050.729831154997</c:v>
                      </c:pt>
                      <c:pt idx="427">
                        <c:v>89344.508377437392</c:v>
                      </c:pt>
                      <c:pt idx="428">
                        <c:v>89637.471346422797</c:v>
                      </c:pt>
                      <c:pt idx="429">
                        <c:v>89929.629562059301</c:v>
                      </c:pt>
                      <c:pt idx="430">
                        <c:v>90220.993411511299</c:v>
                      </c:pt>
                      <c:pt idx="431">
                        <c:v>90511.572870366042</c:v>
                      </c:pt>
                      <c:pt idx="432">
                        <c:v>90801.377526160504</c:v>
                      </c:pt>
                      <c:pt idx="433">
                        <c:v>91090.416600340308</c:v>
                      </c:pt>
                      <c:pt idx="434">
                        <c:v>91378.698968761746</c:v>
                      </c:pt>
                      <c:pt idx="435">
                        <c:v>91666.233180835494</c:v>
                      </c:pt>
                      <c:pt idx="436">
                        <c:v>91953.027477408599</c:v>
                      </c:pt>
                      <c:pt idx="437">
                        <c:v>92239.08980747321</c:v>
                      </c:pt>
                      <c:pt idx="438">
                        <c:v>92524.427843785059</c:v>
                      </c:pt>
                      <c:pt idx="439">
                        <c:v>92809.048997469014</c:v>
                      </c:pt>
                      <c:pt idx="440">
                        <c:v>93092.960431683445</c:v>
                      </c:pt>
                      <c:pt idx="441">
                        <c:v>93376.169074410398</c:v>
                      </c:pt>
                      <c:pt idx="442">
                        <c:v>93658.681630433246</c:v>
                      </c:pt>
                      <c:pt idx="443">
                        <c:v>93940.504592559548</c:v>
                      </c:pt>
                      <c:pt idx="444">
                        <c:v>94221.644252142549</c:v>
                      </c:pt>
                      <c:pt idx="445">
                        <c:v>94502.106708949999</c:v>
                      </c:pt>
                      <c:pt idx="446">
                        <c:v>94781.897880426754</c:v>
                      </c:pt>
                      <c:pt idx="447">
                        <c:v>95061.023510393192</c:v>
                      </c:pt>
                      <c:pt idx="448">
                        <c:v>95339.489177218493</c:v>
                      </c:pt>
                      <c:pt idx="449">
                        <c:v>95617.300301505005</c:v>
                      </c:pt>
                      <c:pt idx="450">
                        <c:v>95894.462153317552</c:v>
                      </c:pt>
                      <c:pt idx="451">
                        <c:v>96170.97985898875</c:v>
                      </c:pt>
                      <c:pt idx="452">
                        <c:v>96446.85840752846</c:v>
                      </c:pt>
                      <c:pt idx="453">
                        <c:v>96722.102656665113</c:v>
                      </c:pt>
                      <c:pt idx="454">
                        <c:v>96996.717338542541</c:v>
                      </c:pt>
                      <c:pt idx="455">
                        <c:v>97270.70706509595</c:v>
                      </c:pt>
                      <c:pt idx="456">
                        <c:v>97544.076333127392</c:v>
                      </c:pt>
                      <c:pt idx="457">
                        <c:v>97816.829529101757</c:v>
                      </c:pt>
                      <c:pt idx="458">
                        <c:v>98088.970933679695</c:v>
                      </c:pt>
                      <c:pt idx="459">
                        <c:v>98360.504726005951</c:v>
                      </c:pt>
                      <c:pt idx="460">
                        <c:v>98631.434987767949</c:v>
                      </c:pt>
                      <c:pt idx="461">
                        <c:v>98901.765707039347</c:v>
                      </c:pt>
                      <c:pt idx="462">
                        <c:v>99171.500781922456</c:v>
                      </c:pt>
                      <c:pt idx="463">
                        <c:v>99440.64402400126</c:v>
                      </c:pt>
                      <c:pt idx="464">
                        <c:v>99709.199161618104</c:v>
                      </c:pt>
                      <c:pt idx="465">
                        <c:v>99977.169842983101</c:v>
                      </c:pt>
                      <c:pt idx="466">
                        <c:v>100244.55963912839</c:v>
                      </c:pt>
                      <c:pt idx="467">
                        <c:v>100511.37204671526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66-453E-9C65-E0B665D34C3F}"/>
                  </c:ext>
                </c:extLst>
              </c15:ser>
            </c15:filteredLineSeries>
            <c15:filteredLine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GrocerySA!$I$2:$I$397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71297.724226405393</c:v>
                      </c:pt>
                      <c:pt idx="375">
                        <c:v>71578.285652538296</c:v>
                      </c:pt>
                      <c:pt idx="376">
                        <c:v>71839.493894852101</c:v>
                      </c:pt>
                      <c:pt idx="377">
                        <c:v>72156.755168850403</c:v>
                      </c:pt>
                      <c:pt idx="378">
                        <c:v>72480.030990312604</c:v>
                      </c:pt>
                      <c:pt idx="379">
                        <c:v>72809.847342197201</c:v>
                      </c:pt>
                      <c:pt idx="380">
                        <c:v>73140.030567655704</c:v>
                      </c:pt>
                      <c:pt idx="381">
                        <c:v>73469.329387872102</c:v>
                      </c:pt>
                      <c:pt idx="382">
                        <c:v>73796.360981559497</c:v>
                      </c:pt>
                      <c:pt idx="383">
                        <c:v>74120.509880843994</c:v>
                      </c:pt>
                      <c:pt idx="384">
                        <c:v>74441.316029174704</c:v>
                      </c:pt>
                      <c:pt idx="385">
                        <c:v>74758.521037964907</c:v>
                      </c:pt>
                      <c:pt idx="386">
                        <c:v>75071.9652846752</c:v>
                      </c:pt>
                      <c:pt idx="387">
                        <c:v>75381.570971043606</c:v>
                      </c:pt>
                      <c:pt idx="388">
                        <c:v>75687.313921811801</c:v>
                      </c:pt>
                      <c:pt idx="389">
                        <c:v>75989.209847261503</c:v>
                      </c:pt>
                      <c:pt idx="390">
                        <c:v>76287.302271045104</c:v>
                      </c:pt>
                      <c:pt idx="391">
                        <c:v>76581.654387950301</c:v>
                      </c:pt>
                      <c:pt idx="392">
                        <c:v>76872.342757478895</c:v>
                      </c:pt>
                      <c:pt idx="393">
                        <c:v>77159.452691562605</c:v>
                      </c:pt>
                      <c:pt idx="394">
                        <c:v>77443.0747842274</c:v>
                      </c:pt>
                      <c:pt idx="395">
                        <c:v>77723.302340009206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66-453E-9C65-E0B665D34C3F}"/>
                  </c:ext>
                </c:extLst>
              </c15:ser>
            </c15:filteredLineSeries>
            <c15:filteredLine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GrocerySA!$J$2:$J$397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74774.3448924759</c:v>
                      </c:pt>
                      <c:pt idx="375">
                        <c:v>75336.109118427106</c:v>
                      </c:pt>
                      <c:pt idx="376">
                        <c:v>75913.305822319002</c:v>
                      </c:pt>
                      <c:pt idx="377">
                        <c:v>76399.802995303005</c:v>
                      </c:pt>
                      <c:pt idx="378">
                        <c:v>76868.3857825624</c:v>
                      </c:pt>
                      <c:pt idx="379">
                        <c:v>77318.913652873307</c:v>
                      </c:pt>
                      <c:pt idx="380">
                        <c:v>77762.756346400696</c:v>
                      </c:pt>
                      <c:pt idx="381">
                        <c:v>78202.904633930098</c:v>
                      </c:pt>
                      <c:pt idx="382">
                        <c:v>78642.453821825198</c:v>
                      </c:pt>
                      <c:pt idx="383">
                        <c:v>79082.952309449407</c:v>
                      </c:pt>
                      <c:pt idx="384">
                        <c:v>79525.538988215994</c:v>
                      </c:pt>
                      <c:pt idx="385">
                        <c:v>79970.896349916395</c:v>
                      </c:pt>
                      <c:pt idx="386">
                        <c:v>80419.470384655899</c:v>
                      </c:pt>
                      <c:pt idx="387">
                        <c:v>80871.524611979403</c:v>
                      </c:pt>
                      <c:pt idx="388">
                        <c:v>81327.206179717294</c:v>
                      </c:pt>
                      <c:pt idx="389">
                        <c:v>81786.5799338043</c:v>
                      </c:pt>
                      <c:pt idx="390">
                        <c:v>82249.655413389803</c:v>
                      </c:pt>
                      <c:pt idx="391">
                        <c:v>82716.404276852903</c:v>
                      </c:pt>
                      <c:pt idx="392">
                        <c:v>83186.772890966706</c:v>
                      </c:pt>
                      <c:pt idx="393">
                        <c:v>83660.691013162694</c:v>
                      </c:pt>
                      <c:pt idx="394">
                        <c:v>84138.077958338894</c:v>
                      </c:pt>
                      <c:pt idx="395">
                        <c:v>84618.846936297297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66-453E-9C65-E0B665D34C3F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12"/>
          <c:order val="12"/>
          <c:tx>
            <c:strRef>
              <c:f>RestSA!$R$1</c:f>
              <c:strCache>
                <c:ptCount val="1"/>
                <c:pt idx="0">
                  <c:v>Restaurant and Bars and Grocery Stores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8F45C7"/>
              </a:solidFill>
              <a:tailEnd type="oval"/>
            </a:ln>
          </c:spPr>
          <c:marker>
            <c:symbol val="none"/>
          </c:marker>
          <c:cat>
            <c:numRef>
              <c:f>RestSA!$D$2:$D$601</c:f>
              <c:numCache>
                <c:formatCode>mmm\ \'yy</c:formatCode>
                <c:ptCount val="600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  <c:pt idx="402">
                  <c:v>45839</c:v>
                </c:pt>
                <c:pt idx="403">
                  <c:v>45870</c:v>
                </c:pt>
                <c:pt idx="404">
                  <c:v>45901</c:v>
                </c:pt>
                <c:pt idx="405">
                  <c:v>45931</c:v>
                </c:pt>
                <c:pt idx="406">
                  <c:v>45962</c:v>
                </c:pt>
                <c:pt idx="407">
                  <c:v>45992</c:v>
                </c:pt>
                <c:pt idx="408">
                  <c:v>46023</c:v>
                </c:pt>
                <c:pt idx="409">
                  <c:v>46054</c:v>
                </c:pt>
                <c:pt idx="410">
                  <c:v>46082</c:v>
                </c:pt>
                <c:pt idx="411">
                  <c:v>46113</c:v>
                </c:pt>
                <c:pt idx="412">
                  <c:v>46143</c:v>
                </c:pt>
                <c:pt idx="413">
                  <c:v>46174</c:v>
                </c:pt>
                <c:pt idx="414">
                  <c:v>46204</c:v>
                </c:pt>
                <c:pt idx="415">
                  <c:v>46235</c:v>
                </c:pt>
                <c:pt idx="416">
                  <c:v>46266</c:v>
                </c:pt>
                <c:pt idx="417">
                  <c:v>46296</c:v>
                </c:pt>
                <c:pt idx="418">
                  <c:v>46327</c:v>
                </c:pt>
                <c:pt idx="419">
                  <c:v>46357</c:v>
                </c:pt>
                <c:pt idx="420">
                  <c:v>46388</c:v>
                </c:pt>
                <c:pt idx="421">
                  <c:v>46419</c:v>
                </c:pt>
                <c:pt idx="422">
                  <c:v>46447</c:v>
                </c:pt>
                <c:pt idx="423">
                  <c:v>46478</c:v>
                </c:pt>
                <c:pt idx="424">
                  <c:v>46508</c:v>
                </c:pt>
                <c:pt idx="425">
                  <c:v>46539</c:v>
                </c:pt>
                <c:pt idx="426">
                  <c:v>46569</c:v>
                </c:pt>
                <c:pt idx="427">
                  <c:v>46600</c:v>
                </c:pt>
                <c:pt idx="428">
                  <c:v>46631</c:v>
                </c:pt>
                <c:pt idx="429">
                  <c:v>46661</c:v>
                </c:pt>
                <c:pt idx="430">
                  <c:v>46692</c:v>
                </c:pt>
                <c:pt idx="431">
                  <c:v>46722</c:v>
                </c:pt>
                <c:pt idx="432">
                  <c:v>46753</c:v>
                </c:pt>
                <c:pt idx="433">
                  <c:v>46784</c:v>
                </c:pt>
                <c:pt idx="434">
                  <c:v>46813</c:v>
                </c:pt>
                <c:pt idx="435">
                  <c:v>46844</c:v>
                </c:pt>
                <c:pt idx="436">
                  <c:v>46874</c:v>
                </c:pt>
                <c:pt idx="437">
                  <c:v>46905</c:v>
                </c:pt>
                <c:pt idx="438">
                  <c:v>46935</c:v>
                </c:pt>
                <c:pt idx="439">
                  <c:v>46966</c:v>
                </c:pt>
                <c:pt idx="440">
                  <c:v>46997</c:v>
                </c:pt>
                <c:pt idx="441">
                  <c:v>47027</c:v>
                </c:pt>
                <c:pt idx="442">
                  <c:v>47058</c:v>
                </c:pt>
                <c:pt idx="443">
                  <c:v>47088</c:v>
                </c:pt>
                <c:pt idx="444">
                  <c:v>47119</c:v>
                </c:pt>
                <c:pt idx="445">
                  <c:v>47150</c:v>
                </c:pt>
                <c:pt idx="446">
                  <c:v>47178</c:v>
                </c:pt>
                <c:pt idx="447">
                  <c:v>47209</c:v>
                </c:pt>
                <c:pt idx="448">
                  <c:v>47239</c:v>
                </c:pt>
                <c:pt idx="449">
                  <c:v>47270</c:v>
                </c:pt>
                <c:pt idx="450">
                  <c:v>47300</c:v>
                </c:pt>
                <c:pt idx="451">
                  <c:v>47331</c:v>
                </c:pt>
                <c:pt idx="452">
                  <c:v>47362</c:v>
                </c:pt>
                <c:pt idx="453">
                  <c:v>47392</c:v>
                </c:pt>
                <c:pt idx="454">
                  <c:v>47423</c:v>
                </c:pt>
                <c:pt idx="455">
                  <c:v>47453</c:v>
                </c:pt>
                <c:pt idx="456">
                  <c:v>47484</c:v>
                </c:pt>
                <c:pt idx="457">
                  <c:v>47515</c:v>
                </c:pt>
                <c:pt idx="458">
                  <c:v>47543</c:v>
                </c:pt>
                <c:pt idx="459">
                  <c:v>47574</c:v>
                </c:pt>
                <c:pt idx="460">
                  <c:v>47604</c:v>
                </c:pt>
                <c:pt idx="461">
                  <c:v>47635</c:v>
                </c:pt>
                <c:pt idx="462">
                  <c:v>47665</c:v>
                </c:pt>
                <c:pt idx="463">
                  <c:v>47696</c:v>
                </c:pt>
                <c:pt idx="464">
                  <c:v>47727</c:v>
                </c:pt>
                <c:pt idx="465">
                  <c:v>47757</c:v>
                </c:pt>
                <c:pt idx="466">
                  <c:v>47788</c:v>
                </c:pt>
                <c:pt idx="467">
                  <c:v>47818</c:v>
                </c:pt>
              </c:numCache>
            </c:numRef>
          </c:cat>
          <c:val>
            <c:numRef>
              <c:f>RestSA!$R$2:$R$397</c:f>
              <c:numCache>
                <c:formatCode>_(* #,##0.00_);_(* \(#,##0.00\);_(* "-"??_);_(@_)</c:formatCode>
                <c:ptCount val="396"/>
                <c:pt idx="0">
                  <c:v>45005</c:v>
                </c:pt>
                <c:pt idx="1">
                  <c:v>44710</c:v>
                </c:pt>
                <c:pt idx="2">
                  <c:v>44764</c:v>
                </c:pt>
                <c:pt idx="3">
                  <c:v>44544</c:v>
                </c:pt>
                <c:pt idx="4">
                  <c:v>44589</c:v>
                </c:pt>
                <c:pt idx="5">
                  <c:v>44288</c:v>
                </c:pt>
                <c:pt idx="6">
                  <c:v>44679</c:v>
                </c:pt>
                <c:pt idx="7">
                  <c:v>44955</c:v>
                </c:pt>
                <c:pt idx="8">
                  <c:v>44934</c:v>
                </c:pt>
                <c:pt idx="9">
                  <c:v>45432</c:v>
                </c:pt>
                <c:pt idx="10">
                  <c:v>45604</c:v>
                </c:pt>
                <c:pt idx="11">
                  <c:v>45724</c:v>
                </c:pt>
                <c:pt idx="12">
                  <c:v>45773</c:v>
                </c:pt>
                <c:pt idx="13">
                  <c:v>45897</c:v>
                </c:pt>
                <c:pt idx="14">
                  <c:v>45861</c:v>
                </c:pt>
                <c:pt idx="15">
                  <c:v>46137</c:v>
                </c:pt>
                <c:pt idx="16">
                  <c:v>46207</c:v>
                </c:pt>
                <c:pt idx="17">
                  <c:v>46407</c:v>
                </c:pt>
                <c:pt idx="18">
                  <c:v>46481</c:v>
                </c:pt>
                <c:pt idx="19">
                  <c:v>46558</c:v>
                </c:pt>
                <c:pt idx="20">
                  <c:v>46993</c:v>
                </c:pt>
                <c:pt idx="21">
                  <c:v>46817</c:v>
                </c:pt>
                <c:pt idx="22">
                  <c:v>46778</c:v>
                </c:pt>
                <c:pt idx="23">
                  <c:v>47011</c:v>
                </c:pt>
                <c:pt idx="24">
                  <c:v>46346</c:v>
                </c:pt>
                <c:pt idx="25">
                  <c:v>47348</c:v>
                </c:pt>
                <c:pt idx="26">
                  <c:v>47727</c:v>
                </c:pt>
                <c:pt idx="27">
                  <c:v>47644</c:v>
                </c:pt>
                <c:pt idx="28">
                  <c:v>47625</c:v>
                </c:pt>
                <c:pt idx="29">
                  <c:v>48200</c:v>
                </c:pt>
                <c:pt idx="30">
                  <c:v>48111</c:v>
                </c:pt>
                <c:pt idx="31">
                  <c:v>48278</c:v>
                </c:pt>
                <c:pt idx="32">
                  <c:v>48523</c:v>
                </c:pt>
                <c:pt idx="33">
                  <c:v>48353</c:v>
                </c:pt>
                <c:pt idx="34">
                  <c:v>48548</c:v>
                </c:pt>
                <c:pt idx="35">
                  <c:v>48621</c:v>
                </c:pt>
                <c:pt idx="36">
                  <c:v>48951</c:v>
                </c:pt>
                <c:pt idx="37">
                  <c:v>48515</c:v>
                </c:pt>
                <c:pt idx="38">
                  <c:v>48853</c:v>
                </c:pt>
                <c:pt idx="39">
                  <c:v>48845</c:v>
                </c:pt>
                <c:pt idx="40">
                  <c:v>49213</c:v>
                </c:pt>
                <c:pt idx="41">
                  <c:v>49231</c:v>
                </c:pt>
                <c:pt idx="42">
                  <c:v>49164</c:v>
                </c:pt>
                <c:pt idx="43">
                  <c:v>49436</c:v>
                </c:pt>
                <c:pt idx="44">
                  <c:v>49375</c:v>
                </c:pt>
                <c:pt idx="45">
                  <c:v>49303</c:v>
                </c:pt>
                <c:pt idx="46">
                  <c:v>49467</c:v>
                </c:pt>
                <c:pt idx="47">
                  <c:v>49619</c:v>
                </c:pt>
                <c:pt idx="48">
                  <c:v>49669</c:v>
                </c:pt>
                <c:pt idx="49">
                  <c:v>49732</c:v>
                </c:pt>
                <c:pt idx="50">
                  <c:v>49987</c:v>
                </c:pt>
                <c:pt idx="51">
                  <c:v>50152</c:v>
                </c:pt>
                <c:pt idx="52">
                  <c:v>50339</c:v>
                </c:pt>
                <c:pt idx="53">
                  <c:v>50220</c:v>
                </c:pt>
                <c:pt idx="54">
                  <c:v>50638</c:v>
                </c:pt>
                <c:pt idx="55">
                  <c:v>50695</c:v>
                </c:pt>
                <c:pt idx="56">
                  <c:v>50962</c:v>
                </c:pt>
                <c:pt idx="57">
                  <c:v>51317</c:v>
                </c:pt>
                <c:pt idx="58">
                  <c:v>51557</c:v>
                </c:pt>
                <c:pt idx="59">
                  <c:v>51586</c:v>
                </c:pt>
                <c:pt idx="60">
                  <c:v>52140</c:v>
                </c:pt>
                <c:pt idx="61">
                  <c:v>52127</c:v>
                </c:pt>
                <c:pt idx="62">
                  <c:v>52280</c:v>
                </c:pt>
                <c:pt idx="63">
                  <c:v>52281</c:v>
                </c:pt>
                <c:pt idx="64">
                  <c:v>52217</c:v>
                </c:pt>
                <c:pt idx="65">
                  <c:v>52186</c:v>
                </c:pt>
                <c:pt idx="66">
                  <c:v>52711</c:v>
                </c:pt>
                <c:pt idx="67">
                  <c:v>52834</c:v>
                </c:pt>
                <c:pt idx="68">
                  <c:v>53157</c:v>
                </c:pt>
                <c:pt idx="69">
                  <c:v>52983</c:v>
                </c:pt>
                <c:pt idx="70">
                  <c:v>52629</c:v>
                </c:pt>
                <c:pt idx="71">
                  <c:v>52881</c:v>
                </c:pt>
                <c:pt idx="72">
                  <c:v>52910</c:v>
                </c:pt>
                <c:pt idx="73">
                  <c:v>53047</c:v>
                </c:pt>
                <c:pt idx="74">
                  <c:v>53374</c:v>
                </c:pt>
                <c:pt idx="75">
                  <c:v>53522</c:v>
                </c:pt>
                <c:pt idx="76">
                  <c:v>53794</c:v>
                </c:pt>
                <c:pt idx="77">
                  <c:v>54069</c:v>
                </c:pt>
                <c:pt idx="78">
                  <c:v>54243</c:v>
                </c:pt>
                <c:pt idx="79">
                  <c:v>54487</c:v>
                </c:pt>
                <c:pt idx="80">
                  <c:v>54532</c:v>
                </c:pt>
                <c:pt idx="81">
                  <c:v>54930</c:v>
                </c:pt>
                <c:pt idx="82">
                  <c:v>55077</c:v>
                </c:pt>
                <c:pt idx="83">
                  <c:v>55642</c:v>
                </c:pt>
                <c:pt idx="84">
                  <c:v>55096</c:v>
                </c:pt>
                <c:pt idx="85">
                  <c:v>55735</c:v>
                </c:pt>
                <c:pt idx="86">
                  <c:v>55669</c:v>
                </c:pt>
                <c:pt idx="87">
                  <c:v>56140</c:v>
                </c:pt>
                <c:pt idx="88">
                  <c:v>56276</c:v>
                </c:pt>
                <c:pt idx="89">
                  <c:v>56179</c:v>
                </c:pt>
                <c:pt idx="90">
                  <c:v>56399</c:v>
                </c:pt>
                <c:pt idx="91">
                  <c:v>56542</c:v>
                </c:pt>
                <c:pt idx="92">
                  <c:v>56957</c:v>
                </c:pt>
                <c:pt idx="93">
                  <c:v>57233</c:v>
                </c:pt>
                <c:pt idx="94">
                  <c:v>57393</c:v>
                </c:pt>
                <c:pt idx="95">
                  <c:v>58648</c:v>
                </c:pt>
                <c:pt idx="96">
                  <c:v>56847</c:v>
                </c:pt>
                <c:pt idx="97">
                  <c:v>57454</c:v>
                </c:pt>
                <c:pt idx="98">
                  <c:v>58484</c:v>
                </c:pt>
                <c:pt idx="99">
                  <c:v>58756</c:v>
                </c:pt>
                <c:pt idx="100">
                  <c:v>58414</c:v>
                </c:pt>
                <c:pt idx="101">
                  <c:v>58906</c:v>
                </c:pt>
                <c:pt idx="102">
                  <c:v>58933</c:v>
                </c:pt>
                <c:pt idx="103">
                  <c:v>58896</c:v>
                </c:pt>
                <c:pt idx="104">
                  <c:v>59440</c:v>
                </c:pt>
                <c:pt idx="105">
                  <c:v>59573</c:v>
                </c:pt>
                <c:pt idx="106">
                  <c:v>59769</c:v>
                </c:pt>
                <c:pt idx="107">
                  <c:v>59691</c:v>
                </c:pt>
                <c:pt idx="108">
                  <c:v>60409</c:v>
                </c:pt>
                <c:pt idx="109">
                  <c:v>60671</c:v>
                </c:pt>
                <c:pt idx="110">
                  <c:v>60599</c:v>
                </c:pt>
                <c:pt idx="111">
                  <c:v>60772</c:v>
                </c:pt>
                <c:pt idx="112">
                  <c:v>61059</c:v>
                </c:pt>
                <c:pt idx="113">
                  <c:v>61245</c:v>
                </c:pt>
                <c:pt idx="114">
                  <c:v>61299</c:v>
                </c:pt>
                <c:pt idx="115">
                  <c:v>61896</c:v>
                </c:pt>
                <c:pt idx="116">
                  <c:v>61391</c:v>
                </c:pt>
                <c:pt idx="117">
                  <c:v>61811</c:v>
                </c:pt>
                <c:pt idx="118">
                  <c:v>62011</c:v>
                </c:pt>
                <c:pt idx="119">
                  <c:v>62364</c:v>
                </c:pt>
                <c:pt idx="120">
                  <c:v>62331</c:v>
                </c:pt>
                <c:pt idx="121">
                  <c:v>62498</c:v>
                </c:pt>
                <c:pt idx="122">
                  <c:v>62363</c:v>
                </c:pt>
                <c:pt idx="123">
                  <c:v>62327</c:v>
                </c:pt>
                <c:pt idx="124">
                  <c:v>62319</c:v>
                </c:pt>
                <c:pt idx="125">
                  <c:v>62519</c:v>
                </c:pt>
                <c:pt idx="126">
                  <c:v>62660</c:v>
                </c:pt>
                <c:pt idx="127">
                  <c:v>62481</c:v>
                </c:pt>
                <c:pt idx="128">
                  <c:v>62649</c:v>
                </c:pt>
                <c:pt idx="129">
                  <c:v>62613</c:v>
                </c:pt>
                <c:pt idx="130">
                  <c:v>63073</c:v>
                </c:pt>
                <c:pt idx="131">
                  <c:v>63274</c:v>
                </c:pt>
                <c:pt idx="132">
                  <c:v>63687</c:v>
                </c:pt>
                <c:pt idx="133">
                  <c:v>63549</c:v>
                </c:pt>
                <c:pt idx="134">
                  <c:v>64054</c:v>
                </c:pt>
                <c:pt idx="135">
                  <c:v>64041</c:v>
                </c:pt>
                <c:pt idx="136">
                  <c:v>64273</c:v>
                </c:pt>
                <c:pt idx="137">
                  <c:v>64906</c:v>
                </c:pt>
                <c:pt idx="138">
                  <c:v>65352</c:v>
                </c:pt>
                <c:pt idx="139">
                  <c:v>65734</c:v>
                </c:pt>
                <c:pt idx="140">
                  <c:v>65421</c:v>
                </c:pt>
                <c:pt idx="141">
                  <c:v>65808</c:v>
                </c:pt>
                <c:pt idx="142">
                  <c:v>65908</c:v>
                </c:pt>
                <c:pt idx="143">
                  <c:v>65603</c:v>
                </c:pt>
                <c:pt idx="144">
                  <c:v>66743</c:v>
                </c:pt>
                <c:pt idx="145">
                  <c:v>66351</c:v>
                </c:pt>
                <c:pt idx="146">
                  <c:v>67068</c:v>
                </c:pt>
                <c:pt idx="147">
                  <c:v>66872</c:v>
                </c:pt>
                <c:pt idx="148">
                  <c:v>67240</c:v>
                </c:pt>
                <c:pt idx="149">
                  <c:v>67333</c:v>
                </c:pt>
                <c:pt idx="150">
                  <c:v>67717</c:v>
                </c:pt>
                <c:pt idx="151">
                  <c:v>67716</c:v>
                </c:pt>
                <c:pt idx="152">
                  <c:v>68381</c:v>
                </c:pt>
                <c:pt idx="153">
                  <c:v>68703</c:v>
                </c:pt>
                <c:pt idx="154">
                  <c:v>68945</c:v>
                </c:pt>
                <c:pt idx="155">
                  <c:v>69534</c:v>
                </c:pt>
                <c:pt idx="156">
                  <c:v>69628</c:v>
                </c:pt>
                <c:pt idx="157">
                  <c:v>70022</c:v>
                </c:pt>
                <c:pt idx="158">
                  <c:v>69918</c:v>
                </c:pt>
                <c:pt idx="159">
                  <c:v>70872</c:v>
                </c:pt>
                <c:pt idx="160">
                  <c:v>70654</c:v>
                </c:pt>
                <c:pt idx="161">
                  <c:v>71152</c:v>
                </c:pt>
                <c:pt idx="162">
                  <c:v>71016</c:v>
                </c:pt>
                <c:pt idx="163">
                  <c:v>71581</c:v>
                </c:pt>
                <c:pt idx="164">
                  <c:v>71860</c:v>
                </c:pt>
                <c:pt idx="165">
                  <c:v>72177</c:v>
                </c:pt>
                <c:pt idx="166">
                  <c:v>72530</c:v>
                </c:pt>
                <c:pt idx="167">
                  <c:v>72779</c:v>
                </c:pt>
                <c:pt idx="168">
                  <c:v>73237</c:v>
                </c:pt>
                <c:pt idx="169">
                  <c:v>73424</c:v>
                </c:pt>
                <c:pt idx="170">
                  <c:v>73662</c:v>
                </c:pt>
                <c:pt idx="171">
                  <c:v>73753</c:v>
                </c:pt>
                <c:pt idx="172">
                  <c:v>74152</c:v>
                </c:pt>
                <c:pt idx="173">
                  <c:v>74067</c:v>
                </c:pt>
                <c:pt idx="174">
                  <c:v>74213</c:v>
                </c:pt>
                <c:pt idx="175">
                  <c:v>75072</c:v>
                </c:pt>
                <c:pt idx="176">
                  <c:v>75081</c:v>
                </c:pt>
                <c:pt idx="177">
                  <c:v>75786</c:v>
                </c:pt>
                <c:pt idx="178">
                  <c:v>75912</c:v>
                </c:pt>
                <c:pt idx="179">
                  <c:v>77034</c:v>
                </c:pt>
                <c:pt idx="180">
                  <c:v>76688</c:v>
                </c:pt>
                <c:pt idx="181">
                  <c:v>76699</c:v>
                </c:pt>
                <c:pt idx="182">
                  <c:v>77151</c:v>
                </c:pt>
                <c:pt idx="183">
                  <c:v>77043</c:v>
                </c:pt>
                <c:pt idx="184">
                  <c:v>77472</c:v>
                </c:pt>
                <c:pt idx="185">
                  <c:v>77948</c:v>
                </c:pt>
                <c:pt idx="186">
                  <c:v>78316</c:v>
                </c:pt>
                <c:pt idx="187">
                  <c:v>78143</c:v>
                </c:pt>
                <c:pt idx="188">
                  <c:v>78522</c:v>
                </c:pt>
                <c:pt idx="189">
                  <c:v>79138</c:v>
                </c:pt>
                <c:pt idx="190">
                  <c:v>79595</c:v>
                </c:pt>
                <c:pt idx="191">
                  <c:v>80107</c:v>
                </c:pt>
                <c:pt idx="192">
                  <c:v>79983</c:v>
                </c:pt>
                <c:pt idx="193">
                  <c:v>79265</c:v>
                </c:pt>
                <c:pt idx="194">
                  <c:v>79720</c:v>
                </c:pt>
                <c:pt idx="195">
                  <c:v>80313</c:v>
                </c:pt>
                <c:pt idx="196">
                  <c:v>80638</c:v>
                </c:pt>
                <c:pt idx="197">
                  <c:v>80827</c:v>
                </c:pt>
                <c:pt idx="198">
                  <c:v>81166</c:v>
                </c:pt>
                <c:pt idx="199">
                  <c:v>81302</c:v>
                </c:pt>
                <c:pt idx="200">
                  <c:v>81220</c:v>
                </c:pt>
                <c:pt idx="201">
                  <c:v>80888</c:v>
                </c:pt>
                <c:pt idx="202">
                  <c:v>80514</c:v>
                </c:pt>
                <c:pt idx="203">
                  <c:v>80202</c:v>
                </c:pt>
                <c:pt idx="204">
                  <c:v>81027</c:v>
                </c:pt>
                <c:pt idx="205">
                  <c:v>80046</c:v>
                </c:pt>
                <c:pt idx="206">
                  <c:v>79516</c:v>
                </c:pt>
                <c:pt idx="207">
                  <c:v>80026</c:v>
                </c:pt>
                <c:pt idx="208">
                  <c:v>80055</c:v>
                </c:pt>
                <c:pt idx="209">
                  <c:v>80244</c:v>
                </c:pt>
                <c:pt idx="210">
                  <c:v>80195</c:v>
                </c:pt>
                <c:pt idx="211">
                  <c:v>80046</c:v>
                </c:pt>
                <c:pt idx="212">
                  <c:v>80165</c:v>
                </c:pt>
                <c:pt idx="213">
                  <c:v>80263</c:v>
                </c:pt>
                <c:pt idx="214">
                  <c:v>80508</c:v>
                </c:pt>
                <c:pt idx="215">
                  <c:v>80851</c:v>
                </c:pt>
                <c:pt idx="216">
                  <c:v>80728</c:v>
                </c:pt>
                <c:pt idx="217">
                  <c:v>82002</c:v>
                </c:pt>
                <c:pt idx="218">
                  <c:v>81680</c:v>
                </c:pt>
                <c:pt idx="219">
                  <c:v>81844</c:v>
                </c:pt>
                <c:pt idx="220">
                  <c:v>81961</c:v>
                </c:pt>
                <c:pt idx="221">
                  <c:v>81797</c:v>
                </c:pt>
                <c:pt idx="222">
                  <c:v>82085</c:v>
                </c:pt>
                <c:pt idx="223">
                  <c:v>82617</c:v>
                </c:pt>
                <c:pt idx="224">
                  <c:v>83031</c:v>
                </c:pt>
                <c:pt idx="225">
                  <c:v>82972</c:v>
                </c:pt>
                <c:pt idx="226">
                  <c:v>83787</c:v>
                </c:pt>
                <c:pt idx="227">
                  <c:v>83653</c:v>
                </c:pt>
                <c:pt idx="228">
                  <c:v>84427</c:v>
                </c:pt>
                <c:pt idx="229">
                  <c:v>85343</c:v>
                </c:pt>
                <c:pt idx="230">
                  <c:v>85643</c:v>
                </c:pt>
                <c:pt idx="231">
                  <c:v>86393</c:v>
                </c:pt>
                <c:pt idx="232">
                  <c:v>86371</c:v>
                </c:pt>
                <c:pt idx="233">
                  <c:v>87331</c:v>
                </c:pt>
                <c:pt idx="234">
                  <c:v>87313</c:v>
                </c:pt>
                <c:pt idx="235">
                  <c:v>87752</c:v>
                </c:pt>
                <c:pt idx="236">
                  <c:v>87900</c:v>
                </c:pt>
                <c:pt idx="237">
                  <c:v>88209</c:v>
                </c:pt>
                <c:pt idx="238">
                  <c:v>88422</c:v>
                </c:pt>
                <c:pt idx="239">
                  <c:v>87942</c:v>
                </c:pt>
                <c:pt idx="240">
                  <c:v>89106</c:v>
                </c:pt>
                <c:pt idx="241">
                  <c:v>89303</c:v>
                </c:pt>
                <c:pt idx="242">
                  <c:v>89742</c:v>
                </c:pt>
                <c:pt idx="243">
                  <c:v>90244</c:v>
                </c:pt>
                <c:pt idx="244">
                  <c:v>90186</c:v>
                </c:pt>
                <c:pt idx="245">
                  <c:v>90431</c:v>
                </c:pt>
                <c:pt idx="246">
                  <c:v>90586</c:v>
                </c:pt>
                <c:pt idx="247">
                  <c:v>90771</c:v>
                </c:pt>
                <c:pt idx="248">
                  <c:v>91216</c:v>
                </c:pt>
                <c:pt idx="249">
                  <c:v>91110</c:v>
                </c:pt>
                <c:pt idx="250">
                  <c:v>91830</c:v>
                </c:pt>
                <c:pt idx="251">
                  <c:v>91680</c:v>
                </c:pt>
                <c:pt idx="252">
                  <c:v>92426</c:v>
                </c:pt>
                <c:pt idx="253">
                  <c:v>92597</c:v>
                </c:pt>
                <c:pt idx="254">
                  <c:v>92678</c:v>
                </c:pt>
                <c:pt idx="255">
                  <c:v>92032</c:v>
                </c:pt>
                <c:pt idx="256">
                  <c:v>92618</c:v>
                </c:pt>
                <c:pt idx="257">
                  <c:v>92495</c:v>
                </c:pt>
                <c:pt idx="258">
                  <c:v>93154</c:v>
                </c:pt>
                <c:pt idx="259">
                  <c:v>93339</c:v>
                </c:pt>
                <c:pt idx="260">
                  <c:v>93636</c:v>
                </c:pt>
                <c:pt idx="261">
                  <c:v>94385</c:v>
                </c:pt>
                <c:pt idx="262">
                  <c:v>95241</c:v>
                </c:pt>
                <c:pt idx="263">
                  <c:v>95274</c:v>
                </c:pt>
                <c:pt idx="264">
                  <c:v>95046</c:v>
                </c:pt>
                <c:pt idx="265">
                  <c:v>95637</c:v>
                </c:pt>
                <c:pt idx="266">
                  <c:v>96310</c:v>
                </c:pt>
                <c:pt idx="267">
                  <c:v>96682</c:v>
                </c:pt>
                <c:pt idx="268">
                  <c:v>97313</c:v>
                </c:pt>
                <c:pt idx="269">
                  <c:v>97862</c:v>
                </c:pt>
                <c:pt idx="270">
                  <c:v>98456</c:v>
                </c:pt>
                <c:pt idx="271">
                  <c:v>98885</c:v>
                </c:pt>
                <c:pt idx="272">
                  <c:v>99713</c:v>
                </c:pt>
                <c:pt idx="273">
                  <c:v>100605</c:v>
                </c:pt>
                <c:pt idx="274">
                  <c:v>100700</c:v>
                </c:pt>
                <c:pt idx="275">
                  <c:v>101604</c:v>
                </c:pt>
                <c:pt idx="276">
                  <c:v>102123</c:v>
                </c:pt>
                <c:pt idx="277">
                  <c:v>101962</c:v>
                </c:pt>
                <c:pt idx="278">
                  <c:v>102348</c:v>
                </c:pt>
                <c:pt idx="279">
                  <c:v>102881</c:v>
                </c:pt>
                <c:pt idx="280">
                  <c:v>103058</c:v>
                </c:pt>
                <c:pt idx="281">
                  <c:v>103340</c:v>
                </c:pt>
                <c:pt idx="282">
                  <c:v>103687</c:v>
                </c:pt>
                <c:pt idx="283">
                  <c:v>104000</c:v>
                </c:pt>
                <c:pt idx="284">
                  <c:v>103813</c:v>
                </c:pt>
                <c:pt idx="285">
                  <c:v>104047</c:v>
                </c:pt>
                <c:pt idx="286">
                  <c:v>104431</c:v>
                </c:pt>
                <c:pt idx="287">
                  <c:v>105026</c:v>
                </c:pt>
                <c:pt idx="288">
                  <c:v>104650</c:v>
                </c:pt>
                <c:pt idx="289">
                  <c:v>105769</c:v>
                </c:pt>
                <c:pt idx="290">
                  <c:v>105102</c:v>
                </c:pt>
                <c:pt idx="291">
                  <c:v>106027</c:v>
                </c:pt>
                <c:pt idx="292">
                  <c:v>106261</c:v>
                </c:pt>
                <c:pt idx="293">
                  <c:v>106681</c:v>
                </c:pt>
                <c:pt idx="294">
                  <c:v>106307</c:v>
                </c:pt>
                <c:pt idx="295">
                  <c:v>107008</c:v>
                </c:pt>
                <c:pt idx="296">
                  <c:v>107867</c:v>
                </c:pt>
                <c:pt idx="297">
                  <c:v>108175</c:v>
                </c:pt>
                <c:pt idx="298">
                  <c:v>109155</c:v>
                </c:pt>
                <c:pt idx="299">
                  <c:v>108527</c:v>
                </c:pt>
                <c:pt idx="300">
                  <c:v>110626</c:v>
                </c:pt>
                <c:pt idx="301">
                  <c:v>111131</c:v>
                </c:pt>
                <c:pt idx="302">
                  <c:v>111453</c:v>
                </c:pt>
                <c:pt idx="303">
                  <c:v>111628</c:v>
                </c:pt>
                <c:pt idx="304">
                  <c:v>111806</c:v>
                </c:pt>
                <c:pt idx="305">
                  <c:v>111444</c:v>
                </c:pt>
                <c:pt idx="306">
                  <c:v>111340</c:v>
                </c:pt>
                <c:pt idx="307">
                  <c:v>111905</c:v>
                </c:pt>
                <c:pt idx="308">
                  <c:v>112859</c:v>
                </c:pt>
                <c:pt idx="309">
                  <c:v>113374</c:v>
                </c:pt>
                <c:pt idx="310">
                  <c:v>114164</c:v>
                </c:pt>
                <c:pt idx="311">
                  <c:v>114997</c:v>
                </c:pt>
                <c:pt idx="312">
                  <c:v>114818</c:v>
                </c:pt>
                <c:pt idx="313">
                  <c:v>115372</c:v>
                </c:pt>
                <c:pt idx="314">
                  <c:v>116019</c:v>
                </c:pt>
                <c:pt idx="315">
                  <c:v>115511</c:v>
                </c:pt>
                <c:pt idx="316">
                  <c:v>116811</c:v>
                </c:pt>
                <c:pt idx="317">
                  <c:v>117376</c:v>
                </c:pt>
                <c:pt idx="318">
                  <c:v>118313</c:v>
                </c:pt>
                <c:pt idx="319">
                  <c:v>118496</c:v>
                </c:pt>
                <c:pt idx="320">
                  <c:v>117325</c:v>
                </c:pt>
                <c:pt idx="321">
                  <c:v>118276</c:v>
                </c:pt>
                <c:pt idx="322">
                  <c:v>118033</c:v>
                </c:pt>
                <c:pt idx="323">
                  <c:v>117930</c:v>
                </c:pt>
                <c:pt idx="324">
                  <c:v>119019</c:v>
                </c:pt>
                <c:pt idx="325">
                  <c:v>118452</c:v>
                </c:pt>
                <c:pt idx="326">
                  <c:v>119969</c:v>
                </c:pt>
                <c:pt idx="327">
                  <c:v>120722</c:v>
                </c:pt>
                <c:pt idx="328">
                  <c:v>121580</c:v>
                </c:pt>
                <c:pt idx="329">
                  <c:v>122727</c:v>
                </c:pt>
                <c:pt idx="330">
                  <c:v>123775</c:v>
                </c:pt>
                <c:pt idx="331">
                  <c:v>123734</c:v>
                </c:pt>
                <c:pt idx="332">
                  <c:v>123769</c:v>
                </c:pt>
                <c:pt idx="333">
                  <c:v>124200</c:v>
                </c:pt>
                <c:pt idx="334">
                  <c:v>124001</c:v>
                </c:pt>
                <c:pt idx="335">
                  <c:v>125610</c:v>
                </c:pt>
                <c:pt idx="336">
                  <c:v>125948</c:v>
                </c:pt>
                <c:pt idx="337">
                  <c:v>126300</c:v>
                </c:pt>
                <c:pt idx="338">
                  <c:v>121948</c:v>
                </c:pt>
                <c:pt idx="339">
                  <c:v>95332</c:v>
                </c:pt>
                <c:pt idx="340">
                  <c:v>105825</c:v>
                </c:pt>
                <c:pt idx="341">
                  <c:v>116349</c:v>
                </c:pt>
                <c:pt idx="342">
                  <c:v>118645</c:v>
                </c:pt>
                <c:pt idx="343">
                  <c:v>119956</c:v>
                </c:pt>
                <c:pt idx="344">
                  <c:v>121353</c:v>
                </c:pt>
                <c:pt idx="345">
                  <c:v>121110</c:v>
                </c:pt>
                <c:pt idx="346">
                  <c:v>119706</c:v>
                </c:pt>
                <c:pt idx="347">
                  <c:v>116394</c:v>
                </c:pt>
                <c:pt idx="348">
                  <c:v>122472</c:v>
                </c:pt>
                <c:pt idx="349">
                  <c:v>122062</c:v>
                </c:pt>
                <c:pt idx="350">
                  <c:v>130496</c:v>
                </c:pt>
                <c:pt idx="351">
                  <c:v>133721</c:v>
                </c:pt>
                <c:pt idx="352">
                  <c:v>136884</c:v>
                </c:pt>
                <c:pt idx="353">
                  <c:v>140767</c:v>
                </c:pt>
                <c:pt idx="354">
                  <c:v>142208</c:v>
                </c:pt>
                <c:pt idx="355">
                  <c:v>143619</c:v>
                </c:pt>
                <c:pt idx="356">
                  <c:v>144951</c:v>
                </c:pt>
                <c:pt idx="357">
                  <c:v>145773</c:v>
                </c:pt>
                <c:pt idx="358">
                  <c:v>146314</c:v>
                </c:pt>
                <c:pt idx="359">
                  <c:v>146338</c:v>
                </c:pt>
                <c:pt idx="360">
                  <c:v>144658</c:v>
                </c:pt>
                <c:pt idx="361">
                  <c:v>149043</c:v>
                </c:pt>
                <c:pt idx="362">
                  <c:v>151486</c:v>
                </c:pt>
                <c:pt idx="363">
                  <c:v>153646</c:v>
                </c:pt>
                <c:pt idx="364">
                  <c:v>155312</c:v>
                </c:pt>
                <c:pt idx="365">
                  <c:v>156799</c:v>
                </c:pt>
                <c:pt idx="366">
                  <c:v>156042</c:v>
                </c:pt>
                <c:pt idx="367">
                  <c:v>158349</c:v>
                </c:pt>
                <c:pt idx="368">
                  <c:v>159857</c:v>
                </c:pt>
                <c:pt idx="369">
                  <c:v>161795</c:v>
                </c:pt>
                <c:pt idx="370">
                  <c:v>162033</c:v>
                </c:pt>
                <c:pt idx="371">
                  <c:v>162376</c:v>
                </c:pt>
                <c:pt idx="372">
                  <c:v>166931</c:v>
                </c:pt>
                <c:pt idx="373">
                  <c:v>165280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A66-453E-9C65-E0B665D34C3F}"/>
            </c:ext>
          </c:extLst>
        </c:ser>
        <c:ser>
          <c:idx val="13"/>
          <c:order val="13"/>
          <c:tx>
            <c:strRef>
              <c:f>RestSA!$Q$1</c:f>
              <c:strCache>
                <c:ptCount val="1"/>
                <c:pt idx="0">
                  <c:v>Best UB Scenario Comb.</c:v>
                </c:pt>
              </c:strCache>
              <c:extLst xmlns:c15="http://schemas.microsoft.com/office/drawing/2012/chart"/>
            </c:strRef>
          </c:tx>
          <c:spPr>
            <a:ln w="15875">
              <a:solidFill>
                <a:srgbClr val="7030A0"/>
              </a:solidFill>
              <a:prstDash val="sysDash"/>
            </a:ln>
          </c:spPr>
          <c:marker>
            <c:symbol val="none"/>
          </c:marker>
          <c:cat>
            <c:numRef>
              <c:f>RestSA!$D$2:$D$601</c:f>
              <c:numCache>
                <c:formatCode>mmm\ \'yy</c:formatCode>
                <c:ptCount val="600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  <c:pt idx="402">
                  <c:v>45839</c:v>
                </c:pt>
                <c:pt idx="403">
                  <c:v>45870</c:v>
                </c:pt>
                <c:pt idx="404">
                  <c:v>45901</c:v>
                </c:pt>
                <c:pt idx="405">
                  <c:v>45931</c:v>
                </c:pt>
                <c:pt idx="406">
                  <c:v>45962</c:v>
                </c:pt>
                <c:pt idx="407">
                  <c:v>45992</c:v>
                </c:pt>
                <c:pt idx="408">
                  <c:v>46023</c:v>
                </c:pt>
                <c:pt idx="409">
                  <c:v>46054</c:v>
                </c:pt>
                <c:pt idx="410">
                  <c:v>46082</c:v>
                </c:pt>
                <c:pt idx="411">
                  <c:v>46113</c:v>
                </c:pt>
                <c:pt idx="412">
                  <c:v>46143</c:v>
                </c:pt>
                <c:pt idx="413">
                  <c:v>46174</c:v>
                </c:pt>
                <c:pt idx="414">
                  <c:v>46204</c:v>
                </c:pt>
                <c:pt idx="415">
                  <c:v>46235</c:v>
                </c:pt>
                <c:pt idx="416">
                  <c:v>46266</c:v>
                </c:pt>
                <c:pt idx="417">
                  <c:v>46296</c:v>
                </c:pt>
                <c:pt idx="418">
                  <c:v>46327</c:v>
                </c:pt>
                <c:pt idx="419">
                  <c:v>46357</c:v>
                </c:pt>
                <c:pt idx="420">
                  <c:v>46388</c:v>
                </c:pt>
                <c:pt idx="421">
                  <c:v>46419</c:v>
                </c:pt>
                <c:pt idx="422">
                  <c:v>46447</c:v>
                </c:pt>
                <c:pt idx="423">
                  <c:v>46478</c:v>
                </c:pt>
                <c:pt idx="424">
                  <c:v>46508</c:v>
                </c:pt>
                <c:pt idx="425">
                  <c:v>46539</c:v>
                </c:pt>
                <c:pt idx="426">
                  <c:v>46569</c:v>
                </c:pt>
                <c:pt idx="427">
                  <c:v>46600</c:v>
                </c:pt>
                <c:pt idx="428">
                  <c:v>46631</c:v>
                </c:pt>
                <c:pt idx="429">
                  <c:v>46661</c:v>
                </c:pt>
                <c:pt idx="430">
                  <c:v>46692</c:v>
                </c:pt>
                <c:pt idx="431">
                  <c:v>46722</c:v>
                </c:pt>
                <c:pt idx="432">
                  <c:v>46753</c:v>
                </c:pt>
                <c:pt idx="433">
                  <c:v>46784</c:v>
                </c:pt>
                <c:pt idx="434">
                  <c:v>46813</c:v>
                </c:pt>
                <c:pt idx="435">
                  <c:v>46844</c:v>
                </c:pt>
                <c:pt idx="436">
                  <c:v>46874</c:v>
                </c:pt>
                <c:pt idx="437">
                  <c:v>46905</c:v>
                </c:pt>
                <c:pt idx="438">
                  <c:v>46935</c:v>
                </c:pt>
                <c:pt idx="439">
                  <c:v>46966</c:v>
                </c:pt>
                <c:pt idx="440">
                  <c:v>46997</c:v>
                </c:pt>
                <c:pt idx="441">
                  <c:v>47027</c:v>
                </c:pt>
                <c:pt idx="442">
                  <c:v>47058</c:v>
                </c:pt>
                <c:pt idx="443">
                  <c:v>47088</c:v>
                </c:pt>
                <c:pt idx="444">
                  <c:v>47119</c:v>
                </c:pt>
                <c:pt idx="445">
                  <c:v>47150</c:v>
                </c:pt>
                <c:pt idx="446">
                  <c:v>47178</c:v>
                </c:pt>
                <c:pt idx="447">
                  <c:v>47209</c:v>
                </c:pt>
                <c:pt idx="448">
                  <c:v>47239</c:v>
                </c:pt>
                <c:pt idx="449">
                  <c:v>47270</c:v>
                </c:pt>
                <c:pt idx="450">
                  <c:v>47300</c:v>
                </c:pt>
                <c:pt idx="451">
                  <c:v>47331</c:v>
                </c:pt>
                <c:pt idx="452">
                  <c:v>47362</c:v>
                </c:pt>
                <c:pt idx="453">
                  <c:v>47392</c:v>
                </c:pt>
                <c:pt idx="454">
                  <c:v>47423</c:v>
                </c:pt>
                <c:pt idx="455">
                  <c:v>47453</c:v>
                </c:pt>
                <c:pt idx="456">
                  <c:v>47484</c:v>
                </c:pt>
                <c:pt idx="457">
                  <c:v>47515</c:v>
                </c:pt>
                <c:pt idx="458">
                  <c:v>47543</c:v>
                </c:pt>
                <c:pt idx="459">
                  <c:v>47574</c:v>
                </c:pt>
                <c:pt idx="460">
                  <c:v>47604</c:v>
                </c:pt>
                <c:pt idx="461">
                  <c:v>47635</c:v>
                </c:pt>
                <c:pt idx="462">
                  <c:v>47665</c:v>
                </c:pt>
                <c:pt idx="463">
                  <c:v>47696</c:v>
                </c:pt>
                <c:pt idx="464">
                  <c:v>47727</c:v>
                </c:pt>
                <c:pt idx="465">
                  <c:v>47757</c:v>
                </c:pt>
                <c:pt idx="466">
                  <c:v>47788</c:v>
                </c:pt>
                <c:pt idx="467">
                  <c:v>47818</c:v>
                </c:pt>
              </c:numCache>
            </c:numRef>
          </c:cat>
          <c:val>
            <c:numRef>
              <c:f>RestSA!$Q$2:$Q$397</c:f>
              <c:numCache>
                <c:formatCode>_(* #,##0_);_(* \(#,##0\);_(* "-"??_);_(@_)</c:formatCode>
                <c:ptCount val="396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165280</c:v>
                </c:pt>
                <c:pt idx="374">
                  <c:v>167989.17032825679</c:v>
                </c:pt>
                <c:pt idx="375">
                  <c:v>170804.99694265641</c:v>
                </c:pt>
                <c:pt idx="376">
                  <c:v>173282.96528424619</c:v>
                </c:pt>
                <c:pt idx="377">
                  <c:v>174838.33299016522</c:v>
                </c:pt>
                <c:pt idx="378">
                  <c:v>175698.86118680119</c:v>
                </c:pt>
                <c:pt idx="379">
                  <c:v>177048.75007481122</c:v>
                </c:pt>
                <c:pt idx="380">
                  <c:v>177913.7131721217</c:v>
                </c:pt>
                <c:pt idx="381">
                  <c:v>179135.33740199811</c:v>
                </c:pt>
                <c:pt idx="382">
                  <c:v>180015.64596776618</c:v>
                </c:pt>
                <c:pt idx="383">
                  <c:v>181152.64845773741</c:v>
                </c:pt>
                <c:pt idx="384">
                  <c:v>182047.67217125499</c:v>
                </c:pt>
                <c:pt idx="385">
                  <c:v>183126.74834460439</c:v>
                </c:pt>
                <c:pt idx="386">
                  <c:v>184033.4521818939</c:v>
                </c:pt>
                <c:pt idx="387">
                  <c:v>185071.88668368442</c:v>
                </c:pt>
                <c:pt idx="388">
                  <c:v>185987.12242410128</c:v>
                </c:pt>
                <c:pt idx="389">
                  <c:v>186996.5246553563</c:v>
                </c:pt>
                <c:pt idx="390">
                  <c:v>187917.64921464981</c:v>
                </c:pt>
                <c:pt idx="391">
                  <c:v>188906.01555582791</c:v>
                </c:pt>
                <c:pt idx="392">
                  <c:v>189830.99313080672</c:v>
                </c:pt>
                <c:pt idx="393">
                  <c:v>190803.9342159417</c:v>
                </c:pt>
                <c:pt idx="394">
                  <c:v>191731.2724426559</c:v>
                </c:pt>
                <c:pt idx="395">
                  <c:v>192692.78235817031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A66-453E-9C65-E0B665D34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3122400"/>
        <c:axId val="1443123232"/>
        <c:extLst/>
      </c:lineChart>
      <c:dateAx>
        <c:axId val="965278575"/>
        <c:scaling>
          <c:orientation val="minMax"/>
          <c:max val="4529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25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 sz="1000" b="1">
                    <a:solidFill>
                      <a:schemeClr val="accent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764089647295528"/>
              <c:y val="0.2074439379288115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65278575"/>
        <c:crosses val="autoZero"/>
        <c:crossBetween val="between"/>
      </c:valAx>
      <c:valAx>
        <c:axId val="144312323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>
                    <a:solidFill>
                      <a:srgbClr val="8F45C7"/>
                    </a:solidFill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r>
                  <a:rPr lang="en-US">
                    <a:solidFill>
                      <a:srgbClr val="8F45C7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84679005965553111"/>
              <c:y val="0.69174655799604001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="1">
                <a:solidFill>
                  <a:srgbClr val="8F45C7"/>
                </a:solidFill>
                <a:latin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443122400"/>
        <c:crosses val="max"/>
        <c:crossBetween val="between"/>
      </c:valAx>
      <c:dateAx>
        <c:axId val="1443122400"/>
        <c:scaling>
          <c:orientation val="minMax"/>
        </c:scaling>
        <c:delete val="1"/>
        <c:axPos val="b"/>
        <c:numFmt formatCode="mmm\ \'yy" sourceLinked="1"/>
        <c:majorTickMark val="out"/>
        <c:minorTickMark val="none"/>
        <c:tickLblPos val="nextTo"/>
        <c:crossAx val="1443123232"/>
        <c:crosses val="autoZero"/>
        <c:auto val="1"/>
        <c:lblOffset val="100"/>
        <c:baseTimeUnit val="months"/>
      </c:date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 horizontalDpi="1200" verticalDpi="120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GrocerySA!$E$1</c:f>
          <c:strCache>
            <c:ptCount val="1"/>
            <c:pt idx="0">
              <c:v>Advance Retail Sales: Grocery Stores SA</c:v>
            </c:pt>
          </c:strCache>
        </c:strRef>
      </c:tx>
      <c:layout>
        <c:manualLayout>
          <c:xMode val="edge"/>
          <c:yMode val="edge"/>
          <c:x val="4.267852685561279E-2"/>
          <c:y val="6.32847538794492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35215230661011"/>
          <c:y val="0.18691439885803748"/>
          <c:w val="0.73289266075170001"/>
          <c:h val="0.72229612745775196"/>
        </c:manualLayout>
      </c:layout>
      <c:lineChart>
        <c:grouping val="standard"/>
        <c:varyColors val="0"/>
        <c:ser>
          <c:idx val="11"/>
          <c:order val="0"/>
          <c:tx>
            <c:strRef>
              <c:f>RestSA!$E$1</c:f>
              <c:strCache>
                <c:ptCount val="1"/>
                <c:pt idx="0">
                  <c:v> Advance Retail Sales: Food Services and Drinking Places SA</c:v>
                </c:pt>
              </c:strCache>
            </c:strRef>
          </c:tx>
          <c:spPr>
            <a:ln w="22225">
              <a:solidFill>
                <a:schemeClr val="accent2">
                  <a:lumMod val="50000"/>
                  <a:lumOff val="50000"/>
                </a:schemeClr>
              </a:solidFill>
              <a:tailEnd type="oval"/>
            </a:ln>
          </c:spPr>
          <c:marker>
            <c:symbol val="none"/>
          </c:marker>
          <c:cat>
            <c:numRef>
              <c:f>RestSA!$D$2:$D$397</c:f>
              <c:numCache>
                <c:formatCode>mmm\ \'yy</c:formatCode>
                <c:ptCount val="396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</c:numCache>
            </c:numRef>
          </c:cat>
          <c:val>
            <c:numRef>
              <c:f>RestSA!$E$2:$E$397</c:f>
              <c:numCache>
                <c:formatCode>_(* #,##0_);_(* \(#,##0\);_(* "-"??_);_(@_)</c:formatCode>
                <c:ptCount val="396"/>
                <c:pt idx="0">
                  <c:v>17170</c:v>
                </c:pt>
                <c:pt idx="1">
                  <c:v>16990</c:v>
                </c:pt>
                <c:pt idx="2">
                  <c:v>16916</c:v>
                </c:pt>
                <c:pt idx="3">
                  <c:v>16677</c:v>
                </c:pt>
                <c:pt idx="4">
                  <c:v>16602</c:v>
                </c:pt>
                <c:pt idx="5">
                  <c:v>16277</c:v>
                </c:pt>
                <c:pt idx="6">
                  <c:v>16496</c:v>
                </c:pt>
                <c:pt idx="7">
                  <c:v>16733</c:v>
                </c:pt>
                <c:pt idx="8">
                  <c:v>16812</c:v>
                </c:pt>
                <c:pt idx="9">
                  <c:v>17104</c:v>
                </c:pt>
                <c:pt idx="10">
                  <c:v>17420</c:v>
                </c:pt>
                <c:pt idx="11">
                  <c:v>17491</c:v>
                </c:pt>
                <c:pt idx="12">
                  <c:v>17553</c:v>
                </c:pt>
                <c:pt idx="13">
                  <c:v>17478</c:v>
                </c:pt>
                <c:pt idx="14">
                  <c:v>17554</c:v>
                </c:pt>
                <c:pt idx="15">
                  <c:v>17770</c:v>
                </c:pt>
                <c:pt idx="16">
                  <c:v>17821</c:v>
                </c:pt>
                <c:pt idx="17">
                  <c:v>18030</c:v>
                </c:pt>
                <c:pt idx="18">
                  <c:v>17927</c:v>
                </c:pt>
                <c:pt idx="19">
                  <c:v>18201</c:v>
                </c:pt>
                <c:pt idx="20">
                  <c:v>18515</c:v>
                </c:pt>
                <c:pt idx="21">
                  <c:v>18199</c:v>
                </c:pt>
                <c:pt idx="22">
                  <c:v>18153</c:v>
                </c:pt>
                <c:pt idx="23">
                  <c:v>18238</c:v>
                </c:pt>
                <c:pt idx="24">
                  <c:v>17624</c:v>
                </c:pt>
                <c:pt idx="25">
                  <c:v>18425</c:v>
                </c:pt>
                <c:pt idx="26">
                  <c:v>18813</c:v>
                </c:pt>
                <c:pt idx="27">
                  <c:v>18533</c:v>
                </c:pt>
                <c:pt idx="28">
                  <c:v>18600</c:v>
                </c:pt>
                <c:pt idx="29">
                  <c:v>18889</c:v>
                </c:pt>
                <c:pt idx="30">
                  <c:v>18962</c:v>
                </c:pt>
                <c:pt idx="31">
                  <c:v>18868</c:v>
                </c:pt>
                <c:pt idx="32">
                  <c:v>18978</c:v>
                </c:pt>
                <c:pt idx="33">
                  <c:v>19010</c:v>
                </c:pt>
                <c:pt idx="34">
                  <c:v>19028</c:v>
                </c:pt>
                <c:pt idx="35">
                  <c:v>19178</c:v>
                </c:pt>
                <c:pt idx="36">
                  <c:v>19160</c:v>
                </c:pt>
                <c:pt idx="37">
                  <c:v>18911</c:v>
                </c:pt>
                <c:pt idx="38">
                  <c:v>19234</c:v>
                </c:pt>
                <c:pt idx="39">
                  <c:v>19346</c:v>
                </c:pt>
                <c:pt idx="40">
                  <c:v>19450</c:v>
                </c:pt>
                <c:pt idx="41">
                  <c:v>19419</c:v>
                </c:pt>
                <c:pt idx="42">
                  <c:v>19489</c:v>
                </c:pt>
                <c:pt idx="43">
                  <c:v>19715</c:v>
                </c:pt>
                <c:pt idx="44">
                  <c:v>19640</c:v>
                </c:pt>
                <c:pt idx="45">
                  <c:v>19611</c:v>
                </c:pt>
                <c:pt idx="46">
                  <c:v>19609</c:v>
                </c:pt>
                <c:pt idx="47">
                  <c:v>19625</c:v>
                </c:pt>
                <c:pt idx="48">
                  <c:v>19564</c:v>
                </c:pt>
                <c:pt idx="49">
                  <c:v>19742</c:v>
                </c:pt>
                <c:pt idx="50">
                  <c:v>19862</c:v>
                </c:pt>
                <c:pt idx="51">
                  <c:v>19932</c:v>
                </c:pt>
                <c:pt idx="52">
                  <c:v>20094</c:v>
                </c:pt>
                <c:pt idx="53">
                  <c:v>19932</c:v>
                </c:pt>
                <c:pt idx="54">
                  <c:v>20145</c:v>
                </c:pt>
                <c:pt idx="55">
                  <c:v>20140</c:v>
                </c:pt>
                <c:pt idx="56">
                  <c:v>20397</c:v>
                </c:pt>
                <c:pt idx="57">
                  <c:v>20551</c:v>
                </c:pt>
                <c:pt idx="58">
                  <c:v>20789</c:v>
                </c:pt>
                <c:pt idx="59">
                  <c:v>20707</c:v>
                </c:pt>
                <c:pt idx="60">
                  <c:v>21110</c:v>
                </c:pt>
                <c:pt idx="61">
                  <c:v>21136</c:v>
                </c:pt>
                <c:pt idx="62">
                  <c:v>21171</c:v>
                </c:pt>
                <c:pt idx="63">
                  <c:v>21216</c:v>
                </c:pt>
                <c:pt idx="64">
                  <c:v>21230</c:v>
                </c:pt>
                <c:pt idx="65">
                  <c:v>21382</c:v>
                </c:pt>
                <c:pt idx="66">
                  <c:v>21689</c:v>
                </c:pt>
                <c:pt idx="67">
                  <c:v>21674</c:v>
                </c:pt>
                <c:pt idx="68">
                  <c:v>21986</c:v>
                </c:pt>
                <c:pt idx="69">
                  <c:v>21758</c:v>
                </c:pt>
                <c:pt idx="70">
                  <c:v>21504</c:v>
                </c:pt>
                <c:pt idx="71">
                  <c:v>21818</c:v>
                </c:pt>
                <c:pt idx="72">
                  <c:v>21921</c:v>
                </c:pt>
                <c:pt idx="73">
                  <c:v>22132</c:v>
                </c:pt>
                <c:pt idx="74">
                  <c:v>22251</c:v>
                </c:pt>
                <c:pt idx="75">
                  <c:v>22353</c:v>
                </c:pt>
                <c:pt idx="76">
                  <c:v>22436</c:v>
                </c:pt>
                <c:pt idx="77">
                  <c:v>22634</c:v>
                </c:pt>
                <c:pt idx="78">
                  <c:v>22570</c:v>
                </c:pt>
                <c:pt idx="79">
                  <c:v>22743</c:v>
                </c:pt>
                <c:pt idx="80">
                  <c:v>22830</c:v>
                </c:pt>
                <c:pt idx="81">
                  <c:v>23066</c:v>
                </c:pt>
                <c:pt idx="82">
                  <c:v>23157</c:v>
                </c:pt>
                <c:pt idx="83">
                  <c:v>23351</c:v>
                </c:pt>
                <c:pt idx="84">
                  <c:v>22871</c:v>
                </c:pt>
                <c:pt idx="85">
                  <c:v>23270</c:v>
                </c:pt>
                <c:pt idx="86">
                  <c:v>23250</c:v>
                </c:pt>
                <c:pt idx="87">
                  <c:v>23440</c:v>
                </c:pt>
                <c:pt idx="88">
                  <c:v>23500</c:v>
                </c:pt>
                <c:pt idx="89">
                  <c:v>23546</c:v>
                </c:pt>
                <c:pt idx="90">
                  <c:v>23508</c:v>
                </c:pt>
                <c:pt idx="91">
                  <c:v>23664</c:v>
                </c:pt>
                <c:pt idx="92">
                  <c:v>23836</c:v>
                </c:pt>
                <c:pt idx="93">
                  <c:v>24265</c:v>
                </c:pt>
                <c:pt idx="94">
                  <c:v>24421</c:v>
                </c:pt>
                <c:pt idx="95">
                  <c:v>24378</c:v>
                </c:pt>
                <c:pt idx="96">
                  <c:v>24608</c:v>
                </c:pt>
                <c:pt idx="97">
                  <c:v>24887</c:v>
                </c:pt>
                <c:pt idx="98">
                  <c:v>25367</c:v>
                </c:pt>
                <c:pt idx="99">
                  <c:v>25215</c:v>
                </c:pt>
                <c:pt idx="100">
                  <c:v>25193</c:v>
                </c:pt>
                <c:pt idx="101">
                  <c:v>25262</c:v>
                </c:pt>
                <c:pt idx="102">
                  <c:v>25454</c:v>
                </c:pt>
                <c:pt idx="103">
                  <c:v>25342</c:v>
                </c:pt>
                <c:pt idx="104">
                  <c:v>25711</c:v>
                </c:pt>
                <c:pt idx="105">
                  <c:v>25706</c:v>
                </c:pt>
                <c:pt idx="106">
                  <c:v>25698</c:v>
                </c:pt>
                <c:pt idx="107">
                  <c:v>25133</c:v>
                </c:pt>
                <c:pt idx="108">
                  <c:v>26180</c:v>
                </c:pt>
                <c:pt idx="109">
                  <c:v>26069</c:v>
                </c:pt>
                <c:pt idx="110">
                  <c:v>26122</c:v>
                </c:pt>
                <c:pt idx="111">
                  <c:v>26045</c:v>
                </c:pt>
                <c:pt idx="112">
                  <c:v>26278</c:v>
                </c:pt>
                <c:pt idx="113">
                  <c:v>26379</c:v>
                </c:pt>
                <c:pt idx="114">
                  <c:v>26507</c:v>
                </c:pt>
                <c:pt idx="115">
                  <c:v>26853</c:v>
                </c:pt>
                <c:pt idx="116">
                  <c:v>26239</c:v>
                </c:pt>
                <c:pt idx="117">
                  <c:v>26541</c:v>
                </c:pt>
                <c:pt idx="118">
                  <c:v>26597</c:v>
                </c:pt>
                <c:pt idx="119">
                  <c:v>27156</c:v>
                </c:pt>
                <c:pt idx="120">
                  <c:v>27201</c:v>
                </c:pt>
                <c:pt idx="121">
                  <c:v>27384</c:v>
                </c:pt>
                <c:pt idx="122">
                  <c:v>27203</c:v>
                </c:pt>
                <c:pt idx="123">
                  <c:v>27500</c:v>
                </c:pt>
                <c:pt idx="124">
                  <c:v>27378</c:v>
                </c:pt>
                <c:pt idx="125">
                  <c:v>27586</c:v>
                </c:pt>
                <c:pt idx="126">
                  <c:v>27616</c:v>
                </c:pt>
                <c:pt idx="127">
                  <c:v>27607</c:v>
                </c:pt>
                <c:pt idx="128">
                  <c:v>27784</c:v>
                </c:pt>
                <c:pt idx="129">
                  <c:v>27623</c:v>
                </c:pt>
                <c:pt idx="130">
                  <c:v>27916</c:v>
                </c:pt>
                <c:pt idx="131">
                  <c:v>28017</c:v>
                </c:pt>
                <c:pt idx="132">
                  <c:v>28018</c:v>
                </c:pt>
                <c:pt idx="133">
                  <c:v>27979</c:v>
                </c:pt>
                <c:pt idx="134">
                  <c:v>28505</c:v>
                </c:pt>
                <c:pt idx="135">
                  <c:v>28403</c:v>
                </c:pt>
                <c:pt idx="136">
                  <c:v>29048</c:v>
                </c:pt>
                <c:pt idx="137">
                  <c:v>29230</c:v>
                </c:pt>
                <c:pt idx="138">
                  <c:v>29395</c:v>
                </c:pt>
                <c:pt idx="139">
                  <c:v>29844</c:v>
                </c:pt>
                <c:pt idx="140">
                  <c:v>29503</c:v>
                </c:pt>
                <c:pt idx="141">
                  <c:v>30045</c:v>
                </c:pt>
                <c:pt idx="142">
                  <c:v>30229</c:v>
                </c:pt>
                <c:pt idx="143">
                  <c:v>29795</c:v>
                </c:pt>
                <c:pt idx="144">
                  <c:v>30341</c:v>
                </c:pt>
                <c:pt idx="145">
                  <c:v>30461</c:v>
                </c:pt>
                <c:pt idx="146">
                  <c:v>30703</c:v>
                </c:pt>
                <c:pt idx="147">
                  <c:v>30560</c:v>
                </c:pt>
                <c:pt idx="148">
                  <c:v>30712</c:v>
                </c:pt>
                <c:pt idx="149">
                  <c:v>30825</c:v>
                </c:pt>
                <c:pt idx="150">
                  <c:v>31191</c:v>
                </c:pt>
                <c:pt idx="151">
                  <c:v>31036</c:v>
                </c:pt>
                <c:pt idx="152">
                  <c:v>31430</c:v>
                </c:pt>
                <c:pt idx="153">
                  <c:v>31625</c:v>
                </c:pt>
                <c:pt idx="154">
                  <c:v>31659</c:v>
                </c:pt>
                <c:pt idx="155">
                  <c:v>32111</c:v>
                </c:pt>
                <c:pt idx="156">
                  <c:v>32000</c:v>
                </c:pt>
                <c:pt idx="157">
                  <c:v>32469</c:v>
                </c:pt>
                <c:pt idx="158">
                  <c:v>32273</c:v>
                </c:pt>
                <c:pt idx="159">
                  <c:v>32823</c:v>
                </c:pt>
                <c:pt idx="160">
                  <c:v>32746</c:v>
                </c:pt>
                <c:pt idx="161">
                  <c:v>33009</c:v>
                </c:pt>
                <c:pt idx="162">
                  <c:v>33056</c:v>
                </c:pt>
                <c:pt idx="163">
                  <c:v>33261</c:v>
                </c:pt>
                <c:pt idx="164">
                  <c:v>33283</c:v>
                </c:pt>
                <c:pt idx="165">
                  <c:v>33618</c:v>
                </c:pt>
                <c:pt idx="166">
                  <c:v>34022</c:v>
                </c:pt>
                <c:pt idx="167">
                  <c:v>33932</c:v>
                </c:pt>
                <c:pt idx="168">
                  <c:v>34983</c:v>
                </c:pt>
                <c:pt idx="169">
                  <c:v>34535</c:v>
                </c:pt>
                <c:pt idx="170">
                  <c:v>34796</c:v>
                </c:pt>
                <c:pt idx="171">
                  <c:v>34862</c:v>
                </c:pt>
                <c:pt idx="172">
                  <c:v>34910</c:v>
                </c:pt>
                <c:pt idx="173">
                  <c:v>34695</c:v>
                </c:pt>
                <c:pt idx="174">
                  <c:v>34802</c:v>
                </c:pt>
                <c:pt idx="175">
                  <c:v>35367</c:v>
                </c:pt>
                <c:pt idx="176">
                  <c:v>35725</c:v>
                </c:pt>
                <c:pt idx="177">
                  <c:v>35784</c:v>
                </c:pt>
                <c:pt idx="178">
                  <c:v>35923</c:v>
                </c:pt>
                <c:pt idx="179">
                  <c:v>36881</c:v>
                </c:pt>
                <c:pt idx="180">
                  <c:v>36435</c:v>
                </c:pt>
                <c:pt idx="181">
                  <c:v>36053</c:v>
                </c:pt>
                <c:pt idx="182">
                  <c:v>36579</c:v>
                </c:pt>
                <c:pt idx="183">
                  <c:v>36627</c:v>
                </c:pt>
                <c:pt idx="184">
                  <c:v>36732</c:v>
                </c:pt>
                <c:pt idx="185">
                  <c:v>37078</c:v>
                </c:pt>
                <c:pt idx="186">
                  <c:v>37272</c:v>
                </c:pt>
                <c:pt idx="187">
                  <c:v>37189</c:v>
                </c:pt>
                <c:pt idx="188">
                  <c:v>37427</c:v>
                </c:pt>
                <c:pt idx="189">
                  <c:v>37759</c:v>
                </c:pt>
                <c:pt idx="190">
                  <c:v>37727</c:v>
                </c:pt>
                <c:pt idx="191">
                  <c:v>38109</c:v>
                </c:pt>
                <c:pt idx="192">
                  <c:v>37824</c:v>
                </c:pt>
                <c:pt idx="193">
                  <c:v>37249</c:v>
                </c:pt>
                <c:pt idx="194">
                  <c:v>37552</c:v>
                </c:pt>
                <c:pt idx="195">
                  <c:v>37729</c:v>
                </c:pt>
                <c:pt idx="196">
                  <c:v>38089</c:v>
                </c:pt>
                <c:pt idx="197">
                  <c:v>38144</c:v>
                </c:pt>
                <c:pt idx="198">
                  <c:v>38267</c:v>
                </c:pt>
                <c:pt idx="199">
                  <c:v>38239</c:v>
                </c:pt>
                <c:pt idx="200">
                  <c:v>38386</c:v>
                </c:pt>
                <c:pt idx="201">
                  <c:v>38120</c:v>
                </c:pt>
                <c:pt idx="202">
                  <c:v>38018</c:v>
                </c:pt>
                <c:pt idx="203">
                  <c:v>38066</c:v>
                </c:pt>
                <c:pt idx="204">
                  <c:v>38256</c:v>
                </c:pt>
                <c:pt idx="205">
                  <c:v>37945</c:v>
                </c:pt>
                <c:pt idx="206">
                  <c:v>37447</c:v>
                </c:pt>
                <c:pt idx="207">
                  <c:v>37738</c:v>
                </c:pt>
                <c:pt idx="208">
                  <c:v>37755</c:v>
                </c:pt>
                <c:pt idx="209">
                  <c:v>37714</c:v>
                </c:pt>
                <c:pt idx="210">
                  <c:v>37715</c:v>
                </c:pt>
                <c:pt idx="211">
                  <c:v>37645</c:v>
                </c:pt>
                <c:pt idx="212">
                  <c:v>37474</c:v>
                </c:pt>
                <c:pt idx="213">
                  <c:v>37500</c:v>
                </c:pt>
                <c:pt idx="214">
                  <c:v>37700</c:v>
                </c:pt>
                <c:pt idx="215">
                  <c:v>37659</c:v>
                </c:pt>
                <c:pt idx="216">
                  <c:v>37700</c:v>
                </c:pt>
                <c:pt idx="217">
                  <c:v>38267</c:v>
                </c:pt>
                <c:pt idx="218">
                  <c:v>38376</c:v>
                </c:pt>
                <c:pt idx="219">
                  <c:v>38658</c:v>
                </c:pt>
                <c:pt idx="220">
                  <c:v>38695</c:v>
                </c:pt>
                <c:pt idx="221">
                  <c:v>38877</c:v>
                </c:pt>
                <c:pt idx="222">
                  <c:v>39033</c:v>
                </c:pt>
                <c:pt idx="223">
                  <c:v>39402</c:v>
                </c:pt>
                <c:pt idx="224">
                  <c:v>39385</c:v>
                </c:pt>
                <c:pt idx="225">
                  <c:v>39479</c:v>
                </c:pt>
                <c:pt idx="226">
                  <c:v>39710</c:v>
                </c:pt>
                <c:pt idx="227">
                  <c:v>39469</c:v>
                </c:pt>
                <c:pt idx="228">
                  <c:v>39743</c:v>
                </c:pt>
                <c:pt idx="229">
                  <c:v>40382</c:v>
                </c:pt>
                <c:pt idx="230">
                  <c:v>40575</c:v>
                </c:pt>
                <c:pt idx="231">
                  <c:v>40624</c:v>
                </c:pt>
                <c:pt idx="232">
                  <c:v>41050</c:v>
                </c:pt>
                <c:pt idx="233">
                  <c:v>41540</c:v>
                </c:pt>
                <c:pt idx="234">
                  <c:v>41516</c:v>
                </c:pt>
                <c:pt idx="235">
                  <c:v>41718</c:v>
                </c:pt>
                <c:pt idx="236">
                  <c:v>42013</c:v>
                </c:pt>
                <c:pt idx="237">
                  <c:v>42162</c:v>
                </c:pt>
                <c:pt idx="238">
                  <c:v>42237</c:v>
                </c:pt>
                <c:pt idx="239">
                  <c:v>41864</c:v>
                </c:pt>
                <c:pt idx="240">
                  <c:v>42905</c:v>
                </c:pt>
                <c:pt idx="241">
                  <c:v>42950</c:v>
                </c:pt>
                <c:pt idx="242">
                  <c:v>42942</c:v>
                </c:pt>
                <c:pt idx="243">
                  <c:v>43365</c:v>
                </c:pt>
                <c:pt idx="244">
                  <c:v>43313</c:v>
                </c:pt>
                <c:pt idx="245">
                  <c:v>43542</c:v>
                </c:pt>
                <c:pt idx="246">
                  <c:v>43676</c:v>
                </c:pt>
                <c:pt idx="247">
                  <c:v>43712</c:v>
                </c:pt>
                <c:pt idx="248">
                  <c:v>44085</c:v>
                </c:pt>
                <c:pt idx="249">
                  <c:v>43708</c:v>
                </c:pt>
                <c:pt idx="250">
                  <c:v>44520</c:v>
                </c:pt>
                <c:pt idx="251">
                  <c:v>44538</c:v>
                </c:pt>
                <c:pt idx="252">
                  <c:v>45143</c:v>
                </c:pt>
                <c:pt idx="253">
                  <c:v>44868</c:v>
                </c:pt>
                <c:pt idx="254">
                  <c:v>45054</c:v>
                </c:pt>
                <c:pt idx="255">
                  <c:v>44725</c:v>
                </c:pt>
                <c:pt idx="256">
                  <c:v>44818</c:v>
                </c:pt>
                <c:pt idx="257">
                  <c:v>44703</c:v>
                </c:pt>
                <c:pt idx="258">
                  <c:v>45053</c:v>
                </c:pt>
                <c:pt idx="259">
                  <c:v>45156</c:v>
                </c:pt>
                <c:pt idx="260">
                  <c:v>45346</c:v>
                </c:pt>
                <c:pt idx="261">
                  <c:v>45942</c:v>
                </c:pt>
                <c:pt idx="262">
                  <c:v>46748</c:v>
                </c:pt>
                <c:pt idx="263">
                  <c:v>46334</c:v>
                </c:pt>
                <c:pt idx="264">
                  <c:v>45918</c:v>
                </c:pt>
                <c:pt idx="265">
                  <c:v>46426</c:v>
                </c:pt>
                <c:pt idx="266">
                  <c:v>47064</c:v>
                </c:pt>
                <c:pt idx="267">
                  <c:v>47141</c:v>
                </c:pt>
                <c:pt idx="268">
                  <c:v>47542</c:v>
                </c:pt>
                <c:pt idx="269">
                  <c:v>47714</c:v>
                </c:pt>
                <c:pt idx="270">
                  <c:v>48086</c:v>
                </c:pt>
                <c:pt idx="271">
                  <c:v>48379</c:v>
                </c:pt>
                <c:pt idx="272">
                  <c:v>48985</c:v>
                </c:pt>
                <c:pt idx="273">
                  <c:v>49664</c:v>
                </c:pt>
                <c:pt idx="274">
                  <c:v>49736</c:v>
                </c:pt>
                <c:pt idx="275">
                  <c:v>50463</c:v>
                </c:pt>
                <c:pt idx="276">
                  <c:v>50837</c:v>
                </c:pt>
                <c:pt idx="277">
                  <c:v>50640</c:v>
                </c:pt>
                <c:pt idx="278">
                  <c:v>51075</c:v>
                </c:pt>
                <c:pt idx="279">
                  <c:v>51744</c:v>
                </c:pt>
                <c:pt idx="280">
                  <c:v>51866</c:v>
                </c:pt>
                <c:pt idx="281">
                  <c:v>51885</c:v>
                </c:pt>
                <c:pt idx="282">
                  <c:v>52115</c:v>
                </c:pt>
                <c:pt idx="283">
                  <c:v>52473</c:v>
                </c:pt>
                <c:pt idx="284">
                  <c:v>52394</c:v>
                </c:pt>
                <c:pt idx="285">
                  <c:v>52766</c:v>
                </c:pt>
                <c:pt idx="286">
                  <c:v>52886</c:v>
                </c:pt>
                <c:pt idx="287">
                  <c:v>53695</c:v>
                </c:pt>
                <c:pt idx="288">
                  <c:v>53050</c:v>
                </c:pt>
                <c:pt idx="289">
                  <c:v>54244</c:v>
                </c:pt>
                <c:pt idx="290">
                  <c:v>53927</c:v>
                </c:pt>
                <c:pt idx="291">
                  <c:v>54246</c:v>
                </c:pt>
                <c:pt idx="292">
                  <c:v>54302</c:v>
                </c:pt>
                <c:pt idx="293">
                  <c:v>54351</c:v>
                </c:pt>
                <c:pt idx="294">
                  <c:v>54329</c:v>
                </c:pt>
                <c:pt idx="295">
                  <c:v>54794</c:v>
                </c:pt>
                <c:pt idx="296">
                  <c:v>55357</c:v>
                </c:pt>
                <c:pt idx="297">
                  <c:v>55358</c:v>
                </c:pt>
                <c:pt idx="298">
                  <c:v>56322</c:v>
                </c:pt>
                <c:pt idx="299">
                  <c:v>55371</c:v>
                </c:pt>
                <c:pt idx="300">
                  <c:v>57368</c:v>
                </c:pt>
                <c:pt idx="301">
                  <c:v>57449</c:v>
                </c:pt>
                <c:pt idx="302">
                  <c:v>57341</c:v>
                </c:pt>
                <c:pt idx="303">
                  <c:v>57435</c:v>
                </c:pt>
                <c:pt idx="304">
                  <c:v>57494</c:v>
                </c:pt>
                <c:pt idx="305">
                  <c:v>57296</c:v>
                </c:pt>
                <c:pt idx="306">
                  <c:v>57150</c:v>
                </c:pt>
                <c:pt idx="307">
                  <c:v>57530</c:v>
                </c:pt>
                <c:pt idx="308">
                  <c:v>57788</c:v>
                </c:pt>
                <c:pt idx="309">
                  <c:v>58224</c:v>
                </c:pt>
                <c:pt idx="310">
                  <c:v>58915</c:v>
                </c:pt>
                <c:pt idx="311">
                  <c:v>59203</c:v>
                </c:pt>
                <c:pt idx="312">
                  <c:v>59463</c:v>
                </c:pt>
                <c:pt idx="313">
                  <c:v>59793</c:v>
                </c:pt>
                <c:pt idx="314">
                  <c:v>60288</c:v>
                </c:pt>
                <c:pt idx="315">
                  <c:v>59625</c:v>
                </c:pt>
                <c:pt idx="316">
                  <c:v>60912</c:v>
                </c:pt>
                <c:pt idx="317">
                  <c:v>61589</c:v>
                </c:pt>
                <c:pt idx="318">
                  <c:v>62174</c:v>
                </c:pt>
                <c:pt idx="319">
                  <c:v>62627</c:v>
                </c:pt>
                <c:pt idx="320">
                  <c:v>61172</c:v>
                </c:pt>
                <c:pt idx="321">
                  <c:v>61817</c:v>
                </c:pt>
                <c:pt idx="322">
                  <c:v>61475</c:v>
                </c:pt>
                <c:pt idx="323">
                  <c:v>61452</c:v>
                </c:pt>
                <c:pt idx="324">
                  <c:v>61512</c:v>
                </c:pt>
                <c:pt idx="325">
                  <c:v>62162</c:v>
                </c:pt>
                <c:pt idx="326">
                  <c:v>62598</c:v>
                </c:pt>
                <c:pt idx="327">
                  <c:v>63137</c:v>
                </c:pt>
                <c:pt idx="328">
                  <c:v>63898</c:v>
                </c:pt>
                <c:pt idx="329">
                  <c:v>64702</c:v>
                </c:pt>
                <c:pt idx="330">
                  <c:v>65003</c:v>
                </c:pt>
                <c:pt idx="331">
                  <c:v>65191</c:v>
                </c:pt>
                <c:pt idx="332">
                  <c:v>65707</c:v>
                </c:pt>
                <c:pt idx="333">
                  <c:v>66068</c:v>
                </c:pt>
                <c:pt idx="334">
                  <c:v>65841</c:v>
                </c:pt>
                <c:pt idx="335">
                  <c:v>66980</c:v>
                </c:pt>
                <c:pt idx="336">
                  <c:v>67950</c:v>
                </c:pt>
                <c:pt idx="337">
                  <c:v>68276</c:v>
                </c:pt>
                <c:pt idx="338">
                  <c:v>47758</c:v>
                </c:pt>
                <c:pt idx="339">
                  <c:v>31107</c:v>
                </c:pt>
                <c:pt idx="340">
                  <c:v>41021</c:v>
                </c:pt>
                <c:pt idx="341">
                  <c:v>52844</c:v>
                </c:pt>
                <c:pt idx="342">
                  <c:v>54918</c:v>
                </c:pt>
                <c:pt idx="343">
                  <c:v>57687</c:v>
                </c:pt>
                <c:pt idx="344">
                  <c:v>59171</c:v>
                </c:pt>
                <c:pt idx="345">
                  <c:v>59223</c:v>
                </c:pt>
                <c:pt idx="346">
                  <c:v>57001</c:v>
                </c:pt>
                <c:pt idx="347">
                  <c:v>54066</c:v>
                </c:pt>
                <c:pt idx="348">
                  <c:v>59553</c:v>
                </c:pt>
                <c:pt idx="349">
                  <c:v>59036</c:v>
                </c:pt>
                <c:pt idx="350">
                  <c:v>67362</c:v>
                </c:pt>
                <c:pt idx="351">
                  <c:v>69899</c:v>
                </c:pt>
                <c:pt idx="352">
                  <c:v>72480</c:v>
                </c:pt>
                <c:pt idx="353">
                  <c:v>75837</c:v>
                </c:pt>
                <c:pt idx="354">
                  <c:v>77293</c:v>
                </c:pt>
                <c:pt idx="355">
                  <c:v>77564</c:v>
                </c:pt>
                <c:pt idx="356">
                  <c:v>78288</c:v>
                </c:pt>
                <c:pt idx="357">
                  <c:v>78449</c:v>
                </c:pt>
                <c:pt idx="358">
                  <c:v>78967</c:v>
                </c:pt>
                <c:pt idx="359">
                  <c:v>78432</c:v>
                </c:pt>
                <c:pt idx="360">
                  <c:v>76217</c:v>
                </c:pt>
                <c:pt idx="361">
                  <c:v>80463</c:v>
                </c:pt>
                <c:pt idx="362">
                  <c:v>82388</c:v>
                </c:pt>
                <c:pt idx="363">
                  <c:v>84481</c:v>
                </c:pt>
                <c:pt idx="364">
                  <c:v>85322</c:v>
                </c:pt>
                <c:pt idx="365">
                  <c:v>85939</c:v>
                </c:pt>
                <c:pt idx="366">
                  <c:v>85214</c:v>
                </c:pt>
                <c:pt idx="367">
                  <c:v>87305</c:v>
                </c:pt>
                <c:pt idx="368">
                  <c:v>88196</c:v>
                </c:pt>
                <c:pt idx="369">
                  <c:v>89261</c:v>
                </c:pt>
                <c:pt idx="370">
                  <c:v>89083</c:v>
                </c:pt>
                <c:pt idx="371">
                  <c:v>89785</c:v>
                </c:pt>
                <c:pt idx="372">
                  <c:v>94789</c:v>
                </c:pt>
                <c:pt idx="373">
                  <c:v>92740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0C-4E65-A968-EDE814E36A3D}"/>
            </c:ext>
          </c:extLst>
        </c:ser>
        <c:ser>
          <c:idx val="0"/>
          <c:order val="11"/>
          <c:tx>
            <c:strRef>
              <c:f>GrocerySA!$E$1</c:f>
              <c:strCache>
                <c:ptCount val="1"/>
                <c:pt idx="0">
                  <c:v>Advance Retail Sales: Grocery Stores SA</c:v>
                </c:pt>
              </c:strCache>
            </c:strRef>
          </c:tx>
          <c:spPr>
            <a:ln w="2222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RestSA!$D$2:$D$397</c:f>
              <c:numCache>
                <c:formatCode>mmm\ \'yy</c:formatCode>
                <c:ptCount val="396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</c:numCache>
            </c:numRef>
          </c:cat>
          <c:val>
            <c:numRef>
              <c:f>GrocerySA!$E$2:$E$397</c:f>
              <c:numCache>
                <c:formatCode>_(* #,##0_);_(* \(#,##0\);_(* "-"??_);_(@_)</c:formatCode>
                <c:ptCount val="396"/>
                <c:pt idx="0">
                  <c:v>27835</c:v>
                </c:pt>
                <c:pt idx="1">
                  <c:v>27720</c:v>
                </c:pt>
                <c:pt idx="2">
                  <c:v>27848</c:v>
                </c:pt>
                <c:pt idx="3">
                  <c:v>27867</c:v>
                </c:pt>
                <c:pt idx="4">
                  <c:v>27987</c:v>
                </c:pt>
                <c:pt idx="5">
                  <c:v>28011</c:v>
                </c:pt>
                <c:pt idx="6">
                  <c:v>28183</c:v>
                </c:pt>
                <c:pt idx="7">
                  <c:v>28222</c:v>
                </c:pt>
                <c:pt idx="8">
                  <c:v>28122</c:v>
                </c:pt>
                <c:pt idx="9">
                  <c:v>28328</c:v>
                </c:pt>
                <c:pt idx="10">
                  <c:v>28184</c:v>
                </c:pt>
                <c:pt idx="11">
                  <c:v>28233</c:v>
                </c:pt>
                <c:pt idx="12">
                  <c:v>28220</c:v>
                </c:pt>
                <c:pt idx="13">
                  <c:v>28419</c:v>
                </c:pt>
                <c:pt idx="14">
                  <c:v>28307</c:v>
                </c:pt>
                <c:pt idx="15">
                  <c:v>28367</c:v>
                </c:pt>
                <c:pt idx="16">
                  <c:v>28386</c:v>
                </c:pt>
                <c:pt idx="17">
                  <c:v>28377</c:v>
                </c:pt>
                <c:pt idx="18">
                  <c:v>28554</c:v>
                </c:pt>
                <c:pt idx="19">
                  <c:v>28357</c:v>
                </c:pt>
                <c:pt idx="20">
                  <c:v>28478</c:v>
                </c:pt>
                <c:pt idx="21">
                  <c:v>28618</c:v>
                </c:pt>
                <c:pt idx="22">
                  <c:v>28625</c:v>
                </c:pt>
                <c:pt idx="23">
                  <c:v>28773</c:v>
                </c:pt>
                <c:pt idx="24">
                  <c:v>28722</c:v>
                </c:pt>
                <c:pt idx="25">
                  <c:v>28923</c:v>
                </c:pt>
                <c:pt idx="26">
                  <c:v>28914</c:v>
                </c:pt>
                <c:pt idx="27">
                  <c:v>29111</c:v>
                </c:pt>
                <c:pt idx="28">
                  <c:v>29025</c:v>
                </c:pt>
                <c:pt idx="29">
                  <c:v>29311</c:v>
                </c:pt>
                <c:pt idx="30">
                  <c:v>29149</c:v>
                </c:pt>
                <c:pt idx="31">
                  <c:v>29410</c:v>
                </c:pt>
                <c:pt idx="32">
                  <c:v>29545</c:v>
                </c:pt>
                <c:pt idx="33">
                  <c:v>29343</c:v>
                </c:pt>
                <c:pt idx="34">
                  <c:v>29520</c:v>
                </c:pt>
                <c:pt idx="35">
                  <c:v>29443</c:v>
                </c:pt>
                <c:pt idx="36">
                  <c:v>29791</c:v>
                </c:pt>
                <c:pt idx="37">
                  <c:v>29604</c:v>
                </c:pt>
                <c:pt idx="38">
                  <c:v>29619</c:v>
                </c:pt>
                <c:pt idx="39">
                  <c:v>29499</c:v>
                </c:pt>
                <c:pt idx="40">
                  <c:v>29763</c:v>
                </c:pt>
                <c:pt idx="41">
                  <c:v>29812</c:v>
                </c:pt>
                <c:pt idx="42">
                  <c:v>29675</c:v>
                </c:pt>
                <c:pt idx="43">
                  <c:v>29721</c:v>
                </c:pt>
                <c:pt idx="44">
                  <c:v>29735</c:v>
                </c:pt>
                <c:pt idx="45">
                  <c:v>29692</c:v>
                </c:pt>
                <c:pt idx="46">
                  <c:v>29858</c:v>
                </c:pt>
                <c:pt idx="47">
                  <c:v>29994</c:v>
                </c:pt>
                <c:pt idx="48">
                  <c:v>30105</c:v>
                </c:pt>
                <c:pt idx="49">
                  <c:v>29990</c:v>
                </c:pt>
                <c:pt idx="50">
                  <c:v>30125</c:v>
                </c:pt>
                <c:pt idx="51">
                  <c:v>30220</c:v>
                </c:pt>
                <c:pt idx="52">
                  <c:v>30245</c:v>
                </c:pt>
                <c:pt idx="53">
                  <c:v>30288</c:v>
                </c:pt>
                <c:pt idx="54">
                  <c:v>30493</c:v>
                </c:pt>
                <c:pt idx="55">
                  <c:v>30555</c:v>
                </c:pt>
                <c:pt idx="56">
                  <c:v>30565</c:v>
                </c:pt>
                <c:pt idx="57">
                  <c:v>30766</c:v>
                </c:pt>
                <c:pt idx="58">
                  <c:v>30768</c:v>
                </c:pt>
                <c:pt idx="59">
                  <c:v>30879</c:v>
                </c:pt>
                <c:pt idx="60">
                  <c:v>31030</c:v>
                </c:pt>
                <c:pt idx="61">
                  <c:v>30991</c:v>
                </c:pt>
                <c:pt idx="62">
                  <c:v>31109</c:v>
                </c:pt>
                <c:pt idx="63">
                  <c:v>31065</c:v>
                </c:pt>
                <c:pt idx="64">
                  <c:v>30987</c:v>
                </c:pt>
                <c:pt idx="65">
                  <c:v>30804</c:v>
                </c:pt>
                <c:pt idx="66">
                  <c:v>31022</c:v>
                </c:pt>
                <c:pt idx="67">
                  <c:v>31160</c:v>
                </c:pt>
                <c:pt idx="68">
                  <c:v>31171</c:v>
                </c:pt>
                <c:pt idx="69">
                  <c:v>31225</c:v>
                </c:pt>
                <c:pt idx="70">
                  <c:v>31125</c:v>
                </c:pt>
                <c:pt idx="71">
                  <c:v>31063</c:v>
                </c:pt>
                <c:pt idx="72">
                  <c:v>30989</c:v>
                </c:pt>
                <c:pt idx="73">
                  <c:v>30915</c:v>
                </c:pt>
                <c:pt idx="74">
                  <c:v>31123</c:v>
                </c:pt>
                <c:pt idx="75">
                  <c:v>31169</c:v>
                </c:pt>
                <c:pt idx="76">
                  <c:v>31358</c:v>
                </c:pt>
                <c:pt idx="77">
                  <c:v>31435</c:v>
                </c:pt>
                <c:pt idx="78">
                  <c:v>31673</c:v>
                </c:pt>
                <c:pt idx="79">
                  <c:v>31744</c:v>
                </c:pt>
                <c:pt idx="80">
                  <c:v>31702</c:v>
                </c:pt>
                <c:pt idx="81">
                  <c:v>31864</c:v>
                </c:pt>
                <c:pt idx="82">
                  <c:v>31920</c:v>
                </c:pt>
                <c:pt idx="83">
                  <c:v>32291</c:v>
                </c:pt>
                <c:pt idx="84">
                  <c:v>32225</c:v>
                </c:pt>
                <c:pt idx="85">
                  <c:v>32465</c:v>
                </c:pt>
                <c:pt idx="86">
                  <c:v>32419</c:v>
                </c:pt>
                <c:pt idx="87">
                  <c:v>32700</c:v>
                </c:pt>
                <c:pt idx="88">
                  <c:v>32776</c:v>
                </c:pt>
                <c:pt idx="89">
                  <c:v>32633</c:v>
                </c:pt>
                <c:pt idx="90">
                  <c:v>32891</c:v>
                </c:pt>
                <c:pt idx="91">
                  <c:v>32878</c:v>
                </c:pt>
                <c:pt idx="92">
                  <c:v>33121</c:v>
                </c:pt>
                <c:pt idx="93">
                  <c:v>32968</c:v>
                </c:pt>
                <c:pt idx="94">
                  <c:v>32972</c:v>
                </c:pt>
                <c:pt idx="95">
                  <c:v>34270</c:v>
                </c:pt>
                <c:pt idx="96">
                  <c:v>32239</c:v>
                </c:pt>
                <c:pt idx="97">
                  <c:v>32567</c:v>
                </c:pt>
                <c:pt idx="98">
                  <c:v>33117</c:v>
                </c:pt>
                <c:pt idx="99">
                  <c:v>33541</c:v>
                </c:pt>
                <c:pt idx="100">
                  <c:v>33221</c:v>
                </c:pt>
                <c:pt idx="101">
                  <c:v>33644</c:v>
                </c:pt>
                <c:pt idx="102">
                  <c:v>33479</c:v>
                </c:pt>
                <c:pt idx="103">
                  <c:v>33554</c:v>
                </c:pt>
                <c:pt idx="104">
                  <c:v>33729</c:v>
                </c:pt>
                <c:pt idx="105">
                  <c:v>33867</c:v>
                </c:pt>
                <c:pt idx="106">
                  <c:v>34071</c:v>
                </c:pt>
                <c:pt idx="107">
                  <c:v>34558</c:v>
                </c:pt>
                <c:pt idx="108">
                  <c:v>34229</c:v>
                </c:pt>
                <c:pt idx="109">
                  <c:v>34602</c:v>
                </c:pt>
                <c:pt idx="110">
                  <c:v>34477</c:v>
                </c:pt>
                <c:pt idx="111">
                  <c:v>34727</c:v>
                </c:pt>
                <c:pt idx="112">
                  <c:v>34781</c:v>
                </c:pt>
                <c:pt idx="113">
                  <c:v>34866</c:v>
                </c:pt>
                <c:pt idx="114">
                  <c:v>34792</c:v>
                </c:pt>
                <c:pt idx="115">
                  <c:v>35043</c:v>
                </c:pt>
                <c:pt idx="116">
                  <c:v>35152</c:v>
                </c:pt>
                <c:pt idx="117">
                  <c:v>35270</c:v>
                </c:pt>
                <c:pt idx="118">
                  <c:v>35414</c:v>
                </c:pt>
                <c:pt idx="119">
                  <c:v>35208</c:v>
                </c:pt>
                <c:pt idx="120">
                  <c:v>35130</c:v>
                </c:pt>
                <c:pt idx="121">
                  <c:v>35114</c:v>
                </c:pt>
                <c:pt idx="122">
                  <c:v>35160</c:v>
                </c:pt>
                <c:pt idx="123">
                  <c:v>34827</c:v>
                </c:pt>
                <c:pt idx="124">
                  <c:v>34941</c:v>
                </c:pt>
                <c:pt idx="125">
                  <c:v>34933</c:v>
                </c:pt>
                <c:pt idx="126">
                  <c:v>35044</c:v>
                </c:pt>
                <c:pt idx="127">
                  <c:v>34874</c:v>
                </c:pt>
                <c:pt idx="128">
                  <c:v>34865</c:v>
                </c:pt>
                <c:pt idx="129">
                  <c:v>34990</c:v>
                </c:pt>
                <c:pt idx="130">
                  <c:v>35157</c:v>
                </c:pt>
                <c:pt idx="131">
                  <c:v>35257</c:v>
                </c:pt>
                <c:pt idx="132">
                  <c:v>35669</c:v>
                </c:pt>
                <c:pt idx="133">
                  <c:v>35570</c:v>
                </c:pt>
                <c:pt idx="134">
                  <c:v>35549</c:v>
                </c:pt>
                <c:pt idx="135">
                  <c:v>35638</c:v>
                </c:pt>
                <c:pt idx="136">
                  <c:v>35225</c:v>
                </c:pt>
                <c:pt idx="137">
                  <c:v>35676</c:v>
                </c:pt>
                <c:pt idx="138">
                  <c:v>35957</c:v>
                </c:pt>
                <c:pt idx="139">
                  <c:v>35890</c:v>
                </c:pt>
                <c:pt idx="140">
                  <c:v>35918</c:v>
                </c:pt>
                <c:pt idx="141">
                  <c:v>35763</c:v>
                </c:pt>
                <c:pt idx="142">
                  <c:v>35679</c:v>
                </c:pt>
                <c:pt idx="143">
                  <c:v>35808</c:v>
                </c:pt>
                <c:pt idx="144">
                  <c:v>36402</c:v>
                </c:pt>
                <c:pt idx="145">
                  <c:v>35890</c:v>
                </c:pt>
                <c:pt idx="146">
                  <c:v>36365</c:v>
                </c:pt>
                <c:pt idx="147">
                  <c:v>36312</c:v>
                </c:pt>
                <c:pt idx="148">
                  <c:v>36528</c:v>
                </c:pt>
                <c:pt idx="149">
                  <c:v>36508</c:v>
                </c:pt>
                <c:pt idx="150">
                  <c:v>36526</c:v>
                </c:pt>
                <c:pt idx="151">
                  <c:v>36680</c:v>
                </c:pt>
                <c:pt idx="152">
                  <c:v>36951</c:v>
                </c:pt>
                <c:pt idx="153">
                  <c:v>37078</c:v>
                </c:pt>
                <c:pt idx="154">
                  <c:v>37286</c:v>
                </c:pt>
                <c:pt idx="155">
                  <c:v>37423</c:v>
                </c:pt>
                <c:pt idx="156">
                  <c:v>37628</c:v>
                </c:pt>
                <c:pt idx="157">
                  <c:v>37553</c:v>
                </c:pt>
                <c:pt idx="158">
                  <c:v>37645</c:v>
                </c:pt>
                <c:pt idx="159">
                  <c:v>38049</c:v>
                </c:pt>
                <c:pt idx="160">
                  <c:v>37908</c:v>
                </c:pt>
                <c:pt idx="161">
                  <c:v>38143</c:v>
                </c:pt>
                <c:pt idx="162">
                  <c:v>37960</c:v>
                </c:pt>
                <c:pt idx="163">
                  <c:v>38320</c:v>
                </c:pt>
                <c:pt idx="164">
                  <c:v>38577</c:v>
                </c:pt>
                <c:pt idx="165">
                  <c:v>38559</c:v>
                </c:pt>
                <c:pt idx="166">
                  <c:v>38508</c:v>
                </c:pt>
                <c:pt idx="167">
                  <c:v>38847</c:v>
                </c:pt>
                <c:pt idx="168">
                  <c:v>38254</c:v>
                </c:pt>
                <c:pt idx="169">
                  <c:v>38889</c:v>
                </c:pt>
                <c:pt idx="170">
                  <c:v>38866</c:v>
                </c:pt>
                <c:pt idx="171">
                  <c:v>38891</c:v>
                </c:pt>
                <c:pt idx="172">
                  <c:v>39242</c:v>
                </c:pt>
                <c:pt idx="173">
                  <c:v>39372</c:v>
                </c:pt>
                <c:pt idx="174">
                  <c:v>39411</c:v>
                </c:pt>
                <c:pt idx="175">
                  <c:v>39705</c:v>
                </c:pt>
                <c:pt idx="176">
                  <c:v>39356</c:v>
                </c:pt>
                <c:pt idx="177">
                  <c:v>40002</c:v>
                </c:pt>
                <c:pt idx="178">
                  <c:v>39989</c:v>
                </c:pt>
                <c:pt idx="179">
                  <c:v>40153</c:v>
                </c:pt>
                <c:pt idx="180">
                  <c:v>40253</c:v>
                </c:pt>
                <c:pt idx="181">
                  <c:v>40646</c:v>
                </c:pt>
                <c:pt idx="182">
                  <c:v>40572</c:v>
                </c:pt>
                <c:pt idx="183">
                  <c:v>40416</c:v>
                </c:pt>
                <c:pt idx="184">
                  <c:v>40740</c:v>
                </c:pt>
                <c:pt idx="185">
                  <c:v>40870</c:v>
                </c:pt>
                <c:pt idx="186">
                  <c:v>41044</c:v>
                </c:pt>
                <c:pt idx="187">
                  <c:v>40954</c:v>
                </c:pt>
                <c:pt idx="188">
                  <c:v>41095</c:v>
                </c:pt>
                <c:pt idx="189">
                  <c:v>41379</c:v>
                </c:pt>
                <c:pt idx="190">
                  <c:v>41868</c:v>
                </c:pt>
                <c:pt idx="191">
                  <c:v>41998</c:v>
                </c:pt>
                <c:pt idx="192">
                  <c:v>42159</c:v>
                </c:pt>
                <c:pt idx="193">
                  <c:v>42016</c:v>
                </c:pt>
                <c:pt idx="194">
                  <c:v>42168</c:v>
                </c:pt>
                <c:pt idx="195">
                  <c:v>42584</c:v>
                </c:pt>
                <c:pt idx="196">
                  <c:v>42549</c:v>
                </c:pt>
                <c:pt idx="197">
                  <c:v>42683</c:v>
                </c:pt>
                <c:pt idx="198">
                  <c:v>42899</c:v>
                </c:pt>
                <c:pt idx="199">
                  <c:v>43063</c:v>
                </c:pt>
                <c:pt idx="200">
                  <c:v>42834</c:v>
                </c:pt>
                <c:pt idx="201">
                  <c:v>42768</c:v>
                </c:pt>
                <c:pt idx="202">
                  <c:v>42496</c:v>
                </c:pt>
                <c:pt idx="203">
                  <c:v>42136</c:v>
                </c:pt>
                <c:pt idx="204">
                  <c:v>42771</c:v>
                </c:pt>
                <c:pt idx="205">
                  <c:v>42101</c:v>
                </c:pt>
                <c:pt idx="206">
                  <c:v>42069</c:v>
                </c:pt>
                <c:pt idx="207">
                  <c:v>42288</c:v>
                </c:pt>
                <c:pt idx="208">
                  <c:v>42300</c:v>
                </c:pt>
                <c:pt idx="209">
                  <c:v>42530</c:v>
                </c:pt>
                <c:pt idx="210">
                  <c:v>42480</c:v>
                </c:pt>
                <c:pt idx="211">
                  <c:v>42401</c:v>
                </c:pt>
                <c:pt idx="212">
                  <c:v>42691</c:v>
                </c:pt>
                <c:pt idx="213">
                  <c:v>42763</c:v>
                </c:pt>
                <c:pt idx="214">
                  <c:v>42808</c:v>
                </c:pt>
                <c:pt idx="215">
                  <c:v>43192</c:v>
                </c:pt>
                <c:pt idx="216">
                  <c:v>43028</c:v>
                </c:pt>
                <c:pt idx="217">
                  <c:v>43735</c:v>
                </c:pt>
                <c:pt idx="218">
                  <c:v>43304</c:v>
                </c:pt>
                <c:pt idx="219">
                  <c:v>43186</c:v>
                </c:pt>
                <c:pt idx="220">
                  <c:v>43266</c:v>
                </c:pt>
                <c:pt idx="221">
                  <c:v>42920</c:v>
                </c:pt>
                <c:pt idx="222">
                  <c:v>43052</c:v>
                </c:pt>
                <c:pt idx="223">
                  <c:v>43215</c:v>
                </c:pt>
                <c:pt idx="224">
                  <c:v>43646</c:v>
                </c:pt>
                <c:pt idx="225">
                  <c:v>43493</c:v>
                </c:pt>
                <c:pt idx="226">
                  <c:v>44077</c:v>
                </c:pt>
                <c:pt idx="227">
                  <c:v>44184</c:v>
                </c:pt>
                <c:pt idx="228">
                  <c:v>44684</c:v>
                </c:pt>
                <c:pt idx="229">
                  <c:v>44961</c:v>
                </c:pt>
                <c:pt idx="230">
                  <c:v>45068</c:v>
                </c:pt>
                <c:pt idx="231">
                  <c:v>45769</c:v>
                </c:pt>
                <c:pt idx="232">
                  <c:v>45321</c:v>
                </c:pt>
                <c:pt idx="233">
                  <c:v>45791</c:v>
                </c:pt>
                <c:pt idx="234">
                  <c:v>45797</c:v>
                </c:pt>
                <c:pt idx="235">
                  <c:v>46034</c:v>
                </c:pt>
                <c:pt idx="236">
                  <c:v>45887</c:v>
                </c:pt>
                <c:pt idx="237">
                  <c:v>46047</c:v>
                </c:pt>
                <c:pt idx="238">
                  <c:v>46185</c:v>
                </c:pt>
                <c:pt idx="239">
                  <c:v>46078</c:v>
                </c:pt>
                <c:pt idx="240">
                  <c:v>46201</c:v>
                </c:pt>
                <c:pt idx="241">
                  <c:v>46353</c:v>
                </c:pt>
                <c:pt idx="242">
                  <c:v>46800</c:v>
                </c:pt>
                <c:pt idx="243">
                  <c:v>46879</c:v>
                </c:pt>
                <c:pt idx="244">
                  <c:v>46873</c:v>
                </c:pt>
                <c:pt idx="245">
                  <c:v>46889</c:v>
                </c:pt>
                <c:pt idx="246">
                  <c:v>46910</c:v>
                </c:pt>
                <c:pt idx="247">
                  <c:v>47059</c:v>
                </c:pt>
                <c:pt idx="248">
                  <c:v>47131</c:v>
                </c:pt>
                <c:pt idx="249">
                  <c:v>47402</c:v>
                </c:pt>
                <c:pt idx="250">
                  <c:v>47310</c:v>
                </c:pt>
                <c:pt idx="251">
                  <c:v>47142</c:v>
                </c:pt>
                <c:pt idx="252">
                  <c:v>47283</c:v>
                </c:pt>
                <c:pt idx="253">
                  <c:v>47729</c:v>
                </c:pt>
                <c:pt idx="254">
                  <c:v>47624</c:v>
                </c:pt>
                <c:pt idx="255">
                  <c:v>47307</c:v>
                </c:pt>
                <c:pt idx="256">
                  <c:v>47800</c:v>
                </c:pt>
                <c:pt idx="257">
                  <c:v>47792</c:v>
                </c:pt>
                <c:pt idx="258">
                  <c:v>48101</c:v>
                </c:pt>
                <c:pt idx="259">
                  <c:v>48183</c:v>
                </c:pt>
                <c:pt idx="260">
                  <c:v>48290</c:v>
                </c:pt>
                <c:pt idx="261">
                  <c:v>48443</c:v>
                </c:pt>
                <c:pt idx="262">
                  <c:v>48493</c:v>
                </c:pt>
                <c:pt idx="263">
                  <c:v>48940</c:v>
                </c:pt>
                <c:pt idx="264">
                  <c:v>49128</c:v>
                </c:pt>
                <c:pt idx="265">
                  <c:v>49211</c:v>
                </c:pt>
                <c:pt idx="266">
                  <c:v>49246</c:v>
                </c:pt>
                <c:pt idx="267">
                  <c:v>49541</c:v>
                </c:pt>
                <c:pt idx="268">
                  <c:v>49771</c:v>
                </c:pt>
                <c:pt idx="269">
                  <c:v>50148</c:v>
                </c:pt>
                <c:pt idx="270">
                  <c:v>50370</c:v>
                </c:pt>
                <c:pt idx="271">
                  <c:v>50506</c:v>
                </c:pt>
                <c:pt idx="272">
                  <c:v>50728</c:v>
                </c:pt>
                <c:pt idx="273">
                  <c:v>50941</c:v>
                </c:pt>
                <c:pt idx="274">
                  <c:v>50964</c:v>
                </c:pt>
                <c:pt idx="275">
                  <c:v>51141</c:v>
                </c:pt>
                <c:pt idx="276">
                  <c:v>51286</c:v>
                </c:pt>
                <c:pt idx="277">
                  <c:v>51322</c:v>
                </c:pt>
                <c:pt idx="278">
                  <c:v>51273</c:v>
                </c:pt>
                <c:pt idx="279">
                  <c:v>51137</c:v>
                </c:pt>
                <c:pt idx="280">
                  <c:v>51192</c:v>
                </c:pt>
                <c:pt idx="281">
                  <c:v>51455</c:v>
                </c:pt>
                <c:pt idx="282">
                  <c:v>51572</c:v>
                </c:pt>
                <c:pt idx="283">
                  <c:v>51527</c:v>
                </c:pt>
                <c:pt idx="284">
                  <c:v>51419</c:v>
                </c:pt>
                <c:pt idx="285">
                  <c:v>51281</c:v>
                </c:pt>
                <c:pt idx="286">
                  <c:v>51545</c:v>
                </c:pt>
                <c:pt idx="287">
                  <c:v>51331</c:v>
                </c:pt>
                <c:pt idx="288">
                  <c:v>51600</c:v>
                </c:pt>
                <c:pt idx="289">
                  <c:v>51525</c:v>
                </c:pt>
                <c:pt idx="290">
                  <c:v>51175</c:v>
                </c:pt>
                <c:pt idx="291">
                  <c:v>51781</c:v>
                </c:pt>
                <c:pt idx="292">
                  <c:v>51959</c:v>
                </c:pt>
                <c:pt idx="293">
                  <c:v>52330</c:v>
                </c:pt>
                <c:pt idx="294">
                  <c:v>51978</c:v>
                </c:pt>
                <c:pt idx="295">
                  <c:v>52214</c:v>
                </c:pt>
                <c:pt idx="296">
                  <c:v>52510</c:v>
                </c:pt>
                <c:pt idx="297">
                  <c:v>52817</c:v>
                </c:pt>
                <c:pt idx="298">
                  <c:v>52833</c:v>
                </c:pt>
                <c:pt idx="299">
                  <c:v>53156</c:v>
                </c:pt>
                <c:pt idx="300">
                  <c:v>53258</c:v>
                </c:pt>
                <c:pt idx="301">
                  <c:v>53682</c:v>
                </c:pt>
                <c:pt idx="302">
                  <c:v>54112</c:v>
                </c:pt>
                <c:pt idx="303">
                  <c:v>54193</c:v>
                </c:pt>
                <c:pt idx="304">
                  <c:v>54312</c:v>
                </c:pt>
                <c:pt idx="305">
                  <c:v>54148</c:v>
                </c:pt>
                <c:pt idx="306">
                  <c:v>54190</c:v>
                </c:pt>
                <c:pt idx="307">
                  <c:v>54375</c:v>
                </c:pt>
                <c:pt idx="308">
                  <c:v>55071</c:v>
                </c:pt>
                <c:pt idx="309">
                  <c:v>55150</c:v>
                </c:pt>
                <c:pt idx="310">
                  <c:v>55249</c:v>
                </c:pt>
                <c:pt idx="311">
                  <c:v>55794</c:v>
                </c:pt>
                <c:pt idx="312">
                  <c:v>55355</c:v>
                </c:pt>
                <c:pt idx="313">
                  <c:v>55579</c:v>
                </c:pt>
                <c:pt idx="314">
                  <c:v>55731</c:v>
                </c:pt>
                <c:pt idx="315">
                  <c:v>55886</c:v>
                </c:pt>
                <c:pt idx="316">
                  <c:v>55899</c:v>
                </c:pt>
                <c:pt idx="317">
                  <c:v>55787</c:v>
                </c:pt>
                <c:pt idx="318">
                  <c:v>56139</c:v>
                </c:pt>
                <c:pt idx="319">
                  <c:v>55869</c:v>
                </c:pt>
                <c:pt idx="320">
                  <c:v>56153</c:v>
                </c:pt>
                <c:pt idx="321">
                  <c:v>56459</c:v>
                </c:pt>
                <c:pt idx="322">
                  <c:v>56558</c:v>
                </c:pt>
                <c:pt idx="323">
                  <c:v>56478</c:v>
                </c:pt>
                <c:pt idx="324">
                  <c:v>57507</c:v>
                </c:pt>
                <c:pt idx="325">
                  <c:v>56290</c:v>
                </c:pt>
                <c:pt idx="326">
                  <c:v>57371</c:v>
                </c:pt>
                <c:pt idx="327">
                  <c:v>57585</c:v>
                </c:pt>
                <c:pt idx="328">
                  <c:v>57682</c:v>
                </c:pt>
                <c:pt idx="329">
                  <c:v>58025</c:v>
                </c:pt>
                <c:pt idx="330">
                  <c:v>58772</c:v>
                </c:pt>
                <c:pt idx="331">
                  <c:v>58543</c:v>
                </c:pt>
                <c:pt idx="332">
                  <c:v>58062</c:v>
                </c:pt>
                <c:pt idx="333">
                  <c:v>58132</c:v>
                </c:pt>
                <c:pt idx="334">
                  <c:v>58160</c:v>
                </c:pt>
                <c:pt idx="335">
                  <c:v>58630</c:v>
                </c:pt>
                <c:pt idx="336">
                  <c:v>57998</c:v>
                </c:pt>
                <c:pt idx="337">
                  <c:v>58024</c:v>
                </c:pt>
                <c:pt idx="338">
                  <c:v>74190</c:v>
                </c:pt>
                <c:pt idx="339">
                  <c:v>64225</c:v>
                </c:pt>
                <c:pt idx="340">
                  <c:v>64804</c:v>
                </c:pt>
                <c:pt idx="341">
                  <c:v>63505</c:v>
                </c:pt>
                <c:pt idx="342">
                  <c:v>63727</c:v>
                </c:pt>
                <c:pt idx="343">
                  <c:v>62269</c:v>
                </c:pt>
                <c:pt idx="344">
                  <c:v>62182</c:v>
                </c:pt>
                <c:pt idx="345">
                  <c:v>61887</c:v>
                </c:pt>
                <c:pt idx="346">
                  <c:v>62705</c:v>
                </c:pt>
                <c:pt idx="347">
                  <c:v>62328</c:v>
                </c:pt>
                <c:pt idx="348">
                  <c:v>62919</c:v>
                </c:pt>
                <c:pt idx="349">
                  <c:v>63026</c:v>
                </c:pt>
                <c:pt idx="350">
                  <c:v>63134</c:v>
                </c:pt>
                <c:pt idx="351">
                  <c:v>63822</c:v>
                </c:pt>
                <c:pt idx="352">
                  <c:v>64404</c:v>
                </c:pt>
                <c:pt idx="353">
                  <c:v>64930</c:v>
                </c:pt>
                <c:pt idx="354">
                  <c:v>64915</c:v>
                </c:pt>
                <c:pt idx="355">
                  <c:v>66055</c:v>
                </c:pt>
                <c:pt idx="356">
                  <c:v>66663</c:v>
                </c:pt>
                <c:pt idx="357">
                  <c:v>67324</c:v>
                </c:pt>
                <c:pt idx="358">
                  <c:v>67347</c:v>
                </c:pt>
                <c:pt idx="359">
                  <c:v>67906</c:v>
                </c:pt>
                <c:pt idx="360">
                  <c:v>68441</c:v>
                </c:pt>
                <c:pt idx="361">
                  <c:v>68580</c:v>
                </c:pt>
                <c:pt idx="362">
                  <c:v>69098</c:v>
                </c:pt>
                <c:pt idx="363">
                  <c:v>69165</c:v>
                </c:pt>
                <c:pt idx="364">
                  <c:v>69990</c:v>
                </c:pt>
                <c:pt idx="365">
                  <c:v>70860</c:v>
                </c:pt>
                <c:pt idx="366">
                  <c:v>70828</c:v>
                </c:pt>
                <c:pt idx="367">
                  <c:v>71044</c:v>
                </c:pt>
                <c:pt idx="368">
                  <c:v>71661</c:v>
                </c:pt>
                <c:pt idx="369">
                  <c:v>72534</c:v>
                </c:pt>
                <c:pt idx="370">
                  <c:v>72950</c:v>
                </c:pt>
                <c:pt idx="371">
                  <c:v>72591</c:v>
                </c:pt>
                <c:pt idx="372">
                  <c:v>72142</c:v>
                </c:pt>
                <c:pt idx="373">
                  <c:v>72540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0C-4E65-A968-EDE814E36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5278575"/>
        <c:axId val="958058431"/>
        <c:extLst>
          <c:ext xmlns:c15="http://schemas.microsoft.com/office/drawing/2012/chart" uri="{02D57815-91ED-43cb-92C2-25804820EDAC}">
            <c15:filteredLine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RestSA!$L$1</c15:sqref>
                        </c15:formulaRef>
                      </c:ext>
                    </c:extLst>
                    <c:strCache>
                      <c:ptCount val="1"/>
                      <c:pt idx="0">
                        <c:v>Moderate UB Scenario Rest.</c:v>
                      </c:pt>
                    </c:strCache>
                  </c:strRef>
                </c:tx>
                <c:spPr>
                  <a:ln w="19050">
                    <a:solidFill>
                      <a:schemeClr val="accent2">
                        <a:lumMod val="50000"/>
                        <a:lumOff val="50000"/>
                      </a:schemeClr>
                    </a:solidFill>
                    <a:prstDash val="sysDash"/>
                    <a:headEnd type="none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RestSA!$L$2:$L$397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92145.1365804159</c:v>
                      </c:pt>
                      <c:pt idx="375">
                        <c:v>93633.240737400105</c:v>
                      </c:pt>
                      <c:pt idx="376">
                        <c:v>95186.534746994497</c:v>
                      </c:pt>
                      <c:pt idx="377">
                        <c:v>96059.864156747397</c:v>
                      </c:pt>
                      <c:pt idx="378">
                        <c:v>96294.815933589198</c:v>
                      </c:pt>
                      <c:pt idx="379">
                        <c:v>97027.491476418596</c:v>
                      </c:pt>
                      <c:pt idx="380">
                        <c:v>97306.795594576601</c:v>
                      </c:pt>
                      <c:pt idx="381">
                        <c:v>97940.964326996705</c:v>
                      </c:pt>
                      <c:pt idx="382">
                        <c:v>98251.272057625698</c:v>
                      </c:pt>
                      <c:pt idx="383">
                        <c:v>98814.484682796901</c:v>
                      </c:pt>
                      <c:pt idx="384">
                        <c:v>99145.478904072093</c:v>
                      </c:pt>
                      <c:pt idx="385">
                        <c:v>99656.575487073802</c:v>
                      </c:pt>
                      <c:pt idx="386">
                        <c:v>100000.669938903</c:v>
                      </c:pt>
                      <c:pt idx="387">
                        <c:v>100472.864002791</c:v>
                      </c:pt>
                      <c:pt idx="388">
                        <c:v>100824.628469028</c:v>
                      </c:pt>
                      <c:pt idx="389">
                        <c:v>101267.34111398899</c:v>
                      </c:pt>
                      <c:pt idx="390">
                        <c:v>101622.96363643301</c:v>
                      </c:pt>
                      <c:pt idx="391">
                        <c:v>102042.99468974301</c:v>
                      </c:pt>
                      <c:pt idx="392">
                        <c:v>102399.847271684</c:v>
                      </c:pt>
                      <c:pt idx="393">
                        <c:v>102802.155109616</c:v>
                      </c:pt>
                      <c:pt idx="394">
                        <c:v>103158.462403225</c:v>
                      </c:pt>
                      <c:pt idx="395">
                        <c:v>103546.696885985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B60C-4E65-A968-EDE814E36A3D}"/>
                  </c:ext>
                </c:extLst>
              </c15:ser>
            </c15:filteredLineSeries>
            <c15:filteredLineSeries>
              <c15:ser>
                <c:idx val="7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RestSA!$K$1</c15:sqref>
                        </c15:formulaRef>
                      </c:ext>
                    </c:extLst>
                    <c:strCache>
                      <c:ptCount val="1"/>
                      <c:pt idx="0">
                        <c:v>Worst UB Scenario Rest.</c:v>
                      </c:pt>
                    </c:strCache>
                  </c:strRef>
                </c:tx>
                <c:spPr>
                  <a:ln w="19050">
                    <a:solidFill>
                      <a:schemeClr val="accent2">
                        <a:lumMod val="50000"/>
                        <a:lumOff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RestSA!$K$2:$K$397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91134.79140626025</c:v>
                      </c:pt>
                      <c:pt idx="375">
                        <c:v>91899.430792266256</c:v>
                      </c:pt>
                      <c:pt idx="376">
                        <c:v>93124.524369631501</c:v>
                      </c:pt>
                      <c:pt idx="377">
                        <c:v>93813.160792105802</c:v>
                      </c:pt>
                      <c:pt idx="378">
                        <c:v>93899.828553264757</c:v>
                      </c:pt>
                      <c:pt idx="379">
                        <c:v>94475.065917420201</c:v>
                      </c:pt>
                      <c:pt idx="380">
                        <c:v>94620.421365290604</c:v>
                      </c:pt>
                      <c:pt idx="381">
                        <c:v>95115.455125964945</c:v>
                      </c:pt>
                      <c:pt idx="382">
                        <c:v>95302.548342772294</c:v>
                      </c:pt>
                      <c:pt idx="383">
                        <c:v>95739.864265355354</c:v>
                      </c:pt>
                      <c:pt idx="384">
                        <c:v>95956.153018852492</c:v>
                      </c:pt>
                      <c:pt idx="385">
                        <c:v>96351.430149930049</c:v>
                      </c:pt>
                      <c:pt idx="386">
                        <c:v>96587.815649099051</c:v>
                      </c:pt>
                      <c:pt idx="387">
                        <c:v>96952.158269798645</c:v>
                      </c:pt>
                      <c:pt idx="388">
                        <c:v>97202.112934820354</c:v>
                      </c:pt>
                      <c:pt idx="389">
                        <c:v>97543.463363433955</c:v>
                      </c:pt>
                      <c:pt idx="390">
                        <c:v>97802.3416996429</c:v>
                      </c:pt>
                      <c:pt idx="391">
                        <c:v>98126.422091092507</c:v>
                      </c:pt>
                      <c:pt idx="392">
                        <c:v>98390.941575242061</c:v>
                      </c:pt>
                      <c:pt idx="393">
                        <c:v>98701.899803117238</c:v>
                      </c:pt>
                      <c:pt idx="394">
                        <c:v>98969.7582446905</c:v>
                      </c:pt>
                      <c:pt idx="395">
                        <c:v>99270.618301035342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0C-4E65-A968-EDE814E36A3D}"/>
                  </c:ext>
                </c:extLst>
              </c15:ser>
            </c15:filteredLineSeries>
            <c15:filteredLineSeries>
              <c15:ser>
                <c:idx val="8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RestSA!$M$1</c15:sqref>
                        </c15:formulaRef>
                      </c:ext>
                    </c:extLst>
                    <c:strCache>
                      <c:ptCount val="1"/>
                      <c:pt idx="0">
                        <c:v>Best UB Scenario Rest.</c:v>
                      </c:pt>
                    </c:strCache>
                  </c:strRef>
                </c:tx>
                <c:spPr>
                  <a:ln w="19050">
                    <a:solidFill>
                      <a:schemeClr val="accent2">
                        <a:lumMod val="50000"/>
                        <a:lumOff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RestSA!$M$2:$M$397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93214.825435780906</c:v>
                      </c:pt>
                      <c:pt idx="375">
                        <c:v>95468.887824229299</c:v>
                      </c:pt>
                      <c:pt idx="376">
                        <c:v>97369.659461927193</c:v>
                      </c:pt>
                      <c:pt idx="377">
                        <c:v>98438.529994862198</c:v>
                      </c:pt>
                      <c:pt idx="378">
                        <c:v>98830.475404238794</c:v>
                      </c:pt>
                      <c:pt idx="379">
                        <c:v>99729.8364219379</c:v>
                      </c:pt>
                      <c:pt idx="380">
                        <c:v>100150.956825721</c:v>
                      </c:pt>
                      <c:pt idx="381">
                        <c:v>100932.432768068</c:v>
                      </c:pt>
                      <c:pt idx="382">
                        <c:v>101373.19214594099</c:v>
                      </c:pt>
                      <c:pt idx="383">
                        <c:v>102069.696148288</c:v>
                      </c:pt>
                      <c:pt idx="384">
                        <c:v>102522.133183039</c:v>
                      </c:pt>
                      <c:pt idx="385">
                        <c:v>103155.851994688</c:v>
                      </c:pt>
                      <c:pt idx="386">
                        <c:v>103613.981797238</c:v>
                      </c:pt>
                      <c:pt idx="387">
                        <c:v>104200.36207170501</c:v>
                      </c:pt>
                      <c:pt idx="388">
                        <c:v>104659.916244384</c:v>
                      </c:pt>
                      <c:pt idx="389">
                        <c:v>105209.944721552</c:v>
                      </c:pt>
                      <c:pt idx="390">
                        <c:v>105667.99380126</c:v>
                      </c:pt>
                      <c:pt idx="391">
                        <c:v>106189.611278975</c:v>
                      </c:pt>
                      <c:pt idx="392">
                        <c:v>106644.22023984</c:v>
                      </c:pt>
                      <c:pt idx="393">
                        <c:v>107143.24320277901</c:v>
                      </c:pt>
                      <c:pt idx="394">
                        <c:v>107593.19448431701</c:v>
                      </c:pt>
                      <c:pt idx="395">
                        <c:v>108073.935421873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60C-4E65-A968-EDE814E36A3D}"/>
                  </c:ext>
                </c:extLst>
              </c15:ser>
            </c15:filteredLineSeries>
            <c15:filteredLineSeries>
              <c15:ser>
                <c:idx val="9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>
                    <a:solidFill>
                      <a:schemeClr val="accent3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RestSA!$F$2:$F$397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87034.067028428297</c:v>
                      </c:pt>
                      <c:pt idx="375">
                        <c:v>84862.353870035498</c:v>
                      </c:pt>
                      <c:pt idx="376">
                        <c:v>84755.368522609904</c:v>
                      </c:pt>
                      <c:pt idx="377">
                        <c:v>84694.384860066202</c:v>
                      </c:pt>
                      <c:pt idx="378">
                        <c:v>84179.206941641794</c:v>
                      </c:pt>
                      <c:pt idx="379">
                        <c:v>84115.444294905697</c:v>
                      </c:pt>
                      <c:pt idx="380">
                        <c:v>83717.137446288398</c:v>
                      </c:pt>
                      <c:pt idx="381">
                        <c:v>83647.459081798603</c:v>
                      </c:pt>
                      <c:pt idx="382">
                        <c:v>83334.457109896801</c:v>
                      </c:pt>
                      <c:pt idx="383">
                        <c:v>83260.791547539804</c:v>
                      </c:pt>
                      <c:pt idx="384">
                        <c:v>83011.521084226406</c:v>
                      </c:pt>
                      <c:pt idx="385">
                        <c:v>82936.717630884406</c:v>
                      </c:pt>
                      <c:pt idx="386">
                        <c:v>82735.940921352201</c:v>
                      </c:pt>
                      <c:pt idx="387">
                        <c:v>82662.543001907805</c:v>
                      </c:pt>
                      <c:pt idx="388">
                        <c:v>82499.278556841804</c:v>
                      </c:pt>
                      <c:pt idx="389">
                        <c:v>82429.226504205697</c:v>
                      </c:pt>
                      <c:pt idx="390">
                        <c:v>82295.445724445904</c:v>
                      </c:pt>
                      <c:pt idx="391">
                        <c:v>82230.087705909202</c:v>
                      </c:pt>
                      <c:pt idx="392">
                        <c:v>82119.851517760399</c:v>
                      </c:pt>
                      <c:pt idx="393">
                        <c:v>82060.045790457603</c:v>
                      </c:pt>
                      <c:pt idx="394">
                        <c:v>81968.913687994893</c:v>
                      </c:pt>
                      <c:pt idx="395">
                        <c:v>81915.144010297998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60C-4E65-A968-EDE814E36A3D}"/>
                  </c:ext>
                </c:extLst>
              </c15:ser>
            </c15:filteredLineSeries>
            <c15:filteredLineSeries>
              <c15:ser>
                <c:idx val="10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>
                    <a:solidFill>
                      <a:schemeClr val="accent4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RestSA!$J$2:$J$397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92740</c:v>
                      </c:pt>
                      <c:pt idx="374">
                        <c:v>93214.825435780906</c:v>
                      </c:pt>
                      <c:pt idx="375">
                        <c:v>95468.887824229299</c:v>
                      </c:pt>
                      <c:pt idx="376">
                        <c:v>97369.659461927193</c:v>
                      </c:pt>
                      <c:pt idx="377">
                        <c:v>98438.529994862198</c:v>
                      </c:pt>
                      <c:pt idx="378">
                        <c:v>98830.475404238794</c:v>
                      </c:pt>
                      <c:pt idx="379">
                        <c:v>99729.8364219379</c:v>
                      </c:pt>
                      <c:pt idx="380">
                        <c:v>100150.956825721</c:v>
                      </c:pt>
                      <c:pt idx="381">
                        <c:v>100932.432768068</c:v>
                      </c:pt>
                      <c:pt idx="382">
                        <c:v>101373.19214594099</c:v>
                      </c:pt>
                      <c:pt idx="383">
                        <c:v>102069.696148288</c:v>
                      </c:pt>
                      <c:pt idx="384">
                        <c:v>102522.133183039</c:v>
                      </c:pt>
                      <c:pt idx="385">
                        <c:v>103155.851994688</c:v>
                      </c:pt>
                      <c:pt idx="386">
                        <c:v>103613.981797238</c:v>
                      </c:pt>
                      <c:pt idx="387">
                        <c:v>104200.36207170501</c:v>
                      </c:pt>
                      <c:pt idx="388">
                        <c:v>104659.916244384</c:v>
                      </c:pt>
                      <c:pt idx="389">
                        <c:v>105209.944721552</c:v>
                      </c:pt>
                      <c:pt idx="390">
                        <c:v>105667.99380126</c:v>
                      </c:pt>
                      <c:pt idx="391">
                        <c:v>106189.611278975</c:v>
                      </c:pt>
                      <c:pt idx="392">
                        <c:v>106644.22023984</c:v>
                      </c:pt>
                      <c:pt idx="393">
                        <c:v>107143.24320277901</c:v>
                      </c:pt>
                      <c:pt idx="394">
                        <c:v>107593.19448431701</c:v>
                      </c:pt>
                      <c:pt idx="395">
                        <c:v>108073.935421873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60C-4E65-A968-EDE814E36A3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GrocerySA!$L$1</c15:sqref>
                        </c15:formulaRef>
                      </c:ext>
                    </c:extLst>
                    <c:strCache>
                      <c:ptCount val="1"/>
                      <c:pt idx="0">
                        <c:v>Moderate UB Scenario Grcry St.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GrocerySA!$L$2:$L$601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00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66663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73036.034559440654</c:v>
                      </c:pt>
                      <c:pt idx="375">
                        <c:v>73457.197385482694</c:v>
                      </c:pt>
                      <c:pt idx="376">
                        <c:v>73876.399858585559</c:v>
                      </c:pt>
                      <c:pt idx="377">
                        <c:v>74278.279082076711</c:v>
                      </c:pt>
                      <c:pt idx="378">
                        <c:v>74674.208386437502</c:v>
                      </c:pt>
                      <c:pt idx="379">
                        <c:v>75064.380497535254</c:v>
                      </c:pt>
                      <c:pt idx="380">
                        <c:v>75451.3934570282</c:v>
                      </c:pt>
                      <c:pt idx="381">
                        <c:v>75836.1170109011</c:v>
                      </c:pt>
                      <c:pt idx="382">
                        <c:v>76219.407401692355</c:v>
                      </c:pt>
                      <c:pt idx="383">
                        <c:v>76601.731095146708</c:v>
                      </c:pt>
                      <c:pt idx="384">
                        <c:v>76983.427508695342</c:v>
                      </c:pt>
                      <c:pt idx="385">
                        <c:v>77364.708693940658</c:v>
                      </c:pt>
                      <c:pt idx="386">
                        <c:v>77745.717834665556</c:v>
                      </c:pt>
                      <c:pt idx="387">
                        <c:v>78126.547791511504</c:v>
                      </c:pt>
                      <c:pt idx="388">
                        <c:v>78507.26005076454</c:v>
                      </c:pt>
                      <c:pt idx="389">
                        <c:v>78887.894890532902</c:v>
                      </c:pt>
                      <c:pt idx="390">
                        <c:v>79268.478842217446</c:v>
                      </c:pt>
                      <c:pt idx="391">
                        <c:v>79649.029332401609</c:v>
                      </c:pt>
                      <c:pt idx="392">
                        <c:v>80029.557824222808</c:v>
                      </c:pt>
                      <c:pt idx="393">
                        <c:v>80410.071852362657</c:v>
                      </c:pt>
                      <c:pt idx="394">
                        <c:v>80790.576371283154</c:v>
                      </c:pt>
                      <c:pt idx="395">
                        <c:v>81171.074638153252</c:v>
                      </c:pt>
                      <c:pt idx="396">
                        <c:v>81551.568794528503</c:v>
                      </c:pt>
                      <c:pt idx="397">
                        <c:v>81932.060248384354</c:v>
                      </c:pt>
                      <c:pt idx="398">
                        <c:v>82312.5499254264</c:v>
                      </c:pt>
                      <c:pt idx="399">
                        <c:v>82693.038434271904</c:v>
                      </c:pt>
                      <c:pt idx="400">
                        <c:v>83073.526175067498</c:v>
                      </c:pt>
                      <c:pt idx="401">
                        <c:v>83454.013410896005</c:v>
                      </c:pt>
                      <c:pt idx="402">
                        <c:v>83834.500314725447</c:v>
                      </c:pt>
                      <c:pt idx="403">
                        <c:v>84214.987000276698</c:v>
                      </c:pt>
                      <c:pt idx="404">
                        <c:v>84595.473542317253</c:v>
                      </c:pt>
                      <c:pt idx="405">
                        <c:v>84975.959990004456</c:v>
                      </c:pt>
                      <c:pt idx="406">
                        <c:v>85356.446375657353</c:v>
                      </c:pt>
                      <c:pt idx="407">
                        <c:v>85736.932720524812</c:v>
                      </c:pt>
                      <c:pt idx="408">
                        <c:v>86117.419038577253</c:v>
                      </c:pt>
                      <c:pt idx="409">
                        <c:v>86497.905338999699</c:v>
                      </c:pt>
                      <c:pt idx="410">
                        <c:v>86878.391627831006</c:v>
                      </c:pt>
                      <c:pt idx="411">
                        <c:v>87258.877909041505</c:v>
                      </c:pt>
                      <c:pt idx="412">
                        <c:v>87639.364185241662</c:v>
                      </c:pt>
                      <c:pt idx="413">
                        <c:v>88019.850458147601</c:v>
                      </c:pt>
                      <c:pt idx="414">
                        <c:v>88400.336728887749</c:v>
                      </c:pt>
                      <c:pt idx="415">
                        <c:v>88780.82299820389</c:v>
                      </c:pt>
                      <c:pt idx="416">
                        <c:v>89161.309266583849</c:v>
                      </c:pt>
                      <c:pt idx="417">
                        <c:v>89541.79553434829</c:v>
                      </c:pt>
                      <c:pt idx="418">
                        <c:v>89922.281801708043</c:v>
                      </c:pt>
                      <c:pt idx="419">
                        <c:v>90302.768068801757</c:v>
                      </c:pt>
                      <c:pt idx="420">
                        <c:v>90683.2543357205</c:v>
                      </c:pt>
                      <c:pt idx="421">
                        <c:v>91063.740602524194</c:v>
                      </c:pt>
                      <c:pt idx="422">
                        <c:v>91444.226869252307</c:v>
                      </c:pt>
                      <c:pt idx="423">
                        <c:v>91824.71313593071</c:v>
                      </c:pt>
                      <c:pt idx="424">
                        <c:v>92205.199402576458</c:v>
                      </c:pt>
                      <c:pt idx="425">
                        <c:v>92585.685669200699</c:v>
                      </c:pt>
                      <c:pt idx="426">
                        <c:v>92966.171935810591</c:v>
                      </c:pt>
                      <c:pt idx="427">
                        <c:v>93346.658202411549</c:v>
                      </c:pt>
                      <c:pt idx="428">
                        <c:v>93727.144469006598</c:v>
                      </c:pt>
                      <c:pt idx="429">
                        <c:v>94107.630735597253</c:v>
                      </c:pt>
                      <c:pt idx="430">
                        <c:v>94488.117002185201</c:v>
                      </c:pt>
                      <c:pt idx="431">
                        <c:v>94868.603268771287</c:v>
                      </c:pt>
                      <c:pt idx="432">
                        <c:v>95249.089535356645</c:v>
                      </c:pt>
                      <c:pt idx="433">
                        <c:v>95629.575801941246</c:v>
                      </c:pt>
                      <c:pt idx="434">
                        <c:v>96010.062068525251</c:v>
                      </c:pt>
                      <c:pt idx="435">
                        <c:v>96390.548335108702</c:v>
                      </c:pt>
                      <c:pt idx="436">
                        <c:v>96771.03460169211</c:v>
                      </c:pt>
                      <c:pt idx="437">
                        <c:v>97151.520868275053</c:v>
                      </c:pt>
                      <c:pt idx="438">
                        <c:v>97532.007134858301</c:v>
                      </c:pt>
                      <c:pt idx="439">
                        <c:v>97912.493401441694</c:v>
                      </c:pt>
                      <c:pt idx="440">
                        <c:v>98292.979668024607</c:v>
                      </c:pt>
                      <c:pt idx="441">
                        <c:v>98673.46593460755</c:v>
                      </c:pt>
                      <c:pt idx="442">
                        <c:v>99053.952201190841</c:v>
                      </c:pt>
                      <c:pt idx="443">
                        <c:v>99434.438467773638</c:v>
                      </c:pt>
                      <c:pt idx="444">
                        <c:v>99814.924734356653</c:v>
                      </c:pt>
                      <c:pt idx="445">
                        <c:v>100195.41100093999</c:v>
                      </c:pt>
                      <c:pt idx="446">
                        <c:v>100575.89726752276</c:v>
                      </c:pt>
                      <c:pt idx="447">
                        <c:v>100956.3835341057</c:v>
                      </c:pt>
                      <c:pt idx="448">
                        <c:v>101336.86980068899</c:v>
                      </c:pt>
                      <c:pt idx="449">
                        <c:v>101717.35606727201</c:v>
                      </c:pt>
                      <c:pt idx="450">
                        <c:v>102097.84233385505</c:v>
                      </c:pt>
                      <c:pt idx="451">
                        <c:v>102478.32860043825</c:v>
                      </c:pt>
                      <c:pt idx="452">
                        <c:v>102858.81486702095</c:v>
                      </c:pt>
                      <c:pt idx="453">
                        <c:v>103239.30113360411</c:v>
                      </c:pt>
                      <c:pt idx="454">
                        <c:v>103619.78740018705</c:v>
                      </c:pt>
                      <c:pt idx="455">
                        <c:v>104000.27366676995</c:v>
                      </c:pt>
                      <c:pt idx="456">
                        <c:v>104380.7599333534</c:v>
                      </c:pt>
                      <c:pt idx="457">
                        <c:v>104761.24619993626</c:v>
                      </c:pt>
                      <c:pt idx="458">
                        <c:v>105141.7324665192</c:v>
                      </c:pt>
                      <c:pt idx="459">
                        <c:v>105522.21873310246</c:v>
                      </c:pt>
                      <c:pt idx="460">
                        <c:v>105902.70499968545</c:v>
                      </c:pt>
                      <c:pt idx="461">
                        <c:v>106283.19126626835</c:v>
                      </c:pt>
                      <c:pt idx="462">
                        <c:v>106663.67753285145</c:v>
                      </c:pt>
                      <c:pt idx="463">
                        <c:v>107044.16379943426</c:v>
                      </c:pt>
                      <c:pt idx="464">
                        <c:v>107424.6500660176</c:v>
                      </c:pt>
                      <c:pt idx="465">
                        <c:v>107805.13633260061</c:v>
                      </c:pt>
                      <c:pt idx="466">
                        <c:v>108185.62259918341</c:v>
                      </c:pt>
                      <c:pt idx="467">
                        <c:v>108566.10886576676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60C-4E65-A968-EDE814E36A3D}"/>
                  </c:ext>
                </c:extLst>
              </c15:ser>
            </c15:filteredLineSeries>
            <c15:filteredLine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GrocerySA!$K$1</c15:sqref>
                        </c15:formulaRef>
                      </c:ext>
                    </c:extLst>
                    <c:strCache>
                      <c:ptCount val="1"/>
                      <c:pt idx="0">
                        <c:v>Worst UB Scenario Grcry St.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GrocerySA!$K$2:$K$601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00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66663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72166.879392923045</c:v>
                      </c:pt>
                      <c:pt idx="375">
                        <c:v>72517.741519010495</c:v>
                      </c:pt>
                      <c:pt idx="376">
                        <c:v>72857.946876718808</c:v>
                      </c:pt>
                      <c:pt idx="377">
                        <c:v>73217.51712546355</c:v>
                      </c:pt>
                      <c:pt idx="378">
                        <c:v>73577.119688375053</c:v>
                      </c:pt>
                      <c:pt idx="379">
                        <c:v>73937.113919866199</c:v>
                      </c:pt>
                      <c:pt idx="380">
                        <c:v>74295.712012341945</c:v>
                      </c:pt>
                      <c:pt idx="381">
                        <c:v>74652.723199386601</c:v>
                      </c:pt>
                      <c:pt idx="382">
                        <c:v>75007.884191625897</c:v>
                      </c:pt>
                      <c:pt idx="383">
                        <c:v>75361.120487995344</c:v>
                      </c:pt>
                      <c:pt idx="384">
                        <c:v>75712.37176893506</c:v>
                      </c:pt>
                      <c:pt idx="385">
                        <c:v>76061.614865952753</c:v>
                      </c:pt>
                      <c:pt idx="386">
                        <c:v>76408.841559670342</c:v>
                      </c:pt>
                      <c:pt idx="387">
                        <c:v>76754.059381277562</c:v>
                      </c:pt>
                      <c:pt idx="388">
                        <c:v>77097.286986288149</c:v>
                      </c:pt>
                      <c:pt idx="389">
                        <c:v>77438.552368897203</c:v>
                      </c:pt>
                      <c:pt idx="390">
                        <c:v>77777.890556631304</c:v>
                      </c:pt>
                      <c:pt idx="391">
                        <c:v>78115.341860175948</c:v>
                      </c:pt>
                      <c:pt idx="392">
                        <c:v>78450.950290850844</c:v>
                      </c:pt>
                      <c:pt idx="393">
                        <c:v>78784.762271962594</c:v>
                      </c:pt>
                      <c:pt idx="394">
                        <c:v>79116.825577755299</c:v>
                      </c:pt>
                      <c:pt idx="395">
                        <c:v>79447.188489081193</c:v>
                      </c:pt>
                      <c:pt idx="396">
                        <c:v>79775.899130539401</c:v>
                      </c:pt>
                      <c:pt idx="397">
                        <c:v>80103.0049618677</c:v>
                      </c:pt>
                      <c:pt idx="398">
                        <c:v>80428.552396230749</c:v>
                      </c:pt>
                      <c:pt idx="399">
                        <c:v>80752.58652213731</c:v>
                      </c:pt>
                      <c:pt idx="400">
                        <c:v>81075.150908798445</c:v>
                      </c:pt>
                      <c:pt idx="401">
                        <c:v>81396.2874780454</c:v>
                      </c:pt>
                      <c:pt idx="402">
                        <c:v>81716.036428765161</c:v>
                      </c:pt>
                      <c:pt idx="403">
                        <c:v>82034.436202323239</c:v>
                      </c:pt>
                      <c:pt idx="404">
                        <c:v>82351.523479560943</c:v>
                      </c:pt>
                      <c:pt idx="405">
                        <c:v>82667.333201740345</c:v>
                      </c:pt>
                      <c:pt idx="406">
                        <c:v>82981.898609294949</c:v>
                      </c:pt>
                      <c:pt idx="407">
                        <c:v>83295.251293469002</c:v>
                      </c:pt>
                      <c:pt idx="408">
                        <c:v>83607.421256936941</c:v>
                      </c:pt>
                      <c:pt idx="409">
                        <c:v>83918.436980318191</c:v>
                      </c:pt>
                      <c:pt idx="410">
                        <c:v>84228.325492176198</c:v>
                      </c:pt>
                      <c:pt idx="411">
                        <c:v>84537.112440632161</c:v>
                      </c:pt>
                      <c:pt idx="412">
                        <c:v>84844.822165166654</c:v>
                      </c:pt>
                      <c:pt idx="413">
                        <c:v>85151.477767533506</c:v>
                      </c:pt>
                      <c:pt idx="414">
                        <c:v>85457.101180993806</c:v>
                      </c:pt>
                      <c:pt idx="415">
                        <c:v>85761.713237301752</c:v>
                      </c:pt>
                      <c:pt idx="416">
                        <c:v>86065.33373105136</c:v>
                      </c:pt>
                      <c:pt idx="417">
                        <c:v>86367.981481131399</c:v>
                      </c:pt>
                      <c:pt idx="418">
                        <c:v>86669.674389144609</c:v>
                      </c:pt>
                      <c:pt idx="419">
                        <c:v>86970.429494728</c:v>
                      </c:pt>
                      <c:pt idx="420">
                        <c:v>87270.263027776848</c:v>
                      </c:pt>
                      <c:pt idx="421">
                        <c:v>87569.1904576175</c:v>
                      </c:pt>
                      <c:pt idx="422">
                        <c:v>87867.226539212905</c:v>
                      </c:pt>
                      <c:pt idx="423">
                        <c:v>88164.385356504747</c:v>
                      </c:pt>
                      <c:pt idx="424">
                        <c:v>88460.680363014602</c:v>
                      </c:pt>
                      <c:pt idx="425">
                        <c:v>88756.124419836051</c:v>
                      </c:pt>
                      <c:pt idx="426">
                        <c:v>89050.729831154997</c:v>
                      </c:pt>
                      <c:pt idx="427">
                        <c:v>89344.508377437392</c:v>
                      </c:pt>
                      <c:pt idx="428">
                        <c:v>89637.471346422797</c:v>
                      </c:pt>
                      <c:pt idx="429">
                        <c:v>89929.629562059301</c:v>
                      </c:pt>
                      <c:pt idx="430">
                        <c:v>90220.993411511299</c:v>
                      </c:pt>
                      <c:pt idx="431">
                        <c:v>90511.572870366042</c:v>
                      </c:pt>
                      <c:pt idx="432">
                        <c:v>90801.377526160504</c:v>
                      </c:pt>
                      <c:pt idx="433">
                        <c:v>91090.416600340308</c:v>
                      </c:pt>
                      <c:pt idx="434">
                        <c:v>91378.698968761746</c:v>
                      </c:pt>
                      <c:pt idx="435">
                        <c:v>91666.233180835494</c:v>
                      </c:pt>
                      <c:pt idx="436">
                        <c:v>91953.027477408599</c:v>
                      </c:pt>
                      <c:pt idx="437">
                        <c:v>92239.08980747321</c:v>
                      </c:pt>
                      <c:pt idx="438">
                        <c:v>92524.427843785059</c:v>
                      </c:pt>
                      <c:pt idx="439">
                        <c:v>92809.048997469014</c:v>
                      </c:pt>
                      <c:pt idx="440">
                        <c:v>93092.960431683445</c:v>
                      </c:pt>
                      <c:pt idx="441">
                        <c:v>93376.169074410398</c:v>
                      </c:pt>
                      <c:pt idx="442">
                        <c:v>93658.681630433246</c:v>
                      </c:pt>
                      <c:pt idx="443">
                        <c:v>93940.504592559548</c:v>
                      </c:pt>
                      <c:pt idx="444">
                        <c:v>94221.644252142549</c:v>
                      </c:pt>
                      <c:pt idx="445">
                        <c:v>94502.106708949999</c:v>
                      </c:pt>
                      <c:pt idx="446">
                        <c:v>94781.897880426754</c:v>
                      </c:pt>
                      <c:pt idx="447">
                        <c:v>95061.023510393192</c:v>
                      </c:pt>
                      <c:pt idx="448">
                        <c:v>95339.489177218493</c:v>
                      </c:pt>
                      <c:pt idx="449">
                        <c:v>95617.300301505005</c:v>
                      </c:pt>
                      <c:pt idx="450">
                        <c:v>95894.462153317552</c:v>
                      </c:pt>
                      <c:pt idx="451">
                        <c:v>96170.97985898875</c:v>
                      </c:pt>
                      <c:pt idx="452">
                        <c:v>96446.85840752846</c:v>
                      </c:pt>
                      <c:pt idx="453">
                        <c:v>96722.102656665113</c:v>
                      </c:pt>
                      <c:pt idx="454">
                        <c:v>96996.717338542541</c:v>
                      </c:pt>
                      <c:pt idx="455">
                        <c:v>97270.70706509595</c:v>
                      </c:pt>
                      <c:pt idx="456">
                        <c:v>97544.076333127392</c:v>
                      </c:pt>
                      <c:pt idx="457">
                        <c:v>97816.829529101757</c:v>
                      </c:pt>
                      <c:pt idx="458">
                        <c:v>98088.970933679695</c:v>
                      </c:pt>
                      <c:pt idx="459">
                        <c:v>98360.504726005951</c:v>
                      </c:pt>
                      <c:pt idx="460">
                        <c:v>98631.434987767949</c:v>
                      </c:pt>
                      <c:pt idx="461">
                        <c:v>98901.765707039347</c:v>
                      </c:pt>
                      <c:pt idx="462">
                        <c:v>99171.500781922456</c:v>
                      </c:pt>
                      <c:pt idx="463">
                        <c:v>99440.64402400126</c:v>
                      </c:pt>
                      <c:pt idx="464">
                        <c:v>99709.199161618104</c:v>
                      </c:pt>
                      <c:pt idx="465">
                        <c:v>99977.169842983101</c:v>
                      </c:pt>
                      <c:pt idx="466">
                        <c:v>100244.55963912839</c:v>
                      </c:pt>
                      <c:pt idx="467">
                        <c:v>100511.37204671526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60C-4E65-A968-EDE814E36A3D}"/>
                  </c:ext>
                </c:extLst>
              </c15:ser>
            </c15:filteredLineSeries>
            <c15:filteredLine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GrocerySA!$M$1</c15:sqref>
                        </c15:formulaRef>
                      </c:ext>
                    </c:extLst>
                    <c:strCache>
                      <c:ptCount val="1"/>
                      <c:pt idx="0">
                        <c:v>Best UB Scenario Grcry St.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GrocerySA!$M$2:$M$601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00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66663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74774.3448924759</c:v>
                      </c:pt>
                      <c:pt idx="375">
                        <c:v>75336.109118427106</c:v>
                      </c:pt>
                      <c:pt idx="376">
                        <c:v>75913.305822319002</c:v>
                      </c:pt>
                      <c:pt idx="377">
                        <c:v>76399.802995303005</c:v>
                      </c:pt>
                      <c:pt idx="378">
                        <c:v>76868.3857825624</c:v>
                      </c:pt>
                      <c:pt idx="379">
                        <c:v>77318.913652873307</c:v>
                      </c:pt>
                      <c:pt idx="380">
                        <c:v>77762.756346400696</c:v>
                      </c:pt>
                      <c:pt idx="381">
                        <c:v>78202.904633930098</c:v>
                      </c:pt>
                      <c:pt idx="382">
                        <c:v>78642.453821825198</c:v>
                      </c:pt>
                      <c:pt idx="383">
                        <c:v>79082.952309449407</c:v>
                      </c:pt>
                      <c:pt idx="384">
                        <c:v>79525.538988215994</c:v>
                      </c:pt>
                      <c:pt idx="385">
                        <c:v>79970.896349916395</c:v>
                      </c:pt>
                      <c:pt idx="386">
                        <c:v>80419.470384655899</c:v>
                      </c:pt>
                      <c:pt idx="387">
                        <c:v>80871.524611979403</c:v>
                      </c:pt>
                      <c:pt idx="388">
                        <c:v>81327.206179717294</c:v>
                      </c:pt>
                      <c:pt idx="389">
                        <c:v>81786.5799338043</c:v>
                      </c:pt>
                      <c:pt idx="390">
                        <c:v>82249.655413389803</c:v>
                      </c:pt>
                      <c:pt idx="391">
                        <c:v>82716.404276852903</c:v>
                      </c:pt>
                      <c:pt idx="392">
                        <c:v>83186.772890966706</c:v>
                      </c:pt>
                      <c:pt idx="393">
                        <c:v>83660.691013162694</c:v>
                      </c:pt>
                      <c:pt idx="394">
                        <c:v>84138.077958338894</c:v>
                      </c:pt>
                      <c:pt idx="395">
                        <c:v>84618.846936297297</c:v>
                      </c:pt>
                      <c:pt idx="396">
                        <c:v>85102.908122506706</c:v>
                      </c:pt>
                      <c:pt idx="397">
                        <c:v>85590.170821417705</c:v>
                      </c:pt>
                      <c:pt idx="398">
                        <c:v>86080.544983817701</c:v>
                      </c:pt>
                      <c:pt idx="399">
                        <c:v>86573.942258541094</c:v>
                      </c:pt>
                      <c:pt idx="400">
                        <c:v>87070.276707605604</c:v>
                      </c:pt>
                      <c:pt idx="401">
                        <c:v>87569.465276597199</c:v>
                      </c:pt>
                      <c:pt idx="402">
                        <c:v>88071.428086646105</c:v>
                      </c:pt>
                      <c:pt idx="403">
                        <c:v>88576.088596183603</c:v>
                      </c:pt>
                      <c:pt idx="404">
                        <c:v>89083.373667829903</c:v>
                      </c:pt>
                      <c:pt idx="405">
                        <c:v>89593.213566532606</c:v>
                      </c:pt>
                      <c:pt idx="406">
                        <c:v>90105.541908382205</c:v>
                      </c:pt>
                      <c:pt idx="407">
                        <c:v>90620.295574636402</c:v>
                      </c:pt>
                      <c:pt idx="408">
                        <c:v>91137.414601857905</c:v>
                      </c:pt>
                      <c:pt idx="409">
                        <c:v>91656.842056362701</c:v>
                      </c:pt>
                      <c:pt idx="410">
                        <c:v>92178.523899140593</c:v>
                      </c:pt>
                      <c:pt idx="411">
                        <c:v>92702.408845860205</c:v>
                      </c:pt>
                      <c:pt idx="412">
                        <c:v>93228.448225391607</c:v>
                      </c:pt>
                      <c:pt idx="413">
                        <c:v>93756.595839375805</c:v>
                      </c:pt>
                      <c:pt idx="414">
                        <c:v>94286.807824675605</c:v>
                      </c:pt>
                      <c:pt idx="415">
                        <c:v>94819.042520008195</c:v>
                      </c:pt>
                      <c:pt idx="416">
                        <c:v>95353.260337648899</c:v>
                      </c:pt>
                      <c:pt idx="417">
                        <c:v>95889.423640782101</c:v>
                      </c:pt>
                      <c:pt idx="418">
                        <c:v>96427.496626834996</c:v>
                      </c:pt>
                      <c:pt idx="419">
                        <c:v>96967.4452169492</c:v>
                      </c:pt>
                      <c:pt idx="420">
                        <c:v>97509.236951607803</c:v>
                      </c:pt>
                      <c:pt idx="421">
                        <c:v>98052.840892337597</c:v>
                      </c:pt>
                      <c:pt idx="422">
                        <c:v>98598.227529331096</c:v>
                      </c:pt>
                      <c:pt idx="423">
                        <c:v>99145.368694782606</c:v>
                      </c:pt>
                      <c:pt idx="424">
                        <c:v>99694.237481700096</c:v>
                      </c:pt>
                      <c:pt idx="425">
                        <c:v>100244.80816792999</c:v>
                      </c:pt>
                      <c:pt idx="426">
                        <c:v>100797.056145122</c:v>
                      </c:pt>
                      <c:pt idx="427">
                        <c:v>101350.95785236001</c:v>
                      </c:pt>
                      <c:pt idx="428">
                        <c:v>101906.490714174</c:v>
                      </c:pt>
                      <c:pt idx="429">
                        <c:v>102463.633082673</c:v>
                      </c:pt>
                      <c:pt idx="430">
                        <c:v>103022.36418353301</c:v>
                      </c:pt>
                      <c:pt idx="431">
                        <c:v>103582.66406558199</c:v>
                      </c:pt>
                      <c:pt idx="432">
                        <c:v>104144.513553749</c:v>
                      </c:pt>
                      <c:pt idx="433">
                        <c:v>104707.89420514301</c:v>
                      </c:pt>
                      <c:pt idx="434">
                        <c:v>105272.788268052</c:v>
                      </c:pt>
                      <c:pt idx="435">
                        <c:v>105839.178643655</c:v>
                      </c:pt>
                      <c:pt idx="436">
                        <c:v>106407.048850259</c:v>
                      </c:pt>
                      <c:pt idx="437">
                        <c:v>106976.382989879</c:v>
                      </c:pt>
                      <c:pt idx="438">
                        <c:v>107547.165717005</c:v>
                      </c:pt>
                      <c:pt idx="439">
                        <c:v>108119.382209387</c:v>
                      </c:pt>
                      <c:pt idx="440">
                        <c:v>108693.018140707</c:v>
                      </c:pt>
                      <c:pt idx="441">
                        <c:v>109268.059655002</c:v>
                      </c:pt>
                      <c:pt idx="442">
                        <c:v>109844.493342706</c:v>
                      </c:pt>
                      <c:pt idx="443">
                        <c:v>110422.30621820199</c:v>
                      </c:pt>
                      <c:pt idx="444">
                        <c:v>111001.48569878501</c:v>
                      </c:pt>
                      <c:pt idx="445">
                        <c:v>111582.01958492</c:v>
                      </c:pt>
                      <c:pt idx="446">
                        <c:v>112163.89604171499</c:v>
                      </c:pt>
                      <c:pt idx="447">
                        <c:v>112747.103581531</c:v>
                      </c:pt>
                      <c:pt idx="448">
                        <c:v>113331.63104763</c:v>
                      </c:pt>
                      <c:pt idx="449">
                        <c:v>113917.467598806</c:v>
                      </c:pt>
                      <c:pt idx="450">
                        <c:v>114504.60269493</c:v>
                      </c:pt>
                      <c:pt idx="451">
                        <c:v>115093.026083337</c:v>
                      </c:pt>
                      <c:pt idx="452">
                        <c:v>115682.727786006</c:v>
                      </c:pt>
                      <c:pt idx="453">
                        <c:v>116273.698087482</c:v>
                      </c:pt>
                      <c:pt idx="454">
                        <c:v>116865.927523476</c:v>
                      </c:pt>
                      <c:pt idx="455">
                        <c:v>117459.40687011799</c:v>
                      </c:pt>
                      <c:pt idx="456">
                        <c:v>118054.127133805</c:v>
                      </c:pt>
                      <c:pt idx="457">
                        <c:v>118650.079541605</c:v>
                      </c:pt>
                      <c:pt idx="458">
                        <c:v>119247.255532198</c:v>
                      </c:pt>
                      <c:pt idx="459">
                        <c:v>119845.646747295</c:v>
                      </c:pt>
                      <c:pt idx="460">
                        <c:v>120445.24502351999</c:v>
                      </c:pt>
                      <c:pt idx="461">
                        <c:v>121046.042384726</c:v>
                      </c:pt>
                      <c:pt idx="462">
                        <c:v>121648.031034709</c:v>
                      </c:pt>
                      <c:pt idx="463">
                        <c:v>122251.2033503</c:v>
                      </c:pt>
                      <c:pt idx="464">
                        <c:v>122855.551874816</c:v>
                      </c:pt>
                      <c:pt idx="465">
                        <c:v>123461.069311835</c:v>
                      </c:pt>
                      <c:pt idx="466">
                        <c:v>124067.748519293</c:v>
                      </c:pt>
                      <c:pt idx="467">
                        <c:v>124675.58250387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0C-4E65-A968-EDE814E36A3D}"/>
                  </c:ext>
                </c:extLst>
              </c15:ser>
            </c15:filteredLineSeries>
            <c15:filteredLine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GrocerySA!$I$1</c15:sqref>
                        </c15:formulaRef>
                      </c:ext>
                    </c:extLst>
                    <c:strCache>
                      <c:ptCount val="1"/>
                      <c:pt idx="0">
                        <c:v>Lo.95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GrocerySA!$I$2:$I$397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71297.724226405393</c:v>
                      </c:pt>
                      <c:pt idx="375">
                        <c:v>71578.285652538296</c:v>
                      </c:pt>
                      <c:pt idx="376">
                        <c:v>71839.493894852101</c:v>
                      </c:pt>
                      <c:pt idx="377">
                        <c:v>72156.755168850403</c:v>
                      </c:pt>
                      <c:pt idx="378">
                        <c:v>72480.030990312604</c:v>
                      </c:pt>
                      <c:pt idx="379">
                        <c:v>72809.847342197201</c:v>
                      </c:pt>
                      <c:pt idx="380">
                        <c:v>73140.030567655704</c:v>
                      </c:pt>
                      <c:pt idx="381">
                        <c:v>73469.329387872102</c:v>
                      </c:pt>
                      <c:pt idx="382">
                        <c:v>73796.360981559497</c:v>
                      </c:pt>
                      <c:pt idx="383">
                        <c:v>74120.509880843994</c:v>
                      </c:pt>
                      <c:pt idx="384">
                        <c:v>74441.316029174704</c:v>
                      </c:pt>
                      <c:pt idx="385">
                        <c:v>74758.521037964907</c:v>
                      </c:pt>
                      <c:pt idx="386">
                        <c:v>75071.9652846752</c:v>
                      </c:pt>
                      <c:pt idx="387">
                        <c:v>75381.570971043606</c:v>
                      </c:pt>
                      <c:pt idx="388">
                        <c:v>75687.313921811801</c:v>
                      </c:pt>
                      <c:pt idx="389">
                        <c:v>75989.209847261503</c:v>
                      </c:pt>
                      <c:pt idx="390">
                        <c:v>76287.302271045104</c:v>
                      </c:pt>
                      <c:pt idx="391">
                        <c:v>76581.654387950301</c:v>
                      </c:pt>
                      <c:pt idx="392">
                        <c:v>76872.342757478895</c:v>
                      </c:pt>
                      <c:pt idx="393">
                        <c:v>77159.452691562605</c:v>
                      </c:pt>
                      <c:pt idx="394">
                        <c:v>77443.0747842274</c:v>
                      </c:pt>
                      <c:pt idx="395">
                        <c:v>77723.302340009206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60C-4E65-A968-EDE814E36A3D}"/>
                  </c:ext>
                </c:extLst>
              </c15:ser>
            </c15:filteredLineSeries>
            <c15:filteredLine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GrocerySA!$J$1</c15:sqref>
                        </c15:formulaRef>
                      </c:ext>
                    </c:extLst>
                    <c:strCache>
                      <c:ptCount val="1"/>
                      <c:pt idx="0">
                        <c:v>Hi.95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RestSA!$D$2:$D$397</c15:sqref>
                        </c15:formulaRef>
                      </c:ext>
                    </c:extLst>
                    <c:numCache>
                      <c:formatCode>mmm\ \'yy</c:formatCode>
                      <c:ptCount val="396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GrocerySA!$J$2:$J$397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72540</c:v>
                      </c:pt>
                      <c:pt idx="374">
                        <c:v>74774.3448924759</c:v>
                      </c:pt>
                      <c:pt idx="375">
                        <c:v>75336.109118427106</c:v>
                      </c:pt>
                      <c:pt idx="376">
                        <c:v>75913.305822319002</c:v>
                      </c:pt>
                      <c:pt idx="377">
                        <c:v>76399.802995303005</c:v>
                      </c:pt>
                      <c:pt idx="378">
                        <c:v>76868.3857825624</c:v>
                      </c:pt>
                      <c:pt idx="379">
                        <c:v>77318.913652873307</c:v>
                      </c:pt>
                      <c:pt idx="380">
                        <c:v>77762.756346400696</c:v>
                      </c:pt>
                      <c:pt idx="381">
                        <c:v>78202.904633930098</c:v>
                      </c:pt>
                      <c:pt idx="382">
                        <c:v>78642.453821825198</c:v>
                      </c:pt>
                      <c:pt idx="383">
                        <c:v>79082.952309449407</c:v>
                      </c:pt>
                      <c:pt idx="384">
                        <c:v>79525.538988215994</c:v>
                      </c:pt>
                      <c:pt idx="385">
                        <c:v>79970.896349916395</c:v>
                      </c:pt>
                      <c:pt idx="386">
                        <c:v>80419.470384655899</c:v>
                      </c:pt>
                      <c:pt idx="387">
                        <c:v>80871.524611979403</c:v>
                      </c:pt>
                      <c:pt idx="388">
                        <c:v>81327.206179717294</c:v>
                      </c:pt>
                      <c:pt idx="389">
                        <c:v>81786.5799338043</c:v>
                      </c:pt>
                      <c:pt idx="390">
                        <c:v>82249.655413389803</c:v>
                      </c:pt>
                      <c:pt idx="391">
                        <c:v>82716.404276852903</c:v>
                      </c:pt>
                      <c:pt idx="392">
                        <c:v>83186.772890966706</c:v>
                      </c:pt>
                      <c:pt idx="393">
                        <c:v>83660.691013162694</c:v>
                      </c:pt>
                      <c:pt idx="394">
                        <c:v>84138.077958338894</c:v>
                      </c:pt>
                      <c:pt idx="395">
                        <c:v>84618.846936297297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60C-4E65-A968-EDE814E36A3D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3122400"/>
        <c:axId val="1443123232"/>
        <c:extLst>
          <c:ext xmlns:c15="http://schemas.microsoft.com/office/drawing/2012/chart" uri="{02D57815-91ED-43cb-92C2-25804820EDAC}">
            <c15:filteredLineSeries>
              <c15:ser>
                <c:idx val="12"/>
                <c:order val="12"/>
                <c:tx>
                  <c:strRef>
                    <c:extLst>
                      <c:ext uri="{02D57815-91ED-43cb-92C2-25804820EDAC}">
                        <c15:formulaRef>
                          <c15:sqref>RestSA!$R$1</c15:sqref>
                        </c15:formulaRef>
                      </c:ext>
                    </c:extLst>
                    <c:strCache>
                      <c:ptCount val="1"/>
                      <c:pt idx="0">
                        <c:v>Restaurant and Bars and Grocery Stores</c:v>
                      </c:pt>
                    </c:strCache>
                  </c:strRef>
                </c:tx>
                <c:spPr>
                  <a:ln>
                    <a:solidFill>
                      <a:srgbClr val="8F45C7"/>
                    </a:solidFill>
                    <a:tailEnd type="oval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RestSA!$D$2:$D$601</c15:sqref>
                        </c15:formulaRef>
                      </c:ext>
                    </c:extLst>
                    <c:numCache>
                      <c:formatCode>mmm\ \'yy</c:formatCode>
                      <c:ptCount val="600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  <c:pt idx="402">
                        <c:v>45839</c:v>
                      </c:pt>
                      <c:pt idx="403">
                        <c:v>45870</c:v>
                      </c:pt>
                      <c:pt idx="404">
                        <c:v>45901</c:v>
                      </c:pt>
                      <c:pt idx="405">
                        <c:v>45931</c:v>
                      </c:pt>
                      <c:pt idx="406">
                        <c:v>45962</c:v>
                      </c:pt>
                      <c:pt idx="407">
                        <c:v>45992</c:v>
                      </c:pt>
                      <c:pt idx="408">
                        <c:v>46023</c:v>
                      </c:pt>
                      <c:pt idx="409">
                        <c:v>46054</c:v>
                      </c:pt>
                      <c:pt idx="410">
                        <c:v>46082</c:v>
                      </c:pt>
                      <c:pt idx="411">
                        <c:v>46113</c:v>
                      </c:pt>
                      <c:pt idx="412">
                        <c:v>46143</c:v>
                      </c:pt>
                      <c:pt idx="413">
                        <c:v>46174</c:v>
                      </c:pt>
                      <c:pt idx="414">
                        <c:v>46204</c:v>
                      </c:pt>
                      <c:pt idx="415">
                        <c:v>46235</c:v>
                      </c:pt>
                      <c:pt idx="416">
                        <c:v>46266</c:v>
                      </c:pt>
                      <c:pt idx="417">
                        <c:v>46296</c:v>
                      </c:pt>
                      <c:pt idx="418">
                        <c:v>46327</c:v>
                      </c:pt>
                      <c:pt idx="419">
                        <c:v>46357</c:v>
                      </c:pt>
                      <c:pt idx="420">
                        <c:v>46388</c:v>
                      </c:pt>
                      <c:pt idx="421">
                        <c:v>46419</c:v>
                      </c:pt>
                      <c:pt idx="422">
                        <c:v>46447</c:v>
                      </c:pt>
                      <c:pt idx="423">
                        <c:v>46478</c:v>
                      </c:pt>
                      <c:pt idx="424">
                        <c:v>46508</c:v>
                      </c:pt>
                      <c:pt idx="425">
                        <c:v>46539</c:v>
                      </c:pt>
                      <c:pt idx="426">
                        <c:v>46569</c:v>
                      </c:pt>
                      <c:pt idx="427">
                        <c:v>46600</c:v>
                      </c:pt>
                      <c:pt idx="428">
                        <c:v>46631</c:v>
                      </c:pt>
                      <c:pt idx="429">
                        <c:v>46661</c:v>
                      </c:pt>
                      <c:pt idx="430">
                        <c:v>46692</c:v>
                      </c:pt>
                      <c:pt idx="431">
                        <c:v>46722</c:v>
                      </c:pt>
                      <c:pt idx="432">
                        <c:v>46753</c:v>
                      </c:pt>
                      <c:pt idx="433">
                        <c:v>46784</c:v>
                      </c:pt>
                      <c:pt idx="434">
                        <c:v>46813</c:v>
                      </c:pt>
                      <c:pt idx="435">
                        <c:v>46844</c:v>
                      </c:pt>
                      <c:pt idx="436">
                        <c:v>46874</c:v>
                      </c:pt>
                      <c:pt idx="437">
                        <c:v>46905</c:v>
                      </c:pt>
                      <c:pt idx="438">
                        <c:v>46935</c:v>
                      </c:pt>
                      <c:pt idx="439">
                        <c:v>46966</c:v>
                      </c:pt>
                      <c:pt idx="440">
                        <c:v>46997</c:v>
                      </c:pt>
                      <c:pt idx="441">
                        <c:v>47027</c:v>
                      </c:pt>
                      <c:pt idx="442">
                        <c:v>47058</c:v>
                      </c:pt>
                      <c:pt idx="443">
                        <c:v>47088</c:v>
                      </c:pt>
                      <c:pt idx="444">
                        <c:v>47119</c:v>
                      </c:pt>
                      <c:pt idx="445">
                        <c:v>47150</c:v>
                      </c:pt>
                      <c:pt idx="446">
                        <c:v>47178</c:v>
                      </c:pt>
                      <c:pt idx="447">
                        <c:v>47209</c:v>
                      </c:pt>
                      <c:pt idx="448">
                        <c:v>47239</c:v>
                      </c:pt>
                      <c:pt idx="449">
                        <c:v>47270</c:v>
                      </c:pt>
                      <c:pt idx="450">
                        <c:v>47300</c:v>
                      </c:pt>
                      <c:pt idx="451">
                        <c:v>47331</c:v>
                      </c:pt>
                      <c:pt idx="452">
                        <c:v>47362</c:v>
                      </c:pt>
                      <c:pt idx="453">
                        <c:v>47392</c:v>
                      </c:pt>
                      <c:pt idx="454">
                        <c:v>47423</c:v>
                      </c:pt>
                      <c:pt idx="455">
                        <c:v>47453</c:v>
                      </c:pt>
                      <c:pt idx="456">
                        <c:v>47484</c:v>
                      </c:pt>
                      <c:pt idx="457">
                        <c:v>47515</c:v>
                      </c:pt>
                      <c:pt idx="458">
                        <c:v>47543</c:v>
                      </c:pt>
                      <c:pt idx="459">
                        <c:v>47574</c:v>
                      </c:pt>
                      <c:pt idx="460">
                        <c:v>47604</c:v>
                      </c:pt>
                      <c:pt idx="461">
                        <c:v>47635</c:v>
                      </c:pt>
                      <c:pt idx="462">
                        <c:v>47665</c:v>
                      </c:pt>
                      <c:pt idx="463">
                        <c:v>47696</c:v>
                      </c:pt>
                      <c:pt idx="464">
                        <c:v>47727</c:v>
                      </c:pt>
                      <c:pt idx="465">
                        <c:v>47757</c:v>
                      </c:pt>
                      <c:pt idx="466">
                        <c:v>47788</c:v>
                      </c:pt>
                      <c:pt idx="467">
                        <c:v>47818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RestSA!$R$2:$R$397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396"/>
                      <c:pt idx="0">
                        <c:v>45005</c:v>
                      </c:pt>
                      <c:pt idx="1">
                        <c:v>44710</c:v>
                      </c:pt>
                      <c:pt idx="2">
                        <c:v>44764</c:v>
                      </c:pt>
                      <c:pt idx="3">
                        <c:v>44544</c:v>
                      </c:pt>
                      <c:pt idx="4">
                        <c:v>44589</c:v>
                      </c:pt>
                      <c:pt idx="5">
                        <c:v>44288</c:v>
                      </c:pt>
                      <c:pt idx="6">
                        <c:v>44679</c:v>
                      </c:pt>
                      <c:pt idx="7">
                        <c:v>44955</c:v>
                      </c:pt>
                      <c:pt idx="8">
                        <c:v>44934</c:v>
                      </c:pt>
                      <c:pt idx="9">
                        <c:v>45432</c:v>
                      </c:pt>
                      <c:pt idx="10">
                        <c:v>45604</c:v>
                      </c:pt>
                      <c:pt idx="11">
                        <c:v>45724</c:v>
                      </c:pt>
                      <c:pt idx="12">
                        <c:v>45773</c:v>
                      </c:pt>
                      <c:pt idx="13">
                        <c:v>45897</c:v>
                      </c:pt>
                      <c:pt idx="14">
                        <c:v>45861</c:v>
                      </c:pt>
                      <c:pt idx="15">
                        <c:v>46137</c:v>
                      </c:pt>
                      <c:pt idx="16">
                        <c:v>46207</c:v>
                      </c:pt>
                      <c:pt idx="17">
                        <c:v>46407</c:v>
                      </c:pt>
                      <c:pt idx="18">
                        <c:v>46481</c:v>
                      </c:pt>
                      <c:pt idx="19">
                        <c:v>46558</c:v>
                      </c:pt>
                      <c:pt idx="20">
                        <c:v>46993</c:v>
                      </c:pt>
                      <c:pt idx="21">
                        <c:v>46817</c:v>
                      </c:pt>
                      <c:pt idx="22">
                        <c:v>46778</c:v>
                      </c:pt>
                      <c:pt idx="23">
                        <c:v>47011</c:v>
                      </c:pt>
                      <c:pt idx="24">
                        <c:v>46346</c:v>
                      </c:pt>
                      <c:pt idx="25">
                        <c:v>47348</c:v>
                      </c:pt>
                      <c:pt idx="26">
                        <c:v>47727</c:v>
                      </c:pt>
                      <c:pt idx="27">
                        <c:v>47644</c:v>
                      </c:pt>
                      <c:pt idx="28">
                        <c:v>47625</c:v>
                      </c:pt>
                      <c:pt idx="29">
                        <c:v>48200</c:v>
                      </c:pt>
                      <c:pt idx="30">
                        <c:v>48111</c:v>
                      </c:pt>
                      <c:pt idx="31">
                        <c:v>48278</c:v>
                      </c:pt>
                      <c:pt idx="32">
                        <c:v>48523</c:v>
                      </c:pt>
                      <c:pt idx="33">
                        <c:v>48353</c:v>
                      </c:pt>
                      <c:pt idx="34">
                        <c:v>48548</c:v>
                      </c:pt>
                      <c:pt idx="35">
                        <c:v>48621</c:v>
                      </c:pt>
                      <c:pt idx="36">
                        <c:v>48951</c:v>
                      </c:pt>
                      <c:pt idx="37">
                        <c:v>48515</c:v>
                      </c:pt>
                      <c:pt idx="38">
                        <c:v>48853</c:v>
                      </c:pt>
                      <c:pt idx="39">
                        <c:v>48845</c:v>
                      </c:pt>
                      <c:pt idx="40">
                        <c:v>49213</c:v>
                      </c:pt>
                      <c:pt idx="41">
                        <c:v>49231</c:v>
                      </c:pt>
                      <c:pt idx="42">
                        <c:v>49164</c:v>
                      </c:pt>
                      <c:pt idx="43">
                        <c:v>49436</c:v>
                      </c:pt>
                      <c:pt idx="44">
                        <c:v>49375</c:v>
                      </c:pt>
                      <c:pt idx="45">
                        <c:v>49303</c:v>
                      </c:pt>
                      <c:pt idx="46">
                        <c:v>49467</c:v>
                      </c:pt>
                      <c:pt idx="47">
                        <c:v>49619</c:v>
                      </c:pt>
                      <c:pt idx="48">
                        <c:v>49669</c:v>
                      </c:pt>
                      <c:pt idx="49">
                        <c:v>49732</c:v>
                      </c:pt>
                      <c:pt idx="50">
                        <c:v>49987</c:v>
                      </c:pt>
                      <c:pt idx="51">
                        <c:v>50152</c:v>
                      </c:pt>
                      <c:pt idx="52">
                        <c:v>50339</c:v>
                      </c:pt>
                      <c:pt idx="53">
                        <c:v>50220</c:v>
                      </c:pt>
                      <c:pt idx="54">
                        <c:v>50638</c:v>
                      </c:pt>
                      <c:pt idx="55">
                        <c:v>50695</c:v>
                      </c:pt>
                      <c:pt idx="56">
                        <c:v>50962</c:v>
                      </c:pt>
                      <c:pt idx="57">
                        <c:v>51317</c:v>
                      </c:pt>
                      <c:pt idx="58">
                        <c:v>51557</c:v>
                      </c:pt>
                      <c:pt idx="59">
                        <c:v>51586</c:v>
                      </c:pt>
                      <c:pt idx="60">
                        <c:v>52140</c:v>
                      </c:pt>
                      <c:pt idx="61">
                        <c:v>52127</c:v>
                      </c:pt>
                      <c:pt idx="62">
                        <c:v>52280</c:v>
                      </c:pt>
                      <c:pt idx="63">
                        <c:v>52281</c:v>
                      </c:pt>
                      <c:pt idx="64">
                        <c:v>52217</c:v>
                      </c:pt>
                      <c:pt idx="65">
                        <c:v>52186</c:v>
                      </c:pt>
                      <c:pt idx="66">
                        <c:v>52711</c:v>
                      </c:pt>
                      <c:pt idx="67">
                        <c:v>52834</c:v>
                      </c:pt>
                      <c:pt idx="68">
                        <c:v>53157</c:v>
                      </c:pt>
                      <c:pt idx="69">
                        <c:v>52983</c:v>
                      </c:pt>
                      <c:pt idx="70">
                        <c:v>52629</c:v>
                      </c:pt>
                      <c:pt idx="71">
                        <c:v>52881</c:v>
                      </c:pt>
                      <c:pt idx="72">
                        <c:v>52910</c:v>
                      </c:pt>
                      <c:pt idx="73">
                        <c:v>53047</c:v>
                      </c:pt>
                      <c:pt idx="74">
                        <c:v>53374</c:v>
                      </c:pt>
                      <c:pt idx="75">
                        <c:v>53522</c:v>
                      </c:pt>
                      <c:pt idx="76">
                        <c:v>53794</c:v>
                      </c:pt>
                      <c:pt idx="77">
                        <c:v>54069</c:v>
                      </c:pt>
                      <c:pt idx="78">
                        <c:v>54243</c:v>
                      </c:pt>
                      <c:pt idx="79">
                        <c:v>54487</c:v>
                      </c:pt>
                      <c:pt idx="80">
                        <c:v>54532</c:v>
                      </c:pt>
                      <c:pt idx="81">
                        <c:v>54930</c:v>
                      </c:pt>
                      <c:pt idx="82">
                        <c:v>55077</c:v>
                      </c:pt>
                      <c:pt idx="83">
                        <c:v>55642</c:v>
                      </c:pt>
                      <c:pt idx="84">
                        <c:v>55096</c:v>
                      </c:pt>
                      <c:pt idx="85">
                        <c:v>55735</c:v>
                      </c:pt>
                      <c:pt idx="86">
                        <c:v>55669</c:v>
                      </c:pt>
                      <c:pt idx="87">
                        <c:v>56140</c:v>
                      </c:pt>
                      <c:pt idx="88">
                        <c:v>56276</c:v>
                      </c:pt>
                      <c:pt idx="89">
                        <c:v>56179</c:v>
                      </c:pt>
                      <c:pt idx="90">
                        <c:v>56399</c:v>
                      </c:pt>
                      <c:pt idx="91">
                        <c:v>56542</c:v>
                      </c:pt>
                      <c:pt idx="92">
                        <c:v>56957</c:v>
                      </c:pt>
                      <c:pt idx="93">
                        <c:v>57233</c:v>
                      </c:pt>
                      <c:pt idx="94">
                        <c:v>57393</c:v>
                      </c:pt>
                      <c:pt idx="95">
                        <c:v>58648</c:v>
                      </c:pt>
                      <c:pt idx="96">
                        <c:v>56847</c:v>
                      </c:pt>
                      <c:pt idx="97">
                        <c:v>57454</c:v>
                      </c:pt>
                      <c:pt idx="98">
                        <c:v>58484</c:v>
                      </c:pt>
                      <c:pt idx="99">
                        <c:v>58756</c:v>
                      </c:pt>
                      <c:pt idx="100">
                        <c:v>58414</c:v>
                      </c:pt>
                      <c:pt idx="101">
                        <c:v>58906</c:v>
                      </c:pt>
                      <c:pt idx="102">
                        <c:v>58933</c:v>
                      </c:pt>
                      <c:pt idx="103">
                        <c:v>58896</c:v>
                      </c:pt>
                      <c:pt idx="104">
                        <c:v>59440</c:v>
                      </c:pt>
                      <c:pt idx="105">
                        <c:v>59573</c:v>
                      </c:pt>
                      <c:pt idx="106">
                        <c:v>59769</c:v>
                      </c:pt>
                      <c:pt idx="107">
                        <c:v>59691</c:v>
                      </c:pt>
                      <c:pt idx="108">
                        <c:v>60409</c:v>
                      </c:pt>
                      <c:pt idx="109">
                        <c:v>60671</c:v>
                      </c:pt>
                      <c:pt idx="110">
                        <c:v>60599</c:v>
                      </c:pt>
                      <c:pt idx="111">
                        <c:v>60772</c:v>
                      </c:pt>
                      <c:pt idx="112">
                        <c:v>61059</c:v>
                      </c:pt>
                      <c:pt idx="113">
                        <c:v>61245</c:v>
                      </c:pt>
                      <c:pt idx="114">
                        <c:v>61299</c:v>
                      </c:pt>
                      <c:pt idx="115">
                        <c:v>61896</c:v>
                      </c:pt>
                      <c:pt idx="116">
                        <c:v>61391</c:v>
                      </c:pt>
                      <c:pt idx="117">
                        <c:v>61811</c:v>
                      </c:pt>
                      <c:pt idx="118">
                        <c:v>62011</c:v>
                      </c:pt>
                      <c:pt idx="119">
                        <c:v>62364</c:v>
                      </c:pt>
                      <c:pt idx="120">
                        <c:v>62331</c:v>
                      </c:pt>
                      <c:pt idx="121">
                        <c:v>62498</c:v>
                      </c:pt>
                      <c:pt idx="122">
                        <c:v>62363</c:v>
                      </c:pt>
                      <c:pt idx="123">
                        <c:v>62327</c:v>
                      </c:pt>
                      <c:pt idx="124">
                        <c:v>62319</c:v>
                      </c:pt>
                      <c:pt idx="125">
                        <c:v>62519</c:v>
                      </c:pt>
                      <c:pt idx="126">
                        <c:v>62660</c:v>
                      </c:pt>
                      <c:pt idx="127">
                        <c:v>62481</c:v>
                      </c:pt>
                      <c:pt idx="128">
                        <c:v>62649</c:v>
                      </c:pt>
                      <c:pt idx="129">
                        <c:v>62613</c:v>
                      </c:pt>
                      <c:pt idx="130">
                        <c:v>63073</c:v>
                      </c:pt>
                      <c:pt idx="131">
                        <c:v>63274</c:v>
                      </c:pt>
                      <c:pt idx="132">
                        <c:v>63687</c:v>
                      </c:pt>
                      <c:pt idx="133">
                        <c:v>63549</c:v>
                      </c:pt>
                      <c:pt idx="134">
                        <c:v>64054</c:v>
                      </c:pt>
                      <c:pt idx="135">
                        <c:v>64041</c:v>
                      </c:pt>
                      <c:pt idx="136">
                        <c:v>64273</c:v>
                      </c:pt>
                      <c:pt idx="137">
                        <c:v>64906</c:v>
                      </c:pt>
                      <c:pt idx="138">
                        <c:v>65352</c:v>
                      </c:pt>
                      <c:pt idx="139">
                        <c:v>65734</c:v>
                      </c:pt>
                      <c:pt idx="140">
                        <c:v>65421</c:v>
                      </c:pt>
                      <c:pt idx="141">
                        <c:v>65808</c:v>
                      </c:pt>
                      <c:pt idx="142">
                        <c:v>65908</c:v>
                      </c:pt>
                      <c:pt idx="143">
                        <c:v>65603</c:v>
                      </c:pt>
                      <c:pt idx="144">
                        <c:v>66743</c:v>
                      </c:pt>
                      <c:pt idx="145">
                        <c:v>66351</c:v>
                      </c:pt>
                      <c:pt idx="146">
                        <c:v>67068</c:v>
                      </c:pt>
                      <c:pt idx="147">
                        <c:v>66872</c:v>
                      </c:pt>
                      <c:pt idx="148">
                        <c:v>67240</c:v>
                      </c:pt>
                      <c:pt idx="149">
                        <c:v>67333</c:v>
                      </c:pt>
                      <c:pt idx="150">
                        <c:v>67717</c:v>
                      </c:pt>
                      <c:pt idx="151">
                        <c:v>67716</c:v>
                      </c:pt>
                      <c:pt idx="152">
                        <c:v>68381</c:v>
                      </c:pt>
                      <c:pt idx="153">
                        <c:v>68703</c:v>
                      </c:pt>
                      <c:pt idx="154">
                        <c:v>68945</c:v>
                      </c:pt>
                      <c:pt idx="155">
                        <c:v>69534</c:v>
                      </c:pt>
                      <c:pt idx="156">
                        <c:v>69628</c:v>
                      </c:pt>
                      <c:pt idx="157">
                        <c:v>70022</c:v>
                      </c:pt>
                      <c:pt idx="158">
                        <c:v>69918</c:v>
                      </c:pt>
                      <c:pt idx="159">
                        <c:v>70872</c:v>
                      </c:pt>
                      <c:pt idx="160">
                        <c:v>70654</c:v>
                      </c:pt>
                      <c:pt idx="161">
                        <c:v>71152</c:v>
                      </c:pt>
                      <c:pt idx="162">
                        <c:v>71016</c:v>
                      </c:pt>
                      <c:pt idx="163">
                        <c:v>71581</c:v>
                      </c:pt>
                      <c:pt idx="164">
                        <c:v>71860</c:v>
                      </c:pt>
                      <c:pt idx="165">
                        <c:v>72177</c:v>
                      </c:pt>
                      <c:pt idx="166">
                        <c:v>72530</c:v>
                      </c:pt>
                      <c:pt idx="167">
                        <c:v>72779</c:v>
                      </c:pt>
                      <c:pt idx="168">
                        <c:v>73237</c:v>
                      </c:pt>
                      <c:pt idx="169">
                        <c:v>73424</c:v>
                      </c:pt>
                      <c:pt idx="170">
                        <c:v>73662</c:v>
                      </c:pt>
                      <c:pt idx="171">
                        <c:v>73753</c:v>
                      </c:pt>
                      <c:pt idx="172">
                        <c:v>74152</c:v>
                      </c:pt>
                      <c:pt idx="173">
                        <c:v>74067</c:v>
                      </c:pt>
                      <c:pt idx="174">
                        <c:v>74213</c:v>
                      </c:pt>
                      <c:pt idx="175">
                        <c:v>75072</c:v>
                      </c:pt>
                      <c:pt idx="176">
                        <c:v>75081</c:v>
                      </c:pt>
                      <c:pt idx="177">
                        <c:v>75786</c:v>
                      </c:pt>
                      <c:pt idx="178">
                        <c:v>75912</c:v>
                      </c:pt>
                      <c:pt idx="179">
                        <c:v>77034</c:v>
                      </c:pt>
                      <c:pt idx="180">
                        <c:v>76688</c:v>
                      </c:pt>
                      <c:pt idx="181">
                        <c:v>76699</c:v>
                      </c:pt>
                      <c:pt idx="182">
                        <c:v>77151</c:v>
                      </c:pt>
                      <c:pt idx="183">
                        <c:v>77043</c:v>
                      </c:pt>
                      <c:pt idx="184">
                        <c:v>77472</c:v>
                      </c:pt>
                      <c:pt idx="185">
                        <c:v>77948</c:v>
                      </c:pt>
                      <c:pt idx="186">
                        <c:v>78316</c:v>
                      </c:pt>
                      <c:pt idx="187">
                        <c:v>78143</c:v>
                      </c:pt>
                      <c:pt idx="188">
                        <c:v>78522</c:v>
                      </c:pt>
                      <c:pt idx="189">
                        <c:v>79138</c:v>
                      </c:pt>
                      <c:pt idx="190">
                        <c:v>79595</c:v>
                      </c:pt>
                      <c:pt idx="191">
                        <c:v>80107</c:v>
                      </c:pt>
                      <c:pt idx="192">
                        <c:v>79983</c:v>
                      </c:pt>
                      <c:pt idx="193">
                        <c:v>79265</c:v>
                      </c:pt>
                      <c:pt idx="194">
                        <c:v>79720</c:v>
                      </c:pt>
                      <c:pt idx="195">
                        <c:v>80313</c:v>
                      </c:pt>
                      <c:pt idx="196">
                        <c:v>80638</c:v>
                      </c:pt>
                      <c:pt idx="197">
                        <c:v>80827</c:v>
                      </c:pt>
                      <c:pt idx="198">
                        <c:v>81166</c:v>
                      </c:pt>
                      <c:pt idx="199">
                        <c:v>81302</c:v>
                      </c:pt>
                      <c:pt idx="200">
                        <c:v>81220</c:v>
                      </c:pt>
                      <c:pt idx="201">
                        <c:v>80888</c:v>
                      </c:pt>
                      <c:pt idx="202">
                        <c:v>80514</c:v>
                      </c:pt>
                      <c:pt idx="203">
                        <c:v>80202</c:v>
                      </c:pt>
                      <c:pt idx="204">
                        <c:v>81027</c:v>
                      </c:pt>
                      <c:pt idx="205">
                        <c:v>80046</c:v>
                      </c:pt>
                      <c:pt idx="206">
                        <c:v>79516</c:v>
                      </c:pt>
                      <c:pt idx="207">
                        <c:v>80026</c:v>
                      </c:pt>
                      <c:pt idx="208">
                        <c:v>80055</c:v>
                      </c:pt>
                      <c:pt idx="209">
                        <c:v>80244</c:v>
                      </c:pt>
                      <c:pt idx="210">
                        <c:v>80195</c:v>
                      </c:pt>
                      <c:pt idx="211">
                        <c:v>80046</c:v>
                      </c:pt>
                      <c:pt idx="212">
                        <c:v>80165</c:v>
                      </c:pt>
                      <c:pt idx="213">
                        <c:v>80263</c:v>
                      </c:pt>
                      <c:pt idx="214">
                        <c:v>80508</c:v>
                      </c:pt>
                      <c:pt idx="215">
                        <c:v>80851</c:v>
                      </c:pt>
                      <c:pt idx="216">
                        <c:v>80728</c:v>
                      </c:pt>
                      <c:pt idx="217">
                        <c:v>82002</c:v>
                      </c:pt>
                      <c:pt idx="218">
                        <c:v>81680</c:v>
                      </c:pt>
                      <c:pt idx="219">
                        <c:v>81844</c:v>
                      </c:pt>
                      <c:pt idx="220">
                        <c:v>81961</c:v>
                      </c:pt>
                      <c:pt idx="221">
                        <c:v>81797</c:v>
                      </c:pt>
                      <c:pt idx="222">
                        <c:v>82085</c:v>
                      </c:pt>
                      <c:pt idx="223">
                        <c:v>82617</c:v>
                      </c:pt>
                      <c:pt idx="224">
                        <c:v>83031</c:v>
                      </c:pt>
                      <c:pt idx="225">
                        <c:v>82972</c:v>
                      </c:pt>
                      <c:pt idx="226">
                        <c:v>83787</c:v>
                      </c:pt>
                      <c:pt idx="227">
                        <c:v>83653</c:v>
                      </c:pt>
                      <c:pt idx="228">
                        <c:v>84427</c:v>
                      </c:pt>
                      <c:pt idx="229">
                        <c:v>85343</c:v>
                      </c:pt>
                      <c:pt idx="230">
                        <c:v>85643</c:v>
                      </c:pt>
                      <c:pt idx="231">
                        <c:v>86393</c:v>
                      </c:pt>
                      <c:pt idx="232">
                        <c:v>86371</c:v>
                      </c:pt>
                      <c:pt idx="233">
                        <c:v>87331</c:v>
                      </c:pt>
                      <c:pt idx="234">
                        <c:v>87313</c:v>
                      </c:pt>
                      <c:pt idx="235">
                        <c:v>87752</c:v>
                      </c:pt>
                      <c:pt idx="236">
                        <c:v>87900</c:v>
                      </c:pt>
                      <c:pt idx="237">
                        <c:v>88209</c:v>
                      </c:pt>
                      <c:pt idx="238">
                        <c:v>88422</c:v>
                      </c:pt>
                      <c:pt idx="239">
                        <c:v>87942</c:v>
                      </c:pt>
                      <c:pt idx="240">
                        <c:v>89106</c:v>
                      </c:pt>
                      <c:pt idx="241">
                        <c:v>89303</c:v>
                      </c:pt>
                      <c:pt idx="242">
                        <c:v>89742</c:v>
                      </c:pt>
                      <c:pt idx="243">
                        <c:v>90244</c:v>
                      </c:pt>
                      <c:pt idx="244">
                        <c:v>90186</c:v>
                      </c:pt>
                      <c:pt idx="245">
                        <c:v>90431</c:v>
                      </c:pt>
                      <c:pt idx="246">
                        <c:v>90586</c:v>
                      </c:pt>
                      <c:pt idx="247">
                        <c:v>90771</c:v>
                      </c:pt>
                      <c:pt idx="248">
                        <c:v>91216</c:v>
                      </c:pt>
                      <c:pt idx="249">
                        <c:v>91110</c:v>
                      </c:pt>
                      <c:pt idx="250">
                        <c:v>91830</c:v>
                      </c:pt>
                      <c:pt idx="251">
                        <c:v>91680</c:v>
                      </c:pt>
                      <c:pt idx="252">
                        <c:v>92426</c:v>
                      </c:pt>
                      <c:pt idx="253">
                        <c:v>92597</c:v>
                      </c:pt>
                      <c:pt idx="254">
                        <c:v>92678</c:v>
                      </c:pt>
                      <c:pt idx="255">
                        <c:v>92032</c:v>
                      </c:pt>
                      <c:pt idx="256">
                        <c:v>92618</c:v>
                      </c:pt>
                      <c:pt idx="257">
                        <c:v>92495</c:v>
                      </c:pt>
                      <c:pt idx="258">
                        <c:v>93154</c:v>
                      </c:pt>
                      <c:pt idx="259">
                        <c:v>93339</c:v>
                      </c:pt>
                      <c:pt idx="260">
                        <c:v>93636</c:v>
                      </c:pt>
                      <c:pt idx="261">
                        <c:v>94385</c:v>
                      </c:pt>
                      <c:pt idx="262">
                        <c:v>95241</c:v>
                      </c:pt>
                      <c:pt idx="263">
                        <c:v>95274</c:v>
                      </c:pt>
                      <c:pt idx="264">
                        <c:v>95046</c:v>
                      </c:pt>
                      <c:pt idx="265">
                        <c:v>95637</c:v>
                      </c:pt>
                      <c:pt idx="266">
                        <c:v>96310</c:v>
                      </c:pt>
                      <c:pt idx="267">
                        <c:v>96682</c:v>
                      </c:pt>
                      <c:pt idx="268">
                        <c:v>97313</c:v>
                      </c:pt>
                      <c:pt idx="269">
                        <c:v>97862</c:v>
                      </c:pt>
                      <c:pt idx="270">
                        <c:v>98456</c:v>
                      </c:pt>
                      <c:pt idx="271">
                        <c:v>98885</c:v>
                      </c:pt>
                      <c:pt idx="272">
                        <c:v>99713</c:v>
                      </c:pt>
                      <c:pt idx="273">
                        <c:v>100605</c:v>
                      </c:pt>
                      <c:pt idx="274">
                        <c:v>100700</c:v>
                      </c:pt>
                      <c:pt idx="275">
                        <c:v>101604</c:v>
                      </c:pt>
                      <c:pt idx="276">
                        <c:v>102123</c:v>
                      </c:pt>
                      <c:pt idx="277">
                        <c:v>101962</c:v>
                      </c:pt>
                      <c:pt idx="278">
                        <c:v>102348</c:v>
                      </c:pt>
                      <c:pt idx="279">
                        <c:v>102881</c:v>
                      </c:pt>
                      <c:pt idx="280">
                        <c:v>103058</c:v>
                      </c:pt>
                      <c:pt idx="281">
                        <c:v>103340</c:v>
                      </c:pt>
                      <c:pt idx="282">
                        <c:v>103687</c:v>
                      </c:pt>
                      <c:pt idx="283">
                        <c:v>104000</c:v>
                      </c:pt>
                      <c:pt idx="284">
                        <c:v>103813</c:v>
                      </c:pt>
                      <c:pt idx="285">
                        <c:v>104047</c:v>
                      </c:pt>
                      <c:pt idx="286">
                        <c:v>104431</c:v>
                      </c:pt>
                      <c:pt idx="287">
                        <c:v>105026</c:v>
                      </c:pt>
                      <c:pt idx="288">
                        <c:v>104650</c:v>
                      </c:pt>
                      <c:pt idx="289">
                        <c:v>105769</c:v>
                      </c:pt>
                      <c:pt idx="290">
                        <c:v>105102</c:v>
                      </c:pt>
                      <c:pt idx="291">
                        <c:v>106027</c:v>
                      </c:pt>
                      <c:pt idx="292">
                        <c:v>106261</c:v>
                      </c:pt>
                      <c:pt idx="293">
                        <c:v>106681</c:v>
                      </c:pt>
                      <c:pt idx="294">
                        <c:v>106307</c:v>
                      </c:pt>
                      <c:pt idx="295">
                        <c:v>107008</c:v>
                      </c:pt>
                      <c:pt idx="296">
                        <c:v>107867</c:v>
                      </c:pt>
                      <c:pt idx="297">
                        <c:v>108175</c:v>
                      </c:pt>
                      <c:pt idx="298">
                        <c:v>109155</c:v>
                      </c:pt>
                      <c:pt idx="299">
                        <c:v>108527</c:v>
                      </c:pt>
                      <c:pt idx="300">
                        <c:v>110626</c:v>
                      </c:pt>
                      <c:pt idx="301">
                        <c:v>111131</c:v>
                      </c:pt>
                      <c:pt idx="302">
                        <c:v>111453</c:v>
                      </c:pt>
                      <c:pt idx="303">
                        <c:v>111628</c:v>
                      </c:pt>
                      <c:pt idx="304">
                        <c:v>111806</c:v>
                      </c:pt>
                      <c:pt idx="305">
                        <c:v>111444</c:v>
                      </c:pt>
                      <c:pt idx="306">
                        <c:v>111340</c:v>
                      </c:pt>
                      <c:pt idx="307">
                        <c:v>111905</c:v>
                      </c:pt>
                      <c:pt idx="308">
                        <c:v>112859</c:v>
                      </c:pt>
                      <c:pt idx="309">
                        <c:v>113374</c:v>
                      </c:pt>
                      <c:pt idx="310">
                        <c:v>114164</c:v>
                      </c:pt>
                      <c:pt idx="311">
                        <c:v>114997</c:v>
                      </c:pt>
                      <c:pt idx="312">
                        <c:v>114818</c:v>
                      </c:pt>
                      <c:pt idx="313">
                        <c:v>115372</c:v>
                      </c:pt>
                      <c:pt idx="314">
                        <c:v>116019</c:v>
                      </c:pt>
                      <c:pt idx="315">
                        <c:v>115511</c:v>
                      </c:pt>
                      <c:pt idx="316">
                        <c:v>116811</c:v>
                      </c:pt>
                      <c:pt idx="317">
                        <c:v>117376</c:v>
                      </c:pt>
                      <c:pt idx="318">
                        <c:v>118313</c:v>
                      </c:pt>
                      <c:pt idx="319">
                        <c:v>118496</c:v>
                      </c:pt>
                      <c:pt idx="320">
                        <c:v>117325</c:v>
                      </c:pt>
                      <c:pt idx="321">
                        <c:v>118276</c:v>
                      </c:pt>
                      <c:pt idx="322">
                        <c:v>118033</c:v>
                      </c:pt>
                      <c:pt idx="323">
                        <c:v>117930</c:v>
                      </c:pt>
                      <c:pt idx="324">
                        <c:v>119019</c:v>
                      </c:pt>
                      <c:pt idx="325">
                        <c:v>118452</c:v>
                      </c:pt>
                      <c:pt idx="326">
                        <c:v>119969</c:v>
                      </c:pt>
                      <c:pt idx="327">
                        <c:v>120722</c:v>
                      </c:pt>
                      <c:pt idx="328">
                        <c:v>121580</c:v>
                      </c:pt>
                      <c:pt idx="329">
                        <c:v>122727</c:v>
                      </c:pt>
                      <c:pt idx="330">
                        <c:v>123775</c:v>
                      </c:pt>
                      <c:pt idx="331">
                        <c:v>123734</c:v>
                      </c:pt>
                      <c:pt idx="332">
                        <c:v>123769</c:v>
                      </c:pt>
                      <c:pt idx="333">
                        <c:v>124200</c:v>
                      </c:pt>
                      <c:pt idx="334">
                        <c:v>124001</c:v>
                      </c:pt>
                      <c:pt idx="335">
                        <c:v>125610</c:v>
                      </c:pt>
                      <c:pt idx="336">
                        <c:v>125948</c:v>
                      </c:pt>
                      <c:pt idx="337">
                        <c:v>126300</c:v>
                      </c:pt>
                      <c:pt idx="338">
                        <c:v>121948</c:v>
                      </c:pt>
                      <c:pt idx="339">
                        <c:v>95332</c:v>
                      </c:pt>
                      <c:pt idx="340">
                        <c:v>105825</c:v>
                      </c:pt>
                      <c:pt idx="341">
                        <c:v>116349</c:v>
                      </c:pt>
                      <c:pt idx="342">
                        <c:v>118645</c:v>
                      </c:pt>
                      <c:pt idx="343">
                        <c:v>119956</c:v>
                      </c:pt>
                      <c:pt idx="344">
                        <c:v>121353</c:v>
                      </c:pt>
                      <c:pt idx="345">
                        <c:v>121110</c:v>
                      </c:pt>
                      <c:pt idx="346">
                        <c:v>119706</c:v>
                      </c:pt>
                      <c:pt idx="347">
                        <c:v>116394</c:v>
                      </c:pt>
                      <c:pt idx="348">
                        <c:v>122472</c:v>
                      </c:pt>
                      <c:pt idx="349">
                        <c:v>122062</c:v>
                      </c:pt>
                      <c:pt idx="350">
                        <c:v>130496</c:v>
                      </c:pt>
                      <c:pt idx="351">
                        <c:v>133721</c:v>
                      </c:pt>
                      <c:pt idx="352">
                        <c:v>136884</c:v>
                      </c:pt>
                      <c:pt idx="353">
                        <c:v>140767</c:v>
                      </c:pt>
                      <c:pt idx="354">
                        <c:v>142208</c:v>
                      </c:pt>
                      <c:pt idx="355">
                        <c:v>143619</c:v>
                      </c:pt>
                      <c:pt idx="356">
                        <c:v>144951</c:v>
                      </c:pt>
                      <c:pt idx="357">
                        <c:v>145773</c:v>
                      </c:pt>
                      <c:pt idx="358">
                        <c:v>146314</c:v>
                      </c:pt>
                      <c:pt idx="359">
                        <c:v>146338</c:v>
                      </c:pt>
                      <c:pt idx="360">
                        <c:v>144658</c:v>
                      </c:pt>
                      <c:pt idx="361">
                        <c:v>149043</c:v>
                      </c:pt>
                      <c:pt idx="362">
                        <c:v>151486</c:v>
                      </c:pt>
                      <c:pt idx="363">
                        <c:v>153646</c:v>
                      </c:pt>
                      <c:pt idx="364">
                        <c:v>155312</c:v>
                      </c:pt>
                      <c:pt idx="365">
                        <c:v>156799</c:v>
                      </c:pt>
                      <c:pt idx="366">
                        <c:v>156042</c:v>
                      </c:pt>
                      <c:pt idx="367">
                        <c:v>158349</c:v>
                      </c:pt>
                      <c:pt idx="368">
                        <c:v>159857</c:v>
                      </c:pt>
                      <c:pt idx="369">
                        <c:v>161795</c:v>
                      </c:pt>
                      <c:pt idx="370">
                        <c:v>162033</c:v>
                      </c:pt>
                      <c:pt idx="371">
                        <c:v>162376</c:v>
                      </c:pt>
                      <c:pt idx="372">
                        <c:v>166931</c:v>
                      </c:pt>
                      <c:pt idx="373">
                        <c:v>165280</c:v>
                      </c:pt>
                      <c:pt idx="374">
                        <c:v>#N/A</c:v>
                      </c:pt>
                      <c:pt idx="375">
                        <c:v>#N/A</c:v>
                      </c:pt>
                      <c:pt idx="376">
                        <c:v>#N/A</c:v>
                      </c:pt>
                      <c:pt idx="377">
                        <c:v>#N/A</c:v>
                      </c:pt>
                      <c:pt idx="378">
                        <c:v>#N/A</c:v>
                      </c:pt>
                      <c:pt idx="379">
                        <c:v>#N/A</c:v>
                      </c:pt>
                      <c:pt idx="380">
                        <c:v>#N/A</c:v>
                      </c:pt>
                      <c:pt idx="381">
                        <c:v>#N/A</c:v>
                      </c:pt>
                      <c:pt idx="382">
                        <c:v>#N/A</c:v>
                      </c:pt>
                      <c:pt idx="383">
                        <c:v>#N/A</c:v>
                      </c:pt>
                      <c:pt idx="384">
                        <c:v>#N/A</c:v>
                      </c:pt>
                      <c:pt idx="385">
                        <c:v>#N/A</c:v>
                      </c:pt>
                      <c:pt idx="386">
                        <c:v>#N/A</c:v>
                      </c:pt>
                      <c:pt idx="387">
                        <c:v>#N/A</c:v>
                      </c:pt>
                      <c:pt idx="388">
                        <c:v>#N/A</c:v>
                      </c:pt>
                      <c:pt idx="389">
                        <c:v>#N/A</c:v>
                      </c:pt>
                      <c:pt idx="390">
                        <c:v>#N/A</c:v>
                      </c:pt>
                      <c:pt idx="391">
                        <c:v>#N/A</c:v>
                      </c:pt>
                      <c:pt idx="392">
                        <c:v>#N/A</c:v>
                      </c:pt>
                      <c:pt idx="393">
                        <c:v>#N/A</c:v>
                      </c:pt>
                      <c:pt idx="394">
                        <c:v>#N/A</c:v>
                      </c:pt>
                      <c:pt idx="395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60C-4E65-A968-EDE814E36A3D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RestSA!$Q$1</c15:sqref>
                        </c15:formulaRef>
                      </c:ext>
                    </c:extLst>
                    <c:strCache>
                      <c:ptCount val="1"/>
                      <c:pt idx="0">
                        <c:v>Best UB Scenario Comb.</c:v>
                      </c:pt>
                    </c:strCache>
                  </c:strRef>
                </c:tx>
                <c:spPr>
                  <a:ln w="15875"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RestSA!$D$2:$D$601</c15:sqref>
                        </c15:formulaRef>
                      </c:ext>
                    </c:extLst>
                    <c:numCache>
                      <c:formatCode>mmm\ \'yy</c:formatCode>
                      <c:ptCount val="600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  <c:pt idx="402">
                        <c:v>45839</c:v>
                      </c:pt>
                      <c:pt idx="403">
                        <c:v>45870</c:v>
                      </c:pt>
                      <c:pt idx="404">
                        <c:v>45901</c:v>
                      </c:pt>
                      <c:pt idx="405">
                        <c:v>45931</c:v>
                      </c:pt>
                      <c:pt idx="406">
                        <c:v>45962</c:v>
                      </c:pt>
                      <c:pt idx="407">
                        <c:v>45992</c:v>
                      </c:pt>
                      <c:pt idx="408">
                        <c:v>46023</c:v>
                      </c:pt>
                      <c:pt idx="409">
                        <c:v>46054</c:v>
                      </c:pt>
                      <c:pt idx="410">
                        <c:v>46082</c:v>
                      </c:pt>
                      <c:pt idx="411">
                        <c:v>46113</c:v>
                      </c:pt>
                      <c:pt idx="412">
                        <c:v>46143</c:v>
                      </c:pt>
                      <c:pt idx="413">
                        <c:v>46174</c:v>
                      </c:pt>
                      <c:pt idx="414">
                        <c:v>46204</c:v>
                      </c:pt>
                      <c:pt idx="415">
                        <c:v>46235</c:v>
                      </c:pt>
                      <c:pt idx="416">
                        <c:v>46266</c:v>
                      </c:pt>
                      <c:pt idx="417">
                        <c:v>46296</c:v>
                      </c:pt>
                      <c:pt idx="418">
                        <c:v>46327</c:v>
                      </c:pt>
                      <c:pt idx="419">
                        <c:v>46357</c:v>
                      </c:pt>
                      <c:pt idx="420">
                        <c:v>46388</c:v>
                      </c:pt>
                      <c:pt idx="421">
                        <c:v>46419</c:v>
                      </c:pt>
                      <c:pt idx="422">
                        <c:v>46447</c:v>
                      </c:pt>
                      <c:pt idx="423">
                        <c:v>46478</c:v>
                      </c:pt>
                      <c:pt idx="424">
                        <c:v>46508</c:v>
                      </c:pt>
                      <c:pt idx="425">
                        <c:v>46539</c:v>
                      </c:pt>
                      <c:pt idx="426">
                        <c:v>46569</c:v>
                      </c:pt>
                      <c:pt idx="427">
                        <c:v>46600</c:v>
                      </c:pt>
                      <c:pt idx="428">
                        <c:v>46631</c:v>
                      </c:pt>
                      <c:pt idx="429">
                        <c:v>46661</c:v>
                      </c:pt>
                      <c:pt idx="430">
                        <c:v>46692</c:v>
                      </c:pt>
                      <c:pt idx="431">
                        <c:v>46722</c:v>
                      </c:pt>
                      <c:pt idx="432">
                        <c:v>46753</c:v>
                      </c:pt>
                      <c:pt idx="433">
                        <c:v>46784</c:v>
                      </c:pt>
                      <c:pt idx="434">
                        <c:v>46813</c:v>
                      </c:pt>
                      <c:pt idx="435">
                        <c:v>46844</c:v>
                      </c:pt>
                      <c:pt idx="436">
                        <c:v>46874</c:v>
                      </c:pt>
                      <c:pt idx="437">
                        <c:v>46905</c:v>
                      </c:pt>
                      <c:pt idx="438">
                        <c:v>46935</c:v>
                      </c:pt>
                      <c:pt idx="439">
                        <c:v>46966</c:v>
                      </c:pt>
                      <c:pt idx="440">
                        <c:v>46997</c:v>
                      </c:pt>
                      <c:pt idx="441">
                        <c:v>47027</c:v>
                      </c:pt>
                      <c:pt idx="442">
                        <c:v>47058</c:v>
                      </c:pt>
                      <c:pt idx="443">
                        <c:v>47088</c:v>
                      </c:pt>
                      <c:pt idx="444">
                        <c:v>47119</c:v>
                      </c:pt>
                      <c:pt idx="445">
                        <c:v>47150</c:v>
                      </c:pt>
                      <c:pt idx="446">
                        <c:v>47178</c:v>
                      </c:pt>
                      <c:pt idx="447">
                        <c:v>47209</c:v>
                      </c:pt>
                      <c:pt idx="448">
                        <c:v>47239</c:v>
                      </c:pt>
                      <c:pt idx="449">
                        <c:v>47270</c:v>
                      </c:pt>
                      <c:pt idx="450">
                        <c:v>47300</c:v>
                      </c:pt>
                      <c:pt idx="451">
                        <c:v>47331</c:v>
                      </c:pt>
                      <c:pt idx="452">
                        <c:v>47362</c:v>
                      </c:pt>
                      <c:pt idx="453">
                        <c:v>47392</c:v>
                      </c:pt>
                      <c:pt idx="454">
                        <c:v>47423</c:v>
                      </c:pt>
                      <c:pt idx="455">
                        <c:v>47453</c:v>
                      </c:pt>
                      <c:pt idx="456">
                        <c:v>47484</c:v>
                      </c:pt>
                      <c:pt idx="457">
                        <c:v>47515</c:v>
                      </c:pt>
                      <c:pt idx="458">
                        <c:v>47543</c:v>
                      </c:pt>
                      <c:pt idx="459">
                        <c:v>47574</c:v>
                      </c:pt>
                      <c:pt idx="460">
                        <c:v>47604</c:v>
                      </c:pt>
                      <c:pt idx="461">
                        <c:v>47635</c:v>
                      </c:pt>
                      <c:pt idx="462">
                        <c:v>47665</c:v>
                      </c:pt>
                      <c:pt idx="463">
                        <c:v>47696</c:v>
                      </c:pt>
                      <c:pt idx="464">
                        <c:v>47727</c:v>
                      </c:pt>
                      <c:pt idx="465">
                        <c:v>47757</c:v>
                      </c:pt>
                      <c:pt idx="466">
                        <c:v>47788</c:v>
                      </c:pt>
                      <c:pt idx="467">
                        <c:v>47818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RestSA!$Q$2:$Q$397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96"/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165280</c:v>
                      </c:pt>
                      <c:pt idx="374">
                        <c:v>167989.17032825679</c:v>
                      </c:pt>
                      <c:pt idx="375">
                        <c:v>170804.99694265641</c:v>
                      </c:pt>
                      <c:pt idx="376">
                        <c:v>173282.96528424619</c:v>
                      </c:pt>
                      <c:pt idx="377">
                        <c:v>174838.33299016522</c:v>
                      </c:pt>
                      <c:pt idx="378">
                        <c:v>175698.86118680119</c:v>
                      </c:pt>
                      <c:pt idx="379">
                        <c:v>177048.75007481122</c:v>
                      </c:pt>
                      <c:pt idx="380">
                        <c:v>177913.7131721217</c:v>
                      </c:pt>
                      <c:pt idx="381">
                        <c:v>179135.33740199811</c:v>
                      </c:pt>
                      <c:pt idx="382">
                        <c:v>180015.64596776618</c:v>
                      </c:pt>
                      <c:pt idx="383">
                        <c:v>181152.64845773741</c:v>
                      </c:pt>
                      <c:pt idx="384">
                        <c:v>182047.67217125499</c:v>
                      </c:pt>
                      <c:pt idx="385">
                        <c:v>183126.74834460439</c:v>
                      </c:pt>
                      <c:pt idx="386">
                        <c:v>184033.4521818939</c:v>
                      </c:pt>
                      <c:pt idx="387">
                        <c:v>185071.88668368442</c:v>
                      </c:pt>
                      <c:pt idx="388">
                        <c:v>185987.12242410128</c:v>
                      </c:pt>
                      <c:pt idx="389">
                        <c:v>186996.5246553563</c:v>
                      </c:pt>
                      <c:pt idx="390">
                        <c:v>187917.64921464981</c:v>
                      </c:pt>
                      <c:pt idx="391">
                        <c:v>188906.01555582791</c:v>
                      </c:pt>
                      <c:pt idx="392">
                        <c:v>189830.99313080672</c:v>
                      </c:pt>
                      <c:pt idx="393">
                        <c:v>190803.9342159417</c:v>
                      </c:pt>
                      <c:pt idx="394">
                        <c:v>191731.2724426559</c:v>
                      </c:pt>
                      <c:pt idx="395">
                        <c:v>192692.78235817031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60C-4E65-A968-EDE814E36A3D}"/>
                  </c:ext>
                </c:extLst>
              </c15:ser>
            </c15:filteredLineSeries>
          </c:ext>
        </c:extLst>
      </c:lineChart>
      <c:dateAx>
        <c:axId val="965278575"/>
        <c:scaling>
          <c:orientation val="minMax"/>
          <c:max val="4529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25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 sz="1000" b="1">
                    <a:solidFill>
                      <a:schemeClr val="accent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764089647295528"/>
              <c:y val="0.2074439379288115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65278575"/>
        <c:crosses val="autoZero"/>
        <c:crossBetween val="between"/>
      </c:valAx>
      <c:valAx>
        <c:axId val="1443123232"/>
        <c:scaling>
          <c:orientation val="minMax"/>
        </c:scaling>
        <c:delete val="1"/>
        <c:axPos val="r"/>
        <c:numFmt formatCode="&quot;$&quot;#,##0" sourceLinked="0"/>
        <c:majorTickMark val="out"/>
        <c:minorTickMark val="none"/>
        <c:tickLblPos val="nextTo"/>
        <c:crossAx val="1443122400"/>
        <c:crosses val="max"/>
        <c:crossBetween val="between"/>
      </c:valAx>
      <c:catAx>
        <c:axId val="1443122400"/>
        <c:scaling>
          <c:orientation val="minMax"/>
        </c:scaling>
        <c:delete val="1"/>
        <c:axPos val="b"/>
        <c:numFmt formatCode="mmm\ \'yy" sourceLinked="1"/>
        <c:majorTickMark val="out"/>
        <c:minorTickMark val="none"/>
        <c:tickLblPos val="nextTo"/>
        <c:crossAx val="1443123232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 horizontalDpi="1200" verticalDpi="1200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RestSA!$AE$1</c:f>
          <c:strCache>
            <c:ptCount val="1"/>
            <c:pt idx="0">
              <c:v> Advance Retail Sales: Food Services and Drinking Places SA</c:v>
            </c:pt>
          </c:strCache>
        </c:strRef>
      </c:tx>
      <c:layout>
        <c:manualLayout>
          <c:xMode val="edge"/>
          <c:yMode val="edge"/>
          <c:x val="4.0984943949536376E-2"/>
          <c:y val="2.73318216175358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400397380234E-2"/>
          <c:y val="0.19081904761904761"/>
          <c:w val="0.84845345500036795"/>
          <c:h val="0.6874124067824855"/>
        </c:manualLayout>
      </c:layout>
      <c:barChart>
        <c:barDir val="col"/>
        <c:grouping val="clustered"/>
        <c:varyColors val="0"/>
        <c:ser>
          <c:idx val="1"/>
          <c:order val="6"/>
          <c:tx>
            <c:strRef>
              <c:f>RestNSA!$AC$1</c:f>
              <c:strCache>
                <c:ptCount val="1"/>
                <c:pt idx="0">
                  <c:v>Recession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f>RestNSA!$V$2:$V$32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RestNSA!$AC$2:$AC$32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4-40D2-BB17-E47B6BB66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8540816"/>
        <c:axId val="1056231232"/>
      </c:barChart>
      <c:lineChart>
        <c:grouping val="standard"/>
        <c:varyColors val="0"/>
        <c:ser>
          <c:idx val="0"/>
          <c:order val="0"/>
          <c:tx>
            <c:strRef>
              <c:f>RestNSA!$W$1</c:f>
              <c:strCache>
                <c:ptCount val="1"/>
                <c:pt idx="0">
                  <c:v>Advance Retail Sales: Food Services and Drinking Places NSA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9794-40D2-BB17-E47B6BB66666}"/>
              </c:ext>
            </c:extLst>
          </c:dPt>
          <c:dLbls>
            <c:dLbl>
              <c:idx val="28"/>
              <c:layout>
                <c:manualLayout>
                  <c:x val="-6.3827019309912816E-2"/>
                  <c:y val="5.592158123091700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94-40D2-BB17-E47B6BB66666}"/>
                </c:ext>
              </c:extLst>
            </c:dLbl>
            <c:dLbl>
              <c:idx val="29"/>
              <c:layout>
                <c:manualLayout>
                  <c:x val="-1.0000043817561203E-2"/>
                  <c:y val="3.29238845144356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94-40D2-BB17-E47B6BB66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RestNSA!$W$2:$W$32</c:f>
              <c:numCache>
                <c:formatCode>_(* #,##0_);_(* \(#,##0\);_(* "-"??_);_(@_)</c:formatCode>
                <c:ptCount val="31"/>
                <c:pt idx="0">
                  <c:v>202865</c:v>
                </c:pt>
                <c:pt idx="1">
                  <c:v>215467</c:v>
                </c:pt>
                <c:pt idx="2">
                  <c:v>225000</c:v>
                </c:pt>
                <c:pt idx="3">
                  <c:v>233012</c:v>
                </c:pt>
                <c:pt idx="4">
                  <c:v>242245</c:v>
                </c:pt>
                <c:pt idx="5">
                  <c:v>257364</c:v>
                </c:pt>
                <c:pt idx="6">
                  <c:v>271194</c:v>
                </c:pt>
                <c:pt idx="7">
                  <c:v>283900</c:v>
                </c:pt>
                <c:pt idx="8">
                  <c:v>304261</c:v>
                </c:pt>
                <c:pt idx="9">
                  <c:v>316638</c:v>
                </c:pt>
                <c:pt idx="10">
                  <c:v>330525</c:v>
                </c:pt>
                <c:pt idx="11">
                  <c:v>349726</c:v>
                </c:pt>
                <c:pt idx="12">
                  <c:v>373557</c:v>
                </c:pt>
                <c:pt idx="13">
                  <c:v>396463</c:v>
                </c:pt>
                <c:pt idx="14">
                  <c:v>422786</c:v>
                </c:pt>
                <c:pt idx="15">
                  <c:v>444551</c:v>
                </c:pt>
                <c:pt idx="16">
                  <c:v>456265</c:v>
                </c:pt>
                <c:pt idx="17">
                  <c:v>452005</c:v>
                </c:pt>
                <c:pt idx="18">
                  <c:v>466920</c:v>
                </c:pt>
                <c:pt idx="19">
                  <c:v>495350</c:v>
                </c:pt>
                <c:pt idx="20">
                  <c:v>524161</c:v>
                </c:pt>
                <c:pt idx="21">
                  <c:v>543507</c:v>
                </c:pt>
                <c:pt idx="22">
                  <c:v>576650</c:v>
                </c:pt>
                <c:pt idx="23">
                  <c:v>624175</c:v>
                </c:pt>
                <c:pt idx="24">
                  <c:v>657867</c:v>
                </c:pt>
                <c:pt idx="25">
                  <c:v>692649</c:v>
                </c:pt>
                <c:pt idx="26">
                  <c:v>732020</c:v>
                </c:pt>
                <c:pt idx="27">
                  <c:v>772748</c:v>
                </c:pt>
                <c:pt idx="28">
                  <c:v>649220</c:v>
                </c:pt>
                <c:pt idx="29">
                  <c:v>876337</c:v>
                </c:pt>
                <c:pt idx="30">
                  <c:v>1024369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94-40D2-BB17-E47B6BB66666}"/>
            </c:ext>
          </c:extLst>
        </c:ser>
        <c:ser>
          <c:idx val="4"/>
          <c:order val="1"/>
          <c:tx>
            <c:strRef>
              <c:f>RestNSA!$X$1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94-40D2-BB17-E47B6BB66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RestNSA!$V$2:$V$32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RestNSA!$X$2:$X$32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1024369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94-40D2-BB17-E47B6BB66666}"/>
            </c:ext>
          </c:extLst>
        </c:ser>
        <c:ser>
          <c:idx val="2"/>
          <c:order val="2"/>
          <c:tx>
            <c:strRef>
              <c:f>RestNSA!$Y$1</c:f>
              <c:strCache>
                <c:ptCount val="1"/>
                <c:pt idx="0">
                  <c:v>Lo.80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94-40D2-BB17-E47B6BB66666}"/>
                </c:ext>
              </c:extLst>
            </c:dLbl>
            <c:dLbl>
              <c:idx val="29"/>
              <c:layout>
                <c:manualLayout>
                  <c:x val="5.5504162812210914E-3"/>
                  <c:y val="1.8140589569160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94-40D2-BB17-E47B6BB66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RestNSA!$Y$2:$Y$32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1024369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94-40D2-BB17-E47B6BB66666}"/>
            </c:ext>
          </c:extLst>
        </c:ser>
        <c:ser>
          <c:idx val="5"/>
          <c:order val="3"/>
          <c:tx>
            <c:strRef>
              <c:f>RestNSA!$Z$1</c:f>
              <c:strCache>
                <c:ptCount val="1"/>
                <c:pt idx="0">
                  <c:v>Hi.80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94-40D2-BB17-E47B6BB66666}"/>
                </c:ext>
              </c:extLst>
            </c:dLbl>
            <c:dLbl>
              <c:idx val="29"/>
              <c:layout>
                <c:manualLayout>
                  <c:x val="1.8501387604070306E-3"/>
                  <c:y val="-1.20937263794406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94-40D2-BB17-E47B6BB66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RestNSA!$Z$2:$Z$32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1024369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94-40D2-BB17-E47B6BB66666}"/>
            </c:ext>
          </c:extLst>
        </c:ser>
        <c:ser>
          <c:idx val="3"/>
          <c:order val="4"/>
          <c:tx>
            <c:strRef>
              <c:f>RestNSA!$AA$1</c:f>
              <c:strCache>
                <c:ptCount val="1"/>
                <c:pt idx="0">
                  <c:v>Lo.95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794-40D2-BB17-E47B6BB66666}"/>
                </c:ext>
              </c:extLst>
            </c:dLbl>
            <c:dLbl>
              <c:idx val="29"/>
              <c:layout>
                <c:manualLayout>
                  <c:x val="-5.6249309817680559E-3"/>
                  <c:y val="3.61602418745275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8864615300796457E-2"/>
                      <c:h val="3.62811791383219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794-40D2-BB17-E47B6BB66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RestNSA!$AA$2:$AA$32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1024369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794-40D2-BB17-E47B6BB66666}"/>
            </c:ext>
          </c:extLst>
        </c:ser>
        <c:ser>
          <c:idx val="6"/>
          <c:order val="5"/>
          <c:tx>
            <c:strRef>
              <c:f>RestNSA!$AB$1</c:f>
              <c:strCache>
                <c:ptCount val="1"/>
                <c:pt idx="0">
                  <c:v>Hi.95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794-40D2-BB17-E47B6BB66666}"/>
                </c:ext>
              </c:extLst>
            </c:dLbl>
            <c:dLbl>
              <c:idx val="29"/>
              <c:layout>
                <c:manualLayout>
                  <c:x val="-9.2506938020352879E-3"/>
                  <c:y val="-3.9304610733182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794-40D2-BB17-E47B6BB66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RestNSA!$AB$2:$AB$32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1024369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794-40D2-BB17-E47B6BB66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187568"/>
        <c:axId val="1056228320"/>
      </c:lineChart>
      <c:catAx>
        <c:axId val="121718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056228320"/>
        <c:crosses val="autoZero"/>
        <c:auto val="1"/>
        <c:lblAlgn val="ctr"/>
        <c:lblOffset val="100"/>
        <c:noMultiLvlLbl val="0"/>
      </c:catAx>
      <c:valAx>
        <c:axId val="10562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Billion $USD</a:t>
                </a:r>
              </a:p>
            </c:rich>
          </c:tx>
          <c:layout>
            <c:manualLayout>
              <c:xMode val="edge"/>
              <c:yMode val="edge"/>
              <c:x val="3.9102215026859954E-3"/>
              <c:y val="0.384554787794382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217187568"/>
        <c:crosses val="autoZero"/>
        <c:crossBetween val="between"/>
        <c:dispUnits>
          <c:builtInUnit val="thousands"/>
        </c:dispUnits>
      </c:valAx>
      <c:valAx>
        <c:axId val="105623123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>
                <a:alpha val="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40816"/>
        <c:crosses val="max"/>
        <c:crossBetween val="between"/>
      </c:valAx>
      <c:catAx>
        <c:axId val="121854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6231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12778031855383"/>
          <c:y val="0.16676382557443478"/>
          <c:w val="0.79544526270932592"/>
          <c:h val="0.7424464705069761"/>
        </c:manualLayout>
      </c:layout>
      <c:lineChart>
        <c:grouping val="standard"/>
        <c:varyColors val="0"/>
        <c:ser>
          <c:idx val="6"/>
          <c:order val="0"/>
          <c:tx>
            <c:strRef>
              <c:f>RestNSA!$F$1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RestNSA!$F$2:$F$373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CA-487F-B1C6-C16F9342BB1B}"/>
            </c:ext>
          </c:extLst>
        </c:ser>
        <c:ser>
          <c:idx val="1"/>
          <c:order val="1"/>
          <c:tx>
            <c:strRef>
              <c:f>RestNSA!$G$1</c:f>
              <c:strCache>
                <c:ptCount val="1"/>
                <c:pt idx="0">
                  <c:v>Lo.80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RestNSA!$D$2:$D$373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RestNSA!$G$2:$G$373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CA-487F-B1C6-C16F9342BB1B}"/>
            </c:ext>
          </c:extLst>
        </c:ser>
        <c:ser>
          <c:idx val="2"/>
          <c:order val="2"/>
          <c:tx>
            <c:strRef>
              <c:f>RestNSA!$H$1</c:f>
              <c:strCache>
                <c:ptCount val="1"/>
                <c:pt idx="0">
                  <c:v>Hi.80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RestNSA!$D$2:$D$373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RestNSA!$H$2:$H$373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CA-487F-B1C6-C16F9342BB1B}"/>
            </c:ext>
          </c:extLst>
        </c:ser>
        <c:ser>
          <c:idx val="3"/>
          <c:order val="3"/>
          <c:tx>
            <c:strRef>
              <c:f>RestNSA!$I$1</c:f>
              <c:strCache>
                <c:ptCount val="1"/>
                <c:pt idx="0">
                  <c:v>Lo.95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RestNSA!$I$2:$I$373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9CA-487F-B1C6-C16F9342BB1B}"/>
            </c:ext>
          </c:extLst>
        </c:ser>
        <c:ser>
          <c:idx val="4"/>
          <c:order val="4"/>
          <c:tx>
            <c:strRef>
              <c:f>RestNSA!$J$1</c:f>
              <c:strCache>
                <c:ptCount val="1"/>
                <c:pt idx="0">
                  <c:v>Hi.95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RestNSA!$J$2:$J$373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9CA-487F-B1C6-C16F9342BB1B}"/>
            </c:ext>
          </c:extLst>
        </c:ser>
        <c:ser>
          <c:idx val="0"/>
          <c:order val="5"/>
          <c:tx>
            <c:strRef>
              <c:f>RestNSA!$E$1</c:f>
              <c:strCache>
                <c:ptCount val="1"/>
                <c:pt idx="0">
                  <c:v>Advance Retail Sales: Food Services and Drinking Places NSA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RestNSA!$D$2:$D$373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RestNSA!$E$2:$E$373</c:f>
              <c:numCache>
                <c:formatCode>_(* #,##0_);_(* \(#,##0\);_(* "-"??_);_(@_)</c:formatCode>
                <c:ptCount val="372"/>
                <c:pt idx="0">
                  <c:v>15693</c:v>
                </c:pt>
                <c:pt idx="1">
                  <c:v>15835</c:v>
                </c:pt>
                <c:pt idx="2">
                  <c:v>16848</c:v>
                </c:pt>
                <c:pt idx="3">
                  <c:v>16494</c:v>
                </c:pt>
                <c:pt idx="4">
                  <c:v>17648</c:v>
                </c:pt>
                <c:pt idx="5">
                  <c:v>16814</c:v>
                </c:pt>
                <c:pt idx="6">
                  <c:v>17304</c:v>
                </c:pt>
                <c:pt idx="7">
                  <c:v>17888</c:v>
                </c:pt>
                <c:pt idx="8">
                  <c:v>16459</c:v>
                </c:pt>
                <c:pt idx="9">
                  <c:v>17668</c:v>
                </c:pt>
                <c:pt idx="10">
                  <c:v>16723</c:v>
                </c:pt>
                <c:pt idx="11">
                  <c:v>17491</c:v>
                </c:pt>
                <c:pt idx="12">
                  <c:v>16201</c:v>
                </c:pt>
                <c:pt idx="13">
                  <c:v>15625</c:v>
                </c:pt>
                <c:pt idx="14">
                  <c:v>17414</c:v>
                </c:pt>
                <c:pt idx="15">
                  <c:v>17841</c:v>
                </c:pt>
                <c:pt idx="16">
                  <c:v>18712</c:v>
                </c:pt>
                <c:pt idx="17">
                  <c:v>18571</c:v>
                </c:pt>
                <c:pt idx="18">
                  <c:v>19092</c:v>
                </c:pt>
                <c:pt idx="19">
                  <c:v>19329</c:v>
                </c:pt>
                <c:pt idx="20">
                  <c:v>18108</c:v>
                </c:pt>
                <c:pt idx="21">
                  <c:v>18745</c:v>
                </c:pt>
                <c:pt idx="22">
                  <c:v>17463</c:v>
                </c:pt>
                <c:pt idx="23">
                  <c:v>18366</c:v>
                </c:pt>
                <c:pt idx="24">
                  <c:v>16073</c:v>
                </c:pt>
                <c:pt idx="25">
                  <c:v>16509</c:v>
                </c:pt>
                <c:pt idx="26">
                  <c:v>18757</c:v>
                </c:pt>
                <c:pt idx="27">
                  <c:v>18774</c:v>
                </c:pt>
                <c:pt idx="28">
                  <c:v>19400</c:v>
                </c:pt>
                <c:pt idx="29">
                  <c:v>19437</c:v>
                </c:pt>
                <c:pt idx="30">
                  <c:v>20157</c:v>
                </c:pt>
                <c:pt idx="31">
                  <c:v>19943</c:v>
                </c:pt>
                <c:pt idx="32">
                  <c:v>18826</c:v>
                </c:pt>
                <c:pt idx="33">
                  <c:v>19314</c:v>
                </c:pt>
                <c:pt idx="34">
                  <c:v>18248</c:v>
                </c:pt>
                <c:pt idx="35">
                  <c:v>19562</c:v>
                </c:pt>
                <c:pt idx="36">
                  <c:v>17340</c:v>
                </c:pt>
                <c:pt idx="37">
                  <c:v>16982</c:v>
                </c:pt>
                <c:pt idx="38">
                  <c:v>19369</c:v>
                </c:pt>
                <c:pt idx="39">
                  <c:v>19404</c:v>
                </c:pt>
                <c:pt idx="40">
                  <c:v>20209</c:v>
                </c:pt>
                <c:pt idx="41">
                  <c:v>20235</c:v>
                </c:pt>
                <c:pt idx="42">
                  <c:v>20502</c:v>
                </c:pt>
                <c:pt idx="43">
                  <c:v>20878</c:v>
                </c:pt>
                <c:pt idx="44">
                  <c:v>19601</c:v>
                </c:pt>
                <c:pt idx="45">
                  <c:v>19768</c:v>
                </c:pt>
                <c:pt idx="46">
                  <c:v>18785</c:v>
                </c:pt>
                <c:pt idx="47">
                  <c:v>19939</c:v>
                </c:pt>
                <c:pt idx="48">
                  <c:v>17647</c:v>
                </c:pt>
                <c:pt idx="49">
                  <c:v>18439</c:v>
                </c:pt>
                <c:pt idx="50">
                  <c:v>20259</c:v>
                </c:pt>
                <c:pt idx="51">
                  <c:v>19832</c:v>
                </c:pt>
                <c:pt idx="52">
                  <c:v>21139</c:v>
                </c:pt>
                <c:pt idx="53">
                  <c:v>20669</c:v>
                </c:pt>
                <c:pt idx="54">
                  <c:v>20971</c:v>
                </c:pt>
                <c:pt idx="55">
                  <c:v>21792</c:v>
                </c:pt>
                <c:pt idx="56">
                  <c:v>19826</c:v>
                </c:pt>
                <c:pt idx="57">
                  <c:v>20736</c:v>
                </c:pt>
                <c:pt idx="58">
                  <c:v>20332</c:v>
                </c:pt>
                <c:pt idx="59">
                  <c:v>20603</c:v>
                </c:pt>
                <c:pt idx="60">
                  <c:v>19316</c:v>
                </c:pt>
                <c:pt idx="61">
                  <c:v>19128</c:v>
                </c:pt>
                <c:pt idx="62">
                  <c:v>21383</c:v>
                </c:pt>
                <c:pt idx="63">
                  <c:v>21110</c:v>
                </c:pt>
                <c:pt idx="64">
                  <c:v>22674</c:v>
                </c:pt>
                <c:pt idx="65">
                  <c:v>21874</c:v>
                </c:pt>
                <c:pt idx="66">
                  <c:v>22665</c:v>
                </c:pt>
                <c:pt idx="67">
                  <c:v>23300</c:v>
                </c:pt>
                <c:pt idx="68">
                  <c:v>21392</c:v>
                </c:pt>
                <c:pt idx="69">
                  <c:v>22106</c:v>
                </c:pt>
                <c:pt idx="70">
                  <c:v>20751</c:v>
                </c:pt>
                <c:pt idx="71">
                  <c:v>21665</c:v>
                </c:pt>
                <c:pt idx="72">
                  <c:v>20408</c:v>
                </c:pt>
                <c:pt idx="73">
                  <c:v>20096</c:v>
                </c:pt>
                <c:pt idx="74">
                  <c:v>22340</c:v>
                </c:pt>
                <c:pt idx="75">
                  <c:v>22241</c:v>
                </c:pt>
                <c:pt idx="76">
                  <c:v>23872</c:v>
                </c:pt>
                <c:pt idx="77">
                  <c:v>23200</c:v>
                </c:pt>
                <c:pt idx="78">
                  <c:v>23744</c:v>
                </c:pt>
                <c:pt idx="79">
                  <c:v>23857</c:v>
                </c:pt>
                <c:pt idx="80">
                  <c:v>22328</c:v>
                </c:pt>
                <c:pt idx="81">
                  <c:v>23735</c:v>
                </c:pt>
                <c:pt idx="82">
                  <c:v>22022</c:v>
                </c:pt>
                <c:pt idx="83">
                  <c:v>23351</c:v>
                </c:pt>
                <c:pt idx="84">
                  <c:v>21316</c:v>
                </c:pt>
                <c:pt idx="85">
                  <c:v>21199</c:v>
                </c:pt>
                <c:pt idx="86">
                  <c:v>23320</c:v>
                </c:pt>
                <c:pt idx="87">
                  <c:v>23674</c:v>
                </c:pt>
                <c:pt idx="88">
                  <c:v>24651</c:v>
                </c:pt>
                <c:pt idx="89">
                  <c:v>24088</c:v>
                </c:pt>
                <c:pt idx="90">
                  <c:v>25059</c:v>
                </c:pt>
                <c:pt idx="91">
                  <c:v>24611</c:v>
                </c:pt>
                <c:pt idx="92">
                  <c:v>23240</c:v>
                </c:pt>
                <c:pt idx="93">
                  <c:v>24847</c:v>
                </c:pt>
                <c:pt idx="94">
                  <c:v>23249</c:v>
                </c:pt>
                <c:pt idx="95">
                  <c:v>24646</c:v>
                </c:pt>
                <c:pt idx="96">
                  <c:v>22713</c:v>
                </c:pt>
                <c:pt idx="97">
                  <c:v>23493</c:v>
                </c:pt>
                <c:pt idx="98">
                  <c:v>25798</c:v>
                </c:pt>
                <c:pt idx="99">
                  <c:v>25366</c:v>
                </c:pt>
                <c:pt idx="100">
                  <c:v>26125</c:v>
                </c:pt>
                <c:pt idx="101">
                  <c:v>26222</c:v>
                </c:pt>
                <c:pt idx="102">
                  <c:v>26701</c:v>
                </c:pt>
                <c:pt idx="103">
                  <c:v>26457</c:v>
                </c:pt>
                <c:pt idx="104">
                  <c:v>25531</c:v>
                </c:pt>
                <c:pt idx="105">
                  <c:v>25732</c:v>
                </c:pt>
                <c:pt idx="106">
                  <c:v>24362</c:v>
                </c:pt>
                <c:pt idx="107">
                  <c:v>25761</c:v>
                </c:pt>
                <c:pt idx="108">
                  <c:v>23955</c:v>
                </c:pt>
                <c:pt idx="109">
                  <c:v>23801</c:v>
                </c:pt>
                <c:pt idx="110">
                  <c:v>27010</c:v>
                </c:pt>
                <c:pt idx="111">
                  <c:v>25863</c:v>
                </c:pt>
                <c:pt idx="112">
                  <c:v>27355</c:v>
                </c:pt>
                <c:pt idx="113">
                  <c:v>27566</c:v>
                </c:pt>
                <c:pt idx="114">
                  <c:v>27594</c:v>
                </c:pt>
                <c:pt idx="115">
                  <c:v>28303</c:v>
                </c:pt>
                <c:pt idx="116">
                  <c:v>25714</c:v>
                </c:pt>
                <c:pt idx="117">
                  <c:v>26408</c:v>
                </c:pt>
                <c:pt idx="118">
                  <c:v>25533</c:v>
                </c:pt>
                <c:pt idx="119">
                  <c:v>27536</c:v>
                </c:pt>
                <c:pt idx="120">
                  <c:v>25052</c:v>
                </c:pt>
                <c:pt idx="121">
                  <c:v>25002</c:v>
                </c:pt>
                <c:pt idx="122">
                  <c:v>28128</c:v>
                </c:pt>
                <c:pt idx="123">
                  <c:v>27390</c:v>
                </c:pt>
                <c:pt idx="124">
                  <c:v>28720</c:v>
                </c:pt>
                <c:pt idx="125">
                  <c:v>28469</c:v>
                </c:pt>
                <c:pt idx="126">
                  <c:v>28638</c:v>
                </c:pt>
                <c:pt idx="127">
                  <c:v>29540</c:v>
                </c:pt>
                <c:pt idx="128">
                  <c:v>26839</c:v>
                </c:pt>
                <c:pt idx="129">
                  <c:v>27595</c:v>
                </c:pt>
                <c:pt idx="130">
                  <c:v>26967</c:v>
                </c:pt>
                <c:pt idx="131">
                  <c:v>28185</c:v>
                </c:pt>
                <c:pt idx="132">
                  <c:v>26057</c:v>
                </c:pt>
                <c:pt idx="133">
                  <c:v>25573</c:v>
                </c:pt>
                <c:pt idx="134">
                  <c:v>29161</c:v>
                </c:pt>
                <c:pt idx="135">
                  <c:v>28261</c:v>
                </c:pt>
                <c:pt idx="136">
                  <c:v>30907</c:v>
                </c:pt>
                <c:pt idx="137">
                  <c:v>29756</c:v>
                </c:pt>
                <c:pt idx="138">
                  <c:v>30600</c:v>
                </c:pt>
                <c:pt idx="139">
                  <c:v>31844</c:v>
                </c:pt>
                <c:pt idx="140">
                  <c:v>28559</c:v>
                </c:pt>
                <c:pt idx="141">
                  <c:v>30255</c:v>
                </c:pt>
                <c:pt idx="142">
                  <c:v>28869</c:v>
                </c:pt>
                <c:pt idx="143">
                  <c:v>29884</c:v>
                </c:pt>
                <c:pt idx="144">
                  <c:v>28642</c:v>
                </c:pt>
                <c:pt idx="145">
                  <c:v>28755</c:v>
                </c:pt>
                <c:pt idx="146">
                  <c:v>31133</c:v>
                </c:pt>
                <c:pt idx="147">
                  <c:v>30866</c:v>
                </c:pt>
                <c:pt idx="148">
                  <c:v>32155</c:v>
                </c:pt>
                <c:pt idx="149">
                  <c:v>31380</c:v>
                </c:pt>
                <c:pt idx="150">
                  <c:v>33125</c:v>
                </c:pt>
                <c:pt idx="151">
                  <c:v>32184</c:v>
                </c:pt>
                <c:pt idx="152">
                  <c:v>30550</c:v>
                </c:pt>
                <c:pt idx="153">
                  <c:v>32258</c:v>
                </c:pt>
                <c:pt idx="154">
                  <c:v>29981</c:v>
                </c:pt>
                <c:pt idx="155">
                  <c:v>32528</c:v>
                </c:pt>
                <c:pt idx="156">
                  <c:v>29792</c:v>
                </c:pt>
                <c:pt idx="157">
                  <c:v>29742</c:v>
                </c:pt>
                <c:pt idx="158">
                  <c:v>32757</c:v>
                </c:pt>
                <c:pt idx="159">
                  <c:v>33578</c:v>
                </c:pt>
                <c:pt idx="160">
                  <c:v>34056</c:v>
                </c:pt>
                <c:pt idx="161">
                  <c:v>33570</c:v>
                </c:pt>
                <c:pt idx="162">
                  <c:v>34940</c:v>
                </c:pt>
                <c:pt idx="163">
                  <c:v>34292</c:v>
                </c:pt>
                <c:pt idx="164">
                  <c:v>32850</c:v>
                </c:pt>
                <c:pt idx="165">
                  <c:v>33921</c:v>
                </c:pt>
                <c:pt idx="166">
                  <c:v>32083</c:v>
                </c:pt>
                <c:pt idx="167">
                  <c:v>34882</c:v>
                </c:pt>
                <c:pt idx="168">
                  <c:v>32394</c:v>
                </c:pt>
                <c:pt idx="169">
                  <c:v>31634</c:v>
                </c:pt>
                <c:pt idx="170">
                  <c:v>35840</c:v>
                </c:pt>
                <c:pt idx="171">
                  <c:v>35141</c:v>
                </c:pt>
                <c:pt idx="172">
                  <c:v>36167</c:v>
                </c:pt>
                <c:pt idx="173">
                  <c:v>35771</c:v>
                </c:pt>
                <c:pt idx="174">
                  <c:v>36298</c:v>
                </c:pt>
                <c:pt idx="175">
                  <c:v>36640</c:v>
                </c:pt>
                <c:pt idx="176">
                  <c:v>35439</c:v>
                </c:pt>
                <c:pt idx="177">
                  <c:v>35820</c:v>
                </c:pt>
                <c:pt idx="178">
                  <c:v>33839</c:v>
                </c:pt>
                <c:pt idx="179">
                  <c:v>37803</c:v>
                </c:pt>
                <c:pt idx="180">
                  <c:v>33593</c:v>
                </c:pt>
                <c:pt idx="181">
                  <c:v>33097</c:v>
                </c:pt>
                <c:pt idx="182">
                  <c:v>38225</c:v>
                </c:pt>
                <c:pt idx="183">
                  <c:v>36554</c:v>
                </c:pt>
                <c:pt idx="184">
                  <c:v>38311</c:v>
                </c:pt>
                <c:pt idx="185">
                  <c:v>38450</c:v>
                </c:pt>
                <c:pt idx="186">
                  <c:v>38539</c:v>
                </c:pt>
                <c:pt idx="187">
                  <c:v>38825</c:v>
                </c:pt>
                <c:pt idx="188">
                  <c:v>36791</c:v>
                </c:pt>
                <c:pt idx="189">
                  <c:v>37608</c:v>
                </c:pt>
                <c:pt idx="190">
                  <c:v>35954</c:v>
                </c:pt>
                <c:pt idx="191">
                  <c:v>38604</c:v>
                </c:pt>
                <c:pt idx="192">
                  <c:v>35063</c:v>
                </c:pt>
                <c:pt idx="193">
                  <c:v>35722</c:v>
                </c:pt>
                <c:pt idx="194">
                  <c:v>38491</c:v>
                </c:pt>
                <c:pt idx="195">
                  <c:v>37918</c:v>
                </c:pt>
                <c:pt idx="196">
                  <c:v>40679</c:v>
                </c:pt>
                <c:pt idx="197">
                  <c:v>38716</c:v>
                </c:pt>
                <c:pt idx="198">
                  <c:v>39568</c:v>
                </c:pt>
                <c:pt idx="199">
                  <c:v>40419</c:v>
                </c:pt>
                <c:pt idx="200">
                  <c:v>37234</c:v>
                </c:pt>
                <c:pt idx="201">
                  <c:v>38425</c:v>
                </c:pt>
                <c:pt idx="202">
                  <c:v>36307</c:v>
                </c:pt>
                <c:pt idx="203">
                  <c:v>37723</c:v>
                </c:pt>
                <c:pt idx="204">
                  <c:v>36190</c:v>
                </c:pt>
                <c:pt idx="205">
                  <c:v>34947</c:v>
                </c:pt>
                <c:pt idx="206">
                  <c:v>38458</c:v>
                </c:pt>
                <c:pt idx="207">
                  <c:v>37813</c:v>
                </c:pt>
                <c:pt idx="208">
                  <c:v>40247</c:v>
                </c:pt>
                <c:pt idx="209">
                  <c:v>38355</c:v>
                </c:pt>
                <c:pt idx="210">
                  <c:v>39224</c:v>
                </c:pt>
                <c:pt idx="211">
                  <c:v>38887</c:v>
                </c:pt>
                <c:pt idx="212">
                  <c:v>36575</c:v>
                </c:pt>
                <c:pt idx="213">
                  <c:v>38250</c:v>
                </c:pt>
                <c:pt idx="214">
                  <c:v>35513</c:v>
                </c:pt>
                <c:pt idx="215">
                  <c:v>37546</c:v>
                </c:pt>
                <c:pt idx="216">
                  <c:v>35513</c:v>
                </c:pt>
                <c:pt idx="217">
                  <c:v>35359</c:v>
                </c:pt>
                <c:pt idx="218">
                  <c:v>39374</c:v>
                </c:pt>
                <c:pt idx="219">
                  <c:v>39393</c:v>
                </c:pt>
                <c:pt idx="220">
                  <c:v>40785</c:v>
                </c:pt>
                <c:pt idx="221">
                  <c:v>39421</c:v>
                </c:pt>
                <c:pt idx="222">
                  <c:v>41024</c:v>
                </c:pt>
                <c:pt idx="223">
                  <c:v>40308</c:v>
                </c:pt>
                <c:pt idx="224">
                  <c:v>38361</c:v>
                </c:pt>
                <c:pt idx="225">
                  <c:v>40150</c:v>
                </c:pt>
                <c:pt idx="226">
                  <c:v>37447</c:v>
                </c:pt>
                <c:pt idx="227">
                  <c:v>39785</c:v>
                </c:pt>
                <c:pt idx="228">
                  <c:v>36961</c:v>
                </c:pt>
                <c:pt idx="229">
                  <c:v>37394</c:v>
                </c:pt>
                <c:pt idx="230">
                  <c:v>42036</c:v>
                </c:pt>
                <c:pt idx="231">
                  <c:v>41761</c:v>
                </c:pt>
                <c:pt idx="232">
                  <c:v>43020</c:v>
                </c:pt>
                <c:pt idx="233">
                  <c:v>42080</c:v>
                </c:pt>
                <c:pt idx="234">
                  <c:v>43301</c:v>
                </c:pt>
                <c:pt idx="235">
                  <c:v>42385</c:v>
                </c:pt>
                <c:pt idx="236">
                  <c:v>41383</c:v>
                </c:pt>
                <c:pt idx="237">
                  <c:v>42415</c:v>
                </c:pt>
                <c:pt idx="238">
                  <c:v>39703</c:v>
                </c:pt>
                <c:pt idx="239">
                  <c:v>42911</c:v>
                </c:pt>
                <c:pt idx="240">
                  <c:v>39644</c:v>
                </c:pt>
                <c:pt idx="241">
                  <c:v>40931</c:v>
                </c:pt>
                <c:pt idx="242">
                  <c:v>45647</c:v>
                </c:pt>
                <c:pt idx="243">
                  <c:v>43755</c:v>
                </c:pt>
                <c:pt idx="244">
                  <c:v>45479</c:v>
                </c:pt>
                <c:pt idx="245">
                  <c:v>44892</c:v>
                </c:pt>
                <c:pt idx="246">
                  <c:v>44506</c:v>
                </c:pt>
                <c:pt idx="247">
                  <c:v>44936</c:v>
                </c:pt>
                <c:pt idx="248">
                  <c:v>43027</c:v>
                </c:pt>
                <c:pt idx="249">
                  <c:v>43577</c:v>
                </c:pt>
                <c:pt idx="250">
                  <c:v>42472</c:v>
                </c:pt>
                <c:pt idx="251">
                  <c:v>45295</c:v>
                </c:pt>
                <c:pt idx="252">
                  <c:v>41802</c:v>
                </c:pt>
                <c:pt idx="253">
                  <c:v>41503</c:v>
                </c:pt>
                <c:pt idx="254">
                  <c:v>47577</c:v>
                </c:pt>
                <c:pt idx="255">
                  <c:v>45575</c:v>
                </c:pt>
                <c:pt idx="256">
                  <c:v>47507</c:v>
                </c:pt>
                <c:pt idx="257">
                  <c:v>45463</c:v>
                </c:pt>
                <c:pt idx="258">
                  <c:v>45504</c:v>
                </c:pt>
                <c:pt idx="259">
                  <c:v>46917</c:v>
                </c:pt>
                <c:pt idx="260">
                  <c:v>43668</c:v>
                </c:pt>
                <c:pt idx="261">
                  <c:v>46080</c:v>
                </c:pt>
                <c:pt idx="262">
                  <c:v>45299</c:v>
                </c:pt>
                <c:pt idx="263">
                  <c:v>46612</c:v>
                </c:pt>
                <c:pt idx="264">
                  <c:v>42933</c:v>
                </c:pt>
                <c:pt idx="265">
                  <c:v>42898</c:v>
                </c:pt>
                <c:pt idx="266">
                  <c:v>49417</c:v>
                </c:pt>
                <c:pt idx="267">
                  <c:v>47707</c:v>
                </c:pt>
                <c:pt idx="268">
                  <c:v>51060</c:v>
                </c:pt>
                <c:pt idx="269">
                  <c:v>47905</c:v>
                </c:pt>
                <c:pt idx="270">
                  <c:v>48711</c:v>
                </c:pt>
                <c:pt idx="271">
                  <c:v>50121</c:v>
                </c:pt>
                <c:pt idx="272">
                  <c:v>47124</c:v>
                </c:pt>
                <c:pt idx="273">
                  <c:v>50210</c:v>
                </c:pt>
                <c:pt idx="274">
                  <c:v>47697</c:v>
                </c:pt>
                <c:pt idx="275">
                  <c:v>50867</c:v>
                </c:pt>
                <c:pt idx="276">
                  <c:v>48092</c:v>
                </c:pt>
                <c:pt idx="277">
                  <c:v>46741</c:v>
                </c:pt>
                <c:pt idx="278">
                  <c:v>53271</c:v>
                </c:pt>
                <c:pt idx="279">
                  <c:v>52417</c:v>
                </c:pt>
                <c:pt idx="280">
                  <c:v>55548</c:v>
                </c:pt>
                <c:pt idx="281">
                  <c:v>52144</c:v>
                </c:pt>
                <c:pt idx="282">
                  <c:v>53209</c:v>
                </c:pt>
                <c:pt idx="283">
                  <c:v>53208</c:v>
                </c:pt>
                <c:pt idx="284">
                  <c:v>50770</c:v>
                </c:pt>
                <c:pt idx="285">
                  <c:v>54032</c:v>
                </c:pt>
                <c:pt idx="286">
                  <c:v>50189</c:v>
                </c:pt>
                <c:pt idx="287">
                  <c:v>54554</c:v>
                </c:pt>
                <c:pt idx="288">
                  <c:v>50026</c:v>
                </c:pt>
                <c:pt idx="289">
                  <c:v>51478</c:v>
                </c:pt>
                <c:pt idx="290">
                  <c:v>55868</c:v>
                </c:pt>
                <c:pt idx="291">
                  <c:v>56362</c:v>
                </c:pt>
                <c:pt idx="292">
                  <c:v>57071</c:v>
                </c:pt>
                <c:pt idx="293">
                  <c:v>54677</c:v>
                </c:pt>
                <c:pt idx="294">
                  <c:v>56068</c:v>
                </c:pt>
                <c:pt idx="295">
                  <c:v>55232</c:v>
                </c:pt>
                <c:pt idx="296">
                  <c:v>54361</c:v>
                </c:pt>
                <c:pt idx="297">
                  <c:v>55801</c:v>
                </c:pt>
                <c:pt idx="298">
                  <c:v>53337</c:v>
                </c:pt>
                <c:pt idx="299">
                  <c:v>57586</c:v>
                </c:pt>
                <c:pt idx="300">
                  <c:v>52951</c:v>
                </c:pt>
                <c:pt idx="301">
                  <c:v>52796</c:v>
                </c:pt>
                <c:pt idx="302">
                  <c:v>60151</c:v>
                </c:pt>
                <c:pt idx="303">
                  <c:v>58584</c:v>
                </c:pt>
                <c:pt idx="304">
                  <c:v>60139</c:v>
                </c:pt>
                <c:pt idx="305">
                  <c:v>58671</c:v>
                </c:pt>
                <c:pt idx="306">
                  <c:v>58464</c:v>
                </c:pt>
                <c:pt idx="307">
                  <c:v>58508</c:v>
                </c:pt>
                <c:pt idx="308">
                  <c:v>57152</c:v>
                </c:pt>
                <c:pt idx="309">
                  <c:v>58224</c:v>
                </c:pt>
                <c:pt idx="310">
                  <c:v>55734</c:v>
                </c:pt>
                <c:pt idx="311">
                  <c:v>61275</c:v>
                </c:pt>
                <c:pt idx="312">
                  <c:v>54587</c:v>
                </c:pt>
                <c:pt idx="313">
                  <c:v>54830</c:v>
                </c:pt>
                <c:pt idx="314">
                  <c:v>63544</c:v>
                </c:pt>
                <c:pt idx="315">
                  <c:v>60281</c:v>
                </c:pt>
                <c:pt idx="316">
                  <c:v>64079</c:v>
                </c:pt>
                <c:pt idx="317">
                  <c:v>63621</c:v>
                </c:pt>
                <c:pt idx="318">
                  <c:v>63480</c:v>
                </c:pt>
                <c:pt idx="319">
                  <c:v>64506</c:v>
                </c:pt>
                <c:pt idx="320">
                  <c:v>59887</c:v>
                </c:pt>
                <c:pt idx="321">
                  <c:v>61570</c:v>
                </c:pt>
                <c:pt idx="322">
                  <c:v>58893</c:v>
                </c:pt>
                <c:pt idx="323">
                  <c:v>62742</c:v>
                </c:pt>
                <c:pt idx="324">
                  <c:v>56653</c:v>
                </c:pt>
                <c:pt idx="325">
                  <c:v>56816</c:v>
                </c:pt>
                <c:pt idx="326">
                  <c:v>66103</c:v>
                </c:pt>
                <c:pt idx="327">
                  <c:v>63453</c:v>
                </c:pt>
                <c:pt idx="328">
                  <c:v>67732</c:v>
                </c:pt>
                <c:pt idx="329">
                  <c:v>66255</c:v>
                </c:pt>
                <c:pt idx="330">
                  <c:v>66368</c:v>
                </c:pt>
                <c:pt idx="331">
                  <c:v>68385</c:v>
                </c:pt>
                <c:pt idx="332">
                  <c:v>63670</c:v>
                </c:pt>
                <c:pt idx="333">
                  <c:v>66200</c:v>
                </c:pt>
                <c:pt idx="334">
                  <c:v>63932</c:v>
                </c:pt>
                <c:pt idx="335">
                  <c:v>67181</c:v>
                </c:pt>
                <c:pt idx="336">
                  <c:v>63058</c:v>
                </c:pt>
                <c:pt idx="337">
                  <c:v>64862</c:v>
                </c:pt>
                <c:pt idx="338">
                  <c:v>49430</c:v>
                </c:pt>
                <c:pt idx="339">
                  <c:v>31169</c:v>
                </c:pt>
                <c:pt idx="340">
                  <c:v>43934</c:v>
                </c:pt>
                <c:pt idx="341">
                  <c:v>53690</c:v>
                </c:pt>
                <c:pt idx="342">
                  <c:v>57005</c:v>
                </c:pt>
                <c:pt idx="343">
                  <c:v>59245</c:v>
                </c:pt>
                <c:pt idx="344">
                  <c:v>57810</c:v>
                </c:pt>
                <c:pt idx="345">
                  <c:v>60704</c:v>
                </c:pt>
                <c:pt idx="346">
                  <c:v>53923</c:v>
                </c:pt>
                <c:pt idx="347">
                  <c:v>54390</c:v>
                </c:pt>
                <c:pt idx="348">
                  <c:v>55742</c:v>
                </c:pt>
                <c:pt idx="349">
                  <c:v>53664</c:v>
                </c:pt>
                <c:pt idx="350">
                  <c:v>69181</c:v>
                </c:pt>
                <c:pt idx="351">
                  <c:v>71577</c:v>
                </c:pt>
                <c:pt idx="352">
                  <c:v>77191</c:v>
                </c:pt>
                <c:pt idx="353">
                  <c:v>77430</c:v>
                </c:pt>
                <c:pt idx="354">
                  <c:v>81467</c:v>
                </c:pt>
                <c:pt idx="355">
                  <c:v>79581</c:v>
                </c:pt>
                <c:pt idx="356">
                  <c:v>76566</c:v>
                </c:pt>
                <c:pt idx="357">
                  <c:v>80332</c:v>
                </c:pt>
                <c:pt idx="358">
                  <c:v>74782</c:v>
                </c:pt>
                <c:pt idx="359">
                  <c:v>78824</c:v>
                </c:pt>
                <c:pt idx="360">
                  <c:v>69815</c:v>
                </c:pt>
                <c:pt idx="361">
                  <c:v>72739</c:v>
                </c:pt>
                <c:pt idx="362">
                  <c:v>84777</c:v>
                </c:pt>
                <c:pt idx="363">
                  <c:v>86931</c:v>
                </c:pt>
                <c:pt idx="364">
                  <c:v>90527</c:v>
                </c:pt>
                <c:pt idx="365">
                  <c:v>88002</c:v>
                </c:pt>
                <c:pt idx="366">
                  <c:v>89304</c:v>
                </c:pt>
                <c:pt idx="367">
                  <c:v>89313</c:v>
                </c:pt>
                <c:pt idx="368">
                  <c:v>87314</c:v>
                </c:pt>
                <c:pt idx="369">
                  <c:v>90778</c:v>
                </c:pt>
                <c:pt idx="370">
                  <c:v>83827</c:v>
                </c:pt>
                <c:pt idx="371">
                  <c:v>91042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CA-487F-B1C6-C16F9342B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/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2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4966587503451798"/>
              <c:y val="0.2132918911451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RestempSA!$X$1</c:f>
          <c:strCache>
            <c:ptCount val="1"/>
            <c:pt idx="0">
              <c:v>All Employees, Food Services and Drinking Places SA</c:v>
            </c:pt>
          </c:strCache>
        </c:strRef>
      </c:tx>
      <c:layout>
        <c:manualLayout>
          <c:xMode val="edge"/>
          <c:yMode val="edge"/>
          <c:x val="4.0984943949536376E-2"/>
          <c:y val="2.73318216175358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400397380234E-2"/>
          <c:y val="0.19081904761904761"/>
          <c:w val="0.8653942321744108"/>
          <c:h val="0.6874124067824855"/>
        </c:manualLayout>
      </c:layout>
      <c:barChart>
        <c:barDir val="col"/>
        <c:grouping val="clustered"/>
        <c:varyColors val="0"/>
        <c:ser>
          <c:idx val="1"/>
          <c:order val="6"/>
          <c:tx>
            <c:strRef>
              <c:f>RestempSA!$AE$1</c:f>
              <c:strCache>
                <c:ptCount val="1"/>
                <c:pt idx="0">
                  <c:v>Recession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f>RestempSA!$W$2:$W$32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RestempSA!$AE$2:$AE$32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E-430B-B543-B0F3AEA40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8540816"/>
        <c:axId val="1056231232"/>
      </c:barChart>
      <c:lineChart>
        <c:grouping val="standard"/>
        <c:varyColors val="0"/>
        <c:ser>
          <c:idx val="0"/>
          <c:order val="0"/>
          <c:tx>
            <c:strRef>
              <c:f>RestempSA!$X$1</c:f>
              <c:strCache>
                <c:ptCount val="1"/>
                <c:pt idx="0">
                  <c:v>All Employees, Food Services and Drinking Places 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41E-430B-B543-B0F3AEA4081D}"/>
              </c:ext>
            </c:extLst>
          </c:dPt>
          <c:dLbls>
            <c:dLbl>
              <c:idx val="28"/>
              <c:layout>
                <c:manualLayout>
                  <c:x val="-6.3827019309912816E-2"/>
                  <c:y val="5.592158123091700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1E-430B-B543-B0F3AEA4081D}"/>
                </c:ext>
              </c:extLst>
            </c:dLbl>
            <c:dLbl>
              <c:idx val="29"/>
              <c:layout>
                <c:manualLayout>
                  <c:x val="-1.0000043817561203E-2"/>
                  <c:y val="3.29238845144356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1E-430B-B543-B0F3AEA40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RestempSA!$W$2:$W$32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RestempSA!$X$2:$X$32</c:f>
              <c:numCache>
                <c:formatCode>_(* #,##0_);_(* \(#,##0\);_(* "-"??_);_(@_)</c:formatCode>
                <c:ptCount val="31"/>
                <c:pt idx="0">
                  <c:v>6727.5</c:v>
                </c:pt>
                <c:pt idx="1">
                  <c:v>6985.7</c:v>
                </c:pt>
                <c:pt idx="2">
                  <c:v>7227.8</c:v>
                </c:pt>
                <c:pt idx="3">
                  <c:v>7471</c:v>
                </c:pt>
                <c:pt idx="4">
                  <c:v>7628.9</c:v>
                </c:pt>
                <c:pt idx="5">
                  <c:v>7728.5</c:v>
                </c:pt>
                <c:pt idx="6">
                  <c:v>7890.8</c:v>
                </c:pt>
                <c:pt idx="7">
                  <c:v>8114.1</c:v>
                </c:pt>
                <c:pt idx="8">
                  <c:v>8283.2000000000007</c:v>
                </c:pt>
                <c:pt idx="9">
                  <c:v>8382.5</c:v>
                </c:pt>
                <c:pt idx="10">
                  <c:v>8484.2000000000007</c:v>
                </c:pt>
                <c:pt idx="11">
                  <c:v>8712.5</c:v>
                </c:pt>
                <c:pt idx="12">
                  <c:v>8970.2000000000007</c:v>
                </c:pt>
                <c:pt idx="13">
                  <c:v>9182.6</c:v>
                </c:pt>
                <c:pt idx="14">
                  <c:v>9478.1</c:v>
                </c:pt>
                <c:pt idx="15">
                  <c:v>9673</c:v>
                </c:pt>
                <c:pt idx="16">
                  <c:v>9484.2000000000007</c:v>
                </c:pt>
                <c:pt idx="17">
                  <c:v>9304.5</c:v>
                </c:pt>
                <c:pt idx="18">
                  <c:v>9479.2999999999993</c:v>
                </c:pt>
                <c:pt idx="19">
                  <c:v>9791.2000000000007</c:v>
                </c:pt>
                <c:pt idx="20">
                  <c:v>10143.700000000001</c:v>
                </c:pt>
                <c:pt idx="21">
                  <c:v>10507.6</c:v>
                </c:pt>
                <c:pt idx="22">
                  <c:v>10854.8</c:v>
                </c:pt>
                <c:pt idx="23">
                  <c:v>11271.3</c:v>
                </c:pt>
                <c:pt idx="24">
                  <c:v>11577.3</c:v>
                </c:pt>
                <c:pt idx="25">
                  <c:v>11816.4</c:v>
                </c:pt>
                <c:pt idx="26">
                  <c:v>11968.1</c:v>
                </c:pt>
                <c:pt idx="27">
                  <c:v>12214.3</c:v>
                </c:pt>
                <c:pt idx="28">
                  <c:v>9731.7000000000007</c:v>
                </c:pt>
                <c:pt idx="29">
                  <c:v>11369.8</c:v>
                </c:pt>
                <c:pt idx="30">
                  <c:v>12071.9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1E-430B-B543-B0F3AEA4081D}"/>
            </c:ext>
          </c:extLst>
        </c:ser>
        <c:ser>
          <c:idx val="4"/>
          <c:order val="1"/>
          <c:tx>
            <c:strRef>
              <c:f>RestempSA!$Y$1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41E-430B-B543-B0F3AEA40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RestempSA!$W$2:$W$32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RestempSA!$Y$2:$Y$32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12071.9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1E-430B-B543-B0F3AEA4081D}"/>
            </c:ext>
          </c:extLst>
        </c:ser>
        <c:ser>
          <c:idx val="2"/>
          <c:order val="2"/>
          <c:tx>
            <c:strRef>
              <c:f>RestempSA!$Z$1</c:f>
              <c:strCache>
                <c:ptCount val="1"/>
                <c:pt idx="0">
                  <c:v>Lo.80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1E-430B-B543-B0F3AEA4081D}"/>
                </c:ext>
              </c:extLst>
            </c:dLbl>
            <c:dLbl>
              <c:idx val="29"/>
              <c:layout>
                <c:manualLayout>
                  <c:x val="5.5504162812210914E-3"/>
                  <c:y val="1.8140589569160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41E-430B-B543-B0F3AEA40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RestempSA!$W$2:$W$32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RestempSA!$Z$2:$Z$32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12071.9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41E-430B-B543-B0F3AEA4081D}"/>
            </c:ext>
          </c:extLst>
        </c:ser>
        <c:ser>
          <c:idx val="5"/>
          <c:order val="3"/>
          <c:tx>
            <c:strRef>
              <c:f>RestempSA!$AA$1</c:f>
              <c:strCache>
                <c:ptCount val="1"/>
                <c:pt idx="0">
                  <c:v>Hi.80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41E-430B-B543-B0F3AEA4081D}"/>
                </c:ext>
              </c:extLst>
            </c:dLbl>
            <c:dLbl>
              <c:idx val="29"/>
              <c:layout>
                <c:manualLayout>
                  <c:x val="1.8501387604070306E-3"/>
                  <c:y val="-1.20937263794406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1E-430B-B543-B0F3AEA40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RestempSA!$W$2:$W$32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RestempSA!$AA$2:$AA$32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12071.9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41E-430B-B543-B0F3AEA4081D}"/>
            </c:ext>
          </c:extLst>
        </c:ser>
        <c:ser>
          <c:idx val="3"/>
          <c:order val="4"/>
          <c:tx>
            <c:strRef>
              <c:f>RestempSA!$AB$1</c:f>
              <c:strCache>
                <c:ptCount val="1"/>
                <c:pt idx="0">
                  <c:v>Lo.95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41E-430B-B543-B0F3AEA4081D}"/>
                </c:ext>
              </c:extLst>
            </c:dLbl>
            <c:dLbl>
              <c:idx val="29"/>
              <c:layout>
                <c:manualLayout>
                  <c:x val="-4.4869506945304366E-5"/>
                  <c:y val="5.2789115646258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1424606845513412E-2"/>
                      <c:h val="3.32577475434618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841E-430B-B543-B0F3AEA40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RestempSA!$W$2:$W$32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RestempSA!$AB$2:$AB$32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12071.9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41E-430B-B543-B0F3AEA4081D}"/>
            </c:ext>
          </c:extLst>
        </c:ser>
        <c:ser>
          <c:idx val="6"/>
          <c:order val="5"/>
          <c:tx>
            <c:strRef>
              <c:f>RestempSA!$AC$1</c:f>
              <c:strCache>
                <c:ptCount val="1"/>
                <c:pt idx="0">
                  <c:v>Hi.95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41E-430B-B543-B0F3AEA4081D}"/>
                </c:ext>
              </c:extLst>
            </c:dLbl>
            <c:dLbl>
              <c:idx val="29"/>
              <c:layout>
                <c:manualLayout>
                  <c:x val="-9.2506938020352879E-3"/>
                  <c:y val="-3.9304610733182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41E-430B-B543-B0F3AEA40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RestempSA!$W$2:$W$32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RestempSA!$AC$2:$AC$32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12071.9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41E-430B-B543-B0F3AEA40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187568"/>
        <c:axId val="1056228320"/>
      </c:lineChart>
      <c:catAx>
        <c:axId val="121718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056228320"/>
        <c:crosses val="autoZero"/>
        <c:auto val="1"/>
        <c:lblAlgn val="ctr"/>
        <c:lblOffset val="100"/>
        <c:noMultiLvlLbl val="0"/>
      </c:catAx>
      <c:valAx>
        <c:axId val="10562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Thousands of persons</a:t>
                </a:r>
              </a:p>
            </c:rich>
          </c:tx>
          <c:layout>
            <c:manualLayout>
              <c:xMode val="edge"/>
              <c:yMode val="edge"/>
              <c:x val="3.9102215026859954E-3"/>
              <c:y val="0.384554787794382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217187568"/>
        <c:crosses val="autoZero"/>
        <c:crossBetween val="between"/>
      </c:valAx>
      <c:valAx>
        <c:axId val="105623123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>
                <a:alpha val="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00" b="0" i="0" u="none" strike="noStrike" kern="1200" baseline="0">
                <a:solidFill>
                  <a:schemeClr val="bg1"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40816"/>
        <c:crosses val="max"/>
        <c:crossBetween val="between"/>
      </c:valAx>
      <c:catAx>
        <c:axId val="121854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6231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5588439376113"/>
          <c:y val="0.16091587235806051"/>
          <c:w val="0.81071710863728241"/>
          <c:h val="0.74829442372335042"/>
        </c:manualLayout>
      </c:layout>
      <c:lineChart>
        <c:grouping val="standard"/>
        <c:varyColors val="0"/>
        <c:ser>
          <c:idx val="6"/>
          <c:order val="0"/>
          <c:tx>
            <c:strRef>
              <c:f>RestempSA!$F$1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cat>
            <c:numRef>
              <c:f>RestempSA!$D$2:$D$369</c:f>
              <c:numCache>
                <c:formatCode>mmm\ \'yy</c:formatCode>
                <c:ptCount val="368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</c:numCache>
            </c:numRef>
          </c:cat>
          <c:val>
            <c:numRef>
              <c:f>RestempSA!$F$2:$F$373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9-4CEB-9DF9-C041EE2AE9DE}"/>
            </c:ext>
          </c:extLst>
        </c:ser>
        <c:ser>
          <c:idx val="1"/>
          <c:order val="1"/>
          <c:tx>
            <c:strRef>
              <c:f>RestempSA!$G$1</c:f>
              <c:strCache>
                <c:ptCount val="1"/>
                <c:pt idx="0">
                  <c:v>Lo.80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RestempSA!$D$2:$D$369</c:f>
              <c:numCache>
                <c:formatCode>mmm\ \'yy</c:formatCode>
                <c:ptCount val="368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</c:numCache>
            </c:numRef>
          </c:cat>
          <c:val>
            <c:numRef>
              <c:f>RestempSA!$G$2:$G$373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69-4CEB-9DF9-C041EE2AE9DE}"/>
            </c:ext>
          </c:extLst>
        </c:ser>
        <c:ser>
          <c:idx val="2"/>
          <c:order val="2"/>
          <c:tx>
            <c:strRef>
              <c:f>RestempSA!$H$1</c:f>
              <c:strCache>
                <c:ptCount val="1"/>
                <c:pt idx="0">
                  <c:v>Hi.80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RestempSA!$D$2:$D$369</c:f>
              <c:numCache>
                <c:formatCode>mmm\ \'yy</c:formatCode>
                <c:ptCount val="368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</c:numCache>
            </c:numRef>
          </c:cat>
          <c:val>
            <c:numRef>
              <c:f>RestempSA!$H$2:$H$373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69-4CEB-9DF9-C041EE2AE9DE}"/>
            </c:ext>
          </c:extLst>
        </c:ser>
        <c:ser>
          <c:idx val="3"/>
          <c:order val="3"/>
          <c:tx>
            <c:strRef>
              <c:f>RestempSA!$I$1</c:f>
              <c:strCache>
                <c:ptCount val="1"/>
                <c:pt idx="0">
                  <c:v>Lo.95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RestempSA!$D$2:$D$369</c:f>
              <c:numCache>
                <c:formatCode>mmm\ \'yy</c:formatCode>
                <c:ptCount val="368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</c:numCache>
              <c:extLst xmlns:c15="http://schemas.microsoft.com/office/drawing/2012/chart"/>
            </c:numRef>
          </c:cat>
          <c:val>
            <c:numRef>
              <c:f>RestempSA!$I$2:$I$373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69-4CEB-9DF9-C041EE2AE9DE}"/>
            </c:ext>
          </c:extLst>
        </c:ser>
        <c:ser>
          <c:idx val="4"/>
          <c:order val="4"/>
          <c:tx>
            <c:strRef>
              <c:f>RestempSA!$J$1</c:f>
              <c:strCache>
                <c:ptCount val="1"/>
                <c:pt idx="0">
                  <c:v>Hi.95</c:v>
                </c:pt>
              </c:strCache>
              <c:extLst xmlns:c15="http://schemas.microsoft.com/office/drawing/2012/chart"/>
            </c:strRef>
          </c:tx>
          <c:spPr>
            <a:ln w="158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RestempSA!$D$2:$D$369</c:f>
              <c:numCache>
                <c:formatCode>mmm\ \'yy</c:formatCode>
                <c:ptCount val="368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</c:numCache>
              <c:extLst xmlns:c15="http://schemas.microsoft.com/office/drawing/2012/chart"/>
            </c:numRef>
          </c:cat>
          <c:val>
            <c:numRef>
              <c:f>RestempSA!$J$2:$J$373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69-4CEB-9DF9-C041EE2AE9DE}"/>
            </c:ext>
          </c:extLst>
        </c:ser>
        <c:ser>
          <c:idx val="0"/>
          <c:order val="5"/>
          <c:tx>
            <c:strRef>
              <c:f>RestempSA!$E$1</c:f>
              <c:strCache>
                <c:ptCount val="1"/>
                <c:pt idx="0">
                  <c:v>All Employees, Food Services and Drinking Places 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RestempSA!$D$2:$D$369</c:f>
              <c:numCache>
                <c:formatCode>mmm\ \'yy</c:formatCode>
                <c:ptCount val="368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</c:numCache>
            </c:numRef>
          </c:cat>
          <c:val>
            <c:numRef>
              <c:f>RestempSA!$E$2:$E$373</c:f>
              <c:numCache>
                <c:formatCode>_(* #,##0_);_(* \(#,##0\);_(* "-"??_);_(@_)</c:formatCode>
                <c:ptCount val="372"/>
                <c:pt idx="0">
                  <c:v>6567.9</c:v>
                </c:pt>
                <c:pt idx="1">
                  <c:v>6569.2</c:v>
                </c:pt>
                <c:pt idx="2">
                  <c:v>6564.5</c:v>
                </c:pt>
                <c:pt idx="3">
                  <c:v>6598</c:v>
                </c:pt>
                <c:pt idx="4">
                  <c:v>6613.8</c:v>
                </c:pt>
                <c:pt idx="5">
                  <c:v>6613.8</c:v>
                </c:pt>
                <c:pt idx="6">
                  <c:v>6641.3</c:v>
                </c:pt>
                <c:pt idx="7">
                  <c:v>6653.5</c:v>
                </c:pt>
                <c:pt idx="8">
                  <c:v>6670.8</c:v>
                </c:pt>
                <c:pt idx="9">
                  <c:v>6729.2</c:v>
                </c:pt>
                <c:pt idx="10">
                  <c:v>6734.9</c:v>
                </c:pt>
                <c:pt idx="11">
                  <c:v>6727.5</c:v>
                </c:pt>
                <c:pt idx="12">
                  <c:v>6741.1</c:v>
                </c:pt>
                <c:pt idx="13">
                  <c:v>6766.6</c:v>
                </c:pt>
                <c:pt idx="14">
                  <c:v>6717.5</c:v>
                </c:pt>
                <c:pt idx="15">
                  <c:v>6799.8</c:v>
                </c:pt>
                <c:pt idx="16">
                  <c:v>6829.5</c:v>
                </c:pt>
                <c:pt idx="17">
                  <c:v>6843.6</c:v>
                </c:pt>
                <c:pt idx="18">
                  <c:v>6857.1</c:v>
                </c:pt>
                <c:pt idx="19">
                  <c:v>6884.1</c:v>
                </c:pt>
                <c:pt idx="20">
                  <c:v>6898.3</c:v>
                </c:pt>
                <c:pt idx="21">
                  <c:v>6940.8</c:v>
                </c:pt>
                <c:pt idx="22">
                  <c:v>6944.1</c:v>
                </c:pt>
                <c:pt idx="23">
                  <c:v>6985.7</c:v>
                </c:pt>
                <c:pt idx="24">
                  <c:v>7009.3</c:v>
                </c:pt>
                <c:pt idx="25">
                  <c:v>7015.1</c:v>
                </c:pt>
                <c:pt idx="26">
                  <c:v>7036.3</c:v>
                </c:pt>
                <c:pt idx="27">
                  <c:v>7075</c:v>
                </c:pt>
                <c:pt idx="28">
                  <c:v>7080.6</c:v>
                </c:pt>
                <c:pt idx="29">
                  <c:v>7090.1</c:v>
                </c:pt>
                <c:pt idx="30">
                  <c:v>7113.6</c:v>
                </c:pt>
                <c:pt idx="31">
                  <c:v>7130.2</c:v>
                </c:pt>
                <c:pt idx="32">
                  <c:v>7147.3</c:v>
                </c:pt>
                <c:pt idx="33">
                  <c:v>7168.1</c:v>
                </c:pt>
                <c:pt idx="34">
                  <c:v>7197.7</c:v>
                </c:pt>
                <c:pt idx="35">
                  <c:v>7227.8</c:v>
                </c:pt>
                <c:pt idx="36">
                  <c:v>7293</c:v>
                </c:pt>
                <c:pt idx="37">
                  <c:v>7303.9</c:v>
                </c:pt>
                <c:pt idx="38">
                  <c:v>7324</c:v>
                </c:pt>
                <c:pt idx="39">
                  <c:v>7343</c:v>
                </c:pt>
                <c:pt idx="40">
                  <c:v>7350.4</c:v>
                </c:pt>
                <c:pt idx="41">
                  <c:v>7387.3</c:v>
                </c:pt>
                <c:pt idx="42">
                  <c:v>7412.4</c:v>
                </c:pt>
                <c:pt idx="43">
                  <c:v>7428.4</c:v>
                </c:pt>
                <c:pt idx="44">
                  <c:v>7450.5</c:v>
                </c:pt>
                <c:pt idx="45">
                  <c:v>7430</c:v>
                </c:pt>
                <c:pt idx="46">
                  <c:v>7458.2</c:v>
                </c:pt>
                <c:pt idx="47">
                  <c:v>7471</c:v>
                </c:pt>
                <c:pt idx="48">
                  <c:v>7475.2</c:v>
                </c:pt>
                <c:pt idx="49">
                  <c:v>7482.1</c:v>
                </c:pt>
                <c:pt idx="50">
                  <c:v>7512</c:v>
                </c:pt>
                <c:pt idx="51">
                  <c:v>7521.4</c:v>
                </c:pt>
                <c:pt idx="52">
                  <c:v>7540.6</c:v>
                </c:pt>
                <c:pt idx="53">
                  <c:v>7546</c:v>
                </c:pt>
                <c:pt idx="54">
                  <c:v>7567.6</c:v>
                </c:pt>
                <c:pt idx="55">
                  <c:v>7580</c:v>
                </c:pt>
                <c:pt idx="56">
                  <c:v>7583.9</c:v>
                </c:pt>
                <c:pt idx="57">
                  <c:v>7601.1</c:v>
                </c:pt>
                <c:pt idx="58">
                  <c:v>7621.7</c:v>
                </c:pt>
                <c:pt idx="59">
                  <c:v>7628.9</c:v>
                </c:pt>
                <c:pt idx="60">
                  <c:v>7640.5</c:v>
                </c:pt>
                <c:pt idx="61">
                  <c:v>7653.3</c:v>
                </c:pt>
                <c:pt idx="62">
                  <c:v>7664.2</c:v>
                </c:pt>
                <c:pt idx="63">
                  <c:v>7670</c:v>
                </c:pt>
                <c:pt idx="64">
                  <c:v>7684.8</c:v>
                </c:pt>
                <c:pt idx="65">
                  <c:v>7694.2</c:v>
                </c:pt>
                <c:pt idx="66">
                  <c:v>7677.1</c:v>
                </c:pt>
                <c:pt idx="67">
                  <c:v>7701.1</c:v>
                </c:pt>
                <c:pt idx="68">
                  <c:v>7723.2</c:v>
                </c:pt>
                <c:pt idx="69">
                  <c:v>7709.7</c:v>
                </c:pt>
                <c:pt idx="70">
                  <c:v>7727.3</c:v>
                </c:pt>
                <c:pt idx="71">
                  <c:v>7728.5</c:v>
                </c:pt>
                <c:pt idx="72">
                  <c:v>7741.5</c:v>
                </c:pt>
                <c:pt idx="73">
                  <c:v>7758.8</c:v>
                </c:pt>
                <c:pt idx="74">
                  <c:v>7766.3</c:v>
                </c:pt>
                <c:pt idx="75">
                  <c:v>7772.6</c:v>
                </c:pt>
                <c:pt idx="76">
                  <c:v>7810.8</c:v>
                </c:pt>
                <c:pt idx="77">
                  <c:v>7811.6</c:v>
                </c:pt>
                <c:pt idx="78">
                  <c:v>7817.9</c:v>
                </c:pt>
                <c:pt idx="79">
                  <c:v>7833.5</c:v>
                </c:pt>
                <c:pt idx="80">
                  <c:v>7850.7</c:v>
                </c:pt>
                <c:pt idx="81">
                  <c:v>7840.3</c:v>
                </c:pt>
                <c:pt idx="82">
                  <c:v>7865.2</c:v>
                </c:pt>
                <c:pt idx="83">
                  <c:v>7890.8</c:v>
                </c:pt>
                <c:pt idx="84">
                  <c:v>7898.8</c:v>
                </c:pt>
                <c:pt idx="85">
                  <c:v>7936.4</c:v>
                </c:pt>
                <c:pt idx="86">
                  <c:v>7942.1</c:v>
                </c:pt>
                <c:pt idx="87">
                  <c:v>7970</c:v>
                </c:pt>
                <c:pt idx="88">
                  <c:v>7989.6</c:v>
                </c:pt>
                <c:pt idx="89">
                  <c:v>8007.8</c:v>
                </c:pt>
                <c:pt idx="90">
                  <c:v>8005.9</c:v>
                </c:pt>
                <c:pt idx="91">
                  <c:v>8009.3</c:v>
                </c:pt>
                <c:pt idx="92">
                  <c:v>8012.2</c:v>
                </c:pt>
                <c:pt idx="93">
                  <c:v>8059.8</c:v>
                </c:pt>
                <c:pt idx="94">
                  <c:v>8086</c:v>
                </c:pt>
                <c:pt idx="95">
                  <c:v>8114.1</c:v>
                </c:pt>
                <c:pt idx="96">
                  <c:v>8115.6</c:v>
                </c:pt>
                <c:pt idx="97">
                  <c:v>8125.8</c:v>
                </c:pt>
                <c:pt idx="98">
                  <c:v>8164.6</c:v>
                </c:pt>
                <c:pt idx="99">
                  <c:v>8170.4</c:v>
                </c:pt>
                <c:pt idx="100">
                  <c:v>8162.5</c:v>
                </c:pt>
                <c:pt idx="101">
                  <c:v>8174.6</c:v>
                </c:pt>
                <c:pt idx="102">
                  <c:v>8188.4</c:v>
                </c:pt>
                <c:pt idx="103">
                  <c:v>8218.2999999999993</c:v>
                </c:pt>
                <c:pt idx="104">
                  <c:v>8241.4</c:v>
                </c:pt>
                <c:pt idx="105">
                  <c:v>8174.8</c:v>
                </c:pt>
                <c:pt idx="106">
                  <c:v>8243.4</c:v>
                </c:pt>
                <c:pt idx="107">
                  <c:v>8283.2000000000007</c:v>
                </c:pt>
                <c:pt idx="108">
                  <c:v>8283</c:v>
                </c:pt>
                <c:pt idx="109">
                  <c:v>8306.2000000000007</c:v>
                </c:pt>
                <c:pt idx="110">
                  <c:v>8304.6</c:v>
                </c:pt>
                <c:pt idx="111">
                  <c:v>8327.7000000000007</c:v>
                </c:pt>
                <c:pt idx="112">
                  <c:v>8354</c:v>
                </c:pt>
                <c:pt idx="113">
                  <c:v>8374.7000000000007</c:v>
                </c:pt>
                <c:pt idx="114">
                  <c:v>8402.7999999999993</c:v>
                </c:pt>
                <c:pt idx="115">
                  <c:v>8393.9</c:v>
                </c:pt>
                <c:pt idx="116">
                  <c:v>8387.7000000000007</c:v>
                </c:pt>
                <c:pt idx="117">
                  <c:v>8377.7999999999993</c:v>
                </c:pt>
                <c:pt idx="118">
                  <c:v>8383.4</c:v>
                </c:pt>
                <c:pt idx="119">
                  <c:v>8382.5</c:v>
                </c:pt>
                <c:pt idx="120">
                  <c:v>8421.4</c:v>
                </c:pt>
                <c:pt idx="121">
                  <c:v>8385.7000000000007</c:v>
                </c:pt>
                <c:pt idx="122">
                  <c:v>8387.2000000000007</c:v>
                </c:pt>
                <c:pt idx="123">
                  <c:v>8375.9</c:v>
                </c:pt>
                <c:pt idx="124">
                  <c:v>8389.4</c:v>
                </c:pt>
                <c:pt idx="125">
                  <c:v>8376.7999999999993</c:v>
                </c:pt>
                <c:pt idx="126">
                  <c:v>8420.2999999999993</c:v>
                </c:pt>
                <c:pt idx="127">
                  <c:v>8433.1</c:v>
                </c:pt>
                <c:pt idx="128">
                  <c:v>8439</c:v>
                </c:pt>
                <c:pt idx="129">
                  <c:v>8480.1</c:v>
                </c:pt>
                <c:pt idx="130">
                  <c:v>8492.6</c:v>
                </c:pt>
                <c:pt idx="131">
                  <c:v>8484.2000000000007</c:v>
                </c:pt>
                <c:pt idx="132">
                  <c:v>8530.7000000000007</c:v>
                </c:pt>
                <c:pt idx="133">
                  <c:v>8511.4</c:v>
                </c:pt>
                <c:pt idx="134">
                  <c:v>8514.2999999999993</c:v>
                </c:pt>
                <c:pt idx="135">
                  <c:v>8532.1</c:v>
                </c:pt>
                <c:pt idx="136">
                  <c:v>8535.4</c:v>
                </c:pt>
                <c:pt idx="137">
                  <c:v>8551.1</c:v>
                </c:pt>
                <c:pt idx="138">
                  <c:v>8557</c:v>
                </c:pt>
                <c:pt idx="139">
                  <c:v>8590.2000000000007</c:v>
                </c:pt>
                <c:pt idx="140">
                  <c:v>8637.1</c:v>
                </c:pt>
                <c:pt idx="141">
                  <c:v>8679.2000000000007</c:v>
                </c:pt>
                <c:pt idx="142">
                  <c:v>8691.1</c:v>
                </c:pt>
                <c:pt idx="143">
                  <c:v>8712.5</c:v>
                </c:pt>
                <c:pt idx="144">
                  <c:v>8737.5</c:v>
                </c:pt>
                <c:pt idx="145">
                  <c:v>8753</c:v>
                </c:pt>
                <c:pt idx="146">
                  <c:v>8794.5</c:v>
                </c:pt>
                <c:pt idx="147">
                  <c:v>8816.5</c:v>
                </c:pt>
                <c:pt idx="148">
                  <c:v>8840.5</c:v>
                </c:pt>
                <c:pt idx="149">
                  <c:v>8851.7000000000007</c:v>
                </c:pt>
                <c:pt idx="150">
                  <c:v>8857.4</c:v>
                </c:pt>
                <c:pt idx="151">
                  <c:v>8850.9</c:v>
                </c:pt>
                <c:pt idx="152">
                  <c:v>8897.6</c:v>
                </c:pt>
                <c:pt idx="153">
                  <c:v>8929.7999999999993</c:v>
                </c:pt>
                <c:pt idx="154">
                  <c:v>8947.7999999999993</c:v>
                </c:pt>
                <c:pt idx="155">
                  <c:v>8970.2000000000007</c:v>
                </c:pt>
                <c:pt idx="156">
                  <c:v>8998.7000000000007</c:v>
                </c:pt>
                <c:pt idx="157">
                  <c:v>9027.2000000000007</c:v>
                </c:pt>
                <c:pt idx="158">
                  <c:v>9051.7999999999993</c:v>
                </c:pt>
                <c:pt idx="159">
                  <c:v>9101.4</c:v>
                </c:pt>
                <c:pt idx="160">
                  <c:v>9088.7000000000007</c:v>
                </c:pt>
                <c:pt idx="161">
                  <c:v>9113</c:v>
                </c:pt>
                <c:pt idx="162">
                  <c:v>9135.4</c:v>
                </c:pt>
                <c:pt idx="163">
                  <c:v>9144.9</c:v>
                </c:pt>
                <c:pt idx="164">
                  <c:v>9128.7999999999993</c:v>
                </c:pt>
                <c:pt idx="165">
                  <c:v>9118.2999999999993</c:v>
                </c:pt>
                <c:pt idx="166">
                  <c:v>9152.7999999999993</c:v>
                </c:pt>
                <c:pt idx="167">
                  <c:v>9182.6</c:v>
                </c:pt>
                <c:pt idx="168">
                  <c:v>9225.5</c:v>
                </c:pt>
                <c:pt idx="169">
                  <c:v>9253.6</c:v>
                </c:pt>
                <c:pt idx="170">
                  <c:v>9304.4</c:v>
                </c:pt>
                <c:pt idx="171">
                  <c:v>9327.2999999999993</c:v>
                </c:pt>
                <c:pt idx="172">
                  <c:v>9309.7999999999993</c:v>
                </c:pt>
                <c:pt idx="173">
                  <c:v>9317.6</c:v>
                </c:pt>
                <c:pt idx="174">
                  <c:v>9355.7999999999993</c:v>
                </c:pt>
                <c:pt idx="175">
                  <c:v>9374</c:v>
                </c:pt>
                <c:pt idx="176">
                  <c:v>9371.5</c:v>
                </c:pt>
                <c:pt idx="177">
                  <c:v>9399.7000000000007</c:v>
                </c:pt>
                <c:pt idx="178">
                  <c:v>9451.7999999999993</c:v>
                </c:pt>
                <c:pt idx="179">
                  <c:v>9478.1</c:v>
                </c:pt>
                <c:pt idx="180">
                  <c:v>9517.2999999999993</c:v>
                </c:pt>
                <c:pt idx="181">
                  <c:v>9532.6</c:v>
                </c:pt>
                <c:pt idx="182">
                  <c:v>9535.6</c:v>
                </c:pt>
                <c:pt idx="183">
                  <c:v>9552</c:v>
                </c:pt>
                <c:pt idx="184">
                  <c:v>9572.2999999999993</c:v>
                </c:pt>
                <c:pt idx="185">
                  <c:v>9584.2000000000007</c:v>
                </c:pt>
                <c:pt idx="186">
                  <c:v>9593.4</c:v>
                </c:pt>
                <c:pt idx="187">
                  <c:v>9602.1</c:v>
                </c:pt>
                <c:pt idx="188">
                  <c:v>9620.4</c:v>
                </c:pt>
                <c:pt idx="189">
                  <c:v>9636.9</c:v>
                </c:pt>
                <c:pt idx="190">
                  <c:v>9658.2000000000007</c:v>
                </c:pt>
                <c:pt idx="191">
                  <c:v>9673</c:v>
                </c:pt>
                <c:pt idx="192">
                  <c:v>9662</c:v>
                </c:pt>
                <c:pt idx="193">
                  <c:v>9658.7999999999993</c:v>
                </c:pt>
                <c:pt idx="194">
                  <c:v>9647.9</c:v>
                </c:pt>
                <c:pt idx="195">
                  <c:v>9632.4</c:v>
                </c:pt>
                <c:pt idx="196">
                  <c:v>9627.7999999999993</c:v>
                </c:pt>
                <c:pt idx="197">
                  <c:v>9622.2000000000007</c:v>
                </c:pt>
                <c:pt idx="198">
                  <c:v>9628.2999999999993</c:v>
                </c:pt>
                <c:pt idx="199">
                  <c:v>9604.9</c:v>
                </c:pt>
                <c:pt idx="200">
                  <c:v>9572.7000000000007</c:v>
                </c:pt>
                <c:pt idx="201">
                  <c:v>9547.2000000000007</c:v>
                </c:pt>
                <c:pt idx="202">
                  <c:v>9514.2000000000007</c:v>
                </c:pt>
                <c:pt idx="203">
                  <c:v>9484.2000000000007</c:v>
                </c:pt>
                <c:pt idx="204">
                  <c:v>9462.2999999999993</c:v>
                </c:pt>
                <c:pt idx="205">
                  <c:v>9448.1</c:v>
                </c:pt>
                <c:pt idx="206">
                  <c:v>9419.4</c:v>
                </c:pt>
                <c:pt idx="207">
                  <c:v>9387.7000000000007</c:v>
                </c:pt>
                <c:pt idx="208">
                  <c:v>9425.9</c:v>
                </c:pt>
                <c:pt idx="209">
                  <c:v>9433.2999999999993</c:v>
                </c:pt>
                <c:pt idx="210">
                  <c:v>9431</c:v>
                </c:pt>
                <c:pt idx="211">
                  <c:v>9398</c:v>
                </c:pt>
                <c:pt idx="212">
                  <c:v>9367.6</c:v>
                </c:pt>
                <c:pt idx="213">
                  <c:v>9344</c:v>
                </c:pt>
                <c:pt idx="214">
                  <c:v>9333.5</c:v>
                </c:pt>
                <c:pt idx="215">
                  <c:v>9304.5</c:v>
                </c:pt>
                <c:pt idx="216">
                  <c:v>9298.6</c:v>
                </c:pt>
                <c:pt idx="217">
                  <c:v>9294.2000000000007</c:v>
                </c:pt>
                <c:pt idx="218">
                  <c:v>9311.7000000000007</c:v>
                </c:pt>
                <c:pt idx="219">
                  <c:v>9322.7999999999993</c:v>
                </c:pt>
                <c:pt idx="220">
                  <c:v>9340.9</c:v>
                </c:pt>
                <c:pt idx="221">
                  <c:v>9352.7000000000007</c:v>
                </c:pt>
                <c:pt idx="222">
                  <c:v>9358.6</c:v>
                </c:pt>
                <c:pt idx="223">
                  <c:v>9379.7999999999993</c:v>
                </c:pt>
                <c:pt idx="224">
                  <c:v>9430.7999999999993</c:v>
                </c:pt>
                <c:pt idx="225">
                  <c:v>9452.2000000000007</c:v>
                </c:pt>
                <c:pt idx="226">
                  <c:v>9455.5</c:v>
                </c:pt>
                <c:pt idx="227">
                  <c:v>9479.2999999999993</c:v>
                </c:pt>
                <c:pt idx="228">
                  <c:v>9482.1</c:v>
                </c:pt>
                <c:pt idx="229">
                  <c:v>9509.7000000000007</c:v>
                </c:pt>
                <c:pt idx="230">
                  <c:v>9550.7999999999993</c:v>
                </c:pt>
                <c:pt idx="231">
                  <c:v>9583.6</c:v>
                </c:pt>
                <c:pt idx="232">
                  <c:v>9599.5</c:v>
                </c:pt>
                <c:pt idx="233">
                  <c:v>9618.7999999999993</c:v>
                </c:pt>
                <c:pt idx="234">
                  <c:v>9626.9</c:v>
                </c:pt>
                <c:pt idx="235">
                  <c:v>9653.2000000000007</c:v>
                </c:pt>
                <c:pt idx="236">
                  <c:v>9690.6</c:v>
                </c:pt>
                <c:pt idx="237">
                  <c:v>9720.7000000000007</c:v>
                </c:pt>
                <c:pt idx="238">
                  <c:v>9767.5</c:v>
                </c:pt>
                <c:pt idx="239">
                  <c:v>9791.2000000000007</c:v>
                </c:pt>
                <c:pt idx="240">
                  <c:v>9834</c:v>
                </c:pt>
                <c:pt idx="241">
                  <c:v>9865</c:v>
                </c:pt>
                <c:pt idx="242">
                  <c:v>9915.5</c:v>
                </c:pt>
                <c:pt idx="243">
                  <c:v>9924.1</c:v>
                </c:pt>
                <c:pt idx="244">
                  <c:v>9926.7999999999993</c:v>
                </c:pt>
                <c:pt idx="245">
                  <c:v>9926.7000000000007</c:v>
                </c:pt>
                <c:pt idx="246">
                  <c:v>9952.7000000000007</c:v>
                </c:pt>
                <c:pt idx="247">
                  <c:v>10002.700000000001</c:v>
                </c:pt>
                <c:pt idx="248">
                  <c:v>10062.6</c:v>
                </c:pt>
                <c:pt idx="249">
                  <c:v>10070.1</c:v>
                </c:pt>
                <c:pt idx="250">
                  <c:v>10085.5</c:v>
                </c:pt>
                <c:pt idx="251">
                  <c:v>10143.700000000001</c:v>
                </c:pt>
                <c:pt idx="252">
                  <c:v>10184.5</c:v>
                </c:pt>
                <c:pt idx="253">
                  <c:v>10219.700000000001</c:v>
                </c:pt>
                <c:pt idx="254">
                  <c:v>10237.700000000001</c:v>
                </c:pt>
                <c:pt idx="255">
                  <c:v>10275.700000000001</c:v>
                </c:pt>
                <c:pt idx="256">
                  <c:v>10316.6</c:v>
                </c:pt>
                <c:pt idx="257">
                  <c:v>10352.4</c:v>
                </c:pt>
                <c:pt idx="258">
                  <c:v>10400.5</c:v>
                </c:pt>
                <c:pt idx="259">
                  <c:v>10429.1</c:v>
                </c:pt>
                <c:pt idx="260">
                  <c:v>10443.1</c:v>
                </c:pt>
                <c:pt idx="261">
                  <c:v>10468.1</c:v>
                </c:pt>
                <c:pt idx="262">
                  <c:v>10498.6</c:v>
                </c:pt>
                <c:pt idx="263">
                  <c:v>10507.6</c:v>
                </c:pt>
                <c:pt idx="264">
                  <c:v>10532</c:v>
                </c:pt>
                <c:pt idx="265">
                  <c:v>10543.7</c:v>
                </c:pt>
                <c:pt idx="266">
                  <c:v>10600.5</c:v>
                </c:pt>
                <c:pt idx="267">
                  <c:v>10638.2</c:v>
                </c:pt>
                <c:pt idx="268">
                  <c:v>10671.3</c:v>
                </c:pt>
                <c:pt idx="269">
                  <c:v>10697.5</c:v>
                </c:pt>
                <c:pt idx="270">
                  <c:v>10709.4</c:v>
                </c:pt>
                <c:pt idx="271">
                  <c:v>10732</c:v>
                </c:pt>
                <c:pt idx="272">
                  <c:v>10761.7</c:v>
                </c:pt>
                <c:pt idx="273">
                  <c:v>10788.6</c:v>
                </c:pt>
                <c:pt idx="274">
                  <c:v>10819.8</c:v>
                </c:pt>
                <c:pt idx="275">
                  <c:v>10854.8</c:v>
                </c:pt>
                <c:pt idx="276">
                  <c:v>10874.1</c:v>
                </c:pt>
                <c:pt idx="277">
                  <c:v>10924.4</c:v>
                </c:pt>
                <c:pt idx="278">
                  <c:v>10930.1</c:v>
                </c:pt>
                <c:pt idx="279">
                  <c:v>10965.5</c:v>
                </c:pt>
                <c:pt idx="280">
                  <c:v>10999.8</c:v>
                </c:pt>
                <c:pt idx="281">
                  <c:v>11037.7</c:v>
                </c:pt>
                <c:pt idx="282">
                  <c:v>11084.5</c:v>
                </c:pt>
                <c:pt idx="283">
                  <c:v>11110.8</c:v>
                </c:pt>
                <c:pt idx="284">
                  <c:v>11156.6</c:v>
                </c:pt>
                <c:pt idx="285">
                  <c:v>11201.1</c:v>
                </c:pt>
                <c:pt idx="286">
                  <c:v>11237.4</c:v>
                </c:pt>
                <c:pt idx="287">
                  <c:v>11271.3</c:v>
                </c:pt>
                <c:pt idx="288">
                  <c:v>11318.6</c:v>
                </c:pt>
                <c:pt idx="289">
                  <c:v>11337.1</c:v>
                </c:pt>
                <c:pt idx="290">
                  <c:v>11364.1</c:v>
                </c:pt>
                <c:pt idx="291">
                  <c:v>11379.8</c:v>
                </c:pt>
                <c:pt idx="292">
                  <c:v>11404.4</c:v>
                </c:pt>
                <c:pt idx="293">
                  <c:v>11430.1</c:v>
                </c:pt>
                <c:pt idx="294">
                  <c:v>11442.2</c:v>
                </c:pt>
                <c:pt idx="295">
                  <c:v>11479.8</c:v>
                </c:pt>
                <c:pt idx="296">
                  <c:v>11544.1</c:v>
                </c:pt>
                <c:pt idx="297">
                  <c:v>11539.8</c:v>
                </c:pt>
                <c:pt idx="298">
                  <c:v>11554.8</c:v>
                </c:pt>
                <c:pt idx="299">
                  <c:v>11577.3</c:v>
                </c:pt>
                <c:pt idx="300">
                  <c:v>11600.3</c:v>
                </c:pt>
                <c:pt idx="301">
                  <c:v>11630</c:v>
                </c:pt>
                <c:pt idx="302">
                  <c:v>11656.4</c:v>
                </c:pt>
                <c:pt idx="303">
                  <c:v>11685.2</c:v>
                </c:pt>
                <c:pt idx="304">
                  <c:v>11706</c:v>
                </c:pt>
                <c:pt idx="305">
                  <c:v>11725.1</c:v>
                </c:pt>
                <c:pt idx="306">
                  <c:v>11762.6</c:v>
                </c:pt>
                <c:pt idx="307">
                  <c:v>11780.3</c:v>
                </c:pt>
                <c:pt idx="308">
                  <c:v>11784.9</c:v>
                </c:pt>
                <c:pt idx="309">
                  <c:v>11769.6</c:v>
                </c:pt>
                <c:pt idx="310">
                  <c:v>11794.4</c:v>
                </c:pt>
                <c:pt idx="311">
                  <c:v>11816.4</c:v>
                </c:pt>
                <c:pt idx="312">
                  <c:v>11827.9</c:v>
                </c:pt>
                <c:pt idx="313">
                  <c:v>11846.8</c:v>
                </c:pt>
                <c:pt idx="314">
                  <c:v>11845.1</c:v>
                </c:pt>
                <c:pt idx="315">
                  <c:v>11844.1</c:v>
                </c:pt>
                <c:pt idx="316">
                  <c:v>11857</c:v>
                </c:pt>
                <c:pt idx="317">
                  <c:v>11882.3</c:v>
                </c:pt>
                <c:pt idx="318">
                  <c:v>11894</c:v>
                </c:pt>
                <c:pt idx="319">
                  <c:v>11896.6</c:v>
                </c:pt>
                <c:pt idx="320">
                  <c:v>11887.7</c:v>
                </c:pt>
                <c:pt idx="321">
                  <c:v>11903.5</c:v>
                </c:pt>
                <c:pt idx="322">
                  <c:v>11922.6</c:v>
                </c:pt>
                <c:pt idx="323">
                  <c:v>11968.1</c:v>
                </c:pt>
                <c:pt idx="324">
                  <c:v>12026.5</c:v>
                </c:pt>
                <c:pt idx="325">
                  <c:v>12000</c:v>
                </c:pt>
                <c:pt idx="326">
                  <c:v>12011.2</c:v>
                </c:pt>
                <c:pt idx="327">
                  <c:v>12032</c:v>
                </c:pt>
                <c:pt idx="328">
                  <c:v>12009.4</c:v>
                </c:pt>
                <c:pt idx="329">
                  <c:v>11996</c:v>
                </c:pt>
                <c:pt idx="330">
                  <c:v>12004.7</c:v>
                </c:pt>
                <c:pt idx="331">
                  <c:v>12053.5</c:v>
                </c:pt>
                <c:pt idx="332">
                  <c:v>12112.6</c:v>
                </c:pt>
                <c:pt idx="333">
                  <c:v>12160.8</c:v>
                </c:pt>
                <c:pt idx="334">
                  <c:v>12185.6</c:v>
                </c:pt>
                <c:pt idx="335">
                  <c:v>12214.3</c:v>
                </c:pt>
                <c:pt idx="336">
                  <c:v>12263.9</c:v>
                </c:pt>
                <c:pt idx="337">
                  <c:v>12338.9</c:v>
                </c:pt>
                <c:pt idx="338">
                  <c:v>11721</c:v>
                </c:pt>
                <c:pt idx="339">
                  <c:v>6327.2</c:v>
                </c:pt>
                <c:pt idx="340">
                  <c:v>7707.4</c:v>
                </c:pt>
                <c:pt idx="341">
                  <c:v>9106.5</c:v>
                </c:pt>
                <c:pt idx="342">
                  <c:v>9495.7999999999993</c:v>
                </c:pt>
                <c:pt idx="343">
                  <c:v>9730.4</c:v>
                </c:pt>
                <c:pt idx="344">
                  <c:v>9980.7999999999993</c:v>
                </c:pt>
                <c:pt idx="345">
                  <c:v>10159.1</c:v>
                </c:pt>
                <c:pt idx="346">
                  <c:v>10115.5</c:v>
                </c:pt>
                <c:pt idx="347">
                  <c:v>9731.7000000000007</c:v>
                </c:pt>
                <c:pt idx="348">
                  <c:v>9791.1</c:v>
                </c:pt>
                <c:pt idx="349">
                  <c:v>10097.6</c:v>
                </c:pt>
                <c:pt idx="350">
                  <c:v>10176</c:v>
                </c:pt>
                <c:pt idx="351">
                  <c:v>10317.299999999999</c:v>
                </c:pt>
                <c:pt idx="352">
                  <c:v>10473.5</c:v>
                </c:pt>
                <c:pt idx="353">
                  <c:v>10656.1</c:v>
                </c:pt>
                <c:pt idx="354">
                  <c:v>10807.7</c:v>
                </c:pt>
                <c:pt idx="355">
                  <c:v>10945.2</c:v>
                </c:pt>
                <c:pt idx="356">
                  <c:v>11058.2</c:v>
                </c:pt>
                <c:pt idx="357">
                  <c:v>11162.1</c:v>
                </c:pt>
                <c:pt idx="358">
                  <c:v>11268.1</c:v>
                </c:pt>
                <c:pt idx="359">
                  <c:v>11369.8</c:v>
                </c:pt>
                <c:pt idx="360">
                  <c:v>11470.6</c:v>
                </c:pt>
                <c:pt idx="361">
                  <c:v>11583.4</c:v>
                </c:pt>
                <c:pt idx="362">
                  <c:v>11596.6</c:v>
                </c:pt>
                <c:pt idx="363">
                  <c:v>11626.5</c:v>
                </c:pt>
                <c:pt idx="364">
                  <c:v>11662.6</c:v>
                </c:pt>
                <c:pt idx="365">
                  <c:v>11711</c:v>
                </c:pt>
                <c:pt idx="366">
                  <c:v>11807.1</c:v>
                </c:pt>
                <c:pt idx="367">
                  <c:v>11831.9</c:v>
                </c:pt>
                <c:pt idx="368">
                  <c:v>11925.1</c:v>
                </c:pt>
                <c:pt idx="369">
                  <c:v>11955.9</c:v>
                </c:pt>
                <c:pt idx="370">
                  <c:v>12043.1</c:v>
                </c:pt>
                <c:pt idx="371">
                  <c:v>12071.9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69-4CEB-9DF9-C041EE2AE9DE}"/>
            </c:ext>
          </c:extLst>
        </c:ser>
        <c:ser>
          <c:idx val="5"/>
          <c:order val="6"/>
          <c:tx>
            <c:strRef>
              <c:f>RestempSA!$K$1</c:f>
              <c:strCache>
                <c:ptCount val="1"/>
                <c:pt idx="0">
                  <c:v>UB Scenario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RestempSA!$D$2:$D$369</c:f>
              <c:numCache>
                <c:formatCode>mmm\ \'yy</c:formatCode>
                <c:ptCount val="368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</c:numCache>
            </c:numRef>
          </c:cat>
          <c:val>
            <c:numRef>
              <c:f>RestempSA!$K$2:$K$373</c:f>
              <c:numCache>
                <c:formatCode>_(* #,##0_);_(* \(#,##0\);_(* "-"??_);_(@_)</c:formatCode>
                <c:ptCount val="372"/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66-4B13-B0D5-25708C567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/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Employment (000 of persons)</a:t>
                </a:r>
              </a:p>
            </c:rich>
          </c:tx>
          <c:layout>
            <c:manualLayout>
              <c:xMode val="edge"/>
              <c:yMode val="edge"/>
              <c:x val="0.13253618637433812"/>
              <c:y val="0.479373762490215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8020311963923024"/>
          <c:y val="5.8479532163742687E-2"/>
          <c:w val="0.5002536822142013"/>
          <c:h val="0.169225491550398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RestempNSA!$W$1</c:f>
          <c:strCache>
            <c:ptCount val="1"/>
            <c:pt idx="0">
              <c:v>All Employees, Food Services and Drinking Places NSA</c:v>
            </c:pt>
          </c:strCache>
        </c:strRef>
      </c:tx>
      <c:layout>
        <c:manualLayout>
          <c:xMode val="edge"/>
          <c:yMode val="edge"/>
          <c:x val="4.0984943949536376E-2"/>
          <c:y val="2.73318216175358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400397380234E-2"/>
          <c:y val="0.19081904761904761"/>
          <c:w val="0.84845345500036795"/>
          <c:h val="0.6874124067824855"/>
        </c:manualLayout>
      </c:layout>
      <c:barChart>
        <c:barDir val="col"/>
        <c:grouping val="clustered"/>
        <c:varyColors val="0"/>
        <c:ser>
          <c:idx val="1"/>
          <c:order val="6"/>
          <c:tx>
            <c:strRef>
              <c:f>RestempNSA!$AC$1</c:f>
              <c:strCache>
                <c:ptCount val="1"/>
                <c:pt idx="0">
                  <c:v>Recession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f>RestempNSA!$V$2:$V$32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RestempNSA!$AC$2:$AC$32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3-4B3F-900C-304E9630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18540816"/>
        <c:axId val="1056231232"/>
      </c:barChart>
      <c:lineChart>
        <c:grouping val="standard"/>
        <c:varyColors val="0"/>
        <c:ser>
          <c:idx val="0"/>
          <c:order val="0"/>
          <c:tx>
            <c:strRef>
              <c:f>RestempNSA!$W$1</c:f>
              <c:strCache>
                <c:ptCount val="1"/>
                <c:pt idx="0">
                  <c:v>All Employees, Food Services and Drinking Places NSA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6C3-4B3F-900C-304E96304076}"/>
              </c:ext>
            </c:extLst>
          </c:dPt>
          <c:dLbls>
            <c:dLbl>
              <c:idx val="28"/>
              <c:layout>
                <c:manualLayout>
                  <c:x val="-8.2301145120505959E-2"/>
                  <c:y val="1.76858845025324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C3-4B3F-900C-304E96304076}"/>
                </c:ext>
              </c:extLst>
            </c:dLbl>
            <c:dLbl>
              <c:idx val="29"/>
              <c:layout>
                <c:manualLayout>
                  <c:x val="-1.0000043817561203E-2"/>
                  <c:y val="3.29238845144356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C3-4B3F-900C-304E96304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RestempNSA!$W$2:$W$32</c:f>
              <c:numCache>
                <c:formatCode>_(* #,##0_);_(* \(#,##0\);_(* "-"??_);_(@_)</c:formatCode>
                <c:ptCount val="31"/>
                <c:pt idx="0">
                  <c:v>6675.5</c:v>
                </c:pt>
                <c:pt idx="1">
                  <c:v>6928.6</c:v>
                </c:pt>
                <c:pt idx="2">
                  <c:v>7172.6</c:v>
                </c:pt>
                <c:pt idx="3">
                  <c:v>7424.1</c:v>
                </c:pt>
                <c:pt idx="4">
                  <c:v>7586</c:v>
                </c:pt>
                <c:pt idx="5">
                  <c:v>7690.6</c:v>
                </c:pt>
                <c:pt idx="6">
                  <c:v>7859.4</c:v>
                </c:pt>
                <c:pt idx="7">
                  <c:v>8071.1</c:v>
                </c:pt>
                <c:pt idx="8">
                  <c:v>8238.7000000000007</c:v>
                </c:pt>
                <c:pt idx="9">
                  <c:v>8332.4</c:v>
                </c:pt>
                <c:pt idx="10">
                  <c:v>8421</c:v>
                </c:pt>
                <c:pt idx="11">
                  <c:v>8642.6</c:v>
                </c:pt>
                <c:pt idx="12">
                  <c:v>8894.1</c:v>
                </c:pt>
                <c:pt idx="13">
                  <c:v>9101.4</c:v>
                </c:pt>
                <c:pt idx="14">
                  <c:v>9392.9</c:v>
                </c:pt>
                <c:pt idx="15">
                  <c:v>9575.1</c:v>
                </c:pt>
                <c:pt idx="16">
                  <c:v>9390.7999999999993</c:v>
                </c:pt>
                <c:pt idx="17">
                  <c:v>9198.6</c:v>
                </c:pt>
                <c:pt idx="18">
                  <c:v>9368.6</c:v>
                </c:pt>
                <c:pt idx="19">
                  <c:v>9682.2999999999993</c:v>
                </c:pt>
                <c:pt idx="20">
                  <c:v>10037.799999999999</c:v>
                </c:pt>
                <c:pt idx="21">
                  <c:v>10406.200000000001</c:v>
                </c:pt>
                <c:pt idx="22">
                  <c:v>10755.3</c:v>
                </c:pt>
                <c:pt idx="23">
                  <c:v>11174.1</c:v>
                </c:pt>
                <c:pt idx="24">
                  <c:v>11474.3</c:v>
                </c:pt>
                <c:pt idx="25">
                  <c:v>11716.4</c:v>
                </c:pt>
                <c:pt idx="26">
                  <c:v>11865.6</c:v>
                </c:pt>
                <c:pt idx="27">
                  <c:v>12110.1</c:v>
                </c:pt>
                <c:pt idx="28">
                  <c:v>9629.2000000000007</c:v>
                </c:pt>
                <c:pt idx="29">
                  <c:v>11263.6</c:v>
                </c:pt>
                <c:pt idx="30">
                  <c:v>11935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C3-4B3F-900C-304E96304076}"/>
            </c:ext>
          </c:extLst>
        </c:ser>
        <c:ser>
          <c:idx val="4"/>
          <c:order val="1"/>
          <c:tx>
            <c:strRef>
              <c:f>RestempNSA!$X$1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C3-4B3F-900C-304E96304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RestempNSA!$V$2:$V$32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RestempNSA!$X$2:$X$32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C3-4B3F-900C-304E96304076}"/>
            </c:ext>
          </c:extLst>
        </c:ser>
        <c:ser>
          <c:idx val="2"/>
          <c:order val="2"/>
          <c:tx>
            <c:strRef>
              <c:f>RestempNSA!$Y$1</c:f>
              <c:strCache>
                <c:ptCount val="1"/>
                <c:pt idx="0">
                  <c:v>Lo.80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C3-4B3F-900C-304E96304076}"/>
                </c:ext>
              </c:extLst>
            </c:dLbl>
            <c:dLbl>
              <c:idx val="29"/>
              <c:layout>
                <c:manualLayout>
                  <c:x val="5.5504162812210914E-3"/>
                  <c:y val="1.8140589569160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3-4B3F-900C-304E96304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RestempNSA!$Y$2:$Y$32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C3-4B3F-900C-304E96304076}"/>
            </c:ext>
          </c:extLst>
        </c:ser>
        <c:ser>
          <c:idx val="5"/>
          <c:order val="3"/>
          <c:tx>
            <c:strRef>
              <c:f>RestempNSA!$Z$1</c:f>
              <c:strCache>
                <c:ptCount val="1"/>
                <c:pt idx="0">
                  <c:v>Hi.80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C3-4B3F-900C-304E96304076}"/>
                </c:ext>
              </c:extLst>
            </c:dLbl>
            <c:dLbl>
              <c:idx val="29"/>
              <c:layout>
                <c:manualLayout>
                  <c:x val="1.8501387604070306E-3"/>
                  <c:y val="-1.20937263794406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C3-4B3F-900C-304E96304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RestempNSA!$Z$2:$Z$32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C3-4B3F-900C-304E96304076}"/>
            </c:ext>
          </c:extLst>
        </c:ser>
        <c:ser>
          <c:idx val="3"/>
          <c:order val="4"/>
          <c:tx>
            <c:strRef>
              <c:f>RestempNSA!$AA$1</c:f>
              <c:strCache>
                <c:ptCount val="1"/>
                <c:pt idx="0">
                  <c:v>Lo.95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C3-4B3F-900C-304E96304076}"/>
                </c:ext>
              </c:extLst>
            </c:dLbl>
            <c:dLbl>
              <c:idx val="29"/>
              <c:layout>
                <c:manualLayout>
                  <c:x val="-4.4869506945304366E-5"/>
                  <c:y val="5.2789115646258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1424606845513412E-2"/>
                      <c:h val="3.32577475434618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C6C3-4B3F-900C-304E96304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RestempNSA!$AA$2:$AA$32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C3-4B3F-900C-304E96304076}"/>
            </c:ext>
          </c:extLst>
        </c:ser>
        <c:ser>
          <c:idx val="6"/>
          <c:order val="5"/>
          <c:tx>
            <c:strRef>
              <c:f>RestempNSA!$AB$1</c:f>
              <c:strCache>
                <c:ptCount val="1"/>
                <c:pt idx="0">
                  <c:v>Hi.95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C3-4B3F-900C-304E96304076}"/>
                </c:ext>
              </c:extLst>
            </c:dLbl>
            <c:dLbl>
              <c:idx val="29"/>
              <c:layout>
                <c:manualLayout>
                  <c:x val="-9.2506938020352879E-3"/>
                  <c:y val="-3.9304610733182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Proxima Nova Rg" panose="02000506030000020004" pitchFamily="50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C3-4B3F-900C-304E96304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RestempNSA!$V$2:$V$32</c:f>
              <c:numCache>
                <c:formatCode>General</c:formatCod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numCache>
            </c:numRef>
          </c:cat>
          <c:val>
            <c:numRef>
              <c:f>RestempNSA!$AB$2:$AB$32</c:f>
              <c:numCache>
                <c:formatCode>_(* #,##0_);_(* \(#,##0\);_(* "-"??_);_(@_)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3-4B3F-900C-304E9630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187568"/>
        <c:axId val="1056228320"/>
      </c:lineChart>
      <c:catAx>
        <c:axId val="121718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056228320"/>
        <c:crosses val="autoZero"/>
        <c:auto val="1"/>
        <c:lblAlgn val="ctr"/>
        <c:lblOffset val="100"/>
        <c:noMultiLvlLbl val="0"/>
      </c:catAx>
      <c:valAx>
        <c:axId val="10562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Thousands of persons</a:t>
                </a:r>
              </a:p>
            </c:rich>
          </c:tx>
          <c:layout>
            <c:manualLayout>
              <c:xMode val="edge"/>
              <c:yMode val="edge"/>
              <c:x val="3.9102215026859954E-3"/>
              <c:y val="0.384554787794382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1217187568"/>
        <c:crosses val="autoZero"/>
        <c:crossBetween val="between"/>
      </c:valAx>
      <c:valAx>
        <c:axId val="105623123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>
                <a:alpha val="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40816"/>
        <c:crosses val="max"/>
        <c:crossBetween val="between"/>
      </c:valAx>
      <c:catAx>
        <c:axId val="121854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6231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60299510246045"/>
          <c:y val="0.16091587235806051"/>
          <c:w val="0.80497004792541926"/>
          <c:h val="0.74829442372335042"/>
        </c:manualLayout>
      </c:layout>
      <c:lineChart>
        <c:grouping val="standard"/>
        <c:varyColors val="0"/>
        <c:ser>
          <c:idx val="6"/>
          <c:order val="0"/>
          <c:tx>
            <c:strRef>
              <c:f>RestempNSA!$F$1</c:f>
              <c:strCache>
                <c:ptCount val="1"/>
                <c:pt idx="0">
                  <c:v>Point.Forecast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cat>
            <c:numRef>
              <c:f>RestempNSA!$D$2:$D$373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RestempNSA!$F$2:$F$373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0-4E4B-96C1-6F008324DE72}"/>
            </c:ext>
          </c:extLst>
        </c:ser>
        <c:ser>
          <c:idx val="1"/>
          <c:order val="1"/>
          <c:tx>
            <c:strRef>
              <c:f>RestempNSA!$G$1</c:f>
              <c:strCache>
                <c:ptCount val="1"/>
                <c:pt idx="0">
                  <c:v>Lo.80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RestempNSA!$D$2:$D$373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RestempNSA!$G$2:$G$373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D0-4E4B-96C1-6F008324DE72}"/>
            </c:ext>
          </c:extLst>
        </c:ser>
        <c:ser>
          <c:idx val="2"/>
          <c:order val="2"/>
          <c:tx>
            <c:strRef>
              <c:f>RestempNSA!$H$1</c:f>
              <c:strCache>
                <c:ptCount val="1"/>
                <c:pt idx="0">
                  <c:v>Hi.80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RestempNSA!$D$2:$D$373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RestempNSA!$H$2:$H$373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D0-4E4B-96C1-6F008324DE72}"/>
            </c:ext>
          </c:extLst>
        </c:ser>
        <c:ser>
          <c:idx val="3"/>
          <c:order val="3"/>
          <c:tx>
            <c:strRef>
              <c:f>RestempNSA!$I$1</c:f>
              <c:strCache>
                <c:ptCount val="1"/>
                <c:pt idx="0">
                  <c:v>Lo.95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RestempNSA!$D$2:$D$373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RestempNSA!$I$2:$I$373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AD0-4E4B-96C1-6F008324DE72}"/>
            </c:ext>
          </c:extLst>
        </c:ser>
        <c:ser>
          <c:idx val="4"/>
          <c:order val="4"/>
          <c:tx>
            <c:strRef>
              <c:f>RestempNSA!$J$1</c:f>
              <c:strCache>
                <c:ptCount val="1"/>
                <c:pt idx="0">
                  <c:v>Hi.95</c:v>
                </c:pt>
              </c:strCache>
            </c:strRef>
          </c:tx>
          <c:spPr>
            <a:ln w="158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RestempNSA!$D$2:$D$373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RestempNSA!$J$2:$J$373</c:f>
              <c:numCache>
                <c:formatCode>_(* #,##0_);_(* \(#,##0\);_(* "-"??_);_(@_)</c:formatCode>
                <c:ptCount val="3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AD0-4E4B-96C1-6F008324DE72}"/>
            </c:ext>
          </c:extLst>
        </c:ser>
        <c:ser>
          <c:idx val="0"/>
          <c:order val="5"/>
          <c:tx>
            <c:strRef>
              <c:f>RestempNSA!$E$1</c:f>
              <c:strCache>
                <c:ptCount val="1"/>
                <c:pt idx="0">
                  <c:v>All Employees, Food Services and Drinking Places NSA</c:v>
                </c:pt>
              </c:strCache>
            </c:strRef>
          </c:tx>
          <c:spPr>
            <a:ln w="28575" cap="rnd">
              <a:solidFill>
                <a:schemeClr val="accent2">
                  <a:lumMod val="90000"/>
                  <a:lumOff val="10000"/>
                </a:schemeClr>
              </a:solidFill>
              <a:round/>
              <a:tailEnd type="oval"/>
            </a:ln>
            <a:effectLst/>
          </c:spPr>
          <c:marker>
            <c:symbol val="none"/>
          </c:marker>
          <c:cat>
            <c:numRef>
              <c:f>RestempNSA!$D$2:$D$373</c:f>
              <c:numCache>
                <c:formatCode>mmm\ \'yy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RestempNSA!$E$2:$E$373</c:f>
              <c:numCache>
                <c:formatCode>_(* #,##0_);_(* \(#,##0\);_(* "-"??_);_(@_)</c:formatCode>
                <c:ptCount val="372"/>
                <c:pt idx="0">
                  <c:v>6262.2</c:v>
                </c:pt>
                <c:pt idx="1">
                  <c:v>6314.7</c:v>
                </c:pt>
                <c:pt idx="2">
                  <c:v>6435.9</c:v>
                </c:pt>
                <c:pt idx="3">
                  <c:v>6582.3</c:v>
                </c:pt>
                <c:pt idx="4">
                  <c:v>6748.4</c:v>
                </c:pt>
                <c:pt idx="5">
                  <c:v>6823.5</c:v>
                </c:pt>
                <c:pt idx="6">
                  <c:v>6792.1</c:v>
                </c:pt>
                <c:pt idx="7">
                  <c:v>6837.8</c:v>
                </c:pt>
                <c:pt idx="8">
                  <c:v>6793.4</c:v>
                </c:pt>
                <c:pt idx="9">
                  <c:v>6715.1</c:v>
                </c:pt>
                <c:pt idx="10">
                  <c:v>6687</c:v>
                </c:pt>
                <c:pt idx="11">
                  <c:v>6675.5</c:v>
                </c:pt>
                <c:pt idx="12">
                  <c:v>6434.9</c:v>
                </c:pt>
                <c:pt idx="13">
                  <c:v>6513.2</c:v>
                </c:pt>
                <c:pt idx="14">
                  <c:v>6589.3</c:v>
                </c:pt>
                <c:pt idx="15">
                  <c:v>6787.6</c:v>
                </c:pt>
                <c:pt idx="16">
                  <c:v>6966.7</c:v>
                </c:pt>
                <c:pt idx="17">
                  <c:v>7055.1</c:v>
                </c:pt>
                <c:pt idx="18">
                  <c:v>7009.2</c:v>
                </c:pt>
                <c:pt idx="19">
                  <c:v>7067.8</c:v>
                </c:pt>
                <c:pt idx="20">
                  <c:v>7029.1</c:v>
                </c:pt>
                <c:pt idx="21">
                  <c:v>6924.9</c:v>
                </c:pt>
                <c:pt idx="22">
                  <c:v>6892</c:v>
                </c:pt>
                <c:pt idx="23">
                  <c:v>6928.6</c:v>
                </c:pt>
                <c:pt idx="24">
                  <c:v>6708.4</c:v>
                </c:pt>
                <c:pt idx="25">
                  <c:v>6763.5</c:v>
                </c:pt>
                <c:pt idx="26">
                  <c:v>6910.2</c:v>
                </c:pt>
                <c:pt idx="27">
                  <c:v>7065.5</c:v>
                </c:pt>
                <c:pt idx="28">
                  <c:v>7220.3</c:v>
                </c:pt>
                <c:pt idx="29">
                  <c:v>7318.6</c:v>
                </c:pt>
                <c:pt idx="30">
                  <c:v>7267.4</c:v>
                </c:pt>
                <c:pt idx="31">
                  <c:v>7313</c:v>
                </c:pt>
                <c:pt idx="32">
                  <c:v>7275.6</c:v>
                </c:pt>
                <c:pt idx="33">
                  <c:v>7148.6</c:v>
                </c:pt>
                <c:pt idx="34">
                  <c:v>7140.9</c:v>
                </c:pt>
                <c:pt idx="35">
                  <c:v>7172.6</c:v>
                </c:pt>
                <c:pt idx="36">
                  <c:v>6988.6</c:v>
                </c:pt>
                <c:pt idx="37">
                  <c:v>7064.1</c:v>
                </c:pt>
                <c:pt idx="38">
                  <c:v>7200.4</c:v>
                </c:pt>
                <c:pt idx="39">
                  <c:v>7323.1</c:v>
                </c:pt>
                <c:pt idx="40">
                  <c:v>7492</c:v>
                </c:pt>
                <c:pt idx="41">
                  <c:v>7619.8</c:v>
                </c:pt>
                <c:pt idx="42">
                  <c:v>7566.5</c:v>
                </c:pt>
                <c:pt idx="43">
                  <c:v>7610.6</c:v>
                </c:pt>
                <c:pt idx="44">
                  <c:v>7577.4</c:v>
                </c:pt>
                <c:pt idx="45">
                  <c:v>7406</c:v>
                </c:pt>
                <c:pt idx="46">
                  <c:v>7397</c:v>
                </c:pt>
                <c:pt idx="47">
                  <c:v>7424.1</c:v>
                </c:pt>
                <c:pt idx="48">
                  <c:v>7166.3</c:v>
                </c:pt>
                <c:pt idx="49">
                  <c:v>7245</c:v>
                </c:pt>
                <c:pt idx="50">
                  <c:v>7390.7</c:v>
                </c:pt>
                <c:pt idx="51">
                  <c:v>7502.2</c:v>
                </c:pt>
                <c:pt idx="52">
                  <c:v>7684.9</c:v>
                </c:pt>
                <c:pt idx="53">
                  <c:v>7770.9</c:v>
                </c:pt>
                <c:pt idx="54">
                  <c:v>7721.3</c:v>
                </c:pt>
                <c:pt idx="55">
                  <c:v>7766.5</c:v>
                </c:pt>
                <c:pt idx="56">
                  <c:v>7698.1</c:v>
                </c:pt>
                <c:pt idx="57">
                  <c:v>7574.2</c:v>
                </c:pt>
                <c:pt idx="58">
                  <c:v>7558.7</c:v>
                </c:pt>
                <c:pt idx="59">
                  <c:v>7586</c:v>
                </c:pt>
                <c:pt idx="60">
                  <c:v>7320.4</c:v>
                </c:pt>
                <c:pt idx="61">
                  <c:v>7407.6</c:v>
                </c:pt>
                <c:pt idx="62">
                  <c:v>7544.2</c:v>
                </c:pt>
                <c:pt idx="63">
                  <c:v>7651.1</c:v>
                </c:pt>
                <c:pt idx="64">
                  <c:v>7827.5</c:v>
                </c:pt>
                <c:pt idx="65">
                  <c:v>7922</c:v>
                </c:pt>
                <c:pt idx="66">
                  <c:v>7830.8</c:v>
                </c:pt>
                <c:pt idx="67">
                  <c:v>7885.7</c:v>
                </c:pt>
                <c:pt idx="68">
                  <c:v>7835</c:v>
                </c:pt>
                <c:pt idx="69">
                  <c:v>7681.8</c:v>
                </c:pt>
                <c:pt idx="70">
                  <c:v>7665.1</c:v>
                </c:pt>
                <c:pt idx="71">
                  <c:v>7690.6</c:v>
                </c:pt>
                <c:pt idx="72">
                  <c:v>7419.9</c:v>
                </c:pt>
                <c:pt idx="73">
                  <c:v>7514.8</c:v>
                </c:pt>
                <c:pt idx="74">
                  <c:v>7644.6</c:v>
                </c:pt>
                <c:pt idx="75">
                  <c:v>7765.1</c:v>
                </c:pt>
                <c:pt idx="76">
                  <c:v>7947.6</c:v>
                </c:pt>
                <c:pt idx="77">
                  <c:v>8040.6</c:v>
                </c:pt>
                <c:pt idx="78">
                  <c:v>7970.9</c:v>
                </c:pt>
                <c:pt idx="79">
                  <c:v>8010.5</c:v>
                </c:pt>
                <c:pt idx="80">
                  <c:v>7958.6</c:v>
                </c:pt>
                <c:pt idx="81">
                  <c:v>7816.2</c:v>
                </c:pt>
                <c:pt idx="82">
                  <c:v>7803.8</c:v>
                </c:pt>
                <c:pt idx="83">
                  <c:v>7859.4</c:v>
                </c:pt>
                <c:pt idx="84">
                  <c:v>7577.7</c:v>
                </c:pt>
                <c:pt idx="85">
                  <c:v>7692.3</c:v>
                </c:pt>
                <c:pt idx="86">
                  <c:v>7819.1</c:v>
                </c:pt>
                <c:pt idx="87">
                  <c:v>7962.1</c:v>
                </c:pt>
                <c:pt idx="88">
                  <c:v>8121.4</c:v>
                </c:pt>
                <c:pt idx="89">
                  <c:v>8236.4</c:v>
                </c:pt>
                <c:pt idx="90">
                  <c:v>8160.3</c:v>
                </c:pt>
                <c:pt idx="91">
                  <c:v>8187.6</c:v>
                </c:pt>
                <c:pt idx="92">
                  <c:v>8130.9</c:v>
                </c:pt>
                <c:pt idx="93">
                  <c:v>8041.2</c:v>
                </c:pt>
                <c:pt idx="94">
                  <c:v>8023.3</c:v>
                </c:pt>
                <c:pt idx="95">
                  <c:v>8071.1</c:v>
                </c:pt>
                <c:pt idx="96">
                  <c:v>7806.3</c:v>
                </c:pt>
                <c:pt idx="97">
                  <c:v>7881</c:v>
                </c:pt>
                <c:pt idx="98">
                  <c:v>8036</c:v>
                </c:pt>
                <c:pt idx="99">
                  <c:v>8154.8</c:v>
                </c:pt>
                <c:pt idx="100">
                  <c:v>8289.4</c:v>
                </c:pt>
                <c:pt idx="101">
                  <c:v>8416.2999999999993</c:v>
                </c:pt>
                <c:pt idx="102">
                  <c:v>8353.5</c:v>
                </c:pt>
                <c:pt idx="103">
                  <c:v>8397.7000000000007</c:v>
                </c:pt>
                <c:pt idx="104">
                  <c:v>8349.5</c:v>
                </c:pt>
                <c:pt idx="105">
                  <c:v>8162.8</c:v>
                </c:pt>
                <c:pt idx="106">
                  <c:v>8183.5</c:v>
                </c:pt>
                <c:pt idx="107">
                  <c:v>8238.7000000000007</c:v>
                </c:pt>
                <c:pt idx="108">
                  <c:v>7976.5</c:v>
                </c:pt>
                <c:pt idx="109">
                  <c:v>8073.4</c:v>
                </c:pt>
                <c:pt idx="110">
                  <c:v>8174</c:v>
                </c:pt>
                <c:pt idx="111">
                  <c:v>8310.2999999999993</c:v>
                </c:pt>
                <c:pt idx="112">
                  <c:v>8478</c:v>
                </c:pt>
                <c:pt idx="113">
                  <c:v>8615.6</c:v>
                </c:pt>
                <c:pt idx="114">
                  <c:v>8582.2000000000007</c:v>
                </c:pt>
                <c:pt idx="115">
                  <c:v>8589.5</c:v>
                </c:pt>
                <c:pt idx="116">
                  <c:v>8484.2000000000007</c:v>
                </c:pt>
                <c:pt idx="117">
                  <c:v>8365.9</c:v>
                </c:pt>
                <c:pt idx="118">
                  <c:v>8327.1</c:v>
                </c:pt>
                <c:pt idx="119">
                  <c:v>8332.4</c:v>
                </c:pt>
                <c:pt idx="120">
                  <c:v>8122.3</c:v>
                </c:pt>
                <c:pt idx="121">
                  <c:v>8149.8</c:v>
                </c:pt>
                <c:pt idx="122">
                  <c:v>8253.5</c:v>
                </c:pt>
                <c:pt idx="123">
                  <c:v>8355</c:v>
                </c:pt>
                <c:pt idx="124">
                  <c:v>8507.2999999999993</c:v>
                </c:pt>
                <c:pt idx="125">
                  <c:v>8603.4</c:v>
                </c:pt>
                <c:pt idx="126">
                  <c:v>8602.7000000000007</c:v>
                </c:pt>
                <c:pt idx="127">
                  <c:v>8631.1</c:v>
                </c:pt>
                <c:pt idx="128">
                  <c:v>8530.7999999999993</c:v>
                </c:pt>
                <c:pt idx="129">
                  <c:v>8480.4</c:v>
                </c:pt>
                <c:pt idx="130">
                  <c:v>8437.5</c:v>
                </c:pt>
                <c:pt idx="131">
                  <c:v>8421</c:v>
                </c:pt>
                <c:pt idx="132">
                  <c:v>8233.5</c:v>
                </c:pt>
                <c:pt idx="133">
                  <c:v>8254.7999999999993</c:v>
                </c:pt>
                <c:pt idx="134">
                  <c:v>8378.6</c:v>
                </c:pt>
                <c:pt idx="135">
                  <c:v>8513.7000000000007</c:v>
                </c:pt>
                <c:pt idx="136">
                  <c:v>8656.5</c:v>
                </c:pt>
                <c:pt idx="137">
                  <c:v>8776.2000000000007</c:v>
                </c:pt>
                <c:pt idx="138">
                  <c:v>8748.7000000000007</c:v>
                </c:pt>
                <c:pt idx="139">
                  <c:v>8787.4</c:v>
                </c:pt>
                <c:pt idx="140">
                  <c:v>8722.6</c:v>
                </c:pt>
                <c:pt idx="141">
                  <c:v>8663.2999999999993</c:v>
                </c:pt>
                <c:pt idx="142">
                  <c:v>8634.7000000000007</c:v>
                </c:pt>
                <c:pt idx="143">
                  <c:v>8642.6</c:v>
                </c:pt>
                <c:pt idx="144">
                  <c:v>8445.1</c:v>
                </c:pt>
                <c:pt idx="145">
                  <c:v>8491.2000000000007</c:v>
                </c:pt>
                <c:pt idx="146">
                  <c:v>8656</c:v>
                </c:pt>
                <c:pt idx="147">
                  <c:v>8807.9</c:v>
                </c:pt>
                <c:pt idx="148">
                  <c:v>8973</c:v>
                </c:pt>
                <c:pt idx="149">
                  <c:v>9077.2999999999993</c:v>
                </c:pt>
                <c:pt idx="150">
                  <c:v>9051.5</c:v>
                </c:pt>
                <c:pt idx="151">
                  <c:v>9055</c:v>
                </c:pt>
                <c:pt idx="152">
                  <c:v>8975.5</c:v>
                </c:pt>
                <c:pt idx="153">
                  <c:v>8929.1</c:v>
                </c:pt>
                <c:pt idx="154">
                  <c:v>8888.6</c:v>
                </c:pt>
                <c:pt idx="155">
                  <c:v>8894.1</c:v>
                </c:pt>
                <c:pt idx="156">
                  <c:v>8704.2000000000007</c:v>
                </c:pt>
                <c:pt idx="157">
                  <c:v>8759.7999999999993</c:v>
                </c:pt>
                <c:pt idx="158">
                  <c:v>8909.2999999999993</c:v>
                </c:pt>
                <c:pt idx="159">
                  <c:v>9087.7000000000007</c:v>
                </c:pt>
                <c:pt idx="160">
                  <c:v>9225.9</c:v>
                </c:pt>
                <c:pt idx="161">
                  <c:v>9351.5</c:v>
                </c:pt>
                <c:pt idx="162">
                  <c:v>9342.7000000000007</c:v>
                </c:pt>
                <c:pt idx="163">
                  <c:v>9354.7000000000007</c:v>
                </c:pt>
                <c:pt idx="164">
                  <c:v>9204.6</c:v>
                </c:pt>
                <c:pt idx="165">
                  <c:v>9119.4</c:v>
                </c:pt>
                <c:pt idx="166">
                  <c:v>9091.9</c:v>
                </c:pt>
                <c:pt idx="167">
                  <c:v>9101.4</c:v>
                </c:pt>
                <c:pt idx="168">
                  <c:v>8925.7000000000007</c:v>
                </c:pt>
                <c:pt idx="169">
                  <c:v>8995.2999999999993</c:v>
                </c:pt>
                <c:pt idx="170">
                  <c:v>9159.6</c:v>
                </c:pt>
                <c:pt idx="171">
                  <c:v>9312.1</c:v>
                </c:pt>
                <c:pt idx="172">
                  <c:v>9451.2000000000007</c:v>
                </c:pt>
                <c:pt idx="173">
                  <c:v>9559.4</c:v>
                </c:pt>
                <c:pt idx="174">
                  <c:v>9573.6</c:v>
                </c:pt>
                <c:pt idx="175">
                  <c:v>9591.7000000000007</c:v>
                </c:pt>
                <c:pt idx="176">
                  <c:v>9440.9</c:v>
                </c:pt>
                <c:pt idx="177">
                  <c:v>9395.2999999999993</c:v>
                </c:pt>
                <c:pt idx="178">
                  <c:v>9389.7000000000007</c:v>
                </c:pt>
                <c:pt idx="179">
                  <c:v>9392.9</c:v>
                </c:pt>
                <c:pt idx="180">
                  <c:v>9198.6</c:v>
                </c:pt>
                <c:pt idx="181">
                  <c:v>9254.7000000000007</c:v>
                </c:pt>
                <c:pt idx="182">
                  <c:v>9380.9</c:v>
                </c:pt>
                <c:pt idx="183">
                  <c:v>9541</c:v>
                </c:pt>
                <c:pt idx="184">
                  <c:v>9722.1</c:v>
                </c:pt>
                <c:pt idx="185">
                  <c:v>9836.5</c:v>
                </c:pt>
                <c:pt idx="186">
                  <c:v>9818.7999999999993</c:v>
                </c:pt>
                <c:pt idx="187">
                  <c:v>9829</c:v>
                </c:pt>
                <c:pt idx="188">
                  <c:v>9696.7999999999993</c:v>
                </c:pt>
                <c:pt idx="189">
                  <c:v>9634.9</c:v>
                </c:pt>
                <c:pt idx="190">
                  <c:v>9596.9</c:v>
                </c:pt>
                <c:pt idx="191">
                  <c:v>9575.1</c:v>
                </c:pt>
                <c:pt idx="192">
                  <c:v>9339.1</c:v>
                </c:pt>
                <c:pt idx="193">
                  <c:v>9377.2000000000007</c:v>
                </c:pt>
                <c:pt idx="194">
                  <c:v>9493.5</c:v>
                </c:pt>
                <c:pt idx="195">
                  <c:v>9619.9</c:v>
                </c:pt>
                <c:pt idx="196">
                  <c:v>9762.4</c:v>
                </c:pt>
                <c:pt idx="197">
                  <c:v>9859.1</c:v>
                </c:pt>
                <c:pt idx="198">
                  <c:v>9847.2000000000007</c:v>
                </c:pt>
                <c:pt idx="199">
                  <c:v>9832.9</c:v>
                </c:pt>
                <c:pt idx="200">
                  <c:v>9655.2000000000007</c:v>
                </c:pt>
                <c:pt idx="201">
                  <c:v>9542</c:v>
                </c:pt>
                <c:pt idx="202">
                  <c:v>9451.1</c:v>
                </c:pt>
                <c:pt idx="203">
                  <c:v>9390.7999999999993</c:v>
                </c:pt>
                <c:pt idx="204">
                  <c:v>9156.4</c:v>
                </c:pt>
                <c:pt idx="205">
                  <c:v>9155.5</c:v>
                </c:pt>
                <c:pt idx="206">
                  <c:v>9260.4</c:v>
                </c:pt>
                <c:pt idx="207">
                  <c:v>9394.2000000000007</c:v>
                </c:pt>
                <c:pt idx="208">
                  <c:v>9584.1</c:v>
                </c:pt>
                <c:pt idx="209">
                  <c:v>9675.6</c:v>
                </c:pt>
                <c:pt idx="210">
                  <c:v>9649.7999999999993</c:v>
                </c:pt>
                <c:pt idx="211">
                  <c:v>9629.6</c:v>
                </c:pt>
                <c:pt idx="212">
                  <c:v>9454.6</c:v>
                </c:pt>
                <c:pt idx="213">
                  <c:v>9348</c:v>
                </c:pt>
                <c:pt idx="214">
                  <c:v>9279.4</c:v>
                </c:pt>
                <c:pt idx="215">
                  <c:v>9198.6</c:v>
                </c:pt>
                <c:pt idx="216">
                  <c:v>8987.9</c:v>
                </c:pt>
                <c:pt idx="217">
                  <c:v>9003.2999999999993</c:v>
                </c:pt>
                <c:pt idx="218">
                  <c:v>9159.4</c:v>
                </c:pt>
                <c:pt idx="219">
                  <c:v>9343</c:v>
                </c:pt>
                <c:pt idx="220">
                  <c:v>9506.1</c:v>
                </c:pt>
                <c:pt idx="221">
                  <c:v>9589.9</c:v>
                </c:pt>
                <c:pt idx="222">
                  <c:v>9566.2000000000007</c:v>
                </c:pt>
                <c:pt idx="223">
                  <c:v>9603.5</c:v>
                </c:pt>
                <c:pt idx="224">
                  <c:v>9519.4</c:v>
                </c:pt>
                <c:pt idx="225">
                  <c:v>9458.9</c:v>
                </c:pt>
                <c:pt idx="226">
                  <c:v>9403.2999999999993</c:v>
                </c:pt>
                <c:pt idx="227">
                  <c:v>9368.6</c:v>
                </c:pt>
                <c:pt idx="228">
                  <c:v>9132.1</c:v>
                </c:pt>
                <c:pt idx="229">
                  <c:v>9218.6</c:v>
                </c:pt>
                <c:pt idx="230">
                  <c:v>9396.2999999999993</c:v>
                </c:pt>
                <c:pt idx="231">
                  <c:v>9605.7999999999993</c:v>
                </c:pt>
                <c:pt idx="232">
                  <c:v>9768.7000000000007</c:v>
                </c:pt>
                <c:pt idx="233">
                  <c:v>9873.1</c:v>
                </c:pt>
                <c:pt idx="234">
                  <c:v>9835.5</c:v>
                </c:pt>
                <c:pt idx="235">
                  <c:v>9876.5</c:v>
                </c:pt>
                <c:pt idx="236">
                  <c:v>9770.6</c:v>
                </c:pt>
                <c:pt idx="237">
                  <c:v>9723.4</c:v>
                </c:pt>
                <c:pt idx="238">
                  <c:v>9714.2000000000007</c:v>
                </c:pt>
                <c:pt idx="239">
                  <c:v>9682.2999999999993</c:v>
                </c:pt>
                <c:pt idx="240">
                  <c:v>9467.4</c:v>
                </c:pt>
                <c:pt idx="241">
                  <c:v>9564.4</c:v>
                </c:pt>
                <c:pt idx="242">
                  <c:v>9754.7999999999993</c:v>
                </c:pt>
                <c:pt idx="243">
                  <c:v>9935.2999999999993</c:v>
                </c:pt>
                <c:pt idx="244">
                  <c:v>10102.1</c:v>
                </c:pt>
                <c:pt idx="245">
                  <c:v>10192.200000000001</c:v>
                </c:pt>
                <c:pt idx="246">
                  <c:v>10165.700000000001</c:v>
                </c:pt>
                <c:pt idx="247">
                  <c:v>10224.6</c:v>
                </c:pt>
                <c:pt idx="248">
                  <c:v>10145.299999999999</c:v>
                </c:pt>
                <c:pt idx="249">
                  <c:v>10075.299999999999</c:v>
                </c:pt>
                <c:pt idx="250">
                  <c:v>10030.4</c:v>
                </c:pt>
                <c:pt idx="251">
                  <c:v>10037.799999999999</c:v>
                </c:pt>
                <c:pt idx="252">
                  <c:v>9809.5</c:v>
                </c:pt>
                <c:pt idx="253">
                  <c:v>9912.4</c:v>
                </c:pt>
                <c:pt idx="254">
                  <c:v>10076.6</c:v>
                </c:pt>
                <c:pt idx="255">
                  <c:v>10290</c:v>
                </c:pt>
                <c:pt idx="256">
                  <c:v>10490.6</c:v>
                </c:pt>
                <c:pt idx="257">
                  <c:v>10611.3</c:v>
                </c:pt>
                <c:pt idx="258">
                  <c:v>10619.1</c:v>
                </c:pt>
                <c:pt idx="259">
                  <c:v>10653</c:v>
                </c:pt>
                <c:pt idx="260">
                  <c:v>10521.9</c:v>
                </c:pt>
                <c:pt idx="261">
                  <c:v>10471.200000000001</c:v>
                </c:pt>
                <c:pt idx="262">
                  <c:v>10448.799999999999</c:v>
                </c:pt>
                <c:pt idx="263">
                  <c:v>10406.200000000001</c:v>
                </c:pt>
                <c:pt idx="264">
                  <c:v>10187.799999999999</c:v>
                </c:pt>
                <c:pt idx="265">
                  <c:v>10242.200000000001</c:v>
                </c:pt>
                <c:pt idx="266">
                  <c:v>10434.200000000001</c:v>
                </c:pt>
                <c:pt idx="267">
                  <c:v>10643.7</c:v>
                </c:pt>
                <c:pt idx="268">
                  <c:v>10845.1</c:v>
                </c:pt>
                <c:pt idx="269">
                  <c:v>10959.4</c:v>
                </c:pt>
                <c:pt idx="270">
                  <c:v>10931.4</c:v>
                </c:pt>
                <c:pt idx="271">
                  <c:v>10959.6</c:v>
                </c:pt>
                <c:pt idx="272">
                  <c:v>10845.4</c:v>
                </c:pt>
                <c:pt idx="273">
                  <c:v>10810.1</c:v>
                </c:pt>
                <c:pt idx="274">
                  <c:v>10765.5</c:v>
                </c:pt>
                <c:pt idx="275">
                  <c:v>10755.3</c:v>
                </c:pt>
                <c:pt idx="276">
                  <c:v>10526.6</c:v>
                </c:pt>
                <c:pt idx="277">
                  <c:v>10625.7</c:v>
                </c:pt>
                <c:pt idx="278">
                  <c:v>10765.4</c:v>
                </c:pt>
                <c:pt idx="279">
                  <c:v>10989.4</c:v>
                </c:pt>
                <c:pt idx="280">
                  <c:v>11177</c:v>
                </c:pt>
                <c:pt idx="281">
                  <c:v>11310.8</c:v>
                </c:pt>
                <c:pt idx="282">
                  <c:v>11310.9</c:v>
                </c:pt>
                <c:pt idx="283">
                  <c:v>11340.5</c:v>
                </c:pt>
                <c:pt idx="284">
                  <c:v>11228</c:v>
                </c:pt>
                <c:pt idx="285">
                  <c:v>11222.4</c:v>
                </c:pt>
                <c:pt idx="286">
                  <c:v>11178.7</c:v>
                </c:pt>
                <c:pt idx="287">
                  <c:v>11174.1</c:v>
                </c:pt>
                <c:pt idx="288">
                  <c:v>10953.7</c:v>
                </c:pt>
                <c:pt idx="289">
                  <c:v>11038.8</c:v>
                </c:pt>
                <c:pt idx="290">
                  <c:v>11196.8</c:v>
                </c:pt>
                <c:pt idx="291">
                  <c:v>11400.9</c:v>
                </c:pt>
                <c:pt idx="292">
                  <c:v>11582.9</c:v>
                </c:pt>
                <c:pt idx="293">
                  <c:v>11711.1</c:v>
                </c:pt>
                <c:pt idx="294">
                  <c:v>11674.8</c:v>
                </c:pt>
                <c:pt idx="295">
                  <c:v>11717</c:v>
                </c:pt>
                <c:pt idx="296">
                  <c:v>11594.1</c:v>
                </c:pt>
                <c:pt idx="297">
                  <c:v>11537.9</c:v>
                </c:pt>
                <c:pt idx="298">
                  <c:v>11494.3</c:v>
                </c:pt>
                <c:pt idx="299">
                  <c:v>11474.3</c:v>
                </c:pt>
                <c:pt idx="300">
                  <c:v>11212.1</c:v>
                </c:pt>
                <c:pt idx="301">
                  <c:v>11312.7</c:v>
                </c:pt>
                <c:pt idx="302">
                  <c:v>11477.4</c:v>
                </c:pt>
                <c:pt idx="303">
                  <c:v>11664.7</c:v>
                </c:pt>
                <c:pt idx="304">
                  <c:v>11871.2</c:v>
                </c:pt>
                <c:pt idx="305">
                  <c:v>11996.6</c:v>
                </c:pt>
                <c:pt idx="306">
                  <c:v>12009.5</c:v>
                </c:pt>
                <c:pt idx="307">
                  <c:v>12015.6</c:v>
                </c:pt>
                <c:pt idx="308">
                  <c:v>11789.4</c:v>
                </c:pt>
                <c:pt idx="309">
                  <c:v>11784.8</c:v>
                </c:pt>
                <c:pt idx="310">
                  <c:v>11729.4</c:v>
                </c:pt>
                <c:pt idx="311">
                  <c:v>11716.4</c:v>
                </c:pt>
                <c:pt idx="312">
                  <c:v>11429.3</c:v>
                </c:pt>
                <c:pt idx="313">
                  <c:v>11531.3</c:v>
                </c:pt>
                <c:pt idx="314">
                  <c:v>11670</c:v>
                </c:pt>
                <c:pt idx="315">
                  <c:v>11832.1</c:v>
                </c:pt>
                <c:pt idx="316">
                  <c:v>12038.2</c:v>
                </c:pt>
                <c:pt idx="317">
                  <c:v>12174.6</c:v>
                </c:pt>
                <c:pt idx="318">
                  <c:v>12153.9</c:v>
                </c:pt>
                <c:pt idx="319">
                  <c:v>12153.3</c:v>
                </c:pt>
                <c:pt idx="320">
                  <c:v>11941</c:v>
                </c:pt>
                <c:pt idx="321">
                  <c:v>11900.5</c:v>
                </c:pt>
                <c:pt idx="322">
                  <c:v>11848.7</c:v>
                </c:pt>
                <c:pt idx="323">
                  <c:v>11865.6</c:v>
                </c:pt>
                <c:pt idx="324">
                  <c:v>11618.5</c:v>
                </c:pt>
                <c:pt idx="325">
                  <c:v>11674.2</c:v>
                </c:pt>
                <c:pt idx="326">
                  <c:v>11826.6</c:v>
                </c:pt>
                <c:pt idx="327">
                  <c:v>12016.3</c:v>
                </c:pt>
                <c:pt idx="328">
                  <c:v>12203.3</c:v>
                </c:pt>
                <c:pt idx="329">
                  <c:v>12313.4</c:v>
                </c:pt>
                <c:pt idx="330">
                  <c:v>12275.4</c:v>
                </c:pt>
                <c:pt idx="331">
                  <c:v>12316.7</c:v>
                </c:pt>
                <c:pt idx="332">
                  <c:v>12163.2</c:v>
                </c:pt>
                <c:pt idx="333">
                  <c:v>12163.7</c:v>
                </c:pt>
                <c:pt idx="334">
                  <c:v>12115.8</c:v>
                </c:pt>
                <c:pt idx="335">
                  <c:v>12110.1</c:v>
                </c:pt>
                <c:pt idx="336">
                  <c:v>11863.9</c:v>
                </c:pt>
                <c:pt idx="337">
                  <c:v>12006.4</c:v>
                </c:pt>
                <c:pt idx="338">
                  <c:v>11520.4</c:v>
                </c:pt>
                <c:pt idx="339">
                  <c:v>6315.6</c:v>
                </c:pt>
                <c:pt idx="340">
                  <c:v>7888.2</c:v>
                </c:pt>
                <c:pt idx="341">
                  <c:v>9436.7999999999993</c:v>
                </c:pt>
                <c:pt idx="342">
                  <c:v>9919.7000000000007</c:v>
                </c:pt>
                <c:pt idx="343">
                  <c:v>9987.7000000000007</c:v>
                </c:pt>
                <c:pt idx="344">
                  <c:v>10034.9</c:v>
                </c:pt>
                <c:pt idx="345">
                  <c:v>10185.5</c:v>
                </c:pt>
                <c:pt idx="346">
                  <c:v>10055.200000000001</c:v>
                </c:pt>
                <c:pt idx="347">
                  <c:v>9629.2000000000007</c:v>
                </c:pt>
                <c:pt idx="348">
                  <c:v>9391.4</c:v>
                </c:pt>
                <c:pt idx="349">
                  <c:v>9754.7999999999993</c:v>
                </c:pt>
                <c:pt idx="350">
                  <c:v>9957</c:v>
                </c:pt>
                <c:pt idx="351">
                  <c:v>10287.4</c:v>
                </c:pt>
                <c:pt idx="352">
                  <c:v>10640.5</c:v>
                </c:pt>
                <c:pt idx="353">
                  <c:v>10990.5</c:v>
                </c:pt>
                <c:pt idx="354">
                  <c:v>11244.9</c:v>
                </c:pt>
                <c:pt idx="355">
                  <c:v>11216.6</c:v>
                </c:pt>
                <c:pt idx="356">
                  <c:v>11059.8</c:v>
                </c:pt>
                <c:pt idx="357">
                  <c:v>11175.6</c:v>
                </c:pt>
                <c:pt idx="358">
                  <c:v>11210.5</c:v>
                </c:pt>
                <c:pt idx="359">
                  <c:v>11263.6</c:v>
                </c:pt>
                <c:pt idx="360">
                  <c:v>11058.5</c:v>
                </c:pt>
                <c:pt idx="361">
                  <c:v>11237.7</c:v>
                </c:pt>
                <c:pt idx="362">
                  <c:v>11367.6</c:v>
                </c:pt>
                <c:pt idx="363">
                  <c:v>11582.1</c:v>
                </c:pt>
                <c:pt idx="364">
                  <c:v>11815.7</c:v>
                </c:pt>
                <c:pt idx="365">
                  <c:v>12030.8</c:v>
                </c:pt>
                <c:pt idx="366">
                  <c:v>12111.1</c:v>
                </c:pt>
                <c:pt idx="367">
                  <c:v>12111.8</c:v>
                </c:pt>
                <c:pt idx="368">
                  <c:v>11940.3</c:v>
                </c:pt>
                <c:pt idx="369">
                  <c:v>11975</c:v>
                </c:pt>
                <c:pt idx="370">
                  <c:v>11976.6</c:v>
                </c:pt>
                <c:pt idx="371">
                  <c:v>11935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D0-4E4B-96C1-6F008324D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278575"/>
        <c:axId val="958058431"/>
        <c:extLst/>
      </c:lineChart>
      <c:dateAx>
        <c:axId val="965278575"/>
        <c:scaling>
          <c:orientation val="minMax"/>
          <c:max val="44562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4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Proxima Nova Rg" panose="02000506030000020004" pitchFamily="50" charset="0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chemeClr val="accent2"/>
                    </a:solidFill>
                    <a:latin typeface="Proxima Nova Rg" panose="02000506030000020004" pitchFamily="50" charset="0"/>
                  </a:rPr>
                  <a:t>Employment (000 of persons)</a:t>
                </a:r>
              </a:p>
            </c:rich>
          </c:tx>
          <c:layout>
            <c:manualLayout>
              <c:xMode val="edge"/>
              <c:yMode val="edge"/>
              <c:x val="0.14198646303676826"/>
              <c:y val="0.479373762490215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Proxima Nova Rg" panose="02000506030000020004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Proxima Nova Rg" panose="02000506030000020004" pitchFamily="50" charset="0"/>
                <a:ea typeface="+mn-ea"/>
                <a:cs typeface="+mn-cs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Sheet2!$A$5</c:f>
          <c:strCache>
            <c:ptCount val="1"/>
            <c:pt idx="0">
              <c:v>Total Revenue for Arts, Entertainment, and Recreation, Establishments Subject to Federal Income Tax</c:v>
            </c:pt>
          </c:strCache>
        </c:strRef>
      </c:tx>
      <c:layout>
        <c:manualLayout>
          <c:xMode val="edge"/>
          <c:yMode val="edge"/>
          <c:x val="2.7304488530829448E-2"/>
          <c:y val="1.88135397803956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1" i="0" u="none" strike="noStrike" kern="1200" spc="0" baseline="0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86256263421617"/>
          <c:y val="0.16352262168779291"/>
          <c:w val="0.80112351799814963"/>
          <c:h val="0.68022706464017579"/>
        </c:manualLayout>
      </c:layout>
      <c:lineChart>
        <c:grouping val="standard"/>
        <c:varyColors val="0"/>
        <c:ser>
          <c:idx val="6"/>
          <c:order val="0"/>
          <c:spPr>
            <a:ln w="22225" cap="rnd">
              <a:solidFill>
                <a:schemeClr val="accent3"/>
              </a:solidFill>
              <a:round/>
              <a:tailEnd type="oval"/>
            </a:ln>
            <a:effectLst/>
          </c:spPr>
          <c:marker>
            <c:symbol val="none"/>
          </c:marker>
          <c:dPt>
            <c:idx val="53"/>
            <c:marker>
              <c:symbol val="none"/>
            </c:marker>
            <c:bubble3D val="0"/>
            <c:spPr>
              <a:ln w="22225" cap="rnd">
                <a:solidFill>
                  <a:schemeClr val="accent3"/>
                </a:solidFill>
                <a:round/>
                <a:headEnd type="oval"/>
                <a:tail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6-FC3D-4A6A-809D-941D2B9F43FD}"/>
              </c:ext>
            </c:extLst>
          </c:dPt>
          <c:dLbls>
            <c:dLbl>
              <c:idx val="54"/>
              <c:layout>
                <c:manualLayout>
                  <c:x val="-1.1922503725782414E-2"/>
                  <c:y val="-7.5796726959517668E-2"/>
                </c:manualLayout>
              </c:layout>
              <c:numFmt formatCode="&quot;$&quot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Segoe UI" panose="020B0502040204020203" pitchFamily="34" charset="0"/>
                      <a:ea typeface="+mn-ea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3D-4A6A-809D-941D2B9F4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accent3"/>
                      </a:solidFill>
                      <a:prstDash val="sysDash"/>
                      <a:round/>
                      <a:headEnd type="triangle"/>
                    </a:ln>
                    <a:effectLst/>
                  </c:spPr>
                </c15:leaderLines>
              </c:ext>
            </c:extLst>
          </c:dLbls>
          <c:cat>
            <c:numRef>
              <c:f>Sheet2!$A$8:$A$62</c:f>
              <c:numCache>
                <c:formatCode>m/d/yyyy</c:formatCode>
                <c:ptCount val="55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  <c:pt idx="34">
                  <c:v>42917</c:v>
                </c:pt>
                <c:pt idx="35">
                  <c:v>43009</c:v>
                </c:pt>
                <c:pt idx="36">
                  <c:v>43101</c:v>
                </c:pt>
                <c:pt idx="37">
                  <c:v>43191</c:v>
                </c:pt>
                <c:pt idx="38">
                  <c:v>43282</c:v>
                </c:pt>
                <c:pt idx="39">
                  <c:v>43374</c:v>
                </c:pt>
                <c:pt idx="40">
                  <c:v>43466</c:v>
                </c:pt>
                <c:pt idx="41">
                  <c:v>43556</c:v>
                </c:pt>
                <c:pt idx="42">
                  <c:v>43647</c:v>
                </c:pt>
                <c:pt idx="43">
                  <c:v>43739</c:v>
                </c:pt>
                <c:pt idx="44">
                  <c:v>43831</c:v>
                </c:pt>
                <c:pt idx="45">
                  <c:v>43922</c:v>
                </c:pt>
                <c:pt idx="46">
                  <c:v>44013</c:v>
                </c:pt>
                <c:pt idx="47">
                  <c:v>44105</c:v>
                </c:pt>
                <c:pt idx="48">
                  <c:v>44197</c:v>
                </c:pt>
                <c:pt idx="49">
                  <c:v>44287</c:v>
                </c:pt>
                <c:pt idx="50">
                  <c:v>44378</c:v>
                </c:pt>
                <c:pt idx="51">
                  <c:v>44470</c:v>
                </c:pt>
                <c:pt idx="52">
                  <c:v>44562</c:v>
                </c:pt>
                <c:pt idx="53">
                  <c:v>44652</c:v>
                </c:pt>
                <c:pt idx="54">
                  <c:v>44743</c:v>
                </c:pt>
              </c:numCache>
            </c:numRef>
          </c:cat>
          <c:val>
            <c:numRef>
              <c:f>Sheet2!$B$8:$B$62</c:f>
              <c:numCache>
                <c:formatCode>General</c:formatCode>
                <c:ptCount val="55"/>
                <c:pt idx="0">
                  <c:v>37369</c:v>
                </c:pt>
                <c:pt idx="1">
                  <c:v>36689</c:v>
                </c:pt>
                <c:pt idx="2">
                  <c:v>37495</c:v>
                </c:pt>
                <c:pt idx="3">
                  <c:v>37022</c:v>
                </c:pt>
                <c:pt idx="4">
                  <c:v>36804</c:v>
                </c:pt>
                <c:pt idx="5">
                  <c:v>37778</c:v>
                </c:pt>
                <c:pt idx="6">
                  <c:v>36804</c:v>
                </c:pt>
                <c:pt idx="7">
                  <c:v>38215</c:v>
                </c:pt>
                <c:pt idx="8">
                  <c:v>38378</c:v>
                </c:pt>
                <c:pt idx="9">
                  <c:v>40248</c:v>
                </c:pt>
                <c:pt idx="10">
                  <c:v>39531</c:v>
                </c:pt>
                <c:pt idx="11">
                  <c:v>38722</c:v>
                </c:pt>
                <c:pt idx="12">
                  <c:v>39083</c:v>
                </c:pt>
                <c:pt idx="13">
                  <c:v>40478</c:v>
                </c:pt>
                <c:pt idx="14">
                  <c:v>40822</c:v>
                </c:pt>
                <c:pt idx="15">
                  <c:v>41406</c:v>
                </c:pt>
                <c:pt idx="16">
                  <c:v>41508</c:v>
                </c:pt>
                <c:pt idx="17">
                  <c:v>41348</c:v>
                </c:pt>
                <c:pt idx="18">
                  <c:v>42196</c:v>
                </c:pt>
                <c:pt idx="19">
                  <c:v>43633</c:v>
                </c:pt>
                <c:pt idx="20">
                  <c:v>44564</c:v>
                </c:pt>
                <c:pt idx="21">
                  <c:v>43741</c:v>
                </c:pt>
                <c:pt idx="22">
                  <c:v>44314</c:v>
                </c:pt>
                <c:pt idx="23">
                  <c:v>44998</c:v>
                </c:pt>
                <c:pt idx="24">
                  <c:v>46702</c:v>
                </c:pt>
                <c:pt idx="25">
                  <c:v>47724</c:v>
                </c:pt>
                <c:pt idx="26">
                  <c:v>47851</c:v>
                </c:pt>
                <c:pt idx="27">
                  <c:v>48498</c:v>
                </c:pt>
                <c:pt idx="28">
                  <c:v>49154</c:v>
                </c:pt>
                <c:pt idx="29">
                  <c:v>49190</c:v>
                </c:pt>
                <c:pt idx="30">
                  <c:v>50355</c:v>
                </c:pt>
                <c:pt idx="31">
                  <c:v>52676</c:v>
                </c:pt>
                <c:pt idx="32">
                  <c:v>52448</c:v>
                </c:pt>
                <c:pt idx="33">
                  <c:v>53601</c:v>
                </c:pt>
                <c:pt idx="34">
                  <c:v>55291</c:v>
                </c:pt>
                <c:pt idx="35">
                  <c:v>54017</c:v>
                </c:pt>
                <c:pt idx="36">
                  <c:v>56103</c:v>
                </c:pt>
                <c:pt idx="37">
                  <c:v>56924</c:v>
                </c:pt>
                <c:pt idx="38">
                  <c:v>57624</c:v>
                </c:pt>
                <c:pt idx="39">
                  <c:v>58367</c:v>
                </c:pt>
                <c:pt idx="40">
                  <c:v>59881</c:v>
                </c:pt>
                <c:pt idx="41">
                  <c:v>60353</c:v>
                </c:pt>
                <c:pt idx="42">
                  <c:v>60581</c:v>
                </c:pt>
                <c:pt idx="43">
                  <c:v>61483</c:v>
                </c:pt>
                <c:pt idx="44">
                  <c:v>57734</c:v>
                </c:pt>
                <c:pt idx="45">
                  <c:v>25847</c:v>
                </c:pt>
                <c:pt idx="46">
                  <c:v>41184</c:v>
                </c:pt>
                <c:pt idx="47">
                  <c:v>43668</c:v>
                </c:pt>
                <c:pt idx="48">
                  <c:v>51526</c:v>
                </c:pt>
                <c:pt idx="49">
                  <c:v>58556</c:v>
                </c:pt>
                <c:pt idx="50">
                  <c:v>68103</c:v>
                </c:pt>
                <c:pt idx="51">
                  <c:v>71258</c:v>
                </c:pt>
                <c:pt idx="52">
                  <c:v>72463</c:v>
                </c:pt>
                <c:pt idx="53">
                  <c:v>76013</c:v>
                </c:pt>
                <c:pt idx="54">
                  <c:v>82594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D-4A6A-809D-941D2B9F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8100" cap="flat" cmpd="sng" algn="ctr">
              <a:solidFill>
                <a:schemeClr val="accent1">
                  <a:alpha val="10000"/>
                </a:schemeClr>
              </a:solidFill>
              <a:round/>
            </a:ln>
            <a:effectLst/>
          </c:spPr>
        </c:hiLowLines>
        <c:smooth val="0"/>
        <c:axId val="965278575"/>
        <c:axId val="958058431"/>
        <c:extLst/>
      </c:lineChart>
      <c:dateAx>
        <c:axId val="965278575"/>
        <c:scaling>
          <c:orientation val="minMax"/>
          <c:max val="44927"/>
          <c:min val="40179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8058431"/>
        <c:crosses val="autoZero"/>
        <c:auto val="1"/>
        <c:lblOffset val="100"/>
        <c:baseTimeUnit val="months"/>
        <c:majorUnit val="1"/>
        <c:majorTimeUnit val="years"/>
      </c:dateAx>
      <c:valAx>
        <c:axId val="958058431"/>
        <c:scaling>
          <c:orientation val="minMax"/>
          <c:min val="2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 sz="1200" b="1">
                    <a:solidFill>
                      <a:schemeClr val="accent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Million USD$</a:t>
                </a:r>
              </a:p>
            </c:rich>
          </c:tx>
          <c:layout>
            <c:manualLayout>
              <c:xMode val="edge"/>
              <c:yMode val="edge"/>
              <c:x val="0.15362818842875639"/>
              <c:y val="0.181128134177026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6527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104775</xdr:colOff>
      <xdr:row>5</xdr:row>
      <xdr:rowOff>47625</xdr:rowOff>
    </xdr:from>
    <xdr:to>
      <xdr:col>23</xdr:col>
      <xdr:colOff>9525</xdr:colOff>
      <xdr:row>13</xdr:row>
      <xdr:rowOff>114300</xdr:rowOff>
    </xdr:to>
    <xdr:sp macro="[0]!clean_here_send_2csv" textlink="">
      <xdr:nvSpPr>
        <xdr:cNvPr id="2" name="Oval 1">
          <a:extLst>
            <a:ext uri="{FF2B5EF4-FFF2-40B4-BE49-F238E27FC236}">
              <a16:creationId xmlns:a16="http://schemas.microsoft.com/office/drawing/2014/main" id="{D239D025-5201-49BA-92E9-53DCF0582519}"/>
            </a:ext>
          </a:extLst>
        </xdr:cNvPr>
        <xdr:cNvSpPr/>
      </xdr:nvSpPr>
      <xdr:spPr>
        <a:xfrm>
          <a:off x="14506575" y="1952625"/>
          <a:ext cx="3105150" cy="1590675"/>
        </a:xfrm>
        <a:prstGeom prst="ellipse">
          <a:avLst/>
        </a:prstGeom>
        <a:gradFill>
          <a:gsLst>
            <a:gs pos="0">
              <a:schemeClr val="accent2">
                <a:lumMod val="75000"/>
                <a:lumOff val="25000"/>
              </a:schemeClr>
            </a:gs>
            <a:gs pos="100000">
              <a:schemeClr val="accent2">
                <a:satMod val="110000"/>
                <a:lumMod val="100000"/>
                <a:shade val="100000"/>
              </a:schemeClr>
            </a:gs>
            <a:gs pos="100000">
              <a:schemeClr val="accent2">
                <a:lumMod val="99000"/>
                <a:satMod val="120000"/>
                <a:shade val="78000"/>
              </a:schemeClr>
            </a:gs>
          </a:gsLst>
        </a:gradFill>
        <a:ln/>
        <a:scene3d>
          <a:camera prst="orthographicFront"/>
          <a:lightRig rig="threePt" dir="t"/>
        </a:scene3d>
        <a:sp3d extrusionH="76200" contourW="12700" prstMaterial="flat">
          <a:bevelT/>
          <a:bevelB/>
          <a:extrusionClr>
            <a:schemeClr val="accent2">
              <a:lumMod val="50000"/>
              <a:lumOff val="50000"/>
            </a:schemeClr>
          </a:extrusionClr>
          <a:contourClr>
            <a:schemeClr val="accent2">
              <a:lumMod val="50000"/>
              <a:lumOff val="50000"/>
            </a:schemeClr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Proxima Nova Rg" panose="02000506030000020004" pitchFamily="50" charset="0"/>
            </a:rPr>
            <a:t>Push me to clean this data into an R or</a:t>
          </a:r>
          <a:r>
            <a:rPr lang="en-US" sz="1800" b="1" baseline="0">
              <a:latin typeface="Proxima Nova Rg" panose="02000506030000020004" pitchFamily="50" charset="0"/>
            </a:rPr>
            <a:t> Python dataframe</a:t>
          </a:r>
          <a:endParaRPr lang="en-US" sz="1800" b="1">
            <a:latin typeface="Proxima Nova Rg" panose="02000506030000020004" pitchFamily="50" charset="0"/>
          </a:endParaRPr>
        </a:p>
      </xdr:txBody>
    </xdr:sp>
    <xdr:clientData/>
  </xdr:twoCellAnchor>
  <xdr:twoCellAnchor>
    <xdr:from>
      <xdr:col>19</xdr:col>
      <xdr:colOff>104775</xdr:colOff>
      <xdr:row>15</xdr:row>
      <xdr:rowOff>9525</xdr:rowOff>
    </xdr:from>
    <xdr:to>
      <xdr:col>23</xdr:col>
      <xdr:colOff>9525</xdr:colOff>
      <xdr:row>23</xdr:row>
      <xdr:rowOff>76200</xdr:rowOff>
    </xdr:to>
    <xdr:sp macro="[0]!bring_fcst_from_csv" textlink="">
      <xdr:nvSpPr>
        <xdr:cNvPr id="3" name="Oval 2">
          <a:extLst>
            <a:ext uri="{FF2B5EF4-FFF2-40B4-BE49-F238E27FC236}">
              <a16:creationId xmlns:a16="http://schemas.microsoft.com/office/drawing/2014/main" id="{CF318788-A7B3-49A0-A8BA-7F519045C0B4}"/>
            </a:ext>
          </a:extLst>
        </xdr:cNvPr>
        <xdr:cNvSpPr/>
      </xdr:nvSpPr>
      <xdr:spPr>
        <a:xfrm>
          <a:off x="14506575" y="3819525"/>
          <a:ext cx="3105150" cy="1590675"/>
        </a:xfrm>
        <a:prstGeom prst="ellipse">
          <a:avLst/>
        </a:prstGeom>
        <a:gradFill>
          <a:gsLst>
            <a:gs pos="0">
              <a:schemeClr val="accent2">
                <a:lumMod val="75000"/>
                <a:lumOff val="25000"/>
              </a:schemeClr>
            </a:gs>
            <a:gs pos="100000">
              <a:schemeClr val="accent2">
                <a:satMod val="110000"/>
                <a:lumMod val="100000"/>
                <a:shade val="100000"/>
              </a:schemeClr>
            </a:gs>
            <a:gs pos="100000">
              <a:schemeClr val="accent2">
                <a:lumMod val="99000"/>
                <a:satMod val="120000"/>
                <a:shade val="78000"/>
              </a:schemeClr>
            </a:gs>
          </a:gsLst>
        </a:gradFill>
        <a:ln/>
        <a:scene3d>
          <a:camera prst="orthographicFront"/>
          <a:lightRig rig="threePt" dir="t"/>
        </a:scene3d>
        <a:sp3d extrusionH="76200" contourW="12700" prstMaterial="flat">
          <a:bevelT/>
          <a:bevelB/>
          <a:extrusionClr>
            <a:schemeClr val="accent2">
              <a:lumMod val="50000"/>
              <a:lumOff val="50000"/>
            </a:schemeClr>
          </a:extrusionClr>
          <a:contourClr>
            <a:schemeClr val="accent2">
              <a:lumMod val="50000"/>
              <a:lumOff val="50000"/>
            </a:schemeClr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Proxima Nova Rg" panose="02000506030000020004" pitchFamily="50" charset="0"/>
            </a:rPr>
            <a:t>Bring ARIMA fcst from csv</a:t>
          </a:r>
          <a:r>
            <a:rPr lang="en-US" sz="1800" b="1" baseline="0">
              <a:latin typeface="Proxima Nova Rg" panose="02000506030000020004" pitchFamily="50" charset="0"/>
            </a:rPr>
            <a:t> files created by R</a:t>
          </a:r>
          <a:endParaRPr lang="en-US" sz="1800" b="1">
            <a:latin typeface="Proxima Nova Rg" panose="02000506030000020004" pitchFamily="50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63499</xdr:colOff>
      <xdr:row>1</xdr:row>
      <xdr:rowOff>20293</xdr:rowOff>
    </xdr:from>
    <xdr:to>
      <xdr:col>50</xdr:col>
      <xdr:colOff>0</xdr:colOff>
      <xdr:row>23</xdr:row>
      <xdr:rowOff>20293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90E076-BC89-428B-AE13-8F2E8A3DEF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47625</xdr:colOff>
      <xdr:row>1</xdr:row>
      <xdr:rowOff>38100</xdr:rowOff>
    </xdr:from>
    <xdr:to>
      <xdr:col>24</xdr:col>
      <xdr:colOff>533400</xdr:colOff>
      <xdr:row>24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5CD6B1-A3A4-4740-9CC0-FEFAB08DD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52916</xdr:colOff>
      <xdr:row>24</xdr:row>
      <xdr:rowOff>42333</xdr:rowOff>
    </xdr:from>
    <xdr:to>
      <xdr:col>24</xdr:col>
      <xdr:colOff>538691</xdr:colOff>
      <xdr:row>47</xdr:row>
      <xdr:rowOff>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D47F05-4524-4022-9F61-F0F02D46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52917</xdr:colOff>
      <xdr:row>47</xdr:row>
      <xdr:rowOff>42333</xdr:rowOff>
    </xdr:from>
    <xdr:to>
      <xdr:col>24</xdr:col>
      <xdr:colOff>538692</xdr:colOff>
      <xdr:row>70</xdr:row>
      <xdr:rowOff>4233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37B28B-01A2-4120-A072-83E1CDFA9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76200</xdr:colOff>
      <xdr:row>346</xdr:row>
      <xdr:rowOff>19050</xdr:rowOff>
    </xdr:from>
    <xdr:to>
      <xdr:col>24</xdr:col>
      <xdr:colOff>561975</xdr:colOff>
      <xdr:row>368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2B4251B-496D-48E3-93EA-014FA37EE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552450</xdr:colOff>
      <xdr:row>350</xdr:row>
      <xdr:rowOff>9525</xdr:rowOff>
    </xdr:from>
    <xdr:to>
      <xdr:col>24</xdr:col>
      <xdr:colOff>31377</xdr:colOff>
      <xdr:row>376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96E4CB2-6950-41EE-A606-D262CC9C7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0.01735</cdr:x>
      <cdr:y>0.09909</cdr:y>
    </cdr:from>
    <cdr:to>
      <cdr:x>0.36485</cdr:x>
      <cdr:y>0.14839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54BC6B-0EB7-4816-A90A-7376036978E6}"/>
            </a:ext>
          </a:extLst>
        </cdr:cNvPr>
        <cdr:cNvSpPr txBox="1"/>
      </cdr:nvSpPr>
      <cdr:spPr>
        <a:xfrm xmlns:a="http://schemas.openxmlformats.org/drawingml/2006/main">
          <a:off x="104642" y="352980"/>
          <a:ext cx="2096294" cy="17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solidFill>
                <a:schemeClr val="bg1">
                  <a:lumMod val="50000"/>
                </a:schemeClr>
              </a:solidFill>
              <a:effectLst/>
              <a:latin typeface="Proxima Nova Rg" panose="02000506030000020004" pitchFamily="50" charset="0"/>
              <a:ea typeface="+mn-ea"/>
              <a:cs typeface="+mn-cs"/>
            </a:rPr>
            <a:t>Source: BEA, Urner Barry Consulting</a:t>
          </a:r>
          <a:endParaRPr lang="en-US" sz="900">
            <a:solidFill>
              <a:schemeClr val="bg1">
                <a:lumMod val="50000"/>
              </a:schemeClr>
            </a:solidFill>
            <a:effectLst/>
            <a:latin typeface="Proxima Nova Rg" panose="02000506030000020004" pitchFamily="50" charset="0"/>
          </a:endParaRPr>
        </a:p>
        <a:p xmlns:a="http://schemas.openxmlformats.org/drawingml/2006/main">
          <a:endParaRPr lang="en-US" sz="90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0.80748</cdr:x>
      <cdr:y>0.14568</cdr:y>
    </cdr:from>
    <cdr:to>
      <cdr:x>0.80748</cdr:x>
      <cdr:y>0.90914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96357" y="632732"/>
          <a:ext cx="0" cy="3316036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0.01835</cdr:x>
      <cdr:y>0.065</cdr:y>
    </cdr:from>
    <cdr:to>
      <cdr:x>0.35053</cdr:x>
      <cdr:y>0.1286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20784" y="239609"/>
          <a:ext cx="2186334" cy="234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9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0.85922</cdr:x>
      <cdr:y>0.47083</cdr:y>
    </cdr:from>
    <cdr:to>
      <cdr:x>0.85922</cdr:x>
      <cdr:y>0.90818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A6433793-BAB2-4ED8-BF57-35CEB73AC212}"/>
            </a:ext>
          </a:extLst>
        </cdr:cNvPr>
        <cdr:cNvCxnSpPr/>
      </cdr:nvCxnSpPr>
      <cdr:spPr>
        <a:xfrm xmlns:a="http://schemas.openxmlformats.org/drawingml/2006/main">
          <a:off x="5773405" y="2045016"/>
          <a:ext cx="0" cy="1899586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0.80748</cdr:x>
      <cdr:y>0.14568</cdr:y>
    </cdr:from>
    <cdr:to>
      <cdr:x>0.80748</cdr:x>
      <cdr:y>0.90914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96357" y="632732"/>
          <a:ext cx="0" cy="3316036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0.01835</cdr:x>
      <cdr:y>0.065</cdr:y>
    </cdr:from>
    <cdr:to>
      <cdr:x>0.35053</cdr:x>
      <cdr:y>0.1286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20784" y="239609"/>
          <a:ext cx="2186334" cy="234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9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0.71563</cdr:x>
      <cdr:y>0.45326</cdr:y>
    </cdr:from>
    <cdr:to>
      <cdr:x>0.71563</cdr:x>
      <cdr:y>0.89061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A6433793-BAB2-4ED8-BF57-35CEB73AC212}"/>
            </a:ext>
          </a:extLst>
        </cdr:cNvPr>
        <cdr:cNvCxnSpPr/>
      </cdr:nvCxnSpPr>
      <cdr:spPr>
        <a:xfrm xmlns:a="http://schemas.openxmlformats.org/drawingml/2006/main">
          <a:off x="4588948" y="1637679"/>
          <a:ext cx="0" cy="1580212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0.80748</cdr:x>
      <cdr:y>0.14568</cdr:y>
    </cdr:from>
    <cdr:to>
      <cdr:x>0.80748</cdr:x>
      <cdr:y>0.90914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96357" y="632732"/>
          <a:ext cx="0" cy="3316036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0.01835</cdr:x>
      <cdr:y>0.065</cdr:y>
    </cdr:from>
    <cdr:to>
      <cdr:x>0.35053</cdr:x>
      <cdr:y>0.1286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20784" y="239609"/>
          <a:ext cx="2186334" cy="234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9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0.71563</cdr:x>
      <cdr:y>0.45326</cdr:y>
    </cdr:from>
    <cdr:to>
      <cdr:x>0.71563</cdr:x>
      <cdr:y>0.89061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A6433793-BAB2-4ED8-BF57-35CEB73AC212}"/>
            </a:ext>
          </a:extLst>
        </cdr:cNvPr>
        <cdr:cNvCxnSpPr/>
      </cdr:nvCxnSpPr>
      <cdr:spPr>
        <a:xfrm xmlns:a="http://schemas.openxmlformats.org/drawingml/2006/main">
          <a:off x="4588948" y="1637679"/>
          <a:ext cx="0" cy="1580212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0.80748</cdr:x>
      <cdr:y>0.14568</cdr:y>
    </cdr:from>
    <cdr:to>
      <cdr:x>0.80748</cdr:x>
      <cdr:y>0.90914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96357" y="632732"/>
          <a:ext cx="0" cy="3316036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0.01835</cdr:x>
      <cdr:y>0.065</cdr:y>
    </cdr:from>
    <cdr:to>
      <cdr:x>0.35053</cdr:x>
      <cdr:y>0.1286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20784" y="239609"/>
          <a:ext cx="2186334" cy="234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9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0.71563</cdr:x>
      <cdr:y>0.45326</cdr:y>
    </cdr:from>
    <cdr:to>
      <cdr:x>0.71563</cdr:x>
      <cdr:y>0.89061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A6433793-BAB2-4ED8-BF57-35CEB73AC212}"/>
            </a:ext>
          </a:extLst>
        </cdr:cNvPr>
        <cdr:cNvCxnSpPr/>
      </cdr:nvCxnSpPr>
      <cdr:spPr>
        <a:xfrm xmlns:a="http://schemas.openxmlformats.org/drawingml/2006/main">
          <a:off x="4588948" y="1637679"/>
          <a:ext cx="0" cy="1580212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0.75872</cdr:x>
      <cdr:y>0.18345</cdr:y>
    </cdr:from>
    <cdr:to>
      <cdr:x>0.75872</cdr:x>
      <cdr:y>0.90511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4981397" y="796797"/>
          <a:ext cx="0" cy="3134458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0.03439</cdr:x>
      <cdr:y>0.11168</cdr:y>
    </cdr:from>
    <cdr:to>
      <cdr:x>0.49529</cdr:x>
      <cdr:y>0.1637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227325" y="485058"/>
          <a:ext cx="3046710" cy="225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Census, Urner Barry Consulting</a:t>
          </a:r>
          <a:endParaRPr lang="en-US" sz="900" b="0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0.02902</cdr:x>
      <cdr:y>0.00439</cdr:y>
    </cdr:from>
    <cdr:to>
      <cdr:x>0.99567</cdr:x>
      <cdr:y>0.0604</cdr:y>
    </cdr:to>
    <cdr:sp macro="" textlink="Rest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A924971-2A59-4782-8C4C-7432225C717C}"/>
            </a:ext>
          </a:extLst>
        </cdr:cNvPr>
        <cdr:cNvSpPr txBox="1"/>
      </cdr:nvSpPr>
      <cdr:spPr>
        <a:xfrm xmlns:a="http://schemas.openxmlformats.org/drawingml/2006/main">
          <a:off x="191863" y="19068"/>
          <a:ext cx="6389895" cy="24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D083A2A-A99A-41FF-95A6-1294242A294A}" type="TxLink">
            <a:rPr lang="en-US" sz="1400" b="1" i="0" u="none" strike="noStrike">
              <a:solidFill>
                <a:schemeClr val="accent2">
                  <a:lumMod val="50000"/>
                  <a:lumOff val="50000"/>
                </a:schemeClr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 Advance Retail Sales: Food Services and Drinking Places SA</a:t>
          </a:fld>
          <a:endParaRPr lang="en-US" sz="1400" b="1">
            <a:solidFill>
              <a:schemeClr val="accent2">
                <a:lumMod val="50000"/>
                <a:lumOff val="50000"/>
              </a:schemeClr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  <cdr:relSizeAnchor xmlns:cdr="http://schemas.openxmlformats.org/drawingml/2006/chartDrawing">
    <cdr:from>
      <cdr:x>0.80507</cdr:x>
      <cdr:y>0.18569</cdr:y>
    </cdr:from>
    <cdr:to>
      <cdr:x>0.80507</cdr:x>
      <cdr:y>0.90735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0A55E1AC-B395-4758-A141-9623DE5C87AF}"/>
            </a:ext>
          </a:extLst>
        </cdr:cNvPr>
        <cdr:cNvCxnSpPr/>
      </cdr:nvCxnSpPr>
      <cdr:spPr>
        <a:xfrm xmlns:a="http://schemas.openxmlformats.org/drawingml/2006/main">
          <a:off x="5321770" y="806526"/>
          <a:ext cx="0" cy="3134458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0.38018</cdr:x>
      <cdr:y>0.35681</cdr:y>
    </cdr:from>
    <cdr:to>
      <cdr:x>0.5594</cdr:x>
      <cdr:y>0.40841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21FF241-893D-46C8-AFB9-0D97B4F91465}"/>
            </a:ext>
          </a:extLst>
        </cdr:cNvPr>
        <cdr:cNvSpPr txBox="1"/>
      </cdr:nvSpPr>
      <cdr:spPr>
        <a:xfrm xmlns:a="http://schemas.openxmlformats.org/drawingml/2006/main">
          <a:off x="2496111" y="1549773"/>
          <a:ext cx="1176618" cy="2241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>
              <a:solidFill>
                <a:srgbClr val="8F45C7"/>
              </a:solidFill>
              <a:latin typeface="Segoe UI" panose="020B0502040204020203" pitchFamily="34" charset="0"/>
              <a:cs typeface="Segoe UI" panose="020B0502040204020203" pitchFamily="34" charset="0"/>
            </a:rPr>
            <a:t>Combined</a:t>
          </a:r>
        </a:p>
      </cdr:txBody>
    </cdr:sp>
  </cdr:relSizeAnchor>
  <cdr:relSizeAnchor xmlns:cdr="http://schemas.openxmlformats.org/drawingml/2006/chartDrawing">
    <cdr:from>
      <cdr:x>0.22279</cdr:x>
      <cdr:y>0.71861</cdr:y>
    </cdr:from>
    <cdr:to>
      <cdr:x>0.47918</cdr:x>
      <cdr:y>0.79025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5898C9D-2428-419F-8999-EF6FF0F43230}"/>
            </a:ext>
          </a:extLst>
        </cdr:cNvPr>
        <cdr:cNvSpPr txBox="1"/>
      </cdr:nvSpPr>
      <cdr:spPr>
        <a:xfrm xmlns:a="http://schemas.openxmlformats.org/drawingml/2006/main">
          <a:off x="1462739" y="3121213"/>
          <a:ext cx="1683311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chemeClr val="accent2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Restaurants and Bars</a:t>
          </a:r>
        </a:p>
      </cdr:txBody>
    </cdr:sp>
  </cdr:relSizeAnchor>
  <cdr:relSizeAnchor xmlns:cdr="http://schemas.openxmlformats.org/drawingml/2006/chartDrawing">
    <cdr:from>
      <cdr:x>0.49246</cdr:x>
      <cdr:y>0.59219</cdr:y>
    </cdr:from>
    <cdr:to>
      <cdr:x>0.74885</cdr:x>
      <cdr:y>0.66383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D4B42E12-37FB-497B-A31D-C9EBAD000023}"/>
            </a:ext>
          </a:extLst>
        </cdr:cNvPr>
        <cdr:cNvSpPr txBox="1"/>
      </cdr:nvSpPr>
      <cdr:spPr>
        <a:xfrm xmlns:a="http://schemas.openxmlformats.org/drawingml/2006/main">
          <a:off x="3233271" y="2572123"/>
          <a:ext cx="1683311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chemeClr val="accent2"/>
              </a:solidFill>
              <a:latin typeface="Segoe UI" panose="020B0502040204020203" pitchFamily="34" charset="0"/>
              <a:cs typeface="Segoe UI" panose="020B0502040204020203" pitchFamily="34" charset="0"/>
            </a:rPr>
            <a:t>Grocery Stores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74084</xdr:colOff>
      <xdr:row>1</xdr:row>
      <xdr:rowOff>2301</xdr:rowOff>
    </xdr:from>
    <xdr:to>
      <xdr:col>46</xdr:col>
      <xdr:colOff>349250</xdr:colOff>
      <xdr:row>23</xdr:row>
      <xdr:rowOff>11826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BF292D-D92D-40D7-A4C6-CC8893767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23</xdr:row>
      <xdr:rowOff>57150</xdr:rowOff>
    </xdr:from>
    <xdr:to>
      <xdr:col>20</xdr:col>
      <xdr:colOff>552450</xdr:colOff>
      <xdr:row>45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582C4DF-FD2A-4548-BA0B-96848EA63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47625</xdr:colOff>
      <xdr:row>1</xdr:row>
      <xdr:rowOff>19050</xdr:rowOff>
    </xdr:from>
    <xdr:to>
      <xdr:col>20</xdr:col>
      <xdr:colOff>552450</xdr:colOff>
      <xdr:row>23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A6E8F1-7006-45ED-AA19-CC06673C9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0.03379</cdr:x>
      <cdr:y>0.09267</cdr:y>
    </cdr:from>
    <cdr:to>
      <cdr:x>0.38129</cdr:x>
      <cdr:y>0.14197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54BC6B-0EB7-4816-A90A-7376036978E6}"/>
            </a:ext>
          </a:extLst>
        </cdr:cNvPr>
        <cdr:cNvSpPr txBox="1"/>
      </cdr:nvSpPr>
      <cdr:spPr>
        <a:xfrm xmlns:a="http://schemas.openxmlformats.org/drawingml/2006/main">
          <a:off x="231913" y="389282"/>
          <a:ext cx="2385391" cy="207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solidFill>
                <a:schemeClr val="bg1">
                  <a:lumMod val="50000"/>
                </a:schemeClr>
              </a:solidFill>
              <a:effectLst/>
              <a:latin typeface="Proxima Nova Rg" panose="02000506030000020004" pitchFamily="50" charset="0"/>
              <a:ea typeface="+mn-ea"/>
              <a:cs typeface="+mn-cs"/>
            </a:rPr>
            <a:t>Source: BEA, Urner Barry Consulting</a:t>
          </a:r>
          <a:endParaRPr lang="en-US" sz="900">
            <a:solidFill>
              <a:schemeClr val="bg1">
                <a:lumMod val="50000"/>
              </a:schemeClr>
            </a:solidFill>
            <a:effectLst/>
            <a:latin typeface="Proxima Nova Rg" panose="02000506030000020004" pitchFamily="50" charset="0"/>
          </a:endParaRPr>
        </a:p>
        <a:p xmlns:a="http://schemas.openxmlformats.org/drawingml/2006/main">
          <a:endParaRPr lang="en-US" sz="90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0.80748</cdr:x>
      <cdr:y>0.19683</cdr:y>
    </cdr:from>
    <cdr:to>
      <cdr:x>0.80748</cdr:x>
      <cdr:y>0.90653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30034" y="828675"/>
          <a:ext cx="0" cy="2987841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0.01837</cdr:x>
      <cdr:y>0.06112</cdr:y>
    </cdr:from>
    <cdr:to>
      <cdr:x>0.35055</cdr:x>
      <cdr:y>0.12472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21244" y="257319"/>
          <a:ext cx="2192662" cy="267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10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0.85922</cdr:x>
      <cdr:y>0.36852</cdr:y>
    </cdr:from>
    <cdr:to>
      <cdr:x>0.85922</cdr:x>
      <cdr:y>0.90818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A6433793-BAB2-4ED8-BF57-35CEB73AC212}"/>
            </a:ext>
          </a:extLst>
        </cdr:cNvPr>
        <cdr:cNvCxnSpPr/>
      </cdr:nvCxnSpPr>
      <cdr:spPr>
        <a:xfrm xmlns:a="http://schemas.openxmlformats.org/drawingml/2006/main">
          <a:off x="5773426" y="1600614"/>
          <a:ext cx="0" cy="2343975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0.80748</cdr:x>
      <cdr:y>0.19683</cdr:y>
    </cdr:from>
    <cdr:to>
      <cdr:x>0.80748</cdr:x>
      <cdr:y>0.90653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30034" y="828675"/>
          <a:ext cx="0" cy="2987841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0.01837</cdr:x>
      <cdr:y>0.06112</cdr:y>
    </cdr:from>
    <cdr:to>
      <cdr:x>0.35055</cdr:x>
      <cdr:y>0.12472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21244" y="257319"/>
          <a:ext cx="2192662" cy="267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10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0.85922</cdr:x>
      <cdr:y>0.36852</cdr:y>
    </cdr:from>
    <cdr:to>
      <cdr:x>0.85922</cdr:x>
      <cdr:y>0.90818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A6433793-BAB2-4ED8-BF57-35CEB73AC212}"/>
            </a:ext>
          </a:extLst>
        </cdr:cNvPr>
        <cdr:cNvCxnSpPr/>
      </cdr:nvCxnSpPr>
      <cdr:spPr>
        <a:xfrm xmlns:a="http://schemas.openxmlformats.org/drawingml/2006/main">
          <a:off x="5773426" y="1600614"/>
          <a:ext cx="0" cy="2343975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21165</xdr:colOff>
      <xdr:row>1</xdr:row>
      <xdr:rowOff>22410</xdr:rowOff>
    </xdr:from>
    <xdr:to>
      <xdr:col>55</xdr:col>
      <xdr:colOff>403412</xdr:colOff>
      <xdr:row>23</xdr:row>
      <xdr:rowOff>31935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E4867D9-0DC2-4DDF-B638-52301FA2E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47626</xdr:colOff>
      <xdr:row>1</xdr:row>
      <xdr:rowOff>19050</xdr:rowOff>
    </xdr:from>
    <xdr:to>
      <xdr:col>28</xdr:col>
      <xdr:colOff>561976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27CF4B1-AE0F-44C2-8DEA-4A5E62CAA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514910</xdr:colOff>
      <xdr:row>392</xdr:row>
      <xdr:rowOff>56589</xdr:rowOff>
    </xdr:from>
    <xdr:to>
      <xdr:col>41</xdr:col>
      <xdr:colOff>446554</xdr:colOff>
      <xdr:row>415</xdr:row>
      <xdr:rowOff>18489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CC3BBE1-DF44-4A8F-B8FD-E73CE0DEB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649941</xdr:colOff>
      <xdr:row>359</xdr:row>
      <xdr:rowOff>22412</xdr:rowOff>
    </xdr:from>
    <xdr:to>
      <xdr:col>28</xdr:col>
      <xdr:colOff>503144</xdr:colOff>
      <xdr:row>381</xdr:row>
      <xdr:rowOff>174812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DBE9BB-3BE9-4E2B-9A81-3F633E756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0</xdr:colOff>
      <xdr:row>367</xdr:row>
      <xdr:rowOff>0</xdr:rowOff>
    </xdr:from>
    <xdr:to>
      <xdr:col>42</xdr:col>
      <xdr:colOff>211792</xdr:colOff>
      <xdr:row>389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894713-BC6C-4B9A-B092-0DB1659DC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0.03379</cdr:x>
      <cdr:y>0.09267</cdr:y>
    </cdr:from>
    <cdr:to>
      <cdr:x>0.38129</cdr:x>
      <cdr:y>0.14197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54BC6B-0EB7-4816-A90A-7376036978E6}"/>
            </a:ext>
          </a:extLst>
        </cdr:cNvPr>
        <cdr:cNvSpPr txBox="1"/>
      </cdr:nvSpPr>
      <cdr:spPr>
        <a:xfrm xmlns:a="http://schemas.openxmlformats.org/drawingml/2006/main">
          <a:off x="231913" y="389282"/>
          <a:ext cx="2385391" cy="207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solidFill>
                <a:schemeClr val="bg1">
                  <a:lumMod val="50000"/>
                </a:schemeClr>
              </a:solidFill>
              <a:effectLst/>
              <a:latin typeface="Proxima Nova Rg" panose="02000506030000020004" pitchFamily="50" charset="0"/>
              <a:ea typeface="+mn-ea"/>
              <a:cs typeface="+mn-cs"/>
            </a:rPr>
            <a:t>Source: BEA, Urner Barry Consulting</a:t>
          </a:r>
          <a:endParaRPr lang="en-US" sz="900">
            <a:solidFill>
              <a:schemeClr val="bg1">
                <a:lumMod val="50000"/>
              </a:schemeClr>
            </a:solidFill>
            <a:effectLst/>
            <a:latin typeface="Proxima Nova Rg" panose="02000506030000020004" pitchFamily="50" charset="0"/>
          </a:endParaRPr>
        </a:p>
        <a:p xmlns:a="http://schemas.openxmlformats.org/drawingml/2006/main">
          <a:endParaRPr lang="en-US" sz="90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0.80287</cdr:x>
      <cdr:y>0.21508</cdr:y>
    </cdr:from>
    <cdr:to>
      <cdr:x>0.80287</cdr:x>
      <cdr:y>0.90958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52570" y="934183"/>
          <a:ext cx="0" cy="3016473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0.65016</cdr:x>
      <cdr:y>0.14472</cdr:y>
    </cdr:from>
    <cdr:to>
      <cdr:x>0.96737</cdr:x>
      <cdr:y>0.20073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4319306" y="628580"/>
          <a:ext cx="2107378" cy="2432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Census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, Urner Barry</a:t>
          </a:r>
          <a:endParaRPr lang="en-US" sz="10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0.86096</cdr:x>
      <cdr:y>0.36303</cdr:y>
    </cdr:from>
    <cdr:to>
      <cdr:x>0.86096</cdr:x>
      <cdr:y>0.90723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D5BCC0B6-1054-43AB-9B20-989E773FC8AE}"/>
            </a:ext>
          </a:extLst>
        </cdr:cNvPr>
        <cdr:cNvCxnSpPr/>
      </cdr:nvCxnSpPr>
      <cdr:spPr>
        <a:xfrm xmlns:a="http://schemas.openxmlformats.org/drawingml/2006/main">
          <a:off x="5652664" y="1576785"/>
          <a:ext cx="0" cy="2363678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0.0247</cdr:x>
      <cdr:y>0.01827</cdr:y>
    </cdr:from>
    <cdr:to>
      <cdr:x>0.99135</cdr:x>
      <cdr:y>0.07428</cdr:y>
    </cdr:to>
    <cdr:sp macro="" textlink="Rest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A924971-2A59-4782-8C4C-7432225C717C}"/>
            </a:ext>
          </a:extLst>
        </cdr:cNvPr>
        <cdr:cNvSpPr txBox="1"/>
      </cdr:nvSpPr>
      <cdr:spPr>
        <a:xfrm xmlns:a="http://schemas.openxmlformats.org/drawingml/2006/main">
          <a:off x="163277" y="79354"/>
          <a:ext cx="6389922" cy="2432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D083A2A-A99A-41FF-95A6-1294242A294A}" type="TxLink">
            <a:rPr lang="en-US" sz="1600" b="1" i="0" u="none" strike="noStrike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 Advance Retail Sales: Food Services and Drinking Places SA</a:t>
          </a:fld>
          <a:endParaRPr lang="en-US" sz="1600" b="1">
            <a:solidFill>
              <a:schemeClr val="accent2"/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0.37958</cdr:x>
      <cdr:y>0.59868</cdr:y>
    </cdr:from>
    <cdr:to>
      <cdr:x>0.37958</cdr:x>
      <cdr:y>0.87939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2509127" y="2600325"/>
          <a:ext cx="0" cy="121920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0.00382</cdr:x>
      <cdr:y>0.06777</cdr:y>
    </cdr:from>
    <cdr:to>
      <cdr:x>0.41338</cdr:x>
      <cdr:y>0.12848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25072" y="294352"/>
          <a:ext cx="2688993" cy="2637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Source: U.S.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Census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, Urner Barry Consulting</a:t>
          </a:r>
          <a:endParaRPr lang="en-US" sz="1000" b="0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0.00877</cdr:y>
    </cdr:from>
    <cdr:to>
      <cdr:x>0.98643</cdr:x>
      <cdr:y>0.09263</cdr:y>
    </cdr:to>
    <cdr:sp macro="" textlink="Rest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A924971-2A59-4782-8C4C-7432225C717C}"/>
            </a:ext>
          </a:extLst>
        </cdr:cNvPr>
        <cdr:cNvSpPr txBox="1"/>
      </cdr:nvSpPr>
      <cdr:spPr>
        <a:xfrm xmlns:a="http://schemas.openxmlformats.org/drawingml/2006/main">
          <a:off x="0" y="38100"/>
          <a:ext cx="6520648" cy="3642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D083A2A-A99A-41FF-95A6-1294242A294A}" type="TxLink">
            <a:rPr lang="en-US" sz="1400" b="1" i="0" u="none" strike="noStrike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 Advance Retail Sales: Food Services and Drinking Places SA</a:t>
          </a:fld>
          <a:endParaRPr lang="en-US" sz="1400" b="1">
            <a:solidFill>
              <a:schemeClr val="accent2"/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  <cdr:relSizeAnchor xmlns:cdr="http://schemas.openxmlformats.org/drawingml/2006/chartDrawing">
    <cdr:from>
      <cdr:x>0.41464</cdr:x>
      <cdr:y>0.58187</cdr:y>
    </cdr:from>
    <cdr:to>
      <cdr:x>0.41464</cdr:x>
      <cdr:y>0.88377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D5186DA5-6632-4FCF-8FBE-3844B3401D2B}"/>
            </a:ext>
          </a:extLst>
        </cdr:cNvPr>
        <cdr:cNvCxnSpPr/>
      </cdr:nvCxnSpPr>
      <cdr:spPr>
        <a:xfrm xmlns:a="http://schemas.openxmlformats.org/drawingml/2006/main">
          <a:off x="2740902" y="2527300"/>
          <a:ext cx="0" cy="1311275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0.75872</cdr:x>
      <cdr:y>0.18345</cdr:y>
    </cdr:from>
    <cdr:to>
      <cdr:x>0.75872</cdr:x>
      <cdr:y>0.90511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015412" y="796784"/>
          <a:ext cx="0" cy="3134458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0.03439</cdr:x>
      <cdr:y>0.11168</cdr:y>
    </cdr:from>
    <cdr:to>
      <cdr:x>0.49529</cdr:x>
      <cdr:y>0.1637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227325" y="485058"/>
          <a:ext cx="3046710" cy="225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Census, Urner Barry Consulting</a:t>
          </a:r>
          <a:endParaRPr lang="en-US" sz="900" b="0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0.02902</cdr:x>
      <cdr:y>0.00439</cdr:y>
    </cdr:from>
    <cdr:to>
      <cdr:x>0.99567</cdr:x>
      <cdr:y>0.0604</cdr:y>
    </cdr:to>
    <cdr:sp macro="" textlink="Rest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A924971-2A59-4782-8C4C-7432225C717C}"/>
            </a:ext>
          </a:extLst>
        </cdr:cNvPr>
        <cdr:cNvSpPr txBox="1"/>
      </cdr:nvSpPr>
      <cdr:spPr>
        <a:xfrm xmlns:a="http://schemas.openxmlformats.org/drawingml/2006/main">
          <a:off x="191863" y="19068"/>
          <a:ext cx="6389895" cy="24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D083A2A-A99A-41FF-95A6-1294242A294A}" type="TxLink">
            <a:rPr lang="en-US" sz="1400" b="1" i="0" u="none" strike="noStrike">
              <a:solidFill>
                <a:schemeClr val="accent2">
                  <a:lumMod val="50000"/>
                  <a:lumOff val="50000"/>
                </a:schemeClr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 Advance Retail Sales: Food Services and Drinking Places SA</a:t>
          </a:fld>
          <a:endParaRPr lang="en-US" sz="1400" b="1">
            <a:solidFill>
              <a:schemeClr val="accent2">
                <a:lumMod val="50000"/>
                <a:lumOff val="50000"/>
              </a:schemeClr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  <cdr:relSizeAnchor xmlns:cdr="http://schemas.openxmlformats.org/drawingml/2006/chartDrawing">
    <cdr:from>
      <cdr:x>0.8136</cdr:x>
      <cdr:y>0.18311</cdr:y>
    </cdr:from>
    <cdr:to>
      <cdr:x>0.8136</cdr:x>
      <cdr:y>0.90477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0A55E1AC-B395-4758-A141-9623DE5C87AF}"/>
            </a:ext>
          </a:extLst>
        </cdr:cNvPr>
        <cdr:cNvCxnSpPr/>
      </cdr:nvCxnSpPr>
      <cdr:spPr>
        <a:xfrm xmlns:a="http://schemas.openxmlformats.org/drawingml/2006/main">
          <a:off x="5341717" y="795320"/>
          <a:ext cx="0" cy="3134458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0.4109</cdr:x>
      <cdr:y>0.49613</cdr:y>
    </cdr:from>
    <cdr:to>
      <cdr:x>0.59012</cdr:x>
      <cdr:y>0.54773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21FF241-893D-46C8-AFB9-0D97B4F91465}"/>
            </a:ext>
          </a:extLst>
        </cdr:cNvPr>
        <cdr:cNvSpPr txBox="1"/>
      </cdr:nvSpPr>
      <cdr:spPr>
        <a:xfrm xmlns:a="http://schemas.openxmlformats.org/drawingml/2006/main">
          <a:off x="2697788" y="2154887"/>
          <a:ext cx="1176674" cy="224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>
              <a:solidFill>
                <a:srgbClr val="8F45C7"/>
              </a:solidFill>
              <a:latin typeface="Segoe UI" panose="020B0502040204020203" pitchFamily="34" charset="0"/>
              <a:cs typeface="Segoe UI" panose="020B0502040204020203" pitchFamily="34" charset="0"/>
            </a:rPr>
            <a:t>Combined</a:t>
          </a:r>
        </a:p>
      </cdr:txBody>
    </cdr:sp>
  </cdr:relSizeAnchor>
  <cdr:relSizeAnchor xmlns:cdr="http://schemas.openxmlformats.org/drawingml/2006/chartDrawing">
    <cdr:from>
      <cdr:x>0.51295</cdr:x>
      <cdr:y>0.37031</cdr:y>
    </cdr:from>
    <cdr:to>
      <cdr:x>0.76934</cdr:x>
      <cdr:y>0.44195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5898C9D-2428-419F-8999-EF6FF0F43230}"/>
            </a:ext>
          </a:extLst>
        </cdr:cNvPr>
        <cdr:cNvSpPr txBox="1"/>
      </cdr:nvSpPr>
      <cdr:spPr>
        <a:xfrm xmlns:a="http://schemas.openxmlformats.org/drawingml/2006/main">
          <a:off x="3367761" y="1608418"/>
          <a:ext cx="1683336" cy="311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chemeClr val="accent2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Restaurants and Bars</a:t>
          </a:r>
        </a:p>
      </cdr:txBody>
    </cdr:sp>
  </cdr:relSizeAnchor>
  <cdr:relSizeAnchor xmlns:cdr="http://schemas.openxmlformats.org/drawingml/2006/chartDrawing">
    <cdr:from>
      <cdr:x>0.48905</cdr:x>
      <cdr:y>0.65927</cdr:y>
    </cdr:from>
    <cdr:to>
      <cdr:x>0.74544</cdr:x>
      <cdr:y>0.73091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D4B42E12-37FB-497B-A31D-C9EBAD000023}"/>
            </a:ext>
          </a:extLst>
        </cdr:cNvPr>
        <cdr:cNvSpPr txBox="1"/>
      </cdr:nvSpPr>
      <cdr:spPr>
        <a:xfrm xmlns:a="http://schemas.openxmlformats.org/drawingml/2006/main">
          <a:off x="3210872" y="2863473"/>
          <a:ext cx="1683336" cy="3111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chemeClr val="accent2"/>
              </a:solidFill>
              <a:latin typeface="Segoe UI" panose="020B0502040204020203" pitchFamily="34" charset="0"/>
              <a:cs typeface="Segoe UI" panose="020B0502040204020203" pitchFamily="34" charset="0"/>
            </a:rPr>
            <a:t>Grocery Stores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0.03439</cdr:x>
      <cdr:y>0.11168</cdr:y>
    </cdr:from>
    <cdr:to>
      <cdr:x>0.49529</cdr:x>
      <cdr:y>0.1637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227325" y="485058"/>
          <a:ext cx="3046710" cy="225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Census, Urner Barry Consulting</a:t>
          </a:r>
          <a:endParaRPr lang="en-US" sz="900" b="0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0.02902</cdr:x>
      <cdr:y>0.00439</cdr:y>
    </cdr:from>
    <cdr:to>
      <cdr:x>0.99567</cdr:x>
      <cdr:y>0.0604</cdr:y>
    </cdr:to>
    <cdr:sp macro="" textlink="Rest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A924971-2A59-4782-8C4C-7432225C717C}"/>
            </a:ext>
          </a:extLst>
        </cdr:cNvPr>
        <cdr:cNvSpPr txBox="1"/>
      </cdr:nvSpPr>
      <cdr:spPr>
        <a:xfrm xmlns:a="http://schemas.openxmlformats.org/drawingml/2006/main">
          <a:off x="191863" y="19068"/>
          <a:ext cx="6389895" cy="24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D083A2A-A99A-41FF-95A6-1294242A294A}" type="TxLink">
            <a:rPr lang="en-US" sz="1400" b="1" i="0" u="none" strike="noStrike">
              <a:solidFill>
                <a:schemeClr val="accent2">
                  <a:lumMod val="50000"/>
                  <a:lumOff val="50000"/>
                </a:schemeClr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 Advance Retail Sales: Food Services and Drinking Places SA</a:t>
          </a:fld>
          <a:endParaRPr lang="en-US" sz="1400" b="1">
            <a:solidFill>
              <a:schemeClr val="accent2">
                <a:lumMod val="50000"/>
                <a:lumOff val="50000"/>
              </a:schemeClr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  <cdr:relSizeAnchor xmlns:cdr="http://schemas.openxmlformats.org/drawingml/2006/chartDrawing">
    <cdr:from>
      <cdr:x>0.55391</cdr:x>
      <cdr:y>0.23099</cdr:y>
    </cdr:from>
    <cdr:to>
      <cdr:x>0.8103</cdr:x>
      <cdr:y>0.30263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5898C9D-2428-419F-8999-EF6FF0F43230}"/>
            </a:ext>
          </a:extLst>
        </cdr:cNvPr>
        <cdr:cNvSpPr txBox="1"/>
      </cdr:nvSpPr>
      <cdr:spPr>
        <a:xfrm xmlns:a="http://schemas.openxmlformats.org/drawingml/2006/main">
          <a:off x="3636729" y="1003286"/>
          <a:ext cx="1683336" cy="3111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chemeClr val="accent2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Restaurants and Bars</a:t>
          </a:r>
        </a:p>
      </cdr:txBody>
    </cdr:sp>
  </cdr:relSizeAnchor>
  <cdr:relSizeAnchor xmlns:cdr="http://schemas.openxmlformats.org/drawingml/2006/chartDrawing">
    <cdr:from>
      <cdr:x>0.48905</cdr:x>
      <cdr:y>0.65927</cdr:y>
    </cdr:from>
    <cdr:to>
      <cdr:x>0.74544</cdr:x>
      <cdr:y>0.73091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D4B42E12-37FB-497B-A31D-C9EBAD000023}"/>
            </a:ext>
          </a:extLst>
        </cdr:cNvPr>
        <cdr:cNvSpPr txBox="1"/>
      </cdr:nvSpPr>
      <cdr:spPr>
        <a:xfrm xmlns:a="http://schemas.openxmlformats.org/drawingml/2006/main">
          <a:off x="3210872" y="2863473"/>
          <a:ext cx="1683336" cy="3111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chemeClr val="accent2"/>
              </a:solidFill>
              <a:latin typeface="Segoe UI" panose="020B0502040204020203" pitchFamily="34" charset="0"/>
              <a:cs typeface="Segoe UI" panose="020B0502040204020203" pitchFamily="34" charset="0"/>
            </a:rPr>
            <a:t>Grocery Stores</a:t>
          </a:r>
        </a:p>
      </cdr:txBody>
    </cdr:sp>
  </cdr:relSizeAnchor>
  <cdr:relSizeAnchor xmlns:cdr="http://schemas.openxmlformats.org/drawingml/2006/chartDrawing">
    <cdr:from>
      <cdr:x>0.43864</cdr:x>
      <cdr:y>0.42828</cdr:y>
    </cdr:from>
    <cdr:to>
      <cdr:x>0.84997</cdr:x>
      <cdr:y>0.65789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37ECF05B-CBB5-9FE7-06BC-CC27B4A53A29}"/>
            </a:ext>
          </a:extLst>
        </cdr:cNvPr>
        <cdr:cNvCxnSpPr/>
      </cdr:nvCxnSpPr>
      <cdr:spPr>
        <a:xfrm xmlns:a="http://schemas.openxmlformats.org/drawingml/2006/main" flipV="1">
          <a:off x="2879912" y="1860176"/>
          <a:ext cx="2700617" cy="997324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50000"/>
              <a:lumOff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0.52489</cdr:x>
      <cdr:y>0.53406</cdr:y>
    </cdr:from>
    <cdr:to>
      <cdr:x>0.85168</cdr:x>
      <cdr:y>0.64895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6A882B4E-62E2-2620-7D8D-41B44C1C6F5D}"/>
            </a:ext>
          </a:extLst>
        </cdr:cNvPr>
        <cdr:cNvCxnSpPr/>
      </cdr:nvCxnSpPr>
      <cdr:spPr>
        <a:xfrm xmlns:a="http://schemas.openxmlformats.org/drawingml/2006/main" flipV="1">
          <a:off x="3446179" y="2319635"/>
          <a:ext cx="2145549" cy="499013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52457</xdr:colOff>
      <xdr:row>1</xdr:row>
      <xdr:rowOff>34052</xdr:rowOff>
    </xdr:from>
    <xdr:to>
      <xdr:col>47</xdr:col>
      <xdr:colOff>174763</xdr:colOff>
      <xdr:row>23</xdr:row>
      <xdr:rowOff>43577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6A4A21-B8B3-4253-87A1-6DB792A57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1</xdr:row>
      <xdr:rowOff>9525</xdr:rowOff>
    </xdr:from>
    <xdr:to>
      <xdr:col>20</xdr:col>
      <xdr:colOff>552450</xdr:colOff>
      <xdr:row>23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C0F420-AB99-49CB-8DC4-ABB137ACA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0.03379</cdr:x>
      <cdr:y>0.09267</cdr:y>
    </cdr:from>
    <cdr:to>
      <cdr:x>0.38129</cdr:x>
      <cdr:y>0.14197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54BC6B-0EB7-4816-A90A-7376036978E6}"/>
            </a:ext>
          </a:extLst>
        </cdr:cNvPr>
        <cdr:cNvSpPr txBox="1"/>
      </cdr:nvSpPr>
      <cdr:spPr>
        <a:xfrm xmlns:a="http://schemas.openxmlformats.org/drawingml/2006/main">
          <a:off x="231913" y="389282"/>
          <a:ext cx="2385391" cy="207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solidFill>
                <a:schemeClr val="bg1">
                  <a:lumMod val="50000"/>
                </a:schemeClr>
              </a:solidFill>
              <a:effectLst/>
              <a:latin typeface="Proxima Nova Rg" panose="02000506030000020004" pitchFamily="50" charset="0"/>
              <a:ea typeface="+mn-ea"/>
              <a:cs typeface="+mn-cs"/>
            </a:rPr>
            <a:t>Source: BEA, Urner Barry Consulting</a:t>
          </a:r>
          <a:endParaRPr lang="en-US" sz="900">
            <a:solidFill>
              <a:schemeClr val="bg1">
                <a:lumMod val="50000"/>
              </a:schemeClr>
            </a:solidFill>
            <a:effectLst/>
            <a:latin typeface="Proxima Nova Rg" panose="02000506030000020004" pitchFamily="50" charset="0"/>
          </a:endParaRPr>
        </a:p>
        <a:p xmlns:a="http://schemas.openxmlformats.org/drawingml/2006/main">
          <a:endParaRPr lang="en-US" sz="90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0.80431</cdr:x>
      <cdr:y>0.16447</cdr:y>
    </cdr:from>
    <cdr:to>
      <cdr:x>0.80431</cdr:x>
      <cdr:y>0.90739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09129" y="714375"/>
          <a:ext cx="0" cy="322677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0.02289</cdr:x>
      <cdr:y>0.08131</cdr:y>
    </cdr:from>
    <cdr:to>
      <cdr:x>0.3401</cdr:x>
      <cdr:y>0.13732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52969" y="353162"/>
          <a:ext cx="2119894" cy="2432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10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0.0247</cdr:x>
      <cdr:y>0.01827</cdr:y>
    </cdr:from>
    <cdr:to>
      <cdr:x>0.96918</cdr:x>
      <cdr:y>0.07428</cdr:y>
    </cdr:to>
    <cdr:sp macro="" textlink="RestN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A924971-2A59-4782-8C4C-7432225C717C}"/>
            </a:ext>
          </a:extLst>
        </cdr:cNvPr>
        <cdr:cNvSpPr txBox="1"/>
      </cdr:nvSpPr>
      <cdr:spPr>
        <a:xfrm xmlns:a="http://schemas.openxmlformats.org/drawingml/2006/main">
          <a:off x="165100" y="79375"/>
          <a:ext cx="6311900" cy="2432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D083A2A-A99A-41FF-95A6-1294242A294A}" type="TxLink">
            <a:rPr lang="en-US" sz="1500" b="1" i="0" u="none" strike="noStrike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Advance Retail Sales: Food Services and Drinking Places NSA</a:t>
          </a:fld>
          <a:endParaRPr lang="en-US" sz="1500" b="1">
            <a:solidFill>
              <a:schemeClr val="accent2"/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31749</xdr:colOff>
      <xdr:row>1</xdr:row>
      <xdr:rowOff>12885</xdr:rowOff>
    </xdr:from>
    <xdr:to>
      <xdr:col>49</xdr:col>
      <xdr:colOff>84665</xdr:colOff>
      <xdr:row>23</xdr:row>
      <xdr:rowOff>22410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CD6784-58C6-41E8-B61E-5F411FE84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28576</xdr:colOff>
      <xdr:row>1</xdr:row>
      <xdr:rowOff>9525</xdr:rowOff>
    </xdr:from>
    <xdr:to>
      <xdr:col>21</xdr:col>
      <xdr:colOff>561976</xdr:colOff>
      <xdr:row>23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EFD173-FB5C-48BE-BD72-96CD7B692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0.03379</cdr:x>
      <cdr:y>0.09267</cdr:y>
    </cdr:from>
    <cdr:to>
      <cdr:x>0.38129</cdr:x>
      <cdr:y>0.14197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54BC6B-0EB7-4816-A90A-7376036978E6}"/>
            </a:ext>
          </a:extLst>
        </cdr:cNvPr>
        <cdr:cNvSpPr txBox="1"/>
      </cdr:nvSpPr>
      <cdr:spPr>
        <a:xfrm xmlns:a="http://schemas.openxmlformats.org/drawingml/2006/main">
          <a:off x="231913" y="389282"/>
          <a:ext cx="2385391" cy="207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solidFill>
                <a:schemeClr val="bg1">
                  <a:lumMod val="50000"/>
                </a:schemeClr>
              </a:solidFill>
              <a:effectLst/>
              <a:latin typeface="Proxima Nova Rg" panose="02000506030000020004" pitchFamily="50" charset="0"/>
              <a:ea typeface="+mn-ea"/>
              <a:cs typeface="+mn-cs"/>
            </a:rPr>
            <a:t>Source: BEA, Urner Barry Consulting</a:t>
          </a:r>
          <a:endParaRPr lang="en-US" sz="900">
            <a:solidFill>
              <a:schemeClr val="bg1">
                <a:lumMod val="50000"/>
              </a:schemeClr>
            </a:solidFill>
            <a:effectLst/>
            <a:latin typeface="Proxima Nova Rg" panose="02000506030000020004" pitchFamily="50" charset="0"/>
          </a:endParaRPr>
        </a:p>
        <a:p xmlns:a="http://schemas.openxmlformats.org/drawingml/2006/main">
          <a:endParaRPr lang="en-US" sz="90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0.8004</cdr:x>
      <cdr:y>0.2145</cdr:y>
    </cdr:from>
    <cdr:to>
      <cdr:x>0.8004</cdr:x>
      <cdr:y>0.9077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78224" y="931638"/>
          <a:ext cx="0" cy="3010884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0.02574</cdr:x>
      <cdr:y>0.07692</cdr:y>
    </cdr:from>
    <cdr:to>
      <cdr:x>0.46526</cdr:x>
      <cdr:y>0.13913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71730" y="334094"/>
          <a:ext cx="2932361" cy="270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 Consulting</a:t>
          </a:r>
          <a:endParaRPr lang="en-US" sz="10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0.87127</cdr:x>
      <cdr:y>0.38396</cdr:y>
    </cdr:from>
    <cdr:to>
      <cdr:x>0.87131</cdr:x>
      <cdr:y>0.90911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D5BCC0B6-1054-43AB-9B20-989E773FC8AE}"/>
            </a:ext>
          </a:extLst>
        </cdr:cNvPr>
        <cdr:cNvCxnSpPr/>
      </cdr:nvCxnSpPr>
      <cdr:spPr>
        <a:xfrm xmlns:a="http://schemas.openxmlformats.org/drawingml/2006/main">
          <a:off x="5812879" y="1667678"/>
          <a:ext cx="272" cy="2280964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0.02728</cdr:x>
      <cdr:y>0.01551</cdr:y>
    </cdr:from>
    <cdr:to>
      <cdr:x>0.99012</cdr:x>
      <cdr:y>0.07152</cdr:y>
    </cdr:to>
    <cdr:sp macro="" textlink="Restemp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DFEC67A-7FAA-4979-9EA5-0D41AD21E2FD}"/>
            </a:ext>
          </a:extLst>
        </cdr:cNvPr>
        <cdr:cNvSpPr txBox="1"/>
      </cdr:nvSpPr>
      <cdr:spPr>
        <a:xfrm xmlns:a="http://schemas.openxmlformats.org/drawingml/2006/main">
          <a:off x="183321" y="67365"/>
          <a:ext cx="6469683" cy="2432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915FDFA-18BD-4589-A001-20995B595955}" type="TxLink">
            <a:rPr lang="en-US" sz="1600" b="1" i="0" u="none" strike="noStrike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All Employees, Food Services and Drinking Places SA</a:t>
          </a:fld>
          <a:endParaRPr lang="en-US" sz="1600" b="1">
            <a:solidFill>
              <a:schemeClr val="accent2"/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41874</xdr:colOff>
      <xdr:row>1</xdr:row>
      <xdr:rowOff>2302</xdr:rowOff>
    </xdr:from>
    <xdr:to>
      <xdr:col>47</xdr:col>
      <xdr:colOff>164180</xdr:colOff>
      <xdr:row>23</xdr:row>
      <xdr:rowOff>11827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018460-F8C8-41AF-931B-9F7C9DEDA8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42333</xdr:colOff>
      <xdr:row>1</xdr:row>
      <xdr:rowOff>52917</xdr:rowOff>
    </xdr:from>
    <xdr:to>
      <xdr:col>20</xdr:col>
      <xdr:colOff>576790</xdr:colOff>
      <xdr:row>24</xdr:row>
      <xdr:rowOff>14817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3B960-917B-475D-BB6D-8918E4515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0.03379</cdr:x>
      <cdr:y>0.09267</cdr:y>
    </cdr:from>
    <cdr:to>
      <cdr:x>0.38129</cdr:x>
      <cdr:y>0.14197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54BC6B-0EB7-4816-A90A-7376036978E6}"/>
            </a:ext>
          </a:extLst>
        </cdr:cNvPr>
        <cdr:cNvSpPr txBox="1"/>
      </cdr:nvSpPr>
      <cdr:spPr>
        <a:xfrm xmlns:a="http://schemas.openxmlformats.org/drawingml/2006/main">
          <a:off x="231913" y="389282"/>
          <a:ext cx="2385391" cy="207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solidFill>
                <a:schemeClr val="bg1">
                  <a:lumMod val="50000"/>
                </a:schemeClr>
              </a:solidFill>
              <a:effectLst/>
              <a:latin typeface="Proxima Nova Rg" panose="02000506030000020004" pitchFamily="50" charset="0"/>
              <a:ea typeface="+mn-ea"/>
              <a:cs typeface="+mn-cs"/>
            </a:rPr>
            <a:t>Source: BEA, Urner Barry Consulting</a:t>
          </a:r>
          <a:endParaRPr lang="en-US" sz="900">
            <a:solidFill>
              <a:schemeClr val="bg1">
                <a:lumMod val="50000"/>
              </a:schemeClr>
            </a:solidFill>
            <a:effectLst/>
            <a:latin typeface="Proxima Nova Rg" panose="02000506030000020004" pitchFamily="50" charset="0"/>
          </a:endParaRPr>
        </a:p>
        <a:p xmlns:a="http://schemas.openxmlformats.org/drawingml/2006/main">
          <a:endParaRPr lang="en-US" sz="90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0.8004</cdr:x>
      <cdr:y>0.246</cdr:y>
    </cdr:from>
    <cdr:to>
      <cdr:x>0.8004</cdr:x>
      <cdr:y>0.9077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D6A0871-943E-47FB-ADE2-9846605E08FB}"/>
            </a:ext>
          </a:extLst>
        </cdr:cNvPr>
        <cdr:cNvCxnSpPr/>
      </cdr:nvCxnSpPr>
      <cdr:spPr>
        <a:xfrm xmlns:a="http://schemas.openxmlformats.org/drawingml/2006/main">
          <a:off x="5378192" y="1068457"/>
          <a:ext cx="0" cy="2874047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0.02574</cdr:x>
      <cdr:y>0.07473</cdr:y>
    </cdr:from>
    <cdr:to>
      <cdr:x>0.34295</cdr:x>
      <cdr:y>0.13074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171589" y="324571"/>
          <a:ext cx="2114781" cy="2432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 b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Source: U.S.</a:t>
          </a:r>
          <a:r>
            <a:rPr lang="en-US" sz="1000" b="0" baseline="0">
              <a:solidFill>
                <a:schemeClr val="bg1">
                  <a:lumMod val="50000"/>
                </a:schemeClr>
              </a:solidFill>
              <a:latin typeface="Proxima Nova Rg" panose="02000506030000020004" pitchFamily="50" charset="0"/>
            </a:rPr>
            <a:t> Census, Urner Barry</a:t>
          </a:r>
          <a:endParaRPr lang="en-US" sz="1000" b="0">
            <a:solidFill>
              <a:schemeClr val="bg1">
                <a:lumMod val="50000"/>
              </a:schemeClr>
            </a:solidFill>
            <a:latin typeface="Proxima Nova Rg" panose="02000506030000020004" pitchFamily="50" charset="0"/>
          </a:endParaRPr>
        </a:p>
      </cdr:txBody>
    </cdr:sp>
  </cdr:relSizeAnchor>
  <cdr:relSizeAnchor xmlns:cdr="http://schemas.openxmlformats.org/drawingml/2006/chartDrawing">
    <cdr:from>
      <cdr:x>0.84113</cdr:x>
      <cdr:y>0.41076</cdr:y>
    </cdr:from>
    <cdr:to>
      <cdr:x>0.84113</cdr:x>
      <cdr:y>0.90773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D5BCC0B6-1054-43AB-9B20-989E773FC8AE}"/>
            </a:ext>
          </a:extLst>
        </cdr:cNvPr>
        <cdr:cNvCxnSpPr/>
      </cdr:nvCxnSpPr>
      <cdr:spPr>
        <a:xfrm xmlns:a="http://schemas.openxmlformats.org/drawingml/2006/main">
          <a:off x="5607673" y="1784106"/>
          <a:ext cx="0" cy="2158542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accent2">
              <a:lumMod val="90000"/>
              <a:lumOff val="1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0.02728</cdr:x>
      <cdr:y>0.01551</cdr:y>
    </cdr:from>
    <cdr:to>
      <cdr:x>0.99012</cdr:x>
      <cdr:y>0.07152</cdr:y>
    </cdr:to>
    <cdr:sp macro="" textlink="RestempNSA!$E$1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DFEC67A-7FAA-4979-9EA5-0D41AD21E2FD}"/>
            </a:ext>
          </a:extLst>
        </cdr:cNvPr>
        <cdr:cNvSpPr txBox="1"/>
      </cdr:nvSpPr>
      <cdr:spPr>
        <a:xfrm xmlns:a="http://schemas.openxmlformats.org/drawingml/2006/main">
          <a:off x="183321" y="67365"/>
          <a:ext cx="6469683" cy="2432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915FDFA-18BD-4589-A001-20995B595955}" type="TxLink">
            <a:rPr lang="en-US" sz="1600" b="1" i="0" u="none" strike="noStrike">
              <a:solidFill>
                <a:schemeClr val="accent2"/>
              </a:solidFill>
              <a:latin typeface="Droid Serif" panose="02020600060500020200" pitchFamily="18" charset="0"/>
              <a:ea typeface="Droid Serif" panose="02020600060500020200" pitchFamily="18" charset="0"/>
              <a:cs typeface="Droid Serif" panose="02020600060500020200" pitchFamily="18" charset="0"/>
            </a:rPr>
            <a:pPr/>
            <a:t>All Employees, Food Services and Drinking Places NSA</a:t>
          </a:fld>
          <a:endParaRPr lang="en-US" sz="1600" b="1">
            <a:solidFill>
              <a:schemeClr val="accent2"/>
            </a:solidFill>
            <a:latin typeface="Droid Serif" panose="02020600060500020200" pitchFamily="18" charset="0"/>
            <a:ea typeface="Droid Serif" panose="02020600060500020200" pitchFamily="18" charset="0"/>
            <a:cs typeface="Droid Serif" panose="02020600060500020200" pitchFamily="18" charset="0"/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14</xdr:col>
      <xdr:colOff>295275</xdr:colOff>
      <xdr:row>27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EDCDD0-4E8C-45D3-8EFD-83637F939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0.12863</cdr:x>
      <cdr:y>0.10634</cdr:y>
    </cdr:from>
    <cdr:to>
      <cdr:x>0.46081</cdr:x>
      <cdr:y>0.16994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CE39596-779B-464A-8917-C5B21B2182FF}"/>
            </a:ext>
          </a:extLst>
        </cdr:cNvPr>
        <cdr:cNvSpPr txBox="1"/>
      </cdr:nvSpPr>
      <cdr:spPr>
        <a:xfrm xmlns:a="http://schemas.openxmlformats.org/drawingml/2006/main">
          <a:off x="822130" y="392001"/>
          <a:ext cx="2123054" cy="234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Source: U.S.</a:t>
          </a:r>
          <a:r>
            <a:rPr lang="en-US" sz="900" b="0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Census, Urner Barry</a:t>
          </a:r>
          <a:endParaRPr lang="en-US" sz="900" b="0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0.60507</cdr:x>
      <cdr:y>0.35659</cdr:y>
    </cdr:from>
    <cdr:to>
      <cdr:x>0.96274</cdr:x>
      <cdr:y>0.50904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A6433793-BAB2-4ED8-BF57-35CEB73AC212}"/>
            </a:ext>
          </a:extLst>
        </cdr:cNvPr>
        <cdr:cNvCxnSpPr/>
      </cdr:nvCxnSpPr>
      <cdr:spPr>
        <a:xfrm xmlns:a="http://schemas.openxmlformats.org/drawingml/2006/main" flipH="1">
          <a:off x="3867150" y="1314450"/>
          <a:ext cx="2286000" cy="561975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accent1">
              <a:lumMod val="60000"/>
              <a:lumOff val="4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0.88823</cdr:x>
      <cdr:y>0.22997</cdr:y>
    </cdr:from>
    <cdr:to>
      <cdr:x>0.9225</cdr:x>
      <cdr:y>0.30749</cdr:y>
    </cdr:to>
    <cdr:sp macro="" textlink="">
      <cdr:nvSpPr>
        <cdr:cNvPr id="7" name="Isosceles Triangle 6">
          <a:extLst xmlns:a="http://schemas.openxmlformats.org/drawingml/2006/main">
            <a:ext uri="{FF2B5EF4-FFF2-40B4-BE49-F238E27FC236}">
              <a16:creationId xmlns:a16="http://schemas.microsoft.com/office/drawing/2014/main" id="{E8773440-97EE-68D1-644C-3B75E42DF49A}"/>
            </a:ext>
          </a:extLst>
        </cdr:cNvPr>
        <cdr:cNvSpPr/>
      </cdr:nvSpPr>
      <cdr:spPr>
        <a:xfrm xmlns:a="http://schemas.openxmlformats.org/drawingml/2006/main">
          <a:off x="5676900" y="847725"/>
          <a:ext cx="219075" cy="285750"/>
        </a:xfrm>
        <a:prstGeom xmlns:a="http://schemas.openxmlformats.org/drawingml/2006/main" prst="triangle">
          <a:avLst/>
        </a:prstGeom>
        <a:noFill xmlns:a="http://schemas.openxmlformats.org/drawingml/2006/main"/>
        <a:ln xmlns:a="http://schemas.openxmlformats.org/drawingml/2006/main" w="15875">
          <a:solidFill>
            <a:schemeClr val="accent1">
              <a:lumMod val="60000"/>
              <a:lumOff val="40000"/>
            </a:schemeClr>
          </a:solidFill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UB Palett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9D2235"/>
      </a:accent1>
      <a:accent2>
        <a:srgbClr val="00263A"/>
      </a:accent2>
      <a:accent3>
        <a:srgbClr val="00A74A"/>
      </a:accent3>
      <a:accent4>
        <a:srgbClr val="D50032"/>
      </a:accent4>
      <a:accent5>
        <a:srgbClr val="C5A900"/>
      </a:accent5>
      <a:accent6>
        <a:srgbClr val="E03C31"/>
      </a:accent6>
      <a:hlink>
        <a:srgbClr val="285780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92D92D-E3BB-4CC1-BD2E-6C37A125D9B4}">
  <we:reference id="wa200003692" version="1.0.0.1" store="en-US" storeType="OMEX"/>
  <we:alternateReferences>
    <we:reference id="wa200003692" version="1.0.0.1" store="WA20000369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CEU7072200001" TargetMode="External"/><Relationship Id="rId3" Type="http://schemas.openxmlformats.org/officeDocument/2006/relationships/hyperlink" Target="https://fred.stlouisfed.org/series/RSGCS" TargetMode="External"/><Relationship Id="rId7" Type="http://schemas.openxmlformats.org/officeDocument/2006/relationships/hyperlink" Target="https://fred.stlouisfed.org/series/CES7072200001" TargetMode="External"/><Relationship Id="rId2" Type="http://schemas.openxmlformats.org/officeDocument/2006/relationships/hyperlink" Target="https://fred.stlouisfed.org/series/RSDBSN" TargetMode="External"/><Relationship Id="rId1" Type="http://schemas.openxmlformats.org/officeDocument/2006/relationships/hyperlink" Target="https://fred.stlouisfed.org/series/RSDBS" TargetMode="External"/><Relationship Id="rId6" Type="http://schemas.openxmlformats.org/officeDocument/2006/relationships/hyperlink" Target="https://fred.stlouisfed.org/series/RSFSDPN" TargetMode="External"/><Relationship Id="rId5" Type="http://schemas.openxmlformats.org/officeDocument/2006/relationships/hyperlink" Target="https://fred.stlouisfed.org/series/RSFSDP" TargetMode="External"/><Relationship Id="rId4" Type="http://schemas.openxmlformats.org/officeDocument/2006/relationships/hyperlink" Target="https://fred.stlouisfed.org/series/RSGCSN" TargetMode="External"/><Relationship Id="rId9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F7D0-5C5A-4606-B3DA-F7C5B50C4989}">
  <sheetPr codeName="Sheet4"/>
  <dimension ref="A1:P381"/>
  <sheetViews>
    <sheetView workbookViewId="0">
      <selection activeCell="L18" sqref="L18"/>
    </sheetView>
  </sheetViews>
  <sheetFormatPr defaultColWidth="12.140625" defaultRowHeight="15" x14ac:dyDescent="0.25"/>
  <cols>
    <col min="1" max="1" width="12.140625" style="5"/>
    <col min="2" max="2" width="12.140625" style="6"/>
    <col min="3" max="3" width="12.140625" style="5"/>
    <col min="4" max="4" width="12.140625" style="6"/>
    <col min="5" max="5" width="12.140625" style="5"/>
    <col min="6" max="6" width="12.140625" style="6"/>
    <col min="7" max="7" width="12.140625" style="5"/>
    <col min="8" max="8" width="12.140625" style="6"/>
    <col min="9" max="9" width="12.140625" style="8"/>
    <col min="10" max="10" width="12.140625" style="12"/>
    <col min="11" max="11" width="12.140625" style="8"/>
    <col min="12" max="12" width="12.140625" style="12"/>
    <col min="13" max="13" width="12.140625" style="8"/>
    <col min="14" max="14" width="12.140625" style="12"/>
    <col min="15" max="15" width="12.140625" style="8"/>
    <col min="16" max="16" width="12.140625" style="12"/>
  </cols>
  <sheetData>
    <row r="1" spans="1:16" x14ac:dyDescent="0.25">
      <c r="A1" s="3" t="s">
        <v>11</v>
      </c>
      <c r="B1" s="4"/>
      <c r="C1" s="3" t="s">
        <v>12</v>
      </c>
      <c r="D1" s="4"/>
      <c r="E1" s="3" t="s">
        <v>13</v>
      </c>
      <c r="F1" s="4"/>
      <c r="G1" s="3" t="s">
        <v>14</v>
      </c>
      <c r="H1" s="4"/>
      <c r="I1" s="3" t="s">
        <v>15</v>
      </c>
      <c r="J1" s="4"/>
      <c r="K1" s="3" t="s">
        <v>16</v>
      </c>
      <c r="L1" s="4"/>
      <c r="M1" s="3" t="s">
        <v>17</v>
      </c>
      <c r="N1" s="4"/>
      <c r="O1" s="3" t="s">
        <v>18</v>
      </c>
      <c r="P1" s="4"/>
    </row>
    <row r="2" spans="1:16" x14ac:dyDescent="0.25">
      <c r="A2" s="5" t="s">
        <v>19</v>
      </c>
      <c r="B2" s="6" t="s">
        <v>31</v>
      </c>
      <c r="C2" s="5" t="s">
        <v>19</v>
      </c>
      <c r="D2" s="6" t="s">
        <v>32</v>
      </c>
      <c r="E2" s="5" t="s">
        <v>19</v>
      </c>
      <c r="F2" s="6" t="s">
        <v>31</v>
      </c>
      <c r="G2" s="5" t="s">
        <v>19</v>
      </c>
      <c r="H2" s="6" t="s">
        <v>32</v>
      </c>
      <c r="I2" s="7" t="s">
        <v>19</v>
      </c>
      <c r="J2" s="6" t="s">
        <v>31</v>
      </c>
      <c r="K2" s="7" t="s">
        <v>19</v>
      </c>
      <c r="L2" s="6" t="s">
        <v>32</v>
      </c>
      <c r="M2" s="7" t="s">
        <v>19</v>
      </c>
      <c r="N2" s="6" t="s">
        <v>33</v>
      </c>
      <c r="O2" s="7" t="s">
        <v>19</v>
      </c>
      <c r="P2" s="6" t="s">
        <v>34</v>
      </c>
    </row>
    <row r="3" spans="1:16" x14ac:dyDescent="0.25">
      <c r="A3" s="5" t="s">
        <v>35</v>
      </c>
      <c r="B3" s="6" t="s">
        <v>20</v>
      </c>
      <c r="C3" s="5" t="s">
        <v>35</v>
      </c>
      <c r="D3" s="6" t="s">
        <v>20</v>
      </c>
      <c r="E3" s="5" t="s">
        <v>35</v>
      </c>
      <c r="F3" s="6" t="s">
        <v>20</v>
      </c>
      <c r="G3" s="5" t="s">
        <v>35</v>
      </c>
      <c r="H3" s="6" t="s">
        <v>20</v>
      </c>
      <c r="I3" s="7" t="s">
        <v>35</v>
      </c>
      <c r="J3" s="6" t="s">
        <v>20</v>
      </c>
      <c r="K3" s="7" t="s">
        <v>35</v>
      </c>
      <c r="L3" s="6" t="s">
        <v>20</v>
      </c>
      <c r="M3" s="7" t="s">
        <v>35</v>
      </c>
      <c r="N3" s="6" t="s">
        <v>20</v>
      </c>
      <c r="O3" s="7" t="s">
        <v>35</v>
      </c>
      <c r="P3" s="6" t="s">
        <v>20</v>
      </c>
    </row>
    <row r="4" spans="1:16" x14ac:dyDescent="0.25">
      <c r="A4" s="5">
        <v>33604</v>
      </c>
      <c r="B4" s="6" t="s">
        <v>50</v>
      </c>
      <c r="C4" s="5">
        <v>33604</v>
      </c>
      <c r="D4" s="6" t="s">
        <v>50</v>
      </c>
      <c r="E4" s="5">
        <v>33604</v>
      </c>
      <c r="F4" s="6" t="s">
        <v>50</v>
      </c>
      <c r="G4" s="5">
        <v>33604</v>
      </c>
      <c r="H4" s="6" t="s">
        <v>50</v>
      </c>
      <c r="I4" s="8">
        <v>33604</v>
      </c>
      <c r="J4" s="6" t="s">
        <v>50</v>
      </c>
      <c r="K4" s="8">
        <v>33604</v>
      </c>
      <c r="L4" s="6" t="s">
        <v>50</v>
      </c>
      <c r="M4" s="8">
        <v>33604</v>
      </c>
      <c r="N4" s="6" t="s">
        <v>50</v>
      </c>
      <c r="O4" s="8">
        <v>33604</v>
      </c>
      <c r="P4" s="6" t="s">
        <v>50</v>
      </c>
    </row>
    <row r="5" spans="1:16" ht="90" x14ac:dyDescent="0.25">
      <c r="A5" s="9" t="s">
        <v>6</v>
      </c>
      <c r="B5" s="10"/>
      <c r="C5" s="9" t="s">
        <v>6</v>
      </c>
      <c r="D5" s="10"/>
      <c r="E5" s="9" t="s">
        <v>21</v>
      </c>
      <c r="F5" s="10"/>
      <c r="G5" s="9" t="s">
        <v>21</v>
      </c>
      <c r="H5" s="10"/>
      <c r="I5" s="9" t="s">
        <v>22</v>
      </c>
      <c r="J5" s="11"/>
      <c r="K5" s="9" t="s">
        <v>22</v>
      </c>
      <c r="L5" s="11"/>
      <c r="M5" s="9" t="s">
        <v>23</v>
      </c>
      <c r="N5" s="11"/>
      <c r="O5" s="9" t="s">
        <v>23</v>
      </c>
      <c r="P5" s="11"/>
    </row>
    <row r="6" spans="1:16" x14ac:dyDescent="0.25">
      <c r="A6" s="5" t="s">
        <v>24</v>
      </c>
      <c r="C6" s="5" t="s">
        <v>24</v>
      </c>
      <c r="E6" s="5" t="s">
        <v>24</v>
      </c>
      <c r="G6" s="5" t="s">
        <v>24</v>
      </c>
      <c r="I6" s="8" t="s">
        <v>24</v>
      </c>
      <c r="K6" s="8" t="s">
        <v>24</v>
      </c>
      <c r="M6" s="8" t="s">
        <v>25</v>
      </c>
      <c r="O6" s="8" t="s">
        <v>25</v>
      </c>
    </row>
    <row r="7" spans="1:16" x14ac:dyDescent="0.25">
      <c r="A7" s="5" t="s">
        <v>26</v>
      </c>
      <c r="B7" s="6" t="s">
        <v>27</v>
      </c>
      <c r="C7" s="5" t="s">
        <v>26</v>
      </c>
      <c r="D7" s="6" t="s">
        <v>27</v>
      </c>
      <c r="E7" s="5" t="s">
        <v>26</v>
      </c>
      <c r="F7" s="6" t="s">
        <v>27</v>
      </c>
      <c r="G7" s="5" t="s">
        <v>26</v>
      </c>
      <c r="H7" s="6" t="s">
        <v>27</v>
      </c>
      <c r="I7" s="8" t="s">
        <v>26</v>
      </c>
      <c r="J7" s="12" t="s">
        <v>27</v>
      </c>
      <c r="K7" s="8" t="s">
        <v>26</v>
      </c>
      <c r="L7" s="12" t="s">
        <v>27</v>
      </c>
      <c r="M7" s="8" t="s">
        <v>26</v>
      </c>
      <c r="N7" s="12" t="s">
        <v>27</v>
      </c>
      <c r="O7" s="8" t="s">
        <v>26</v>
      </c>
      <c r="P7" s="12" t="s">
        <v>27</v>
      </c>
    </row>
    <row r="8" spans="1:16" x14ac:dyDescent="0.25">
      <c r="A8" s="1">
        <v>33604</v>
      </c>
      <c r="B8">
        <v>30437</v>
      </c>
      <c r="C8" s="1">
        <v>33604</v>
      </c>
      <c r="D8">
        <v>29589</v>
      </c>
      <c r="E8" s="1">
        <v>33604</v>
      </c>
      <c r="F8">
        <v>27835</v>
      </c>
      <c r="G8" s="1">
        <v>33604</v>
      </c>
      <c r="H8">
        <v>27306</v>
      </c>
      <c r="I8" s="59">
        <v>33604</v>
      </c>
      <c r="J8" s="60">
        <v>17170</v>
      </c>
      <c r="K8" s="59">
        <v>33604</v>
      </c>
      <c r="L8" s="60">
        <v>15693</v>
      </c>
      <c r="M8" s="59">
        <v>33604</v>
      </c>
      <c r="N8" s="60">
        <v>6567.9</v>
      </c>
      <c r="O8" s="59">
        <v>33604</v>
      </c>
      <c r="P8" s="60">
        <v>6262.2</v>
      </c>
    </row>
    <row r="9" spans="1:16" x14ac:dyDescent="0.25">
      <c r="A9" s="1">
        <v>33635</v>
      </c>
      <c r="B9">
        <v>30382</v>
      </c>
      <c r="C9" s="1">
        <v>33635</v>
      </c>
      <c r="D9">
        <v>28570</v>
      </c>
      <c r="E9" s="1">
        <v>33635</v>
      </c>
      <c r="F9">
        <v>27720</v>
      </c>
      <c r="G9" s="1">
        <v>33635</v>
      </c>
      <c r="H9">
        <v>26223</v>
      </c>
      <c r="I9" s="59">
        <v>33635</v>
      </c>
      <c r="J9" s="60">
        <v>16990</v>
      </c>
      <c r="K9" s="59">
        <v>33635</v>
      </c>
      <c r="L9" s="60">
        <v>15835</v>
      </c>
      <c r="M9" s="59">
        <v>33635</v>
      </c>
      <c r="N9" s="60">
        <v>6569.2</v>
      </c>
      <c r="O9" s="59">
        <v>33635</v>
      </c>
      <c r="P9" s="60">
        <v>6314.7</v>
      </c>
    </row>
    <row r="10" spans="1:16" x14ac:dyDescent="0.25">
      <c r="A10" s="1">
        <v>33664</v>
      </c>
      <c r="B10">
        <v>30526</v>
      </c>
      <c r="C10" s="1">
        <v>33664</v>
      </c>
      <c r="D10">
        <v>29682</v>
      </c>
      <c r="E10" s="1">
        <v>33664</v>
      </c>
      <c r="F10">
        <v>27848</v>
      </c>
      <c r="G10" s="1">
        <v>33664</v>
      </c>
      <c r="H10">
        <v>27235</v>
      </c>
      <c r="I10" s="59">
        <v>33664</v>
      </c>
      <c r="J10" s="60">
        <v>16916</v>
      </c>
      <c r="K10" s="59">
        <v>33664</v>
      </c>
      <c r="L10" s="60">
        <v>16848</v>
      </c>
      <c r="M10" s="59">
        <v>33664</v>
      </c>
      <c r="N10" s="60">
        <v>6564.5</v>
      </c>
      <c r="O10" s="59">
        <v>33664</v>
      </c>
      <c r="P10" s="60">
        <v>6435.9</v>
      </c>
    </row>
    <row r="11" spans="1:16" x14ac:dyDescent="0.25">
      <c r="A11" s="1">
        <v>33695</v>
      </c>
      <c r="B11">
        <v>30602</v>
      </c>
      <c r="C11" s="1">
        <v>33695</v>
      </c>
      <c r="D11">
        <v>30228</v>
      </c>
      <c r="E11" s="1">
        <v>33695</v>
      </c>
      <c r="F11">
        <v>27867</v>
      </c>
      <c r="G11" s="1">
        <v>33695</v>
      </c>
      <c r="H11">
        <v>27588</v>
      </c>
      <c r="I11" s="59">
        <v>33695</v>
      </c>
      <c r="J11" s="60">
        <v>16677</v>
      </c>
      <c r="K11" s="59">
        <v>33695</v>
      </c>
      <c r="L11" s="60">
        <v>16494</v>
      </c>
      <c r="M11" s="59">
        <v>33695</v>
      </c>
      <c r="N11" s="60">
        <v>6598</v>
      </c>
      <c r="O11" s="59">
        <v>33695</v>
      </c>
      <c r="P11" s="60">
        <v>6582.3</v>
      </c>
    </row>
    <row r="12" spans="1:16" x14ac:dyDescent="0.25">
      <c r="A12" s="1">
        <v>33725</v>
      </c>
      <c r="B12">
        <v>30718</v>
      </c>
      <c r="C12" s="1">
        <v>33725</v>
      </c>
      <c r="D12">
        <v>31677</v>
      </c>
      <c r="E12" s="1">
        <v>33725</v>
      </c>
      <c r="F12">
        <v>27987</v>
      </c>
      <c r="G12" s="1">
        <v>33725</v>
      </c>
      <c r="H12">
        <v>28883</v>
      </c>
      <c r="I12" s="59">
        <v>33725</v>
      </c>
      <c r="J12" s="60">
        <v>16602</v>
      </c>
      <c r="K12" s="59">
        <v>33725</v>
      </c>
      <c r="L12" s="60">
        <v>17648</v>
      </c>
      <c r="M12" s="59">
        <v>33725</v>
      </c>
      <c r="N12" s="60">
        <v>6613.8</v>
      </c>
      <c r="O12" s="59">
        <v>33725</v>
      </c>
      <c r="P12" s="60">
        <v>6748.4</v>
      </c>
    </row>
    <row r="13" spans="1:16" x14ac:dyDescent="0.25">
      <c r="A13" s="1">
        <v>33756</v>
      </c>
      <c r="B13">
        <v>30761</v>
      </c>
      <c r="C13" s="1">
        <v>33756</v>
      </c>
      <c r="D13">
        <v>30769</v>
      </c>
      <c r="E13" s="1">
        <v>33756</v>
      </c>
      <c r="F13">
        <v>28011</v>
      </c>
      <c r="G13" s="1">
        <v>33756</v>
      </c>
      <c r="H13">
        <v>28039</v>
      </c>
      <c r="I13" s="59">
        <v>33756</v>
      </c>
      <c r="J13" s="60">
        <v>16277</v>
      </c>
      <c r="K13" s="59">
        <v>33756</v>
      </c>
      <c r="L13" s="60">
        <v>16814</v>
      </c>
      <c r="M13" s="59">
        <v>33756</v>
      </c>
      <c r="N13" s="60">
        <v>6613.8</v>
      </c>
      <c r="O13" s="59">
        <v>33756</v>
      </c>
      <c r="P13" s="60">
        <v>6823.5</v>
      </c>
    </row>
    <row r="14" spans="1:16" x14ac:dyDescent="0.25">
      <c r="A14" s="1">
        <v>33786</v>
      </c>
      <c r="B14">
        <v>30963</v>
      </c>
      <c r="C14" s="1">
        <v>33786</v>
      </c>
      <c r="D14">
        <v>32402</v>
      </c>
      <c r="E14" s="1">
        <v>33786</v>
      </c>
      <c r="F14">
        <v>28183</v>
      </c>
      <c r="G14" s="1">
        <v>33786</v>
      </c>
      <c r="H14">
        <v>29479</v>
      </c>
      <c r="I14" s="59">
        <v>33786</v>
      </c>
      <c r="J14" s="60">
        <v>16496</v>
      </c>
      <c r="K14" s="59">
        <v>33786</v>
      </c>
      <c r="L14" s="60">
        <v>17304</v>
      </c>
      <c r="M14" s="59">
        <v>33786</v>
      </c>
      <c r="N14" s="60">
        <v>6641.3</v>
      </c>
      <c r="O14" s="59">
        <v>33786</v>
      </c>
      <c r="P14" s="60">
        <v>6792.1</v>
      </c>
    </row>
    <row r="15" spans="1:16" x14ac:dyDescent="0.25">
      <c r="A15" s="1">
        <v>33817</v>
      </c>
      <c r="B15">
        <v>31041</v>
      </c>
      <c r="C15" s="1">
        <v>33817</v>
      </c>
      <c r="D15">
        <v>31469</v>
      </c>
      <c r="E15" s="1">
        <v>33817</v>
      </c>
      <c r="F15">
        <v>28222</v>
      </c>
      <c r="G15" s="1">
        <v>33817</v>
      </c>
      <c r="H15">
        <v>28645</v>
      </c>
      <c r="I15" s="59">
        <v>33817</v>
      </c>
      <c r="J15" s="60">
        <v>16733</v>
      </c>
      <c r="K15" s="59">
        <v>33817</v>
      </c>
      <c r="L15" s="60">
        <v>17888</v>
      </c>
      <c r="M15" s="59">
        <v>33817</v>
      </c>
      <c r="N15" s="60">
        <v>6653.5</v>
      </c>
      <c r="O15" s="59">
        <v>33817</v>
      </c>
      <c r="P15" s="60">
        <v>6837.8</v>
      </c>
    </row>
    <row r="16" spans="1:16" x14ac:dyDescent="0.25">
      <c r="A16" s="1">
        <v>33848</v>
      </c>
      <c r="B16">
        <v>30942</v>
      </c>
      <c r="C16" s="1">
        <v>33848</v>
      </c>
      <c r="D16">
        <v>30162</v>
      </c>
      <c r="E16" s="1">
        <v>33848</v>
      </c>
      <c r="F16">
        <v>28122</v>
      </c>
      <c r="G16" s="1">
        <v>33848</v>
      </c>
      <c r="H16">
        <v>27475</v>
      </c>
      <c r="I16" s="59">
        <v>33848</v>
      </c>
      <c r="J16" s="60">
        <v>16812</v>
      </c>
      <c r="K16" s="59">
        <v>33848</v>
      </c>
      <c r="L16" s="60">
        <v>16459</v>
      </c>
      <c r="M16" s="59">
        <v>33848</v>
      </c>
      <c r="N16" s="60">
        <v>6670.8</v>
      </c>
      <c r="O16" s="59">
        <v>33848</v>
      </c>
      <c r="P16" s="60">
        <v>6793.4</v>
      </c>
    </row>
    <row r="17" spans="1:16" x14ac:dyDescent="0.25">
      <c r="A17" s="1">
        <v>33878</v>
      </c>
      <c r="B17">
        <v>31148</v>
      </c>
      <c r="C17" s="1">
        <v>33878</v>
      </c>
      <c r="D17">
        <v>31407</v>
      </c>
      <c r="E17" s="1">
        <v>33878</v>
      </c>
      <c r="F17">
        <v>28328</v>
      </c>
      <c r="G17" s="1">
        <v>33878</v>
      </c>
      <c r="H17">
        <v>28583</v>
      </c>
      <c r="I17" s="59">
        <v>33878</v>
      </c>
      <c r="J17" s="60">
        <v>17104</v>
      </c>
      <c r="K17" s="59">
        <v>33878</v>
      </c>
      <c r="L17" s="60">
        <v>17668</v>
      </c>
      <c r="M17" s="59">
        <v>33878</v>
      </c>
      <c r="N17" s="60">
        <v>6729.2</v>
      </c>
      <c r="O17" s="59">
        <v>33878</v>
      </c>
      <c r="P17" s="60">
        <v>6715.1</v>
      </c>
    </row>
    <row r="18" spans="1:16" x14ac:dyDescent="0.25">
      <c r="A18" s="1">
        <v>33909</v>
      </c>
      <c r="B18">
        <v>30992</v>
      </c>
      <c r="C18" s="1">
        <v>33909</v>
      </c>
      <c r="D18">
        <v>30388</v>
      </c>
      <c r="E18" s="1">
        <v>33909</v>
      </c>
      <c r="F18">
        <v>28184</v>
      </c>
      <c r="G18" s="1">
        <v>33909</v>
      </c>
      <c r="H18">
        <v>27620</v>
      </c>
      <c r="I18" s="59">
        <v>33909</v>
      </c>
      <c r="J18" s="60">
        <v>17420</v>
      </c>
      <c r="K18" s="59">
        <v>33909</v>
      </c>
      <c r="L18" s="60">
        <v>16723</v>
      </c>
      <c r="M18" s="59">
        <v>33909</v>
      </c>
      <c r="N18" s="60">
        <v>6734.9</v>
      </c>
      <c r="O18" s="59">
        <v>33909</v>
      </c>
      <c r="P18" s="60">
        <v>6687</v>
      </c>
    </row>
    <row r="19" spans="1:16" x14ac:dyDescent="0.25">
      <c r="A19" s="1">
        <v>33939</v>
      </c>
      <c r="B19">
        <v>31057</v>
      </c>
      <c r="C19" s="1">
        <v>33939</v>
      </c>
      <c r="D19">
        <v>34170</v>
      </c>
      <c r="E19" s="1">
        <v>33939</v>
      </c>
      <c r="F19">
        <v>28233</v>
      </c>
      <c r="G19" s="1">
        <v>33939</v>
      </c>
      <c r="H19">
        <v>30294</v>
      </c>
      <c r="I19" s="59">
        <v>33939</v>
      </c>
      <c r="J19" s="60">
        <v>17491</v>
      </c>
      <c r="K19" s="59">
        <v>33939</v>
      </c>
      <c r="L19" s="60">
        <v>17491</v>
      </c>
      <c r="M19" s="59">
        <v>33939</v>
      </c>
      <c r="N19" s="60">
        <v>6727.5</v>
      </c>
      <c r="O19" s="59">
        <v>33939</v>
      </c>
      <c r="P19" s="60">
        <v>6675.5</v>
      </c>
    </row>
    <row r="20" spans="1:16" x14ac:dyDescent="0.25">
      <c r="A20" s="1">
        <v>33970</v>
      </c>
      <c r="B20">
        <v>31045</v>
      </c>
      <c r="C20" s="1">
        <v>33970</v>
      </c>
      <c r="D20">
        <v>30039</v>
      </c>
      <c r="E20" s="1">
        <v>33970</v>
      </c>
      <c r="F20">
        <v>28220</v>
      </c>
      <c r="G20" s="1">
        <v>33970</v>
      </c>
      <c r="H20">
        <v>27571</v>
      </c>
      <c r="I20" s="59">
        <v>33970</v>
      </c>
      <c r="J20" s="60">
        <v>17553</v>
      </c>
      <c r="K20" s="59">
        <v>33970</v>
      </c>
      <c r="L20" s="60">
        <v>16201</v>
      </c>
      <c r="M20" s="59">
        <v>33970</v>
      </c>
      <c r="N20" s="60">
        <v>6741.1</v>
      </c>
      <c r="O20" s="59">
        <v>33970</v>
      </c>
      <c r="P20" s="60">
        <v>6434.9</v>
      </c>
    </row>
    <row r="21" spans="1:16" x14ac:dyDescent="0.25">
      <c r="A21" s="1">
        <v>34001</v>
      </c>
      <c r="B21">
        <v>31233</v>
      </c>
      <c r="C21" s="1">
        <v>34001</v>
      </c>
      <c r="D21">
        <v>28126</v>
      </c>
      <c r="E21" s="1">
        <v>34001</v>
      </c>
      <c r="F21">
        <v>28419</v>
      </c>
      <c r="G21" s="1">
        <v>34001</v>
      </c>
      <c r="H21">
        <v>25748</v>
      </c>
      <c r="I21" s="59">
        <v>34001</v>
      </c>
      <c r="J21" s="60">
        <v>17478</v>
      </c>
      <c r="K21" s="59">
        <v>34001</v>
      </c>
      <c r="L21" s="60">
        <v>15625</v>
      </c>
      <c r="M21" s="59">
        <v>34001</v>
      </c>
      <c r="N21" s="60">
        <v>6766.6</v>
      </c>
      <c r="O21" s="59">
        <v>34001</v>
      </c>
      <c r="P21" s="60">
        <v>6513.2</v>
      </c>
    </row>
    <row r="22" spans="1:16" x14ac:dyDescent="0.25">
      <c r="A22" s="1">
        <v>34029</v>
      </c>
      <c r="B22">
        <v>31058</v>
      </c>
      <c r="C22" s="1">
        <v>34029</v>
      </c>
      <c r="D22">
        <v>30455</v>
      </c>
      <c r="E22" s="1">
        <v>34029</v>
      </c>
      <c r="F22">
        <v>28307</v>
      </c>
      <c r="G22" s="1">
        <v>34029</v>
      </c>
      <c r="H22">
        <v>27911</v>
      </c>
      <c r="I22" s="59">
        <v>34029</v>
      </c>
      <c r="J22" s="60">
        <v>17554</v>
      </c>
      <c r="K22" s="59">
        <v>34029</v>
      </c>
      <c r="L22" s="60">
        <v>17414</v>
      </c>
      <c r="M22" s="59">
        <v>34029</v>
      </c>
      <c r="N22" s="60">
        <v>6717.5</v>
      </c>
      <c r="O22" s="59">
        <v>34029</v>
      </c>
      <c r="P22" s="60">
        <v>6589.3</v>
      </c>
    </row>
    <row r="23" spans="1:16" x14ac:dyDescent="0.25">
      <c r="A23" s="1">
        <v>34060</v>
      </c>
      <c r="B23">
        <v>31129</v>
      </c>
      <c r="C23" s="1">
        <v>34060</v>
      </c>
      <c r="D23">
        <v>30820</v>
      </c>
      <c r="E23" s="1">
        <v>34060</v>
      </c>
      <c r="F23">
        <v>28367</v>
      </c>
      <c r="G23" s="1">
        <v>34060</v>
      </c>
      <c r="H23">
        <v>28112</v>
      </c>
      <c r="I23" s="59">
        <v>34060</v>
      </c>
      <c r="J23" s="60">
        <v>17770</v>
      </c>
      <c r="K23" s="59">
        <v>34060</v>
      </c>
      <c r="L23" s="60">
        <v>17841</v>
      </c>
      <c r="M23" s="59">
        <v>34060</v>
      </c>
      <c r="N23" s="60">
        <v>6799.8</v>
      </c>
      <c r="O23" s="59">
        <v>34060</v>
      </c>
      <c r="P23" s="60">
        <v>6787.6</v>
      </c>
    </row>
    <row r="24" spans="1:16" x14ac:dyDescent="0.25">
      <c r="A24" s="1">
        <v>34090</v>
      </c>
      <c r="B24">
        <v>31164</v>
      </c>
      <c r="C24" s="1">
        <v>34090</v>
      </c>
      <c r="D24">
        <v>31891</v>
      </c>
      <c r="E24" s="1">
        <v>34090</v>
      </c>
      <c r="F24">
        <v>28386</v>
      </c>
      <c r="G24" s="1">
        <v>34090</v>
      </c>
      <c r="H24">
        <v>29096</v>
      </c>
      <c r="I24" s="59">
        <v>34090</v>
      </c>
      <c r="J24" s="60">
        <v>17821</v>
      </c>
      <c r="K24" s="59">
        <v>34090</v>
      </c>
      <c r="L24" s="60">
        <v>18712</v>
      </c>
      <c r="M24" s="59">
        <v>34090</v>
      </c>
      <c r="N24" s="60">
        <v>6829.5</v>
      </c>
      <c r="O24" s="59">
        <v>34090</v>
      </c>
      <c r="P24" s="60">
        <v>6966.7</v>
      </c>
    </row>
    <row r="25" spans="1:16" x14ac:dyDescent="0.25">
      <c r="A25" s="1">
        <v>34121</v>
      </c>
      <c r="B25">
        <v>31168</v>
      </c>
      <c r="C25" s="1">
        <v>34121</v>
      </c>
      <c r="D25">
        <v>31352</v>
      </c>
      <c r="E25" s="1">
        <v>34121</v>
      </c>
      <c r="F25">
        <v>28377</v>
      </c>
      <c r="G25" s="1">
        <v>34121</v>
      </c>
      <c r="H25">
        <v>28576</v>
      </c>
      <c r="I25" s="59">
        <v>34121</v>
      </c>
      <c r="J25" s="60">
        <v>18030</v>
      </c>
      <c r="K25" s="59">
        <v>34121</v>
      </c>
      <c r="L25" s="60">
        <v>18571</v>
      </c>
      <c r="M25" s="59">
        <v>34121</v>
      </c>
      <c r="N25" s="60">
        <v>6843.6</v>
      </c>
      <c r="O25" s="59">
        <v>34121</v>
      </c>
      <c r="P25" s="60">
        <v>7055.1</v>
      </c>
    </row>
    <row r="26" spans="1:16" x14ac:dyDescent="0.25">
      <c r="A26" s="1">
        <v>34151</v>
      </c>
      <c r="B26">
        <v>31349</v>
      </c>
      <c r="C26" s="1">
        <v>34151</v>
      </c>
      <c r="D26">
        <v>33029</v>
      </c>
      <c r="E26" s="1">
        <v>34151</v>
      </c>
      <c r="F26">
        <v>28554</v>
      </c>
      <c r="G26" s="1">
        <v>34151</v>
      </c>
      <c r="H26">
        <v>30067</v>
      </c>
      <c r="I26" s="59">
        <v>34151</v>
      </c>
      <c r="J26" s="60">
        <v>17927</v>
      </c>
      <c r="K26" s="59">
        <v>34151</v>
      </c>
      <c r="L26" s="60">
        <v>19092</v>
      </c>
      <c r="M26" s="59">
        <v>34151</v>
      </c>
      <c r="N26" s="60">
        <v>6857.1</v>
      </c>
      <c r="O26" s="59">
        <v>34151</v>
      </c>
      <c r="P26" s="60">
        <v>7009.2</v>
      </c>
    </row>
    <row r="27" spans="1:16" x14ac:dyDescent="0.25">
      <c r="A27" s="1">
        <v>34182</v>
      </c>
      <c r="B27">
        <v>31126</v>
      </c>
      <c r="C27" s="1">
        <v>34182</v>
      </c>
      <c r="D27">
        <v>31215</v>
      </c>
      <c r="E27" s="1">
        <v>34182</v>
      </c>
      <c r="F27">
        <v>28357</v>
      </c>
      <c r="G27" s="1">
        <v>34182</v>
      </c>
      <c r="H27">
        <v>28470</v>
      </c>
      <c r="I27" s="59">
        <v>34182</v>
      </c>
      <c r="J27" s="60">
        <v>18201</v>
      </c>
      <c r="K27" s="59">
        <v>34182</v>
      </c>
      <c r="L27" s="60">
        <v>19329</v>
      </c>
      <c r="M27" s="59">
        <v>34182</v>
      </c>
      <c r="N27" s="60">
        <v>6884.1</v>
      </c>
      <c r="O27" s="59">
        <v>34182</v>
      </c>
      <c r="P27" s="60">
        <v>7067.8</v>
      </c>
    </row>
    <row r="28" spans="1:16" x14ac:dyDescent="0.25">
      <c r="A28" s="1">
        <v>34213</v>
      </c>
      <c r="B28">
        <v>31201</v>
      </c>
      <c r="C28" s="1">
        <v>34213</v>
      </c>
      <c r="D28">
        <v>30622</v>
      </c>
      <c r="E28" s="1">
        <v>34213</v>
      </c>
      <c r="F28">
        <v>28478</v>
      </c>
      <c r="G28" s="1">
        <v>34213</v>
      </c>
      <c r="H28">
        <v>28022</v>
      </c>
      <c r="I28" s="59">
        <v>34213</v>
      </c>
      <c r="J28" s="60">
        <v>18515</v>
      </c>
      <c r="K28" s="59">
        <v>34213</v>
      </c>
      <c r="L28" s="60">
        <v>18108</v>
      </c>
      <c r="M28" s="59">
        <v>34213</v>
      </c>
      <c r="N28" s="60">
        <v>6898.3</v>
      </c>
      <c r="O28" s="59">
        <v>34213</v>
      </c>
      <c r="P28" s="60">
        <v>7029.1</v>
      </c>
    </row>
    <row r="29" spans="1:16" x14ac:dyDescent="0.25">
      <c r="A29" s="1">
        <v>34243</v>
      </c>
      <c r="B29">
        <v>31346</v>
      </c>
      <c r="C29" s="1">
        <v>34243</v>
      </c>
      <c r="D29">
        <v>31223</v>
      </c>
      <c r="E29" s="1">
        <v>34243</v>
      </c>
      <c r="F29">
        <v>28618</v>
      </c>
      <c r="G29" s="1">
        <v>34243</v>
      </c>
      <c r="H29">
        <v>28532</v>
      </c>
      <c r="I29" s="59">
        <v>34243</v>
      </c>
      <c r="J29" s="60">
        <v>18199</v>
      </c>
      <c r="K29" s="59">
        <v>34243</v>
      </c>
      <c r="L29" s="60">
        <v>18745</v>
      </c>
      <c r="M29" s="59">
        <v>34243</v>
      </c>
      <c r="N29" s="60">
        <v>6940.8</v>
      </c>
      <c r="O29" s="59">
        <v>34243</v>
      </c>
      <c r="P29" s="60">
        <v>6924.9</v>
      </c>
    </row>
    <row r="30" spans="1:16" x14ac:dyDescent="0.25">
      <c r="A30" s="1">
        <v>34274</v>
      </c>
      <c r="B30">
        <v>31363</v>
      </c>
      <c r="C30" s="1">
        <v>34274</v>
      </c>
      <c r="D30">
        <v>30803</v>
      </c>
      <c r="E30" s="1">
        <v>34274</v>
      </c>
      <c r="F30">
        <v>28625</v>
      </c>
      <c r="G30" s="1">
        <v>34274</v>
      </c>
      <c r="H30">
        <v>28081</v>
      </c>
      <c r="I30" s="59">
        <v>34274</v>
      </c>
      <c r="J30" s="60">
        <v>18153</v>
      </c>
      <c r="K30" s="59">
        <v>34274</v>
      </c>
      <c r="L30" s="60">
        <v>17463</v>
      </c>
      <c r="M30" s="59">
        <v>34274</v>
      </c>
      <c r="N30" s="60">
        <v>6944.1</v>
      </c>
      <c r="O30" s="59">
        <v>34274</v>
      </c>
      <c r="P30" s="60">
        <v>6892</v>
      </c>
    </row>
    <row r="31" spans="1:16" x14ac:dyDescent="0.25">
      <c r="A31" s="1">
        <v>34304</v>
      </c>
      <c r="B31">
        <v>31499</v>
      </c>
      <c r="C31" s="1">
        <v>34304</v>
      </c>
      <c r="D31">
        <v>34941</v>
      </c>
      <c r="E31" s="1">
        <v>34304</v>
      </c>
      <c r="F31">
        <v>28773</v>
      </c>
      <c r="G31" s="1">
        <v>34304</v>
      </c>
      <c r="H31">
        <v>31132</v>
      </c>
      <c r="I31" s="59">
        <v>34304</v>
      </c>
      <c r="J31" s="60">
        <v>18238</v>
      </c>
      <c r="K31" s="59">
        <v>34304</v>
      </c>
      <c r="L31" s="60">
        <v>18366</v>
      </c>
      <c r="M31" s="59">
        <v>34304</v>
      </c>
      <c r="N31" s="60">
        <v>6985.7</v>
      </c>
      <c r="O31" s="59">
        <v>34304</v>
      </c>
      <c r="P31" s="60">
        <v>6928.6</v>
      </c>
    </row>
    <row r="32" spans="1:16" x14ac:dyDescent="0.25">
      <c r="A32" s="1">
        <v>34335</v>
      </c>
      <c r="B32">
        <v>31468</v>
      </c>
      <c r="C32" s="1">
        <v>34335</v>
      </c>
      <c r="D32">
        <v>30251</v>
      </c>
      <c r="E32" s="1">
        <v>34335</v>
      </c>
      <c r="F32">
        <v>28722</v>
      </c>
      <c r="G32" s="1">
        <v>34335</v>
      </c>
      <c r="H32">
        <v>27889</v>
      </c>
      <c r="I32" s="59">
        <v>34335</v>
      </c>
      <c r="J32" s="60">
        <v>17624</v>
      </c>
      <c r="K32" s="59">
        <v>34335</v>
      </c>
      <c r="L32" s="60">
        <v>16073</v>
      </c>
      <c r="M32" s="59">
        <v>34335</v>
      </c>
      <c r="N32" s="60">
        <v>7009.3</v>
      </c>
      <c r="O32" s="59">
        <v>34335</v>
      </c>
      <c r="P32" s="60">
        <v>6708.4</v>
      </c>
    </row>
    <row r="33" spans="1:16" x14ac:dyDescent="0.25">
      <c r="A33" s="1">
        <v>34366</v>
      </c>
      <c r="B33">
        <v>31688</v>
      </c>
      <c r="C33" s="1">
        <v>34366</v>
      </c>
      <c r="D33">
        <v>28514</v>
      </c>
      <c r="E33" s="1">
        <v>34366</v>
      </c>
      <c r="F33">
        <v>28923</v>
      </c>
      <c r="G33" s="1">
        <v>34366</v>
      </c>
      <c r="H33">
        <v>26175</v>
      </c>
      <c r="I33" s="59">
        <v>34366</v>
      </c>
      <c r="J33" s="60">
        <v>18425</v>
      </c>
      <c r="K33" s="59">
        <v>34366</v>
      </c>
      <c r="L33" s="60">
        <v>16509</v>
      </c>
      <c r="M33" s="59">
        <v>34366</v>
      </c>
      <c r="N33" s="60">
        <v>7015.1</v>
      </c>
      <c r="O33" s="59">
        <v>34366</v>
      </c>
      <c r="P33" s="60">
        <v>6763.5</v>
      </c>
    </row>
    <row r="34" spans="1:16" x14ac:dyDescent="0.25">
      <c r="A34" s="1">
        <v>34394</v>
      </c>
      <c r="B34">
        <v>31700</v>
      </c>
      <c r="C34" s="1">
        <v>34394</v>
      </c>
      <c r="D34">
        <v>31920</v>
      </c>
      <c r="E34" s="1">
        <v>34394</v>
      </c>
      <c r="F34">
        <v>28914</v>
      </c>
      <c r="G34" s="1">
        <v>34394</v>
      </c>
      <c r="H34">
        <v>29261</v>
      </c>
      <c r="I34" s="59">
        <v>34394</v>
      </c>
      <c r="J34" s="60">
        <v>18813</v>
      </c>
      <c r="K34" s="59">
        <v>34394</v>
      </c>
      <c r="L34" s="60">
        <v>18757</v>
      </c>
      <c r="M34" s="59">
        <v>34394</v>
      </c>
      <c r="N34" s="60">
        <v>7036.3</v>
      </c>
      <c r="O34" s="59">
        <v>34394</v>
      </c>
      <c r="P34" s="60">
        <v>6910.2</v>
      </c>
    </row>
    <row r="35" spans="1:16" x14ac:dyDescent="0.25">
      <c r="A35" s="1">
        <v>34425</v>
      </c>
      <c r="B35">
        <v>31899</v>
      </c>
      <c r="C35" s="1">
        <v>34425</v>
      </c>
      <c r="D35">
        <v>31208</v>
      </c>
      <c r="E35" s="1">
        <v>34425</v>
      </c>
      <c r="F35">
        <v>29111</v>
      </c>
      <c r="G35" s="1">
        <v>34425</v>
      </c>
      <c r="H35">
        <v>28529</v>
      </c>
      <c r="I35" s="59">
        <v>34425</v>
      </c>
      <c r="J35" s="60">
        <v>18533</v>
      </c>
      <c r="K35" s="59">
        <v>34425</v>
      </c>
      <c r="L35" s="60">
        <v>18774</v>
      </c>
      <c r="M35" s="59">
        <v>34425</v>
      </c>
      <c r="N35" s="60">
        <v>7075</v>
      </c>
      <c r="O35" s="59">
        <v>34425</v>
      </c>
      <c r="P35" s="60">
        <v>7065.5</v>
      </c>
    </row>
    <row r="36" spans="1:16" x14ac:dyDescent="0.25">
      <c r="A36" s="1">
        <v>34455</v>
      </c>
      <c r="B36">
        <v>31858</v>
      </c>
      <c r="C36" s="1">
        <v>34455</v>
      </c>
      <c r="D36">
        <v>32215</v>
      </c>
      <c r="E36" s="1">
        <v>34455</v>
      </c>
      <c r="F36">
        <v>29025</v>
      </c>
      <c r="G36" s="1">
        <v>34455</v>
      </c>
      <c r="H36">
        <v>29402</v>
      </c>
      <c r="I36" s="59">
        <v>34455</v>
      </c>
      <c r="J36" s="60">
        <v>18600</v>
      </c>
      <c r="K36" s="59">
        <v>34455</v>
      </c>
      <c r="L36" s="60">
        <v>19400</v>
      </c>
      <c r="M36" s="59">
        <v>34455</v>
      </c>
      <c r="N36" s="60">
        <v>7080.6</v>
      </c>
      <c r="O36" s="59">
        <v>34455</v>
      </c>
      <c r="P36" s="60">
        <v>7220.3</v>
      </c>
    </row>
    <row r="37" spans="1:16" x14ac:dyDescent="0.25">
      <c r="A37" s="1">
        <v>34486</v>
      </c>
      <c r="B37">
        <v>32123</v>
      </c>
      <c r="C37" s="1">
        <v>34486</v>
      </c>
      <c r="D37">
        <v>32537</v>
      </c>
      <c r="E37" s="1">
        <v>34486</v>
      </c>
      <c r="F37">
        <v>29311</v>
      </c>
      <c r="G37" s="1">
        <v>34486</v>
      </c>
      <c r="H37">
        <v>29721</v>
      </c>
      <c r="I37" s="59">
        <v>34486</v>
      </c>
      <c r="J37" s="60">
        <v>18889</v>
      </c>
      <c r="K37" s="59">
        <v>34486</v>
      </c>
      <c r="L37" s="60">
        <v>19437</v>
      </c>
      <c r="M37" s="59">
        <v>34486</v>
      </c>
      <c r="N37" s="60">
        <v>7090.1</v>
      </c>
      <c r="O37" s="59">
        <v>34486</v>
      </c>
      <c r="P37" s="60">
        <v>7318.6</v>
      </c>
    </row>
    <row r="38" spans="1:16" x14ac:dyDescent="0.25">
      <c r="A38" s="1">
        <v>34516</v>
      </c>
      <c r="B38">
        <v>31964</v>
      </c>
      <c r="C38" s="1">
        <v>34516</v>
      </c>
      <c r="D38">
        <v>33288</v>
      </c>
      <c r="E38" s="1">
        <v>34516</v>
      </c>
      <c r="F38">
        <v>29149</v>
      </c>
      <c r="G38" s="1">
        <v>34516</v>
      </c>
      <c r="H38">
        <v>30344</v>
      </c>
      <c r="I38" s="59">
        <v>34516</v>
      </c>
      <c r="J38" s="60">
        <v>18962</v>
      </c>
      <c r="K38" s="59">
        <v>34516</v>
      </c>
      <c r="L38" s="60">
        <v>20157</v>
      </c>
      <c r="M38" s="59">
        <v>34516</v>
      </c>
      <c r="N38" s="60">
        <v>7113.6</v>
      </c>
      <c r="O38" s="59">
        <v>34516</v>
      </c>
      <c r="P38" s="60">
        <v>7267.4</v>
      </c>
    </row>
    <row r="39" spans="1:16" x14ac:dyDescent="0.25">
      <c r="A39" s="1">
        <v>34547</v>
      </c>
      <c r="B39">
        <v>32222</v>
      </c>
      <c r="C39" s="1">
        <v>34547</v>
      </c>
      <c r="D39">
        <v>32613</v>
      </c>
      <c r="E39" s="1">
        <v>34547</v>
      </c>
      <c r="F39">
        <v>29410</v>
      </c>
      <c r="G39" s="1">
        <v>34547</v>
      </c>
      <c r="H39">
        <v>29792</v>
      </c>
      <c r="I39" s="59">
        <v>34547</v>
      </c>
      <c r="J39" s="60">
        <v>18868</v>
      </c>
      <c r="K39" s="59">
        <v>34547</v>
      </c>
      <c r="L39" s="60">
        <v>19943</v>
      </c>
      <c r="M39" s="59">
        <v>34547</v>
      </c>
      <c r="N39" s="60">
        <v>7130.2</v>
      </c>
      <c r="O39" s="59">
        <v>34547</v>
      </c>
      <c r="P39" s="60">
        <v>7313</v>
      </c>
    </row>
    <row r="40" spans="1:16" x14ac:dyDescent="0.25">
      <c r="A40" s="1">
        <v>34578</v>
      </c>
      <c r="B40">
        <v>32401</v>
      </c>
      <c r="C40" s="1">
        <v>34578</v>
      </c>
      <c r="D40">
        <v>31860</v>
      </c>
      <c r="E40" s="1">
        <v>34578</v>
      </c>
      <c r="F40">
        <v>29545</v>
      </c>
      <c r="G40" s="1">
        <v>34578</v>
      </c>
      <c r="H40">
        <v>29102</v>
      </c>
      <c r="I40" s="59">
        <v>34578</v>
      </c>
      <c r="J40" s="60">
        <v>18978</v>
      </c>
      <c r="K40" s="59">
        <v>34578</v>
      </c>
      <c r="L40" s="60">
        <v>18826</v>
      </c>
      <c r="M40" s="59">
        <v>34578</v>
      </c>
      <c r="N40" s="60">
        <v>7147.3</v>
      </c>
      <c r="O40" s="59">
        <v>34578</v>
      </c>
      <c r="P40" s="60">
        <v>7275.6</v>
      </c>
    </row>
    <row r="41" spans="1:16" x14ac:dyDescent="0.25">
      <c r="A41" s="1">
        <v>34608</v>
      </c>
      <c r="B41">
        <v>32196</v>
      </c>
      <c r="C41" s="1">
        <v>34608</v>
      </c>
      <c r="D41">
        <v>31846</v>
      </c>
      <c r="E41" s="1">
        <v>34608</v>
      </c>
      <c r="F41">
        <v>29343</v>
      </c>
      <c r="G41" s="1">
        <v>34608</v>
      </c>
      <c r="H41">
        <v>29079</v>
      </c>
      <c r="I41" s="59">
        <v>34608</v>
      </c>
      <c r="J41" s="60">
        <v>19010</v>
      </c>
      <c r="K41" s="59">
        <v>34608</v>
      </c>
      <c r="L41" s="60">
        <v>19314</v>
      </c>
      <c r="M41" s="59">
        <v>34608</v>
      </c>
      <c r="N41" s="60">
        <v>7168.1</v>
      </c>
      <c r="O41" s="59">
        <v>34608</v>
      </c>
      <c r="P41" s="60">
        <v>7148.6</v>
      </c>
    </row>
    <row r="42" spans="1:16" x14ac:dyDescent="0.25">
      <c r="A42" s="1">
        <v>34639</v>
      </c>
      <c r="B42">
        <v>32370</v>
      </c>
      <c r="C42" s="1">
        <v>34639</v>
      </c>
      <c r="D42">
        <v>31915</v>
      </c>
      <c r="E42" s="1">
        <v>34639</v>
      </c>
      <c r="F42">
        <v>29520</v>
      </c>
      <c r="G42" s="1">
        <v>34639</v>
      </c>
      <c r="H42">
        <v>29077</v>
      </c>
      <c r="I42" s="59">
        <v>34639</v>
      </c>
      <c r="J42" s="60">
        <v>19028</v>
      </c>
      <c r="K42" s="59">
        <v>34639</v>
      </c>
      <c r="L42" s="60">
        <v>18248</v>
      </c>
      <c r="M42" s="59">
        <v>34639</v>
      </c>
      <c r="N42" s="60">
        <v>7197.7</v>
      </c>
      <c r="O42" s="59">
        <v>34639</v>
      </c>
      <c r="P42" s="60">
        <v>7140.9</v>
      </c>
    </row>
    <row r="43" spans="1:16" x14ac:dyDescent="0.25">
      <c r="A43" s="1">
        <v>34669</v>
      </c>
      <c r="B43">
        <v>32294</v>
      </c>
      <c r="C43" s="1">
        <v>34669</v>
      </c>
      <c r="D43">
        <v>36173</v>
      </c>
      <c r="E43" s="1">
        <v>34669</v>
      </c>
      <c r="F43">
        <v>29443</v>
      </c>
      <c r="G43" s="1">
        <v>34669</v>
      </c>
      <c r="H43">
        <v>32152</v>
      </c>
      <c r="I43" s="59">
        <v>34669</v>
      </c>
      <c r="J43" s="60">
        <v>19178</v>
      </c>
      <c r="K43" s="59">
        <v>34669</v>
      </c>
      <c r="L43" s="60">
        <v>19562</v>
      </c>
      <c r="M43" s="59">
        <v>34669</v>
      </c>
      <c r="N43" s="60">
        <v>7227.8</v>
      </c>
      <c r="O43" s="59">
        <v>34669</v>
      </c>
      <c r="P43" s="60">
        <v>7172.6</v>
      </c>
    </row>
    <row r="44" spans="1:16" x14ac:dyDescent="0.25">
      <c r="A44" s="1">
        <v>34700</v>
      </c>
      <c r="B44">
        <v>32625</v>
      </c>
      <c r="C44" s="1">
        <v>34700</v>
      </c>
      <c r="D44">
        <v>31039</v>
      </c>
      <c r="E44" s="1">
        <v>34700</v>
      </c>
      <c r="F44">
        <v>29791</v>
      </c>
      <c r="G44" s="1">
        <v>34700</v>
      </c>
      <c r="H44">
        <v>28629</v>
      </c>
      <c r="I44" s="59">
        <v>34700</v>
      </c>
      <c r="J44" s="60">
        <v>19160</v>
      </c>
      <c r="K44" s="59">
        <v>34700</v>
      </c>
      <c r="L44" s="60">
        <v>17340</v>
      </c>
      <c r="M44" s="59">
        <v>34700</v>
      </c>
      <c r="N44" s="60">
        <v>7293</v>
      </c>
      <c r="O44" s="59">
        <v>34700</v>
      </c>
      <c r="P44" s="60">
        <v>6988.6</v>
      </c>
    </row>
    <row r="45" spans="1:16" x14ac:dyDescent="0.25">
      <c r="A45" s="1">
        <v>34731</v>
      </c>
      <c r="B45">
        <v>32399</v>
      </c>
      <c r="C45" s="1">
        <v>34731</v>
      </c>
      <c r="D45">
        <v>29132</v>
      </c>
      <c r="E45" s="1">
        <v>34731</v>
      </c>
      <c r="F45">
        <v>29604</v>
      </c>
      <c r="G45" s="1">
        <v>34731</v>
      </c>
      <c r="H45">
        <v>26762</v>
      </c>
      <c r="I45" s="59">
        <v>34731</v>
      </c>
      <c r="J45" s="60">
        <v>18911</v>
      </c>
      <c r="K45" s="59">
        <v>34731</v>
      </c>
      <c r="L45" s="60">
        <v>16982</v>
      </c>
      <c r="M45" s="59">
        <v>34731</v>
      </c>
      <c r="N45" s="60">
        <v>7303.9</v>
      </c>
      <c r="O45" s="59">
        <v>34731</v>
      </c>
      <c r="P45" s="60">
        <v>7064.1</v>
      </c>
    </row>
    <row r="46" spans="1:16" x14ac:dyDescent="0.25">
      <c r="A46" s="1">
        <v>34759</v>
      </c>
      <c r="B46">
        <v>32415</v>
      </c>
      <c r="C46" s="1">
        <v>34759</v>
      </c>
      <c r="D46">
        <v>32361</v>
      </c>
      <c r="E46" s="1">
        <v>34759</v>
      </c>
      <c r="F46">
        <v>29619</v>
      </c>
      <c r="G46" s="1">
        <v>34759</v>
      </c>
      <c r="H46">
        <v>29708</v>
      </c>
      <c r="I46" s="59">
        <v>34759</v>
      </c>
      <c r="J46" s="60">
        <v>19234</v>
      </c>
      <c r="K46" s="59">
        <v>34759</v>
      </c>
      <c r="L46" s="60">
        <v>19369</v>
      </c>
      <c r="M46" s="59">
        <v>34759</v>
      </c>
      <c r="N46" s="60">
        <v>7324</v>
      </c>
      <c r="O46" s="59">
        <v>34759</v>
      </c>
      <c r="P46" s="60">
        <v>7200.4</v>
      </c>
    </row>
    <row r="47" spans="1:16" x14ac:dyDescent="0.25">
      <c r="A47" s="1">
        <v>34790</v>
      </c>
      <c r="B47">
        <v>32312</v>
      </c>
      <c r="C47" s="1">
        <v>34790</v>
      </c>
      <c r="D47">
        <v>31792</v>
      </c>
      <c r="E47" s="1">
        <v>34790</v>
      </c>
      <c r="F47">
        <v>29499</v>
      </c>
      <c r="G47" s="1">
        <v>34790</v>
      </c>
      <c r="H47">
        <v>29086</v>
      </c>
      <c r="I47" s="59">
        <v>34790</v>
      </c>
      <c r="J47" s="60">
        <v>19346</v>
      </c>
      <c r="K47" s="59">
        <v>34790</v>
      </c>
      <c r="L47" s="60">
        <v>19404</v>
      </c>
      <c r="M47" s="59">
        <v>34790</v>
      </c>
      <c r="N47" s="60">
        <v>7343</v>
      </c>
      <c r="O47" s="59">
        <v>34790</v>
      </c>
      <c r="P47" s="60">
        <v>7323.1</v>
      </c>
    </row>
    <row r="48" spans="1:16" x14ac:dyDescent="0.25">
      <c r="A48" s="1">
        <v>34820</v>
      </c>
      <c r="B48">
        <v>32540</v>
      </c>
      <c r="C48" s="1">
        <v>34820</v>
      </c>
      <c r="D48">
        <v>33178</v>
      </c>
      <c r="E48" s="1">
        <v>34820</v>
      </c>
      <c r="F48">
        <v>29763</v>
      </c>
      <c r="G48" s="1">
        <v>34820</v>
      </c>
      <c r="H48">
        <v>30388</v>
      </c>
      <c r="I48" s="59">
        <v>34820</v>
      </c>
      <c r="J48" s="60">
        <v>19450</v>
      </c>
      <c r="K48" s="59">
        <v>34820</v>
      </c>
      <c r="L48" s="60">
        <v>20209</v>
      </c>
      <c r="M48" s="59">
        <v>34820</v>
      </c>
      <c r="N48" s="60">
        <v>7350.4</v>
      </c>
      <c r="O48" s="59">
        <v>34820</v>
      </c>
      <c r="P48" s="60">
        <v>7492</v>
      </c>
    </row>
    <row r="49" spans="1:16" x14ac:dyDescent="0.25">
      <c r="A49" s="1">
        <v>34851</v>
      </c>
      <c r="B49">
        <v>32597</v>
      </c>
      <c r="C49" s="1">
        <v>34851</v>
      </c>
      <c r="D49">
        <v>33060</v>
      </c>
      <c r="E49" s="1">
        <v>34851</v>
      </c>
      <c r="F49">
        <v>29812</v>
      </c>
      <c r="G49" s="1">
        <v>34851</v>
      </c>
      <c r="H49">
        <v>30229</v>
      </c>
      <c r="I49" s="59">
        <v>34851</v>
      </c>
      <c r="J49" s="60">
        <v>19419</v>
      </c>
      <c r="K49" s="59">
        <v>34851</v>
      </c>
      <c r="L49" s="60">
        <v>20235</v>
      </c>
      <c r="M49" s="59">
        <v>34851</v>
      </c>
      <c r="N49" s="60">
        <v>7387.3</v>
      </c>
      <c r="O49" s="59">
        <v>34851</v>
      </c>
      <c r="P49" s="60">
        <v>7619.8</v>
      </c>
    </row>
    <row r="50" spans="1:16" x14ac:dyDescent="0.25">
      <c r="A50" s="1">
        <v>34881</v>
      </c>
      <c r="B50">
        <v>32466</v>
      </c>
      <c r="C50" s="1">
        <v>34881</v>
      </c>
      <c r="D50">
        <v>33520</v>
      </c>
      <c r="E50" s="1">
        <v>34881</v>
      </c>
      <c r="F50">
        <v>29675</v>
      </c>
      <c r="G50" s="1">
        <v>34881</v>
      </c>
      <c r="H50">
        <v>30654</v>
      </c>
      <c r="I50" s="59">
        <v>34881</v>
      </c>
      <c r="J50" s="60">
        <v>19489</v>
      </c>
      <c r="K50" s="59">
        <v>34881</v>
      </c>
      <c r="L50" s="60">
        <v>20502</v>
      </c>
      <c r="M50" s="59">
        <v>34881</v>
      </c>
      <c r="N50" s="60">
        <v>7412.4</v>
      </c>
      <c r="O50" s="59">
        <v>34881</v>
      </c>
      <c r="P50" s="60">
        <v>7566.5</v>
      </c>
    </row>
    <row r="51" spans="1:16" x14ac:dyDescent="0.25">
      <c r="A51" s="1">
        <v>34912</v>
      </c>
      <c r="B51">
        <v>32547</v>
      </c>
      <c r="C51" s="1">
        <v>34912</v>
      </c>
      <c r="D51">
        <v>33279</v>
      </c>
      <c r="E51" s="1">
        <v>34912</v>
      </c>
      <c r="F51">
        <v>29721</v>
      </c>
      <c r="G51" s="1">
        <v>34912</v>
      </c>
      <c r="H51">
        <v>30434</v>
      </c>
      <c r="I51" s="59">
        <v>34912</v>
      </c>
      <c r="J51" s="60">
        <v>19715</v>
      </c>
      <c r="K51" s="59">
        <v>34912</v>
      </c>
      <c r="L51" s="60">
        <v>20878</v>
      </c>
      <c r="M51" s="59">
        <v>34912</v>
      </c>
      <c r="N51" s="60">
        <v>7428.4</v>
      </c>
      <c r="O51" s="59">
        <v>34912</v>
      </c>
      <c r="P51" s="60">
        <v>7610.6</v>
      </c>
    </row>
    <row r="52" spans="1:16" x14ac:dyDescent="0.25">
      <c r="A52" s="1">
        <v>34943</v>
      </c>
      <c r="B52">
        <v>32625</v>
      </c>
      <c r="C52" s="1">
        <v>34943</v>
      </c>
      <c r="D52">
        <v>32177</v>
      </c>
      <c r="E52" s="1">
        <v>34943</v>
      </c>
      <c r="F52">
        <v>29735</v>
      </c>
      <c r="G52" s="1">
        <v>34943</v>
      </c>
      <c r="H52">
        <v>29378</v>
      </c>
      <c r="I52" s="59">
        <v>34943</v>
      </c>
      <c r="J52" s="60">
        <v>19640</v>
      </c>
      <c r="K52" s="59">
        <v>34943</v>
      </c>
      <c r="L52" s="60">
        <v>19601</v>
      </c>
      <c r="M52" s="59">
        <v>34943</v>
      </c>
      <c r="N52" s="60">
        <v>7450.5</v>
      </c>
      <c r="O52" s="59">
        <v>34943</v>
      </c>
      <c r="P52" s="60">
        <v>7577.4</v>
      </c>
    </row>
    <row r="53" spans="1:16" x14ac:dyDescent="0.25">
      <c r="A53" s="1">
        <v>34973</v>
      </c>
      <c r="B53">
        <v>32578</v>
      </c>
      <c r="C53" s="1">
        <v>34973</v>
      </c>
      <c r="D53">
        <v>31830</v>
      </c>
      <c r="E53" s="1">
        <v>34973</v>
      </c>
      <c r="F53">
        <v>29692</v>
      </c>
      <c r="G53" s="1">
        <v>34973</v>
      </c>
      <c r="H53">
        <v>29068</v>
      </c>
      <c r="I53" s="59">
        <v>34973</v>
      </c>
      <c r="J53" s="60">
        <v>19611</v>
      </c>
      <c r="K53" s="59">
        <v>34973</v>
      </c>
      <c r="L53" s="60">
        <v>19768</v>
      </c>
      <c r="M53" s="59">
        <v>34973</v>
      </c>
      <c r="N53" s="60">
        <v>7430</v>
      </c>
      <c r="O53" s="59">
        <v>34973</v>
      </c>
      <c r="P53" s="60">
        <v>7406</v>
      </c>
    </row>
    <row r="54" spans="1:16" x14ac:dyDescent="0.25">
      <c r="A54" s="1">
        <v>35004</v>
      </c>
      <c r="B54">
        <v>32744</v>
      </c>
      <c r="C54" s="1">
        <v>35004</v>
      </c>
      <c r="D54">
        <v>32508</v>
      </c>
      <c r="E54" s="1">
        <v>35004</v>
      </c>
      <c r="F54">
        <v>29858</v>
      </c>
      <c r="G54" s="1">
        <v>35004</v>
      </c>
      <c r="H54">
        <v>29619</v>
      </c>
      <c r="I54" s="59">
        <v>35004</v>
      </c>
      <c r="J54" s="60">
        <v>19609</v>
      </c>
      <c r="K54" s="59">
        <v>35004</v>
      </c>
      <c r="L54" s="60">
        <v>18785</v>
      </c>
      <c r="M54" s="59">
        <v>35004</v>
      </c>
      <c r="N54" s="60">
        <v>7458.2</v>
      </c>
      <c r="O54" s="59">
        <v>35004</v>
      </c>
      <c r="P54" s="60">
        <v>7397</v>
      </c>
    </row>
    <row r="55" spans="1:16" x14ac:dyDescent="0.25">
      <c r="A55" s="1">
        <v>35034</v>
      </c>
      <c r="B55">
        <v>32903</v>
      </c>
      <c r="C55" s="1">
        <v>35034</v>
      </c>
      <c r="D55">
        <v>36510</v>
      </c>
      <c r="E55" s="1">
        <v>35034</v>
      </c>
      <c r="F55">
        <v>29994</v>
      </c>
      <c r="G55" s="1">
        <v>35034</v>
      </c>
      <c r="H55">
        <v>32454</v>
      </c>
      <c r="I55" s="59">
        <v>35034</v>
      </c>
      <c r="J55" s="60">
        <v>19625</v>
      </c>
      <c r="K55" s="59">
        <v>35034</v>
      </c>
      <c r="L55" s="60">
        <v>19939</v>
      </c>
      <c r="M55" s="59">
        <v>35034</v>
      </c>
      <c r="N55" s="60">
        <v>7471</v>
      </c>
      <c r="O55" s="59">
        <v>35034</v>
      </c>
      <c r="P55" s="60">
        <v>7424.1</v>
      </c>
    </row>
    <row r="56" spans="1:16" x14ac:dyDescent="0.25">
      <c r="A56" s="1">
        <v>35065</v>
      </c>
      <c r="B56">
        <v>33085</v>
      </c>
      <c r="C56" s="1">
        <v>35065</v>
      </c>
      <c r="D56">
        <v>31733</v>
      </c>
      <c r="E56" s="1">
        <v>35065</v>
      </c>
      <c r="F56">
        <v>30105</v>
      </c>
      <c r="G56" s="1">
        <v>35065</v>
      </c>
      <c r="H56">
        <v>29172</v>
      </c>
      <c r="I56" s="59">
        <v>35065</v>
      </c>
      <c r="J56" s="60">
        <v>19564</v>
      </c>
      <c r="K56" s="59">
        <v>35065</v>
      </c>
      <c r="L56" s="60">
        <v>17647</v>
      </c>
      <c r="M56" s="59">
        <v>35065</v>
      </c>
      <c r="N56" s="60">
        <v>7475.2</v>
      </c>
      <c r="O56" s="59">
        <v>35065</v>
      </c>
      <c r="P56" s="60">
        <v>7166.3</v>
      </c>
    </row>
    <row r="57" spans="1:16" x14ac:dyDescent="0.25">
      <c r="A57" s="1">
        <v>35096</v>
      </c>
      <c r="B57">
        <v>32928</v>
      </c>
      <c r="C57" s="1">
        <v>35096</v>
      </c>
      <c r="D57">
        <v>30778</v>
      </c>
      <c r="E57" s="1">
        <v>35096</v>
      </c>
      <c r="F57">
        <v>29990</v>
      </c>
      <c r="G57" s="1">
        <v>35096</v>
      </c>
      <c r="H57">
        <v>28191</v>
      </c>
      <c r="I57" s="59">
        <v>35096</v>
      </c>
      <c r="J57" s="60">
        <v>19742</v>
      </c>
      <c r="K57" s="59">
        <v>35096</v>
      </c>
      <c r="L57" s="60">
        <v>18439</v>
      </c>
      <c r="M57" s="59">
        <v>35096</v>
      </c>
      <c r="N57" s="60">
        <v>7482.1</v>
      </c>
      <c r="O57" s="59">
        <v>35096</v>
      </c>
      <c r="P57" s="60">
        <v>7245</v>
      </c>
    </row>
    <row r="58" spans="1:16" x14ac:dyDescent="0.25">
      <c r="A58" s="1">
        <v>35125</v>
      </c>
      <c r="B58">
        <v>33076</v>
      </c>
      <c r="C58" s="1">
        <v>35125</v>
      </c>
      <c r="D58">
        <v>33060</v>
      </c>
      <c r="E58" s="1">
        <v>35125</v>
      </c>
      <c r="F58">
        <v>30125</v>
      </c>
      <c r="G58" s="1">
        <v>35125</v>
      </c>
      <c r="H58">
        <v>30245</v>
      </c>
      <c r="I58" s="59">
        <v>35125</v>
      </c>
      <c r="J58" s="60">
        <v>19862</v>
      </c>
      <c r="K58" s="59">
        <v>35125</v>
      </c>
      <c r="L58" s="60">
        <v>20259</v>
      </c>
      <c r="M58" s="59">
        <v>35125</v>
      </c>
      <c r="N58" s="60">
        <v>7512</v>
      </c>
      <c r="O58" s="59">
        <v>35125</v>
      </c>
      <c r="P58" s="60">
        <v>7390.7</v>
      </c>
    </row>
    <row r="59" spans="1:16" x14ac:dyDescent="0.25">
      <c r="A59" s="1">
        <v>35156</v>
      </c>
      <c r="B59">
        <v>33174</v>
      </c>
      <c r="C59" s="1">
        <v>35156</v>
      </c>
      <c r="D59">
        <v>32158</v>
      </c>
      <c r="E59" s="1">
        <v>35156</v>
      </c>
      <c r="F59">
        <v>30220</v>
      </c>
      <c r="G59" s="1">
        <v>35156</v>
      </c>
      <c r="H59">
        <v>29344</v>
      </c>
      <c r="I59" s="59">
        <v>35156</v>
      </c>
      <c r="J59" s="60">
        <v>19932</v>
      </c>
      <c r="K59" s="59">
        <v>35156</v>
      </c>
      <c r="L59" s="60">
        <v>19832</v>
      </c>
      <c r="M59" s="59">
        <v>35156</v>
      </c>
      <c r="N59" s="60">
        <v>7521.4</v>
      </c>
      <c r="O59" s="59">
        <v>35156</v>
      </c>
      <c r="P59" s="60">
        <v>7502.2</v>
      </c>
    </row>
    <row r="60" spans="1:16" x14ac:dyDescent="0.25">
      <c r="A60" s="1">
        <v>35186</v>
      </c>
      <c r="B60">
        <v>33178</v>
      </c>
      <c r="C60" s="1">
        <v>35186</v>
      </c>
      <c r="D60">
        <v>34382</v>
      </c>
      <c r="E60" s="1">
        <v>35186</v>
      </c>
      <c r="F60">
        <v>30245</v>
      </c>
      <c r="G60" s="1">
        <v>35186</v>
      </c>
      <c r="H60">
        <v>31364</v>
      </c>
      <c r="I60" s="59">
        <v>35186</v>
      </c>
      <c r="J60" s="60">
        <v>20094</v>
      </c>
      <c r="K60" s="59">
        <v>35186</v>
      </c>
      <c r="L60" s="60">
        <v>21139</v>
      </c>
      <c r="M60" s="59">
        <v>35186</v>
      </c>
      <c r="N60" s="60">
        <v>7540.6</v>
      </c>
      <c r="O60" s="59">
        <v>35186</v>
      </c>
      <c r="P60" s="60">
        <v>7684.9</v>
      </c>
    </row>
    <row r="61" spans="1:16" x14ac:dyDescent="0.25">
      <c r="A61" s="1">
        <v>35217</v>
      </c>
      <c r="B61">
        <v>33281</v>
      </c>
      <c r="C61" s="1">
        <v>35217</v>
      </c>
      <c r="D61">
        <v>33452</v>
      </c>
      <c r="E61" s="1">
        <v>35217</v>
      </c>
      <c r="F61">
        <v>30288</v>
      </c>
      <c r="G61" s="1">
        <v>35217</v>
      </c>
      <c r="H61">
        <v>30470</v>
      </c>
      <c r="I61" s="59">
        <v>35217</v>
      </c>
      <c r="J61" s="60">
        <v>19932</v>
      </c>
      <c r="K61" s="59">
        <v>35217</v>
      </c>
      <c r="L61" s="60">
        <v>20669</v>
      </c>
      <c r="M61" s="59">
        <v>35217</v>
      </c>
      <c r="N61" s="60">
        <v>7546</v>
      </c>
      <c r="O61" s="59">
        <v>35217</v>
      </c>
      <c r="P61" s="60">
        <v>7770.9</v>
      </c>
    </row>
    <row r="62" spans="1:16" x14ac:dyDescent="0.25">
      <c r="A62" s="1">
        <v>35247</v>
      </c>
      <c r="B62">
        <v>33470</v>
      </c>
      <c r="C62" s="1">
        <v>35247</v>
      </c>
      <c r="D62">
        <v>34426</v>
      </c>
      <c r="E62" s="1">
        <v>35247</v>
      </c>
      <c r="F62">
        <v>30493</v>
      </c>
      <c r="G62" s="1">
        <v>35247</v>
      </c>
      <c r="H62">
        <v>31377</v>
      </c>
      <c r="I62" s="59">
        <v>35247</v>
      </c>
      <c r="J62" s="60">
        <v>20145</v>
      </c>
      <c r="K62" s="59">
        <v>35247</v>
      </c>
      <c r="L62" s="60">
        <v>20971</v>
      </c>
      <c r="M62" s="59">
        <v>35247</v>
      </c>
      <c r="N62" s="60">
        <v>7567.6</v>
      </c>
      <c r="O62" s="59">
        <v>35247</v>
      </c>
      <c r="P62" s="60">
        <v>7721.3</v>
      </c>
    </row>
    <row r="63" spans="1:16" x14ac:dyDescent="0.25">
      <c r="A63" s="1">
        <v>35278</v>
      </c>
      <c r="B63">
        <v>33542</v>
      </c>
      <c r="C63" s="1">
        <v>35278</v>
      </c>
      <c r="D63">
        <v>34841</v>
      </c>
      <c r="E63" s="1">
        <v>35278</v>
      </c>
      <c r="F63">
        <v>30555</v>
      </c>
      <c r="G63" s="1">
        <v>35278</v>
      </c>
      <c r="H63">
        <v>31747</v>
      </c>
      <c r="I63" s="59">
        <v>35278</v>
      </c>
      <c r="J63" s="60">
        <v>20140</v>
      </c>
      <c r="K63" s="59">
        <v>35278</v>
      </c>
      <c r="L63" s="60">
        <v>21792</v>
      </c>
      <c r="M63" s="59">
        <v>35278</v>
      </c>
      <c r="N63" s="60">
        <v>7580</v>
      </c>
      <c r="O63" s="59">
        <v>35278</v>
      </c>
      <c r="P63" s="60">
        <v>7766.5</v>
      </c>
    </row>
    <row r="64" spans="1:16" x14ac:dyDescent="0.25">
      <c r="A64" s="1">
        <v>35309</v>
      </c>
      <c r="B64">
        <v>33494</v>
      </c>
      <c r="C64" s="1">
        <v>35309</v>
      </c>
      <c r="D64">
        <v>32214</v>
      </c>
      <c r="E64" s="1">
        <v>35309</v>
      </c>
      <c r="F64">
        <v>30565</v>
      </c>
      <c r="G64" s="1">
        <v>35309</v>
      </c>
      <c r="H64">
        <v>29495</v>
      </c>
      <c r="I64" s="59">
        <v>35309</v>
      </c>
      <c r="J64" s="60">
        <v>20397</v>
      </c>
      <c r="K64" s="59">
        <v>35309</v>
      </c>
      <c r="L64" s="60">
        <v>19826</v>
      </c>
      <c r="M64" s="59">
        <v>35309</v>
      </c>
      <c r="N64" s="60">
        <v>7583.9</v>
      </c>
      <c r="O64" s="59">
        <v>35309</v>
      </c>
      <c r="P64" s="60">
        <v>7698.1</v>
      </c>
    </row>
    <row r="65" spans="1:16" x14ac:dyDescent="0.25">
      <c r="A65" s="1">
        <v>35339</v>
      </c>
      <c r="B65">
        <v>33704</v>
      </c>
      <c r="C65" s="1">
        <v>35339</v>
      </c>
      <c r="D65">
        <v>33524</v>
      </c>
      <c r="E65" s="1">
        <v>35339</v>
      </c>
      <c r="F65">
        <v>30766</v>
      </c>
      <c r="G65" s="1">
        <v>35339</v>
      </c>
      <c r="H65">
        <v>30674</v>
      </c>
      <c r="I65" s="59">
        <v>35339</v>
      </c>
      <c r="J65" s="60">
        <v>20551</v>
      </c>
      <c r="K65" s="59">
        <v>35339</v>
      </c>
      <c r="L65" s="60">
        <v>20736</v>
      </c>
      <c r="M65" s="59">
        <v>35339</v>
      </c>
      <c r="N65" s="60">
        <v>7601.1</v>
      </c>
      <c r="O65" s="59">
        <v>35339</v>
      </c>
      <c r="P65" s="60">
        <v>7574.2</v>
      </c>
    </row>
    <row r="66" spans="1:16" x14ac:dyDescent="0.25">
      <c r="A66" s="1">
        <v>35370</v>
      </c>
      <c r="B66">
        <v>33734</v>
      </c>
      <c r="C66" s="1">
        <v>35370</v>
      </c>
      <c r="D66">
        <v>34045</v>
      </c>
      <c r="E66" s="1">
        <v>35370</v>
      </c>
      <c r="F66">
        <v>30768</v>
      </c>
      <c r="G66" s="1">
        <v>35370</v>
      </c>
      <c r="H66">
        <v>31014</v>
      </c>
      <c r="I66" s="59">
        <v>35370</v>
      </c>
      <c r="J66" s="60">
        <v>20789</v>
      </c>
      <c r="K66" s="59">
        <v>35370</v>
      </c>
      <c r="L66" s="60">
        <v>20332</v>
      </c>
      <c r="M66" s="59">
        <v>35370</v>
      </c>
      <c r="N66" s="60">
        <v>7621.7</v>
      </c>
      <c r="O66" s="59">
        <v>35370</v>
      </c>
      <c r="P66" s="60">
        <v>7558.7</v>
      </c>
    </row>
    <row r="67" spans="1:16" x14ac:dyDescent="0.25">
      <c r="A67" s="1">
        <v>35400</v>
      </c>
      <c r="B67">
        <v>33819</v>
      </c>
      <c r="C67" s="1">
        <v>35400</v>
      </c>
      <c r="D67">
        <v>36460</v>
      </c>
      <c r="E67" s="1">
        <v>35400</v>
      </c>
      <c r="F67">
        <v>30879</v>
      </c>
      <c r="G67" s="1">
        <v>35400</v>
      </c>
      <c r="H67">
        <v>32454</v>
      </c>
      <c r="I67" s="59">
        <v>35400</v>
      </c>
      <c r="J67" s="60">
        <v>20707</v>
      </c>
      <c r="K67" s="59">
        <v>35400</v>
      </c>
      <c r="L67" s="60">
        <v>20603</v>
      </c>
      <c r="M67" s="59">
        <v>35400</v>
      </c>
      <c r="N67" s="60">
        <v>7628.9</v>
      </c>
      <c r="O67" s="59">
        <v>35400</v>
      </c>
      <c r="P67" s="60">
        <v>7586</v>
      </c>
    </row>
    <row r="68" spans="1:16" x14ac:dyDescent="0.25">
      <c r="A68" s="1">
        <v>35431</v>
      </c>
      <c r="B68">
        <v>34049</v>
      </c>
      <c r="C68" s="1">
        <v>35431</v>
      </c>
      <c r="D68">
        <v>33175</v>
      </c>
      <c r="E68" s="1">
        <v>35431</v>
      </c>
      <c r="F68">
        <v>31030</v>
      </c>
      <c r="G68" s="1">
        <v>35431</v>
      </c>
      <c r="H68">
        <v>30534</v>
      </c>
      <c r="I68" s="59">
        <v>35431</v>
      </c>
      <c r="J68" s="60">
        <v>21110</v>
      </c>
      <c r="K68" s="59">
        <v>35431</v>
      </c>
      <c r="L68" s="60">
        <v>19316</v>
      </c>
      <c r="M68" s="59">
        <v>35431</v>
      </c>
      <c r="N68" s="60">
        <v>7640.5</v>
      </c>
      <c r="O68" s="59">
        <v>35431</v>
      </c>
      <c r="P68" s="60">
        <v>7320.4</v>
      </c>
    </row>
    <row r="69" spans="1:16" x14ac:dyDescent="0.25">
      <c r="A69" s="1">
        <v>35462</v>
      </c>
      <c r="B69">
        <v>33989</v>
      </c>
      <c r="C69" s="1">
        <v>35462</v>
      </c>
      <c r="D69">
        <v>30538</v>
      </c>
      <c r="E69" s="1">
        <v>35462</v>
      </c>
      <c r="F69">
        <v>30991</v>
      </c>
      <c r="G69" s="1">
        <v>35462</v>
      </c>
      <c r="H69">
        <v>27985</v>
      </c>
      <c r="I69" s="59">
        <v>35462</v>
      </c>
      <c r="J69" s="60">
        <v>21136</v>
      </c>
      <c r="K69" s="59">
        <v>35462</v>
      </c>
      <c r="L69" s="60">
        <v>19128</v>
      </c>
      <c r="M69" s="59">
        <v>35462</v>
      </c>
      <c r="N69" s="60">
        <v>7653.3</v>
      </c>
      <c r="O69" s="59">
        <v>35462</v>
      </c>
      <c r="P69" s="60">
        <v>7407.6</v>
      </c>
    </row>
    <row r="70" spans="1:16" x14ac:dyDescent="0.25">
      <c r="A70" s="1">
        <v>35490</v>
      </c>
      <c r="B70">
        <v>34156</v>
      </c>
      <c r="C70" s="1">
        <v>35490</v>
      </c>
      <c r="D70">
        <v>34446</v>
      </c>
      <c r="E70" s="1">
        <v>35490</v>
      </c>
      <c r="F70">
        <v>31109</v>
      </c>
      <c r="G70" s="1">
        <v>35490</v>
      </c>
      <c r="H70">
        <v>31513</v>
      </c>
      <c r="I70" s="59">
        <v>35490</v>
      </c>
      <c r="J70" s="60">
        <v>21171</v>
      </c>
      <c r="K70" s="59">
        <v>35490</v>
      </c>
      <c r="L70" s="60">
        <v>21383</v>
      </c>
      <c r="M70" s="59">
        <v>35490</v>
      </c>
      <c r="N70" s="60">
        <v>7664.2</v>
      </c>
      <c r="O70" s="59">
        <v>35490</v>
      </c>
      <c r="P70" s="60">
        <v>7544.2</v>
      </c>
    </row>
    <row r="71" spans="1:16" x14ac:dyDescent="0.25">
      <c r="A71" s="1">
        <v>35521</v>
      </c>
      <c r="B71">
        <v>34056</v>
      </c>
      <c r="C71" s="1">
        <v>35521</v>
      </c>
      <c r="D71">
        <v>32637</v>
      </c>
      <c r="E71" s="1">
        <v>35521</v>
      </c>
      <c r="F71">
        <v>31065</v>
      </c>
      <c r="G71" s="1">
        <v>35521</v>
      </c>
      <c r="H71">
        <v>29853</v>
      </c>
      <c r="I71" s="59">
        <v>35521</v>
      </c>
      <c r="J71" s="60">
        <v>21216</v>
      </c>
      <c r="K71" s="59">
        <v>35521</v>
      </c>
      <c r="L71" s="60">
        <v>21110</v>
      </c>
      <c r="M71" s="59">
        <v>35521</v>
      </c>
      <c r="N71" s="60">
        <v>7670</v>
      </c>
      <c r="O71" s="59">
        <v>35521</v>
      </c>
      <c r="P71" s="60">
        <v>7651.1</v>
      </c>
    </row>
    <row r="72" spans="1:16" x14ac:dyDescent="0.25">
      <c r="A72" s="1">
        <v>35551</v>
      </c>
      <c r="B72">
        <v>33978</v>
      </c>
      <c r="C72" s="1">
        <v>35551</v>
      </c>
      <c r="D72">
        <v>35522</v>
      </c>
      <c r="E72" s="1">
        <v>35551</v>
      </c>
      <c r="F72">
        <v>30987</v>
      </c>
      <c r="G72" s="1">
        <v>35551</v>
      </c>
      <c r="H72">
        <v>32412</v>
      </c>
      <c r="I72" s="59">
        <v>35551</v>
      </c>
      <c r="J72" s="60">
        <v>21230</v>
      </c>
      <c r="K72" s="59">
        <v>35551</v>
      </c>
      <c r="L72" s="60">
        <v>22674</v>
      </c>
      <c r="M72" s="59">
        <v>35551</v>
      </c>
      <c r="N72" s="60">
        <v>7684.8</v>
      </c>
      <c r="O72" s="59">
        <v>35551</v>
      </c>
      <c r="P72" s="60">
        <v>7827.5</v>
      </c>
    </row>
    <row r="73" spans="1:16" x14ac:dyDescent="0.25">
      <c r="A73" s="1">
        <v>35582</v>
      </c>
      <c r="B73">
        <v>33892</v>
      </c>
      <c r="C73" s="1">
        <v>35582</v>
      </c>
      <c r="D73">
        <v>33570</v>
      </c>
      <c r="E73" s="1">
        <v>35582</v>
      </c>
      <c r="F73">
        <v>30804</v>
      </c>
      <c r="G73" s="1">
        <v>35582</v>
      </c>
      <c r="H73">
        <v>30527</v>
      </c>
      <c r="I73" s="59">
        <v>35582</v>
      </c>
      <c r="J73" s="60">
        <v>21382</v>
      </c>
      <c r="K73" s="59">
        <v>35582</v>
      </c>
      <c r="L73" s="60">
        <v>21874</v>
      </c>
      <c r="M73" s="59">
        <v>35582</v>
      </c>
      <c r="N73" s="60">
        <v>7694.2</v>
      </c>
      <c r="O73" s="59">
        <v>35582</v>
      </c>
      <c r="P73" s="60">
        <v>7922</v>
      </c>
    </row>
    <row r="74" spans="1:16" x14ac:dyDescent="0.25">
      <c r="A74" s="1">
        <v>35612</v>
      </c>
      <c r="B74">
        <v>34106</v>
      </c>
      <c r="C74" s="1">
        <v>35612</v>
      </c>
      <c r="D74">
        <v>35396</v>
      </c>
      <c r="E74" s="1">
        <v>35612</v>
      </c>
      <c r="F74">
        <v>31022</v>
      </c>
      <c r="G74" s="1">
        <v>35612</v>
      </c>
      <c r="H74">
        <v>32232</v>
      </c>
      <c r="I74" s="59">
        <v>35612</v>
      </c>
      <c r="J74" s="60">
        <v>21689</v>
      </c>
      <c r="K74" s="59">
        <v>35612</v>
      </c>
      <c r="L74" s="60">
        <v>22665</v>
      </c>
      <c r="M74" s="59">
        <v>35612</v>
      </c>
      <c r="N74" s="60">
        <v>7677.1</v>
      </c>
      <c r="O74" s="59">
        <v>35612</v>
      </c>
      <c r="P74" s="60">
        <v>7830.8</v>
      </c>
    </row>
    <row r="75" spans="1:16" x14ac:dyDescent="0.25">
      <c r="A75" s="1">
        <v>35643</v>
      </c>
      <c r="B75">
        <v>34256</v>
      </c>
      <c r="C75" s="1">
        <v>35643</v>
      </c>
      <c r="D75">
        <v>35191</v>
      </c>
      <c r="E75" s="1">
        <v>35643</v>
      </c>
      <c r="F75">
        <v>31160</v>
      </c>
      <c r="G75" s="1">
        <v>35643</v>
      </c>
      <c r="H75">
        <v>32032</v>
      </c>
      <c r="I75" s="59">
        <v>35643</v>
      </c>
      <c r="J75" s="60">
        <v>21674</v>
      </c>
      <c r="K75" s="59">
        <v>35643</v>
      </c>
      <c r="L75" s="60">
        <v>23300</v>
      </c>
      <c r="M75" s="59">
        <v>35643</v>
      </c>
      <c r="N75" s="60">
        <v>7701.1</v>
      </c>
      <c r="O75" s="59">
        <v>35643</v>
      </c>
      <c r="P75" s="60">
        <v>7885.7</v>
      </c>
    </row>
    <row r="76" spans="1:16" x14ac:dyDescent="0.25">
      <c r="A76" s="1">
        <v>35674</v>
      </c>
      <c r="B76">
        <v>34281</v>
      </c>
      <c r="C76" s="1">
        <v>35674</v>
      </c>
      <c r="D76">
        <v>33039</v>
      </c>
      <c r="E76" s="1">
        <v>35674</v>
      </c>
      <c r="F76">
        <v>31171</v>
      </c>
      <c r="G76" s="1">
        <v>35674</v>
      </c>
      <c r="H76">
        <v>30142</v>
      </c>
      <c r="I76" s="59">
        <v>35674</v>
      </c>
      <c r="J76" s="60">
        <v>21986</v>
      </c>
      <c r="K76" s="59">
        <v>35674</v>
      </c>
      <c r="L76" s="60">
        <v>21392</v>
      </c>
      <c r="M76" s="59">
        <v>35674</v>
      </c>
      <c r="N76" s="60">
        <v>7723.2</v>
      </c>
      <c r="O76" s="59">
        <v>35674</v>
      </c>
      <c r="P76" s="60">
        <v>7835</v>
      </c>
    </row>
    <row r="77" spans="1:16" x14ac:dyDescent="0.25">
      <c r="A77" s="1">
        <v>35704</v>
      </c>
      <c r="B77">
        <v>34348</v>
      </c>
      <c r="C77" s="1">
        <v>35704</v>
      </c>
      <c r="D77">
        <v>34401</v>
      </c>
      <c r="E77" s="1">
        <v>35704</v>
      </c>
      <c r="F77">
        <v>31225</v>
      </c>
      <c r="G77" s="1">
        <v>35704</v>
      </c>
      <c r="H77">
        <v>31319</v>
      </c>
      <c r="I77" s="59">
        <v>35704</v>
      </c>
      <c r="J77" s="60">
        <v>21758</v>
      </c>
      <c r="K77" s="59">
        <v>35704</v>
      </c>
      <c r="L77" s="60">
        <v>22106</v>
      </c>
      <c r="M77" s="59">
        <v>35704</v>
      </c>
      <c r="N77" s="60">
        <v>7709.7</v>
      </c>
      <c r="O77" s="59">
        <v>35704</v>
      </c>
      <c r="P77" s="60">
        <v>7681.8</v>
      </c>
    </row>
    <row r="78" spans="1:16" x14ac:dyDescent="0.25">
      <c r="A78" s="1">
        <v>35735</v>
      </c>
      <c r="B78">
        <v>34230</v>
      </c>
      <c r="C78" s="1">
        <v>35735</v>
      </c>
      <c r="D78">
        <v>34128</v>
      </c>
      <c r="E78" s="1">
        <v>35735</v>
      </c>
      <c r="F78">
        <v>31125</v>
      </c>
      <c r="G78" s="1">
        <v>35735</v>
      </c>
      <c r="H78">
        <v>31032</v>
      </c>
      <c r="I78" s="59">
        <v>35735</v>
      </c>
      <c r="J78" s="60">
        <v>21504</v>
      </c>
      <c r="K78" s="59">
        <v>35735</v>
      </c>
      <c r="L78" s="60">
        <v>20751</v>
      </c>
      <c r="M78" s="59">
        <v>35735</v>
      </c>
      <c r="N78" s="60">
        <v>7727.3</v>
      </c>
      <c r="O78" s="59">
        <v>35735</v>
      </c>
      <c r="P78" s="60">
        <v>7665.1</v>
      </c>
    </row>
    <row r="79" spans="1:16" x14ac:dyDescent="0.25">
      <c r="A79" s="1">
        <v>35765</v>
      </c>
      <c r="B79">
        <v>34190</v>
      </c>
      <c r="C79" s="1">
        <v>35765</v>
      </c>
      <c r="D79">
        <v>37330</v>
      </c>
      <c r="E79" s="1">
        <v>35765</v>
      </c>
      <c r="F79">
        <v>31063</v>
      </c>
      <c r="G79" s="1">
        <v>35765</v>
      </c>
      <c r="H79">
        <v>32989</v>
      </c>
      <c r="I79" s="59">
        <v>35765</v>
      </c>
      <c r="J79" s="60">
        <v>21818</v>
      </c>
      <c r="K79" s="59">
        <v>35765</v>
      </c>
      <c r="L79" s="60">
        <v>21665</v>
      </c>
      <c r="M79" s="59">
        <v>35765</v>
      </c>
      <c r="N79" s="60">
        <v>7728.5</v>
      </c>
      <c r="O79" s="59">
        <v>35765</v>
      </c>
      <c r="P79" s="60">
        <v>7690.6</v>
      </c>
    </row>
    <row r="80" spans="1:16" x14ac:dyDescent="0.25">
      <c r="A80" s="1">
        <v>35796</v>
      </c>
      <c r="B80">
        <v>34126</v>
      </c>
      <c r="C80" s="1">
        <v>35796</v>
      </c>
      <c r="D80">
        <v>33440</v>
      </c>
      <c r="E80" s="1">
        <v>35796</v>
      </c>
      <c r="F80">
        <v>30989</v>
      </c>
      <c r="G80" s="1">
        <v>35796</v>
      </c>
      <c r="H80">
        <v>30679</v>
      </c>
      <c r="I80" s="59">
        <v>35796</v>
      </c>
      <c r="J80" s="60">
        <v>21921</v>
      </c>
      <c r="K80" s="59">
        <v>35796</v>
      </c>
      <c r="L80" s="60">
        <v>20408</v>
      </c>
      <c r="M80" s="59">
        <v>35796</v>
      </c>
      <c r="N80" s="60">
        <v>7741.5</v>
      </c>
      <c r="O80" s="59">
        <v>35796</v>
      </c>
      <c r="P80" s="60">
        <v>7419.9</v>
      </c>
    </row>
    <row r="81" spans="1:16" x14ac:dyDescent="0.25">
      <c r="A81" s="1">
        <v>35827</v>
      </c>
      <c r="B81">
        <v>34102</v>
      </c>
      <c r="C81" s="1">
        <v>35827</v>
      </c>
      <c r="D81">
        <v>30661</v>
      </c>
      <c r="E81" s="1">
        <v>35827</v>
      </c>
      <c r="F81">
        <v>30915</v>
      </c>
      <c r="G81" s="1">
        <v>35827</v>
      </c>
      <c r="H81">
        <v>27947</v>
      </c>
      <c r="I81" s="59">
        <v>35827</v>
      </c>
      <c r="J81" s="60">
        <v>22132</v>
      </c>
      <c r="K81" s="59">
        <v>35827</v>
      </c>
      <c r="L81" s="60">
        <v>20096</v>
      </c>
      <c r="M81" s="59">
        <v>35827</v>
      </c>
      <c r="N81" s="60">
        <v>7758.8</v>
      </c>
      <c r="O81" s="59">
        <v>35827</v>
      </c>
      <c r="P81" s="60">
        <v>7514.8</v>
      </c>
    </row>
    <row r="82" spans="1:16" x14ac:dyDescent="0.25">
      <c r="A82" s="1">
        <v>35855</v>
      </c>
      <c r="B82">
        <v>34275</v>
      </c>
      <c r="C82" s="1">
        <v>35855</v>
      </c>
      <c r="D82">
        <v>33392</v>
      </c>
      <c r="E82" s="1">
        <v>35855</v>
      </c>
      <c r="F82">
        <v>31123</v>
      </c>
      <c r="G82" s="1">
        <v>35855</v>
      </c>
      <c r="H82">
        <v>30501</v>
      </c>
      <c r="I82" s="59">
        <v>35855</v>
      </c>
      <c r="J82" s="60">
        <v>22251</v>
      </c>
      <c r="K82" s="59">
        <v>35855</v>
      </c>
      <c r="L82" s="60">
        <v>22340</v>
      </c>
      <c r="M82" s="59">
        <v>35855</v>
      </c>
      <c r="N82" s="60">
        <v>7766.3</v>
      </c>
      <c r="O82" s="59">
        <v>35855</v>
      </c>
      <c r="P82" s="60">
        <v>7644.6</v>
      </c>
    </row>
    <row r="83" spans="1:16" x14ac:dyDescent="0.25">
      <c r="A83" s="1">
        <v>35886</v>
      </c>
      <c r="B83">
        <v>34374</v>
      </c>
      <c r="C83" s="1">
        <v>35886</v>
      </c>
      <c r="D83">
        <v>33926</v>
      </c>
      <c r="E83" s="1">
        <v>35886</v>
      </c>
      <c r="F83">
        <v>31169</v>
      </c>
      <c r="G83" s="1">
        <v>35886</v>
      </c>
      <c r="H83">
        <v>30826</v>
      </c>
      <c r="I83" s="59">
        <v>35886</v>
      </c>
      <c r="J83" s="60">
        <v>22353</v>
      </c>
      <c r="K83" s="59">
        <v>35886</v>
      </c>
      <c r="L83" s="60">
        <v>22241</v>
      </c>
      <c r="M83" s="59">
        <v>35886</v>
      </c>
      <c r="N83" s="60">
        <v>7772.6</v>
      </c>
      <c r="O83" s="59">
        <v>35886</v>
      </c>
      <c r="P83" s="60">
        <v>7765.1</v>
      </c>
    </row>
    <row r="84" spans="1:16" x14ac:dyDescent="0.25">
      <c r="A84" s="1">
        <v>35916</v>
      </c>
      <c r="B84">
        <v>34534</v>
      </c>
      <c r="C84" s="1">
        <v>35916</v>
      </c>
      <c r="D84">
        <v>35722</v>
      </c>
      <c r="E84" s="1">
        <v>35916</v>
      </c>
      <c r="F84">
        <v>31358</v>
      </c>
      <c r="G84" s="1">
        <v>35916</v>
      </c>
      <c r="H84">
        <v>32456</v>
      </c>
      <c r="I84" s="59">
        <v>35916</v>
      </c>
      <c r="J84" s="60">
        <v>22436</v>
      </c>
      <c r="K84" s="59">
        <v>35916</v>
      </c>
      <c r="L84" s="60">
        <v>23872</v>
      </c>
      <c r="M84" s="59">
        <v>35916</v>
      </c>
      <c r="N84" s="60">
        <v>7810.8</v>
      </c>
      <c r="O84" s="59">
        <v>35916</v>
      </c>
      <c r="P84" s="60">
        <v>7947.6</v>
      </c>
    </row>
    <row r="85" spans="1:16" x14ac:dyDescent="0.25">
      <c r="A85" s="1">
        <v>35947</v>
      </c>
      <c r="B85">
        <v>34592</v>
      </c>
      <c r="C85" s="1">
        <v>35947</v>
      </c>
      <c r="D85">
        <v>34351</v>
      </c>
      <c r="E85" s="1">
        <v>35947</v>
      </c>
      <c r="F85">
        <v>31435</v>
      </c>
      <c r="G85" s="1">
        <v>35947</v>
      </c>
      <c r="H85">
        <v>31215</v>
      </c>
      <c r="I85" s="59">
        <v>35947</v>
      </c>
      <c r="J85" s="60">
        <v>22634</v>
      </c>
      <c r="K85" s="59">
        <v>35947</v>
      </c>
      <c r="L85" s="60">
        <v>23200</v>
      </c>
      <c r="M85" s="59">
        <v>35947</v>
      </c>
      <c r="N85" s="60">
        <v>7811.6</v>
      </c>
      <c r="O85" s="59">
        <v>35947</v>
      </c>
      <c r="P85" s="60">
        <v>8040.6</v>
      </c>
    </row>
    <row r="86" spans="1:16" x14ac:dyDescent="0.25">
      <c r="A86" s="1">
        <v>35977</v>
      </c>
      <c r="B86">
        <v>34856</v>
      </c>
      <c r="C86" s="1">
        <v>35977</v>
      </c>
      <c r="D86">
        <v>36390</v>
      </c>
      <c r="E86" s="1">
        <v>35977</v>
      </c>
      <c r="F86">
        <v>31673</v>
      </c>
      <c r="G86" s="1">
        <v>35977</v>
      </c>
      <c r="H86">
        <v>33067</v>
      </c>
      <c r="I86" s="59">
        <v>35977</v>
      </c>
      <c r="J86" s="60">
        <v>22570</v>
      </c>
      <c r="K86" s="59">
        <v>35977</v>
      </c>
      <c r="L86" s="60">
        <v>23744</v>
      </c>
      <c r="M86" s="59">
        <v>35977</v>
      </c>
      <c r="N86" s="60">
        <v>7817.9</v>
      </c>
      <c r="O86" s="59">
        <v>35977</v>
      </c>
      <c r="P86" s="60">
        <v>7970.9</v>
      </c>
    </row>
    <row r="87" spans="1:16" x14ac:dyDescent="0.25">
      <c r="A87" s="1">
        <v>36008</v>
      </c>
      <c r="B87">
        <v>34950</v>
      </c>
      <c r="C87" s="1">
        <v>36008</v>
      </c>
      <c r="D87">
        <v>35388</v>
      </c>
      <c r="E87" s="1">
        <v>36008</v>
      </c>
      <c r="F87">
        <v>31744</v>
      </c>
      <c r="G87" s="1">
        <v>36008</v>
      </c>
      <c r="H87">
        <v>32220</v>
      </c>
      <c r="I87" s="59">
        <v>36008</v>
      </c>
      <c r="J87" s="60">
        <v>22743</v>
      </c>
      <c r="K87" s="59">
        <v>36008</v>
      </c>
      <c r="L87" s="60">
        <v>23857</v>
      </c>
      <c r="M87" s="59">
        <v>36008</v>
      </c>
      <c r="N87" s="60">
        <v>7833.5</v>
      </c>
      <c r="O87" s="59">
        <v>36008</v>
      </c>
      <c r="P87" s="60">
        <v>8010.5</v>
      </c>
    </row>
    <row r="88" spans="1:16" x14ac:dyDescent="0.25">
      <c r="A88" s="1">
        <v>36039</v>
      </c>
      <c r="B88">
        <v>34916</v>
      </c>
      <c r="C88" s="1">
        <v>36039</v>
      </c>
      <c r="D88">
        <v>34037</v>
      </c>
      <c r="E88" s="1">
        <v>36039</v>
      </c>
      <c r="F88">
        <v>31702</v>
      </c>
      <c r="G88" s="1">
        <v>36039</v>
      </c>
      <c r="H88">
        <v>31005</v>
      </c>
      <c r="I88" s="59">
        <v>36039</v>
      </c>
      <c r="J88" s="60">
        <v>22830</v>
      </c>
      <c r="K88" s="59">
        <v>36039</v>
      </c>
      <c r="L88" s="60">
        <v>22328</v>
      </c>
      <c r="M88" s="59">
        <v>36039</v>
      </c>
      <c r="N88" s="60">
        <v>7850.7</v>
      </c>
      <c r="O88" s="59">
        <v>36039</v>
      </c>
      <c r="P88" s="60">
        <v>7958.6</v>
      </c>
    </row>
    <row r="89" spans="1:16" x14ac:dyDescent="0.25">
      <c r="A89" s="1">
        <v>36069</v>
      </c>
      <c r="B89">
        <v>35093</v>
      </c>
      <c r="C89" s="1">
        <v>36069</v>
      </c>
      <c r="D89">
        <v>35421</v>
      </c>
      <c r="E89" s="1">
        <v>36069</v>
      </c>
      <c r="F89">
        <v>31864</v>
      </c>
      <c r="G89" s="1">
        <v>36069</v>
      </c>
      <c r="H89">
        <v>32214</v>
      </c>
      <c r="I89" s="59">
        <v>36069</v>
      </c>
      <c r="J89" s="60">
        <v>23066</v>
      </c>
      <c r="K89" s="59">
        <v>36069</v>
      </c>
      <c r="L89" s="60">
        <v>23735</v>
      </c>
      <c r="M89" s="59">
        <v>36069</v>
      </c>
      <c r="N89" s="60">
        <v>7840.3</v>
      </c>
      <c r="O89" s="59">
        <v>36069</v>
      </c>
      <c r="P89" s="60">
        <v>7816.2</v>
      </c>
    </row>
    <row r="90" spans="1:16" x14ac:dyDescent="0.25">
      <c r="A90" s="1">
        <v>36100</v>
      </c>
      <c r="B90">
        <v>35140</v>
      </c>
      <c r="C90" s="1">
        <v>36100</v>
      </c>
      <c r="D90">
        <v>34557</v>
      </c>
      <c r="E90" s="1">
        <v>36100</v>
      </c>
      <c r="F90">
        <v>31920</v>
      </c>
      <c r="G90" s="1">
        <v>36100</v>
      </c>
      <c r="H90">
        <v>31377</v>
      </c>
      <c r="I90" s="59">
        <v>36100</v>
      </c>
      <c r="J90" s="60">
        <v>23157</v>
      </c>
      <c r="K90" s="59">
        <v>36100</v>
      </c>
      <c r="L90" s="60">
        <v>22022</v>
      </c>
      <c r="M90" s="59">
        <v>36100</v>
      </c>
      <c r="N90" s="60">
        <v>7865.2</v>
      </c>
      <c r="O90" s="59">
        <v>36100</v>
      </c>
      <c r="P90" s="60">
        <v>7803.8</v>
      </c>
    </row>
    <row r="91" spans="1:16" x14ac:dyDescent="0.25">
      <c r="A91" s="1">
        <v>36130</v>
      </c>
      <c r="B91">
        <v>35533</v>
      </c>
      <c r="C91" s="1">
        <v>36130</v>
      </c>
      <c r="D91">
        <v>39240</v>
      </c>
      <c r="E91" s="1">
        <v>36130</v>
      </c>
      <c r="F91">
        <v>32291</v>
      </c>
      <c r="G91" s="1">
        <v>36130</v>
      </c>
      <c r="H91">
        <v>34681</v>
      </c>
      <c r="I91" s="59">
        <v>36130</v>
      </c>
      <c r="J91" s="60">
        <v>23351</v>
      </c>
      <c r="K91" s="59">
        <v>36130</v>
      </c>
      <c r="L91" s="60">
        <v>23351</v>
      </c>
      <c r="M91" s="59">
        <v>36130</v>
      </c>
      <c r="N91" s="60">
        <v>7890.8</v>
      </c>
      <c r="O91" s="59">
        <v>36130</v>
      </c>
      <c r="P91" s="60">
        <v>7859.4</v>
      </c>
    </row>
    <row r="92" spans="1:16" x14ac:dyDescent="0.25">
      <c r="A92" s="1">
        <v>36161</v>
      </c>
      <c r="B92">
        <v>35447</v>
      </c>
      <c r="C92" s="1">
        <v>36161</v>
      </c>
      <c r="D92">
        <v>34300</v>
      </c>
      <c r="E92" s="1">
        <v>36161</v>
      </c>
      <c r="F92">
        <v>32225</v>
      </c>
      <c r="G92" s="1">
        <v>36161</v>
      </c>
      <c r="H92">
        <v>31516</v>
      </c>
      <c r="I92" s="59">
        <v>36161</v>
      </c>
      <c r="J92" s="60">
        <v>22871</v>
      </c>
      <c r="K92" s="59">
        <v>36161</v>
      </c>
      <c r="L92" s="60">
        <v>21316</v>
      </c>
      <c r="M92" s="59">
        <v>36161</v>
      </c>
      <c r="N92" s="60">
        <v>7898.8</v>
      </c>
      <c r="O92" s="59">
        <v>36161</v>
      </c>
      <c r="P92" s="60">
        <v>7577.7</v>
      </c>
    </row>
    <row r="93" spans="1:16" x14ac:dyDescent="0.25">
      <c r="A93" s="1">
        <v>36192</v>
      </c>
      <c r="B93">
        <v>35707</v>
      </c>
      <c r="C93" s="1">
        <v>36192</v>
      </c>
      <c r="D93">
        <v>32175</v>
      </c>
      <c r="E93" s="1">
        <v>36192</v>
      </c>
      <c r="F93">
        <v>32465</v>
      </c>
      <c r="G93" s="1">
        <v>36192</v>
      </c>
      <c r="H93">
        <v>29413</v>
      </c>
      <c r="I93" s="59">
        <v>36192</v>
      </c>
      <c r="J93" s="60">
        <v>23270</v>
      </c>
      <c r="K93" s="59">
        <v>36192</v>
      </c>
      <c r="L93" s="60">
        <v>21199</v>
      </c>
      <c r="M93" s="59">
        <v>36192</v>
      </c>
      <c r="N93" s="60">
        <v>7936.4</v>
      </c>
      <c r="O93" s="59">
        <v>36192</v>
      </c>
      <c r="P93" s="60">
        <v>7692.3</v>
      </c>
    </row>
    <row r="94" spans="1:16" x14ac:dyDescent="0.25">
      <c r="A94" s="1">
        <v>36220</v>
      </c>
      <c r="B94">
        <v>35652</v>
      </c>
      <c r="C94" s="1">
        <v>36220</v>
      </c>
      <c r="D94">
        <v>35502</v>
      </c>
      <c r="E94" s="1">
        <v>36220</v>
      </c>
      <c r="F94">
        <v>32419</v>
      </c>
      <c r="G94" s="1">
        <v>36220</v>
      </c>
      <c r="H94">
        <v>32451</v>
      </c>
      <c r="I94" s="59">
        <v>36220</v>
      </c>
      <c r="J94" s="60">
        <v>23250</v>
      </c>
      <c r="K94" s="59">
        <v>36220</v>
      </c>
      <c r="L94" s="60">
        <v>23320</v>
      </c>
      <c r="M94" s="59">
        <v>36220</v>
      </c>
      <c r="N94" s="60">
        <v>7942.1</v>
      </c>
      <c r="O94" s="59">
        <v>36220</v>
      </c>
      <c r="P94" s="60">
        <v>7819.1</v>
      </c>
    </row>
    <row r="95" spans="1:16" x14ac:dyDescent="0.25">
      <c r="A95" s="1">
        <v>36251</v>
      </c>
      <c r="B95">
        <v>36013</v>
      </c>
      <c r="C95" s="1">
        <v>36251</v>
      </c>
      <c r="D95">
        <v>35121</v>
      </c>
      <c r="E95" s="1">
        <v>36251</v>
      </c>
      <c r="F95">
        <v>32700</v>
      </c>
      <c r="G95" s="1">
        <v>36251</v>
      </c>
      <c r="H95">
        <v>31948</v>
      </c>
      <c r="I95" s="59">
        <v>36251</v>
      </c>
      <c r="J95" s="60">
        <v>23440</v>
      </c>
      <c r="K95" s="59">
        <v>36251</v>
      </c>
      <c r="L95" s="60">
        <v>23674</v>
      </c>
      <c r="M95" s="59">
        <v>36251</v>
      </c>
      <c r="N95" s="60">
        <v>7970</v>
      </c>
      <c r="O95" s="59">
        <v>36251</v>
      </c>
      <c r="P95" s="60">
        <v>7962.1</v>
      </c>
    </row>
    <row r="96" spans="1:16" x14ac:dyDescent="0.25">
      <c r="A96" s="1">
        <v>36281</v>
      </c>
      <c r="B96">
        <v>36060</v>
      </c>
      <c r="C96" s="1">
        <v>36281</v>
      </c>
      <c r="D96">
        <v>37055</v>
      </c>
      <c r="E96" s="1">
        <v>36281</v>
      </c>
      <c r="F96">
        <v>32776</v>
      </c>
      <c r="G96" s="1">
        <v>36281</v>
      </c>
      <c r="H96">
        <v>33727</v>
      </c>
      <c r="I96" s="59">
        <v>36281</v>
      </c>
      <c r="J96" s="60">
        <v>23500</v>
      </c>
      <c r="K96" s="59">
        <v>36281</v>
      </c>
      <c r="L96" s="60">
        <v>24651</v>
      </c>
      <c r="M96" s="59">
        <v>36281</v>
      </c>
      <c r="N96" s="60">
        <v>7989.6</v>
      </c>
      <c r="O96" s="59">
        <v>36281</v>
      </c>
      <c r="P96" s="60">
        <v>8121.4</v>
      </c>
    </row>
    <row r="97" spans="1:16" x14ac:dyDescent="0.25">
      <c r="A97" s="1">
        <v>36312</v>
      </c>
      <c r="B97">
        <v>35872</v>
      </c>
      <c r="C97" s="1">
        <v>36312</v>
      </c>
      <c r="D97">
        <v>35791</v>
      </c>
      <c r="E97" s="1">
        <v>36312</v>
      </c>
      <c r="F97">
        <v>32633</v>
      </c>
      <c r="G97" s="1">
        <v>36312</v>
      </c>
      <c r="H97">
        <v>32568</v>
      </c>
      <c r="I97" s="59">
        <v>36312</v>
      </c>
      <c r="J97" s="60">
        <v>23546</v>
      </c>
      <c r="K97" s="59">
        <v>36312</v>
      </c>
      <c r="L97" s="60">
        <v>24088</v>
      </c>
      <c r="M97" s="59">
        <v>36312</v>
      </c>
      <c r="N97" s="60">
        <v>8007.8</v>
      </c>
      <c r="O97" s="59">
        <v>36312</v>
      </c>
      <c r="P97" s="60">
        <v>8236.4</v>
      </c>
    </row>
    <row r="98" spans="1:16" x14ac:dyDescent="0.25">
      <c r="A98" s="1">
        <v>36342</v>
      </c>
      <c r="B98">
        <v>36126</v>
      </c>
      <c r="C98" s="1">
        <v>36342</v>
      </c>
      <c r="D98">
        <v>37981</v>
      </c>
      <c r="E98" s="1">
        <v>36342</v>
      </c>
      <c r="F98">
        <v>32891</v>
      </c>
      <c r="G98" s="1">
        <v>36342</v>
      </c>
      <c r="H98">
        <v>34568</v>
      </c>
      <c r="I98" s="59">
        <v>36342</v>
      </c>
      <c r="J98" s="60">
        <v>23508</v>
      </c>
      <c r="K98" s="59">
        <v>36342</v>
      </c>
      <c r="L98" s="60">
        <v>25059</v>
      </c>
      <c r="M98" s="59">
        <v>36342</v>
      </c>
      <c r="N98" s="60">
        <v>8005.9</v>
      </c>
      <c r="O98" s="59">
        <v>36342</v>
      </c>
      <c r="P98" s="60">
        <v>8160.3</v>
      </c>
    </row>
    <row r="99" spans="1:16" x14ac:dyDescent="0.25">
      <c r="A99" s="1">
        <v>36373</v>
      </c>
      <c r="B99">
        <v>36117</v>
      </c>
      <c r="C99" s="1">
        <v>36373</v>
      </c>
      <c r="D99">
        <v>36105</v>
      </c>
      <c r="E99" s="1">
        <v>36373</v>
      </c>
      <c r="F99">
        <v>32878</v>
      </c>
      <c r="G99" s="1">
        <v>36373</v>
      </c>
      <c r="H99">
        <v>32944</v>
      </c>
      <c r="I99" s="59">
        <v>36373</v>
      </c>
      <c r="J99" s="60">
        <v>23664</v>
      </c>
      <c r="K99" s="59">
        <v>36373</v>
      </c>
      <c r="L99" s="60">
        <v>24611</v>
      </c>
      <c r="M99" s="59">
        <v>36373</v>
      </c>
      <c r="N99" s="60">
        <v>8009.3</v>
      </c>
      <c r="O99" s="59">
        <v>36373</v>
      </c>
      <c r="P99" s="60">
        <v>8187.6</v>
      </c>
    </row>
    <row r="100" spans="1:16" x14ac:dyDescent="0.25">
      <c r="A100" s="1">
        <v>36404</v>
      </c>
      <c r="B100">
        <v>36411</v>
      </c>
      <c r="C100" s="1">
        <v>36404</v>
      </c>
      <c r="D100">
        <v>35734</v>
      </c>
      <c r="E100" s="1">
        <v>36404</v>
      </c>
      <c r="F100">
        <v>33121</v>
      </c>
      <c r="G100" s="1">
        <v>36404</v>
      </c>
      <c r="H100">
        <v>32624</v>
      </c>
      <c r="I100" s="59">
        <v>36404</v>
      </c>
      <c r="J100" s="60">
        <v>23836</v>
      </c>
      <c r="K100" s="59">
        <v>36404</v>
      </c>
      <c r="L100" s="60">
        <v>23240</v>
      </c>
      <c r="M100" s="59">
        <v>36404</v>
      </c>
      <c r="N100" s="60">
        <v>8012.2</v>
      </c>
      <c r="O100" s="59">
        <v>36404</v>
      </c>
      <c r="P100" s="60">
        <v>8130.9</v>
      </c>
    </row>
    <row r="101" spans="1:16" x14ac:dyDescent="0.25">
      <c r="A101" s="1">
        <v>36434</v>
      </c>
      <c r="B101">
        <v>36271</v>
      </c>
      <c r="C101" s="1">
        <v>36434</v>
      </c>
      <c r="D101">
        <v>36164</v>
      </c>
      <c r="E101" s="1">
        <v>36434</v>
      </c>
      <c r="F101">
        <v>32968</v>
      </c>
      <c r="G101" s="1">
        <v>36434</v>
      </c>
      <c r="H101">
        <v>32935</v>
      </c>
      <c r="I101" s="59">
        <v>36434</v>
      </c>
      <c r="J101" s="60">
        <v>24265</v>
      </c>
      <c r="K101" s="59">
        <v>36434</v>
      </c>
      <c r="L101" s="60">
        <v>24847</v>
      </c>
      <c r="M101" s="59">
        <v>36434</v>
      </c>
      <c r="N101" s="60">
        <v>8059.8</v>
      </c>
      <c r="O101" s="59">
        <v>36434</v>
      </c>
      <c r="P101" s="60">
        <v>8041.2</v>
      </c>
    </row>
    <row r="102" spans="1:16" x14ac:dyDescent="0.25">
      <c r="A102" s="1">
        <v>36465</v>
      </c>
      <c r="B102">
        <v>36300</v>
      </c>
      <c r="C102" s="1">
        <v>36465</v>
      </c>
      <c r="D102">
        <v>35833</v>
      </c>
      <c r="E102" s="1">
        <v>36465</v>
      </c>
      <c r="F102">
        <v>32972</v>
      </c>
      <c r="G102" s="1">
        <v>36465</v>
      </c>
      <c r="H102">
        <v>32510</v>
      </c>
      <c r="I102" s="59">
        <v>36465</v>
      </c>
      <c r="J102" s="60">
        <v>24421</v>
      </c>
      <c r="K102" s="59">
        <v>36465</v>
      </c>
      <c r="L102" s="60">
        <v>23249</v>
      </c>
      <c r="M102" s="59">
        <v>36465</v>
      </c>
      <c r="N102" s="60">
        <v>8086</v>
      </c>
      <c r="O102" s="59">
        <v>36465</v>
      </c>
      <c r="P102" s="60">
        <v>8023.3</v>
      </c>
    </row>
    <row r="103" spans="1:16" x14ac:dyDescent="0.25">
      <c r="A103" s="1">
        <v>36495</v>
      </c>
      <c r="B103">
        <v>37665</v>
      </c>
      <c r="C103" s="1">
        <v>36495</v>
      </c>
      <c r="D103">
        <v>41938</v>
      </c>
      <c r="E103" s="1">
        <v>36495</v>
      </c>
      <c r="F103">
        <v>34270</v>
      </c>
      <c r="G103" s="1">
        <v>36495</v>
      </c>
      <c r="H103">
        <v>37046</v>
      </c>
      <c r="I103" s="59">
        <v>36495</v>
      </c>
      <c r="J103" s="60">
        <v>24378</v>
      </c>
      <c r="K103" s="59">
        <v>36495</v>
      </c>
      <c r="L103" s="60">
        <v>24646</v>
      </c>
      <c r="M103" s="59">
        <v>36495</v>
      </c>
      <c r="N103" s="60">
        <v>8114.1</v>
      </c>
      <c r="O103" s="59">
        <v>36495</v>
      </c>
      <c r="P103" s="60">
        <v>8071.1</v>
      </c>
    </row>
    <row r="104" spans="1:16" x14ac:dyDescent="0.25">
      <c r="A104" s="1">
        <v>36526</v>
      </c>
      <c r="B104">
        <v>35613</v>
      </c>
      <c r="C104" s="1">
        <v>36526</v>
      </c>
      <c r="D104">
        <v>34190</v>
      </c>
      <c r="E104" s="1">
        <v>36526</v>
      </c>
      <c r="F104">
        <v>32239</v>
      </c>
      <c r="G104" s="1">
        <v>36526</v>
      </c>
      <c r="H104">
        <v>31336</v>
      </c>
      <c r="I104" s="59">
        <v>36526</v>
      </c>
      <c r="J104" s="60">
        <v>24608</v>
      </c>
      <c r="K104" s="59">
        <v>36526</v>
      </c>
      <c r="L104" s="60">
        <v>22713</v>
      </c>
      <c r="M104" s="59">
        <v>36526</v>
      </c>
      <c r="N104" s="60">
        <v>8115.6</v>
      </c>
      <c r="O104" s="59">
        <v>36526</v>
      </c>
      <c r="P104" s="60">
        <v>7806.3</v>
      </c>
    </row>
    <row r="105" spans="1:16" x14ac:dyDescent="0.25">
      <c r="A105" s="1">
        <v>36557</v>
      </c>
      <c r="B105">
        <v>35980</v>
      </c>
      <c r="C105" s="1">
        <v>36557</v>
      </c>
      <c r="D105">
        <v>33507</v>
      </c>
      <c r="E105" s="1">
        <v>36557</v>
      </c>
      <c r="F105">
        <v>32567</v>
      </c>
      <c r="G105" s="1">
        <v>36557</v>
      </c>
      <c r="H105">
        <v>30515</v>
      </c>
      <c r="I105" s="59">
        <v>36557</v>
      </c>
      <c r="J105" s="60">
        <v>24887</v>
      </c>
      <c r="K105" s="59">
        <v>36557</v>
      </c>
      <c r="L105" s="60">
        <v>23493</v>
      </c>
      <c r="M105" s="59">
        <v>36557</v>
      </c>
      <c r="N105" s="60">
        <v>8125.8</v>
      </c>
      <c r="O105" s="59">
        <v>36557</v>
      </c>
      <c r="P105" s="60">
        <v>7881</v>
      </c>
    </row>
    <row r="106" spans="1:16" x14ac:dyDescent="0.25">
      <c r="A106" s="1">
        <v>36586</v>
      </c>
      <c r="B106">
        <v>36559</v>
      </c>
      <c r="C106" s="1">
        <v>36586</v>
      </c>
      <c r="D106">
        <v>36459</v>
      </c>
      <c r="E106" s="1">
        <v>36586</v>
      </c>
      <c r="F106">
        <v>33117</v>
      </c>
      <c r="G106" s="1">
        <v>36586</v>
      </c>
      <c r="H106">
        <v>33216</v>
      </c>
      <c r="I106" s="59">
        <v>36586</v>
      </c>
      <c r="J106" s="60">
        <v>25367</v>
      </c>
      <c r="K106" s="59">
        <v>36586</v>
      </c>
      <c r="L106" s="60">
        <v>25798</v>
      </c>
      <c r="M106" s="59">
        <v>36586</v>
      </c>
      <c r="N106" s="60">
        <v>8164.6</v>
      </c>
      <c r="O106" s="59">
        <v>36586</v>
      </c>
      <c r="P106" s="60">
        <v>8036</v>
      </c>
    </row>
    <row r="107" spans="1:16" x14ac:dyDescent="0.25">
      <c r="A107" s="1">
        <v>36617</v>
      </c>
      <c r="B107">
        <v>37008</v>
      </c>
      <c r="C107" s="1">
        <v>36617</v>
      </c>
      <c r="D107">
        <v>36321</v>
      </c>
      <c r="E107" s="1">
        <v>36617</v>
      </c>
      <c r="F107">
        <v>33541</v>
      </c>
      <c r="G107" s="1">
        <v>36617</v>
      </c>
      <c r="H107">
        <v>33004</v>
      </c>
      <c r="I107" s="59">
        <v>36617</v>
      </c>
      <c r="J107" s="60">
        <v>25215</v>
      </c>
      <c r="K107" s="59">
        <v>36617</v>
      </c>
      <c r="L107" s="60">
        <v>25366</v>
      </c>
      <c r="M107" s="59">
        <v>36617</v>
      </c>
      <c r="N107" s="60">
        <v>8170.4</v>
      </c>
      <c r="O107" s="59">
        <v>36617</v>
      </c>
      <c r="P107" s="60">
        <v>8154.8</v>
      </c>
    </row>
    <row r="108" spans="1:16" x14ac:dyDescent="0.25">
      <c r="A108" s="1">
        <v>36647</v>
      </c>
      <c r="B108">
        <v>36717</v>
      </c>
      <c r="C108" s="1">
        <v>36647</v>
      </c>
      <c r="D108">
        <v>37627</v>
      </c>
      <c r="E108" s="1">
        <v>36647</v>
      </c>
      <c r="F108">
        <v>33221</v>
      </c>
      <c r="G108" s="1">
        <v>36647</v>
      </c>
      <c r="H108">
        <v>34085</v>
      </c>
      <c r="I108" s="59">
        <v>36647</v>
      </c>
      <c r="J108" s="60">
        <v>25193</v>
      </c>
      <c r="K108" s="59">
        <v>36647</v>
      </c>
      <c r="L108" s="60">
        <v>26125</v>
      </c>
      <c r="M108" s="59">
        <v>36647</v>
      </c>
      <c r="N108" s="60">
        <v>8162.5</v>
      </c>
      <c r="O108" s="59">
        <v>36647</v>
      </c>
      <c r="P108" s="60">
        <v>8289.4</v>
      </c>
    </row>
    <row r="109" spans="1:16" x14ac:dyDescent="0.25">
      <c r="A109" s="1">
        <v>36678</v>
      </c>
      <c r="B109">
        <v>37175</v>
      </c>
      <c r="C109" s="1">
        <v>36678</v>
      </c>
      <c r="D109">
        <v>37469</v>
      </c>
      <c r="E109" s="1">
        <v>36678</v>
      </c>
      <c r="F109">
        <v>33644</v>
      </c>
      <c r="G109" s="1">
        <v>36678</v>
      </c>
      <c r="H109">
        <v>33880</v>
      </c>
      <c r="I109" s="59">
        <v>36678</v>
      </c>
      <c r="J109" s="60">
        <v>25262</v>
      </c>
      <c r="K109" s="59">
        <v>36678</v>
      </c>
      <c r="L109" s="60">
        <v>26222</v>
      </c>
      <c r="M109" s="59">
        <v>36678</v>
      </c>
      <c r="N109" s="60">
        <v>8174.6</v>
      </c>
      <c r="O109" s="59">
        <v>36678</v>
      </c>
      <c r="P109" s="60">
        <v>8416.2999999999993</v>
      </c>
    </row>
    <row r="110" spans="1:16" x14ac:dyDescent="0.25">
      <c r="A110" s="1">
        <v>36708</v>
      </c>
      <c r="B110">
        <v>37038</v>
      </c>
      <c r="C110" s="1">
        <v>36708</v>
      </c>
      <c r="D110">
        <v>38160</v>
      </c>
      <c r="E110" s="1">
        <v>36708</v>
      </c>
      <c r="F110">
        <v>33479</v>
      </c>
      <c r="G110" s="1">
        <v>36708</v>
      </c>
      <c r="H110">
        <v>34517</v>
      </c>
      <c r="I110" s="59">
        <v>36708</v>
      </c>
      <c r="J110" s="60">
        <v>25454</v>
      </c>
      <c r="K110" s="59">
        <v>36708</v>
      </c>
      <c r="L110" s="60">
        <v>26701</v>
      </c>
      <c r="M110" s="59">
        <v>36708</v>
      </c>
      <c r="N110" s="60">
        <v>8188.4</v>
      </c>
      <c r="O110" s="59">
        <v>36708</v>
      </c>
      <c r="P110" s="60">
        <v>8353.5</v>
      </c>
    </row>
    <row r="111" spans="1:16" x14ac:dyDescent="0.25">
      <c r="A111" s="1">
        <v>36739</v>
      </c>
      <c r="B111">
        <v>37110</v>
      </c>
      <c r="C111" s="1">
        <v>36739</v>
      </c>
      <c r="D111">
        <v>37768</v>
      </c>
      <c r="E111" s="1">
        <v>36739</v>
      </c>
      <c r="F111">
        <v>33554</v>
      </c>
      <c r="G111" s="1">
        <v>36739</v>
      </c>
      <c r="H111">
        <v>34225</v>
      </c>
      <c r="I111" s="59">
        <v>36739</v>
      </c>
      <c r="J111" s="60">
        <v>25342</v>
      </c>
      <c r="K111" s="59">
        <v>36739</v>
      </c>
      <c r="L111" s="60">
        <v>26457</v>
      </c>
      <c r="M111" s="59">
        <v>36739</v>
      </c>
      <c r="N111" s="60">
        <v>8218.2999999999993</v>
      </c>
      <c r="O111" s="59">
        <v>36739</v>
      </c>
      <c r="P111" s="60">
        <v>8397.7000000000007</v>
      </c>
    </row>
    <row r="112" spans="1:16" x14ac:dyDescent="0.25">
      <c r="A112" s="1">
        <v>36770</v>
      </c>
      <c r="B112">
        <v>37308</v>
      </c>
      <c r="C112" s="1">
        <v>36770</v>
      </c>
      <c r="D112">
        <v>36768</v>
      </c>
      <c r="E112" s="1">
        <v>36770</v>
      </c>
      <c r="F112">
        <v>33729</v>
      </c>
      <c r="G112" s="1">
        <v>36770</v>
      </c>
      <c r="H112">
        <v>33324</v>
      </c>
      <c r="I112" s="59">
        <v>36770</v>
      </c>
      <c r="J112" s="60">
        <v>25711</v>
      </c>
      <c r="K112" s="59">
        <v>36770</v>
      </c>
      <c r="L112" s="60">
        <v>25531</v>
      </c>
      <c r="M112" s="59">
        <v>36770</v>
      </c>
      <c r="N112" s="60">
        <v>8241.4</v>
      </c>
      <c r="O112" s="59">
        <v>36770</v>
      </c>
      <c r="P112" s="60">
        <v>8349.5</v>
      </c>
    </row>
    <row r="113" spans="1:16" x14ac:dyDescent="0.25">
      <c r="A113" s="1">
        <v>36800</v>
      </c>
      <c r="B113">
        <v>37476</v>
      </c>
      <c r="C113" s="1">
        <v>36800</v>
      </c>
      <c r="D113">
        <v>36614</v>
      </c>
      <c r="E113" s="1">
        <v>36800</v>
      </c>
      <c r="F113">
        <v>33867</v>
      </c>
      <c r="G113" s="1">
        <v>36800</v>
      </c>
      <c r="H113">
        <v>33190</v>
      </c>
      <c r="I113" s="59">
        <v>36800</v>
      </c>
      <c r="J113" s="60">
        <v>25706</v>
      </c>
      <c r="K113" s="59">
        <v>36800</v>
      </c>
      <c r="L113" s="60">
        <v>25732</v>
      </c>
      <c r="M113" s="59">
        <v>36800</v>
      </c>
      <c r="N113" s="60">
        <v>8174.8</v>
      </c>
      <c r="O113" s="59">
        <v>36800</v>
      </c>
      <c r="P113" s="60">
        <v>8162.8</v>
      </c>
    </row>
    <row r="114" spans="1:16" x14ac:dyDescent="0.25">
      <c r="A114" s="1">
        <v>36831</v>
      </c>
      <c r="B114">
        <v>37700</v>
      </c>
      <c r="C114" s="1">
        <v>36831</v>
      </c>
      <c r="D114">
        <v>37629</v>
      </c>
      <c r="E114" s="1">
        <v>36831</v>
      </c>
      <c r="F114">
        <v>34071</v>
      </c>
      <c r="G114" s="1">
        <v>36831</v>
      </c>
      <c r="H114">
        <v>33969</v>
      </c>
      <c r="I114" s="59">
        <v>36831</v>
      </c>
      <c r="J114" s="60">
        <v>25698</v>
      </c>
      <c r="K114" s="59">
        <v>36831</v>
      </c>
      <c r="L114" s="60">
        <v>24362</v>
      </c>
      <c r="M114" s="59">
        <v>36831</v>
      </c>
      <c r="N114" s="60">
        <v>8243.4</v>
      </c>
      <c r="O114" s="59">
        <v>36831</v>
      </c>
      <c r="P114" s="60">
        <v>8183.5</v>
      </c>
    </row>
    <row r="115" spans="1:16" x14ac:dyDescent="0.25">
      <c r="A115" s="1">
        <v>36861</v>
      </c>
      <c r="B115">
        <v>38033</v>
      </c>
      <c r="C115" s="1">
        <v>36861</v>
      </c>
      <c r="D115">
        <v>42252</v>
      </c>
      <c r="E115" s="1">
        <v>36861</v>
      </c>
      <c r="F115">
        <v>34558</v>
      </c>
      <c r="G115" s="1">
        <v>36861</v>
      </c>
      <c r="H115">
        <v>37254</v>
      </c>
      <c r="I115" s="59">
        <v>36861</v>
      </c>
      <c r="J115" s="60">
        <v>25133</v>
      </c>
      <c r="K115" s="59">
        <v>36861</v>
      </c>
      <c r="L115" s="60">
        <v>25761</v>
      </c>
      <c r="M115" s="59">
        <v>36861</v>
      </c>
      <c r="N115" s="60">
        <v>8283.2000000000007</v>
      </c>
      <c r="O115" s="59">
        <v>36861</v>
      </c>
      <c r="P115" s="60">
        <v>8238.7000000000007</v>
      </c>
    </row>
    <row r="116" spans="1:16" x14ac:dyDescent="0.25">
      <c r="A116" s="1">
        <v>36892</v>
      </c>
      <c r="B116">
        <v>37903</v>
      </c>
      <c r="C116" s="1">
        <v>36892</v>
      </c>
      <c r="D116">
        <v>36332</v>
      </c>
      <c r="E116" s="1">
        <v>36892</v>
      </c>
      <c r="F116">
        <v>34229</v>
      </c>
      <c r="G116" s="1">
        <v>36892</v>
      </c>
      <c r="H116">
        <v>33236</v>
      </c>
      <c r="I116" s="59">
        <v>36892</v>
      </c>
      <c r="J116" s="60">
        <v>26180</v>
      </c>
      <c r="K116" s="59">
        <v>36892</v>
      </c>
      <c r="L116" s="60">
        <v>23955</v>
      </c>
      <c r="M116" s="59">
        <v>36892</v>
      </c>
      <c r="N116" s="60">
        <v>8283</v>
      </c>
      <c r="O116" s="59">
        <v>36892</v>
      </c>
      <c r="P116" s="60">
        <v>7976.5</v>
      </c>
    </row>
    <row r="117" spans="1:16" x14ac:dyDescent="0.25">
      <c r="A117" s="1">
        <v>36923</v>
      </c>
      <c r="B117">
        <v>38252</v>
      </c>
      <c r="C117" s="1">
        <v>36923</v>
      </c>
      <c r="D117">
        <v>34585</v>
      </c>
      <c r="E117" s="1">
        <v>36923</v>
      </c>
      <c r="F117">
        <v>34602</v>
      </c>
      <c r="G117" s="1">
        <v>36923</v>
      </c>
      <c r="H117">
        <v>31488</v>
      </c>
      <c r="I117" s="59">
        <v>36923</v>
      </c>
      <c r="J117" s="60">
        <v>26069</v>
      </c>
      <c r="K117" s="59">
        <v>36923</v>
      </c>
      <c r="L117" s="60">
        <v>23801</v>
      </c>
      <c r="M117" s="59">
        <v>36923</v>
      </c>
      <c r="N117" s="60">
        <v>8306.2000000000007</v>
      </c>
      <c r="O117" s="59">
        <v>36923</v>
      </c>
      <c r="P117" s="60">
        <v>8073.4</v>
      </c>
    </row>
    <row r="118" spans="1:16" x14ac:dyDescent="0.25">
      <c r="A118" s="1">
        <v>36951</v>
      </c>
      <c r="B118">
        <v>38133</v>
      </c>
      <c r="C118" s="1">
        <v>36951</v>
      </c>
      <c r="D118">
        <v>38321</v>
      </c>
      <c r="E118" s="1">
        <v>36951</v>
      </c>
      <c r="F118">
        <v>34477</v>
      </c>
      <c r="G118" s="1">
        <v>36951</v>
      </c>
      <c r="H118">
        <v>34856</v>
      </c>
      <c r="I118" s="59">
        <v>36951</v>
      </c>
      <c r="J118" s="60">
        <v>26122</v>
      </c>
      <c r="K118" s="59">
        <v>36951</v>
      </c>
      <c r="L118" s="60">
        <v>27010</v>
      </c>
      <c r="M118" s="59">
        <v>36951</v>
      </c>
      <c r="N118" s="60">
        <v>8304.6</v>
      </c>
      <c r="O118" s="59">
        <v>36951</v>
      </c>
      <c r="P118" s="60">
        <v>8174</v>
      </c>
    </row>
    <row r="119" spans="1:16" x14ac:dyDescent="0.25">
      <c r="A119" s="1">
        <v>36982</v>
      </c>
      <c r="B119">
        <v>38369</v>
      </c>
      <c r="C119" s="1">
        <v>36982</v>
      </c>
      <c r="D119">
        <v>37122</v>
      </c>
      <c r="E119" s="1">
        <v>36982</v>
      </c>
      <c r="F119">
        <v>34727</v>
      </c>
      <c r="G119" s="1">
        <v>36982</v>
      </c>
      <c r="H119">
        <v>33685</v>
      </c>
      <c r="I119" s="59">
        <v>36982</v>
      </c>
      <c r="J119" s="60">
        <v>26045</v>
      </c>
      <c r="K119" s="59">
        <v>36982</v>
      </c>
      <c r="L119" s="60">
        <v>25863</v>
      </c>
      <c r="M119" s="59">
        <v>36982</v>
      </c>
      <c r="N119" s="60">
        <v>8327.7000000000007</v>
      </c>
      <c r="O119" s="59">
        <v>36982</v>
      </c>
      <c r="P119" s="60">
        <v>8310.2999999999993</v>
      </c>
    </row>
    <row r="120" spans="1:16" x14ac:dyDescent="0.25">
      <c r="A120" s="1">
        <v>37012</v>
      </c>
      <c r="B120">
        <v>38439</v>
      </c>
      <c r="C120" s="1">
        <v>37012</v>
      </c>
      <c r="D120">
        <v>39793</v>
      </c>
      <c r="E120" s="1">
        <v>37012</v>
      </c>
      <c r="F120">
        <v>34781</v>
      </c>
      <c r="G120" s="1">
        <v>37012</v>
      </c>
      <c r="H120">
        <v>36068</v>
      </c>
      <c r="I120" s="59">
        <v>37012</v>
      </c>
      <c r="J120" s="60">
        <v>26278</v>
      </c>
      <c r="K120" s="59">
        <v>37012</v>
      </c>
      <c r="L120" s="60">
        <v>27355</v>
      </c>
      <c r="M120" s="59">
        <v>37012</v>
      </c>
      <c r="N120" s="60">
        <v>8354</v>
      </c>
      <c r="O120" s="59">
        <v>37012</v>
      </c>
      <c r="P120" s="60">
        <v>8478</v>
      </c>
    </row>
    <row r="121" spans="1:16" x14ac:dyDescent="0.25">
      <c r="A121" s="1">
        <v>37043</v>
      </c>
      <c r="B121">
        <v>38569</v>
      </c>
      <c r="C121" s="1">
        <v>37043</v>
      </c>
      <c r="D121">
        <v>39006</v>
      </c>
      <c r="E121" s="1">
        <v>37043</v>
      </c>
      <c r="F121">
        <v>34866</v>
      </c>
      <c r="G121" s="1">
        <v>37043</v>
      </c>
      <c r="H121">
        <v>35215</v>
      </c>
      <c r="I121" s="59">
        <v>37043</v>
      </c>
      <c r="J121" s="60">
        <v>26379</v>
      </c>
      <c r="K121" s="59">
        <v>37043</v>
      </c>
      <c r="L121" s="60">
        <v>27566</v>
      </c>
      <c r="M121" s="59">
        <v>37043</v>
      </c>
      <c r="N121" s="60">
        <v>8374.7000000000007</v>
      </c>
      <c r="O121" s="59">
        <v>37043</v>
      </c>
      <c r="P121" s="60">
        <v>8615.6</v>
      </c>
    </row>
    <row r="122" spans="1:16" x14ac:dyDescent="0.25">
      <c r="A122" s="1">
        <v>37073</v>
      </c>
      <c r="B122">
        <v>38506</v>
      </c>
      <c r="C122" s="1">
        <v>37073</v>
      </c>
      <c r="D122">
        <v>39182</v>
      </c>
      <c r="E122" s="1">
        <v>37073</v>
      </c>
      <c r="F122">
        <v>34792</v>
      </c>
      <c r="G122" s="1">
        <v>37073</v>
      </c>
      <c r="H122">
        <v>35418</v>
      </c>
      <c r="I122" s="59">
        <v>37073</v>
      </c>
      <c r="J122" s="60">
        <v>26507</v>
      </c>
      <c r="K122" s="59">
        <v>37073</v>
      </c>
      <c r="L122" s="60">
        <v>27594</v>
      </c>
      <c r="M122" s="59">
        <v>37073</v>
      </c>
      <c r="N122" s="60">
        <v>8402.7999999999993</v>
      </c>
      <c r="O122" s="59">
        <v>37073</v>
      </c>
      <c r="P122" s="60">
        <v>8582.2000000000007</v>
      </c>
    </row>
    <row r="123" spans="1:16" x14ac:dyDescent="0.25">
      <c r="A123" s="1">
        <v>37104</v>
      </c>
      <c r="B123">
        <v>38738</v>
      </c>
      <c r="C123" s="1">
        <v>37104</v>
      </c>
      <c r="D123">
        <v>39683</v>
      </c>
      <c r="E123" s="1">
        <v>37104</v>
      </c>
      <c r="F123">
        <v>35043</v>
      </c>
      <c r="G123" s="1">
        <v>37104</v>
      </c>
      <c r="H123">
        <v>35919</v>
      </c>
      <c r="I123" s="59">
        <v>37104</v>
      </c>
      <c r="J123" s="60">
        <v>26853</v>
      </c>
      <c r="K123" s="59">
        <v>37104</v>
      </c>
      <c r="L123" s="60">
        <v>28303</v>
      </c>
      <c r="M123" s="59">
        <v>37104</v>
      </c>
      <c r="N123" s="60">
        <v>8393.9</v>
      </c>
      <c r="O123" s="59">
        <v>37104</v>
      </c>
      <c r="P123" s="60">
        <v>8589.5</v>
      </c>
    </row>
    <row r="124" spans="1:16" x14ac:dyDescent="0.25">
      <c r="A124" s="1">
        <v>37135</v>
      </c>
      <c r="B124">
        <v>38832</v>
      </c>
      <c r="C124" s="1">
        <v>37135</v>
      </c>
      <c r="D124">
        <v>37821</v>
      </c>
      <c r="E124" s="1">
        <v>37135</v>
      </c>
      <c r="F124">
        <v>35152</v>
      </c>
      <c r="G124" s="1">
        <v>37135</v>
      </c>
      <c r="H124">
        <v>34379</v>
      </c>
      <c r="I124" s="59">
        <v>37135</v>
      </c>
      <c r="J124" s="60">
        <v>26239</v>
      </c>
      <c r="K124" s="59">
        <v>37135</v>
      </c>
      <c r="L124" s="60">
        <v>25714</v>
      </c>
      <c r="M124" s="59">
        <v>37135</v>
      </c>
      <c r="N124" s="60">
        <v>8387.7000000000007</v>
      </c>
      <c r="O124" s="59">
        <v>37135</v>
      </c>
      <c r="P124" s="60">
        <v>8484.2000000000007</v>
      </c>
    </row>
    <row r="125" spans="1:16" x14ac:dyDescent="0.25">
      <c r="A125" s="1">
        <v>37165</v>
      </c>
      <c r="B125">
        <v>38944</v>
      </c>
      <c r="C125" s="1">
        <v>37165</v>
      </c>
      <c r="D125">
        <v>38375</v>
      </c>
      <c r="E125" s="1">
        <v>37165</v>
      </c>
      <c r="F125">
        <v>35270</v>
      </c>
      <c r="G125" s="1">
        <v>37165</v>
      </c>
      <c r="H125">
        <v>34847</v>
      </c>
      <c r="I125" s="59">
        <v>37165</v>
      </c>
      <c r="J125" s="60">
        <v>26541</v>
      </c>
      <c r="K125" s="59">
        <v>37165</v>
      </c>
      <c r="L125" s="60">
        <v>26408</v>
      </c>
      <c r="M125" s="59">
        <v>37165</v>
      </c>
      <c r="N125" s="60">
        <v>8377.7999999999993</v>
      </c>
      <c r="O125" s="59">
        <v>37165</v>
      </c>
      <c r="P125" s="60">
        <v>8365.9</v>
      </c>
    </row>
    <row r="126" spans="1:16" x14ac:dyDescent="0.25">
      <c r="A126" s="1">
        <v>37196</v>
      </c>
      <c r="B126">
        <v>39161</v>
      </c>
      <c r="C126" s="1">
        <v>37196</v>
      </c>
      <c r="D126">
        <v>39151</v>
      </c>
      <c r="E126" s="1">
        <v>37196</v>
      </c>
      <c r="F126">
        <v>35414</v>
      </c>
      <c r="G126" s="1">
        <v>37196</v>
      </c>
      <c r="H126">
        <v>35308</v>
      </c>
      <c r="I126" s="59">
        <v>37196</v>
      </c>
      <c r="J126" s="60">
        <v>26597</v>
      </c>
      <c r="K126" s="59">
        <v>37196</v>
      </c>
      <c r="L126" s="60">
        <v>25533</v>
      </c>
      <c r="M126" s="59">
        <v>37196</v>
      </c>
      <c r="N126" s="60">
        <v>8383.4</v>
      </c>
      <c r="O126" s="59">
        <v>37196</v>
      </c>
      <c r="P126" s="60">
        <v>8327.1</v>
      </c>
    </row>
    <row r="127" spans="1:16" x14ac:dyDescent="0.25">
      <c r="A127" s="1">
        <v>37226</v>
      </c>
      <c r="B127">
        <v>38996</v>
      </c>
      <c r="C127" s="1">
        <v>37226</v>
      </c>
      <c r="D127">
        <v>43058</v>
      </c>
      <c r="E127" s="1">
        <v>37226</v>
      </c>
      <c r="F127">
        <v>35208</v>
      </c>
      <c r="G127" s="1">
        <v>37226</v>
      </c>
      <c r="H127">
        <v>37708</v>
      </c>
      <c r="I127" s="59">
        <v>37226</v>
      </c>
      <c r="J127" s="60">
        <v>27156</v>
      </c>
      <c r="K127" s="59">
        <v>37226</v>
      </c>
      <c r="L127" s="60">
        <v>27536</v>
      </c>
      <c r="M127" s="59">
        <v>37226</v>
      </c>
      <c r="N127" s="60">
        <v>8382.5</v>
      </c>
      <c r="O127" s="59">
        <v>37226</v>
      </c>
      <c r="P127" s="60">
        <v>8332.4</v>
      </c>
    </row>
    <row r="128" spans="1:16" x14ac:dyDescent="0.25">
      <c r="A128" s="1">
        <v>37257</v>
      </c>
      <c r="B128">
        <v>38833</v>
      </c>
      <c r="C128" s="1">
        <v>37257</v>
      </c>
      <c r="D128">
        <v>37662</v>
      </c>
      <c r="E128" s="1">
        <v>37257</v>
      </c>
      <c r="F128">
        <v>35130</v>
      </c>
      <c r="G128" s="1">
        <v>37257</v>
      </c>
      <c r="H128">
        <v>34533</v>
      </c>
      <c r="I128" s="59">
        <v>37257</v>
      </c>
      <c r="J128" s="60">
        <v>27201</v>
      </c>
      <c r="K128" s="59">
        <v>37257</v>
      </c>
      <c r="L128" s="60">
        <v>25052</v>
      </c>
      <c r="M128" s="59">
        <v>37257</v>
      </c>
      <c r="N128" s="60">
        <v>8421.4</v>
      </c>
      <c r="O128" s="59">
        <v>37257</v>
      </c>
      <c r="P128" s="60">
        <v>8122.3</v>
      </c>
    </row>
    <row r="129" spans="1:16" x14ac:dyDescent="0.25">
      <c r="A129" s="1">
        <v>37288</v>
      </c>
      <c r="B129">
        <v>38885</v>
      </c>
      <c r="C129" s="1">
        <v>37288</v>
      </c>
      <c r="D129">
        <v>35215</v>
      </c>
      <c r="E129" s="1">
        <v>37288</v>
      </c>
      <c r="F129">
        <v>35114</v>
      </c>
      <c r="G129" s="1">
        <v>37288</v>
      </c>
      <c r="H129">
        <v>32024</v>
      </c>
      <c r="I129" s="59">
        <v>37288</v>
      </c>
      <c r="J129" s="60">
        <v>27384</v>
      </c>
      <c r="K129" s="59">
        <v>37288</v>
      </c>
      <c r="L129" s="60">
        <v>25002</v>
      </c>
      <c r="M129" s="59">
        <v>37288</v>
      </c>
      <c r="N129" s="60">
        <v>8385.7000000000007</v>
      </c>
      <c r="O129" s="59">
        <v>37288</v>
      </c>
      <c r="P129" s="60">
        <v>8149.8</v>
      </c>
    </row>
    <row r="130" spans="1:16" x14ac:dyDescent="0.25">
      <c r="A130" s="1">
        <v>37316</v>
      </c>
      <c r="B130">
        <v>38913</v>
      </c>
      <c r="C130" s="1">
        <v>37316</v>
      </c>
      <c r="D130">
        <v>39485</v>
      </c>
      <c r="E130" s="1">
        <v>37316</v>
      </c>
      <c r="F130">
        <v>35160</v>
      </c>
      <c r="G130" s="1">
        <v>37316</v>
      </c>
      <c r="H130">
        <v>35863</v>
      </c>
      <c r="I130" s="59">
        <v>37316</v>
      </c>
      <c r="J130" s="60">
        <v>27203</v>
      </c>
      <c r="K130" s="59">
        <v>37316</v>
      </c>
      <c r="L130" s="60">
        <v>28128</v>
      </c>
      <c r="M130" s="59">
        <v>37316</v>
      </c>
      <c r="N130" s="60">
        <v>8387.2000000000007</v>
      </c>
      <c r="O130" s="59">
        <v>37316</v>
      </c>
      <c r="P130" s="60">
        <v>8253.5</v>
      </c>
    </row>
    <row r="131" spans="1:16" x14ac:dyDescent="0.25">
      <c r="A131" s="1">
        <v>37347</v>
      </c>
      <c r="B131">
        <v>38568</v>
      </c>
      <c r="C131" s="1">
        <v>37347</v>
      </c>
      <c r="D131">
        <v>36629</v>
      </c>
      <c r="E131" s="1">
        <v>37347</v>
      </c>
      <c r="F131">
        <v>34827</v>
      </c>
      <c r="G131" s="1">
        <v>37347</v>
      </c>
      <c r="H131">
        <v>33190</v>
      </c>
      <c r="I131" s="59">
        <v>37347</v>
      </c>
      <c r="J131" s="60">
        <v>27500</v>
      </c>
      <c r="K131" s="59">
        <v>37347</v>
      </c>
      <c r="L131" s="60">
        <v>27390</v>
      </c>
      <c r="M131" s="59">
        <v>37347</v>
      </c>
      <c r="N131" s="60">
        <v>8375.9</v>
      </c>
      <c r="O131" s="59">
        <v>37347</v>
      </c>
      <c r="P131" s="60">
        <v>8355</v>
      </c>
    </row>
    <row r="132" spans="1:16" x14ac:dyDescent="0.25">
      <c r="A132" s="1">
        <v>37377</v>
      </c>
      <c r="B132">
        <v>38713</v>
      </c>
      <c r="C132" s="1">
        <v>37377</v>
      </c>
      <c r="D132">
        <v>40390</v>
      </c>
      <c r="E132" s="1">
        <v>37377</v>
      </c>
      <c r="F132">
        <v>34941</v>
      </c>
      <c r="G132" s="1">
        <v>37377</v>
      </c>
      <c r="H132">
        <v>36478</v>
      </c>
      <c r="I132" s="59">
        <v>37377</v>
      </c>
      <c r="J132" s="60">
        <v>27378</v>
      </c>
      <c r="K132" s="59">
        <v>37377</v>
      </c>
      <c r="L132" s="60">
        <v>28720</v>
      </c>
      <c r="M132" s="59">
        <v>37377</v>
      </c>
      <c r="N132" s="60">
        <v>8389.4</v>
      </c>
      <c r="O132" s="59">
        <v>37377</v>
      </c>
      <c r="P132" s="60">
        <v>8507.2999999999993</v>
      </c>
    </row>
    <row r="133" spans="1:16" x14ac:dyDescent="0.25">
      <c r="A133" s="1">
        <v>37408</v>
      </c>
      <c r="B133">
        <v>38723</v>
      </c>
      <c r="C133" s="1">
        <v>37408</v>
      </c>
      <c r="D133">
        <v>38715</v>
      </c>
      <c r="E133" s="1">
        <v>37408</v>
      </c>
      <c r="F133">
        <v>34933</v>
      </c>
      <c r="G133" s="1">
        <v>37408</v>
      </c>
      <c r="H133">
        <v>34933</v>
      </c>
      <c r="I133" s="59">
        <v>37408</v>
      </c>
      <c r="J133" s="60">
        <v>27586</v>
      </c>
      <c r="K133" s="59">
        <v>37408</v>
      </c>
      <c r="L133" s="60">
        <v>28469</v>
      </c>
      <c r="M133" s="59">
        <v>37408</v>
      </c>
      <c r="N133" s="60">
        <v>8376.7999999999993</v>
      </c>
      <c r="O133" s="59">
        <v>37408</v>
      </c>
      <c r="P133" s="60">
        <v>8603.4</v>
      </c>
    </row>
    <row r="134" spans="1:16" x14ac:dyDescent="0.25">
      <c r="A134" s="1">
        <v>37438</v>
      </c>
      <c r="B134">
        <v>38834</v>
      </c>
      <c r="C134" s="1">
        <v>37438</v>
      </c>
      <c r="D134">
        <v>39773</v>
      </c>
      <c r="E134" s="1">
        <v>37438</v>
      </c>
      <c r="F134">
        <v>35044</v>
      </c>
      <c r="G134" s="1">
        <v>37438</v>
      </c>
      <c r="H134">
        <v>35885</v>
      </c>
      <c r="I134" s="59">
        <v>37438</v>
      </c>
      <c r="J134" s="60">
        <v>27616</v>
      </c>
      <c r="K134" s="59">
        <v>37438</v>
      </c>
      <c r="L134" s="60">
        <v>28638</v>
      </c>
      <c r="M134" s="59">
        <v>37438</v>
      </c>
      <c r="N134" s="60">
        <v>8420.2999999999993</v>
      </c>
      <c r="O134" s="59">
        <v>37438</v>
      </c>
      <c r="P134" s="60">
        <v>8602.7000000000007</v>
      </c>
    </row>
    <row r="135" spans="1:16" x14ac:dyDescent="0.25">
      <c r="A135" s="1">
        <v>37469</v>
      </c>
      <c r="B135">
        <v>38647</v>
      </c>
      <c r="C135" s="1">
        <v>37469</v>
      </c>
      <c r="D135">
        <v>39918</v>
      </c>
      <c r="E135" s="1">
        <v>37469</v>
      </c>
      <c r="F135">
        <v>34874</v>
      </c>
      <c r="G135" s="1">
        <v>37469</v>
      </c>
      <c r="H135">
        <v>36025</v>
      </c>
      <c r="I135" s="59">
        <v>37469</v>
      </c>
      <c r="J135" s="60">
        <v>27607</v>
      </c>
      <c r="K135" s="59">
        <v>37469</v>
      </c>
      <c r="L135" s="60">
        <v>29540</v>
      </c>
      <c r="M135" s="59">
        <v>37469</v>
      </c>
      <c r="N135" s="60">
        <v>8433.1</v>
      </c>
      <c r="O135" s="59">
        <v>37469</v>
      </c>
      <c r="P135" s="60">
        <v>8631.1</v>
      </c>
    </row>
    <row r="136" spans="1:16" x14ac:dyDescent="0.25">
      <c r="A136" s="1">
        <v>37500</v>
      </c>
      <c r="B136">
        <v>38599</v>
      </c>
      <c r="C136" s="1">
        <v>37500</v>
      </c>
      <c r="D136">
        <v>37068</v>
      </c>
      <c r="E136" s="1">
        <v>37500</v>
      </c>
      <c r="F136">
        <v>34865</v>
      </c>
      <c r="G136" s="1">
        <v>37500</v>
      </c>
      <c r="H136">
        <v>33610</v>
      </c>
      <c r="I136" s="59">
        <v>37500</v>
      </c>
      <c r="J136" s="60">
        <v>27784</v>
      </c>
      <c r="K136" s="59">
        <v>37500</v>
      </c>
      <c r="L136" s="60">
        <v>26839</v>
      </c>
      <c r="M136" s="59">
        <v>37500</v>
      </c>
      <c r="N136" s="60">
        <v>8439</v>
      </c>
      <c r="O136" s="59">
        <v>37500</v>
      </c>
      <c r="P136" s="60">
        <v>8530.7999999999993</v>
      </c>
    </row>
    <row r="137" spans="1:16" x14ac:dyDescent="0.25">
      <c r="A137" s="1">
        <v>37530</v>
      </c>
      <c r="B137">
        <v>38693</v>
      </c>
      <c r="C137" s="1">
        <v>37530</v>
      </c>
      <c r="D137">
        <v>38461</v>
      </c>
      <c r="E137" s="1">
        <v>37530</v>
      </c>
      <c r="F137">
        <v>34990</v>
      </c>
      <c r="G137" s="1">
        <v>37530</v>
      </c>
      <c r="H137">
        <v>34885</v>
      </c>
      <c r="I137" s="59">
        <v>37530</v>
      </c>
      <c r="J137" s="60">
        <v>27623</v>
      </c>
      <c r="K137" s="59">
        <v>37530</v>
      </c>
      <c r="L137" s="60">
        <v>27595</v>
      </c>
      <c r="M137" s="59">
        <v>37530</v>
      </c>
      <c r="N137" s="60">
        <v>8480.1</v>
      </c>
      <c r="O137" s="59">
        <v>37530</v>
      </c>
      <c r="P137" s="60">
        <v>8480.4</v>
      </c>
    </row>
    <row r="138" spans="1:16" x14ac:dyDescent="0.25">
      <c r="A138" s="1">
        <v>37561</v>
      </c>
      <c r="B138">
        <v>38886</v>
      </c>
      <c r="C138" s="1">
        <v>37561</v>
      </c>
      <c r="D138">
        <v>39501</v>
      </c>
      <c r="E138" s="1">
        <v>37561</v>
      </c>
      <c r="F138">
        <v>35157</v>
      </c>
      <c r="G138" s="1">
        <v>37561</v>
      </c>
      <c r="H138">
        <v>35649</v>
      </c>
      <c r="I138" s="59">
        <v>37561</v>
      </c>
      <c r="J138" s="60">
        <v>27916</v>
      </c>
      <c r="K138" s="59">
        <v>37561</v>
      </c>
      <c r="L138" s="60">
        <v>26967</v>
      </c>
      <c r="M138" s="59">
        <v>37561</v>
      </c>
      <c r="N138" s="60">
        <v>8492.6</v>
      </c>
      <c r="O138" s="59">
        <v>37561</v>
      </c>
      <c r="P138" s="60">
        <v>8437.5</v>
      </c>
    </row>
    <row r="139" spans="1:16" x14ac:dyDescent="0.25">
      <c r="A139" s="1">
        <v>37591</v>
      </c>
      <c r="B139">
        <v>39072</v>
      </c>
      <c r="C139" s="1">
        <v>37591</v>
      </c>
      <c r="D139">
        <v>42039</v>
      </c>
      <c r="E139" s="1">
        <v>37591</v>
      </c>
      <c r="F139">
        <v>35257</v>
      </c>
      <c r="G139" s="1">
        <v>37591</v>
      </c>
      <c r="H139">
        <v>36738</v>
      </c>
      <c r="I139" s="59">
        <v>37591</v>
      </c>
      <c r="J139" s="60">
        <v>28017</v>
      </c>
      <c r="K139" s="59">
        <v>37591</v>
      </c>
      <c r="L139" s="60">
        <v>28185</v>
      </c>
      <c r="M139" s="59">
        <v>37591</v>
      </c>
      <c r="N139" s="60">
        <v>8484.2000000000007</v>
      </c>
      <c r="O139" s="59">
        <v>37591</v>
      </c>
      <c r="P139" s="60">
        <v>8421</v>
      </c>
    </row>
    <row r="140" spans="1:16" x14ac:dyDescent="0.25">
      <c r="A140" s="1">
        <v>37622</v>
      </c>
      <c r="B140">
        <v>39412</v>
      </c>
      <c r="C140" s="1">
        <v>37622</v>
      </c>
      <c r="D140">
        <v>38602</v>
      </c>
      <c r="E140" s="1">
        <v>37622</v>
      </c>
      <c r="F140">
        <v>35669</v>
      </c>
      <c r="G140" s="1">
        <v>37622</v>
      </c>
      <c r="H140">
        <v>35384</v>
      </c>
      <c r="I140" s="59">
        <v>37622</v>
      </c>
      <c r="J140" s="60">
        <v>28018</v>
      </c>
      <c r="K140" s="59">
        <v>37622</v>
      </c>
      <c r="L140" s="60">
        <v>26057</v>
      </c>
      <c r="M140" s="59">
        <v>37622</v>
      </c>
      <c r="N140" s="60">
        <v>8530.7000000000007</v>
      </c>
      <c r="O140" s="59">
        <v>37622</v>
      </c>
      <c r="P140" s="60">
        <v>8233.5</v>
      </c>
    </row>
    <row r="141" spans="1:16" x14ac:dyDescent="0.25">
      <c r="A141" s="1">
        <v>37653</v>
      </c>
      <c r="B141">
        <v>39285</v>
      </c>
      <c r="C141" s="1">
        <v>37653</v>
      </c>
      <c r="D141">
        <v>35581</v>
      </c>
      <c r="E141" s="1">
        <v>37653</v>
      </c>
      <c r="F141">
        <v>35570</v>
      </c>
      <c r="G141" s="1">
        <v>37653</v>
      </c>
      <c r="H141">
        <v>32440</v>
      </c>
      <c r="I141" s="59">
        <v>37653</v>
      </c>
      <c r="J141" s="60">
        <v>27979</v>
      </c>
      <c r="K141" s="59">
        <v>37653</v>
      </c>
      <c r="L141" s="60">
        <v>25573</v>
      </c>
      <c r="M141" s="59">
        <v>37653</v>
      </c>
      <c r="N141" s="60">
        <v>8511.4</v>
      </c>
      <c r="O141" s="59">
        <v>37653</v>
      </c>
      <c r="P141" s="60">
        <v>8254.7999999999993</v>
      </c>
    </row>
    <row r="142" spans="1:16" x14ac:dyDescent="0.25">
      <c r="A142" s="1">
        <v>37681</v>
      </c>
      <c r="B142">
        <v>39318</v>
      </c>
      <c r="C142" s="1">
        <v>37681</v>
      </c>
      <c r="D142">
        <v>38721</v>
      </c>
      <c r="E142" s="1">
        <v>37681</v>
      </c>
      <c r="F142">
        <v>35549</v>
      </c>
      <c r="G142" s="1">
        <v>37681</v>
      </c>
      <c r="H142">
        <v>35265</v>
      </c>
      <c r="I142" s="59">
        <v>37681</v>
      </c>
      <c r="J142" s="60">
        <v>28505</v>
      </c>
      <c r="K142" s="59">
        <v>37681</v>
      </c>
      <c r="L142" s="60">
        <v>29161</v>
      </c>
      <c r="M142" s="59">
        <v>37681</v>
      </c>
      <c r="N142" s="60">
        <v>8514.2999999999993</v>
      </c>
      <c r="O142" s="59">
        <v>37681</v>
      </c>
      <c r="P142" s="60">
        <v>8378.6</v>
      </c>
    </row>
    <row r="143" spans="1:16" x14ac:dyDescent="0.25">
      <c r="A143" s="1">
        <v>37712</v>
      </c>
      <c r="B143">
        <v>39441</v>
      </c>
      <c r="C143" s="1">
        <v>37712</v>
      </c>
      <c r="D143">
        <v>38478</v>
      </c>
      <c r="E143" s="1">
        <v>37712</v>
      </c>
      <c r="F143">
        <v>35638</v>
      </c>
      <c r="G143" s="1">
        <v>37712</v>
      </c>
      <c r="H143">
        <v>34854</v>
      </c>
      <c r="I143" s="59">
        <v>37712</v>
      </c>
      <c r="J143" s="60">
        <v>28403</v>
      </c>
      <c r="K143" s="59">
        <v>37712</v>
      </c>
      <c r="L143" s="60">
        <v>28261</v>
      </c>
      <c r="M143" s="59">
        <v>37712</v>
      </c>
      <c r="N143" s="60">
        <v>8532.1</v>
      </c>
      <c r="O143" s="59">
        <v>37712</v>
      </c>
      <c r="P143" s="60">
        <v>8513.7000000000007</v>
      </c>
    </row>
    <row r="144" spans="1:16" x14ac:dyDescent="0.25">
      <c r="A144" s="1">
        <v>37742</v>
      </c>
      <c r="B144">
        <v>39019</v>
      </c>
      <c r="C144" s="1">
        <v>37742</v>
      </c>
      <c r="D144">
        <v>41032</v>
      </c>
      <c r="E144" s="1">
        <v>37742</v>
      </c>
      <c r="F144">
        <v>35225</v>
      </c>
      <c r="G144" s="1">
        <v>37742</v>
      </c>
      <c r="H144">
        <v>37057</v>
      </c>
      <c r="I144" s="59">
        <v>37742</v>
      </c>
      <c r="J144" s="60">
        <v>29048</v>
      </c>
      <c r="K144" s="59">
        <v>37742</v>
      </c>
      <c r="L144" s="60">
        <v>30907</v>
      </c>
      <c r="M144" s="59">
        <v>37742</v>
      </c>
      <c r="N144" s="60">
        <v>8535.4</v>
      </c>
      <c r="O144" s="59">
        <v>37742</v>
      </c>
      <c r="P144" s="60">
        <v>8656.5</v>
      </c>
    </row>
    <row r="145" spans="1:16" x14ac:dyDescent="0.25">
      <c r="A145" s="1">
        <v>37773</v>
      </c>
      <c r="B145">
        <v>39480</v>
      </c>
      <c r="C145" s="1">
        <v>37773</v>
      </c>
      <c r="D145">
        <v>38969</v>
      </c>
      <c r="E145" s="1">
        <v>37773</v>
      </c>
      <c r="F145">
        <v>35676</v>
      </c>
      <c r="G145" s="1">
        <v>37773</v>
      </c>
      <c r="H145">
        <v>35212</v>
      </c>
      <c r="I145" s="59">
        <v>37773</v>
      </c>
      <c r="J145" s="60">
        <v>29230</v>
      </c>
      <c r="K145" s="59">
        <v>37773</v>
      </c>
      <c r="L145" s="60">
        <v>29756</v>
      </c>
      <c r="M145" s="59">
        <v>37773</v>
      </c>
      <c r="N145" s="60">
        <v>8551.1</v>
      </c>
      <c r="O145" s="59">
        <v>37773</v>
      </c>
      <c r="P145" s="60">
        <v>8776.2000000000007</v>
      </c>
    </row>
    <row r="146" spans="1:16" x14ac:dyDescent="0.25">
      <c r="A146" s="1">
        <v>37803</v>
      </c>
      <c r="B146">
        <v>39808</v>
      </c>
      <c r="C146" s="1">
        <v>37803</v>
      </c>
      <c r="D146">
        <v>41076</v>
      </c>
      <c r="E146" s="1">
        <v>37803</v>
      </c>
      <c r="F146">
        <v>35957</v>
      </c>
      <c r="G146" s="1">
        <v>37803</v>
      </c>
      <c r="H146">
        <v>37108</v>
      </c>
      <c r="I146" s="59">
        <v>37803</v>
      </c>
      <c r="J146" s="60">
        <v>29395</v>
      </c>
      <c r="K146" s="59">
        <v>37803</v>
      </c>
      <c r="L146" s="60">
        <v>30600</v>
      </c>
      <c r="M146" s="59">
        <v>37803</v>
      </c>
      <c r="N146" s="60">
        <v>8557</v>
      </c>
      <c r="O146" s="59">
        <v>37803</v>
      </c>
      <c r="P146" s="60">
        <v>8748.7000000000007</v>
      </c>
    </row>
    <row r="147" spans="1:16" x14ac:dyDescent="0.25">
      <c r="A147" s="1">
        <v>37834</v>
      </c>
      <c r="B147">
        <v>39833</v>
      </c>
      <c r="C147" s="1">
        <v>37834</v>
      </c>
      <c r="D147">
        <v>40670</v>
      </c>
      <c r="E147" s="1">
        <v>37834</v>
      </c>
      <c r="F147">
        <v>35890</v>
      </c>
      <c r="G147" s="1">
        <v>37834</v>
      </c>
      <c r="H147">
        <v>36644</v>
      </c>
      <c r="I147" s="59">
        <v>37834</v>
      </c>
      <c r="J147" s="60">
        <v>29844</v>
      </c>
      <c r="K147" s="59">
        <v>37834</v>
      </c>
      <c r="L147" s="60">
        <v>31844</v>
      </c>
      <c r="M147" s="59">
        <v>37834</v>
      </c>
      <c r="N147" s="60">
        <v>8590.2000000000007</v>
      </c>
      <c r="O147" s="59">
        <v>37834</v>
      </c>
      <c r="P147" s="60">
        <v>8787.4</v>
      </c>
    </row>
    <row r="148" spans="1:16" x14ac:dyDescent="0.25">
      <c r="A148" s="1">
        <v>37865</v>
      </c>
      <c r="B148">
        <v>39878</v>
      </c>
      <c r="C148" s="1">
        <v>37865</v>
      </c>
      <c r="D148">
        <v>38396</v>
      </c>
      <c r="E148" s="1">
        <v>37865</v>
      </c>
      <c r="F148">
        <v>35918</v>
      </c>
      <c r="G148" s="1">
        <v>37865</v>
      </c>
      <c r="H148">
        <v>34697</v>
      </c>
      <c r="I148" s="59">
        <v>37865</v>
      </c>
      <c r="J148" s="60">
        <v>29503</v>
      </c>
      <c r="K148" s="59">
        <v>37865</v>
      </c>
      <c r="L148" s="60">
        <v>28559</v>
      </c>
      <c r="M148" s="59">
        <v>37865</v>
      </c>
      <c r="N148" s="60">
        <v>8637.1</v>
      </c>
      <c r="O148" s="59">
        <v>37865</v>
      </c>
      <c r="P148" s="60">
        <v>8722.6</v>
      </c>
    </row>
    <row r="149" spans="1:16" x14ac:dyDescent="0.25">
      <c r="A149" s="1">
        <v>37895</v>
      </c>
      <c r="B149">
        <v>39776</v>
      </c>
      <c r="C149" s="1">
        <v>37895</v>
      </c>
      <c r="D149">
        <v>39828</v>
      </c>
      <c r="E149" s="1">
        <v>37895</v>
      </c>
      <c r="F149">
        <v>35763</v>
      </c>
      <c r="G149" s="1">
        <v>37895</v>
      </c>
      <c r="H149">
        <v>35870</v>
      </c>
      <c r="I149" s="59">
        <v>37895</v>
      </c>
      <c r="J149" s="60">
        <v>30045</v>
      </c>
      <c r="K149" s="59">
        <v>37895</v>
      </c>
      <c r="L149" s="60">
        <v>30255</v>
      </c>
      <c r="M149" s="59">
        <v>37895</v>
      </c>
      <c r="N149" s="60">
        <v>8679.2000000000007</v>
      </c>
      <c r="O149" s="59">
        <v>37895</v>
      </c>
      <c r="P149" s="60">
        <v>8663.2999999999993</v>
      </c>
    </row>
    <row r="150" spans="1:16" x14ac:dyDescent="0.25">
      <c r="A150" s="1">
        <v>37926</v>
      </c>
      <c r="B150">
        <v>39631</v>
      </c>
      <c r="C150" s="1">
        <v>37926</v>
      </c>
      <c r="D150">
        <v>39767</v>
      </c>
      <c r="E150" s="1">
        <v>37926</v>
      </c>
      <c r="F150">
        <v>35679</v>
      </c>
      <c r="G150" s="1">
        <v>37926</v>
      </c>
      <c r="H150">
        <v>35786</v>
      </c>
      <c r="I150" s="59">
        <v>37926</v>
      </c>
      <c r="J150" s="60">
        <v>30229</v>
      </c>
      <c r="K150" s="59">
        <v>37926</v>
      </c>
      <c r="L150" s="60">
        <v>28869</v>
      </c>
      <c r="M150" s="59">
        <v>37926</v>
      </c>
      <c r="N150" s="60">
        <v>8691.1</v>
      </c>
      <c r="O150" s="59">
        <v>37926</v>
      </c>
      <c r="P150" s="60">
        <v>8634.7000000000007</v>
      </c>
    </row>
    <row r="151" spans="1:16" x14ac:dyDescent="0.25">
      <c r="A151" s="1">
        <v>37956</v>
      </c>
      <c r="B151">
        <v>39809</v>
      </c>
      <c r="C151" s="1">
        <v>37956</v>
      </c>
      <c r="D151">
        <v>43265</v>
      </c>
      <c r="E151" s="1">
        <v>37956</v>
      </c>
      <c r="F151">
        <v>35808</v>
      </c>
      <c r="G151" s="1">
        <v>37956</v>
      </c>
      <c r="H151">
        <v>37670</v>
      </c>
      <c r="I151" s="59">
        <v>37956</v>
      </c>
      <c r="J151" s="60">
        <v>29795</v>
      </c>
      <c r="K151" s="59">
        <v>37956</v>
      </c>
      <c r="L151" s="60">
        <v>29884</v>
      </c>
      <c r="M151" s="59">
        <v>37956</v>
      </c>
      <c r="N151" s="60">
        <v>8712.5</v>
      </c>
      <c r="O151" s="59">
        <v>37956</v>
      </c>
      <c r="P151" s="60">
        <v>8642.6</v>
      </c>
    </row>
    <row r="152" spans="1:16" x14ac:dyDescent="0.25">
      <c r="A152" s="1">
        <v>37987</v>
      </c>
      <c r="B152">
        <v>40443</v>
      </c>
      <c r="C152" s="1">
        <v>37987</v>
      </c>
      <c r="D152">
        <v>39978</v>
      </c>
      <c r="E152" s="1">
        <v>37987</v>
      </c>
      <c r="F152">
        <v>36402</v>
      </c>
      <c r="G152" s="1">
        <v>37987</v>
      </c>
      <c r="H152">
        <v>36475</v>
      </c>
      <c r="I152" s="59">
        <v>37987</v>
      </c>
      <c r="J152" s="60">
        <v>30341</v>
      </c>
      <c r="K152" s="59">
        <v>37987</v>
      </c>
      <c r="L152" s="60">
        <v>28642</v>
      </c>
      <c r="M152" s="59">
        <v>37987</v>
      </c>
      <c r="N152" s="60">
        <v>8737.5</v>
      </c>
      <c r="O152" s="59">
        <v>37987</v>
      </c>
      <c r="P152" s="60">
        <v>8445.1</v>
      </c>
    </row>
    <row r="153" spans="1:16" x14ac:dyDescent="0.25">
      <c r="A153" s="1">
        <v>38018</v>
      </c>
      <c r="B153">
        <v>39922</v>
      </c>
      <c r="C153" s="1">
        <v>38018</v>
      </c>
      <c r="D153">
        <v>37184</v>
      </c>
      <c r="E153" s="1">
        <v>38018</v>
      </c>
      <c r="F153">
        <v>35890</v>
      </c>
      <c r="G153" s="1">
        <v>38018</v>
      </c>
      <c r="H153">
        <v>33701</v>
      </c>
      <c r="I153" s="59">
        <v>38018</v>
      </c>
      <c r="J153" s="60">
        <v>30461</v>
      </c>
      <c r="K153" s="59">
        <v>38018</v>
      </c>
      <c r="L153" s="60">
        <v>28755</v>
      </c>
      <c r="M153" s="59">
        <v>38018</v>
      </c>
      <c r="N153" s="60">
        <v>8753</v>
      </c>
      <c r="O153" s="59">
        <v>38018</v>
      </c>
      <c r="P153" s="60">
        <v>8491.2000000000007</v>
      </c>
    </row>
    <row r="154" spans="1:16" x14ac:dyDescent="0.25">
      <c r="A154" s="1">
        <v>38047</v>
      </c>
      <c r="B154">
        <v>40419</v>
      </c>
      <c r="C154" s="1">
        <v>38047</v>
      </c>
      <c r="D154">
        <v>39604</v>
      </c>
      <c r="E154" s="1">
        <v>38047</v>
      </c>
      <c r="F154">
        <v>36365</v>
      </c>
      <c r="G154" s="1">
        <v>38047</v>
      </c>
      <c r="H154">
        <v>35892</v>
      </c>
      <c r="I154" s="59">
        <v>38047</v>
      </c>
      <c r="J154" s="60">
        <v>30703</v>
      </c>
      <c r="K154" s="59">
        <v>38047</v>
      </c>
      <c r="L154" s="60">
        <v>31133</v>
      </c>
      <c r="M154" s="59">
        <v>38047</v>
      </c>
      <c r="N154" s="60">
        <v>8794.5</v>
      </c>
      <c r="O154" s="59">
        <v>38047</v>
      </c>
      <c r="P154" s="60">
        <v>8656</v>
      </c>
    </row>
    <row r="155" spans="1:16" x14ac:dyDescent="0.25">
      <c r="A155" s="1">
        <v>38078</v>
      </c>
      <c r="B155">
        <v>40399</v>
      </c>
      <c r="C155" s="1">
        <v>38078</v>
      </c>
      <c r="D155">
        <v>39857</v>
      </c>
      <c r="E155" s="1">
        <v>38078</v>
      </c>
      <c r="F155">
        <v>36312</v>
      </c>
      <c r="G155" s="1">
        <v>38078</v>
      </c>
      <c r="H155">
        <v>35876</v>
      </c>
      <c r="I155" s="59">
        <v>38078</v>
      </c>
      <c r="J155" s="60">
        <v>30560</v>
      </c>
      <c r="K155" s="59">
        <v>38078</v>
      </c>
      <c r="L155" s="60">
        <v>30866</v>
      </c>
      <c r="M155" s="59">
        <v>38078</v>
      </c>
      <c r="N155" s="60">
        <v>8816.5</v>
      </c>
      <c r="O155" s="59">
        <v>38078</v>
      </c>
      <c r="P155" s="60">
        <v>8807.9</v>
      </c>
    </row>
    <row r="156" spans="1:16" x14ac:dyDescent="0.25">
      <c r="A156" s="1">
        <v>38108</v>
      </c>
      <c r="B156">
        <v>40635</v>
      </c>
      <c r="C156" s="1">
        <v>38108</v>
      </c>
      <c r="D156">
        <v>41918</v>
      </c>
      <c r="E156" s="1">
        <v>38108</v>
      </c>
      <c r="F156">
        <v>36528</v>
      </c>
      <c r="G156" s="1">
        <v>38108</v>
      </c>
      <c r="H156">
        <v>37733</v>
      </c>
      <c r="I156" s="59">
        <v>38108</v>
      </c>
      <c r="J156" s="60">
        <v>30712</v>
      </c>
      <c r="K156" s="59">
        <v>38108</v>
      </c>
      <c r="L156" s="60">
        <v>32155</v>
      </c>
      <c r="M156" s="59">
        <v>38108</v>
      </c>
      <c r="N156" s="60">
        <v>8840.5</v>
      </c>
      <c r="O156" s="59">
        <v>38108</v>
      </c>
      <c r="P156" s="60">
        <v>8973</v>
      </c>
    </row>
    <row r="157" spans="1:16" x14ac:dyDescent="0.25">
      <c r="A157" s="1">
        <v>38139</v>
      </c>
      <c r="B157">
        <v>40608</v>
      </c>
      <c r="C157" s="1">
        <v>38139</v>
      </c>
      <c r="D157">
        <v>40447</v>
      </c>
      <c r="E157" s="1">
        <v>38139</v>
      </c>
      <c r="F157">
        <v>36508</v>
      </c>
      <c r="G157" s="1">
        <v>38139</v>
      </c>
      <c r="H157">
        <v>36362</v>
      </c>
      <c r="I157" s="59">
        <v>38139</v>
      </c>
      <c r="J157" s="60">
        <v>30825</v>
      </c>
      <c r="K157" s="59">
        <v>38139</v>
      </c>
      <c r="L157" s="60">
        <v>31380</v>
      </c>
      <c r="M157" s="59">
        <v>38139</v>
      </c>
      <c r="N157" s="60">
        <v>8851.7000000000007</v>
      </c>
      <c r="O157" s="59">
        <v>38139</v>
      </c>
      <c r="P157" s="60">
        <v>9077.2999999999993</v>
      </c>
    </row>
    <row r="158" spans="1:16" x14ac:dyDescent="0.25">
      <c r="A158" s="1">
        <v>38169</v>
      </c>
      <c r="B158">
        <v>40631</v>
      </c>
      <c r="C158" s="1">
        <v>38169</v>
      </c>
      <c r="D158">
        <v>42512</v>
      </c>
      <c r="E158" s="1">
        <v>38169</v>
      </c>
      <c r="F158">
        <v>36526</v>
      </c>
      <c r="G158" s="1">
        <v>38169</v>
      </c>
      <c r="H158">
        <v>38170</v>
      </c>
      <c r="I158" s="59">
        <v>38169</v>
      </c>
      <c r="J158" s="60">
        <v>31191</v>
      </c>
      <c r="K158" s="59">
        <v>38169</v>
      </c>
      <c r="L158" s="60">
        <v>33125</v>
      </c>
      <c r="M158" s="59">
        <v>38169</v>
      </c>
      <c r="N158" s="60">
        <v>8857.4</v>
      </c>
      <c r="O158" s="59">
        <v>38169</v>
      </c>
      <c r="P158" s="60">
        <v>9051.5</v>
      </c>
    </row>
    <row r="159" spans="1:16" x14ac:dyDescent="0.25">
      <c r="A159" s="1">
        <v>38200</v>
      </c>
      <c r="B159">
        <v>40771</v>
      </c>
      <c r="C159" s="1">
        <v>38200</v>
      </c>
      <c r="D159">
        <v>40617</v>
      </c>
      <c r="E159" s="1">
        <v>38200</v>
      </c>
      <c r="F159">
        <v>36680</v>
      </c>
      <c r="G159" s="1">
        <v>38200</v>
      </c>
      <c r="H159">
        <v>36607</v>
      </c>
      <c r="I159" s="59">
        <v>38200</v>
      </c>
      <c r="J159" s="60">
        <v>31036</v>
      </c>
      <c r="K159" s="59">
        <v>38200</v>
      </c>
      <c r="L159" s="60">
        <v>32184</v>
      </c>
      <c r="M159" s="59">
        <v>38200</v>
      </c>
      <c r="N159" s="60">
        <v>8850.9</v>
      </c>
      <c r="O159" s="59">
        <v>38200</v>
      </c>
      <c r="P159" s="60">
        <v>9055</v>
      </c>
    </row>
    <row r="160" spans="1:16" x14ac:dyDescent="0.25">
      <c r="A160" s="1">
        <v>38231</v>
      </c>
      <c r="B160">
        <v>41045</v>
      </c>
      <c r="C160" s="1">
        <v>38231</v>
      </c>
      <c r="D160">
        <v>40270</v>
      </c>
      <c r="E160" s="1">
        <v>38231</v>
      </c>
      <c r="F160">
        <v>36951</v>
      </c>
      <c r="G160" s="1">
        <v>38231</v>
      </c>
      <c r="H160">
        <v>36360</v>
      </c>
      <c r="I160" s="59">
        <v>38231</v>
      </c>
      <c r="J160" s="60">
        <v>31430</v>
      </c>
      <c r="K160" s="59">
        <v>38231</v>
      </c>
      <c r="L160" s="60">
        <v>30550</v>
      </c>
      <c r="M160" s="59">
        <v>38231</v>
      </c>
      <c r="N160" s="60">
        <v>8897.6</v>
      </c>
      <c r="O160" s="59">
        <v>38231</v>
      </c>
      <c r="P160" s="60">
        <v>8975.5</v>
      </c>
    </row>
    <row r="161" spans="1:16" x14ac:dyDescent="0.25">
      <c r="A161" s="1">
        <v>38261</v>
      </c>
      <c r="B161">
        <v>41177</v>
      </c>
      <c r="C161" s="1">
        <v>38261</v>
      </c>
      <c r="D161">
        <v>41050</v>
      </c>
      <c r="E161" s="1">
        <v>38261</v>
      </c>
      <c r="F161">
        <v>37078</v>
      </c>
      <c r="G161" s="1">
        <v>38261</v>
      </c>
      <c r="H161">
        <v>37004</v>
      </c>
      <c r="I161" s="59">
        <v>38261</v>
      </c>
      <c r="J161" s="60">
        <v>31625</v>
      </c>
      <c r="K161" s="59">
        <v>38261</v>
      </c>
      <c r="L161" s="60">
        <v>32258</v>
      </c>
      <c r="M161" s="59">
        <v>38261</v>
      </c>
      <c r="N161" s="60">
        <v>8929.7999999999993</v>
      </c>
      <c r="O161" s="59">
        <v>38261</v>
      </c>
      <c r="P161" s="60">
        <v>8929.1</v>
      </c>
    </row>
    <row r="162" spans="1:16" x14ac:dyDescent="0.25">
      <c r="A162" s="1">
        <v>38292</v>
      </c>
      <c r="B162">
        <v>41404</v>
      </c>
      <c r="C162" s="1">
        <v>38292</v>
      </c>
      <c r="D162">
        <v>41018</v>
      </c>
      <c r="E162" s="1">
        <v>38292</v>
      </c>
      <c r="F162">
        <v>37286</v>
      </c>
      <c r="G162" s="1">
        <v>38292</v>
      </c>
      <c r="H162">
        <v>36876</v>
      </c>
      <c r="I162" s="59">
        <v>38292</v>
      </c>
      <c r="J162" s="60">
        <v>31659</v>
      </c>
      <c r="K162" s="59">
        <v>38292</v>
      </c>
      <c r="L162" s="60">
        <v>29981</v>
      </c>
      <c r="M162" s="59">
        <v>38292</v>
      </c>
      <c r="N162" s="60">
        <v>8947.7999999999993</v>
      </c>
      <c r="O162" s="59">
        <v>38292</v>
      </c>
      <c r="P162" s="60">
        <v>8888.6</v>
      </c>
    </row>
    <row r="163" spans="1:16" x14ac:dyDescent="0.25">
      <c r="A163" s="1">
        <v>38322</v>
      </c>
      <c r="B163">
        <v>41534</v>
      </c>
      <c r="C163" s="1">
        <v>38322</v>
      </c>
      <c r="D163">
        <v>45925</v>
      </c>
      <c r="E163" s="1">
        <v>38322</v>
      </c>
      <c r="F163">
        <v>37423</v>
      </c>
      <c r="G163" s="1">
        <v>38322</v>
      </c>
      <c r="H163">
        <v>40080</v>
      </c>
      <c r="I163" s="59">
        <v>38322</v>
      </c>
      <c r="J163" s="60">
        <v>32111</v>
      </c>
      <c r="K163" s="59">
        <v>38322</v>
      </c>
      <c r="L163" s="60">
        <v>32528</v>
      </c>
      <c r="M163" s="59">
        <v>38322</v>
      </c>
      <c r="N163" s="60">
        <v>8970.2000000000007</v>
      </c>
      <c r="O163" s="59">
        <v>38322</v>
      </c>
      <c r="P163" s="60">
        <v>8894.1</v>
      </c>
    </row>
    <row r="164" spans="1:16" x14ac:dyDescent="0.25">
      <c r="A164" s="1">
        <v>38353</v>
      </c>
      <c r="B164">
        <v>41691</v>
      </c>
      <c r="C164" s="1">
        <v>38353</v>
      </c>
      <c r="D164">
        <v>40592</v>
      </c>
      <c r="E164" s="1">
        <v>38353</v>
      </c>
      <c r="F164">
        <v>37628</v>
      </c>
      <c r="G164" s="1">
        <v>38353</v>
      </c>
      <c r="H164">
        <v>37176</v>
      </c>
      <c r="I164" s="59">
        <v>38353</v>
      </c>
      <c r="J164" s="60">
        <v>32000</v>
      </c>
      <c r="K164" s="59">
        <v>38353</v>
      </c>
      <c r="L164" s="60">
        <v>29792</v>
      </c>
      <c r="M164" s="59">
        <v>38353</v>
      </c>
      <c r="N164" s="60">
        <v>8998.7000000000007</v>
      </c>
      <c r="O164" s="59">
        <v>38353</v>
      </c>
      <c r="P164" s="60">
        <v>8704.2000000000007</v>
      </c>
    </row>
    <row r="165" spans="1:16" x14ac:dyDescent="0.25">
      <c r="A165" s="1">
        <v>38384</v>
      </c>
      <c r="B165">
        <v>41757</v>
      </c>
      <c r="C165" s="1">
        <v>38384</v>
      </c>
      <c r="D165">
        <v>37829</v>
      </c>
      <c r="E165" s="1">
        <v>38384</v>
      </c>
      <c r="F165">
        <v>37553</v>
      </c>
      <c r="G165" s="1">
        <v>38384</v>
      </c>
      <c r="H165">
        <v>34286</v>
      </c>
      <c r="I165" s="59">
        <v>38384</v>
      </c>
      <c r="J165" s="60">
        <v>32469</v>
      </c>
      <c r="K165" s="59">
        <v>38384</v>
      </c>
      <c r="L165" s="60">
        <v>29742</v>
      </c>
      <c r="M165" s="59">
        <v>38384</v>
      </c>
      <c r="N165" s="60">
        <v>9027.2000000000007</v>
      </c>
      <c r="O165" s="59">
        <v>38384</v>
      </c>
      <c r="P165" s="60">
        <v>8759.7999999999993</v>
      </c>
    </row>
    <row r="166" spans="1:16" x14ac:dyDescent="0.25">
      <c r="A166" s="1">
        <v>38412</v>
      </c>
      <c r="B166">
        <v>41800</v>
      </c>
      <c r="C166" s="1">
        <v>38412</v>
      </c>
      <c r="D166">
        <v>42159</v>
      </c>
      <c r="E166" s="1">
        <v>38412</v>
      </c>
      <c r="F166">
        <v>37645</v>
      </c>
      <c r="G166" s="1">
        <v>38412</v>
      </c>
      <c r="H166">
        <v>38210</v>
      </c>
      <c r="I166" s="59">
        <v>38412</v>
      </c>
      <c r="J166" s="60">
        <v>32273</v>
      </c>
      <c r="K166" s="59">
        <v>38412</v>
      </c>
      <c r="L166" s="60">
        <v>32757</v>
      </c>
      <c r="M166" s="59">
        <v>38412</v>
      </c>
      <c r="N166" s="60">
        <v>9051.7999999999993</v>
      </c>
      <c r="O166" s="59">
        <v>38412</v>
      </c>
      <c r="P166" s="60">
        <v>8909.2999999999993</v>
      </c>
    </row>
    <row r="167" spans="1:16" x14ac:dyDescent="0.25">
      <c r="A167" s="1">
        <v>38443</v>
      </c>
      <c r="B167">
        <v>42283</v>
      </c>
      <c r="C167" s="1">
        <v>38443</v>
      </c>
      <c r="D167">
        <v>40917</v>
      </c>
      <c r="E167" s="1">
        <v>38443</v>
      </c>
      <c r="F167">
        <v>38049</v>
      </c>
      <c r="G167" s="1">
        <v>38443</v>
      </c>
      <c r="H167">
        <v>36908</v>
      </c>
      <c r="I167" s="59">
        <v>38443</v>
      </c>
      <c r="J167" s="60">
        <v>32823</v>
      </c>
      <c r="K167" s="59">
        <v>38443</v>
      </c>
      <c r="L167" s="60">
        <v>33578</v>
      </c>
      <c r="M167" s="59">
        <v>38443</v>
      </c>
      <c r="N167" s="60">
        <v>9101.4</v>
      </c>
      <c r="O167" s="59">
        <v>38443</v>
      </c>
      <c r="P167" s="60">
        <v>9087.7000000000007</v>
      </c>
    </row>
    <row r="168" spans="1:16" x14ac:dyDescent="0.25">
      <c r="A168" s="1">
        <v>38473</v>
      </c>
      <c r="B168">
        <v>42081</v>
      </c>
      <c r="C168" s="1">
        <v>38473</v>
      </c>
      <c r="D168">
        <v>42964</v>
      </c>
      <c r="E168" s="1">
        <v>38473</v>
      </c>
      <c r="F168">
        <v>37908</v>
      </c>
      <c r="G168" s="1">
        <v>38473</v>
      </c>
      <c r="H168">
        <v>38742</v>
      </c>
      <c r="I168" s="59">
        <v>38473</v>
      </c>
      <c r="J168" s="60">
        <v>32746</v>
      </c>
      <c r="K168" s="59">
        <v>38473</v>
      </c>
      <c r="L168" s="60">
        <v>34056</v>
      </c>
      <c r="M168" s="59">
        <v>38473</v>
      </c>
      <c r="N168" s="60">
        <v>9088.7000000000007</v>
      </c>
      <c r="O168" s="59">
        <v>38473</v>
      </c>
      <c r="P168" s="60">
        <v>9225.9</v>
      </c>
    </row>
    <row r="169" spans="1:16" x14ac:dyDescent="0.25">
      <c r="A169" s="1">
        <v>38504</v>
      </c>
      <c r="B169">
        <v>42363</v>
      </c>
      <c r="C169" s="1">
        <v>38504</v>
      </c>
      <c r="D169">
        <v>42445</v>
      </c>
      <c r="E169" s="1">
        <v>38504</v>
      </c>
      <c r="F169">
        <v>38143</v>
      </c>
      <c r="G169" s="1">
        <v>38504</v>
      </c>
      <c r="H169">
        <v>38219</v>
      </c>
      <c r="I169" s="59">
        <v>38504</v>
      </c>
      <c r="J169" s="60">
        <v>33009</v>
      </c>
      <c r="K169" s="59">
        <v>38504</v>
      </c>
      <c r="L169" s="60">
        <v>33570</v>
      </c>
      <c r="M169" s="59">
        <v>38504</v>
      </c>
      <c r="N169" s="60">
        <v>9113</v>
      </c>
      <c r="O169" s="59">
        <v>38504</v>
      </c>
      <c r="P169" s="60">
        <v>9351.5</v>
      </c>
    </row>
    <row r="170" spans="1:16" x14ac:dyDescent="0.25">
      <c r="A170" s="1">
        <v>38534</v>
      </c>
      <c r="B170">
        <v>42184</v>
      </c>
      <c r="C170" s="1">
        <v>38534</v>
      </c>
      <c r="D170">
        <v>43688</v>
      </c>
      <c r="E170" s="1">
        <v>38534</v>
      </c>
      <c r="F170">
        <v>37960</v>
      </c>
      <c r="G170" s="1">
        <v>38534</v>
      </c>
      <c r="H170">
        <v>39289</v>
      </c>
      <c r="I170" s="59">
        <v>38534</v>
      </c>
      <c r="J170" s="60">
        <v>33056</v>
      </c>
      <c r="K170" s="59">
        <v>38534</v>
      </c>
      <c r="L170" s="60">
        <v>34940</v>
      </c>
      <c r="M170" s="59">
        <v>38534</v>
      </c>
      <c r="N170" s="60">
        <v>9135.4</v>
      </c>
      <c r="O170" s="59">
        <v>38534</v>
      </c>
      <c r="P170" s="60">
        <v>9342.7000000000007</v>
      </c>
    </row>
    <row r="171" spans="1:16" x14ac:dyDescent="0.25">
      <c r="A171" s="1">
        <v>38565</v>
      </c>
      <c r="B171">
        <v>42542</v>
      </c>
      <c r="C171" s="1">
        <v>38565</v>
      </c>
      <c r="D171">
        <v>42816</v>
      </c>
      <c r="E171" s="1">
        <v>38565</v>
      </c>
      <c r="F171">
        <v>38320</v>
      </c>
      <c r="G171" s="1">
        <v>38565</v>
      </c>
      <c r="H171">
        <v>38627</v>
      </c>
      <c r="I171" s="59">
        <v>38565</v>
      </c>
      <c r="J171" s="60">
        <v>33261</v>
      </c>
      <c r="K171" s="59">
        <v>38565</v>
      </c>
      <c r="L171" s="60">
        <v>34292</v>
      </c>
      <c r="M171" s="59">
        <v>38565</v>
      </c>
      <c r="N171" s="60">
        <v>9144.9</v>
      </c>
      <c r="O171" s="59">
        <v>38565</v>
      </c>
      <c r="P171" s="60">
        <v>9354.7000000000007</v>
      </c>
    </row>
    <row r="172" spans="1:16" x14ac:dyDescent="0.25">
      <c r="A172" s="1">
        <v>38596</v>
      </c>
      <c r="B172">
        <v>42845</v>
      </c>
      <c r="C172" s="1">
        <v>38596</v>
      </c>
      <c r="D172">
        <v>41985</v>
      </c>
      <c r="E172" s="1">
        <v>38596</v>
      </c>
      <c r="F172">
        <v>38577</v>
      </c>
      <c r="G172" s="1">
        <v>38596</v>
      </c>
      <c r="H172">
        <v>37844</v>
      </c>
      <c r="I172" s="59">
        <v>38596</v>
      </c>
      <c r="J172" s="60">
        <v>33283</v>
      </c>
      <c r="K172" s="59">
        <v>38596</v>
      </c>
      <c r="L172" s="60">
        <v>32850</v>
      </c>
      <c r="M172" s="59">
        <v>38596</v>
      </c>
      <c r="N172" s="60">
        <v>9128.7999999999993</v>
      </c>
      <c r="O172" s="59">
        <v>38596</v>
      </c>
      <c r="P172" s="60">
        <v>9204.6</v>
      </c>
    </row>
    <row r="173" spans="1:16" x14ac:dyDescent="0.25">
      <c r="A173" s="1">
        <v>38626</v>
      </c>
      <c r="B173">
        <v>42842</v>
      </c>
      <c r="C173" s="1">
        <v>38626</v>
      </c>
      <c r="D173">
        <v>42420</v>
      </c>
      <c r="E173" s="1">
        <v>38626</v>
      </c>
      <c r="F173">
        <v>38559</v>
      </c>
      <c r="G173" s="1">
        <v>38626</v>
      </c>
      <c r="H173">
        <v>38251</v>
      </c>
      <c r="I173" s="59">
        <v>38626</v>
      </c>
      <c r="J173" s="60">
        <v>33618</v>
      </c>
      <c r="K173" s="59">
        <v>38626</v>
      </c>
      <c r="L173" s="60">
        <v>33921</v>
      </c>
      <c r="M173" s="59">
        <v>38626</v>
      </c>
      <c r="N173" s="60">
        <v>9118.2999999999993</v>
      </c>
      <c r="O173" s="59">
        <v>38626</v>
      </c>
      <c r="P173" s="60">
        <v>9119.4</v>
      </c>
    </row>
    <row r="174" spans="1:16" x14ac:dyDescent="0.25">
      <c r="A174" s="1">
        <v>38657</v>
      </c>
      <c r="B174">
        <v>42823</v>
      </c>
      <c r="C174" s="1">
        <v>38657</v>
      </c>
      <c r="D174">
        <v>42710</v>
      </c>
      <c r="E174" s="1">
        <v>38657</v>
      </c>
      <c r="F174">
        <v>38508</v>
      </c>
      <c r="G174" s="1">
        <v>38657</v>
      </c>
      <c r="H174">
        <v>38354</v>
      </c>
      <c r="I174" s="59">
        <v>38657</v>
      </c>
      <c r="J174" s="60">
        <v>34022</v>
      </c>
      <c r="K174" s="59">
        <v>38657</v>
      </c>
      <c r="L174" s="60">
        <v>32083</v>
      </c>
      <c r="M174" s="59">
        <v>38657</v>
      </c>
      <c r="N174" s="60">
        <v>9152.7999999999993</v>
      </c>
      <c r="O174" s="59">
        <v>38657</v>
      </c>
      <c r="P174" s="60">
        <v>9091.9</v>
      </c>
    </row>
    <row r="175" spans="1:16" x14ac:dyDescent="0.25">
      <c r="A175" s="1">
        <v>38687</v>
      </c>
      <c r="B175">
        <v>43191</v>
      </c>
      <c r="C175" s="1">
        <v>38687</v>
      </c>
      <c r="D175">
        <v>47959</v>
      </c>
      <c r="E175" s="1">
        <v>38687</v>
      </c>
      <c r="F175">
        <v>38847</v>
      </c>
      <c r="G175" s="1">
        <v>38687</v>
      </c>
      <c r="H175">
        <v>41761</v>
      </c>
      <c r="I175" s="59">
        <v>38687</v>
      </c>
      <c r="J175" s="60">
        <v>33932</v>
      </c>
      <c r="K175" s="59">
        <v>38687</v>
      </c>
      <c r="L175" s="60">
        <v>34882</v>
      </c>
      <c r="M175" s="59">
        <v>38687</v>
      </c>
      <c r="N175" s="60">
        <v>9182.6</v>
      </c>
      <c r="O175" s="59">
        <v>38687</v>
      </c>
      <c r="P175" s="60">
        <v>9101.4</v>
      </c>
    </row>
    <row r="176" spans="1:16" x14ac:dyDescent="0.25">
      <c r="A176" s="1">
        <v>38718</v>
      </c>
      <c r="B176">
        <v>42681</v>
      </c>
      <c r="C176" s="1">
        <v>38718</v>
      </c>
      <c r="D176">
        <v>41168</v>
      </c>
      <c r="E176" s="1">
        <v>38718</v>
      </c>
      <c r="F176">
        <v>38254</v>
      </c>
      <c r="G176" s="1">
        <v>38718</v>
      </c>
      <c r="H176">
        <v>37489</v>
      </c>
      <c r="I176" s="59">
        <v>38718</v>
      </c>
      <c r="J176" s="60">
        <v>34983</v>
      </c>
      <c r="K176" s="59">
        <v>38718</v>
      </c>
      <c r="L176" s="60">
        <v>32394</v>
      </c>
      <c r="M176" s="59">
        <v>38718</v>
      </c>
      <c r="N176" s="60">
        <v>9225.5</v>
      </c>
      <c r="O176" s="59">
        <v>38718</v>
      </c>
      <c r="P176" s="60">
        <v>8925.7000000000007</v>
      </c>
    </row>
    <row r="177" spans="1:16" x14ac:dyDescent="0.25">
      <c r="A177" s="1">
        <v>38749</v>
      </c>
      <c r="B177">
        <v>43379</v>
      </c>
      <c r="C177" s="1">
        <v>38749</v>
      </c>
      <c r="D177">
        <v>39281</v>
      </c>
      <c r="E177" s="1">
        <v>38749</v>
      </c>
      <c r="F177">
        <v>38889</v>
      </c>
      <c r="G177" s="1">
        <v>38749</v>
      </c>
      <c r="H177">
        <v>35506</v>
      </c>
      <c r="I177" s="59">
        <v>38749</v>
      </c>
      <c r="J177" s="60">
        <v>34535</v>
      </c>
      <c r="K177" s="59">
        <v>38749</v>
      </c>
      <c r="L177" s="60">
        <v>31634</v>
      </c>
      <c r="M177" s="59">
        <v>38749</v>
      </c>
      <c r="N177" s="60">
        <v>9253.6</v>
      </c>
      <c r="O177" s="59">
        <v>38749</v>
      </c>
      <c r="P177" s="60">
        <v>8995.2999999999993</v>
      </c>
    </row>
    <row r="178" spans="1:16" x14ac:dyDescent="0.25">
      <c r="A178" s="1">
        <v>38777</v>
      </c>
      <c r="B178">
        <v>43233</v>
      </c>
      <c r="C178" s="1">
        <v>38777</v>
      </c>
      <c r="D178">
        <v>42901</v>
      </c>
      <c r="E178" s="1">
        <v>38777</v>
      </c>
      <c r="F178">
        <v>38866</v>
      </c>
      <c r="G178" s="1">
        <v>38777</v>
      </c>
      <c r="H178">
        <v>38827</v>
      </c>
      <c r="I178" s="59">
        <v>38777</v>
      </c>
      <c r="J178" s="60">
        <v>34796</v>
      </c>
      <c r="K178" s="59">
        <v>38777</v>
      </c>
      <c r="L178" s="60">
        <v>35840</v>
      </c>
      <c r="M178" s="59">
        <v>38777</v>
      </c>
      <c r="N178" s="60">
        <v>9304.4</v>
      </c>
      <c r="O178" s="59">
        <v>38777</v>
      </c>
      <c r="P178" s="60">
        <v>9159.6</v>
      </c>
    </row>
    <row r="179" spans="1:16" x14ac:dyDescent="0.25">
      <c r="A179" s="1">
        <v>38808</v>
      </c>
      <c r="B179">
        <v>43269</v>
      </c>
      <c r="C179" s="1">
        <v>38808</v>
      </c>
      <c r="D179">
        <v>42455</v>
      </c>
      <c r="E179" s="1">
        <v>38808</v>
      </c>
      <c r="F179">
        <v>38891</v>
      </c>
      <c r="G179" s="1">
        <v>38808</v>
      </c>
      <c r="H179">
        <v>38269</v>
      </c>
      <c r="I179" s="59">
        <v>38808</v>
      </c>
      <c r="J179" s="60">
        <v>34862</v>
      </c>
      <c r="K179" s="59">
        <v>38808</v>
      </c>
      <c r="L179" s="60">
        <v>35141</v>
      </c>
      <c r="M179" s="59">
        <v>38808</v>
      </c>
      <c r="N179" s="60">
        <v>9327.2999999999993</v>
      </c>
      <c r="O179" s="59">
        <v>38808</v>
      </c>
      <c r="P179" s="60">
        <v>9312.1</v>
      </c>
    </row>
    <row r="180" spans="1:16" x14ac:dyDescent="0.25">
      <c r="A180" s="1">
        <v>38838</v>
      </c>
      <c r="B180">
        <v>43654</v>
      </c>
      <c r="C180" s="1">
        <v>38838</v>
      </c>
      <c r="D180">
        <v>44850</v>
      </c>
      <c r="E180" s="1">
        <v>38838</v>
      </c>
      <c r="F180">
        <v>39242</v>
      </c>
      <c r="G180" s="1">
        <v>38838</v>
      </c>
      <c r="H180">
        <v>40341</v>
      </c>
      <c r="I180" s="59">
        <v>38838</v>
      </c>
      <c r="J180" s="60">
        <v>34910</v>
      </c>
      <c r="K180" s="59">
        <v>38838</v>
      </c>
      <c r="L180" s="60">
        <v>36167</v>
      </c>
      <c r="M180" s="59">
        <v>38838</v>
      </c>
      <c r="N180" s="60">
        <v>9309.7999999999993</v>
      </c>
      <c r="O180" s="59">
        <v>38838</v>
      </c>
      <c r="P180" s="60">
        <v>9451.2000000000007</v>
      </c>
    </row>
    <row r="181" spans="1:16" x14ac:dyDescent="0.25">
      <c r="A181" s="1">
        <v>38869</v>
      </c>
      <c r="B181">
        <v>43782</v>
      </c>
      <c r="C181" s="1">
        <v>38869</v>
      </c>
      <c r="D181">
        <v>44052</v>
      </c>
      <c r="E181" s="1">
        <v>38869</v>
      </c>
      <c r="F181">
        <v>39372</v>
      </c>
      <c r="G181" s="1">
        <v>38869</v>
      </c>
      <c r="H181">
        <v>39569</v>
      </c>
      <c r="I181" s="59">
        <v>38869</v>
      </c>
      <c r="J181" s="60">
        <v>34695</v>
      </c>
      <c r="K181" s="59">
        <v>38869</v>
      </c>
      <c r="L181" s="60">
        <v>35771</v>
      </c>
      <c r="M181" s="59">
        <v>38869</v>
      </c>
      <c r="N181" s="60">
        <v>9317.6</v>
      </c>
      <c r="O181" s="59">
        <v>38869</v>
      </c>
      <c r="P181" s="60">
        <v>9559.4</v>
      </c>
    </row>
    <row r="182" spans="1:16" x14ac:dyDescent="0.25">
      <c r="A182" s="1">
        <v>38899</v>
      </c>
      <c r="B182">
        <v>43827</v>
      </c>
      <c r="C182" s="1">
        <v>38899</v>
      </c>
      <c r="D182">
        <v>44899</v>
      </c>
      <c r="E182" s="1">
        <v>38899</v>
      </c>
      <c r="F182">
        <v>39411</v>
      </c>
      <c r="G182" s="1">
        <v>38899</v>
      </c>
      <c r="H182">
        <v>40357</v>
      </c>
      <c r="I182" s="59">
        <v>38899</v>
      </c>
      <c r="J182" s="60">
        <v>34802</v>
      </c>
      <c r="K182" s="59">
        <v>38899</v>
      </c>
      <c r="L182" s="60">
        <v>36298</v>
      </c>
      <c r="M182" s="59">
        <v>38899</v>
      </c>
      <c r="N182" s="60">
        <v>9355.7999999999993</v>
      </c>
      <c r="O182" s="59">
        <v>38899</v>
      </c>
      <c r="P182" s="60">
        <v>9573.6</v>
      </c>
    </row>
    <row r="183" spans="1:16" x14ac:dyDescent="0.25">
      <c r="A183" s="1">
        <v>38930</v>
      </c>
      <c r="B183">
        <v>44160</v>
      </c>
      <c r="C183" s="1">
        <v>38930</v>
      </c>
      <c r="D183">
        <v>44784</v>
      </c>
      <c r="E183" s="1">
        <v>38930</v>
      </c>
      <c r="F183">
        <v>39705</v>
      </c>
      <c r="G183" s="1">
        <v>38930</v>
      </c>
      <c r="H183">
        <v>40340</v>
      </c>
      <c r="I183" s="59">
        <v>38930</v>
      </c>
      <c r="J183" s="60">
        <v>35367</v>
      </c>
      <c r="K183" s="59">
        <v>38930</v>
      </c>
      <c r="L183" s="60">
        <v>36640</v>
      </c>
      <c r="M183" s="59">
        <v>38930</v>
      </c>
      <c r="N183" s="60">
        <v>9374</v>
      </c>
      <c r="O183" s="59">
        <v>38930</v>
      </c>
      <c r="P183" s="60">
        <v>9591.7000000000007</v>
      </c>
    </row>
    <row r="184" spans="1:16" x14ac:dyDescent="0.25">
      <c r="A184" s="1">
        <v>38961</v>
      </c>
      <c r="B184">
        <v>43846</v>
      </c>
      <c r="C184" s="1">
        <v>38961</v>
      </c>
      <c r="D184">
        <v>43148</v>
      </c>
      <c r="E184" s="1">
        <v>38961</v>
      </c>
      <c r="F184">
        <v>39356</v>
      </c>
      <c r="G184" s="1">
        <v>38961</v>
      </c>
      <c r="H184">
        <v>38766</v>
      </c>
      <c r="I184" s="59">
        <v>38961</v>
      </c>
      <c r="J184" s="60">
        <v>35725</v>
      </c>
      <c r="K184" s="59">
        <v>38961</v>
      </c>
      <c r="L184" s="60">
        <v>35439</v>
      </c>
      <c r="M184" s="59">
        <v>38961</v>
      </c>
      <c r="N184" s="60">
        <v>9371.5</v>
      </c>
      <c r="O184" s="59">
        <v>38961</v>
      </c>
      <c r="P184" s="60">
        <v>9440.9</v>
      </c>
    </row>
    <row r="185" spans="1:16" x14ac:dyDescent="0.25">
      <c r="A185" s="1">
        <v>38991</v>
      </c>
      <c r="B185">
        <v>44542</v>
      </c>
      <c r="C185" s="1">
        <v>38991</v>
      </c>
      <c r="D185">
        <v>43709</v>
      </c>
      <c r="E185" s="1">
        <v>38991</v>
      </c>
      <c r="F185">
        <v>40002</v>
      </c>
      <c r="G185" s="1">
        <v>38991</v>
      </c>
      <c r="H185">
        <v>39322</v>
      </c>
      <c r="I185" s="59">
        <v>38991</v>
      </c>
      <c r="J185" s="60">
        <v>35784</v>
      </c>
      <c r="K185" s="59">
        <v>38991</v>
      </c>
      <c r="L185" s="60">
        <v>35820</v>
      </c>
      <c r="M185" s="59">
        <v>38991</v>
      </c>
      <c r="N185" s="60">
        <v>9399.7000000000007</v>
      </c>
      <c r="O185" s="59">
        <v>38991</v>
      </c>
      <c r="P185" s="60">
        <v>9395.2999999999993</v>
      </c>
    </row>
    <row r="186" spans="1:16" x14ac:dyDescent="0.25">
      <c r="A186" s="1">
        <v>39022</v>
      </c>
      <c r="B186">
        <v>44572</v>
      </c>
      <c r="C186" s="1">
        <v>39022</v>
      </c>
      <c r="D186">
        <v>44640</v>
      </c>
      <c r="E186" s="1">
        <v>39022</v>
      </c>
      <c r="F186">
        <v>39989</v>
      </c>
      <c r="G186" s="1">
        <v>39022</v>
      </c>
      <c r="H186">
        <v>39989</v>
      </c>
      <c r="I186" s="59">
        <v>39022</v>
      </c>
      <c r="J186" s="60">
        <v>35923</v>
      </c>
      <c r="K186" s="59">
        <v>39022</v>
      </c>
      <c r="L186" s="60">
        <v>33839</v>
      </c>
      <c r="M186" s="59">
        <v>39022</v>
      </c>
      <c r="N186" s="60">
        <v>9451.7999999999993</v>
      </c>
      <c r="O186" s="59">
        <v>39022</v>
      </c>
      <c r="P186" s="60">
        <v>9389.7000000000007</v>
      </c>
    </row>
    <row r="187" spans="1:16" x14ac:dyDescent="0.25">
      <c r="A187" s="1">
        <v>39052</v>
      </c>
      <c r="B187">
        <v>44730</v>
      </c>
      <c r="C187" s="1">
        <v>39052</v>
      </c>
      <c r="D187">
        <v>49345</v>
      </c>
      <c r="E187" s="1">
        <v>39052</v>
      </c>
      <c r="F187">
        <v>40153</v>
      </c>
      <c r="G187" s="1">
        <v>39052</v>
      </c>
      <c r="H187">
        <v>42924</v>
      </c>
      <c r="I187" s="59">
        <v>39052</v>
      </c>
      <c r="J187" s="60">
        <v>36881</v>
      </c>
      <c r="K187" s="59">
        <v>39052</v>
      </c>
      <c r="L187" s="60">
        <v>37803</v>
      </c>
      <c r="M187" s="59">
        <v>39052</v>
      </c>
      <c r="N187" s="60">
        <v>9478.1</v>
      </c>
      <c r="O187" s="59">
        <v>39052</v>
      </c>
      <c r="P187" s="60">
        <v>9392.9</v>
      </c>
    </row>
    <row r="188" spans="1:16" x14ac:dyDescent="0.25">
      <c r="A188" s="1">
        <v>39083</v>
      </c>
      <c r="B188">
        <v>44856</v>
      </c>
      <c r="C188" s="1">
        <v>39083</v>
      </c>
      <c r="D188">
        <v>43498</v>
      </c>
      <c r="E188" s="1">
        <v>39083</v>
      </c>
      <c r="F188">
        <v>40253</v>
      </c>
      <c r="G188" s="1">
        <v>39083</v>
      </c>
      <c r="H188">
        <v>39649</v>
      </c>
      <c r="I188" s="59">
        <v>39083</v>
      </c>
      <c r="J188" s="60">
        <v>36435</v>
      </c>
      <c r="K188" s="59">
        <v>39083</v>
      </c>
      <c r="L188" s="60">
        <v>33593</v>
      </c>
      <c r="M188" s="59">
        <v>39083</v>
      </c>
      <c r="N188" s="60">
        <v>9517.2999999999993</v>
      </c>
      <c r="O188" s="59">
        <v>39083</v>
      </c>
      <c r="P188" s="60">
        <v>9198.6</v>
      </c>
    </row>
    <row r="189" spans="1:16" x14ac:dyDescent="0.25">
      <c r="A189" s="1">
        <v>39114</v>
      </c>
      <c r="B189">
        <v>45274</v>
      </c>
      <c r="C189" s="1">
        <v>39114</v>
      </c>
      <c r="D189">
        <v>41044</v>
      </c>
      <c r="E189" s="1">
        <v>39114</v>
      </c>
      <c r="F189">
        <v>40646</v>
      </c>
      <c r="G189" s="1">
        <v>39114</v>
      </c>
      <c r="H189">
        <v>37150</v>
      </c>
      <c r="I189" s="59">
        <v>39114</v>
      </c>
      <c r="J189" s="60">
        <v>36053</v>
      </c>
      <c r="K189" s="59">
        <v>39114</v>
      </c>
      <c r="L189" s="60">
        <v>33097</v>
      </c>
      <c r="M189" s="59">
        <v>39114</v>
      </c>
      <c r="N189" s="60">
        <v>9532.6</v>
      </c>
      <c r="O189" s="59">
        <v>39114</v>
      </c>
      <c r="P189" s="60">
        <v>9254.7000000000007</v>
      </c>
    </row>
    <row r="190" spans="1:16" x14ac:dyDescent="0.25">
      <c r="A190" s="1">
        <v>39142</v>
      </c>
      <c r="B190">
        <v>45271</v>
      </c>
      <c r="C190" s="1">
        <v>39142</v>
      </c>
      <c r="D190">
        <v>45254</v>
      </c>
      <c r="E190" s="1">
        <v>39142</v>
      </c>
      <c r="F190">
        <v>40572</v>
      </c>
      <c r="G190" s="1">
        <v>39142</v>
      </c>
      <c r="H190">
        <v>40815</v>
      </c>
      <c r="I190" s="59">
        <v>39142</v>
      </c>
      <c r="J190" s="60">
        <v>36579</v>
      </c>
      <c r="K190" s="59">
        <v>39142</v>
      </c>
      <c r="L190" s="60">
        <v>38225</v>
      </c>
      <c r="M190" s="59">
        <v>39142</v>
      </c>
      <c r="N190" s="60">
        <v>9535.6</v>
      </c>
      <c r="O190" s="59">
        <v>39142</v>
      </c>
      <c r="P190" s="60">
        <v>9380.9</v>
      </c>
    </row>
    <row r="191" spans="1:16" x14ac:dyDescent="0.25">
      <c r="A191" s="1">
        <v>39173</v>
      </c>
      <c r="B191">
        <v>44988</v>
      </c>
      <c r="C191" s="1">
        <v>39173</v>
      </c>
      <c r="D191">
        <v>43562</v>
      </c>
      <c r="E191" s="1">
        <v>39173</v>
      </c>
      <c r="F191">
        <v>40416</v>
      </c>
      <c r="G191" s="1">
        <v>39173</v>
      </c>
      <c r="H191">
        <v>39244</v>
      </c>
      <c r="I191" s="59">
        <v>39173</v>
      </c>
      <c r="J191" s="60">
        <v>36627</v>
      </c>
      <c r="K191" s="59">
        <v>39173</v>
      </c>
      <c r="L191" s="60">
        <v>36554</v>
      </c>
      <c r="M191" s="59">
        <v>39173</v>
      </c>
      <c r="N191" s="60">
        <v>9552</v>
      </c>
      <c r="O191" s="59">
        <v>39173</v>
      </c>
      <c r="P191" s="60">
        <v>9541</v>
      </c>
    </row>
    <row r="192" spans="1:16" x14ac:dyDescent="0.25">
      <c r="A192" s="1">
        <v>39203</v>
      </c>
      <c r="B192">
        <v>45454</v>
      </c>
      <c r="C192" s="1">
        <v>39203</v>
      </c>
      <c r="D192">
        <v>47042</v>
      </c>
      <c r="E192" s="1">
        <v>39203</v>
      </c>
      <c r="F192">
        <v>40740</v>
      </c>
      <c r="G192" s="1">
        <v>39203</v>
      </c>
      <c r="H192">
        <v>42207</v>
      </c>
      <c r="I192" s="59">
        <v>39203</v>
      </c>
      <c r="J192" s="60">
        <v>36732</v>
      </c>
      <c r="K192" s="59">
        <v>39203</v>
      </c>
      <c r="L192" s="60">
        <v>38311</v>
      </c>
      <c r="M192" s="59">
        <v>39203</v>
      </c>
      <c r="N192" s="60">
        <v>9572.2999999999993</v>
      </c>
      <c r="O192" s="59">
        <v>39203</v>
      </c>
      <c r="P192" s="60">
        <v>9722.1</v>
      </c>
    </row>
    <row r="193" spans="1:16" x14ac:dyDescent="0.25">
      <c r="A193" s="1">
        <v>39234</v>
      </c>
      <c r="B193">
        <v>45627</v>
      </c>
      <c r="C193" s="1">
        <v>39234</v>
      </c>
      <c r="D193">
        <v>46140</v>
      </c>
      <c r="E193" s="1">
        <v>39234</v>
      </c>
      <c r="F193">
        <v>40870</v>
      </c>
      <c r="G193" s="1">
        <v>39234</v>
      </c>
      <c r="H193">
        <v>41279</v>
      </c>
      <c r="I193" s="59">
        <v>39234</v>
      </c>
      <c r="J193" s="60">
        <v>37078</v>
      </c>
      <c r="K193" s="59">
        <v>39234</v>
      </c>
      <c r="L193" s="60">
        <v>38450</v>
      </c>
      <c r="M193" s="59">
        <v>39234</v>
      </c>
      <c r="N193" s="60">
        <v>9584.2000000000007</v>
      </c>
      <c r="O193" s="59">
        <v>39234</v>
      </c>
      <c r="P193" s="60">
        <v>9836.5</v>
      </c>
    </row>
    <row r="194" spans="1:16" x14ac:dyDescent="0.25">
      <c r="A194" s="1">
        <v>39264</v>
      </c>
      <c r="B194">
        <v>45754</v>
      </c>
      <c r="C194" s="1">
        <v>39264</v>
      </c>
      <c r="D194">
        <v>46416</v>
      </c>
      <c r="E194" s="1">
        <v>39264</v>
      </c>
      <c r="F194">
        <v>41044</v>
      </c>
      <c r="G194" s="1">
        <v>39264</v>
      </c>
      <c r="H194">
        <v>41619</v>
      </c>
      <c r="I194" s="59">
        <v>39264</v>
      </c>
      <c r="J194" s="60">
        <v>37272</v>
      </c>
      <c r="K194" s="59">
        <v>39264</v>
      </c>
      <c r="L194" s="60">
        <v>38539</v>
      </c>
      <c r="M194" s="59">
        <v>39264</v>
      </c>
      <c r="N194" s="60">
        <v>9593.4</v>
      </c>
      <c r="O194" s="59">
        <v>39264</v>
      </c>
      <c r="P194" s="60">
        <v>9818.7999999999993</v>
      </c>
    </row>
    <row r="195" spans="1:16" x14ac:dyDescent="0.25">
      <c r="A195" s="1">
        <v>39295</v>
      </c>
      <c r="B195">
        <v>45643</v>
      </c>
      <c r="C195" s="1">
        <v>39295</v>
      </c>
      <c r="D195">
        <v>46670</v>
      </c>
      <c r="E195" s="1">
        <v>39295</v>
      </c>
      <c r="F195">
        <v>40954</v>
      </c>
      <c r="G195" s="1">
        <v>39295</v>
      </c>
      <c r="H195">
        <v>41896</v>
      </c>
      <c r="I195" s="59">
        <v>39295</v>
      </c>
      <c r="J195" s="60">
        <v>37189</v>
      </c>
      <c r="K195" s="59">
        <v>39295</v>
      </c>
      <c r="L195" s="60">
        <v>38825</v>
      </c>
      <c r="M195" s="59">
        <v>39295</v>
      </c>
      <c r="N195" s="60">
        <v>9602.1</v>
      </c>
      <c r="O195" s="59">
        <v>39295</v>
      </c>
      <c r="P195" s="60">
        <v>9829</v>
      </c>
    </row>
    <row r="196" spans="1:16" x14ac:dyDescent="0.25">
      <c r="A196" s="1">
        <v>39326</v>
      </c>
      <c r="B196">
        <v>45853</v>
      </c>
      <c r="C196" s="1">
        <v>39326</v>
      </c>
      <c r="D196">
        <v>44719</v>
      </c>
      <c r="E196" s="1">
        <v>39326</v>
      </c>
      <c r="F196">
        <v>41095</v>
      </c>
      <c r="G196" s="1">
        <v>39326</v>
      </c>
      <c r="H196">
        <v>40191</v>
      </c>
      <c r="I196" s="59">
        <v>39326</v>
      </c>
      <c r="J196" s="60">
        <v>37427</v>
      </c>
      <c r="K196" s="59">
        <v>39326</v>
      </c>
      <c r="L196" s="60">
        <v>36791</v>
      </c>
      <c r="M196" s="59">
        <v>39326</v>
      </c>
      <c r="N196" s="60">
        <v>9620.4</v>
      </c>
      <c r="O196" s="59">
        <v>39326</v>
      </c>
      <c r="P196" s="60">
        <v>9696.7999999999993</v>
      </c>
    </row>
    <row r="197" spans="1:16" x14ac:dyDescent="0.25">
      <c r="A197" s="1">
        <v>39356</v>
      </c>
      <c r="B197">
        <v>46113</v>
      </c>
      <c r="C197" s="1">
        <v>39356</v>
      </c>
      <c r="D197">
        <v>45553</v>
      </c>
      <c r="E197" s="1">
        <v>39356</v>
      </c>
      <c r="F197">
        <v>41379</v>
      </c>
      <c r="G197" s="1">
        <v>39356</v>
      </c>
      <c r="H197">
        <v>40924</v>
      </c>
      <c r="I197" s="59">
        <v>39356</v>
      </c>
      <c r="J197" s="60">
        <v>37759</v>
      </c>
      <c r="K197" s="59">
        <v>39356</v>
      </c>
      <c r="L197" s="60">
        <v>37608</v>
      </c>
      <c r="M197" s="59">
        <v>39356</v>
      </c>
      <c r="N197" s="60">
        <v>9636.9</v>
      </c>
      <c r="O197" s="59">
        <v>39356</v>
      </c>
      <c r="P197" s="60">
        <v>9634.9</v>
      </c>
    </row>
    <row r="198" spans="1:16" x14ac:dyDescent="0.25">
      <c r="A198" s="1">
        <v>39387</v>
      </c>
      <c r="B198">
        <v>46624</v>
      </c>
      <c r="C198" s="1">
        <v>39387</v>
      </c>
      <c r="D198">
        <v>46809</v>
      </c>
      <c r="E198" s="1">
        <v>39387</v>
      </c>
      <c r="F198">
        <v>41868</v>
      </c>
      <c r="G198" s="1">
        <v>39387</v>
      </c>
      <c r="H198">
        <v>41910</v>
      </c>
      <c r="I198" s="59">
        <v>39387</v>
      </c>
      <c r="J198" s="60">
        <v>37727</v>
      </c>
      <c r="K198" s="59">
        <v>39387</v>
      </c>
      <c r="L198" s="60">
        <v>35954</v>
      </c>
      <c r="M198" s="59">
        <v>39387</v>
      </c>
      <c r="N198" s="60">
        <v>9658.2000000000007</v>
      </c>
      <c r="O198" s="59">
        <v>39387</v>
      </c>
      <c r="P198" s="60">
        <v>9596.9</v>
      </c>
    </row>
    <row r="199" spans="1:16" x14ac:dyDescent="0.25">
      <c r="A199" s="1">
        <v>39417</v>
      </c>
      <c r="B199">
        <v>46831</v>
      </c>
      <c r="C199" s="1">
        <v>39417</v>
      </c>
      <c r="D199">
        <v>51130</v>
      </c>
      <c r="E199" s="1">
        <v>39417</v>
      </c>
      <c r="F199">
        <v>41998</v>
      </c>
      <c r="G199" s="1">
        <v>39417</v>
      </c>
      <c r="H199">
        <v>44476</v>
      </c>
      <c r="I199" s="59">
        <v>39417</v>
      </c>
      <c r="J199" s="60">
        <v>38109</v>
      </c>
      <c r="K199" s="59">
        <v>39417</v>
      </c>
      <c r="L199" s="60">
        <v>38604</v>
      </c>
      <c r="M199" s="59">
        <v>39417</v>
      </c>
      <c r="N199" s="60">
        <v>9673</v>
      </c>
      <c r="O199" s="59">
        <v>39417</v>
      </c>
      <c r="P199" s="60">
        <v>9575.1</v>
      </c>
    </row>
    <row r="200" spans="1:16" x14ac:dyDescent="0.25">
      <c r="A200" s="1">
        <v>39448</v>
      </c>
      <c r="B200">
        <v>46862</v>
      </c>
      <c r="C200" s="1">
        <v>39448</v>
      </c>
      <c r="D200">
        <v>45794</v>
      </c>
      <c r="E200" s="1">
        <v>39448</v>
      </c>
      <c r="F200">
        <v>42159</v>
      </c>
      <c r="G200" s="1">
        <v>39448</v>
      </c>
      <c r="H200">
        <v>41864</v>
      </c>
      <c r="I200" s="59">
        <v>39448</v>
      </c>
      <c r="J200" s="60">
        <v>37824</v>
      </c>
      <c r="K200" s="59">
        <v>39448</v>
      </c>
      <c r="L200" s="60">
        <v>35063</v>
      </c>
      <c r="M200" s="59">
        <v>39448</v>
      </c>
      <c r="N200" s="60">
        <v>9662</v>
      </c>
      <c r="O200" s="59">
        <v>39448</v>
      </c>
      <c r="P200" s="60">
        <v>9339.1</v>
      </c>
    </row>
    <row r="201" spans="1:16" x14ac:dyDescent="0.25">
      <c r="A201" s="1">
        <v>39479</v>
      </c>
      <c r="B201">
        <v>46707</v>
      </c>
      <c r="C201" s="1">
        <v>39479</v>
      </c>
      <c r="D201">
        <v>44062</v>
      </c>
      <c r="E201" s="1">
        <v>39479</v>
      </c>
      <c r="F201">
        <v>42016</v>
      </c>
      <c r="G201" s="1">
        <v>39479</v>
      </c>
      <c r="H201">
        <v>39915</v>
      </c>
      <c r="I201" s="59">
        <v>39479</v>
      </c>
      <c r="J201" s="60">
        <v>37249</v>
      </c>
      <c r="K201" s="59">
        <v>39479</v>
      </c>
      <c r="L201" s="60">
        <v>35722</v>
      </c>
      <c r="M201" s="59">
        <v>39479</v>
      </c>
      <c r="N201" s="60">
        <v>9658.7999999999993</v>
      </c>
      <c r="O201" s="59">
        <v>39479</v>
      </c>
      <c r="P201" s="60">
        <v>9377.2000000000007</v>
      </c>
    </row>
    <row r="202" spans="1:16" x14ac:dyDescent="0.25">
      <c r="A202" s="1">
        <v>39508</v>
      </c>
      <c r="B202">
        <v>46883</v>
      </c>
      <c r="C202" s="1">
        <v>39508</v>
      </c>
      <c r="D202">
        <v>47064</v>
      </c>
      <c r="E202" s="1">
        <v>39508</v>
      </c>
      <c r="F202">
        <v>42168</v>
      </c>
      <c r="G202" s="1">
        <v>39508</v>
      </c>
      <c r="H202">
        <v>42590</v>
      </c>
      <c r="I202" s="59">
        <v>39508</v>
      </c>
      <c r="J202" s="60">
        <v>37552</v>
      </c>
      <c r="K202" s="59">
        <v>39508</v>
      </c>
      <c r="L202" s="60">
        <v>38491</v>
      </c>
      <c r="M202" s="59">
        <v>39508</v>
      </c>
      <c r="N202" s="60">
        <v>9647.9</v>
      </c>
      <c r="O202" s="59">
        <v>39508</v>
      </c>
      <c r="P202" s="60">
        <v>9493.5</v>
      </c>
    </row>
    <row r="203" spans="1:16" x14ac:dyDescent="0.25">
      <c r="A203" s="1">
        <v>39539</v>
      </c>
      <c r="B203">
        <v>47356</v>
      </c>
      <c r="C203" s="1">
        <v>39539</v>
      </c>
      <c r="D203">
        <v>45386</v>
      </c>
      <c r="E203" s="1">
        <v>39539</v>
      </c>
      <c r="F203">
        <v>42584</v>
      </c>
      <c r="G203" s="1">
        <v>39539</v>
      </c>
      <c r="H203">
        <v>40966</v>
      </c>
      <c r="I203" s="59">
        <v>39539</v>
      </c>
      <c r="J203" s="60">
        <v>37729</v>
      </c>
      <c r="K203" s="59">
        <v>39539</v>
      </c>
      <c r="L203" s="60">
        <v>37918</v>
      </c>
      <c r="M203" s="59">
        <v>39539</v>
      </c>
      <c r="N203" s="60">
        <v>9632.4</v>
      </c>
      <c r="O203" s="59">
        <v>39539</v>
      </c>
      <c r="P203" s="60">
        <v>9619.9</v>
      </c>
    </row>
    <row r="204" spans="1:16" x14ac:dyDescent="0.25">
      <c r="A204" s="1">
        <v>39569</v>
      </c>
      <c r="B204">
        <v>47355</v>
      </c>
      <c r="C204" s="1">
        <v>39569</v>
      </c>
      <c r="D204">
        <v>49605</v>
      </c>
      <c r="E204" s="1">
        <v>39569</v>
      </c>
      <c r="F204">
        <v>42549</v>
      </c>
      <c r="G204" s="1">
        <v>39569</v>
      </c>
      <c r="H204">
        <v>44549</v>
      </c>
      <c r="I204" s="59">
        <v>39569</v>
      </c>
      <c r="J204" s="60">
        <v>38089</v>
      </c>
      <c r="K204" s="59">
        <v>39569</v>
      </c>
      <c r="L204" s="60">
        <v>40679</v>
      </c>
      <c r="M204" s="59">
        <v>39569</v>
      </c>
      <c r="N204" s="60">
        <v>9627.7999999999993</v>
      </c>
      <c r="O204" s="59">
        <v>39569</v>
      </c>
      <c r="P204" s="60">
        <v>9762.4</v>
      </c>
    </row>
    <row r="205" spans="1:16" x14ac:dyDescent="0.25">
      <c r="A205" s="1">
        <v>39600</v>
      </c>
      <c r="B205">
        <v>47568</v>
      </c>
      <c r="C205" s="1">
        <v>39600</v>
      </c>
      <c r="D205">
        <v>47134</v>
      </c>
      <c r="E205" s="1">
        <v>39600</v>
      </c>
      <c r="F205">
        <v>42683</v>
      </c>
      <c r="G205" s="1">
        <v>39600</v>
      </c>
      <c r="H205">
        <v>42299</v>
      </c>
      <c r="I205" s="59">
        <v>39600</v>
      </c>
      <c r="J205" s="60">
        <v>38144</v>
      </c>
      <c r="K205" s="59">
        <v>39600</v>
      </c>
      <c r="L205" s="60">
        <v>38716</v>
      </c>
      <c r="M205" s="59">
        <v>39600</v>
      </c>
      <c r="N205" s="60">
        <v>9622.2000000000007</v>
      </c>
      <c r="O205" s="59">
        <v>39600</v>
      </c>
      <c r="P205" s="60">
        <v>9859.1</v>
      </c>
    </row>
    <row r="206" spans="1:16" x14ac:dyDescent="0.25">
      <c r="A206" s="1">
        <v>39630</v>
      </c>
      <c r="B206">
        <v>47845</v>
      </c>
      <c r="C206" s="1">
        <v>39630</v>
      </c>
      <c r="D206">
        <v>49156</v>
      </c>
      <c r="E206" s="1">
        <v>39630</v>
      </c>
      <c r="F206">
        <v>42899</v>
      </c>
      <c r="G206" s="1">
        <v>39630</v>
      </c>
      <c r="H206">
        <v>44057</v>
      </c>
      <c r="I206" s="59">
        <v>39630</v>
      </c>
      <c r="J206" s="60">
        <v>38267</v>
      </c>
      <c r="K206" s="59">
        <v>39630</v>
      </c>
      <c r="L206" s="60">
        <v>39568</v>
      </c>
      <c r="M206" s="59">
        <v>39630</v>
      </c>
      <c r="N206" s="60">
        <v>9628.2999999999993</v>
      </c>
      <c r="O206" s="59">
        <v>39630</v>
      </c>
      <c r="P206" s="60">
        <v>9847.2000000000007</v>
      </c>
    </row>
    <row r="207" spans="1:16" x14ac:dyDescent="0.25">
      <c r="A207" s="1">
        <v>39661</v>
      </c>
      <c r="B207">
        <v>47988</v>
      </c>
      <c r="C207" s="1">
        <v>39661</v>
      </c>
      <c r="D207">
        <v>49035</v>
      </c>
      <c r="E207" s="1">
        <v>39661</v>
      </c>
      <c r="F207">
        <v>43063</v>
      </c>
      <c r="G207" s="1">
        <v>39661</v>
      </c>
      <c r="H207">
        <v>44010</v>
      </c>
      <c r="I207" s="59">
        <v>39661</v>
      </c>
      <c r="J207" s="60">
        <v>38239</v>
      </c>
      <c r="K207" s="59">
        <v>39661</v>
      </c>
      <c r="L207" s="60">
        <v>40419</v>
      </c>
      <c r="M207" s="59">
        <v>39661</v>
      </c>
      <c r="N207" s="60">
        <v>9604.9</v>
      </c>
      <c r="O207" s="59">
        <v>39661</v>
      </c>
      <c r="P207" s="60">
        <v>9832.9</v>
      </c>
    </row>
    <row r="208" spans="1:16" x14ac:dyDescent="0.25">
      <c r="A208" s="1">
        <v>39692</v>
      </c>
      <c r="B208">
        <v>47740</v>
      </c>
      <c r="C208" s="1">
        <v>39692</v>
      </c>
      <c r="D208">
        <v>46028</v>
      </c>
      <c r="E208" s="1">
        <v>39692</v>
      </c>
      <c r="F208">
        <v>42834</v>
      </c>
      <c r="G208" s="1">
        <v>39692</v>
      </c>
      <c r="H208">
        <v>41378</v>
      </c>
      <c r="I208" s="59">
        <v>39692</v>
      </c>
      <c r="J208" s="60">
        <v>38386</v>
      </c>
      <c r="K208" s="59">
        <v>39692</v>
      </c>
      <c r="L208" s="60">
        <v>37234</v>
      </c>
      <c r="M208" s="59">
        <v>39692</v>
      </c>
      <c r="N208" s="60">
        <v>9572.7000000000007</v>
      </c>
      <c r="O208" s="59">
        <v>39692</v>
      </c>
      <c r="P208" s="60">
        <v>9655.2000000000007</v>
      </c>
    </row>
    <row r="209" spans="1:16" x14ac:dyDescent="0.25">
      <c r="A209" s="1">
        <v>39722</v>
      </c>
      <c r="B209">
        <v>47703</v>
      </c>
      <c r="C209" s="1">
        <v>39722</v>
      </c>
      <c r="D209">
        <v>47737</v>
      </c>
      <c r="E209" s="1">
        <v>39722</v>
      </c>
      <c r="F209">
        <v>42768</v>
      </c>
      <c r="G209" s="1">
        <v>39722</v>
      </c>
      <c r="H209">
        <v>42811</v>
      </c>
      <c r="I209" s="59">
        <v>39722</v>
      </c>
      <c r="J209" s="60">
        <v>38120</v>
      </c>
      <c r="K209" s="59">
        <v>39722</v>
      </c>
      <c r="L209" s="60">
        <v>38425</v>
      </c>
      <c r="M209" s="59">
        <v>39722</v>
      </c>
      <c r="N209" s="60">
        <v>9547.2000000000007</v>
      </c>
      <c r="O209" s="59">
        <v>39722</v>
      </c>
      <c r="P209" s="60">
        <v>9542</v>
      </c>
    </row>
    <row r="210" spans="1:16" x14ac:dyDescent="0.25">
      <c r="A210" s="1">
        <v>39753</v>
      </c>
      <c r="B210">
        <v>47363</v>
      </c>
      <c r="C210" s="1">
        <v>39753</v>
      </c>
      <c r="D210">
        <v>47675</v>
      </c>
      <c r="E210" s="1">
        <v>39753</v>
      </c>
      <c r="F210">
        <v>42496</v>
      </c>
      <c r="G210" s="1">
        <v>39753</v>
      </c>
      <c r="H210">
        <v>42751</v>
      </c>
      <c r="I210" s="59">
        <v>39753</v>
      </c>
      <c r="J210" s="60">
        <v>38018</v>
      </c>
      <c r="K210" s="59">
        <v>39753</v>
      </c>
      <c r="L210" s="60">
        <v>36307</v>
      </c>
      <c r="M210" s="59">
        <v>39753</v>
      </c>
      <c r="N210" s="60">
        <v>9514.2000000000007</v>
      </c>
      <c r="O210" s="59">
        <v>39753</v>
      </c>
      <c r="P210" s="60">
        <v>9451.1</v>
      </c>
    </row>
    <row r="211" spans="1:16" x14ac:dyDescent="0.25">
      <c r="A211" s="1">
        <v>39783</v>
      </c>
      <c r="B211">
        <v>46942</v>
      </c>
      <c r="C211" s="1">
        <v>39783</v>
      </c>
      <c r="D211">
        <v>50600</v>
      </c>
      <c r="E211" s="1">
        <v>39783</v>
      </c>
      <c r="F211">
        <v>42136</v>
      </c>
      <c r="G211" s="1">
        <v>39783</v>
      </c>
      <c r="H211">
        <v>44032</v>
      </c>
      <c r="I211" s="59">
        <v>39783</v>
      </c>
      <c r="J211" s="60">
        <v>38066</v>
      </c>
      <c r="K211" s="59">
        <v>39783</v>
      </c>
      <c r="L211" s="60">
        <v>37723</v>
      </c>
      <c r="M211" s="59">
        <v>39783</v>
      </c>
      <c r="N211" s="60">
        <v>9484.2000000000007</v>
      </c>
      <c r="O211" s="59">
        <v>39783</v>
      </c>
      <c r="P211" s="60">
        <v>9390.7999999999993</v>
      </c>
    </row>
    <row r="212" spans="1:16" x14ac:dyDescent="0.25">
      <c r="A212" s="1">
        <v>39814</v>
      </c>
      <c r="B212">
        <v>47639</v>
      </c>
      <c r="C212" s="1">
        <v>39814</v>
      </c>
      <c r="D212">
        <v>47103</v>
      </c>
      <c r="E212" s="1">
        <v>39814</v>
      </c>
      <c r="F212">
        <v>42771</v>
      </c>
      <c r="G212" s="1">
        <v>39814</v>
      </c>
      <c r="H212">
        <v>42942</v>
      </c>
      <c r="I212" s="59">
        <v>39814</v>
      </c>
      <c r="J212" s="60">
        <v>38256</v>
      </c>
      <c r="K212" s="59">
        <v>39814</v>
      </c>
      <c r="L212" s="60">
        <v>36190</v>
      </c>
      <c r="M212" s="59">
        <v>39814</v>
      </c>
      <c r="N212" s="60">
        <v>9462.2999999999993</v>
      </c>
      <c r="O212" s="59">
        <v>39814</v>
      </c>
      <c r="P212" s="60">
        <v>9156.4</v>
      </c>
    </row>
    <row r="213" spans="1:16" x14ac:dyDescent="0.25">
      <c r="A213" s="1">
        <v>39845</v>
      </c>
      <c r="B213">
        <v>46928</v>
      </c>
      <c r="C213" s="1">
        <v>39845</v>
      </c>
      <c r="D213">
        <v>42602</v>
      </c>
      <c r="E213" s="1">
        <v>39845</v>
      </c>
      <c r="F213">
        <v>42101</v>
      </c>
      <c r="G213" s="1">
        <v>39845</v>
      </c>
      <c r="H213">
        <v>38522</v>
      </c>
      <c r="I213" s="59">
        <v>39845</v>
      </c>
      <c r="J213" s="60">
        <v>37945</v>
      </c>
      <c r="K213" s="59">
        <v>39845</v>
      </c>
      <c r="L213" s="60">
        <v>34947</v>
      </c>
      <c r="M213" s="59">
        <v>39845</v>
      </c>
      <c r="N213" s="60">
        <v>9448.1</v>
      </c>
      <c r="O213" s="59">
        <v>39845</v>
      </c>
      <c r="P213" s="60">
        <v>9155.5</v>
      </c>
    </row>
    <row r="214" spans="1:16" x14ac:dyDescent="0.25">
      <c r="A214" s="1">
        <v>39873</v>
      </c>
      <c r="B214">
        <v>46912</v>
      </c>
      <c r="C214" s="1">
        <v>39873</v>
      </c>
      <c r="D214">
        <v>45731</v>
      </c>
      <c r="E214" s="1">
        <v>39873</v>
      </c>
      <c r="F214">
        <v>42069</v>
      </c>
      <c r="G214" s="1">
        <v>39873</v>
      </c>
      <c r="H214">
        <v>41312</v>
      </c>
      <c r="I214" s="59">
        <v>39873</v>
      </c>
      <c r="J214" s="60">
        <v>37447</v>
      </c>
      <c r="K214" s="59">
        <v>39873</v>
      </c>
      <c r="L214" s="60">
        <v>38458</v>
      </c>
      <c r="M214" s="59">
        <v>39873</v>
      </c>
      <c r="N214" s="60">
        <v>9419.4</v>
      </c>
      <c r="O214" s="59">
        <v>39873</v>
      </c>
      <c r="P214" s="60">
        <v>9260.4</v>
      </c>
    </row>
    <row r="215" spans="1:16" x14ac:dyDescent="0.25">
      <c r="A215" s="1">
        <v>39904</v>
      </c>
      <c r="B215">
        <v>47133</v>
      </c>
      <c r="C215" s="1">
        <v>39904</v>
      </c>
      <c r="D215">
        <v>46450</v>
      </c>
      <c r="E215" s="1">
        <v>39904</v>
      </c>
      <c r="F215">
        <v>42288</v>
      </c>
      <c r="G215" s="1">
        <v>39904</v>
      </c>
      <c r="H215">
        <v>41781</v>
      </c>
      <c r="I215" s="59">
        <v>39904</v>
      </c>
      <c r="J215" s="60">
        <v>37738</v>
      </c>
      <c r="K215" s="59">
        <v>39904</v>
      </c>
      <c r="L215" s="60">
        <v>37813</v>
      </c>
      <c r="M215" s="59">
        <v>39904</v>
      </c>
      <c r="N215" s="60">
        <v>9387.7000000000007</v>
      </c>
      <c r="O215" s="59">
        <v>39904</v>
      </c>
      <c r="P215" s="60">
        <v>9394.2000000000007</v>
      </c>
    </row>
    <row r="216" spans="1:16" x14ac:dyDescent="0.25">
      <c r="A216" s="1">
        <v>39934</v>
      </c>
      <c r="B216">
        <v>47219</v>
      </c>
      <c r="C216" s="1">
        <v>39934</v>
      </c>
      <c r="D216">
        <v>49142</v>
      </c>
      <c r="E216" s="1">
        <v>39934</v>
      </c>
      <c r="F216">
        <v>42300</v>
      </c>
      <c r="G216" s="1">
        <v>39934</v>
      </c>
      <c r="H216">
        <v>44034</v>
      </c>
      <c r="I216" s="59">
        <v>39934</v>
      </c>
      <c r="J216" s="60">
        <v>37755</v>
      </c>
      <c r="K216" s="59">
        <v>39934</v>
      </c>
      <c r="L216" s="60">
        <v>40247</v>
      </c>
      <c r="M216" s="59">
        <v>39934</v>
      </c>
      <c r="N216" s="60">
        <v>9425.9</v>
      </c>
      <c r="O216" s="59">
        <v>39934</v>
      </c>
      <c r="P216" s="60">
        <v>9584.1</v>
      </c>
    </row>
    <row r="217" spans="1:16" x14ac:dyDescent="0.25">
      <c r="A217" s="1">
        <v>39965</v>
      </c>
      <c r="B217">
        <v>47350</v>
      </c>
      <c r="C217" s="1">
        <v>39965</v>
      </c>
      <c r="D217">
        <v>46954</v>
      </c>
      <c r="E217" s="1">
        <v>39965</v>
      </c>
      <c r="F217">
        <v>42530</v>
      </c>
      <c r="G217" s="1">
        <v>39965</v>
      </c>
      <c r="H217">
        <v>42147</v>
      </c>
      <c r="I217" s="59">
        <v>39965</v>
      </c>
      <c r="J217" s="60">
        <v>37714</v>
      </c>
      <c r="K217" s="59">
        <v>39965</v>
      </c>
      <c r="L217" s="60">
        <v>38355</v>
      </c>
      <c r="M217" s="59">
        <v>39965</v>
      </c>
      <c r="N217" s="60">
        <v>9433.2999999999993</v>
      </c>
      <c r="O217" s="59">
        <v>39965</v>
      </c>
      <c r="P217" s="60">
        <v>9675.6</v>
      </c>
    </row>
    <row r="218" spans="1:16" x14ac:dyDescent="0.25">
      <c r="A218" s="1">
        <v>39995</v>
      </c>
      <c r="B218">
        <v>47330</v>
      </c>
      <c r="C218" s="1">
        <v>39995</v>
      </c>
      <c r="D218">
        <v>48915</v>
      </c>
      <c r="E218" s="1">
        <v>39995</v>
      </c>
      <c r="F218">
        <v>42480</v>
      </c>
      <c r="G218" s="1">
        <v>39995</v>
      </c>
      <c r="H218">
        <v>43839</v>
      </c>
      <c r="I218" s="59">
        <v>39995</v>
      </c>
      <c r="J218" s="60">
        <v>37715</v>
      </c>
      <c r="K218" s="59">
        <v>39995</v>
      </c>
      <c r="L218" s="60">
        <v>39224</v>
      </c>
      <c r="M218" s="59">
        <v>39995</v>
      </c>
      <c r="N218" s="60">
        <v>9431</v>
      </c>
      <c r="O218" s="59">
        <v>39995</v>
      </c>
      <c r="P218" s="60">
        <v>9649.7999999999993</v>
      </c>
    </row>
    <row r="219" spans="1:16" x14ac:dyDescent="0.25">
      <c r="A219" s="1">
        <v>40026</v>
      </c>
      <c r="B219">
        <v>47309</v>
      </c>
      <c r="C219" s="1">
        <v>40026</v>
      </c>
      <c r="D219">
        <v>47863</v>
      </c>
      <c r="E219" s="1">
        <v>40026</v>
      </c>
      <c r="F219">
        <v>42401</v>
      </c>
      <c r="G219" s="1">
        <v>40026</v>
      </c>
      <c r="H219">
        <v>42995</v>
      </c>
      <c r="I219" s="59">
        <v>40026</v>
      </c>
      <c r="J219" s="60">
        <v>37645</v>
      </c>
      <c r="K219" s="59">
        <v>40026</v>
      </c>
      <c r="L219" s="60">
        <v>38887</v>
      </c>
      <c r="M219" s="59">
        <v>40026</v>
      </c>
      <c r="N219" s="60">
        <v>9398</v>
      </c>
      <c r="O219" s="59">
        <v>40026</v>
      </c>
      <c r="P219" s="60">
        <v>9629.6</v>
      </c>
    </row>
    <row r="220" spans="1:16" x14ac:dyDescent="0.25">
      <c r="A220" s="1">
        <v>40057</v>
      </c>
      <c r="B220">
        <v>47559</v>
      </c>
      <c r="C220" s="1">
        <v>40057</v>
      </c>
      <c r="D220">
        <v>46219</v>
      </c>
      <c r="E220" s="1">
        <v>40057</v>
      </c>
      <c r="F220">
        <v>42691</v>
      </c>
      <c r="G220" s="1">
        <v>40057</v>
      </c>
      <c r="H220">
        <v>41538</v>
      </c>
      <c r="I220" s="59">
        <v>40057</v>
      </c>
      <c r="J220" s="60">
        <v>37474</v>
      </c>
      <c r="K220" s="59">
        <v>40057</v>
      </c>
      <c r="L220" s="60">
        <v>36575</v>
      </c>
      <c r="M220" s="59">
        <v>40057</v>
      </c>
      <c r="N220" s="60">
        <v>9367.6</v>
      </c>
      <c r="O220" s="59">
        <v>40057</v>
      </c>
      <c r="P220" s="60">
        <v>9454.6</v>
      </c>
    </row>
    <row r="221" spans="1:16" x14ac:dyDescent="0.25">
      <c r="A221" s="1">
        <v>40087</v>
      </c>
      <c r="B221">
        <v>47603</v>
      </c>
      <c r="C221" s="1">
        <v>40087</v>
      </c>
      <c r="D221">
        <v>47895</v>
      </c>
      <c r="E221" s="1">
        <v>40087</v>
      </c>
      <c r="F221">
        <v>42763</v>
      </c>
      <c r="G221" s="1">
        <v>40087</v>
      </c>
      <c r="H221">
        <v>43020</v>
      </c>
      <c r="I221" s="59">
        <v>40087</v>
      </c>
      <c r="J221" s="60">
        <v>37500</v>
      </c>
      <c r="K221" s="59">
        <v>40087</v>
      </c>
      <c r="L221" s="60">
        <v>38250</v>
      </c>
      <c r="M221" s="59">
        <v>40087</v>
      </c>
      <c r="N221" s="60">
        <v>9344</v>
      </c>
      <c r="O221" s="59">
        <v>40087</v>
      </c>
      <c r="P221" s="60">
        <v>9348</v>
      </c>
    </row>
    <row r="222" spans="1:16" x14ac:dyDescent="0.25">
      <c r="A222" s="1">
        <v>40118</v>
      </c>
      <c r="B222">
        <v>47689</v>
      </c>
      <c r="C222" s="1">
        <v>40118</v>
      </c>
      <c r="D222">
        <v>47405</v>
      </c>
      <c r="E222" s="1">
        <v>40118</v>
      </c>
      <c r="F222">
        <v>42808</v>
      </c>
      <c r="G222" s="1">
        <v>40118</v>
      </c>
      <c r="H222">
        <v>42508</v>
      </c>
      <c r="I222" s="59">
        <v>40118</v>
      </c>
      <c r="J222" s="60">
        <v>37700</v>
      </c>
      <c r="K222" s="59">
        <v>40118</v>
      </c>
      <c r="L222" s="60">
        <v>35513</v>
      </c>
      <c r="M222" s="59">
        <v>40118</v>
      </c>
      <c r="N222" s="60">
        <v>9333.5</v>
      </c>
      <c r="O222" s="59">
        <v>40118</v>
      </c>
      <c r="P222" s="60">
        <v>9279.4</v>
      </c>
    </row>
    <row r="223" spans="1:16" x14ac:dyDescent="0.25">
      <c r="A223" s="1">
        <v>40148</v>
      </c>
      <c r="B223">
        <v>48134</v>
      </c>
      <c r="C223" s="1">
        <v>40148</v>
      </c>
      <c r="D223">
        <v>52139</v>
      </c>
      <c r="E223" s="1">
        <v>40148</v>
      </c>
      <c r="F223">
        <v>43192</v>
      </c>
      <c r="G223" s="1">
        <v>40148</v>
      </c>
      <c r="H223">
        <v>45395</v>
      </c>
      <c r="I223" s="59">
        <v>40148</v>
      </c>
      <c r="J223" s="60">
        <v>37659</v>
      </c>
      <c r="K223" s="59">
        <v>40148</v>
      </c>
      <c r="L223" s="60">
        <v>37546</v>
      </c>
      <c r="M223" s="59">
        <v>40148</v>
      </c>
      <c r="N223" s="60">
        <v>9304.5</v>
      </c>
      <c r="O223" s="59">
        <v>40148</v>
      </c>
      <c r="P223" s="60">
        <v>9198.6</v>
      </c>
    </row>
    <row r="224" spans="1:16" x14ac:dyDescent="0.25">
      <c r="A224" s="1">
        <v>40179</v>
      </c>
      <c r="B224">
        <v>47875</v>
      </c>
      <c r="C224" s="1">
        <v>40179</v>
      </c>
      <c r="D224">
        <v>47072</v>
      </c>
      <c r="E224" s="1">
        <v>40179</v>
      </c>
      <c r="F224">
        <v>43028</v>
      </c>
      <c r="G224" s="1">
        <v>40179</v>
      </c>
      <c r="H224">
        <v>42985</v>
      </c>
      <c r="I224" s="59">
        <v>40179</v>
      </c>
      <c r="J224" s="60">
        <v>37700</v>
      </c>
      <c r="K224" s="59">
        <v>40179</v>
      </c>
      <c r="L224" s="60">
        <v>35513</v>
      </c>
      <c r="M224" s="59">
        <v>40179</v>
      </c>
      <c r="N224" s="60">
        <v>9298.6</v>
      </c>
      <c r="O224" s="59">
        <v>40179</v>
      </c>
      <c r="P224" s="60">
        <v>8987.9</v>
      </c>
    </row>
    <row r="225" spans="1:16" x14ac:dyDescent="0.25">
      <c r="A225" s="1">
        <v>40210</v>
      </c>
      <c r="B225">
        <v>48699</v>
      </c>
      <c r="C225" s="1">
        <v>40210</v>
      </c>
      <c r="D225">
        <v>44275</v>
      </c>
      <c r="E225" s="1">
        <v>40210</v>
      </c>
      <c r="F225">
        <v>43735</v>
      </c>
      <c r="G225" s="1">
        <v>40210</v>
      </c>
      <c r="H225">
        <v>40061</v>
      </c>
      <c r="I225" s="59">
        <v>40210</v>
      </c>
      <c r="J225" s="60">
        <v>38267</v>
      </c>
      <c r="K225" s="59">
        <v>40210</v>
      </c>
      <c r="L225" s="60">
        <v>35359</v>
      </c>
      <c r="M225" s="59">
        <v>40210</v>
      </c>
      <c r="N225" s="60">
        <v>9294.2000000000007</v>
      </c>
      <c r="O225" s="59">
        <v>40210</v>
      </c>
      <c r="P225" s="60">
        <v>9003.2999999999993</v>
      </c>
    </row>
    <row r="226" spans="1:16" x14ac:dyDescent="0.25">
      <c r="A226" s="1">
        <v>40238</v>
      </c>
      <c r="B226">
        <v>48268</v>
      </c>
      <c r="C226" s="1">
        <v>40238</v>
      </c>
      <c r="D226">
        <v>48123</v>
      </c>
      <c r="E226" s="1">
        <v>40238</v>
      </c>
      <c r="F226">
        <v>43304</v>
      </c>
      <c r="G226" s="1">
        <v>40238</v>
      </c>
      <c r="H226">
        <v>43434</v>
      </c>
      <c r="I226" s="59">
        <v>40238</v>
      </c>
      <c r="J226" s="60">
        <v>38376</v>
      </c>
      <c r="K226" s="59">
        <v>40238</v>
      </c>
      <c r="L226" s="60">
        <v>39374</v>
      </c>
      <c r="M226" s="59">
        <v>40238</v>
      </c>
      <c r="N226" s="60">
        <v>9311.7000000000007</v>
      </c>
      <c r="O226" s="59">
        <v>40238</v>
      </c>
      <c r="P226" s="60">
        <v>9159.4</v>
      </c>
    </row>
    <row r="227" spans="1:16" x14ac:dyDescent="0.25">
      <c r="A227" s="1">
        <v>40269</v>
      </c>
      <c r="B227">
        <v>48217</v>
      </c>
      <c r="C227" s="1">
        <v>40269</v>
      </c>
      <c r="D227">
        <v>47050</v>
      </c>
      <c r="E227" s="1">
        <v>40269</v>
      </c>
      <c r="F227">
        <v>43186</v>
      </c>
      <c r="G227" s="1">
        <v>40269</v>
      </c>
      <c r="H227">
        <v>42236</v>
      </c>
      <c r="I227" s="59">
        <v>40269</v>
      </c>
      <c r="J227" s="60">
        <v>38658</v>
      </c>
      <c r="K227" s="59">
        <v>40269</v>
      </c>
      <c r="L227" s="60">
        <v>39393</v>
      </c>
      <c r="M227" s="59">
        <v>40269</v>
      </c>
      <c r="N227" s="60">
        <v>9322.7999999999993</v>
      </c>
      <c r="O227" s="59">
        <v>40269</v>
      </c>
      <c r="P227" s="60">
        <v>9343</v>
      </c>
    </row>
    <row r="228" spans="1:16" x14ac:dyDescent="0.25">
      <c r="A228" s="1">
        <v>40299</v>
      </c>
      <c r="B228">
        <v>48195</v>
      </c>
      <c r="C228" s="1">
        <v>40299</v>
      </c>
      <c r="D228">
        <v>49655</v>
      </c>
      <c r="E228" s="1">
        <v>40299</v>
      </c>
      <c r="F228">
        <v>43266</v>
      </c>
      <c r="G228" s="1">
        <v>40299</v>
      </c>
      <c r="H228">
        <v>44607</v>
      </c>
      <c r="I228" s="59">
        <v>40299</v>
      </c>
      <c r="J228" s="60">
        <v>38695</v>
      </c>
      <c r="K228" s="59">
        <v>40299</v>
      </c>
      <c r="L228" s="60">
        <v>40785</v>
      </c>
      <c r="M228" s="59">
        <v>40299</v>
      </c>
      <c r="N228" s="60">
        <v>9340.9</v>
      </c>
      <c r="O228" s="59">
        <v>40299</v>
      </c>
      <c r="P228" s="60">
        <v>9506.1</v>
      </c>
    </row>
    <row r="229" spans="1:16" x14ac:dyDescent="0.25">
      <c r="A229" s="1">
        <v>40330</v>
      </c>
      <c r="B229">
        <v>47866</v>
      </c>
      <c r="C229" s="1">
        <v>40330</v>
      </c>
      <c r="D229">
        <v>47813</v>
      </c>
      <c r="E229" s="1">
        <v>40330</v>
      </c>
      <c r="F229">
        <v>42920</v>
      </c>
      <c r="G229" s="1">
        <v>40330</v>
      </c>
      <c r="H229">
        <v>42877</v>
      </c>
      <c r="I229" s="59">
        <v>40330</v>
      </c>
      <c r="J229" s="60">
        <v>38877</v>
      </c>
      <c r="K229" s="59">
        <v>40330</v>
      </c>
      <c r="L229" s="60">
        <v>39421</v>
      </c>
      <c r="M229" s="59">
        <v>40330</v>
      </c>
      <c r="N229" s="60">
        <v>9352.7000000000007</v>
      </c>
      <c r="O229" s="59">
        <v>40330</v>
      </c>
      <c r="P229" s="60">
        <v>9589.9</v>
      </c>
    </row>
    <row r="230" spans="1:16" x14ac:dyDescent="0.25">
      <c r="A230" s="1">
        <v>40360</v>
      </c>
      <c r="B230">
        <v>47954</v>
      </c>
      <c r="C230" s="1">
        <v>40360</v>
      </c>
      <c r="D230">
        <v>49732</v>
      </c>
      <c r="E230" s="1">
        <v>40360</v>
      </c>
      <c r="F230">
        <v>43052</v>
      </c>
      <c r="G230" s="1">
        <v>40360</v>
      </c>
      <c r="H230">
        <v>44559</v>
      </c>
      <c r="I230" s="59">
        <v>40360</v>
      </c>
      <c r="J230" s="60">
        <v>39033</v>
      </c>
      <c r="K230" s="59">
        <v>40360</v>
      </c>
      <c r="L230" s="60">
        <v>41024</v>
      </c>
      <c r="M230" s="59">
        <v>40360</v>
      </c>
      <c r="N230" s="60">
        <v>9358.6</v>
      </c>
      <c r="O230" s="59">
        <v>40360</v>
      </c>
      <c r="P230" s="60">
        <v>9566.2000000000007</v>
      </c>
    </row>
    <row r="231" spans="1:16" x14ac:dyDescent="0.25">
      <c r="A231" s="1">
        <v>40391</v>
      </c>
      <c r="B231">
        <v>48217</v>
      </c>
      <c r="C231" s="1">
        <v>40391</v>
      </c>
      <c r="D231">
        <v>48357</v>
      </c>
      <c r="E231" s="1">
        <v>40391</v>
      </c>
      <c r="F231">
        <v>43215</v>
      </c>
      <c r="G231" s="1">
        <v>40391</v>
      </c>
      <c r="H231">
        <v>43431</v>
      </c>
      <c r="I231" s="59">
        <v>40391</v>
      </c>
      <c r="J231" s="60">
        <v>39402</v>
      </c>
      <c r="K231" s="59">
        <v>40391</v>
      </c>
      <c r="L231" s="60">
        <v>40308</v>
      </c>
      <c r="M231" s="59">
        <v>40391</v>
      </c>
      <c r="N231" s="60">
        <v>9379.7999999999993</v>
      </c>
      <c r="O231" s="59">
        <v>40391</v>
      </c>
      <c r="P231" s="60">
        <v>9603.5</v>
      </c>
    </row>
    <row r="232" spans="1:16" x14ac:dyDescent="0.25">
      <c r="A232" s="1">
        <v>40422</v>
      </c>
      <c r="B232">
        <v>48679</v>
      </c>
      <c r="C232" s="1">
        <v>40422</v>
      </c>
      <c r="D232">
        <v>47478</v>
      </c>
      <c r="E232" s="1">
        <v>40422</v>
      </c>
      <c r="F232">
        <v>43646</v>
      </c>
      <c r="G232" s="1">
        <v>40422</v>
      </c>
      <c r="H232">
        <v>42642</v>
      </c>
      <c r="I232" s="59">
        <v>40422</v>
      </c>
      <c r="J232" s="60">
        <v>39385</v>
      </c>
      <c r="K232" s="59">
        <v>40422</v>
      </c>
      <c r="L232" s="60">
        <v>38361</v>
      </c>
      <c r="M232" s="59">
        <v>40422</v>
      </c>
      <c r="N232" s="60">
        <v>9430.7999999999993</v>
      </c>
      <c r="O232" s="59">
        <v>40422</v>
      </c>
      <c r="P232" s="60">
        <v>9519.4</v>
      </c>
    </row>
    <row r="233" spans="1:16" x14ac:dyDescent="0.25">
      <c r="A233" s="1">
        <v>40452</v>
      </c>
      <c r="B233">
        <v>48569</v>
      </c>
      <c r="C233" s="1">
        <v>40452</v>
      </c>
      <c r="D233">
        <v>48583</v>
      </c>
      <c r="E233" s="1">
        <v>40452</v>
      </c>
      <c r="F233">
        <v>43493</v>
      </c>
      <c r="G233" s="1">
        <v>40452</v>
      </c>
      <c r="H233">
        <v>43536</v>
      </c>
      <c r="I233" s="59">
        <v>40452</v>
      </c>
      <c r="J233" s="60">
        <v>39479</v>
      </c>
      <c r="K233" s="59">
        <v>40452</v>
      </c>
      <c r="L233" s="60">
        <v>40150</v>
      </c>
      <c r="M233" s="59">
        <v>40452</v>
      </c>
      <c r="N233" s="60">
        <v>9452.2000000000007</v>
      </c>
      <c r="O233" s="59">
        <v>40452</v>
      </c>
      <c r="P233" s="60">
        <v>9458.9</v>
      </c>
    </row>
    <row r="234" spans="1:16" x14ac:dyDescent="0.25">
      <c r="A234" s="1">
        <v>40483</v>
      </c>
      <c r="B234">
        <v>49131</v>
      </c>
      <c r="C234" s="1">
        <v>40483</v>
      </c>
      <c r="D234">
        <v>48842</v>
      </c>
      <c r="E234" s="1">
        <v>40483</v>
      </c>
      <c r="F234">
        <v>44077</v>
      </c>
      <c r="G234" s="1">
        <v>40483</v>
      </c>
      <c r="H234">
        <v>43724</v>
      </c>
      <c r="I234" s="59">
        <v>40483</v>
      </c>
      <c r="J234" s="60">
        <v>39710</v>
      </c>
      <c r="K234" s="59">
        <v>40483</v>
      </c>
      <c r="L234" s="60">
        <v>37447</v>
      </c>
      <c r="M234" s="59">
        <v>40483</v>
      </c>
      <c r="N234" s="60">
        <v>9455.5</v>
      </c>
      <c r="O234" s="59">
        <v>40483</v>
      </c>
      <c r="P234" s="60">
        <v>9403.2999999999993</v>
      </c>
    </row>
    <row r="235" spans="1:16" x14ac:dyDescent="0.25">
      <c r="A235" s="1">
        <v>40513</v>
      </c>
      <c r="B235">
        <v>49186</v>
      </c>
      <c r="C235" s="1">
        <v>40513</v>
      </c>
      <c r="D235">
        <v>53550</v>
      </c>
      <c r="E235" s="1">
        <v>40513</v>
      </c>
      <c r="F235">
        <v>44184</v>
      </c>
      <c r="G235" s="1">
        <v>40513</v>
      </c>
      <c r="H235">
        <v>46658</v>
      </c>
      <c r="I235" s="59">
        <v>40513</v>
      </c>
      <c r="J235" s="60">
        <v>39469</v>
      </c>
      <c r="K235" s="59">
        <v>40513</v>
      </c>
      <c r="L235" s="60">
        <v>39785</v>
      </c>
      <c r="M235" s="59">
        <v>40513</v>
      </c>
      <c r="N235" s="60">
        <v>9479.2999999999993</v>
      </c>
      <c r="O235" s="59">
        <v>40513</v>
      </c>
      <c r="P235" s="60">
        <v>9368.6</v>
      </c>
    </row>
    <row r="236" spans="1:16" x14ac:dyDescent="0.25">
      <c r="A236" s="1">
        <v>40544</v>
      </c>
      <c r="B236">
        <v>49676</v>
      </c>
      <c r="C236" s="1">
        <v>40544</v>
      </c>
      <c r="D236">
        <v>48438</v>
      </c>
      <c r="E236" s="1">
        <v>40544</v>
      </c>
      <c r="F236">
        <v>44684</v>
      </c>
      <c r="G236" s="1">
        <v>40544</v>
      </c>
      <c r="H236">
        <v>44282</v>
      </c>
      <c r="I236" s="59">
        <v>40544</v>
      </c>
      <c r="J236" s="60">
        <v>39743</v>
      </c>
      <c r="K236" s="59">
        <v>40544</v>
      </c>
      <c r="L236" s="60">
        <v>36961</v>
      </c>
      <c r="M236" s="59">
        <v>40544</v>
      </c>
      <c r="N236" s="60">
        <v>9482.1</v>
      </c>
      <c r="O236" s="59">
        <v>40544</v>
      </c>
      <c r="P236" s="60">
        <v>9132.1</v>
      </c>
    </row>
    <row r="237" spans="1:16" x14ac:dyDescent="0.25">
      <c r="A237" s="1">
        <v>40575</v>
      </c>
      <c r="B237">
        <v>50066</v>
      </c>
      <c r="C237" s="1">
        <v>40575</v>
      </c>
      <c r="D237">
        <v>45575</v>
      </c>
      <c r="E237" s="1">
        <v>40575</v>
      </c>
      <c r="F237">
        <v>44961</v>
      </c>
      <c r="G237" s="1">
        <v>40575</v>
      </c>
      <c r="H237">
        <v>41229</v>
      </c>
      <c r="I237" s="59">
        <v>40575</v>
      </c>
      <c r="J237" s="60">
        <v>40382</v>
      </c>
      <c r="K237" s="59">
        <v>40575</v>
      </c>
      <c r="L237" s="60">
        <v>37394</v>
      </c>
      <c r="M237" s="59">
        <v>40575</v>
      </c>
      <c r="N237" s="60">
        <v>9509.7000000000007</v>
      </c>
      <c r="O237" s="59">
        <v>40575</v>
      </c>
      <c r="P237" s="60">
        <v>9218.6</v>
      </c>
    </row>
    <row r="238" spans="1:16" x14ac:dyDescent="0.25">
      <c r="A238" s="1">
        <v>40603</v>
      </c>
      <c r="B238">
        <v>50078</v>
      </c>
      <c r="C238" s="1">
        <v>40603</v>
      </c>
      <c r="D238">
        <v>49729</v>
      </c>
      <c r="E238" s="1">
        <v>40603</v>
      </c>
      <c r="F238">
        <v>45068</v>
      </c>
      <c r="G238" s="1">
        <v>40603</v>
      </c>
      <c r="H238">
        <v>45068</v>
      </c>
      <c r="I238" s="59">
        <v>40603</v>
      </c>
      <c r="J238" s="60">
        <v>40575</v>
      </c>
      <c r="K238" s="59">
        <v>40603</v>
      </c>
      <c r="L238" s="60">
        <v>42036</v>
      </c>
      <c r="M238" s="59">
        <v>40603</v>
      </c>
      <c r="N238" s="60">
        <v>9550.7999999999993</v>
      </c>
      <c r="O238" s="59">
        <v>40603</v>
      </c>
      <c r="P238" s="60">
        <v>9396.2999999999993</v>
      </c>
    </row>
    <row r="239" spans="1:16" x14ac:dyDescent="0.25">
      <c r="A239" s="1">
        <v>40634</v>
      </c>
      <c r="B239">
        <v>50836</v>
      </c>
      <c r="C239" s="1">
        <v>40634</v>
      </c>
      <c r="D239">
        <v>50588</v>
      </c>
      <c r="E239" s="1">
        <v>40634</v>
      </c>
      <c r="F239">
        <v>45769</v>
      </c>
      <c r="G239" s="1">
        <v>40634</v>
      </c>
      <c r="H239">
        <v>45586</v>
      </c>
      <c r="I239" s="59">
        <v>40634</v>
      </c>
      <c r="J239" s="60">
        <v>40624</v>
      </c>
      <c r="K239" s="59">
        <v>40634</v>
      </c>
      <c r="L239" s="60">
        <v>41761</v>
      </c>
      <c r="M239" s="59">
        <v>40634</v>
      </c>
      <c r="N239" s="60">
        <v>9583.6</v>
      </c>
      <c r="O239" s="59">
        <v>40634</v>
      </c>
      <c r="P239" s="60">
        <v>9605.7999999999993</v>
      </c>
    </row>
    <row r="240" spans="1:16" x14ac:dyDescent="0.25">
      <c r="A240" s="1">
        <v>40664</v>
      </c>
      <c r="B240">
        <v>50382</v>
      </c>
      <c r="C240" s="1">
        <v>40664</v>
      </c>
      <c r="D240">
        <v>51441</v>
      </c>
      <c r="E240" s="1">
        <v>40664</v>
      </c>
      <c r="F240">
        <v>45321</v>
      </c>
      <c r="G240" s="1">
        <v>40664</v>
      </c>
      <c r="H240">
        <v>46318</v>
      </c>
      <c r="I240" s="59">
        <v>40664</v>
      </c>
      <c r="J240" s="60">
        <v>41050</v>
      </c>
      <c r="K240" s="59">
        <v>40664</v>
      </c>
      <c r="L240" s="60">
        <v>43020</v>
      </c>
      <c r="M240" s="59">
        <v>40664</v>
      </c>
      <c r="N240" s="60">
        <v>9599.5</v>
      </c>
      <c r="O240" s="59">
        <v>40664</v>
      </c>
      <c r="P240" s="60">
        <v>9768.7000000000007</v>
      </c>
    </row>
    <row r="241" spans="1:16" x14ac:dyDescent="0.25">
      <c r="A241" s="1">
        <v>40695</v>
      </c>
      <c r="B241">
        <v>50943</v>
      </c>
      <c r="C241" s="1">
        <v>40695</v>
      </c>
      <c r="D241">
        <v>51040</v>
      </c>
      <c r="E241" s="1">
        <v>40695</v>
      </c>
      <c r="F241">
        <v>45791</v>
      </c>
      <c r="G241" s="1">
        <v>40695</v>
      </c>
      <c r="H241">
        <v>45883</v>
      </c>
      <c r="I241" s="59">
        <v>40695</v>
      </c>
      <c r="J241" s="60">
        <v>41540</v>
      </c>
      <c r="K241" s="59">
        <v>40695</v>
      </c>
      <c r="L241" s="60">
        <v>42080</v>
      </c>
      <c r="M241" s="59">
        <v>40695</v>
      </c>
      <c r="N241" s="60">
        <v>9618.7999999999993</v>
      </c>
      <c r="O241" s="59">
        <v>40695</v>
      </c>
      <c r="P241" s="60">
        <v>9873.1</v>
      </c>
    </row>
    <row r="242" spans="1:16" x14ac:dyDescent="0.25">
      <c r="A242" s="1">
        <v>40725</v>
      </c>
      <c r="B242">
        <v>50941</v>
      </c>
      <c r="C242" s="1">
        <v>40725</v>
      </c>
      <c r="D242">
        <v>52522</v>
      </c>
      <c r="E242" s="1">
        <v>40725</v>
      </c>
      <c r="F242">
        <v>45797</v>
      </c>
      <c r="G242" s="1">
        <v>40725</v>
      </c>
      <c r="H242">
        <v>47171</v>
      </c>
      <c r="I242" s="59">
        <v>40725</v>
      </c>
      <c r="J242" s="60">
        <v>41516</v>
      </c>
      <c r="K242" s="59">
        <v>40725</v>
      </c>
      <c r="L242" s="60">
        <v>43301</v>
      </c>
      <c r="M242" s="59">
        <v>40725</v>
      </c>
      <c r="N242" s="60">
        <v>9626.9</v>
      </c>
      <c r="O242" s="59">
        <v>40725</v>
      </c>
      <c r="P242" s="60">
        <v>9835.5</v>
      </c>
    </row>
    <row r="243" spans="1:16" x14ac:dyDescent="0.25">
      <c r="A243" s="1">
        <v>40756</v>
      </c>
      <c r="B243">
        <v>51179</v>
      </c>
      <c r="C243" s="1">
        <v>40756</v>
      </c>
      <c r="D243">
        <v>51575</v>
      </c>
      <c r="E243" s="1">
        <v>40756</v>
      </c>
      <c r="F243">
        <v>46034</v>
      </c>
      <c r="G243" s="1">
        <v>40756</v>
      </c>
      <c r="H243">
        <v>46448</v>
      </c>
      <c r="I243" s="59">
        <v>40756</v>
      </c>
      <c r="J243" s="60">
        <v>41718</v>
      </c>
      <c r="K243" s="59">
        <v>40756</v>
      </c>
      <c r="L243" s="60">
        <v>42385</v>
      </c>
      <c r="M243" s="59">
        <v>40756</v>
      </c>
      <c r="N243" s="60">
        <v>9653.2000000000007</v>
      </c>
      <c r="O243" s="59">
        <v>40756</v>
      </c>
      <c r="P243" s="60">
        <v>9876.5</v>
      </c>
    </row>
    <row r="244" spans="1:16" x14ac:dyDescent="0.25">
      <c r="A244" s="1">
        <v>40787</v>
      </c>
      <c r="B244">
        <v>51096</v>
      </c>
      <c r="C244" s="1">
        <v>40787</v>
      </c>
      <c r="D244">
        <v>49925</v>
      </c>
      <c r="E244" s="1">
        <v>40787</v>
      </c>
      <c r="F244">
        <v>45887</v>
      </c>
      <c r="G244" s="1">
        <v>40787</v>
      </c>
      <c r="H244">
        <v>44877</v>
      </c>
      <c r="I244" s="59">
        <v>40787</v>
      </c>
      <c r="J244" s="60">
        <v>42013</v>
      </c>
      <c r="K244" s="59">
        <v>40787</v>
      </c>
      <c r="L244" s="60">
        <v>41383</v>
      </c>
      <c r="M244" s="59">
        <v>40787</v>
      </c>
      <c r="N244" s="60">
        <v>9690.6</v>
      </c>
      <c r="O244" s="59">
        <v>40787</v>
      </c>
      <c r="P244" s="60">
        <v>9770.6</v>
      </c>
    </row>
    <row r="245" spans="1:16" x14ac:dyDescent="0.25">
      <c r="A245" s="1">
        <v>40817</v>
      </c>
      <c r="B245">
        <v>51322</v>
      </c>
      <c r="C245" s="1">
        <v>40817</v>
      </c>
      <c r="D245">
        <v>50887</v>
      </c>
      <c r="E245" s="1">
        <v>40817</v>
      </c>
      <c r="F245">
        <v>46047</v>
      </c>
      <c r="G245" s="1">
        <v>40817</v>
      </c>
      <c r="H245">
        <v>45725</v>
      </c>
      <c r="I245" s="59">
        <v>40817</v>
      </c>
      <c r="J245" s="60">
        <v>42162</v>
      </c>
      <c r="K245" s="59">
        <v>40817</v>
      </c>
      <c r="L245" s="60">
        <v>42415</v>
      </c>
      <c r="M245" s="59">
        <v>40817</v>
      </c>
      <c r="N245" s="60">
        <v>9720.7000000000007</v>
      </c>
      <c r="O245" s="59">
        <v>40817</v>
      </c>
      <c r="P245" s="60">
        <v>9723.4</v>
      </c>
    </row>
    <row r="246" spans="1:16" x14ac:dyDescent="0.25">
      <c r="A246" s="1">
        <v>40848</v>
      </c>
      <c r="B246">
        <v>51413</v>
      </c>
      <c r="C246" s="1">
        <v>40848</v>
      </c>
      <c r="D246">
        <v>51352</v>
      </c>
      <c r="E246" s="1">
        <v>40848</v>
      </c>
      <c r="F246">
        <v>46185</v>
      </c>
      <c r="G246" s="1">
        <v>40848</v>
      </c>
      <c r="H246">
        <v>46046</v>
      </c>
      <c r="I246" s="59">
        <v>40848</v>
      </c>
      <c r="J246" s="60">
        <v>42237</v>
      </c>
      <c r="K246" s="59">
        <v>40848</v>
      </c>
      <c r="L246" s="60">
        <v>39703</v>
      </c>
      <c r="M246" s="59">
        <v>40848</v>
      </c>
      <c r="N246" s="60">
        <v>9767.5</v>
      </c>
      <c r="O246" s="59">
        <v>40848</v>
      </c>
      <c r="P246" s="60">
        <v>9714.2000000000007</v>
      </c>
    </row>
    <row r="247" spans="1:16" x14ac:dyDescent="0.25">
      <c r="A247" s="1">
        <v>40878</v>
      </c>
      <c r="B247">
        <v>51262</v>
      </c>
      <c r="C247" s="1">
        <v>40878</v>
      </c>
      <c r="D247">
        <v>56065</v>
      </c>
      <c r="E247" s="1">
        <v>40878</v>
      </c>
      <c r="F247">
        <v>46078</v>
      </c>
      <c r="G247" s="1">
        <v>40878</v>
      </c>
      <c r="H247">
        <v>48843</v>
      </c>
      <c r="I247" s="59">
        <v>40878</v>
      </c>
      <c r="J247" s="60">
        <v>41864</v>
      </c>
      <c r="K247" s="59">
        <v>40878</v>
      </c>
      <c r="L247" s="60">
        <v>42911</v>
      </c>
      <c r="M247" s="59">
        <v>40878</v>
      </c>
      <c r="N247" s="60">
        <v>9791.2000000000007</v>
      </c>
      <c r="O247" s="59">
        <v>40878</v>
      </c>
      <c r="P247" s="60">
        <v>9682.2999999999993</v>
      </c>
    </row>
    <row r="248" spans="1:16" x14ac:dyDescent="0.25">
      <c r="A248" s="1">
        <v>40909</v>
      </c>
      <c r="B248">
        <v>51495</v>
      </c>
      <c r="C248" s="1">
        <v>40909</v>
      </c>
      <c r="D248">
        <v>49834</v>
      </c>
      <c r="E248" s="1">
        <v>40909</v>
      </c>
      <c r="F248">
        <v>46201</v>
      </c>
      <c r="G248" s="1">
        <v>40909</v>
      </c>
      <c r="H248">
        <v>45462</v>
      </c>
      <c r="I248" s="59">
        <v>40909</v>
      </c>
      <c r="J248" s="60">
        <v>42905</v>
      </c>
      <c r="K248" s="59">
        <v>40909</v>
      </c>
      <c r="L248" s="60">
        <v>39644</v>
      </c>
      <c r="M248" s="59">
        <v>40909</v>
      </c>
      <c r="N248" s="60">
        <v>9834</v>
      </c>
      <c r="O248" s="59">
        <v>40909</v>
      </c>
      <c r="P248" s="60">
        <v>9467.4</v>
      </c>
    </row>
    <row r="249" spans="1:16" x14ac:dyDescent="0.25">
      <c r="A249" s="1">
        <v>40940</v>
      </c>
      <c r="B249">
        <v>51654</v>
      </c>
      <c r="C249" s="1">
        <v>40940</v>
      </c>
      <c r="D249">
        <v>48850</v>
      </c>
      <c r="E249" s="1">
        <v>40940</v>
      </c>
      <c r="F249">
        <v>46353</v>
      </c>
      <c r="G249" s="1">
        <v>40940</v>
      </c>
      <c r="H249">
        <v>44174</v>
      </c>
      <c r="I249" s="59">
        <v>40940</v>
      </c>
      <c r="J249" s="60">
        <v>42950</v>
      </c>
      <c r="K249" s="59">
        <v>40940</v>
      </c>
      <c r="L249" s="60">
        <v>40931</v>
      </c>
      <c r="M249" s="59">
        <v>40940</v>
      </c>
      <c r="N249" s="60">
        <v>9865</v>
      </c>
      <c r="O249" s="59">
        <v>40940</v>
      </c>
      <c r="P249" s="60">
        <v>9564.4</v>
      </c>
    </row>
    <row r="250" spans="1:16" x14ac:dyDescent="0.25">
      <c r="A250" s="1">
        <v>40969</v>
      </c>
      <c r="B250">
        <v>52155</v>
      </c>
      <c r="C250" s="1">
        <v>40969</v>
      </c>
      <c r="D250">
        <v>52549</v>
      </c>
      <c r="E250" s="1">
        <v>40969</v>
      </c>
      <c r="F250">
        <v>46800</v>
      </c>
      <c r="G250" s="1">
        <v>40969</v>
      </c>
      <c r="H250">
        <v>47408</v>
      </c>
      <c r="I250" s="59">
        <v>40969</v>
      </c>
      <c r="J250" s="60">
        <v>42942</v>
      </c>
      <c r="K250" s="59">
        <v>40969</v>
      </c>
      <c r="L250" s="60">
        <v>45647</v>
      </c>
      <c r="M250" s="59">
        <v>40969</v>
      </c>
      <c r="N250" s="60">
        <v>9915.5</v>
      </c>
      <c r="O250" s="59">
        <v>40969</v>
      </c>
      <c r="P250" s="60">
        <v>9754.7999999999993</v>
      </c>
    </row>
    <row r="251" spans="1:16" x14ac:dyDescent="0.25">
      <c r="A251" s="1">
        <v>41000</v>
      </c>
      <c r="B251">
        <v>52249</v>
      </c>
      <c r="C251" s="1">
        <v>41000</v>
      </c>
      <c r="D251">
        <v>50842</v>
      </c>
      <c r="E251" s="1">
        <v>41000</v>
      </c>
      <c r="F251">
        <v>46879</v>
      </c>
      <c r="G251" s="1">
        <v>41000</v>
      </c>
      <c r="H251">
        <v>45754</v>
      </c>
      <c r="I251" s="59">
        <v>41000</v>
      </c>
      <c r="J251" s="60">
        <v>43365</v>
      </c>
      <c r="K251" s="59">
        <v>41000</v>
      </c>
      <c r="L251" s="60">
        <v>43755</v>
      </c>
      <c r="M251" s="59">
        <v>41000</v>
      </c>
      <c r="N251" s="60">
        <v>9924.1</v>
      </c>
      <c r="O251" s="59">
        <v>41000</v>
      </c>
      <c r="P251" s="60">
        <v>9935.2999999999993</v>
      </c>
    </row>
    <row r="252" spans="1:16" x14ac:dyDescent="0.25">
      <c r="A252" s="1">
        <v>41030</v>
      </c>
      <c r="B252">
        <v>52283</v>
      </c>
      <c r="C252" s="1">
        <v>41030</v>
      </c>
      <c r="D252">
        <v>53955</v>
      </c>
      <c r="E252" s="1">
        <v>41030</v>
      </c>
      <c r="F252">
        <v>46873</v>
      </c>
      <c r="G252" s="1">
        <v>41030</v>
      </c>
      <c r="H252">
        <v>48420</v>
      </c>
      <c r="I252" s="59">
        <v>41030</v>
      </c>
      <c r="J252" s="60">
        <v>43313</v>
      </c>
      <c r="K252" s="59">
        <v>41030</v>
      </c>
      <c r="L252" s="60">
        <v>45479</v>
      </c>
      <c r="M252" s="59">
        <v>41030</v>
      </c>
      <c r="N252" s="60">
        <v>9926.7999999999993</v>
      </c>
      <c r="O252" s="59">
        <v>41030</v>
      </c>
      <c r="P252" s="60">
        <v>10102.1</v>
      </c>
    </row>
    <row r="253" spans="1:16" x14ac:dyDescent="0.25">
      <c r="A253" s="1">
        <v>41061</v>
      </c>
      <c r="B253">
        <v>52249</v>
      </c>
      <c r="C253" s="1">
        <v>41061</v>
      </c>
      <c r="D253">
        <v>52702</v>
      </c>
      <c r="E253" s="1">
        <v>41061</v>
      </c>
      <c r="F253">
        <v>46889</v>
      </c>
      <c r="G253" s="1">
        <v>41061</v>
      </c>
      <c r="H253">
        <v>47217</v>
      </c>
      <c r="I253" s="59">
        <v>41061</v>
      </c>
      <c r="J253" s="60">
        <v>43542</v>
      </c>
      <c r="K253" s="59">
        <v>41061</v>
      </c>
      <c r="L253" s="60">
        <v>44892</v>
      </c>
      <c r="M253" s="59">
        <v>41061</v>
      </c>
      <c r="N253" s="60">
        <v>9926.7000000000007</v>
      </c>
      <c r="O253" s="59">
        <v>41061</v>
      </c>
      <c r="P253" s="60">
        <v>10192.200000000001</v>
      </c>
    </row>
    <row r="254" spans="1:16" x14ac:dyDescent="0.25">
      <c r="A254" s="1">
        <v>41091</v>
      </c>
      <c r="B254">
        <v>52231</v>
      </c>
      <c r="C254" s="1">
        <v>41091</v>
      </c>
      <c r="D254">
        <v>52868</v>
      </c>
      <c r="E254" s="1">
        <v>41091</v>
      </c>
      <c r="F254">
        <v>46910</v>
      </c>
      <c r="G254" s="1">
        <v>41091</v>
      </c>
      <c r="H254">
        <v>47473</v>
      </c>
      <c r="I254" s="59">
        <v>41091</v>
      </c>
      <c r="J254" s="60">
        <v>43676</v>
      </c>
      <c r="K254" s="59">
        <v>41091</v>
      </c>
      <c r="L254" s="60">
        <v>44506</v>
      </c>
      <c r="M254" s="59">
        <v>41091</v>
      </c>
      <c r="N254" s="60">
        <v>9952.7000000000007</v>
      </c>
      <c r="O254" s="59">
        <v>41091</v>
      </c>
      <c r="P254" s="60">
        <v>10165.700000000001</v>
      </c>
    </row>
    <row r="255" spans="1:16" x14ac:dyDescent="0.25">
      <c r="A255" s="1">
        <v>41122</v>
      </c>
      <c r="B255">
        <v>52361</v>
      </c>
      <c r="C255" s="1">
        <v>41122</v>
      </c>
      <c r="D255">
        <v>53442</v>
      </c>
      <c r="E255" s="1">
        <v>41122</v>
      </c>
      <c r="F255">
        <v>47059</v>
      </c>
      <c r="G255" s="1">
        <v>41122</v>
      </c>
      <c r="H255">
        <v>48047</v>
      </c>
      <c r="I255" s="59">
        <v>41122</v>
      </c>
      <c r="J255" s="60">
        <v>43712</v>
      </c>
      <c r="K255" s="59">
        <v>41122</v>
      </c>
      <c r="L255" s="60">
        <v>44936</v>
      </c>
      <c r="M255" s="59">
        <v>41122</v>
      </c>
      <c r="N255" s="60">
        <v>10002.700000000001</v>
      </c>
      <c r="O255" s="59">
        <v>41122</v>
      </c>
      <c r="P255" s="60">
        <v>10224.6</v>
      </c>
    </row>
    <row r="256" spans="1:16" x14ac:dyDescent="0.25">
      <c r="A256" s="1">
        <v>41153</v>
      </c>
      <c r="B256">
        <v>52492</v>
      </c>
      <c r="C256" s="1">
        <v>41153</v>
      </c>
      <c r="D256">
        <v>51123</v>
      </c>
      <c r="E256" s="1">
        <v>41153</v>
      </c>
      <c r="F256">
        <v>47131</v>
      </c>
      <c r="G256" s="1">
        <v>41153</v>
      </c>
      <c r="H256">
        <v>46047</v>
      </c>
      <c r="I256" s="59">
        <v>41153</v>
      </c>
      <c r="J256" s="60">
        <v>44085</v>
      </c>
      <c r="K256" s="59">
        <v>41153</v>
      </c>
      <c r="L256" s="60">
        <v>43027</v>
      </c>
      <c r="M256" s="59">
        <v>41153</v>
      </c>
      <c r="N256" s="60">
        <v>10062.6</v>
      </c>
      <c r="O256" s="59">
        <v>41153</v>
      </c>
      <c r="P256" s="60">
        <v>10145.299999999999</v>
      </c>
    </row>
    <row r="257" spans="1:16" x14ac:dyDescent="0.25">
      <c r="A257" s="1">
        <v>41183</v>
      </c>
      <c r="B257">
        <v>52805</v>
      </c>
      <c r="C257" s="1">
        <v>41183</v>
      </c>
      <c r="D257">
        <v>52236</v>
      </c>
      <c r="E257" s="1">
        <v>41183</v>
      </c>
      <c r="F257">
        <v>47402</v>
      </c>
      <c r="G257" s="1">
        <v>41183</v>
      </c>
      <c r="H257">
        <v>46975</v>
      </c>
      <c r="I257" s="59">
        <v>41183</v>
      </c>
      <c r="J257" s="60">
        <v>43708</v>
      </c>
      <c r="K257" s="59">
        <v>41183</v>
      </c>
      <c r="L257" s="60">
        <v>43577</v>
      </c>
      <c r="M257" s="59">
        <v>41183</v>
      </c>
      <c r="N257" s="60">
        <v>10070.1</v>
      </c>
      <c r="O257" s="59">
        <v>41183</v>
      </c>
      <c r="P257" s="60">
        <v>10075.299999999999</v>
      </c>
    </row>
    <row r="258" spans="1:16" x14ac:dyDescent="0.25">
      <c r="A258" s="1">
        <v>41214</v>
      </c>
      <c r="B258">
        <v>52717</v>
      </c>
      <c r="C258" s="1">
        <v>41214</v>
      </c>
      <c r="D258">
        <v>52904</v>
      </c>
      <c r="E258" s="1">
        <v>41214</v>
      </c>
      <c r="F258">
        <v>47310</v>
      </c>
      <c r="G258" s="1">
        <v>41214</v>
      </c>
      <c r="H258">
        <v>47310</v>
      </c>
      <c r="I258" s="59">
        <v>41214</v>
      </c>
      <c r="J258" s="60">
        <v>44520</v>
      </c>
      <c r="K258" s="59">
        <v>41214</v>
      </c>
      <c r="L258" s="60">
        <v>42472</v>
      </c>
      <c r="M258" s="59">
        <v>41214</v>
      </c>
      <c r="N258" s="60">
        <v>10085.5</v>
      </c>
      <c r="O258" s="59">
        <v>41214</v>
      </c>
      <c r="P258" s="60">
        <v>10030.4</v>
      </c>
    </row>
    <row r="259" spans="1:16" x14ac:dyDescent="0.25">
      <c r="A259" s="1">
        <v>41244</v>
      </c>
      <c r="B259">
        <v>52692</v>
      </c>
      <c r="C259" s="1">
        <v>41244</v>
      </c>
      <c r="D259">
        <v>56900</v>
      </c>
      <c r="E259" s="1">
        <v>41244</v>
      </c>
      <c r="F259">
        <v>47142</v>
      </c>
      <c r="G259" s="1">
        <v>41244</v>
      </c>
      <c r="H259">
        <v>49358</v>
      </c>
      <c r="I259" s="59">
        <v>41244</v>
      </c>
      <c r="J259" s="60">
        <v>44538</v>
      </c>
      <c r="K259" s="59">
        <v>41244</v>
      </c>
      <c r="L259" s="60">
        <v>45295</v>
      </c>
      <c r="M259" s="59">
        <v>41244</v>
      </c>
      <c r="N259" s="60">
        <v>10143.700000000001</v>
      </c>
      <c r="O259" s="59">
        <v>41244</v>
      </c>
      <c r="P259" s="60">
        <v>10037.799999999999</v>
      </c>
    </row>
    <row r="260" spans="1:16" x14ac:dyDescent="0.25">
      <c r="A260" s="1">
        <v>41275</v>
      </c>
      <c r="B260">
        <v>52702</v>
      </c>
      <c r="C260" s="1">
        <v>41275</v>
      </c>
      <c r="D260">
        <v>51649</v>
      </c>
      <c r="E260" s="1">
        <v>41275</v>
      </c>
      <c r="F260">
        <v>47283</v>
      </c>
      <c r="G260" s="1">
        <v>41275</v>
      </c>
      <c r="H260">
        <v>47094</v>
      </c>
      <c r="I260" s="59">
        <v>41275</v>
      </c>
      <c r="J260" s="60">
        <v>45143</v>
      </c>
      <c r="K260" s="59">
        <v>41275</v>
      </c>
      <c r="L260" s="60">
        <v>41802</v>
      </c>
      <c r="M260" s="59">
        <v>41275</v>
      </c>
      <c r="N260" s="60">
        <v>10184.5</v>
      </c>
      <c r="O260" s="59">
        <v>41275</v>
      </c>
      <c r="P260" s="60">
        <v>9809.5</v>
      </c>
    </row>
    <row r="261" spans="1:16" x14ac:dyDescent="0.25">
      <c r="A261" s="1">
        <v>41306</v>
      </c>
      <c r="B261">
        <v>53282</v>
      </c>
      <c r="C261" s="1">
        <v>41306</v>
      </c>
      <c r="D261">
        <v>48596</v>
      </c>
      <c r="E261" s="1">
        <v>41306</v>
      </c>
      <c r="F261">
        <v>47729</v>
      </c>
      <c r="G261" s="1">
        <v>41306</v>
      </c>
      <c r="H261">
        <v>43863</v>
      </c>
      <c r="I261" s="59">
        <v>41306</v>
      </c>
      <c r="J261" s="60">
        <v>44868</v>
      </c>
      <c r="K261" s="59">
        <v>41306</v>
      </c>
      <c r="L261" s="60">
        <v>41503</v>
      </c>
      <c r="M261" s="59">
        <v>41306</v>
      </c>
      <c r="N261" s="60">
        <v>10219.700000000001</v>
      </c>
      <c r="O261" s="59">
        <v>41306</v>
      </c>
      <c r="P261" s="60">
        <v>9912.4</v>
      </c>
    </row>
    <row r="262" spans="1:16" x14ac:dyDescent="0.25">
      <c r="A262" s="1">
        <v>41334</v>
      </c>
      <c r="B262">
        <v>53099</v>
      </c>
      <c r="C262" s="1">
        <v>41334</v>
      </c>
      <c r="D262">
        <v>54258</v>
      </c>
      <c r="E262" s="1">
        <v>41334</v>
      </c>
      <c r="F262">
        <v>47624</v>
      </c>
      <c r="G262" s="1">
        <v>41334</v>
      </c>
      <c r="H262">
        <v>48910</v>
      </c>
      <c r="I262" s="59">
        <v>41334</v>
      </c>
      <c r="J262" s="60">
        <v>45054</v>
      </c>
      <c r="K262" s="59">
        <v>41334</v>
      </c>
      <c r="L262" s="60">
        <v>47577</v>
      </c>
      <c r="M262" s="59">
        <v>41334</v>
      </c>
      <c r="N262" s="60">
        <v>10237.700000000001</v>
      </c>
      <c r="O262" s="59">
        <v>41334</v>
      </c>
      <c r="P262" s="60">
        <v>10076.6</v>
      </c>
    </row>
    <row r="263" spans="1:16" x14ac:dyDescent="0.25">
      <c r="A263" s="1">
        <v>41365</v>
      </c>
      <c r="B263">
        <v>52730</v>
      </c>
      <c r="C263" s="1">
        <v>41365</v>
      </c>
      <c r="D263">
        <v>50382</v>
      </c>
      <c r="E263" s="1">
        <v>41365</v>
      </c>
      <c r="F263">
        <v>47307</v>
      </c>
      <c r="G263" s="1">
        <v>41365</v>
      </c>
      <c r="H263">
        <v>45367</v>
      </c>
      <c r="I263" s="59">
        <v>41365</v>
      </c>
      <c r="J263" s="60">
        <v>44725</v>
      </c>
      <c r="K263" s="59">
        <v>41365</v>
      </c>
      <c r="L263" s="60">
        <v>45575</v>
      </c>
      <c r="M263" s="59">
        <v>41365</v>
      </c>
      <c r="N263" s="60">
        <v>10275.700000000001</v>
      </c>
      <c r="O263" s="59">
        <v>41365</v>
      </c>
      <c r="P263" s="60">
        <v>10290</v>
      </c>
    </row>
    <row r="264" spans="1:16" x14ac:dyDescent="0.25">
      <c r="A264" s="1">
        <v>41395</v>
      </c>
      <c r="B264">
        <v>53253</v>
      </c>
      <c r="C264" s="1">
        <v>41395</v>
      </c>
      <c r="D264">
        <v>55266</v>
      </c>
      <c r="E264" s="1">
        <v>41395</v>
      </c>
      <c r="F264">
        <v>47800</v>
      </c>
      <c r="G264" s="1">
        <v>41395</v>
      </c>
      <c r="H264">
        <v>49616</v>
      </c>
      <c r="I264" s="59">
        <v>41395</v>
      </c>
      <c r="J264" s="60">
        <v>44818</v>
      </c>
      <c r="K264" s="59">
        <v>41395</v>
      </c>
      <c r="L264" s="60">
        <v>47507</v>
      </c>
      <c r="M264" s="59">
        <v>41395</v>
      </c>
      <c r="N264" s="60">
        <v>10316.6</v>
      </c>
      <c r="O264" s="59">
        <v>41395</v>
      </c>
      <c r="P264" s="60">
        <v>10490.6</v>
      </c>
    </row>
    <row r="265" spans="1:16" x14ac:dyDescent="0.25">
      <c r="A265" s="1">
        <v>41426</v>
      </c>
      <c r="B265">
        <v>53213</v>
      </c>
      <c r="C265" s="1">
        <v>41426</v>
      </c>
      <c r="D265">
        <v>53261</v>
      </c>
      <c r="E265" s="1">
        <v>41426</v>
      </c>
      <c r="F265">
        <v>47792</v>
      </c>
      <c r="G265" s="1">
        <v>41426</v>
      </c>
      <c r="H265">
        <v>47840</v>
      </c>
      <c r="I265" s="59">
        <v>41426</v>
      </c>
      <c r="J265" s="60">
        <v>44703</v>
      </c>
      <c r="K265" s="59">
        <v>41426</v>
      </c>
      <c r="L265" s="60">
        <v>45463</v>
      </c>
      <c r="M265" s="59">
        <v>41426</v>
      </c>
      <c r="N265" s="60">
        <v>10352.4</v>
      </c>
      <c r="O265" s="59">
        <v>41426</v>
      </c>
      <c r="P265" s="60">
        <v>10611.3</v>
      </c>
    </row>
    <row r="266" spans="1:16" x14ac:dyDescent="0.25">
      <c r="A266" s="1">
        <v>41456</v>
      </c>
      <c r="B266">
        <v>53613</v>
      </c>
      <c r="C266" s="1">
        <v>41456</v>
      </c>
      <c r="D266">
        <v>54529</v>
      </c>
      <c r="E266" s="1">
        <v>41456</v>
      </c>
      <c r="F266">
        <v>48101</v>
      </c>
      <c r="G266" s="1">
        <v>41456</v>
      </c>
      <c r="H266">
        <v>48871</v>
      </c>
      <c r="I266" s="59">
        <v>41456</v>
      </c>
      <c r="J266" s="60">
        <v>45053</v>
      </c>
      <c r="K266" s="59">
        <v>41456</v>
      </c>
      <c r="L266" s="60">
        <v>45504</v>
      </c>
      <c r="M266" s="59">
        <v>41456</v>
      </c>
      <c r="N266" s="60">
        <v>10400.5</v>
      </c>
      <c r="O266" s="59">
        <v>41456</v>
      </c>
      <c r="P266" s="60">
        <v>10619.1</v>
      </c>
    </row>
    <row r="267" spans="1:16" x14ac:dyDescent="0.25">
      <c r="A267" s="1">
        <v>41487</v>
      </c>
      <c r="B267">
        <v>53743</v>
      </c>
      <c r="C267" s="1">
        <v>41487</v>
      </c>
      <c r="D267">
        <v>55120</v>
      </c>
      <c r="E267" s="1">
        <v>41487</v>
      </c>
      <c r="F267">
        <v>48183</v>
      </c>
      <c r="G267" s="1">
        <v>41487</v>
      </c>
      <c r="H267">
        <v>49388</v>
      </c>
      <c r="I267" s="59">
        <v>41487</v>
      </c>
      <c r="J267" s="60">
        <v>45156</v>
      </c>
      <c r="K267" s="59">
        <v>41487</v>
      </c>
      <c r="L267" s="60">
        <v>46917</v>
      </c>
      <c r="M267" s="59">
        <v>41487</v>
      </c>
      <c r="N267" s="60">
        <v>10429.1</v>
      </c>
      <c r="O267" s="59">
        <v>41487</v>
      </c>
      <c r="P267" s="60">
        <v>10653</v>
      </c>
    </row>
    <row r="268" spans="1:16" x14ac:dyDescent="0.25">
      <c r="A268" s="1">
        <v>41518</v>
      </c>
      <c r="B268">
        <v>53812</v>
      </c>
      <c r="C268" s="1">
        <v>41518</v>
      </c>
      <c r="D268">
        <v>51747</v>
      </c>
      <c r="E268" s="1">
        <v>41518</v>
      </c>
      <c r="F268">
        <v>48290</v>
      </c>
      <c r="G268" s="1">
        <v>41518</v>
      </c>
      <c r="H268">
        <v>46600</v>
      </c>
      <c r="I268" s="59">
        <v>41518</v>
      </c>
      <c r="J268" s="60">
        <v>45346</v>
      </c>
      <c r="K268" s="59">
        <v>41518</v>
      </c>
      <c r="L268" s="60">
        <v>43668</v>
      </c>
      <c r="M268" s="59">
        <v>41518</v>
      </c>
      <c r="N268" s="60">
        <v>10443.1</v>
      </c>
      <c r="O268" s="59">
        <v>41518</v>
      </c>
      <c r="P268" s="60">
        <v>10521.9</v>
      </c>
    </row>
    <row r="269" spans="1:16" x14ac:dyDescent="0.25">
      <c r="A269" s="1">
        <v>41548</v>
      </c>
      <c r="B269">
        <v>53939</v>
      </c>
      <c r="C269" s="1">
        <v>41548</v>
      </c>
      <c r="D269">
        <v>53744</v>
      </c>
      <c r="E269" s="1">
        <v>41548</v>
      </c>
      <c r="F269">
        <v>48443</v>
      </c>
      <c r="G269" s="1">
        <v>41548</v>
      </c>
      <c r="H269">
        <v>48395</v>
      </c>
      <c r="I269" s="59">
        <v>41548</v>
      </c>
      <c r="J269" s="60">
        <v>45942</v>
      </c>
      <c r="K269" s="59">
        <v>41548</v>
      </c>
      <c r="L269" s="60">
        <v>46080</v>
      </c>
      <c r="M269" s="59">
        <v>41548</v>
      </c>
      <c r="N269" s="60">
        <v>10468.1</v>
      </c>
      <c r="O269" s="59">
        <v>41548</v>
      </c>
      <c r="P269" s="60">
        <v>10471.200000000001</v>
      </c>
    </row>
    <row r="270" spans="1:16" x14ac:dyDescent="0.25">
      <c r="A270" s="1">
        <v>41579</v>
      </c>
      <c r="B270">
        <v>54064</v>
      </c>
      <c r="C270" s="1">
        <v>41579</v>
      </c>
      <c r="D270">
        <v>54761</v>
      </c>
      <c r="E270" s="1">
        <v>41579</v>
      </c>
      <c r="F270">
        <v>48493</v>
      </c>
      <c r="G270" s="1">
        <v>41579</v>
      </c>
      <c r="H270">
        <v>49026</v>
      </c>
      <c r="I270" s="59">
        <v>41579</v>
      </c>
      <c r="J270" s="60">
        <v>46748</v>
      </c>
      <c r="K270" s="59">
        <v>41579</v>
      </c>
      <c r="L270" s="60">
        <v>45299</v>
      </c>
      <c r="M270" s="59">
        <v>41579</v>
      </c>
      <c r="N270" s="60">
        <v>10498.6</v>
      </c>
      <c r="O270" s="59">
        <v>41579</v>
      </c>
      <c r="P270" s="60">
        <v>10448.799999999999</v>
      </c>
    </row>
    <row r="271" spans="1:16" x14ac:dyDescent="0.25">
      <c r="A271" s="1">
        <v>41609</v>
      </c>
      <c r="B271">
        <v>54560</v>
      </c>
      <c r="C271" s="1">
        <v>41609</v>
      </c>
      <c r="D271">
        <v>58202</v>
      </c>
      <c r="E271" s="1">
        <v>41609</v>
      </c>
      <c r="F271">
        <v>48940</v>
      </c>
      <c r="G271" s="1">
        <v>41609</v>
      </c>
      <c r="H271">
        <v>50506</v>
      </c>
      <c r="I271" s="59">
        <v>41609</v>
      </c>
      <c r="J271" s="60">
        <v>46334</v>
      </c>
      <c r="K271" s="59">
        <v>41609</v>
      </c>
      <c r="L271" s="60">
        <v>46612</v>
      </c>
      <c r="M271" s="59">
        <v>41609</v>
      </c>
      <c r="N271" s="60">
        <v>10507.6</v>
      </c>
      <c r="O271" s="59">
        <v>41609</v>
      </c>
      <c r="P271" s="60">
        <v>10406.200000000001</v>
      </c>
    </row>
    <row r="272" spans="1:16" x14ac:dyDescent="0.25">
      <c r="A272" s="1">
        <v>41640</v>
      </c>
      <c r="B272">
        <v>54796</v>
      </c>
      <c r="C272" s="1">
        <v>41640</v>
      </c>
      <c r="D272">
        <v>54128</v>
      </c>
      <c r="E272" s="1">
        <v>41640</v>
      </c>
      <c r="F272">
        <v>49128</v>
      </c>
      <c r="G272" s="1">
        <v>41640</v>
      </c>
      <c r="H272">
        <v>49275</v>
      </c>
      <c r="I272" s="59">
        <v>41640</v>
      </c>
      <c r="J272" s="60">
        <v>45918</v>
      </c>
      <c r="K272" s="59">
        <v>41640</v>
      </c>
      <c r="L272" s="60">
        <v>42933</v>
      </c>
      <c r="M272" s="59">
        <v>41640</v>
      </c>
      <c r="N272" s="60">
        <v>10532</v>
      </c>
      <c r="O272" s="59">
        <v>41640</v>
      </c>
      <c r="P272" s="60">
        <v>10187.799999999999</v>
      </c>
    </row>
    <row r="273" spans="1:16" x14ac:dyDescent="0.25">
      <c r="A273" s="1">
        <v>41671</v>
      </c>
      <c r="B273">
        <v>54807</v>
      </c>
      <c r="C273" s="1">
        <v>41671</v>
      </c>
      <c r="D273">
        <v>49987</v>
      </c>
      <c r="E273" s="1">
        <v>41671</v>
      </c>
      <c r="F273">
        <v>49211</v>
      </c>
      <c r="G273" s="1">
        <v>41671</v>
      </c>
      <c r="H273">
        <v>45225</v>
      </c>
      <c r="I273" s="59">
        <v>41671</v>
      </c>
      <c r="J273" s="60">
        <v>46426</v>
      </c>
      <c r="K273" s="59">
        <v>41671</v>
      </c>
      <c r="L273" s="60">
        <v>42898</v>
      </c>
      <c r="M273" s="59">
        <v>41671</v>
      </c>
      <c r="N273" s="60">
        <v>10543.7</v>
      </c>
      <c r="O273" s="59">
        <v>41671</v>
      </c>
      <c r="P273" s="60">
        <v>10242.200000000001</v>
      </c>
    </row>
    <row r="274" spans="1:16" x14ac:dyDescent="0.25">
      <c r="A274" s="1">
        <v>41699</v>
      </c>
      <c r="B274">
        <v>54886</v>
      </c>
      <c r="C274" s="1">
        <v>41699</v>
      </c>
      <c r="D274">
        <v>54391</v>
      </c>
      <c r="E274" s="1">
        <v>41699</v>
      </c>
      <c r="F274">
        <v>49246</v>
      </c>
      <c r="G274" s="1">
        <v>41699</v>
      </c>
      <c r="H274">
        <v>49148</v>
      </c>
      <c r="I274" s="59">
        <v>41699</v>
      </c>
      <c r="J274" s="60">
        <v>47064</v>
      </c>
      <c r="K274" s="59">
        <v>41699</v>
      </c>
      <c r="L274" s="60">
        <v>49417</v>
      </c>
      <c r="M274" s="59">
        <v>41699</v>
      </c>
      <c r="N274" s="60">
        <v>10600.5</v>
      </c>
      <c r="O274" s="59">
        <v>41699</v>
      </c>
      <c r="P274" s="60">
        <v>10434.200000000001</v>
      </c>
    </row>
    <row r="275" spans="1:16" x14ac:dyDescent="0.25">
      <c r="A275" s="1">
        <v>41730</v>
      </c>
      <c r="B275">
        <v>55219</v>
      </c>
      <c r="C275" s="1">
        <v>41730</v>
      </c>
      <c r="D275">
        <v>54264</v>
      </c>
      <c r="E275" s="1">
        <v>41730</v>
      </c>
      <c r="F275">
        <v>49541</v>
      </c>
      <c r="G275" s="1">
        <v>41730</v>
      </c>
      <c r="H275">
        <v>48847</v>
      </c>
      <c r="I275" s="59">
        <v>41730</v>
      </c>
      <c r="J275" s="60">
        <v>47141</v>
      </c>
      <c r="K275" s="59">
        <v>41730</v>
      </c>
      <c r="L275" s="60">
        <v>47707</v>
      </c>
      <c r="M275" s="59">
        <v>41730</v>
      </c>
      <c r="N275" s="60">
        <v>10638.2</v>
      </c>
      <c r="O275" s="59">
        <v>41730</v>
      </c>
      <c r="P275" s="60">
        <v>10643.7</v>
      </c>
    </row>
    <row r="276" spans="1:16" x14ac:dyDescent="0.25">
      <c r="A276" s="1">
        <v>41760</v>
      </c>
      <c r="B276">
        <v>55451</v>
      </c>
      <c r="C276" s="1">
        <v>41760</v>
      </c>
      <c r="D276">
        <v>57850</v>
      </c>
      <c r="E276" s="1">
        <v>41760</v>
      </c>
      <c r="F276">
        <v>49771</v>
      </c>
      <c r="G276" s="1">
        <v>41760</v>
      </c>
      <c r="H276">
        <v>51911</v>
      </c>
      <c r="I276" s="59">
        <v>41760</v>
      </c>
      <c r="J276" s="60">
        <v>47542</v>
      </c>
      <c r="K276" s="59">
        <v>41760</v>
      </c>
      <c r="L276" s="60">
        <v>51060</v>
      </c>
      <c r="M276" s="59">
        <v>41760</v>
      </c>
      <c r="N276" s="60">
        <v>10671.3</v>
      </c>
      <c r="O276" s="59">
        <v>41760</v>
      </c>
      <c r="P276" s="60">
        <v>10845.1</v>
      </c>
    </row>
    <row r="277" spans="1:16" x14ac:dyDescent="0.25">
      <c r="A277" s="1">
        <v>41791</v>
      </c>
      <c r="B277">
        <v>55956</v>
      </c>
      <c r="C277" s="1">
        <v>41791</v>
      </c>
      <c r="D277">
        <v>55337</v>
      </c>
      <c r="E277" s="1">
        <v>41791</v>
      </c>
      <c r="F277">
        <v>50148</v>
      </c>
      <c r="G277" s="1">
        <v>41791</v>
      </c>
      <c r="H277">
        <v>49596</v>
      </c>
      <c r="I277" s="59">
        <v>41791</v>
      </c>
      <c r="J277" s="60">
        <v>47714</v>
      </c>
      <c r="K277" s="59">
        <v>41791</v>
      </c>
      <c r="L277" s="60">
        <v>47905</v>
      </c>
      <c r="M277" s="59">
        <v>41791</v>
      </c>
      <c r="N277" s="60">
        <v>10697.5</v>
      </c>
      <c r="O277" s="59">
        <v>41791</v>
      </c>
      <c r="P277" s="60">
        <v>10959.4</v>
      </c>
    </row>
    <row r="278" spans="1:16" x14ac:dyDescent="0.25">
      <c r="A278" s="1">
        <v>41821</v>
      </c>
      <c r="B278">
        <v>56142</v>
      </c>
      <c r="C278" s="1">
        <v>41821</v>
      </c>
      <c r="D278">
        <v>57475</v>
      </c>
      <c r="E278" s="1">
        <v>41821</v>
      </c>
      <c r="F278">
        <v>50370</v>
      </c>
      <c r="G278" s="1">
        <v>41821</v>
      </c>
      <c r="H278">
        <v>51528</v>
      </c>
      <c r="I278" s="59">
        <v>41821</v>
      </c>
      <c r="J278" s="60">
        <v>48086</v>
      </c>
      <c r="K278" s="59">
        <v>41821</v>
      </c>
      <c r="L278" s="60">
        <v>48711</v>
      </c>
      <c r="M278" s="59">
        <v>41821</v>
      </c>
      <c r="N278" s="60">
        <v>10709.4</v>
      </c>
      <c r="O278" s="59">
        <v>41821</v>
      </c>
      <c r="P278" s="60">
        <v>10931.4</v>
      </c>
    </row>
    <row r="279" spans="1:16" x14ac:dyDescent="0.25">
      <c r="A279" s="1">
        <v>41852</v>
      </c>
      <c r="B279">
        <v>56296</v>
      </c>
      <c r="C279" s="1">
        <v>41852</v>
      </c>
      <c r="D279">
        <v>57379</v>
      </c>
      <c r="E279" s="1">
        <v>41852</v>
      </c>
      <c r="F279">
        <v>50506</v>
      </c>
      <c r="G279" s="1">
        <v>41852</v>
      </c>
      <c r="H279">
        <v>51466</v>
      </c>
      <c r="I279" s="59">
        <v>41852</v>
      </c>
      <c r="J279" s="60">
        <v>48379</v>
      </c>
      <c r="K279" s="59">
        <v>41852</v>
      </c>
      <c r="L279" s="60">
        <v>50121</v>
      </c>
      <c r="M279" s="59">
        <v>41852</v>
      </c>
      <c r="N279" s="60">
        <v>10732</v>
      </c>
      <c r="O279" s="59">
        <v>41852</v>
      </c>
      <c r="P279" s="60">
        <v>10959.6</v>
      </c>
    </row>
    <row r="280" spans="1:16" x14ac:dyDescent="0.25">
      <c r="A280" s="1">
        <v>41883</v>
      </c>
      <c r="B280">
        <v>56466</v>
      </c>
      <c r="C280" s="1">
        <v>41883</v>
      </c>
      <c r="D280">
        <v>54382</v>
      </c>
      <c r="E280" s="1">
        <v>41883</v>
      </c>
      <c r="F280">
        <v>50728</v>
      </c>
      <c r="G280" s="1">
        <v>41883</v>
      </c>
      <c r="H280">
        <v>49003</v>
      </c>
      <c r="I280" s="59">
        <v>41883</v>
      </c>
      <c r="J280" s="60">
        <v>48985</v>
      </c>
      <c r="K280" s="59">
        <v>41883</v>
      </c>
      <c r="L280" s="60">
        <v>47124</v>
      </c>
      <c r="M280" s="59">
        <v>41883</v>
      </c>
      <c r="N280" s="60">
        <v>10761.7</v>
      </c>
      <c r="O280" s="59">
        <v>41883</v>
      </c>
      <c r="P280" s="60">
        <v>10845.4</v>
      </c>
    </row>
    <row r="281" spans="1:16" x14ac:dyDescent="0.25">
      <c r="A281" s="1">
        <v>41913</v>
      </c>
      <c r="B281">
        <v>56767</v>
      </c>
      <c r="C281" s="1">
        <v>41913</v>
      </c>
      <c r="D281">
        <v>56940</v>
      </c>
      <c r="E281" s="1">
        <v>41913</v>
      </c>
      <c r="F281">
        <v>50941</v>
      </c>
      <c r="G281" s="1">
        <v>41913</v>
      </c>
      <c r="H281">
        <v>51196</v>
      </c>
      <c r="I281" s="59">
        <v>41913</v>
      </c>
      <c r="J281" s="60">
        <v>49664</v>
      </c>
      <c r="K281" s="59">
        <v>41913</v>
      </c>
      <c r="L281" s="60">
        <v>50210</v>
      </c>
      <c r="M281" s="59">
        <v>41913</v>
      </c>
      <c r="N281" s="60">
        <v>10788.6</v>
      </c>
      <c r="O281" s="59">
        <v>41913</v>
      </c>
      <c r="P281" s="60">
        <v>10810.1</v>
      </c>
    </row>
    <row r="282" spans="1:16" x14ac:dyDescent="0.25">
      <c r="A282" s="1">
        <v>41944</v>
      </c>
      <c r="B282">
        <v>56756</v>
      </c>
      <c r="C282" s="1">
        <v>41944</v>
      </c>
      <c r="D282">
        <v>57013</v>
      </c>
      <c r="E282" s="1">
        <v>41944</v>
      </c>
      <c r="F282">
        <v>50964</v>
      </c>
      <c r="G282" s="1">
        <v>41944</v>
      </c>
      <c r="H282">
        <v>51168</v>
      </c>
      <c r="I282" s="59">
        <v>41944</v>
      </c>
      <c r="J282" s="60">
        <v>49736</v>
      </c>
      <c r="K282" s="59">
        <v>41944</v>
      </c>
      <c r="L282" s="60">
        <v>47697</v>
      </c>
      <c r="M282" s="59">
        <v>41944</v>
      </c>
      <c r="N282" s="60">
        <v>10819.8</v>
      </c>
      <c r="O282" s="59">
        <v>41944</v>
      </c>
      <c r="P282" s="60">
        <v>10765.5</v>
      </c>
    </row>
    <row r="283" spans="1:16" x14ac:dyDescent="0.25">
      <c r="A283" s="1">
        <v>41974</v>
      </c>
      <c r="B283">
        <v>57059</v>
      </c>
      <c r="C283" s="1">
        <v>41974</v>
      </c>
      <c r="D283">
        <v>61327</v>
      </c>
      <c r="E283" s="1">
        <v>41974</v>
      </c>
      <c r="F283">
        <v>51141</v>
      </c>
      <c r="G283" s="1">
        <v>41974</v>
      </c>
      <c r="H283">
        <v>53135</v>
      </c>
      <c r="I283" s="59">
        <v>41974</v>
      </c>
      <c r="J283" s="60">
        <v>50463</v>
      </c>
      <c r="K283" s="59">
        <v>41974</v>
      </c>
      <c r="L283" s="60">
        <v>50867</v>
      </c>
      <c r="M283" s="59">
        <v>41974</v>
      </c>
      <c r="N283" s="60">
        <v>10854.8</v>
      </c>
      <c r="O283" s="59">
        <v>41974</v>
      </c>
      <c r="P283" s="60">
        <v>10755.3</v>
      </c>
    </row>
    <row r="284" spans="1:16" x14ac:dyDescent="0.25">
      <c r="A284" s="1">
        <v>42005</v>
      </c>
      <c r="B284">
        <v>57164</v>
      </c>
      <c r="C284" s="1">
        <v>42005</v>
      </c>
      <c r="D284">
        <v>56747</v>
      </c>
      <c r="E284" s="1">
        <v>42005</v>
      </c>
      <c r="F284">
        <v>51286</v>
      </c>
      <c r="G284" s="1">
        <v>42005</v>
      </c>
      <c r="H284">
        <v>51645</v>
      </c>
      <c r="I284" s="59">
        <v>42005</v>
      </c>
      <c r="J284" s="60">
        <v>50837</v>
      </c>
      <c r="K284" s="59">
        <v>42005</v>
      </c>
      <c r="L284" s="60">
        <v>48092</v>
      </c>
      <c r="M284" s="59">
        <v>42005</v>
      </c>
      <c r="N284" s="60">
        <v>10874.1</v>
      </c>
      <c r="O284" s="59">
        <v>42005</v>
      </c>
      <c r="P284" s="60">
        <v>10526.6</v>
      </c>
    </row>
    <row r="285" spans="1:16" x14ac:dyDescent="0.25">
      <c r="A285" s="1">
        <v>42036</v>
      </c>
      <c r="B285">
        <v>57190</v>
      </c>
      <c r="C285" s="1">
        <v>42036</v>
      </c>
      <c r="D285">
        <v>52150</v>
      </c>
      <c r="E285" s="1">
        <v>42036</v>
      </c>
      <c r="F285">
        <v>51322</v>
      </c>
      <c r="G285" s="1">
        <v>42036</v>
      </c>
      <c r="H285">
        <v>47165</v>
      </c>
      <c r="I285" s="59">
        <v>42036</v>
      </c>
      <c r="J285" s="60">
        <v>50640</v>
      </c>
      <c r="K285" s="59">
        <v>42036</v>
      </c>
      <c r="L285" s="60">
        <v>46741</v>
      </c>
      <c r="M285" s="59">
        <v>42036</v>
      </c>
      <c r="N285" s="60">
        <v>10924.4</v>
      </c>
      <c r="O285" s="59">
        <v>42036</v>
      </c>
      <c r="P285" s="60">
        <v>10625.7</v>
      </c>
    </row>
    <row r="286" spans="1:16" x14ac:dyDescent="0.25">
      <c r="A286" s="1">
        <v>42064</v>
      </c>
      <c r="B286">
        <v>57178</v>
      </c>
      <c r="C286" s="1">
        <v>42064</v>
      </c>
      <c r="D286">
        <v>56733</v>
      </c>
      <c r="E286" s="1">
        <v>42064</v>
      </c>
      <c r="F286">
        <v>51273</v>
      </c>
      <c r="G286" s="1">
        <v>42064</v>
      </c>
      <c r="H286">
        <v>51222</v>
      </c>
      <c r="I286" s="59">
        <v>42064</v>
      </c>
      <c r="J286" s="60">
        <v>51075</v>
      </c>
      <c r="K286" s="59">
        <v>42064</v>
      </c>
      <c r="L286" s="60">
        <v>53271</v>
      </c>
      <c r="M286" s="59">
        <v>42064</v>
      </c>
      <c r="N286" s="60">
        <v>10930.1</v>
      </c>
      <c r="O286" s="59">
        <v>42064</v>
      </c>
      <c r="P286" s="60">
        <v>10765.4</v>
      </c>
    </row>
    <row r="287" spans="1:16" x14ac:dyDescent="0.25">
      <c r="A287" s="1">
        <v>42095</v>
      </c>
      <c r="B287">
        <v>57091</v>
      </c>
      <c r="C287" s="1">
        <v>42095</v>
      </c>
      <c r="D287">
        <v>55697</v>
      </c>
      <c r="E287" s="1">
        <v>42095</v>
      </c>
      <c r="F287">
        <v>51137</v>
      </c>
      <c r="G287" s="1">
        <v>42095</v>
      </c>
      <c r="H287">
        <v>50114</v>
      </c>
      <c r="I287" s="59">
        <v>42095</v>
      </c>
      <c r="J287" s="60">
        <v>51744</v>
      </c>
      <c r="K287" s="59">
        <v>42095</v>
      </c>
      <c r="L287" s="60">
        <v>52417</v>
      </c>
      <c r="M287" s="59">
        <v>42095</v>
      </c>
      <c r="N287" s="60">
        <v>10965.5</v>
      </c>
      <c r="O287" s="59">
        <v>42095</v>
      </c>
      <c r="P287" s="60">
        <v>10989.4</v>
      </c>
    </row>
    <row r="288" spans="1:16" x14ac:dyDescent="0.25">
      <c r="A288" s="1">
        <v>42125</v>
      </c>
      <c r="B288">
        <v>57103</v>
      </c>
      <c r="C288" s="1">
        <v>42125</v>
      </c>
      <c r="D288">
        <v>59290</v>
      </c>
      <c r="E288" s="1">
        <v>42125</v>
      </c>
      <c r="F288">
        <v>51192</v>
      </c>
      <c r="G288" s="1">
        <v>42125</v>
      </c>
      <c r="H288">
        <v>53189</v>
      </c>
      <c r="I288" s="59">
        <v>42125</v>
      </c>
      <c r="J288" s="60">
        <v>51866</v>
      </c>
      <c r="K288" s="59">
        <v>42125</v>
      </c>
      <c r="L288" s="60">
        <v>55548</v>
      </c>
      <c r="M288" s="59">
        <v>42125</v>
      </c>
      <c r="N288" s="60">
        <v>10999.8</v>
      </c>
      <c r="O288" s="59">
        <v>42125</v>
      </c>
      <c r="P288" s="60">
        <v>11177</v>
      </c>
    </row>
    <row r="289" spans="1:16" x14ac:dyDescent="0.25">
      <c r="A289" s="1">
        <v>42156</v>
      </c>
      <c r="B289">
        <v>57401</v>
      </c>
      <c r="C289" s="1">
        <v>42156</v>
      </c>
      <c r="D289">
        <v>56819</v>
      </c>
      <c r="E289" s="1">
        <v>42156</v>
      </c>
      <c r="F289">
        <v>51455</v>
      </c>
      <c r="G289" s="1">
        <v>42156</v>
      </c>
      <c r="H289">
        <v>50889</v>
      </c>
      <c r="I289" s="59">
        <v>42156</v>
      </c>
      <c r="J289" s="60">
        <v>51885</v>
      </c>
      <c r="K289" s="59">
        <v>42156</v>
      </c>
      <c r="L289" s="60">
        <v>52144</v>
      </c>
      <c r="M289" s="59">
        <v>42156</v>
      </c>
      <c r="N289" s="60">
        <v>11037.7</v>
      </c>
      <c r="O289" s="59">
        <v>42156</v>
      </c>
      <c r="P289" s="60">
        <v>11310.8</v>
      </c>
    </row>
    <row r="290" spans="1:16" x14ac:dyDescent="0.25">
      <c r="A290" s="1">
        <v>42186</v>
      </c>
      <c r="B290">
        <v>57565</v>
      </c>
      <c r="C290" s="1">
        <v>42186</v>
      </c>
      <c r="D290">
        <v>59288</v>
      </c>
      <c r="E290" s="1">
        <v>42186</v>
      </c>
      <c r="F290">
        <v>51572</v>
      </c>
      <c r="G290" s="1">
        <v>42186</v>
      </c>
      <c r="H290">
        <v>53016</v>
      </c>
      <c r="I290" s="59">
        <v>42186</v>
      </c>
      <c r="J290" s="60">
        <v>52115</v>
      </c>
      <c r="K290" s="59">
        <v>42186</v>
      </c>
      <c r="L290" s="60">
        <v>53209</v>
      </c>
      <c r="M290" s="59">
        <v>42186</v>
      </c>
      <c r="N290" s="60">
        <v>11084.5</v>
      </c>
      <c r="O290" s="59">
        <v>42186</v>
      </c>
      <c r="P290" s="60">
        <v>11310.9</v>
      </c>
    </row>
    <row r="291" spans="1:16" x14ac:dyDescent="0.25">
      <c r="A291" s="1">
        <v>42217</v>
      </c>
      <c r="B291">
        <v>57531</v>
      </c>
      <c r="C291" s="1">
        <v>42217</v>
      </c>
      <c r="D291">
        <v>57951</v>
      </c>
      <c r="E291" s="1">
        <v>42217</v>
      </c>
      <c r="F291">
        <v>51527</v>
      </c>
      <c r="G291" s="1">
        <v>42217</v>
      </c>
      <c r="H291">
        <v>51991</v>
      </c>
      <c r="I291" s="59">
        <v>42217</v>
      </c>
      <c r="J291" s="60">
        <v>52473</v>
      </c>
      <c r="K291" s="59">
        <v>42217</v>
      </c>
      <c r="L291" s="60">
        <v>53208</v>
      </c>
      <c r="M291" s="59">
        <v>42217</v>
      </c>
      <c r="N291" s="60">
        <v>11110.8</v>
      </c>
      <c r="O291" s="59">
        <v>42217</v>
      </c>
      <c r="P291" s="60">
        <v>11340.5</v>
      </c>
    </row>
    <row r="292" spans="1:16" x14ac:dyDescent="0.25">
      <c r="A292" s="1">
        <v>42248</v>
      </c>
      <c r="B292">
        <v>57389</v>
      </c>
      <c r="C292" s="1">
        <v>42248</v>
      </c>
      <c r="D292">
        <v>55767</v>
      </c>
      <c r="E292" s="1">
        <v>42248</v>
      </c>
      <c r="F292">
        <v>51419</v>
      </c>
      <c r="G292" s="1">
        <v>42248</v>
      </c>
      <c r="H292">
        <v>50082</v>
      </c>
      <c r="I292" s="59">
        <v>42248</v>
      </c>
      <c r="J292" s="60">
        <v>52394</v>
      </c>
      <c r="K292" s="59">
        <v>42248</v>
      </c>
      <c r="L292" s="60">
        <v>50770</v>
      </c>
      <c r="M292" s="59">
        <v>42248</v>
      </c>
      <c r="N292" s="60">
        <v>11156.6</v>
      </c>
      <c r="O292" s="59">
        <v>42248</v>
      </c>
      <c r="P292" s="60">
        <v>11228</v>
      </c>
    </row>
    <row r="293" spans="1:16" x14ac:dyDescent="0.25">
      <c r="A293" s="1">
        <v>42278</v>
      </c>
      <c r="B293">
        <v>57183</v>
      </c>
      <c r="C293" s="1">
        <v>42278</v>
      </c>
      <c r="D293">
        <v>57684</v>
      </c>
      <c r="E293" s="1">
        <v>42278</v>
      </c>
      <c r="F293">
        <v>51281</v>
      </c>
      <c r="G293" s="1">
        <v>42278</v>
      </c>
      <c r="H293">
        <v>51794</v>
      </c>
      <c r="I293" s="59">
        <v>42278</v>
      </c>
      <c r="J293" s="60">
        <v>52766</v>
      </c>
      <c r="K293" s="59">
        <v>42278</v>
      </c>
      <c r="L293" s="60">
        <v>54032</v>
      </c>
      <c r="M293" s="59">
        <v>42278</v>
      </c>
      <c r="N293" s="60">
        <v>11201.1</v>
      </c>
      <c r="O293" s="59">
        <v>42278</v>
      </c>
      <c r="P293" s="60">
        <v>11222.4</v>
      </c>
    </row>
    <row r="294" spans="1:16" x14ac:dyDescent="0.25">
      <c r="A294" s="1">
        <v>42309</v>
      </c>
      <c r="B294">
        <v>57480</v>
      </c>
      <c r="C294" s="1">
        <v>42309</v>
      </c>
      <c r="D294">
        <v>57089</v>
      </c>
      <c r="E294" s="1">
        <v>42309</v>
      </c>
      <c r="F294">
        <v>51545</v>
      </c>
      <c r="G294" s="1">
        <v>42309</v>
      </c>
      <c r="H294">
        <v>51133</v>
      </c>
      <c r="I294" s="59">
        <v>42309</v>
      </c>
      <c r="J294" s="60">
        <v>52886</v>
      </c>
      <c r="K294" s="59">
        <v>42309</v>
      </c>
      <c r="L294" s="60">
        <v>50189</v>
      </c>
      <c r="M294" s="59">
        <v>42309</v>
      </c>
      <c r="N294" s="60">
        <v>11237.4</v>
      </c>
      <c r="O294" s="59">
        <v>42309</v>
      </c>
      <c r="P294" s="60">
        <v>11178.7</v>
      </c>
    </row>
    <row r="295" spans="1:16" x14ac:dyDescent="0.25">
      <c r="A295" s="1">
        <v>42339</v>
      </c>
      <c r="B295">
        <v>57366</v>
      </c>
      <c r="C295" s="1">
        <v>42339</v>
      </c>
      <c r="D295">
        <v>62160</v>
      </c>
      <c r="E295" s="1">
        <v>42339</v>
      </c>
      <c r="F295">
        <v>51331</v>
      </c>
      <c r="G295" s="1">
        <v>42339</v>
      </c>
      <c r="H295">
        <v>53846</v>
      </c>
      <c r="I295" s="59">
        <v>42339</v>
      </c>
      <c r="J295" s="60">
        <v>53695</v>
      </c>
      <c r="K295" s="59">
        <v>42339</v>
      </c>
      <c r="L295" s="60">
        <v>54554</v>
      </c>
      <c r="M295" s="59">
        <v>42339</v>
      </c>
      <c r="N295" s="60">
        <v>11271.3</v>
      </c>
      <c r="O295" s="59">
        <v>42339</v>
      </c>
      <c r="P295" s="60">
        <v>11174.1</v>
      </c>
    </row>
    <row r="296" spans="1:16" x14ac:dyDescent="0.25">
      <c r="A296" s="1">
        <v>42370</v>
      </c>
      <c r="B296">
        <v>57550</v>
      </c>
      <c r="C296" s="1">
        <v>42370</v>
      </c>
      <c r="D296">
        <v>56919</v>
      </c>
      <c r="E296" s="1">
        <v>42370</v>
      </c>
      <c r="F296">
        <v>51600</v>
      </c>
      <c r="G296" s="1">
        <v>42370</v>
      </c>
      <c r="H296">
        <v>51806</v>
      </c>
      <c r="I296" s="59">
        <v>42370</v>
      </c>
      <c r="J296" s="60">
        <v>53050</v>
      </c>
      <c r="K296" s="59">
        <v>42370</v>
      </c>
      <c r="L296" s="60">
        <v>50026</v>
      </c>
      <c r="M296" s="59">
        <v>42370</v>
      </c>
      <c r="N296" s="60">
        <v>11318.6</v>
      </c>
      <c r="O296" s="59">
        <v>42370</v>
      </c>
      <c r="P296" s="60">
        <v>10953.7</v>
      </c>
    </row>
    <row r="297" spans="1:16" x14ac:dyDescent="0.25">
      <c r="A297" s="1">
        <v>42401</v>
      </c>
      <c r="B297">
        <v>57661</v>
      </c>
      <c r="C297" s="1">
        <v>42401</v>
      </c>
      <c r="D297">
        <v>54125</v>
      </c>
      <c r="E297" s="1">
        <v>42401</v>
      </c>
      <c r="F297">
        <v>51525</v>
      </c>
      <c r="G297" s="1">
        <v>42401</v>
      </c>
      <c r="H297">
        <v>48743</v>
      </c>
      <c r="I297" s="59">
        <v>42401</v>
      </c>
      <c r="J297" s="60">
        <v>54244</v>
      </c>
      <c r="K297" s="59">
        <v>42401</v>
      </c>
      <c r="L297" s="60">
        <v>51478</v>
      </c>
      <c r="M297" s="59">
        <v>42401</v>
      </c>
      <c r="N297" s="60">
        <v>11337.1</v>
      </c>
      <c r="O297" s="59">
        <v>42401</v>
      </c>
      <c r="P297" s="60">
        <v>11038.8</v>
      </c>
    </row>
    <row r="298" spans="1:16" x14ac:dyDescent="0.25">
      <c r="A298" s="1">
        <v>42430</v>
      </c>
      <c r="B298">
        <v>57226</v>
      </c>
      <c r="C298" s="1">
        <v>42430</v>
      </c>
      <c r="D298">
        <v>58069</v>
      </c>
      <c r="E298" s="1">
        <v>42430</v>
      </c>
      <c r="F298">
        <v>51175</v>
      </c>
      <c r="G298" s="1">
        <v>42430</v>
      </c>
      <c r="H298">
        <v>52250</v>
      </c>
      <c r="I298" s="59">
        <v>42430</v>
      </c>
      <c r="J298" s="60">
        <v>53927</v>
      </c>
      <c r="K298" s="59">
        <v>42430</v>
      </c>
      <c r="L298" s="60">
        <v>55868</v>
      </c>
      <c r="M298" s="59">
        <v>42430</v>
      </c>
      <c r="N298" s="60">
        <v>11364.1</v>
      </c>
      <c r="O298" s="59">
        <v>42430</v>
      </c>
      <c r="P298" s="60">
        <v>11196.8</v>
      </c>
    </row>
    <row r="299" spans="1:16" x14ac:dyDescent="0.25">
      <c r="A299" s="1">
        <v>42461</v>
      </c>
      <c r="B299">
        <v>57844</v>
      </c>
      <c r="C299" s="1">
        <v>42461</v>
      </c>
      <c r="D299">
        <v>56250</v>
      </c>
      <c r="E299" s="1">
        <v>42461</v>
      </c>
      <c r="F299">
        <v>51781</v>
      </c>
      <c r="G299" s="1">
        <v>42461</v>
      </c>
      <c r="H299">
        <v>50538</v>
      </c>
      <c r="I299" s="59">
        <v>42461</v>
      </c>
      <c r="J299" s="60">
        <v>54246</v>
      </c>
      <c r="K299" s="59">
        <v>42461</v>
      </c>
      <c r="L299" s="60">
        <v>56362</v>
      </c>
      <c r="M299" s="59">
        <v>42461</v>
      </c>
      <c r="N299" s="60">
        <v>11379.8</v>
      </c>
      <c r="O299" s="59">
        <v>42461</v>
      </c>
      <c r="P299" s="60">
        <v>11400.9</v>
      </c>
    </row>
    <row r="300" spans="1:16" x14ac:dyDescent="0.25">
      <c r="A300" s="1">
        <v>42491</v>
      </c>
      <c r="B300">
        <v>58102</v>
      </c>
      <c r="C300" s="1">
        <v>42491</v>
      </c>
      <c r="D300">
        <v>59229</v>
      </c>
      <c r="E300" s="1">
        <v>42491</v>
      </c>
      <c r="F300">
        <v>51959</v>
      </c>
      <c r="G300" s="1">
        <v>42491</v>
      </c>
      <c r="H300">
        <v>53050</v>
      </c>
      <c r="I300" s="59">
        <v>42491</v>
      </c>
      <c r="J300" s="60">
        <v>54302</v>
      </c>
      <c r="K300" s="59">
        <v>42491</v>
      </c>
      <c r="L300" s="60">
        <v>57071</v>
      </c>
      <c r="M300" s="59">
        <v>42491</v>
      </c>
      <c r="N300" s="60">
        <v>11404.4</v>
      </c>
      <c r="O300" s="59">
        <v>42491</v>
      </c>
      <c r="P300" s="60">
        <v>11582.9</v>
      </c>
    </row>
    <row r="301" spans="1:16" x14ac:dyDescent="0.25">
      <c r="A301" s="1">
        <v>42522</v>
      </c>
      <c r="B301">
        <v>58508</v>
      </c>
      <c r="C301" s="1">
        <v>42522</v>
      </c>
      <c r="D301">
        <v>58510</v>
      </c>
      <c r="E301" s="1">
        <v>42522</v>
      </c>
      <c r="F301">
        <v>52330</v>
      </c>
      <c r="G301" s="1">
        <v>42522</v>
      </c>
      <c r="H301">
        <v>52330</v>
      </c>
      <c r="I301" s="59">
        <v>42522</v>
      </c>
      <c r="J301" s="60">
        <v>54351</v>
      </c>
      <c r="K301" s="59">
        <v>42522</v>
      </c>
      <c r="L301" s="60">
        <v>54677</v>
      </c>
      <c r="M301" s="59">
        <v>42522</v>
      </c>
      <c r="N301" s="60">
        <v>11430.1</v>
      </c>
      <c r="O301" s="59">
        <v>42522</v>
      </c>
      <c r="P301" s="60">
        <v>11711.1</v>
      </c>
    </row>
    <row r="302" spans="1:16" x14ac:dyDescent="0.25">
      <c r="A302" s="1">
        <v>42552</v>
      </c>
      <c r="B302">
        <v>58155</v>
      </c>
      <c r="C302" s="1">
        <v>42552</v>
      </c>
      <c r="D302">
        <v>59840</v>
      </c>
      <c r="E302" s="1">
        <v>42552</v>
      </c>
      <c r="F302">
        <v>51978</v>
      </c>
      <c r="G302" s="1">
        <v>42552</v>
      </c>
      <c r="H302">
        <v>53381</v>
      </c>
      <c r="I302" s="59">
        <v>42552</v>
      </c>
      <c r="J302" s="60">
        <v>54329</v>
      </c>
      <c r="K302" s="59">
        <v>42552</v>
      </c>
      <c r="L302" s="60">
        <v>56068</v>
      </c>
      <c r="M302" s="59">
        <v>42552</v>
      </c>
      <c r="N302" s="60">
        <v>11442.2</v>
      </c>
      <c r="O302" s="59">
        <v>42552</v>
      </c>
      <c r="P302" s="60">
        <v>11674.8</v>
      </c>
    </row>
    <row r="303" spans="1:16" x14ac:dyDescent="0.25">
      <c r="A303" s="1">
        <v>42583</v>
      </c>
      <c r="B303">
        <v>58377</v>
      </c>
      <c r="C303" s="1">
        <v>42583</v>
      </c>
      <c r="D303">
        <v>58619</v>
      </c>
      <c r="E303" s="1">
        <v>42583</v>
      </c>
      <c r="F303">
        <v>52214</v>
      </c>
      <c r="G303" s="1">
        <v>42583</v>
      </c>
      <c r="H303">
        <v>52475</v>
      </c>
      <c r="I303" s="59">
        <v>42583</v>
      </c>
      <c r="J303" s="60">
        <v>54794</v>
      </c>
      <c r="K303" s="59">
        <v>42583</v>
      </c>
      <c r="L303" s="60">
        <v>55232</v>
      </c>
      <c r="M303" s="59">
        <v>42583</v>
      </c>
      <c r="N303" s="60">
        <v>11479.8</v>
      </c>
      <c r="O303" s="59">
        <v>42583</v>
      </c>
      <c r="P303" s="60">
        <v>11717</v>
      </c>
    </row>
    <row r="304" spans="1:16" x14ac:dyDescent="0.25">
      <c r="A304" s="1">
        <v>42614</v>
      </c>
      <c r="B304">
        <v>58767</v>
      </c>
      <c r="C304" s="1">
        <v>42614</v>
      </c>
      <c r="D304">
        <v>57442</v>
      </c>
      <c r="E304" s="1">
        <v>42614</v>
      </c>
      <c r="F304">
        <v>52510</v>
      </c>
      <c r="G304" s="1">
        <v>42614</v>
      </c>
      <c r="H304">
        <v>51407</v>
      </c>
      <c r="I304" s="59">
        <v>42614</v>
      </c>
      <c r="J304" s="60">
        <v>55357</v>
      </c>
      <c r="K304" s="59">
        <v>42614</v>
      </c>
      <c r="L304" s="60">
        <v>54361</v>
      </c>
      <c r="M304" s="59">
        <v>42614</v>
      </c>
      <c r="N304" s="60">
        <v>11544.1</v>
      </c>
      <c r="O304" s="59">
        <v>42614</v>
      </c>
      <c r="P304" s="60">
        <v>11594.1</v>
      </c>
    </row>
    <row r="305" spans="1:16" x14ac:dyDescent="0.25">
      <c r="A305" s="1">
        <v>42644</v>
      </c>
      <c r="B305">
        <v>59053</v>
      </c>
      <c r="C305" s="1">
        <v>42644</v>
      </c>
      <c r="D305">
        <v>58739</v>
      </c>
      <c r="E305" s="1">
        <v>42644</v>
      </c>
      <c r="F305">
        <v>52817</v>
      </c>
      <c r="G305" s="1">
        <v>42644</v>
      </c>
      <c r="H305">
        <v>52659</v>
      </c>
      <c r="I305" s="59">
        <v>42644</v>
      </c>
      <c r="J305" s="60">
        <v>55358</v>
      </c>
      <c r="K305" s="59">
        <v>42644</v>
      </c>
      <c r="L305" s="60">
        <v>55801</v>
      </c>
      <c r="M305" s="59">
        <v>42644</v>
      </c>
      <c r="N305" s="60">
        <v>11539.8</v>
      </c>
      <c r="O305" s="59">
        <v>42644</v>
      </c>
      <c r="P305" s="60">
        <v>11537.9</v>
      </c>
    </row>
    <row r="306" spans="1:16" x14ac:dyDescent="0.25">
      <c r="A306" s="1">
        <v>42675</v>
      </c>
      <c r="B306">
        <v>59102</v>
      </c>
      <c r="C306" s="1">
        <v>42675</v>
      </c>
      <c r="D306">
        <v>59195</v>
      </c>
      <c r="E306" s="1">
        <v>42675</v>
      </c>
      <c r="F306">
        <v>52833</v>
      </c>
      <c r="G306" s="1">
        <v>42675</v>
      </c>
      <c r="H306">
        <v>52780</v>
      </c>
      <c r="I306" s="59">
        <v>42675</v>
      </c>
      <c r="J306" s="60">
        <v>56322</v>
      </c>
      <c r="K306" s="59">
        <v>42675</v>
      </c>
      <c r="L306" s="60">
        <v>53337</v>
      </c>
      <c r="M306" s="59">
        <v>42675</v>
      </c>
      <c r="N306" s="60">
        <v>11554.8</v>
      </c>
      <c r="O306" s="59">
        <v>42675</v>
      </c>
      <c r="P306" s="60">
        <v>11494.3</v>
      </c>
    </row>
    <row r="307" spans="1:16" x14ac:dyDescent="0.25">
      <c r="A307" s="1">
        <v>42705</v>
      </c>
      <c r="B307">
        <v>59341</v>
      </c>
      <c r="C307" s="1">
        <v>42705</v>
      </c>
      <c r="D307">
        <v>65083</v>
      </c>
      <c r="E307" s="1">
        <v>42705</v>
      </c>
      <c r="F307">
        <v>53156</v>
      </c>
      <c r="G307" s="1">
        <v>42705</v>
      </c>
      <c r="H307">
        <v>56452</v>
      </c>
      <c r="I307" s="59">
        <v>42705</v>
      </c>
      <c r="J307" s="60">
        <v>55371</v>
      </c>
      <c r="K307" s="59">
        <v>42705</v>
      </c>
      <c r="L307" s="60">
        <v>57586</v>
      </c>
      <c r="M307" s="59">
        <v>42705</v>
      </c>
      <c r="N307" s="60">
        <v>11577.3</v>
      </c>
      <c r="O307" s="59">
        <v>42705</v>
      </c>
      <c r="P307" s="60">
        <v>11474.3</v>
      </c>
    </row>
    <row r="308" spans="1:16" x14ac:dyDescent="0.25">
      <c r="A308" s="1">
        <v>42736</v>
      </c>
      <c r="B308">
        <v>59521</v>
      </c>
      <c r="C308" s="1">
        <v>42736</v>
      </c>
      <c r="D308">
        <v>57814</v>
      </c>
      <c r="E308" s="1">
        <v>42736</v>
      </c>
      <c r="F308">
        <v>53258</v>
      </c>
      <c r="G308" s="1">
        <v>42736</v>
      </c>
      <c r="H308">
        <v>52566</v>
      </c>
      <c r="I308" s="59">
        <v>42736</v>
      </c>
      <c r="J308" s="60">
        <v>57368</v>
      </c>
      <c r="K308" s="59">
        <v>42736</v>
      </c>
      <c r="L308" s="60">
        <v>52951</v>
      </c>
      <c r="M308" s="59">
        <v>42736</v>
      </c>
      <c r="N308" s="60">
        <v>11600.3</v>
      </c>
      <c r="O308" s="59">
        <v>42736</v>
      </c>
      <c r="P308" s="60">
        <v>11212.1</v>
      </c>
    </row>
    <row r="309" spans="1:16" x14ac:dyDescent="0.25">
      <c r="A309" s="1">
        <v>42767</v>
      </c>
      <c r="B309">
        <v>59910</v>
      </c>
      <c r="C309" s="1">
        <v>42767</v>
      </c>
      <c r="D309">
        <v>54509</v>
      </c>
      <c r="E309" s="1">
        <v>42767</v>
      </c>
      <c r="F309">
        <v>53682</v>
      </c>
      <c r="G309" s="1">
        <v>42767</v>
      </c>
      <c r="H309">
        <v>49226</v>
      </c>
      <c r="I309" s="59">
        <v>42767</v>
      </c>
      <c r="J309" s="60">
        <v>57449</v>
      </c>
      <c r="K309" s="59">
        <v>42767</v>
      </c>
      <c r="L309" s="60">
        <v>52796</v>
      </c>
      <c r="M309" s="59">
        <v>42767</v>
      </c>
      <c r="N309" s="60">
        <v>11630</v>
      </c>
      <c r="O309" s="59">
        <v>42767</v>
      </c>
      <c r="P309" s="60">
        <v>11312.7</v>
      </c>
    </row>
    <row r="310" spans="1:16" x14ac:dyDescent="0.25">
      <c r="A310" s="1">
        <v>42795</v>
      </c>
      <c r="B310">
        <v>60338</v>
      </c>
      <c r="C310" s="1">
        <v>42795</v>
      </c>
      <c r="D310">
        <v>60257</v>
      </c>
      <c r="E310" s="1">
        <v>42795</v>
      </c>
      <c r="F310">
        <v>54112</v>
      </c>
      <c r="G310" s="1">
        <v>42795</v>
      </c>
      <c r="H310">
        <v>54383</v>
      </c>
      <c r="I310" s="59">
        <v>42795</v>
      </c>
      <c r="J310" s="60">
        <v>57341</v>
      </c>
      <c r="K310" s="59">
        <v>42795</v>
      </c>
      <c r="L310" s="60">
        <v>60151</v>
      </c>
      <c r="M310" s="59">
        <v>42795</v>
      </c>
      <c r="N310" s="60">
        <v>11656.4</v>
      </c>
      <c r="O310" s="59">
        <v>42795</v>
      </c>
      <c r="P310" s="60">
        <v>11477.4</v>
      </c>
    </row>
    <row r="311" spans="1:16" x14ac:dyDescent="0.25">
      <c r="A311" s="1">
        <v>42826</v>
      </c>
      <c r="B311">
        <v>60468</v>
      </c>
      <c r="C311" s="1">
        <v>42826</v>
      </c>
      <c r="D311">
        <v>59623</v>
      </c>
      <c r="E311" s="1">
        <v>42826</v>
      </c>
      <c r="F311">
        <v>54193</v>
      </c>
      <c r="G311" s="1">
        <v>42826</v>
      </c>
      <c r="H311">
        <v>53651</v>
      </c>
      <c r="I311" s="59">
        <v>42826</v>
      </c>
      <c r="J311" s="60">
        <v>57435</v>
      </c>
      <c r="K311" s="59">
        <v>42826</v>
      </c>
      <c r="L311" s="60">
        <v>58584</v>
      </c>
      <c r="M311" s="59">
        <v>42826</v>
      </c>
      <c r="N311" s="60">
        <v>11685.2</v>
      </c>
      <c r="O311" s="59">
        <v>42826</v>
      </c>
      <c r="P311" s="60">
        <v>11664.7</v>
      </c>
    </row>
    <row r="312" spans="1:16" x14ac:dyDescent="0.25">
      <c r="A312" s="1">
        <v>42856</v>
      </c>
      <c r="B312">
        <v>60611</v>
      </c>
      <c r="C312" s="1">
        <v>42856</v>
      </c>
      <c r="D312">
        <v>62129</v>
      </c>
      <c r="E312" s="1">
        <v>42856</v>
      </c>
      <c r="F312">
        <v>54312</v>
      </c>
      <c r="G312" s="1">
        <v>42856</v>
      </c>
      <c r="H312">
        <v>55724</v>
      </c>
      <c r="I312" s="59">
        <v>42856</v>
      </c>
      <c r="J312" s="60">
        <v>57494</v>
      </c>
      <c r="K312" s="59">
        <v>42856</v>
      </c>
      <c r="L312" s="60">
        <v>60139</v>
      </c>
      <c r="M312" s="59">
        <v>42856</v>
      </c>
      <c r="N312" s="60">
        <v>11706</v>
      </c>
      <c r="O312" s="59">
        <v>42856</v>
      </c>
      <c r="P312" s="60">
        <v>11871.2</v>
      </c>
    </row>
    <row r="313" spans="1:16" x14ac:dyDescent="0.25">
      <c r="A313" s="1">
        <v>42887</v>
      </c>
      <c r="B313">
        <v>60410</v>
      </c>
      <c r="C313" s="1">
        <v>42887</v>
      </c>
      <c r="D313">
        <v>60555</v>
      </c>
      <c r="E313" s="1">
        <v>42887</v>
      </c>
      <c r="F313">
        <v>54148</v>
      </c>
      <c r="G313" s="1">
        <v>42887</v>
      </c>
      <c r="H313">
        <v>54202</v>
      </c>
      <c r="I313" s="59">
        <v>42887</v>
      </c>
      <c r="J313" s="60">
        <v>57296</v>
      </c>
      <c r="K313" s="59">
        <v>42887</v>
      </c>
      <c r="L313" s="60">
        <v>58671</v>
      </c>
      <c r="M313" s="59">
        <v>42887</v>
      </c>
      <c r="N313" s="60">
        <v>11725.1</v>
      </c>
      <c r="O313" s="59">
        <v>42887</v>
      </c>
      <c r="P313" s="60">
        <v>11996.6</v>
      </c>
    </row>
    <row r="314" spans="1:16" x14ac:dyDescent="0.25">
      <c r="A314" s="1">
        <v>42917</v>
      </c>
      <c r="B314">
        <v>60444</v>
      </c>
      <c r="C314" s="1">
        <v>42917</v>
      </c>
      <c r="D314">
        <v>61618</v>
      </c>
      <c r="E314" s="1">
        <v>42917</v>
      </c>
      <c r="F314">
        <v>54190</v>
      </c>
      <c r="G314" s="1">
        <v>42917</v>
      </c>
      <c r="H314">
        <v>55165</v>
      </c>
      <c r="I314" s="59">
        <v>42917</v>
      </c>
      <c r="J314" s="60">
        <v>57150</v>
      </c>
      <c r="K314" s="59">
        <v>42917</v>
      </c>
      <c r="L314" s="60">
        <v>58464</v>
      </c>
      <c r="M314" s="59">
        <v>42917</v>
      </c>
      <c r="N314" s="60">
        <v>11762.6</v>
      </c>
      <c r="O314" s="59">
        <v>42917</v>
      </c>
      <c r="P314" s="60">
        <v>12009.5</v>
      </c>
    </row>
    <row r="315" spans="1:16" x14ac:dyDescent="0.25">
      <c r="A315" s="1">
        <v>42948</v>
      </c>
      <c r="B315">
        <v>60701</v>
      </c>
      <c r="C315" s="1">
        <v>42948</v>
      </c>
      <c r="D315">
        <v>61413</v>
      </c>
      <c r="E315" s="1">
        <v>42948</v>
      </c>
      <c r="F315">
        <v>54375</v>
      </c>
      <c r="G315" s="1">
        <v>42948</v>
      </c>
      <c r="H315">
        <v>55082</v>
      </c>
      <c r="I315" s="59">
        <v>42948</v>
      </c>
      <c r="J315" s="60">
        <v>57530</v>
      </c>
      <c r="K315" s="59">
        <v>42948</v>
      </c>
      <c r="L315" s="60">
        <v>58508</v>
      </c>
      <c r="M315" s="59">
        <v>42948</v>
      </c>
      <c r="N315" s="60">
        <v>11780.3</v>
      </c>
      <c r="O315" s="59">
        <v>42948</v>
      </c>
      <c r="P315" s="60">
        <v>12015.6</v>
      </c>
    </row>
    <row r="316" spans="1:16" x14ac:dyDescent="0.25">
      <c r="A316" s="1">
        <v>42979</v>
      </c>
      <c r="B316">
        <v>61377</v>
      </c>
      <c r="C316" s="1">
        <v>42979</v>
      </c>
      <c r="D316">
        <v>60275</v>
      </c>
      <c r="E316" s="1">
        <v>42979</v>
      </c>
      <c r="F316">
        <v>55071</v>
      </c>
      <c r="G316" s="1">
        <v>42979</v>
      </c>
      <c r="H316">
        <v>54135</v>
      </c>
      <c r="I316" s="59">
        <v>42979</v>
      </c>
      <c r="J316" s="60">
        <v>57788</v>
      </c>
      <c r="K316" s="59">
        <v>42979</v>
      </c>
      <c r="L316" s="60">
        <v>57152</v>
      </c>
      <c r="M316" s="59">
        <v>42979</v>
      </c>
      <c r="N316" s="60">
        <v>11784.9</v>
      </c>
      <c r="O316" s="59">
        <v>42979</v>
      </c>
      <c r="P316" s="60">
        <v>11789.4</v>
      </c>
    </row>
    <row r="317" spans="1:16" x14ac:dyDescent="0.25">
      <c r="A317" s="1">
        <v>43009</v>
      </c>
      <c r="B317">
        <v>61566</v>
      </c>
      <c r="C317" s="1">
        <v>43009</v>
      </c>
      <c r="D317">
        <v>60743</v>
      </c>
      <c r="E317" s="1">
        <v>43009</v>
      </c>
      <c r="F317">
        <v>55150</v>
      </c>
      <c r="G317" s="1">
        <v>43009</v>
      </c>
      <c r="H317">
        <v>54543</v>
      </c>
      <c r="I317" s="59">
        <v>43009</v>
      </c>
      <c r="J317" s="60">
        <v>58224</v>
      </c>
      <c r="K317" s="59">
        <v>43009</v>
      </c>
      <c r="L317" s="60">
        <v>58224</v>
      </c>
      <c r="M317" s="59">
        <v>43009</v>
      </c>
      <c r="N317" s="60">
        <v>11769.6</v>
      </c>
      <c r="O317" s="59">
        <v>43009</v>
      </c>
      <c r="P317" s="60">
        <v>11784.8</v>
      </c>
    </row>
    <row r="318" spans="1:16" x14ac:dyDescent="0.25">
      <c r="A318" s="1">
        <v>43040</v>
      </c>
      <c r="B318">
        <v>61691</v>
      </c>
      <c r="C318" s="1">
        <v>43040</v>
      </c>
      <c r="D318">
        <v>62062</v>
      </c>
      <c r="E318" s="1">
        <v>43040</v>
      </c>
      <c r="F318">
        <v>55249</v>
      </c>
      <c r="G318" s="1">
        <v>43040</v>
      </c>
      <c r="H318">
        <v>55415</v>
      </c>
      <c r="I318" s="59">
        <v>43040</v>
      </c>
      <c r="J318" s="60">
        <v>58915</v>
      </c>
      <c r="K318" s="59">
        <v>43040</v>
      </c>
      <c r="L318" s="60">
        <v>55734</v>
      </c>
      <c r="M318" s="59">
        <v>43040</v>
      </c>
      <c r="N318" s="60">
        <v>11794.4</v>
      </c>
      <c r="O318" s="59">
        <v>43040</v>
      </c>
      <c r="P318" s="60">
        <v>11729.4</v>
      </c>
    </row>
    <row r="319" spans="1:16" x14ac:dyDescent="0.25">
      <c r="A319" s="1">
        <v>43070</v>
      </c>
      <c r="B319">
        <v>62218</v>
      </c>
      <c r="C319" s="1">
        <v>43070</v>
      </c>
      <c r="D319">
        <v>67845</v>
      </c>
      <c r="E319" s="1">
        <v>43070</v>
      </c>
      <c r="F319">
        <v>55794</v>
      </c>
      <c r="G319" s="1">
        <v>43070</v>
      </c>
      <c r="H319">
        <v>59086</v>
      </c>
      <c r="I319" s="59">
        <v>43070</v>
      </c>
      <c r="J319" s="60">
        <v>59203</v>
      </c>
      <c r="K319" s="59">
        <v>43070</v>
      </c>
      <c r="L319" s="60">
        <v>61275</v>
      </c>
      <c r="M319" s="59">
        <v>43070</v>
      </c>
      <c r="N319" s="60">
        <v>11816.4</v>
      </c>
      <c r="O319" s="59">
        <v>43070</v>
      </c>
      <c r="P319" s="60">
        <v>11716.4</v>
      </c>
    </row>
    <row r="320" spans="1:16" x14ac:dyDescent="0.25">
      <c r="A320" s="1">
        <v>43101</v>
      </c>
      <c r="B320">
        <v>61818</v>
      </c>
      <c r="C320" s="1">
        <v>43101</v>
      </c>
      <c r="D320">
        <v>60330</v>
      </c>
      <c r="E320" s="1">
        <v>43101</v>
      </c>
      <c r="F320">
        <v>55355</v>
      </c>
      <c r="G320" s="1">
        <v>43101</v>
      </c>
      <c r="H320">
        <v>54857</v>
      </c>
      <c r="I320" s="59">
        <v>43101</v>
      </c>
      <c r="J320" s="60">
        <v>59463</v>
      </c>
      <c r="K320" s="59">
        <v>43101</v>
      </c>
      <c r="L320" s="60">
        <v>54587</v>
      </c>
      <c r="M320" s="59">
        <v>43101</v>
      </c>
      <c r="N320" s="60">
        <v>11827.9</v>
      </c>
      <c r="O320" s="59">
        <v>43101</v>
      </c>
      <c r="P320" s="60">
        <v>11429.3</v>
      </c>
    </row>
    <row r="321" spans="1:16" x14ac:dyDescent="0.25">
      <c r="A321" s="1">
        <v>43132</v>
      </c>
      <c r="B321">
        <v>62077</v>
      </c>
      <c r="C321" s="1">
        <v>43132</v>
      </c>
      <c r="D321">
        <v>56415</v>
      </c>
      <c r="E321" s="1">
        <v>43132</v>
      </c>
      <c r="F321">
        <v>55579</v>
      </c>
      <c r="G321" s="1">
        <v>43132</v>
      </c>
      <c r="H321">
        <v>50910</v>
      </c>
      <c r="I321" s="59">
        <v>43132</v>
      </c>
      <c r="J321" s="60">
        <v>59793</v>
      </c>
      <c r="K321" s="59">
        <v>43132</v>
      </c>
      <c r="L321" s="60">
        <v>54830</v>
      </c>
      <c r="M321" s="59">
        <v>43132</v>
      </c>
      <c r="N321" s="60">
        <v>11846.8</v>
      </c>
      <c r="O321" s="59">
        <v>43132</v>
      </c>
      <c r="P321" s="60">
        <v>11531.3</v>
      </c>
    </row>
    <row r="322" spans="1:16" x14ac:dyDescent="0.25">
      <c r="A322" s="1">
        <v>43160</v>
      </c>
      <c r="B322">
        <v>62234</v>
      </c>
      <c r="C322" s="1">
        <v>43160</v>
      </c>
      <c r="D322">
        <v>63713</v>
      </c>
      <c r="E322" s="1">
        <v>43160</v>
      </c>
      <c r="F322">
        <v>55731</v>
      </c>
      <c r="G322" s="1">
        <v>43160</v>
      </c>
      <c r="H322">
        <v>57291</v>
      </c>
      <c r="I322" s="59">
        <v>43160</v>
      </c>
      <c r="J322" s="60">
        <v>60288</v>
      </c>
      <c r="K322" s="59">
        <v>43160</v>
      </c>
      <c r="L322" s="60">
        <v>63544</v>
      </c>
      <c r="M322" s="59">
        <v>43160</v>
      </c>
      <c r="N322" s="60">
        <v>11845.1</v>
      </c>
      <c r="O322" s="59">
        <v>43160</v>
      </c>
      <c r="P322" s="60">
        <v>11670</v>
      </c>
    </row>
    <row r="323" spans="1:16" x14ac:dyDescent="0.25">
      <c r="A323" s="1">
        <v>43191</v>
      </c>
      <c r="B323">
        <v>62369</v>
      </c>
      <c r="C323" s="1">
        <v>43191</v>
      </c>
      <c r="D323">
        <v>59508</v>
      </c>
      <c r="E323" s="1">
        <v>43191</v>
      </c>
      <c r="F323">
        <v>55886</v>
      </c>
      <c r="G323" s="1">
        <v>43191</v>
      </c>
      <c r="H323">
        <v>53595</v>
      </c>
      <c r="I323" s="59">
        <v>43191</v>
      </c>
      <c r="J323" s="60">
        <v>59625</v>
      </c>
      <c r="K323" s="59">
        <v>43191</v>
      </c>
      <c r="L323" s="60">
        <v>60281</v>
      </c>
      <c r="M323" s="59">
        <v>43191</v>
      </c>
      <c r="N323" s="60">
        <v>11844.1</v>
      </c>
      <c r="O323" s="59">
        <v>43191</v>
      </c>
      <c r="P323" s="60">
        <v>11832.1</v>
      </c>
    </row>
    <row r="324" spans="1:16" x14ac:dyDescent="0.25">
      <c r="A324" s="1">
        <v>43221</v>
      </c>
      <c r="B324">
        <v>62431</v>
      </c>
      <c r="C324" s="1">
        <v>43221</v>
      </c>
      <c r="D324">
        <v>64458</v>
      </c>
      <c r="E324" s="1">
        <v>43221</v>
      </c>
      <c r="F324">
        <v>55899</v>
      </c>
      <c r="G324" s="1">
        <v>43221</v>
      </c>
      <c r="H324">
        <v>57800</v>
      </c>
      <c r="I324" s="59">
        <v>43221</v>
      </c>
      <c r="J324" s="60">
        <v>60912</v>
      </c>
      <c r="K324" s="59">
        <v>43221</v>
      </c>
      <c r="L324" s="60">
        <v>64079</v>
      </c>
      <c r="M324" s="59">
        <v>43221</v>
      </c>
      <c r="N324" s="60">
        <v>11857</v>
      </c>
      <c r="O324" s="59">
        <v>43221</v>
      </c>
      <c r="P324" s="60">
        <v>12038.2</v>
      </c>
    </row>
    <row r="325" spans="1:16" x14ac:dyDescent="0.25">
      <c r="A325" s="1">
        <v>43252</v>
      </c>
      <c r="B325">
        <v>62272</v>
      </c>
      <c r="C325" s="1">
        <v>43252</v>
      </c>
      <c r="D325">
        <v>62714</v>
      </c>
      <c r="E325" s="1">
        <v>43252</v>
      </c>
      <c r="F325">
        <v>55787</v>
      </c>
      <c r="G325" s="1">
        <v>43252</v>
      </c>
      <c r="H325">
        <v>56066</v>
      </c>
      <c r="I325" s="59">
        <v>43252</v>
      </c>
      <c r="J325" s="60">
        <v>61589</v>
      </c>
      <c r="K325" s="59">
        <v>43252</v>
      </c>
      <c r="L325" s="60">
        <v>63621</v>
      </c>
      <c r="M325" s="59">
        <v>43252</v>
      </c>
      <c r="N325" s="60">
        <v>11882.3</v>
      </c>
      <c r="O325" s="59">
        <v>43252</v>
      </c>
      <c r="P325" s="60">
        <v>12174.6</v>
      </c>
    </row>
    <row r="326" spans="1:16" x14ac:dyDescent="0.25">
      <c r="A326" s="1">
        <v>43282</v>
      </c>
      <c r="B326">
        <v>62676</v>
      </c>
      <c r="C326" s="1">
        <v>43282</v>
      </c>
      <c r="D326">
        <v>63369</v>
      </c>
      <c r="E326" s="1">
        <v>43282</v>
      </c>
      <c r="F326">
        <v>56139</v>
      </c>
      <c r="G326" s="1">
        <v>43282</v>
      </c>
      <c r="H326">
        <v>56700</v>
      </c>
      <c r="I326" s="59">
        <v>43282</v>
      </c>
      <c r="J326" s="60">
        <v>62174</v>
      </c>
      <c r="K326" s="59">
        <v>43282</v>
      </c>
      <c r="L326" s="60">
        <v>63480</v>
      </c>
      <c r="M326" s="59">
        <v>43282</v>
      </c>
      <c r="N326" s="60">
        <v>11894</v>
      </c>
      <c r="O326" s="59">
        <v>43282</v>
      </c>
      <c r="P326" s="60">
        <v>12153.9</v>
      </c>
    </row>
    <row r="327" spans="1:16" x14ac:dyDescent="0.25">
      <c r="A327" s="1">
        <v>43313</v>
      </c>
      <c r="B327">
        <v>62358</v>
      </c>
      <c r="C327" s="1">
        <v>43313</v>
      </c>
      <c r="D327">
        <v>63591</v>
      </c>
      <c r="E327" s="1">
        <v>43313</v>
      </c>
      <c r="F327">
        <v>55869</v>
      </c>
      <c r="G327" s="1">
        <v>43313</v>
      </c>
      <c r="H327">
        <v>56986</v>
      </c>
      <c r="I327" s="59">
        <v>43313</v>
      </c>
      <c r="J327" s="60">
        <v>62627</v>
      </c>
      <c r="K327" s="59">
        <v>43313</v>
      </c>
      <c r="L327" s="60">
        <v>64506</v>
      </c>
      <c r="M327" s="59">
        <v>43313</v>
      </c>
      <c r="N327" s="60">
        <v>11896.6</v>
      </c>
      <c r="O327" s="59">
        <v>43313</v>
      </c>
      <c r="P327" s="60">
        <v>12153.3</v>
      </c>
    </row>
    <row r="328" spans="1:16" x14ac:dyDescent="0.25">
      <c r="A328" s="1">
        <v>43344</v>
      </c>
      <c r="B328">
        <v>62759</v>
      </c>
      <c r="C328" s="1">
        <v>43344</v>
      </c>
      <c r="D328">
        <v>61189</v>
      </c>
      <c r="E328" s="1">
        <v>43344</v>
      </c>
      <c r="F328">
        <v>56153</v>
      </c>
      <c r="G328" s="1">
        <v>43344</v>
      </c>
      <c r="H328">
        <v>54918</v>
      </c>
      <c r="I328" s="59">
        <v>43344</v>
      </c>
      <c r="J328" s="60">
        <v>61172</v>
      </c>
      <c r="K328" s="59">
        <v>43344</v>
      </c>
      <c r="L328" s="60">
        <v>59887</v>
      </c>
      <c r="M328" s="59">
        <v>43344</v>
      </c>
      <c r="N328" s="60">
        <v>11887.7</v>
      </c>
      <c r="O328" s="59">
        <v>43344</v>
      </c>
      <c r="P328" s="60">
        <v>11941</v>
      </c>
    </row>
    <row r="329" spans="1:16" x14ac:dyDescent="0.25">
      <c r="A329" s="1">
        <v>43374</v>
      </c>
      <c r="B329">
        <v>63130</v>
      </c>
      <c r="C329" s="1">
        <v>43374</v>
      </c>
      <c r="D329">
        <v>62592</v>
      </c>
      <c r="E329" s="1">
        <v>43374</v>
      </c>
      <c r="F329">
        <v>56459</v>
      </c>
      <c r="G329" s="1">
        <v>43374</v>
      </c>
      <c r="H329">
        <v>56064</v>
      </c>
      <c r="I329" s="59">
        <v>43374</v>
      </c>
      <c r="J329" s="60">
        <v>61817</v>
      </c>
      <c r="K329" s="59">
        <v>43374</v>
      </c>
      <c r="L329" s="60">
        <v>61570</v>
      </c>
      <c r="M329" s="59">
        <v>43374</v>
      </c>
      <c r="N329" s="60">
        <v>11903.5</v>
      </c>
      <c r="O329" s="59">
        <v>43374</v>
      </c>
      <c r="P329" s="60">
        <v>11900.5</v>
      </c>
    </row>
    <row r="330" spans="1:16" x14ac:dyDescent="0.25">
      <c r="A330" s="1">
        <v>43405</v>
      </c>
      <c r="B330">
        <v>63225</v>
      </c>
      <c r="C330" s="1">
        <v>43405</v>
      </c>
      <c r="D330">
        <v>63786</v>
      </c>
      <c r="E330" s="1">
        <v>43405</v>
      </c>
      <c r="F330">
        <v>56558</v>
      </c>
      <c r="G330" s="1">
        <v>43405</v>
      </c>
      <c r="H330">
        <v>56784</v>
      </c>
      <c r="I330" s="59">
        <v>43405</v>
      </c>
      <c r="J330" s="60">
        <v>61475</v>
      </c>
      <c r="K330" s="59">
        <v>43405</v>
      </c>
      <c r="L330" s="60">
        <v>58893</v>
      </c>
      <c r="M330" s="59">
        <v>43405</v>
      </c>
      <c r="N330" s="60">
        <v>11922.6</v>
      </c>
      <c r="O330" s="59">
        <v>43405</v>
      </c>
      <c r="P330" s="60">
        <v>11848.7</v>
      </c>
    </row>
    <row r="331" spans="1:16" x14ac:dyDescent="0.25">
      <c r="A331" s="1">
        <v>43435</v>
      </c>
      <c r="B331">
        <v>63120</v>
      </c>
      <c r="C331" s="1">
        <v>43435</v>
      </c>
      <c r="D331">
        <v>68202</v>
      </c>
      <c r="E331" s="1">
        <v>43435</v>
      </c>
      <c r="F331">
        <v>56478</v>
      </c>
      <c r="G331" s="1">
        <v>43435</v>
      </c>
      <c r="H331">
        <v>59358</v>
      </c>
      <c r="I331" s="59">
        <v>43435</v>
      </c>
      <c r="J331" s="60">
        <v>61452</v>
      </c>
      <c r="K331" s="59">
        <v>43435</v>
      </c>
      <c r="L331" s="60">
        <v>62742</v>
      </c>
      <c r="M331" s="59">
        <v>43435</v>
      </c>
      <c r="N331" s="60">
        <v>11968.1</v>
      </c>
      <c r="O331" s="59">
        <v>43435</v>
      </c>
      <c r="P331" s="60">
        <v>11865.6</v>
      </c>
    </row>
    <row r="332" spans="1:16" x14ac:dyDescent="0.25">
      <c r="A332" s="1">
        <v>43466</v>
      </c>
      <c r="B332">
        <v>64169</v>
      </c>
      <c r="C332" s="1">
        <v>43466</v>
      </c>
      <c r="D332">
        <v>63043</v>
      </c>
      <c r="E332" s="1">
        <v>43466</v>
      </c>
      <c r="F332">
        <v>57507</v>
      </c>
      <c r="G332" s="1">
        <v>43466</v>
      </c>
      <c r="H332">
        <v>57392</v>
      </c>
      <c r="I332" s="59">
        <v>43466</v>
      </c>
      <c r="J332" s="60">
        <v>61512</v>
      </c>
      <c r="K332" s="59">
        <v>43466</v>
      </c>
      <c r="L332" s="60">
        <v>56653</v>
      </c>
      <c r="M332" s="59">
        <v>43466</v>
      </c>
      <c r="N332" s="60">
        <v>12026.5</v>
      </c>
      <c r="O332" s="59">
        <v>43466</v>
      </c>
      <c r="P332" s="60">
        <v>11618.5</v>
      </c>
    </row>
    <row r="333" spans="1:16" x14ac:dyDescent="0.25">
      <c r="A333" s="1">
        <v>43497</v>
      </c>
      <c r="B333">
        <v>62926</v>
      </c>
      <c r="C333" s="1">
        <v>43497</v>
      </c>
      <c r="D333">
        <v>57121</v>
      </c>
      <c r="E333" s="1">
        <v>43497</v>
      </c>
      <c r="F333">
        <v>56290</v>
      </c>
      <c r="G333" s="1">
        <v>43497</v>
      </c>
      <c r="H333">
        <v>51505</v>
      </c>
      <c r="I333" s="59">
        <v>43497</v>
      </c>
      <c r="J333" s="60">
        <v>62162</v>
      </c>
      <c r="K333" s="59">
        <v>43497</v>
      </c>
      <c r="L333" s="60">
        <v>56816</v>
      </c>
      <c r="M333" s="59">
        <v>43497</v>
      </c>
      <c r="N333" s="60">
        <v>12000</v>
      </c>
      <c r="O333" s="59">
        <v>43497</v>
      </c>
      <c r="P333" s="60">
        <v>11674.2</v>
      </c>
    </row>
    <row r="334" spans="1:16" x14ac:dyDescent="0.25">
      <c r="A334" s="1">
        <v>43525</v>
      </c>
      <c r="B334">
        <v>64026</v>
      </c>
      <c r="C334" s="1">
        <v>43525</v>
      </c>
      <c r="D334">
        <v>63785</v>
      </c>
      <c r="E334" s="1">
        <v>43525</v>
      </c>
      <c r="F334">
        <v>57371</v>
      </c>
      <c r="G334" s="1">
        <v>43525</v>
      </c>
      <c r="H334">
        <v>57486</v>
      </c>
      <c r="I334" s="59">
        <v>43525</v>
      </c>
      <c r="J334" s="60">
        <v>62598</v>
      </c>
      <c r="K334" s="59">
        <v>43525</v>
      </c>
      <c r="L334" s="60">
        <v>66103</v>
      </c>
      <c r="M334" s="59">
        <v>43525</v>
      </c>
      <c r="N334" s="60">
        <v>12011.2</v>
      </c>
      <c r="O334" s="59">
        <v>43525</v>
      </c>
      <c r="P334" s="60">
        <v>11826.6</v>
      </c>
    </row>
    <row r="335" spans="1:16" x14ac:dyDescent="0.25">
      <c r="A335" s="1">
        <v>43556</v>
      </c>
      <c r="B335">
        <v>64241</v>
      </c>
      <c r="C335" s="1">
        <v>43556</v>
      </c>
      <c r="D335">
        <v>62672</v>
      </c>
      <c r="E335" s="1">
        <v>43556</v>
      </c>
      <c r="F335">
        <v>57585</v>
      </c>
      <c r="G335" s="1">
        <v>43556</v>
      </c>
      <c r="H335">
        <v>56318</v>
      </c>
      <c r="I335" s="59">
        <v>43556</v>
      </c>
      <c r="J335" s="60">
        <v>63137</v>
      </c>
      <c r="K335" s="59">
        <v>43556</v>
      </c>
      <c r="L335" s="60">
        <v>63453</v>
      </c>
      <c r="M335" s="59">
        <v>43556</v>
      </c>
      <c r="N335" s="60">
        <v>12032</v>
      </c>
      <c r="O335" s="59">
        <v>43556</v>
      </c>
      <c r="P335" s="60">
        <v>12016.3</v>
      </c>
    </row>
    <row r="336" spans="1:16" x14ac:dyDescent="0.25">
      <c r="A336" s="1">
        <v>43586</v>
      </c>
      <c r="B336">
        <v>64325</v>
      </c>
      <c r="C336" s="1">
        <v>43586</v>
      </c>
      <c r="D336">
        <v>66803</v>
      </c>
      <c r="E336" s="1">
        <v>43586</v>
      </c>
      <c r="F336">
        <v>57682</v>
      </c>
      <c r="G336" s="1">
        <v>43586</v>
      </c>
      <c r="H336">
        <v>59932</v>
      </c>
      <c r="I336" s="59">
        <v>43586</v>
      </c>
      <c r="J336" s="60">
        <v>63898</v>
      </c>
      <c r="K336" s="59">
        <v>43586</v>
      </c>
      <c r="L336" s="60">
        <v>67732</v>
      </c>
      <c r="M336" s="59">
        <v>43586</v>
      </c>
      <c r="N336" s="60">
        <v>12009.4</v>
      </c>
      <c r="O336" s="59">
        <v>43586</v>
      </c>
      <c r="P336" s="60">
        <v>12203.3</v>
      </c>
    </row>
    <row r="337" spans="1:16" x14ac:dyDescent="0.25">
      <c r="A337" s="1">
        <v>43617</v>
      </c>
      <c r="B337">
        <v>64707</v>
      </c>
      <c r="C337" s="1">
        <v>43617</v>
      </c>
      <c r="D337">
        <v>64731</v>
      </c>
      <c r="E337" s="1">
        <v>43617</v>
      </c>
      <c r="F337">
        <v>58025</v>
      </c>
      <c r="G337" s="1">
        <v>43617</v>
      </c>
      <c r="H337">
        <v>58025</v>
      </c>
      <c r="I337" s="59">
        <v>43617</v>
      </c>
      <c r="J337" s="60">
        <v>64702</v>
      </c>
      <c r="K337" s="59">
        <v>43617</v>
      </c>
      <c r="L337" s="60">
        <v>66255</v>
      </c>
      <c r="M337" s="59">
        <v>43617</v>
      </c>
      <c r="N337" s="60">
        <v>11996</v>
      </c>
      <c r="O337" s="59">
        <v>43617</v>
      </c>
      <c r="P337" s="60">
        <v>12313.4</v>
      </c>
    </row>
    <row r="338" spans="1:16" x14ac:dyDescent="0.25">
      <c r="A338" s="1">
        <v>43647</v>
      </c>
      <c r="B338">
        <v>65549</v>
      </c>
      <c r="C338" s="1">
        <v>43647</v>
      </c>
      <c r="D338">
        <v>66640</v>
      </c>
      <c r="E338" s="1">
        <v>43647</v>
      </c>
      <c r="F338">
        <v>58772</v>
      </c>
      <c r="G338" s="1">
        <v>43647</v>
      </c>
      <c r="H338">
        <v>59654</v>
      </c>
      <c r="I338" s="59">
        <v>43647</v>
      </c>
      <c r="J338" s="60">
        <v>65003</v>
      </c>
      <c r="K338" s="59">
        <v>43647</v>
      </c>
      <c r="L338" s="60">
        <v>66368</v>
      </c>
      <c r="M338" s="59">
        <v>43647</v>
      </c>
      <c r="N338" s="60">
        <v>12004.7</v>
      </c>
      <c r="O338" s="59">
        <v>43647</v>
      </c>
      <c r="P338" s="60">
        <v>12275.4</v>
      </c>
    </row>
    <row r="339" spans="1:16" x14ac:dyDescent="0.25">
      <c r="A339" s="1">
        <v>43678</v>
      </c>
      <c r="B339">
        <v>65324</v>
      </c>
      <c r="C339" s="1">
        <v>43678</v>
      </c>
      <c r="D339">
        <v>67062</v>
      </c>
      <c r="E339" s="1">
        <v>43678</v>
      </c>
      <c r="F339">
        <v>58543</v>
      </c>
      <c r="G339" s="1">
        <v>43678</v>
      </c>
      <c r="H339">
        <v>60065</v>
      </c>
      <c r="I339" s="59">
        <v>43678</v>
      </c>
      <c r="J339" s="60">
        <v>65191</v>
      </c>
      <c r="K339" s="59">
        <v>43678</v>
      </c>
      <c r="L339" s="60">
        <v>68385</v>
      </c>
      <c r="M339" s="59">
        <v>43678</v>
      </c>
      <c r="N339" s="60">
        <v>12053.5</v>
      </c>
      <c r="O339" s="59">
        <v>43678</v>
      </c>
      <c r="P339" s="60">
        <v>12316.7</v>
      </c>
    </row>
    <row r="340" spans="1:16" x14ac:dyDescent="0.25">
      <c r="A340" s="1">
        <v>43709</v>
      </c>
      <c r="B340">
        <v>64832</v>
      </c>
      <c r="C340" s="1">
        <v>43709</v>
      </c>
      <c r="D340">
        <v>62427</v>
      </c>
      <c r="E340" s="1">
        <v>43709</v>
      </c>
      <c r="F340">
        <v>58062</v>
      </c>
      <c r="G340" s="1">
        <v>43709</v>
      </c>
      <c r="H340">
        <v>56088</v>
      </c>
      <c r="I340" s="59">
        <v>43709</v>
      </c>
      <c r="J340" s="60">
        <v>65707</v>
      </c>
      <c r="K340" s="59">
        <v>43709</v>
      </c>
      <c r="L340" s="60">
        <v>63670</v>
      </c>
      <c r="M340" s="59">
        <v>43709</v>
      </c>
      <c r="N340" s="60">
        <v>12112.6</v>
      </c>
      <c r="O340" s="59">
        <v>43709</v>
      </c>
      <c r="P340" s="60">
        <v>12163.2</v>
      </c>
    </row>
    <row r="341" spans="1:16" x14ac:dyDescent="0.25">
      <c r="A341" s="1">
        <v>43739</v>
      </c>
      <c r="B341">
        <v>64933</v>
      </c>
      <c r="C341" s="1">
        <v>43739</v>
      </c>
      <c r="D341">
        <v>64803</v>
      </c>
      <c r="E341" s="1">
        <v>43739</v>
      </c>
      <c r="F341">
        <v>58132</v>
      </c>
      <c r="G341" s="1">
        <v>43739</v>
      </c>
      <c r="H341">
        <v>58132</v>
      </c>
      <c r="I341" s="59">
        <v>43739</v>
      </c>
      <c r="J341" s="60">
        <v>66068</v>
      </c>
      <c r="K341" s="59">
        <v>43739</v>
      </c>
      <c r="L341" s="60">
        <v>66200</v>
      </c>
      <c r="M341" s="59">
        <v>43739</v>
      </c>
      <c r="N341" s="60">
        <v>12160.8</v>
      </c>
      <c r="O341" s="59">
        <v>43739</v>
      </c>
      <c r="P341" s="60">
        <v>12163.7</v>
      </c>
    </row>
    <row r="342" spans="1:16" x14ac:dyDescent="0.25">
      <c r="A342" s="1">
        <v>43770</v>
      </c>
      <c r="B342">
        <v>64963</v>
      </c>
      <c r="C342" s="1">
        <v>43770</v>
      </c>
      <c r="D342">
        <v>66212</v>
      </c>
      <c r="E342" s="1">
        <v>43770</v>
      </c>
      <c r="F342">
        <v>58160</v>
      </c>
      <c r="G342" s="1">
        <v>43770</v>
      </c>
      <c r="H342">
        <v>59091</v>
      </c>
      <c r="I342" s="59">
        <v>43770</v>
      </c>
      <c r="J342" s="60">
        <v>65841</v>
      </c>
      <c r="K342" s="59">
        <v>43770</v>
      </c>
      <c r="L342" s="60">
        <v>63932</v>
      </c>
      <c r="M342" s="59">
        <v>43770</v>
      </c>
      <c r="N342" s="60">
        <v>12185.6</v>
      </c>
      <c r="O342" s="59">
        <v>43770</v>
      </c>
      <c r="P342" s="60">
        <v>12115.8</v>
      </c>
    </row>
    <row r="343" spans="1:16" x14ac:dyDescent="0.25">
      <c r="A343" s="1">
        <v>43800</v>
      </c>
      <c r="B343">
        <v>65455</v>
      </c>
      <c r="C343" s="1">
        <v>43800</v>
      </c>
      <c r="D343">
        <v>69715</v>
      </c>
      <c r="E343" s="1">
        <v>43800</v>
      </c>
      <c r="F343">
        <v>58630</v>
      </c>
      <c r="G343" s="1">
        <v>43800</v>
      </c>
      <c r="H343">
        <v>60682</v>
      </c>
      <c r="I343" s="59">
        <v>43800</v>
      </c>
      <c r="J343" s="60">
        <v>66980</v>
      </c>
      <c r="K343" s="59">
        <v>43800</v>
      </c>
      <c r="L343" s="60">
        <v>67181</v>
      </c>
      <c r="M343" s="59">
        <v>43800</v>
      </c>
      <c r="N343" s="60">
        <v>12214.3</v>
      </c>
      <c r="O343" s="59">
        <v>43800</v>
      </c>
      <c r="P343" s="60">
        <v>12110.1</v>
      </c>
    </row>
    <row r="344" spans="1:16" x14ac:dyDescent="0.25">
      <c r="A344" s="1">
        <v>43831</v>
      </c>
      <c r="B344">
        <v>64768</v>
      </c>
      <c r="C344" s="1">
        <v>43831</v>
      </c>
      <c r="D344">
        <v>64048</v>
      </c>
      <c r="E344" s="1">
        <v>43831</v>
      </c>
      <c r="F344">
        <v>57998</v>
      </c>
      <c r="G344" s="1">
        <v>43831</v>
      </c>
      <c r="H344">
        <v>58230</v>
      </c>
      <c r="I344" s="59">
        <v>43831</v>
      </c>
      <c r="J344" s="60">
        <v>67950</v>
      </c>
      <c r="K344" s="59">
        <v>43831</v>
      </c>
      <c r="L344" s="60">
        <v>63058</v>
      </c>
      <c r="M344" s="59">
        <v>43831</v>
      </c>
      <c r="N344" s="60">
        <v>12263.9</v>
      </c>
      <c r="O344" s="59">
        <v>43831</v>
      </c>
      <c r="P344" s="60">
        <v>11863.9</v>
      </c>
    </row>
    <row r="345" spans="1:16" x14ac:dyDescent="0.25">
      <c r="A345" s="1">
        <v>43862</v>
      </c>
      <c r="B345">
        <v>64872</v>
      </c>
      <c r="C345" s="1">
        <v>43862</v>
      </c>
      <c r="D345">
        <v>61290</v>
      </c>
      <c r="E345" s="1">
        <v>43862</v>
      </c>
      <c r="F345">
        <v>58024</v>
      </c>
      <c r="G345" s="1">
        <v>43862</v>
      </c>
      <c r="H345">
        <v>55239</v>
      </c>
      <c r="I345" s="59">
        <v>43862</v>
      </c>
      <c r="J345" s="60">
        <v>68276</v>
      </c>
      <c r="K345" s="59">
        <v>43862</v>
      </c>
      <c r="L345" s="60">
        <v>64862</v>
      </c>
      <c r="M345" s="59">
        <v>43862</v>
      </c>
      <c r="N345" s="60">
        <v>12338.9</v>
      </c>
      <c r="O345" s="59">
        <v>43862</v>
      </c>
      <c r="P345" s="60">
        <v>12006.4</v>
      </c>
    </row>
    <row r="346" spans="1:16" x14ac:dyDescent="0.25">
      <c r="A346" s="1">
        <v>43891</v>
      </c>
      <c r="B346">
        <v>81800</v>
      </c>
      <c r="C346" s="1">
        <v>43891</v>
      </c>
      <c r="D346">
        <v>80050</v>
      </c>
      <c r="E346" s="1">
        <v>43891</v>
      </c>
      <c r="F346">
        <v>74190</v>
      </c>
      <c r="G346" s="1">
        <v>43891</v>
      </c>
      <c r="H346">
        <v>73003</v>
      </c>
      <c r="I346" s="59">
        <v>43891</v>
      </c>
      <c r="J346" s="60">
        <v>47758</v>
      </c>
      <c r="K346" s="59">
        <v>43891</v>
      </c>
      <c r="L346" s="60">
        <v>49430</v>
      </c>
      <c r="M346" s="59">
        <v>43891</v>
      </c>
      <c r="N346" s="60">
        <v>11721</v>
      </c>
      <c r="O346" s="59">
        <v>43891</v>
      </c>
      <c r="P346" s="60">
        <v>11520.4</v>
      </c>
    </row>
    <row r="347" spans="1:16" x14ac:dyDescent="0.25">
      <c r="A347" s="1">
        <v>43922</v>
      </c>
      <c r="B347">
        <v>71138</v>
      </c>
      <c r="C347" s="1">
        <v>43922</v>
      </c>
      <c r="D347">
        <v>70085</v>
      </c>
      <c r="E347" s="1">
        <v>43922</v>
      </c>
      <c r="F347">
        <v>64225</v>
      </c>
      <c r="G347" s="1">
        <v>43922</v>
      </c>
      <c r="H347">
        <v>63454</v>
      </c>
      <c r="I347" s="59">
        <v>43922</v>
      </c>
      <c r="J347" s="60">
        <v>31107</v>
      </c>
      <c r="K347" s="59">
        <v>43922</v>
      </c>
      <c r="L347" s="60">
        <v>31169</v>
      </c>
      <c r="M347" s="59">
        <v>43922</v>
      </c>
      <c r="N347" s="60">
        <v>6327.2</v>
      </c>
      <c r="O347" s="59">
        <v>43922</v>
      </c>
      <c r="P347" s="60">
        <v>6315.6</v>
      </c>
    </row>
    <row r="348" spans="1:16" x14ac:dyDescent="0.25">
      <c r="A348" s="1">
        <v>43952</v>
      </c>
      <c r="B348">
        <v>72476</v>
      </c>
      <c r="C348" s="1">
        <v>43952</v>
      </c>
      <c r="D348">
        <v>75263</v>
      </c>
      <c r="E348" s="1">
        <v>43952</v>
      </c>
      <c r="F348">
        <v>64804</v>
      </c>
      <c r="G348" s="1">
        <v>43952</v>
      </c>
      <c r="H348">
        <v>67331</v>
      </c>
      <c r="I348" s="59">
        <v>43952</v>
      </c>
      <c r="J348" s="60">
        <v>41021</v>
      </c>
      <c r="K348" s="59">
        <v>43952</v>
      </c>
      <c r="L348" s="60">
        <v>43934</v>
      </c>
      <c r="M348" s="59">
        <v>43952</v>
      </c>
      <c r="N348" s="60">
        <v>7707.4</v>
      </c>
      <c r="O348" s="59">
        <v>43952</v>
      </c>
      <c r="P348" s="60">
        <v>7888.2</v>
      </c>
    </row>
    <row r="349" spans="1:16" x14ac:dyDescent="0.25">
      <c r="A349" s="1">
        <v>43983</v>
      </c>
      <c r="B349">
        <v>71208</v>
      </c>
      <c r="C349" s="1">
        <v>43983</v>
      </c>
      <c r="D349">
        <v>70557</v>
      </c>
      <c r="E349" s="1">
        <v>43983</v>
      </c>
      <c r="F349">
        <v>63505</v>
      </c>
      <c r="G349" s="1">
        <v>43983</v>
      </c>
      <c r="H349">
        <v>62806</v>
      </c>
      <c r="I349" s="59">
        <v>43983</v>
      </c>
      <c r="J349" s="60">
        <v>52844</v>
      </c>
      <c r="K349" s="59">
        <v>43983</v>
      </c>
      <c r="L349" s="60">
        <v>53690</v>
      </c>
      <c r="M349" s="59">
        <v>43983</v>
      </c>
      <c r="N349" s="60">
        <v>9106.5</v>
      </c>
      <c r="O349" s="59">
        <v>43983</v>
      </c>
      <c r="P349" s="60">
        <v>9436.7999999999993</v>
      </c>
    </row>
    <row r="350" spans="1:16" x14ac:dyDescent="0.25">
      <c r="A350" s="1">
        <v>44013</v>
      </c>
      <c r="B350">
        <v>71444</v>
      </c>
      <c r="C350" s="1">
        <v>44013</v>
      </c>
      <c r="D350">
        <v>73681</v>
      </c>
      <c r="E350" s="1">
        <v>44013</v>
      </c>
      <c r="F350">
        <v>63727</v>
      </c>
      <c r="G350" s="1">
        <v>44013</v>
      </c>
      <c r="H350">
        <v>65575</v>
      </c>
      <c r="I350" s="59">
        <v>44013</v>
      </c>
      <c r="J350" s="60">
        <v>54918</v>
      </c>
      <c r="K350" s="59">
        <v>44013</v>
      </c>
      <c r="L350" s="60">
        <v>57005</v>
      </c>
      <c r="M350" s="59">
        <v>44013</v>
      </c>
      <c r="N350" s="60">
        <v>9495.7999999999993</v>
      </c>
      <c r="O350" s="59">
        <v>44013</v>
      </c>
      <c r="P350" s="60">
        <v>9919.7000000000007</v>
      </c>
    </row>
    <row r="351" spans="1:16" x14ac:dyDescent="0.25">
      <c r="A351" s="1">
        <v>44044</v>
      </c>
      <c r="B351">
        <v>70080</v>
      </c>
      <c r="C351" s="1">
        <v>44044</v>
      </c>
      <c r="D351">
        <v>70899</v>
      </c>
      <c r="E351" s="1">
        <v>44044</v>
      </c>
      <c r="F351">
        <v>62269</v>
      </c>
      <c r="G351" s="1">
        <v>44044</v>
      </c>
      <c r="H351">
        <v>63141</v>
      </c>
      <c r="I351" s="59">
        <v>44044</v>
      </c>
      <c r="J351" s="60">
        <v>57687</v>
      </c>
      <c r="K351" s="59">
        <v>44044</v>
      </c>
      <c r="L351" s="60">
        <v>59245</v>
      </c>
      <c r="M351" s="59">
        <v>44044</v>
      </c>
      <c r="N351" s="60">
        <v>9730.4</v>
      </c>
      <c r="O351" s="59">
        <v>44044</v>
      </c>
      <c r="P351" s="60">
        <v>9987.7000000000007</v>
      </c>
    </row>
    <row r="352" spans="1:16" x14ac:dyDescent="0.25">
      <c r="A352" s="1">
        <v>44075</v>
      </c>
      <c r="B352">
        <v>70053</v>
      </c>
      <c r="C352" s="1">
        <v>44075</v>
      </c>
      <c r="D352">
        <v>68100</v>
      </c>
      <c r="E352" s="1">
        <v>44075</v>
      </c>
      <c r="F352">
        <v>62182</v>
      </c>
      <c r="G352" s="1">
        <v>44075</v>
      </c>
      <c r="H352">
        <v>60565</v>
      </c>
      <c r="I352" s="59">
        <v>44075</v>
      </c>
      <c r="J352" s="60">
        <v>59171</v>
      </c>
      <c r="K352" s="59">
        <v>44075</v>
      </c>
      <c r="L352" s="60">
        <v>57810</v>
      </c>
      <c r="M352" s="59">
        <v>44075</v>
      </c>
      <c r="N352" s="60">
        <v>9980.7999999999993</v>
      </c>
      <c r="O352" s="59">
        <v>44075</v>
      </c>
      <c r="P352" s="60">
        <v>10034.9</v>
      </c>
    </row>
    <row r="353" spans="1:16" x14ac:dyDescent="0.25">
      <c r="A353" s="1">
        <v>44105</v>
      </c>
      <c r="B353">
        <v>69685</v>
      </c>
      <c r="C353" s="1">
        <v>44105</v>
      </c>
      <c r="D353">
        <v>70333</v>
      </c>
      <c r="E353" s="1">
        <v>44105</v>
      </c>
      <c r="F353">
        <v>61887</v>
      </c>
      <c r="G353" s="1">
        <v>44105</v>
      </c>
      <c r="H353">
        <v>62506</v>
      </c>
      <c r="I353" s="59">
        <v>44105</v>
      </c>
      <c r="J353" s="60">
        <v>59223</v>
      </c>
      <c r="K353" s="59">
        <v>44105</v>
      </c>
      <c r="L353" s="60">
        <v>60704</v>
      </c>
      <c r="M353" s="59">
        <v>44105</v>
      </c>
      <c r="N353" s="60">
        <v>10159.1</v>
      </c>
      <c r="O353" s="59">
        <v>44105</v>
      </c>
      <c r="P353" s="60">
        <v>10185.5</v>
      </c>
    </row>
    <row r="354" spans="1:16" x14ac:dyDescent="0.25">
      <c r="A354" s="1">
        <v>44136</v>
      </c>
      <c r="B354">
        <v>70464</v>
      </c>
      <c r="C354" s="1">
        <v>44136</v>
      </c>
      <c r="D354">
        <v>70323</v>
      </c>
      <c r="E354" s="1">
        <v>44136</v>
      </c>
      <c r="F354">
        <v>62705</v>
      </c>
      <c r="G354" s="1">
        <v>44136</v>
      </c>
      <c r="H354">
        <v>62454</v>
      </c>
      <c r="I354" s="59">
        <v>44136</v>
      </c>
      <c r="J354" s="60">
        <v>57001</v>
      </c>
      <c r="K354" s="59">
        <v>44136</v>
      </c>
      <c r="L354" s="60">
        <v>53923</v>
      </c>
      <c r="M354" s="59">
        <v>44136</v>
      </c>
      <c r="N354" s="60">
        <v>10115.5</v>
      </c>
      <c r="O354" s="59">
        <v>44136</v>
      </c>
      <c r="P354" s="60">
        <v>10055.200000000001</v>
      </c>
    </row>
    <row r="355" spans="1:16" x14ac:dyDescent="0.25">
      <c r="A355" s="1">
        <v>44166</v>
      </c>
      <c r="B355">
        <v>69983</v>
      </c>
      <c r="C355" s="1">
        <v>44166</v>
      </c>
      <c r="D355">
        <v>75586</v>
      </c>
      <c r="E355" s="1">
        <v>44166</v>
      </c>
      <c r="F355">
        <v>62328</v>
      </c>
      <c r="G355" s="1">
        <v>44166</v>
      </c>
      <c r="H355">
        <v>65444</v>
      </c>
      <c r="I355" s="59">
        <v>44166</v>
      </c>
      <c r="J355" s="60">
        <v>54066</v>
      </c>
      <c r="K355" s="59">
        <v>44166</v>
      </c>
      <c r="L355" s="60">
        <v>54390</v>
      </c>
      <c r="M355" s="59">
        <v>44166</v>
      </c>
      <c r="N355" s="60">
        <v>9731.7000000000007</v>
      </c>
      <c r="O355" s="59">
        <v>44166</v>
      </c>
      <c r="P355" s="60">
        <v>9629.2000000000007</v>
      </c>
    </row>
    <row r="356" spans="1:16" x14ac:dyDescent="0.25">
      <c r="A356" s="1">
        <v>44197</v>
      </c>
      <c r="B356">
        <v>70921</v>
      </c>
      <c r="C356" s="1">
        <v>44197</v>
      </c>
      <c r="D356">
        <v>70026</v>
      </c>
      <c r="E356" s="1">
        <v>44197</v>
      </c>
      <c r="F356">
        <v>62919</v>
      </c>
      <c r="G356" s="1">
        <v>44197</v>
      </c>
      <c r="H356">
        <v>63171</v>
      </c>
      <c r="I356" s="59">
        <v>44197</v>
      </c>
      <c r="J356" s="60">
        <v>59553</v>
      </c>
      <c r="K356" s="59">
        <v>44197</v>
      </c>
      <c r="L356" s="60">
        <v>55742</v>
      </c>
      <c r="M356" s="59">
        <v>44197</v>
      </c>
      <c r="N356" s="60">
        <v>9791.1</v>
      </c>
      <c r="O356" s="59">
        <v>44197</v>
      </c>
      <c r="P356" s="60">
        <v>9391.4</v>
      </c>
    </row>
    <row r="357" spans="1:16" x14ac:dyDescent="0.25">
      <c r="A357" s="1">
        <v>44228</v>
      </c>
      <c r="B357">
        <v>70969</v>
      </c>
      <c r="C357" s="1">
        <v>44228</v>
      </c>
      <c r="D357">
        <v>64261</v>
      </c>
      <c r="E357" s="1">
        <v>44228</v>
      </c>
      <c r="F357">
        <v>63026</v>
      </c>
      <c r="G357" s="1">
        <v>44228</v>
      </c>
      <c r="H357">
        <v>57543</v>
      </c>
      <c r="I357" s="59">
        <v>44228</v>
      </c>
      <c r="J357" s="60">
        <v>59036</v>
      </c>
      <c r="K357" s="59">
        <v>44228</v>
      </c>
      <c r="L357" s="60">
        <v>53664</v>
      </c>
      <c r="M357" s="59">
        <v>44228</v>
      </c>
      <c r="N357" s="60">
        <v>10097.6</v>
      </c>
      <c r="O357" s="59">
        <v>44228</v>
      </c>
      <c r="P357" s="60">
        <v>9754.7999999999993</v>
      </c>
    </row>
    <row r="358" spans="1:16" x14ac:dyDescent="0.25">
      <c r="A358" s="1">
        <v>44256</v>
      </c>
      <c r="B358">
        <v>71309</v>
      </c>
      <c r="C358" s="1">
        <v>44256</v>
      </c>
      <c r="D358">
        <v>70946</v>
      </c>
      <c r="E358" s="1">
        <v>44256</v>
      </c>
      <c r="F358">
        <v>63134</v>
      </c>
      <c r="G358" s="1">
        <v>44256</v>
      </c>
      <c r="H358">
        <v>63134</v>
      </c>
      <c r="I358" s="59">
        <v>44256</v>
      </c>
      <c r="J358" s="60">
        <v>67362</v>
      </c>
      <c r="K358" s="59">
        <v>44256</v>
      </c>
      <c r="L358" s="60">
        <v>69181</v>
      </c>
      <c r="M358" s="59">
        <v>44256</v>
      </c>
      <c r="N358" s="60">
        <v>10176</v>
      </c>
      <c r="O358" s="59">
        <v>44256</v>
      </c>
      <c r="P358" s="60">
        <v>9957</v>
      </c>
    </row>
    <row r="359" spans="1:16" x14ac:dyDescent="0.25">
      <c r="A359" s="1">
        <v>44287</v>
      </c>
      <c r="B359">
        <v>71984</v>
      </c>
      <c r="C359" s="1">
        <v>44287</v>
      </c>
      <c r="D359">
        <v>69944</v>
      </c>
      <c r="E359" s="1">
        <v>44287</v>
      </c>
      <c r="F359">
        <v>63822</v>
      </c>
      <c r="G359" s="1">
        <v>44287</v>
      </c>
      <c r="H359">
        <v>62163</v>
      </c>
      <c r="I359" s="59">
        <v>44287</v>
      </c>
      <c r="J359" s="60">
        <v>69899</v>
      </c>
      <c r="K359" s="59">
        <v>44287</v>
      </c>
      <c r="L359" s="60">
        <v>71577</v>
      </c>
      <c r="M359" s="59">
        <v>44287</v>
      </c>
      <c r="N359" s="60">
        <v>10317.299999999999</v>
      </c>
      <c r="O359" s="59">
        <v>44287</v>
      </c>
      <c r="P359" s="60">
        <v>10287.4</v>
      </c>
    </row>
    <row r="360" spans="1:16" x14ac:dyDescent="0.25">
      <c r="A360" s="1">
        <v>44317</v>
      </c>
      <c r="B360">
        <v>72530</v>
      </c>
      <c r="C360" s="1">
        <v>44317</v>
      </c>
      <c r="D360">
        <v>74598</v>
      </c>
      <c r="E360" s="1">
        <v>44317</v>
      </c>
      <c r="F360">
        <v>64404</v>
      </c>
      <c r="G360" s="1">
        <v>44317</v>
      </c>
      <c r="H360">
        <v>66336</v>
      </c>
      <c r="I360" s="59">
        <v>44317</v>
      </c>
      <c r="J360" s="60">
        <v>72480</v>
      </c>
      <c r="K360" s="59">
        <v>44317</v>
      </c>
      <c r="L360" s="60">
        <v>77191</v>
      </c>
      <c r="M360" s="59">
        <v>44317</v>
      </c>
      <c r="N360" s="60">
        <v>10473.5</v>
      </c>
      <c r="O360" s="59">
        <v>44317</v>
      </c>
      <c r="P360" s="60">
        <v>10640.5</v>
      </c>
    </row>
    <row r="361" spans="1:16" x14ac:dyDescent="0.25">
      <c r="A361" s="1">
        <v>44348</v>
      </c>
      <c r="B361">
        <v>73116</v>
      </c>
      <c r="C361" s="1">
        <v>44348</v>
      </c>
      <c r="D361">
        <v>73120</v>
      </c>
      <c r="E361" s="1">
        <v>44348</v>
      </c>
      <c r="F361">
        <v>64930</v>
      </c>
      <c r="G361" s="1">
        <v>44348</v>
      </c>
      <c r="H361">
        <v>64865</v>
      </c>
      <c r="I361" s="59">
        <v>44348</v>
      </c>
      <c r="J361" s="60">
        <v>75837</v>
      </c>
      <c r="K361" s="59">
        <v>44348</v>
      </c>
      <c r="L361" s="60">
        <v>77430</v>
      </c>
      <c r="M361" s="59">
        <v>44348</v>
      </c>
      <c r="N361" s="60">
        <v>10656.1</v>
      </c>
      <c r="O361" s="59">
        <v>44348</v>
      </c>
      <c r="P361" s="60">
        <v>10990.5</v>
      </c>
    </row>
    <row r="362" spans="1:16" x14ac:dyDescent="0.25">
      <c r="A362" s="1">
        <v>44378</v>
      </c>
      <c r="B362">
        <v>72910</v>
      </c>
      <c r="C362" s="1">
        <v>44378</v>
      </c>
      <c r="D362">
        <v>75644</v>
      </c>
      <c r="E362" s="1">
        <v>44378</v>
      </c>
      <c r="F362">
        <v>64915</v>
      </c>
      <c r="G362" s="1">
        <v>44378</v>
      </c>
      <c r="H362">
        <v>67187</v>
      </c>
      <c r="I362" s="59">
        <v>44378</v>
      </c>
      <c r="J362" s="60">
        <v>77293</v>
      </c>
      <c r="K362" s="59">
        <v>44378</v>
      </c>
      <c r="L362" s="60">
        <v>81467</v>
      </c>
      <c r="M362" s="59">
        <v>44378</v>
      </c>
      <c r="N362" s="60">
        <v>10807.7</v>
      </c>
      <c r="O362" s="59">
        <v>44378</v>
      </c>
      <c r="P362" s="60">
        <v>11244.9</v>
      </c>
    </row>
    <row r="363" spans="1:16" x14ac:dyDescent="0.25">
      <c r="A363" s="1">
        <v>44409</v>
      </c>
      <c r="B363">
        <v>74085</v>
      </c>
      <c r="C363" s="1">
        <v>44409</v>
      </c>
      <c r="D363">
        <v>74501</v>
      </c>
      <c r="E363" s="1">
        <v>44409</v>
      </c>
      <c r="F363">
        <v>66055</v>
      </c>
      <c r="G363" s="1">
        <v>44409</v>
      </c>
      <c r="H363">
        <v>66583</v>
      </c>
      <c r="I363" s="59">
        <v>44409</v>
      </c>
      <c r="J363" s="60">
        <v>77564</v>
      </c>
      <c r="K363" s="59">
        <v>44409</v>
      </c>
      <c r="L363" s="60">
        <v>79581</v>
      </c>
      <c r="M363" s="59">
        <v>44409</v>
      </c>
      <c r="N363" s="60">
        <v>10945.2</v>
      </c>
      <c r="O363" s="59">
        <v>44409</v>
      </c>
      <c r="P363" s="60">
        <v>11216.6</v>
      </c>
    </row>
    <row r="364" spans="1:16" x14ac:dyDescent="0.25">
      <c r="A364" s="1">
        <v>44440</v>
      </c>
      <c r="B364">
        <v>74695</v>
      </c>
      <c r="C364" s="1">
        <v>44440</v>
      </c>
      <c r="D364">
        <v>72978</v>
      </c>
      <c r="E364" s="1">
        <v>44440</v>
      </c>
      <c r="F364">
        <v>66663</v>
      </c>
      <c r="G364" s="1">
        <v>44440</v>
      </c>
      <c r="H364">
        <v>65263</v>
      </c>
      <c r="I364" s="59">
        <v>44440</v>
      </c>
      <c r="J364" s="60">
        <v>78288</v>
      </c>
      <c r="K364" s="59">
        <v>44440</v>
      </c>
      <c r="L364" s="60">
        <v>76566</v>
      </c>
      <c r="M364" s="59">
        <v>44440</v>
      </c>
      <c r="N364" s="60">
        <v>11058.2</v>
      </c>
      <c r="O364" s="59">
        <v>44440</v>
      </c>
      <c r="P364" s="60">
        <v>11059.8</v>
      </c>
    </row>
    <row r="365" spans="1:16" x14ac:dyDescent="0.25">
      <c r="A365" s="1">
        <v>44470</v>
      </c>
      <c r="B365">
        <v>75331</v>
      </c>
      <c r="C365" s="1">
        <v>44470</v>
      </c>
      <c r="D365">
        <v>75780</v>
      </c>
      <c r="E365" s="1">
        <v>44470</v>
      </c>
      <c r="F365">
        <v>67324</v>
      </c>
      <c r="G365" s="1">
        <v>44470</v>
      </c>
      <c r="H365">
        <v>67795</v>
      </c>
      <c r="I365" s="59">
        <v>44470</v>
      </c>
      <c r="J365" s="60">
        <v>78449</v>
      </c>
      <c r="K365" s="59">
        <v>44470</v>
      </c>
      <c r="L365" s="60">
        <v>80332</v>
      </c>
      <c r="M365" s="59">
        <v>44470</v>
      </c>
      <c r="N365" s="60">
        <v>11162.1</v>
      </c>
      <c r="O365" s="59">
        <v>44470</v>
      </c>
      <c r="P365" s="60">
        <v>11175.6</v>
      </c>
    </row>
    <row r="366" spans="1:16" x14ac:dyDescent="0.25">
      <c r="A366" s="1">
        <v>44501</v>
      </c>
      <c r="B366">
        <v>75526</v>
      </c>
      <c r="C366" s="1">
        <v>44501</v>
      </c>
      <c r="D366">
        <v>75733</v>
      </c>
      <c r="E366" s="1">
        <v>44501</v>
      </c>
      <c r="F366">
        <v>67347</v>
      </c>
      <c r="G366" s="1">
        <v>44501</v>
      </c>
      <c r="H366">
        <v>67280</v>
      </c>
      <c r="I366" s="59">
        <v>44501</v>
      </c>
      <c r="J366" s="60">
        <v>78967</v>
      </c>
      <c r="K366" s="59">
        <v>44501</v>
      </c>
      <c r="L366" s="60">
        <v>74782</v>
      </c>
      <c r="M366" s="59">
        <v>44501</v>
      </c>
      <c r="N366" s="60">
        <v>11268.1</v>
      </c>
      <c r="O366" s="59">
        <v>44501</v>
      </c>
      <c r="P366" s="60">
        <v>11210.5</v>
      </c>
    </row>
    <row r="367" spans="1:16" x14ac:dyDescent="0.25">
      <c r="A367" s="1">
        <v>44531</v>
      </c>
      <c r="B367">
        <v>76057</v>
      </c>
      <c r="C367" s="1">
        <v>44531</v>
      </c>
      <c r="D367">
        <v>82729</v>
      </c>
      <c r="E367" s="1">
        <v>44531</v>
      </c>
      <c r="F367">
        <v>67906</v>
      </c>
      <c r="G367" s="1">
        <v>44531</v>
      </c>
      <c r="H367">
        <v>71845</v>
      </c>
      <c r="I367" s="59">
        <v>44531</v>
      </c>
      <c r="J367" s="60">
        <v>78432</v>
      </c>
      <c r="K367" s="59">
        <v>44531</v>
      </c>
      <c r="L367" s="60">
        <v>78824</v>
      </c>
      <c r="M367" s="59">
        <v>44531</v>
      </c>
      <c r="N367" s="60">
        <v>11369.8</v>
      </c>
      <c r="O367" s="59">
        <v>44531</v>
      </c>
      <c r="P367" s="60">
        <v>11263.6</v>
      </c>
    </row>
    <row r="368" spans="1:16" x14ac:dyDescent="0.25">
      <c r="A368" s="1">
        <v>44562</v>
      </c>
      <c r="B368">
        <v>76525</v>
      </c>
      <c r="C368" s="1">
        <v>44562</v>
      </c>
      <c r="D368">
        <v>74984</v>
      </c>
      <c r="E368" s="1">
        <v>44562</v>
      </c>
      <c r="F368">
        <v>68441</v>
      </c>
      <c r="G368" s="1">
        <v>44562</v>
      </c>
      <c r="H368">
        <v>68099</v>
      </c>
      <c r="I368" s="59">
        <v>44562</v>
      </c>
      <c r="J368" s="60">
        <v>76217</v>
      </c>
      <c r="K368" s="59">
        <v>44562</v>
      </c>
      <c r="L368" s="60">
        <v>69815</v>
      </c>
      <c r="M368" s="59">
        <v>44562</v>
      </c>
      <c r="N368" s="60">
        <v>11470.6</v>
      </c>
      <c r="O368" s="59">
        <v>44562</v>
      </c>
      <c r="P368" s="60">
        <v>11058.5</v>
      </c>
    </row>
    <row r="369" spans="1:16" x14ac:dyDescent="0.25">
      <c r="A369" s="1">
        <v>44593</v>
      </c>
      <c r="B369">
        <v>76824</v>
      </c>
      <c r="C369" s="1">
        <v>44593</v>
      </c>
      <c r="D369">
        <v>69315</v>
      </c>
      <c r="E369" s="1">
        <v>44593</v>
      </c>
      <c r="F369">
        <v>68580</v>
      </c>
      <c r="G369" s="1">
        <v>44593</v>
      </c>
      <c r="H369">
        <v>62339</v>
      </c>
      <c r="I369" s="59">
        <v>44593</v>
      </c>
      <c r="J369" s="60">
        <v>80463</v>
      </c>
      <c r="K369" s="59">
        <v>44593</v>
      </c>
      <c r="L369" s="60">
        <v>72739</v>
      </c>
      <c r="M369" s="59">
        <v>44593</v>
      </c>
      <c r="N369" s="60">
        <v>11583.4</v>
      </c>
      <c r="O369" s="59">
        <v>44593</v>
      </c>
      <c r="P369" s="60">
        <v>11237.7</v>
      </c>
    </row>
    <row r="370" spans="1:16" x14ac:dyDescent="0.25">
      <c r="A370" s="1">
        <v>44621</v>
      </c>
      <c r="B370">
        <v>77268</v>
      </c>
      <c r="C370" s="1">
        <v>44621</v>
      </c>
      <c r="D370">
        <v>76325</v>
      </c>
      <c r="E370" s="1">
        <v>44621</v>
      </c>
      <c r="F370">
        <v>69098</v>
      </c>
      <c r="G370" s="1">
        <v>44621</v>
      </c>
      <c r="H370">
        <v>68614</v>
      </c>
      <c r="I370" s="59">
        <v>44621</v>
      </c>
      <c r="J370" s="60">
        <v>82388</v>
      </c>
      <c r="K370" s="59">
        <v>44621</v>
      </c>
      <c r="L370" s="60">
        <v>84777</v>
      </c>
      <c r="M370" s="59">
        <v>44621</v>
      </c>
      <c r="N370" s="60">
        <v>11596.6</v>
      </c>
      <c r="O370" s="59">
        <v>44621</v>
      </c>
      <c r="P370" s="60">
        <v>11367.6</v>
      </c>
    </row>
    <row r="371" spans="1:16" x14ac:dyDescent="0.25">
      <c r="A371" s="1">
        <v>44652</v>
      </c>
      <c r="B371">
        <v>77270</v>
      </c>
      <c r="C371" s="1">
        <v>44652</v>
      </c>
      <c r="D371">
        <v>76368</v>
      </c>
      <c r="E371" s="1">
        <v>44652</v>
      </c>
      <c r="F371">
        <v>69165</v>
      </c>
      <c r="G371" s="1">
        <v>44652</v>
      </c>
      <c r="H371">
        <v>68404</v>
      </c>
      <c r="I371" s="59">
        <v>44652</v>
      </c>
      <c r="J371" s="60">
        <v>84481</v>
      </c>
      <c r="K371" s="59">
        <v>44652</v>
      </c>
      <c r="L371" s="60">
        <v>86931</v>
      </c>
      <c r="M371" s="59">
        <v>44652</v>
      </c>
      <c r="N371" s="60">
        <v>11626.5</v>
      </c>
      <c r="O371" s="59">
        <v>44652</v>
      </c>
      <c r="P371" s="60">
        <v>11582.1</v>
      </c>
    </row>
    <row r="372" spans="1:16" x14ac:dyDescent="0.25">
      <c r="A372" s="1">
        <v>44682</v>
      </c>
      <c r="B372">
        <v>78111</v>
      </c>
      <c r="C372" s="1">
        <v>44682</v>
      </c>
      <c r="D372">
        <v>79628</v>
      </c>
      <c r="E372" s="1">
        <v>44682</v>
      </c>
      <c r="F372">
        <v>69990</v>
      </c>
      <c r="G372" s="1">
        <v>44682</v>
      </c>
      <c r="H372">
        <v>71460</v>
      </c>
      <c r="I372" s="59">
        <v>44682</v>
      </c>
      <c r="J372" s="60">
        <v>85322</v>
      </c>
      <c r="K372" s="59">
        <v>44682</v>
      </c>
      <c r="L372" s="60">
        <v>90527</v>
      </c>
      <c r="M372" s="59">
        <v>44682</v>
      </c>
      <c r="N372" s="60">
        <v>11662.6</v>
      </c>
      <c r="O372" s="59">
        <v>44682</v>
      </c>
      <c r="P372" s="60">
        <v>11815.7</v>
      </c>
    </row>
    <row r="373" spans="1:16" x14ac:dyDescent="0.25">
      <c r="A373" s="1">
        <v>44713</v>
      </c>
      <c r="B373">
        <v>79000</v>
      </c>
      <c r="C373" s="1">
        <v>44713</v>
      </c>
      <c r="D373">
        <v>79471</v>
      </c>
      <c r="E373" s="1">
        <v>44713</v>
      </c>
      <c r="F373">
        <v>70860</v>
      </c>
      <c r="G373" s="1">
        <v>44713</v>
      </c>
      <c r="H373">
        <v>71214</v>
      </c>
      <c r="I373" s="59">
        <v>44713</v>
      </c>
      <c r="J373" s="60">
        <v>85939</v>
      </c>
      <c r="K373" s="59">
        <v>44713</v>
      </c>
      <c r="L373" s="60">
        <v>88002</v>
      </c>
      <c r="M373" s="59">
        <v>44713</v>
      </c>
      <c r="N373" s="60">
        <v>11711</v>
      </c>
      <c r="O373" s="59">
        <v>44713</v>
      </c>
      <c r="P373" s="60">
        <v>12030.8</v>
      </c>
    </row>
    <row r="374" spans="1:16" x14ac:dyDescent="0.25">
      <c r="A374" s="1">
        <v>44743</v>
      </c>
      <c r="B374">
        <v>78968</v>
      </c>
      <c r="C374" s="1">
        <v>44743</v>
      </c>
      <c r="D374">
        <v>81426</v>
      </c>
      <c r="E374" s="1">
        <v>44743</v>
      </c>
      <c r="F374">
        <v>70828</v>
      </c>
      <c r="G374" s="1">
        <v>44743</v>
      </c>
      <c r="H374">
        <v>72953</v>
      </c>
      <c r="I374" s="59">
        <v>44743</v>
      </c>
      <c r="J374" s="60">
        <v>85214</v>
      </c>
      <c r="K374" s="59">
        <v>44743</v>
      </c>
      <c r="L374" s="60">
        <v>89304</v>
      </c>
      <c r="M374" s="59">
        <v>44743</v>
      </c>
      <c r="N374" s="60">
        <v>11807.1</v>
      </c>
      <c r="O374" s="59">
        <v>44743</v>
      </c>
      <c r="P374" s="60">
        <v>12111.1</v>
      </c>
    </row>
    <row r="375" spans="1:16" x14ac:dyDescent="0.25">
      <c r="A375" s="1">
        <v>44774</v>
      </c>
      <c r="B375">
        <v>79317</v>
      </c>
      <c r="C375" s="1">
        <v>44774</v>
      </c>
      <c r="D375">
        <v>80093</v>
      </c>
      <c r="E375" s="1">
        <v>44774</v>
      </c>
      <c r="F375">
        <v>71044</v>
      </c>
      <c r="G375" s="1">
        <v>44774</v>
      </c>
      <c r="H375">
        <v>71825</v>
      </c>
      <c r="I375" s="59">
        <v>44774</v>
      </c>
      <c r="J375" s="60">
        <v>87305</v>
      </c>
      <c r="K375" s="59">
        <v>44774</v>
      </c>
      <c r="L375" s="60">
        <v>89313</v>
      </c>
      <c r="M375" s="59">
        <v>44774</v>
      </c>
      <c r="N375" s="60">
        <v>11831.9</v>
      </c>
      <c r="O375" s="59">
        <v>44774</v>
      </c>
      <c r="P375" s="60">
        <v>12111.8</v>
      </c>
    </row>
    <row r="376" spans="1:16" x14ac:dyDescent="0.25">
      <c r="A376" s="1">
        <v>44805</v>
      </c>
      <c r="B376">
        <v>79984</v>
      </c>
      <c r="C376" s="1">
        <v>44805</v>
      </c>
      <c r="D376">
        <v>78216</v>
      </c>
      <c r="E376" s="1">
        <v>44805</v>
      </c>
      <c r="F376">
        <v>71661</v>
      </c>
      <c r="G376" s="1">
        <v>44805</v>
      </c>
      <c r="H376">
        <v>70156</v>
      </c>
      <c r="I376" s="59">
        <v>44805</v>
      </c>
      <c r="J376" s="60">
        <v>88196</v>
      </c>
      <c r="K376" s="59">
        <v>44805</v>
      </c>
      <c r="L376" s="60">
        <v>87314</v>
      </c>
      <c r="M376" s="59">
        <v>44805</v>
      </c>
      <c r="N376" s="60">
        <v>11925.1</v>
      </c>
      <c r="O376" s="59">
        <v>44805</v>
      </c>
      <c r="P376" s="60">
        <v>11940.3</v>
      </c>
    </row>
    <row r="377" spans="1:16" x14ac:dyDescent="0.25">
      <c r="A377" s="1">
        <v>44835</v>
      </c>
      <c r="B377">
        <v>80957</v>
      </c>
      <c r="C377" s="1">
        <v>44835</v>
      </c>
      <c r="D377">
        <v>80891</v>
      </c>
      <c r="E377" s="1">
        <v>44835</v>
      </c>
      <c r="F377">
        <v>72534</v>
      </c>
      <c r="G377" s="1">
        <v>44835</v>
      </c>
      <c r="H377">
        <v>72607</v>
      </c>
      <c r="I377" s="59">
        <v>44835</v>
      </c>
      <c r="J377" s="60">
        <v>89261</v>
      </c>
      <c r="K377" s="59">
        <v>44835</v>
      </c>
      <c r="L377" s="60">
        <v>90778</v>
      </c>
      <c r="M377" s="59">
        <v>44835</v>
      </c>
      <c r="N377" s="60">
        <v>11955.9</v>
      </c>
      <c r="O377" s="59">
        <v>44835</v>
      </c>
      <c r="P377" s="60">
        <v>11975</v>
      </c>
    </row>
    <row r="378" spans="1:16" x14ac:dyDescent="0.25">
      <c r="A378" s="1">
        <v>44866</v>
      </c>
      <c r="B378">
        <v>81348</v>
      </c>
      <c r="C378" s="1">
        <v>44866</v>
      </c>
      <c r="D378">
        <v>82147</v>
      </c>
      <c r="E378" s="1">
        <v>44866</v>
      </c>
      <c r="F378">
        <v>72950</v>
      </c>
      <c r="G378" s="1">
        <v>44866</v>
      </c>
      <c r="H378">
        <v>73388</v>
      </c>
      <c r="I378" s="59">
        <v>44866</v>
      </c>
      <c r="J378" s="60">
        <v>89083</v>
      </c>
      <c r="K378" s="59">
        <v>44866</v>
      </c>
      <c r="L378" s="60">
        <v>83827</v>
      </c>
      <c r="M378" s="59">
        <v>44866</v>
      </c>
      <c r="N378" s="60">
        <v>12043.1</v>
      </c>
      <c r="O378" s="59">
        <v>44866</v>
      </c>
      <c r="P378" s="60">
        <v>11976.6</v>
      </c>
    </row>
    <row r="379" spans="1:16" x14ac:dyDescent="0.25">
      <c r="A379" s="1">
        <v>44896</v>
      </c>
      <c r="B379">
        <v>80906</v>
      </c>
      <c r="C379" s="1">
        <v>44896</v>
      </c>
      <c r="D379">
        <v>88432</v>
      </c>
      <c r="E379" s="1">
        <v>44896</v>
      </c>
      <c r="F379">
        <v>72591</v>
      </c>
      <c r="G379" s="1">
        <v>44896</v>
      </c>
      <c r="H379">
        <v>77309</v>
      </c>
      <c r="I379" s="59">
        <v>44896</v>
      </c>
      <c r="J379" s="60">
        <v>89785</v>
      </c>
      <c r="K379" s="59">
        <v>44896</v>
      </c>
      <c r="L379" s="60">
        <v>91042</v>
      </c>
      <c r="M379" s="59">
        <v>44896</v>
      </c>
      <c r="N379" s="60">
        <v>12071.9</v>
      </c>
      <c r="O379" s="59">
        <v>44896</v>
      </c>
      <c r="P379" s="60">
        <v>11935</v>
      </c>
    </row>
    <row r="380" spans="1:16" x14ac:dyDescent="0.25">
      <c r="A380" s="1">
        <v>44927</v>
      </c>
      <c r="B380">
        <v>80618</v>
      </c>
      <c r="C380" s="1">
        <v>44927</v>
      </c>
      <c r="D380">
        <v>78273</v>
      </c>
      <c r="E380" s="1">
        <v>44927</v>
      </c>
      <c r="F380">
        <v>72142</v>
      </c>
      <c r="G380" s="1">
        <v>44927</v>
      </c>
      <c r="H380">
        <v>71132</v>
      </c>
      <c r="I380" s="59">
        <v>44927</v>
      </c>
      <c r="J380" s="60">
        <v>94789</v>
      </c>
      <c r="K380" s="59">
        <v>44927</v>
      </c>
      <c r="L380" s="60">
        <v>86068</v>
      </c>
      <c r="M380" s="59">
        <v>44927</v>
      </c>
      <c r="N380" s="60">
        <v>12160.7</v>
      </c>
      <c r="O380" s="59">
        <v>44927</v>
      </c>
      <c r="P380" s="60">
        <v>11743.5</v>
      </c>
    </row>
    <row r="381" spans="1:16" x14ac:dyDescent="0.25">
      <c r="A381" s="1">
        <v>44958</v>
      </c>
      <c r="B381">
        <v>81014</v>
      </c>
      <c r="C381" s="1">
        <v>44958</v>
      </c>
      <c r="D381">
        <v>73159</v>
      </c>
      <c r="E381" s="1">
        <v>44958</v>
      </c>
      <c r="F381">
        <v>72540</v>
      </c>
      <c r="G381" s="1">
        <v>44958</v>
      </c>
      <c r="H381">
        <v>65939</v>
      </c>
      <c r="I381" s="59">
        <v>44958</v>
      </c>
      <c r="J381" s="60">
        <v>92740</v>
      </c>
      <c r="K381" s="59">
        <v>44958</v>
      </c>
      <c r="L381" s="60">
        <v>83744</v>
      </c>
      <c r="M381" s="59">
        <v>44958</v>
      </c>
      <c r="N381" s="60">
        <v>12230.6</v>
      </c>
      <c r="O381" s="59">
        <v>44958</v>
      </c>
      <c r="P381" s="60">
        <v>11876.2</v>
      </c>
    </row>
  </sheetData>
  <hyperlinks>
    <hyperlink ref="A5" r:id="rId1" xr:uid="{51F9D97D-2995-4481-AE8D-672863420A6B}"/>
    <hyperlink ref="C5" r:id="rId2" xr:uid="{6FC98EB7-0CE5-4DB0-9D26-3E33B407CE6C}"/>
    <hyperlink ref="E5" r:id="rId3" xr:uid="{E4A10BCE-823D-497A-93FC-CD71E8330168}"/>
    <hyperlink ref="G5" r:id="rId4" xr:uid="{C67A1663-2A99-4FB2-9AC5-E081C77275C7}"/>
    <hyperlink ref="I5" r:id="rId5" xr:uid="{E84918A3-C005-4509-A013-194EBE70E807}"/>
    <hyperlink ref="K5" r:id="rId6" xr:uid="{C455D849-A8E2-4A7C-844D-86F695137B09}"/>
    <hyperlink ref="M5" r:id="rId7" xr:uid="{5B7D4E3F-2196-4C72-8E21-C8D780C2372B}"/>
    <hyperlink ref="O5" r:id="rId8" xr:uid="{79011400-C3CF-4FC2-80A1-86865BF2C3FB}"/>
  </hyperlinks>
  <pageMargins left="0.7" right="0.7" top="0.75" bottom="0.75" header="0.3" footer="0.3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EACA-D57E-4EC1-936B-85E4D47B93B3}">
  <sheetPr codeName="Sheet5"/>
  <dimension ref="A1:I375"/>
  <sheetViews>
    <sheetView workbookViewId="0"/>
  </sheetViews>
  <sheetFormatPr defaultRowHeight="15" x14ac:dyDescent="0.25"/>
  <cols>
    <col min="1" max="1" width="10.7109375" bestFit="1" customWidth="1"/>
  </cols>
  <sheetData>
    <row r="1" spans="1:9" s="2" customFormat="1" ht="120" x14ac:dyDescent="0.25">
      <c r="A1" s="2" t="s">
        <v>0</v>
      </c>
      <c r="B1" s="13" t="s">
        <v>6</v>
      </c>
      <c r="C1" s="13" t="s">
        <v>6</v>
      </c>
      <c r="D1" s="13" t="s">
        <v>21</v>
      </c>
      <c r="E1" s="13" t="s">
        <v>21</v>
      </c>
      <c r="F1" s="13" t="s">
        <v>22</v>
      </c>
      <c r="G1" s="13" t="s">
        <v>22</v>
      </c>
      <c r="H1" s="13" t="s">
        <v>23</v>
      </c>
      <c r="I1" s="13" t="s">
        <v>23</v>
      </c>
    </row>
    <row r="2" spans="1:9" x14ac:dyDescent="0.25">
      <c r="A2" s="1">
        <v>33604</v>
      </c>
      <c r="B2">
        <v>30437</v>
      </c>
      <c r="C2">
        <v>29589</v>
      </c>
      <c r="D2">
        <v>27835</v>
      </c>
      <c r="E2">
        <v>27306</v>
      </c>
      <c r="F2">
        <v>17170</v>
      </c>
      <c r="G2">
        <v>15693</v>
      </c>
      <c r="H2">
        <v>6567.9</v>
      </c>
      <c r="I2">
        <v>6262.2</v>
      </c>
    </row>
    <row r="3" spans="1:9" x14ac:dyDescent="0.25">
      <c r="A3" s="1">
        <v>33635</v>
      </c>
      <c r="B3">
        <v>30382</v>
      </c>
      <c r="C3">
        <v>28570</v>
      </c>
      <c r="D3">
        <v>27720</v>
      </c>
      <c r="E3">
        <v>26223</v>
      </c>
      <c r="F3">
        <v>16990</v>
      </c>
      <c r="G3">
        <v>15835</v>
      </c>
      <c r="H3">
        <v>6569.2</v>
      </c>
      <c r="I3">
        <v>6314.7</v>
      </c>
    </row>
    <row r="4" spans="1:9" x14ac:dyDescent="0.25">
      <c r="A4" s="1">
        <v>33664</v>
      </c>
      <c r="B4">
        <v>30526</v>
      </c>
      <c r="C4">
        <v>29682</v>
      </c>
      <c r="D4">
        <v>27848</v>
      </c>
      <c r="E4">
        <v>27235</v>
      </c>
      <c r="F4">
        <v>16916</v>
      </c>
      <c r="G4">
        <v>16848</v>
      </c>
      <c r="H4">
        <v>6564.5</v>
      </c>
      <c r="I4">
        <v>6435.9</v>
      </c>
    </row>
    <row r="5" spans="1:9" x14ac:dyDescent="0.25">
      <c r="A5" s="1">
        <v>33695</v>
      </c>
      <c r="B5">
        <v>30602</v>
      </c>
      <c r="C5">
        <v>30228</v>
      </c>
      <c r="D5">
        <v>27867</v>
      </c>
      <c r="E5">
        <v>27588</v>
      </c>
      <c r="F5">
        <v>16677</v>
      </c>
      <c r="G5">
        <v>16494</v>
      </c>
      <c r="H5">
        <v>6598</v>
      </c>
      <c r="I5">
        <v>6582.3</v>
      </c>
    </row>
    <row r="6" spans="1:9" x14ac:dyDescent="0.25">
      <c r="A6" s="1">
        <v>33725</v>
      </c>
      <c r="B6">
        <v>30718</v>
      </c>
      <c r="C6">
        <v>31677</v>
      </c>
      <c r="D6">
        <v>27987</v>
      </c>
      <c r="E6">
        <v>28883</v>
      </c>
      <c r="F6">
        <v>16602</v>
      </c>
      <c r="G6">
        <v>17648</v>
      </c>
      <c r="H6">
        <v>6613.8</v>
      </c>
      <c r="I6">
        <v>6748.4</v>
      </c>
    </row>
    <row r="7" spans="1:9" x14ac:dyDescent="0.25">
      <c r="A7" s="1">
        <v>33756</v>
      </c>
      <c r="B7">
        <v>30761</v>
      </c>
      <c r="C7">
        <v>30769</v>
      </c>
      <c r="D7">
        <v>28011</v>
      </c>
      <c r="E7">
        <v>28039</v>
      </c>
      <c r="F7">
        <v>16277</v>
      </c>
      <c r="G7">
        <v>16814</v>
      </c>
      <c r="H7">
        <v>6613.8</v>
      </c>
      <c r="I7">
        <v>6823.5</v>
      </c>
    </row>
    <row r="8" spans="1:9" x14ac:dyDescent="0.25">
      <c r="A8" s="1">
        <v>33786</v>
      </c>
      <c r="B8">
        <v>30963</v>
      </c>
      <c r="C8">
        <v>32402</v>
      </c>
      <c r="D8">
        <v>28183</v>
      </c>
      <c r="E8">
        <v>29479</v>
      </c>
      <c r="F8">
        <v>16496</v>
      </c>
      <c r="G8">
        <v>17304</v>
      </c>
      <c r="H8">
        <v>6641.3</v>
      </c>
      <c r="I8">
        <v>6792.1</v>
      </c>
    </row>
    <row r="9" spans="1:9" x14ac:dyDescent="0.25">
      <c r="A9" s="1">
        <v>33817</v>
      </c>
      <c r="B9">
        <v>31041</v>
      </c>
      <c r="C9">
        <v>31469</v>
      </c>
      <c r="D9">
        <v>28222</v>
      </c>
      <c r="E9">
        <v>28645</v>
      </c>
      <c r="F9">
        <v>16733</v>
      </c>
      <c r="G9">
        <v>17888</v>
      </c>
      <c r="H9">
        <v>6653.5</v>
      </c>
      <c r="I9">
        <v>6837.8</v>
      </c>
    </row>
    <row r="10" spans="1:9" x14ac:dyDescent="0.25">
      <c r="A10" s="1">
        <v>33848</v>
      </c>
      <c r="B10">
        <v>30942</v>
      </c>
      <c r="C10">
        <v>30162</v>
      </c>
      <c r="D10">
        <v>28122</v>
      </c>
      <c r="E10">
        <v>27475</v>
      </c>
      <c r="F10">
        <v>16812</v>
      </c>
      <c r="G10">
        <v>16459</v>
      </c>
      <c r="H10">
        <v>6670.8</v>
      </c>
      <c r="I10">
        <v>6793.4</v>
      </c>
    </row>
    <row r="11" spans="1:9" x14ac:dyDescent="0.25">
      <c r="A11" s="1">
        <v>33878</v>
      </c>
      <c r="B11">
        <v>31148</v>
      </c>
      <c r="C11">
        <v>31407</v>
      </c>
      <c r="D11">
        <v>28328</v>
      </c>
      <c r="E11">
        <v>28583</v>
      </c>
      <c r="F11">
        <v>17104</v>
      </c>
      <c r="G11">
        <v>17668</v>
      </c>
      <c r="H11">
        <v>6729.2</v>
      </c>
      <c r="I11">
        <v>6715.1</v>
      </c>
    </row>
    <row r="12" spans="1:9" x14ac:dyDescent="0.25">
      <c r="A12" s="1">
        <v>33909</v>
      </c>
      <c r="B12">
        <v>30992</v>
      </c>
      <c r="C12">
        <v>30388</v>
      </c>
      <c r="D12">
        <v>28184</v>
      </c>
      <c r="E12">
        <v>27620</v>
      </c>
      <c r="F12">
        <v>17420</v>
      </c>
      <c r="G12">
        <v>16723</v>
      </c>
      <c r="H12">
        <v>6734.9</v>
      </c>
      <c r="I12">
        <v>6687</v>
      </c>
    </row>
    <row r="13" spans="1:9" x14ac:dyDescent="0.25">
      <c r="A13" s="1">
        <v>33939</v>
      </c>
      <c r="B13">
        <v>31057</v>
      </c>
      <c r="C13">
        <v>34170</v>
      </c>
      <c r="D13">
        <v>28233</v>
      </c>
      <c r="E13">
        <v>30294</v>
      </c>
      <c r="F13">
        <v>17491</v>
      </c>
      <c r="G13">
        <v>17491</v>
      </c>
      <c r="H13">
        <v>6727.5</v>
      </c>
      <c r="I13">
        <v>6675.5</v>
      </c>
    </row>
    <row r="14" spans="1:9" x14ac:dyDescent="0.25">
      <c r="A14" s="1">
        <v>33970</v>
      </c>
      <c r="B14">
        <v>31045</v>
      </c>
      <c r="C14">
        <v>30039</v>
      </c>
      <c r="D14">
        <v>28220</v>
      </c>
      <c r="E14">
        <v>27571</v>
      </c>
      <c r="F14">
        <v>17553</v>
      </c>
      <c r="G14">
        <v>16201</v>
      </c>
      <c r="H14">
        <v>6741.1</v>
      </c>
      <c r="I14">
        <v>6434.9</v>
      </c>
    </row>
    <row r="15" spans="1:9" x14ac:dyDescent="0.25">
      <c r="A15" s="1">
        <v>34001</v>
      </c>
      <c r="B15">
        <v>31233</v>
      </c>
      <c r="C15">
        <v>28126</v>
      </c>
      <c r="D15">
        <v>28419</v>
      </c>
      <c r="E15">
        <v>25748</v>
      </c>
      <c r="F15">
        <v>17478</v>
      </c>
      <c r="G15">
        <v>15625</v>
      </c>
      <c r="H15">
        <v>6766.6</v>
      </c>
      <c r="I15">
        <v>6513.2</v>
      </c>
    </row>
    <row r="16" spans="1:9" x14ac:dyDescent="0.25">
      <c r="A16" s="1">
        <v>34029</v>
      </c>
      <c r="B16">
        <v>31058</v>
      </c>
      <c r="C16">
        <v>30455</v>
      </c>
      <c r="D16">
        <v>28307</v>
      </c>
      <c r="E16">
        <v>27911</v>
      </c>
      <c r="F16">
        <v>17554</v>
      </c>
      <c r="G16">
        <v>17414</v>
      </c>
      <c r="H16">
        <v>6717.5</v>
      </c>
      <c r="I16">
        <v>6589.3</v>
      </c>
    </row>
    <row r="17" spans="1:9" x14ac:dyDescent="0.25">
      <c r="A17" s="1">
        <v>34060</v>
      </c>
      <c r="B17">
        <v>31129</v>
      </c>
      <c r="C17">
        <v>30820</v>
      </c>
      <c r="D17">
        <v>28367</v>
      </c>
      <c r="E17">
        <v>28112</v>
      </c>
      <c r="F17">
        <v>17770</v>
      </c>
      <c r="G17">
        <v>17841</v>
      </c>
      <c r="H17">
        <v>6799.8</v>
      </c>
      <c r="I17">
        <v>6787.6</v>
      </c>
    </row>
    <row r="18" spans="1:9" x14ac:dyDescent="0.25">
      <c r="A18" s="1">
        <v>34090</v>
      </c>
      <c r="B18">
        <v>31164</v>
      </c>
      <c r="C18">
        <v>31891</v>
      </c>
      <c r="D18">
        <v>28386</v>
      </c>
      <c r="E18">
        <v>29096</v>
      </c>
      <c r="F18">
        <v>17821</v>
      </c>
      <c r="G18">
        <v>18712</v>
      </c>
      <c r="H18">
        <v>6829.5</v>
      </c>
      <c r="I18">
        <v>6966.7</v>
      </c>
    </row>
    <row r="19" spans="1:9" x14ac:dyDescent="0.25">
      <c r="A19" s="1">
        <v>34121</v>
      </c>
      <c r="B19">
        <v>31168</v>
      </c>
      <c r="C19">
        <v>31352</v>
      </c>
      <c r="D19">
        <v>28377</v>
      </c>
      <c r="E19">
        <v>28576</v>
      </c>
      <c r="F19">
        <v>18030</v>
      </c>
      <c r="G19">
        <v>18571</v>
      </c>
      <c r="H19">
        <v>6843.6</v>
      </c>
      <c r="I19">
        <v>7055.1</v>
      </c>
    </row>
    <row r="20" spans="1:9" x14ac:dyDescent="0.25">
      <c r="A20" s="1">
        <v>34151</v>
      </c>
      <c r="B20">
        <v>31349</v>
      </c>
      <c r="C20">
        <v>33029</v>
      </c>
      <c r="D20">
        <v>28554</v>
      </c>
      <c r="E20">
        <v>30067</v>
      </c>
      <c r="F20">
        <v>17927</v>
      </c>
      <c r="G20">
        <v>19092</v>
      </c>
      <c r="H20">
        <v>6857.1</v>
      </c>
      <c r="I20">
        <v>7009.2</v>
      </c>
    </row>
    <row r="21" spans="1:9" x14ac:dyDescent="0.25">
      <c r="A21" s="1">
        <v>34182</v>
      </c>
      <c r="B21">
        <v>31126</v>
      </c>
      <c r="C21">
        <v>31215</v>
      </c>
      <c r="D21">
        <v>28357</v>
      </c>
      <c r="E21">
        <v>28470</v>
      </c>
      <c r="F21">
        <v>18201</v>
      </c>
      <c r="G21">
        <v>19329</v>
      </c>
      <c r="H21">
        <v>6884.1</v>
      </c>
      <c r="I21">
        <v>7067.8</v>
      </c>
    </row>
    <row r="22" spans="1:9" x14ac:dyDescent="0.25">
      <c r="A22" s="1">
        <v>34213</v>
      </c>
      <c r="B22">
        <v>31201</v>
      </c>
      <c r="C22">
        <v>30622</v>
      </c>
      <c r="D22">
        <v>28478</v>
      </c>
      <c r="E22">
        <v>28022</v>
      </c>
      <c r="F22">
        <v>18515</v>
      </c>
      <c r="G22">
        <v>18108</v>
      </c>
      <c r="H22">
        <v>6898.3</v>
      </c>
      <c r="I22">
        <v>7029.1</v>
      </c>
    </row>
    <row r="23" spans="1:9" x14ac:dyDescent="0.25">
      <c r="A23" s="1">
        <v>34243</v>
      </c>
      <c r="B23">
        <v>31346</v>
      </c>
      <c r="C23">
        <v>31223</v>
      </c>
      <c r="D23">
        <v>28618</v>
      </c>
      <c r="E23">
        <v>28532</v>
      </c>
      <c r="F23">
        <v>18199</v>
      </c>
      <c r="G23">
        <v>18745</v>
      </c>
      <c r="H23">
        <v>6940.8</v>
      </c>
      <c r="I23">
        <v>6924.9</v>
      </c>
    </row>
    <row r="24" spans="1:9" x14ac:dyDescent="0.25">
      <c r="A24" s="1">
        <v>34274</v>
      </c>
      <c r="B24">
        <v>31363</v>
      </c>
      <c r="C24">
        <v>30803</v>
      </c>
      <c r="D24">
        <v>28625</v>
      </c>
      <c r="E24">
        <v>28081</v>
      </c>
      <c r="F24">
        <v>18153</v>
      </c>
      <c r="G24">
        <v>17463</v>
      </c>
      <c r="H24">
        <v>6944.1</v>
      </c>
      <c r="I24">
        <v>6892</v>
      </c>
    </row>
    <row r="25" spans="1:9" x14ac:dyDescent="0.25">
      <c r="A25" s="1">
        <v>34304</v>
      </c>
      <c r="B25">
        <v>31499</v>
      </c>
      <c r="C25">
        <v>34941</v>
      </c>
      <c r="D25">
        <v>28773</v>
      </c>
      <c r="E25">
        <v>31132</v>
      </c>
      <c r="F25">
        <v>18238</v>
      </c>
      <c r="G25">
        <v>18366</v>
      </c>
      <c r="H25">
        <v>6985.7</v>
      </c>
      <c r="I25">
        <v>6928.6</v>
      </c>
    </row>
    <row r="26" spans="1:9" x14ac:dyDescent="0.25">
      <c r="A26" s="1">
        <v>34335</v>
      </c>
      <c r="B26">
        <v>31468</v>
      </c>
      <c r="C26">
        <v>30251</v>
      </c>
      <c r="D26">
        <v>28722</v>
      </c>
      <c r="E26">
        <v>27889</v>
      </c>
      <c r="F26">
        <v>17624</v>
      </c>
      <c r="G26">
        <v>16073</v>
      </c>
      <c r="H26">
        <v>7009.3</v>
      </c>
      <c r="I26">
        <v>6708.4</v>
      </c>
    </row>
    <row r="27" spans="1:9" x14ac:dyDescent="0.25">
      <c r="A27" s="1">
        <v>34366</v>
      </c>
      <c r="B27">
        <v>31688</v>
      </c>
      <c r="C27">
        <v>28514</v>
      </c>
      <c r="D27">
        <v>28923</v>
      </c>
      <c r="E27">
        <v>26175</v>
      </c>
      <c r="F27">
        <v>18425</v>
      </c>
      <c r="G27">
        <v>16509</v>
      </c>
      <c r="H27">
        <v>7015.1</v>
      </c>
      <c r="I27">
        <v>6763.5</v>
      </c>
    </row>
    <row r="28" spans="1:9" x14ac:dyDescent="0.25">
      <c r="A28" s="1">
        <v>34394</v>
      </c>
      <c r="B28">
        <v>31700</v>
      </c>
      <c r="C28">
        <v>31920</v>
      </c>
      <c r="D28">
        <v>28914</v>
      </c>
      <c r="E28">
        <v>29261</v>
      </c>
      <c r="F28">
        <v>18813</v>
      </c>
      <c r="G28">
        <v>18757</v>
      </c>
      <c r="H28">
        <v>7036.3</v>
      </c>
      <c r="I28">
        <v>6910.2</v>
      </c>
    </row>
    <row r="29" spans="1:9" x14ac:dyDescent="0.25">
      <c r="A29" s="1">
        <v>34425</v>
      </c>
      <c r="B29">
        <v>31899</v>
      </c>
      <c r="C29">
        <v>31208</v>
      </c>
      <c r="D29">
        <v>29111</v>
      </c>
      <c r="E29">
        <v>28529</v>
      </c>
      <c r="F29">
        <v>18533</v>
      </c>
      <c r="G29">
        <v>18774</v>
      </c>
      <c r="H29">
        <v>7075</v>
      </c>
      <c r="I29">
        <v>7065.5</v>
      </c>
    </row>
    <row r="30" spans="1:9" x14ac:dyDescent="0.25">
      <c r="A30" s="1">
        <v>34455</v>
      </c>
      <c r="B30">
        <v>31858</v>
      </c>
      <c r="C30">
        <v>32215</v>
      </c>
      <c r="D30">
        <v>29025</v>
      </c>
      <c r="E30">
        <v>29402</v>
      </c>
      <c r="F30">
        <v>18600</v>
      </c>
      <c r="G30">
        <v>19400</v>
      </c>
      <c r="H30">
        <v>7080.6</v>
      </c>
      <c r="I30">
        <v>7220.3</v>
      </c>
    </row>
    <row r="31" spans="1:9" x14ac:dyDescent="0.25">
      <c r="A31" s="1">
        <v>34486</v>
      </c>
      <c r="B31">
        <v>32123</v>
      </c>
      <c r="C31">
        <v>32537</v>
      </c>
      <c r="D31">
        <v>29311</v>
      </c>
      <c r="E31">
        <v>29721</v>
      </c>
      <c r="F31">
        <v>18889</v>
      </c>
      <c r="G31">
        <v>19437</v>
      </c>
      <c r="H31">
        <v>7090.1</v>
      </c>
      <c r="I31">
        <v>7318.6</v>
      </c>
    </row>
    <row r="32" spans="1:9" x14ac:dyDescent="0.25">
      <c r="A32" s="1">
        <v>34516</v>
      </c>
      <c r="B32">
        <v>31964</v>
      </c>
      <c r="C32">
        <v>33288</v>
      </c>
      <c r="D32">
        <v>29149</v>
      </c>
      <c r="E32">
        <v>30344</v>
      </c>
      <c r="F32">
        <v>18962</v>
      </c>
      <c r="G32">
        <v>20157</v>
      </c>
      <c r="H32">
        <v>7113.6</v>
      </c>
      <c r="I32">
        <v>7267.4</v>
      </c>
    </row>
    <row r="33" spans="1:9" x14ac:dyDescent="0.25">
      <c r="A33" s="1">
        <v>34547</v>
      </c>
      <c r="B33">
        <v>32222</v>
      </c>
      <c r="C33">
        <v>32613</v>
      </c>
      <c r="D33">
        <v>29410</v>
      </c>
      <c r="E33">
        <v>29792</v>
      </c>
      <c r="F33">
        <v>18868</v>
      </c>
      <c r="G33">
        <v>19943</v>
      </c>
      <c r="H33">
        <v>7130.2</v>
      </c>
      <c r="I33">
        <v>7313</v>
      </c>
    </row>
    <row r="34" spans="1:9" x14ac:dyDescent="0.25">
      <c r="A34" s="1">
        <v>34578</v>
      </c>
      <c r="B34">
        <v>32401</v>
      </c>
      <c r="C34">
        <v>31860</v>
      </c>
      <c r="D34">
        <v>29545</v>
      </c>
      <c r="E34">
        <v>29102</v>
      </c>
      <c r="F34">
        <v>18978</v>
      </c>
      <c r="G34">
        <v>18826</v>
      </c>
      <c r="H34">
        <v>7147.3</v>
      </c>
      <c r="I34">
        <v>7275.6</v>
      </c>
    </row>
    <row r="35" spans="1:9" x14ac:dyDescent="0.25">
      <c r="A35" s="1">
        <v>34608</v>
      </c>
      <c r="B35">
        <v>32196</v>
      </c>
      <c r="C35">
        <v>31846</v>
      </c>
      <c r="D35">
        <v>29343</v>
      </c>
      <c r="E35">
        <v>29079</v>
      </c>
      <c r="F35">
        <v>19010</v>
      </c>
      <c r="G35">
        <v>19314</v>
      </c>
      <c r="H35">
        <v>7168.1</v>
      </c>
      <c r="I35">
        <v>7148.6</v>
      </c>
    </row>
    <row r="36" spans="1:9" x14ac:dyDescent="0.25">
      <c r="A36" s="1">
        <v>34639</v>
      </c>
      <c r="B36">
        <v>32370</v>
      </c>
      <c r="C36">
        <v>31915</v>
      </c>
      <c r="D36">
        <v>29520</v>
      </c>
      <c r="E36">
        <v>29077</v>
      </c>
      <c r="F36">
        <v>19028</v>
      </c>
      <c r="G36">
        <v>18248</v>
      </c>
      <c r="H36">
        <v>7197.7</v>
      </c>
      <c r="I36">
        <v>7140.9</v>
      </c>
    </row>
    <row r="37" spans="1:9" x14ac:dyDescent="0.25">
      <c r="A37" s="1">
        <v>34669</v>
      </c>
      <c r="B37">
        <v>32294</v>
      </c>
      <c r="C37">
        <v>36173</v>
      </c>
      <c r="D37">
        <v>29443</v>
      </c>
      <c r="E37">
        <v>32152</v>
      </c>
      <c r="F37">
        <v>19178</v>
      </c>
      <c r="G37">
        <v>19562</v>
      </c>
      <c r="H37">
        <v>7227.8</v>
      </c>
      <c r="I37">
        <v>7172.6</v>
      </c>
    </row>
    <row r="38" spans="1:9" x14ac:dyDescent="0.25">
      <c r="A38" s="1">
        <v>34700</v>
      </c>
      <c r="B38">
        <v>32625</v>
      </c>
      <c r="C38">
        <v>31039</v>
      </c>
      <c r="D38">
        <v>29791</v>
      </c>
      <c r="E38">
        <v>28629</v>
      </c>
      <c r="F38">
        <v>19160</v>
      </c>
      <c r="G38">
        <v>17340</v>
      </c>
      <c r="H38">
        <v>7293</v>
      </c>
      <c r="I38">
        <v>6988.6</v>
      </c>
    </row>
    <row r="39" spans="1:9" x14ac:dyDescent="0.25">
      <c r="A39" s="1">
        <v>34731</v>
      </c>
      <c r="B39">
        <v>32399</v>
      </c>
      <c r="C39">
        <v>29132</v>
      </c>
      <c r="D39">
        <v>29604</v>
      </c>
      <c r="E39">
        <v>26762</v>
      </c>
      <c r="F39">
        <v>18911</v>
      </c>
      <c r="G39">
        <v>16982</v>
      </c>
      <c r="H39">
        <v>7303.9</v>
      </c>
      <c r="I39">
        <v>7064.1</v>
      </c>
    </row>
    <row r="40" spans="1:9" x14ac:dyDescent="0.25">
      <c r="A40" s="1">
        <v>34759</v>
      </c>
      <c r="B40">
        <v>32415</v>
      </c>
      <c r="C40">
        <v>32361</v>
      </c>
      <c r="D40">
        <v>29619</v>
      </c>
      <c r="E40">
        <v>29708</v>
      </c>
      <c r="F40">
        <v>19234</v>
      </c>
      <c r="G40">
        <v>19369</v>
      </c>
      <c r="H40">
        <v>7324</v>
      </c>
      <c r="I40">
        <v>7200.4</v>
      </c>
    </row>
    <row r="41" spans="1:9" x14ac:dyDescent="0.25">
      <c r="A41" s="1">
        <v>34790</v>
      </c>
      <c r="B41">
        <v>32312</v>
      </c>
      <c r="C41">
        <v>31792</v>
      </c>
      <c r="D41">
        <v>29499</v>
      </c>
      <c r="E41">
        <v>29086</v>
      </c>
      <c r="F41">
        <v>19346</v>
      </c>
      <c r="G41">
        <v>19404</v>
      </c>
      <c r="H41">
        <v>7343</v>
      </c>
      <c r="I41">
        <v>7323.1</v>
      </c>
    </row>
    <row r="42" spans="1:9" x14ac:dyDescent="0.25">
      <c r="A42" s="1">
        <v>34820</v>
      </c>
      <c r="B42">
        <v>32540</v>
      </c>
      <c r="C42">
        <v>33178</v>
      </c>
      <c r="D42">
        <v>29763</v>
      </c>
      <c r="E42">
        <v>30388</v>
      </c>
      <c r="F42">
        <v>19450</v>
      </c>
      <c r="G42">
        <v>20209</v>
      </c>
      <c r="H42">
        <v>7350.4</v>
      </c>
      <c r="I42">
        <v>7492</v>
      </c>
    </row>
    <row r="43" spans="1:9" x14ac:dyDescent="0.25">
      <c r="A43" s="1">
        <v>34851</v>
      </c>
      <c r="B43">
        <v>32597</v>
      </c>
      <c r="C43">
        <v>33060</v>
      </c>
      <c r="D43">
        <v>29812</v>
      </c>
      <c r="E43">
        <v>30229</v>
      </c>
      <c r="F43">
        <v>19419</v>
      </c>
      <c r="G43">
        <v>20235</v>
      </c>
      <c r="H43">
        <v>7387.3</v>
      </c>
      <c r="I43">
        <v>7619.8</v>
      </c>
    </row>
    <row r="44" spans="1:9" x14ac:dyDescent="0.25">
      <c r="A44" s="1">
        <v>34881</v>
      </c>
      <c r="B44">
        <v>32466</v>
      </c>
      <c r="C44">
        <v>33520</v>
      </c>
      <c r="D44">
        <v>29675</v>
      </c>
      <c r="E44">
        <v>30654</v>
      </c>
      <c r="F44">
        <v>19489</v>
      </c>
      <c r="G44">
        <v>20502</v>
      </c>
      <c r="H44">
        <v>7412.4</v>
      </c>
      <c r="I44">
        <v>7566.5</v>
      </c>
    </row>
    <row r="45" spans="1:9" x14ac:dyDescent="0.25">
      <c r="A45" s="1">
        <v>34912</v>
      </c>
      <c r="B45">
        <v>32547</v>
      </c>
      <c r="C45">
        <v>33279</v>
      </c>
      <c r="D45">
        <v>29721</v>
      </c>
      <c r="E45">
        <v>30434</v>
      </c>
      <c r="F45">
        <v>19715</v>
      </c>
      <c r="G45">
        <v>20878</v>
      </c>
      <c r="H45">
        <v>7428.4</v>
      </c>
      <c r="I45">
        <v>7610.6</v>
      </c>
    </row>
    <row r="46" spans="1:9" x14ac:dyDescent="0.25">
      <c r="A46" s="1">
        <v>34943</v>
      </c>
      <c r="B46">
        <v>32625</v>
      </c>
      <c r="C46">
        <v>32177</v>
      </c>
      <c r="D46">
        <v>29735</v>
      </c>
      <c r="E46">
        <v>29378</v>
      </c>
      <c r="F46">
        <v>19640</v>
      </c>
      <c r="G46">
        <v>19601</v>
      </c>
      <c r="H46">
        <v>7450.5</v>
      </c>
      <c r="I46">
        <v>7577.4</v>
      </c>
    </row>
    <row r="47" spans="1:9" x14ac:dyDescent="0.25">
      <c r="A47" s="1">
        <v>34973</v>
      </c>
      <c r="B47">
        <v>32578</v>
      </c>
      <c r="C47">
        <v>31830</v>
      </c>
      <c r="D47">
        <v>29692</v>
      </c>
      <c r="E47">
        <v>29068</v>
      </c>
      <c r="F47">
        <v>19611</v>
      </c>
      <c r="G47">
        <v>19768</v>
      </c>
      <c r="H47">
        <v>7430</v>
      </c>
      <c r="I47">
        <v>7406</v>
      </c>
    </row>
    <row r="48" spans="1:9" x14ac:dyDescent="0.25">
      <c r="A48" s="1">
        <v>35004</v>
      </c>
      <c r="B48">
        <v>32744</v>
      </c>
      <c r="C48">
        <v>32508</v>
      </c>
      <c r="D48">
        <v>29858</v>
      </c>
      <c r="E48">
        <v>29619</v>
      </c>
      <c r="F48">
        <v>19609</v>
      </c>
      <c r="G48">
        <v>18785</v>
      </c>
      <c r="H48">
        <v>7458.2</v>
      </c>
      <c r="I48">
        <v>7397</v>
      </c>
    </row>
    <row r="49" spans="1:9" x14ac:dyDescent="0.25">
      <c r="A49" s="1">
        <v>35034</v>
      </c>
      <c r="B49">
        <v>32903</v>
      </c>
      <c r="C49">
        <v>36510</v>
      </c>
      <c r="D49">
        <v>29994</v>
      </c>
      <c r="E49">
        <v>32454</v>
      </c>
      <c r="F49">
        <v>19625</v>
      </c>
      <c r="G49">
        <v>19939</v>
      </c>
      <c r="H49">
        <v>7471</v>
      </c>
      <c r="I49">
        <v>7424.1</v>
      </c>
    </row>
    <row r="50" spans="1:9" x14ac:dyDescent="0.25">
      <c r="A50" s="1">
        <v>35065</v>
      </c>
      <c r="B50">
        <v>33085</v>
      </c>
      <c r="C50">
        <v>31733</v>
      </c>
      <c r="D50">
        <v>30105</v>
      </c>
      <c r="E50">
        <v>29172</v>
      </c>
      <c r="F50">
        <v>19564</v>
      </c>
      <c r="G50">
        <v>17647</v>
      </c>
      <c r="H50">
        <v>7475.2</v>
      </c>
      <c r="I50">
        <v>7166.3</v>
      </c>
    </row>
    <row r="51" spans="1:9" x14ac:dyDescent="0.25">
      <c r="A51" s="1">
        <v>35096</v>
      </c>
      <c r="B51">
        <v>32928</v>
      </c>
      <c r="C51">
        <v>30778</v>
      </c>
      <c r="D51">
        <v>29990</v>
      </c>
      <c r="E51">
        <v>28191</v>
      </c>
      <c r="F51">
        <v>19742</v>
      </c>
      <c r="G51">
        <v>18439</v>
      </c>
      <c r="H51">
        <v>7482.1</v>
      </c>
      <c r="I51">
        <v>7245</v>
      </c>
    </row>
    <row r="52" spans="1:9" x14ac:dyDescent="0.25">
      <c r="A52" s="1">
        <v>35125</v>
      </c>
      <c r="B52">
        <v>33076</v>
      </c>
      <c r="C52">
        <v>33060</v>
      </c>
      <c r="D52">
        <v>30125</v>
      </c>
      <c r="E52">
        <v>30245</v>
      </c>
      <c r="F52">
        <v>19862</v>
      </c>
      <c r="G52">
        <v>20259</v>
      </c>
      <c r="H52">
        <v>7512</v>
      </c>
      <c r="I52">
        <v>7390.7</v>
      </c>
    </row>
    <row r="53" spans="1:9" x14ac:dyDescent="0.25">
      <c r="A53" s="1">
        <v>35156</v>
      </c>
      <c r="B53">
        <v>33174</v>
      </c>
      <c r="C53">
        <v>32158</v>
      </c>
      <c r="D53">
        <v>30220</v>
      </c>
      <c r="E53">
        <v>29344</v>
      </c>
      <c r="F53">
        <v>19932</v>
      </c>
      <c r="G53">
        <v>19832</v>
      </c>
      <c r="H53">
        <v>7521.4</v>
      </c>
      <c r="I53">
        <v>7502.2</v>
      </c>
    </row>
    <row r="54" spans="1:9" x14ac:dyDescent="0.25">
      <c r="A54" s="1">
        <v>35186</v>
      </c>
      <c r="B54">
        <v>33178</v>
      </c>
      <c r="C54">
        <v>34382</v>
      </c>
      <c r="D54">
        <v>30245</v>
      </c>
      <c r="E54">
        <v>31364</v>
      </c>
      <c r="F54">
        <v>20094</v>
      </c>
      <c r="G54">
        <v>21139</v>
      </c>
      <c r="H54">
        <v>7540.6</v>
      </c>
      <c r="I54">
        <v>7684.9</v>
      </c>
    </row>
    <row r="55" spans="1:9" x14ac:dyDescent="0.25">
      <c r="A55" s="1">
        <v>35217</v>
      </c>
      <c r="B55">
        <v>33281</v>
      </c>
      <c r="C55">
        <v>33452</v>
      </c>
      <c r="D55">
        <v>30288</v>
      </c>
      <c r="E55">
        <v>30470</v>
      </c>
      <c r="F55">
        <v>19932</v>
      </c>
      <c r="G55">
        <v>20669</v>
      </c>
      <c r="H55">
        <v>7546</v>
      </c>
      <c r="I55">
        <v>7770.9</v>
      </c>
    </row>
    <row r="56" spans="1:9" x14ac:dyDescent="0.25">
      <c r="A56" s="1">
        <v>35247</v>
      </c>
      <c r="B56">
        <v>33470</v>
      </c>
      <c r="C56">
        <v>34426</v>
      </c>
      <c r="D56">
        <v>30493</v>
      </c>
      <c r="E56">
        <v>31377</v>
      </c>
      <c r="F56">
        <v>20145</v>
      </c>
      <c r="G56">
        <v>20971</v>
      </c>
      <c r="H56">
        <v>7567.6</v>
      </c>
      <c r="I56">
        <v>7721.3</v>
      </c>
    </row>
    <row r="57" spans="1:9" x14ac:dyDescent="0.25">
      <c r="A57" s="1">
        <v>35278</v>
      </c>
      <c r="B57">
        <v>33542</v>
      </c>
      <c r="C57">
        <v>34841</v>
      </c>
      <c r="D57">
        <v>30555</v>
      </c>
      <c r="E57">
        <v>31747</v>
      </c>
      <c r="F57">
        <v>20140</v>
      </c>
      <c r="G57">
        <v>21792</v>
      </c>
      <c r="H57">
        <v>7580</v>
      </c>
      <c r="I57">
        <v>7766.5</v>
      </c>
    </row>
    <row r="58" spans="1:9" x14ac:dyDescent="0.25">
      <c r="A58" s="1">
        <v>35309</v>
      </c>
      <c r="B58">
        <v>33494</v>
      </c>
      <c r="C58">
        <v>32214</v>
      </c>
      <c r="D58">
        <v>30565</v>
      </c>
      <c r="E58">
        <v>29495</v>
      </c>
      <c r="F58">
        <v>20397</v>
      </c>
      <c r="G58">
        <v>19826</v>
      </c>
      <c r="H58">
        <v>7583.9</v>
      </c>
      <c r="I58">
        <v>7698.1</v>
      </c>
    </row>
    <row r="59" spans="1:9" x14ac:dyDescent="0.25">
      <c r="A59" s="1">
        <v>35339</v>
      </c>
      <c r="B59">
        <v>33704</v>
      </c>
      <c r="C59">
        <v>33524</v>
      </c>
      <c r="D59">
        <v>30766</v>
      </c>
      <c r="E59">
        <v>30674</v>
      </c>
      <c r="F59">
        <v>20551</v>
      </c>
      <c r="G59">
        <v>20736</v>
      </c>
      <c r="H59">
        <v>7601.1</v>
      </c>
      <c r="I59">
        <v>7574.2</v>
      </c>
    </row>
    <row r="60" spans="1:9" x14ac:dyDescent="0.25">
      <c r="A60" s="1">
        <v>35370</v>
      </c>
      <c r="B60">
        <v>33734</v>
      </c>
      <c r="C60">
        <v>34045</v>
      </c>
      <c r="D60">
        <v>30768</v>
      </c>
      <c r="E60">
        <v>31014</v>
      </c>
      <c r="F60">
        <v>20789</v>
      </c>
      <c r="G60">
        <v>20332</v>
      </c>
      <c r="H60">
        <v>7621.7</v>
      </c>
      <c r="I60">
        <v>7558.7</v>
      </c>
    </row>
    <row r="61" spans="1:9" x14ac:dyDescent="0.25">
      <c r="A61" s="1">
        <v>35400</v>
      </c>
      <c r="B61">
        <v>33819</v>
      </c>
      <c r="C61">
        <v>36460</v>
      </c>
      <c r="D61">
        <v>30879</v>
      </c>
      <c r="E61">
        <v>32454</v>
      </c>
      <c r="F61">
        <v>20707</v>
      </c>
      <c r="G61">
        <v>20603</v>
      </c>
      <c r="H61">
        <v>7628.9</v>
      </c>
      <c r="I61">
        <v>7586</v>
      </c>
    </row>
    <row r="62" spans="1:9" x14ac:dyDescent="0.25">
      <c r="A62" s="1">
        <v>35431</v>
      </c>
      <c r="B62">
        <v>34049</v>
      </c>
      <c r="C62">
        <v>33175</v>
      </c>
      <c r="D62">
        <v>31030</v>
      </c>
      <c r="E62">
        <v>30534</v>
      </c>
      <c r="F62">
        <v>21110</v>
      </c>
      <c r="G62">
        <v>19316</v>
      </c>
      <c r="H62">
        <v>7640.5</v>
      </c>
      <c r="I62">
        <v>7320.4</v>
      </c>
    </row>
    <row r="63" spans="1:9" x14ac:dyDescent="0.25">
      <c r="A63" s="1">
        <v>35462</v>
      </c>
      <c r="B63">
        <v>33989</v>
      </c>
      <c r="C63">
        <v>30538</v>
      </c>
      <c r="D63">
        <v>30991</v>
      </c>
      <c r="E63">
        <v>27985</v>
      </c>
      <c r="F63">
        <v>21136</v>
      </c>
      <c r="G63">
        <v>19128</v>
      </c>
      <c r="H63">
        <v>7653.3</v>
      </c>
      <c r="I63">
        <v>7407.6</v>
      </c>
    </row>
    <row r="64" spans="1:9" x14ac:dyDescent="0.25">
      <c r="A64" s="1">
        <v>35490</v>
      </c>
      <c r="B64">
        <v>34156</v>
      </c>
      <c r="C64">
        <v>34446</v>
      </c>
      <c r="D64">
        <v>31109</v>
      </c>
      <c r="E64">
        <v>31513</v>
      </c>
      <c r="F64">
        <v>21171</v>
      </c>
      <c r="G64">
        <v>21383</v>
      </c>
      <c r="H64">
        <v>7664.2</v>
      </c>
      <c r="I64">
        <v>7544.2</v>
      </c>
    </row>
    <row r="65" spans="1:9" x14ac:dyDescent="0.25">
      <c r="A65" s="1">
        <v>35521</v>
      </c>
      <c r="B65">
        <v>34056</v>
      </c>
      <c r="C65">
        <v>32637</v>
      </c>
      <c r="D65">
        <v>31065</v>
      </c>
      <c r="E65">
        <v>29853</v>
      </c>
      <c r="F65">
        <v>21216</v>
      </c>
      <c r="G65">
        <v>21110</v>
      </c>
      <c r="H65">
        <v>7670</v>
      </c>
      <c r="I65">
        <v>7651.1</v>
      </c>
    </row>
    <row r="66" spans="1:9" x14ac:dyDescent="0.25">
      <c r="A66" s="1">
        <v>35551</v>
      </c>
      <c r="B66">
        <v>33978</v>
      </c>
      <c r="C66">
        <v>35522</v>
      </c>
      <c r="D66">
        <v>30987</v>
      </c>
      <c r="E66">
        <v>32412</v>
      </c>
      <c r="F66">
        <v>21230</v>
      </c>
      <c r="G66">
        <v>22674</v>
      </c>
      <c r="H66">
        <v>7684.8</v>
      </c>
      <c r="I66">
        <v>7827.5</v>
      </c>
    </row>
    <row r="67" spans="1:9" x14ac:dyDescent="0.25">
      <c r="A67" s="1">
        <v>35582</v>
      </c>
      <c r="B67">
        <v>33892</v>
      </c>
      <c r="C67">
        <v>33570</v>
      </c>
      <c r="D67">
        <v>30804</v>
      </c>
      <c r="E67">
        <v>30527</v>
      </c>
      <c r="F67">
        <v>21382</v>
      </c>
      <c r="G67">
        <v>21874</v>
      </c>
      <c r="H67">
        <v>7694.2</v>
      </c>
      <c r="I67">
        <v>7922</v>
      </c>
    </row>
    <row r="68" spans="1:9" x14ac:dyDescent="0.25">
      <c r="A68" s="1">
        <v>35612</v>
      </c>
      <c r="B68">
        <v>34106</v>
      </c>
      <c r="C68">
        <v>35396</v>
      </c>
      <c r="D68">
        <v>31022</v>
      </c>
      <c r="E68">
        <v>32232</v>
      </c>
      <c r="F68">
        <v>21689</v>
      </c>
      <c r="G68">
        <v>22665</v>
      </c>
      <c r="H68">
        <v>7677.1</v>
      </c>
      <c r="I68">
        <v>7830.8</v>
      </c>
    </row>
    <row r="69" spans="1:9" x14ac:dyDescent="0.25">
      <c r="A69" s="1">
        <v>35643</v>
      </c>
      <c r="B69">
        <v>34256</v>
      </c>
      <c r="C69">
        <v>35191</v>
      </c>
      <c r="D69">
        <v>31160</v>
      </c>
      <c r="E69">
        <v>32032</v>
      </c>
      <c r="F69">
        <v>21674</v>
      </c>
      <c r="G69">
        <v>23300</v>
      </c>
      <c r="H69">
        <v>7701.1</v>
      </c>
      <c r="I69">
        <v>7885.7</v>
      </c>
    </row>
    <row r="70" spans="1:9" x14ac:dyDescent="0.25">
      <c r="A70" s="1">
        <v>35674</v>
      </c>
      <c r="B70">
        <v>34281</v>
      </c>
      <c r="C70">
        <v>33039</v>
      </c>
      <c r="D70">
        <v>31171</v>
      </c>
      <c r="E70">
        <v>30142</v>
      </c>
      <c r="F70">
        <v>21986</v>
      </c>
      <c r="G70">
        <v>21392</v>
      </c>
      <c r="H70">
        <v>7723.2</v>
      </c>
      <c r="I70">
        <v>7835</v>
      </c>
    </row>
    <row r="71" spans="1:9" x14ac:dyDescent="0.25">
      <c r="A71" s="1">
        <v>35704</v>
      </c>
      <c r="B71">
        <v>34348</v>
      </c>
      <c r="C71">
        <v>34401</v>
      </c>
      <c r="D71">
        <v>31225</v>
      </c>
      <c r="E71">
        <v>31319</v>
      </c>
      <c r="F71">
        <v>21758</v>
      </c>
      <c r="G71">
        <v>22106</v>
      </c>
      <c r="H71">
        <v>7709.7</v>
      </c>
      <c r="I71">
        <v>7681.8</v>
      </c>
    </row>
    <row r="72" spans="1:9" x14ac:dyDescent="0.25">
      <c r="A72" s="1">
        <v>35735</v>
      </c>
      <c r="B72">
        <v>34230</v>
      </c>
      <c r="C72">
        <v>34128</v>
      </c>
      <c r="D72">
        <v>31125</v>
      </c>
      <c r="E72">
        <v>31032</v>
      </c>
      <c r="F72">
        <v>21504</v>
      </c>
      <c r="G72">
        <v>20751</v>
      </c>
      <c r="H72">
        <v>7727.3</v>
      </c>
      <c r="I72">
        <v>7665.1</v>
      </c>
    </row>
    <row r="73" spans="1:9" x14ac:dyDescent="0.25">
      <c r="A73" s="1">
        <v>35765</v>
      </c>
      <c r="B73">
        <v>34190</v>
      </c>
      <c r="C73">
        <v>37330</v>
      </c>
      <c r="D73">
        <v>31063</v>
      </c>
      <c r="E73">
        <v>32989</v>
      </c>
      <c r="F73">
        <v>21818</v>
      </c>
      <c r="G73">
        <v>21665</v>
      </c>
      <c r="H73">
        <v>7728.5</v>
      </c>
      <c r="I73">
        <v>7690.6</v>
      </c>
    </row>
    <row r="74" spans="1:9" x14ac:dyDescent="0.25">
      <c r="A74" s="1">
        <v>35796</v>
      </c>
      <c r="B74">
        <v>34126</v>
      </c>
      <c r="C74">
        <v>33440</v>
      </c>
      <c r="D74">
        <v>30989</v>
      </c>
      <c r="E74">
        <v>30679</v>
      </c>
      <c r="F74">
        <v>21921</v>
      </c>
      <c r="G74">
        <v>20408</v>
      </c>
      <c r="H74">
        <v>7741.5</v>
      </c>
      <c r="I74">
        <v>7419.9</v>
      </c>
    </row>
    <row r="75" spans="1:9" x14ac:dyDescent="0.25">
      <c r="A75" s="1">
        <v>35827</v>
      </c>
      <c r="B75">
        <v>34102</v>
      </c>
      <c r="C75">
        <v>30661</v>
      </c>
      <c r="D75">
        <v>30915</v>
      </c>
      <c r="E75">
        <v>27947</v>
      </c>
      <c r="F75">
        <v>22132</v>
      </c>
      <c r="G75">
        <v>20096</v>
      </c>
      <c r="H75">
        <v>7758.8</v>
      </c>
      <c r="I75">
        <v>7514.8</v>
      </c>
    </row>
    <row r="76" spans="1:9" x14ac:dyDescent="0.25">
      <c r="A76" s="1">
        <v>35855</v>
      </c>
      <c r="B76">
        <v>34275</v>
      </c>
      <c r="C76">
        <v>33392</v>
      </c>
      <c r="D76">
        <v>31123</v>
      </c>
      <c r="E76">
        <v>30501</v>
      </c>
      <c r="F76">
        <v>22251</v>
      </c>
      <c r="G76">
        <v>22340</v>
      </c>
      <c r="H76">
        <v>7766.3</v>
      </c>
      <c r="I76">
        <v>7644.6</v>
      </c>
    </row>
    <row r="77" spans="1:9" x14ac:dyDescent="0.25">
      <c r="A77" s="1">
        <v>35886</v>
      </c>
      <c r="B77">
        <v>34374</v>
      </c>
      <c r="C77">
        <v>33926</v>
      </c>
      <c r="D77">
        <v>31169</v>
      </c>
      <c r="E77">
        <v>30826</v>
      </c>
      <c r="F77">
        <v>22353</v>
      </c>
      <c r="G77">
        <v>22241</v>
      </c>
      <c r="H77">
        <v>7772.6</v>
      </c>
      <c r="I77">
        <v>7765.1</v>
      </c>
    </row>
    <row r="78" spans="1:9" x14ac:dyDescent="0.25">
      <c r="A78" s="1">
        <v>35916</v>
      </c>
      <c r="B78">
        <v>34534</v>
      </c>
      <c r="C78">
        <v>35722</v>
      </c>
      <c r="D78">
        <v>31358</v>
      </c>
      <c r="E78">
        <v>32456</v>
      </c>
      <c r="F78">
        <v>22436</v>
      </c>
      <c r="G78">
        <v>23872</v>
      </c>
      <c r="H78">
        <v>7810.8</v>
      </c>
      <c r="I78">
        <v>7947.6</v>
      </c>
    </row>
    <row r="79" spans="1:9" x14ac:dyDescent="0.25">
      <c r="A79" s="1">
        <v>35947</v>
      </c>
      <c r="B79">
        <v>34592</v>
      </c>
      <c r="C79">
        <v>34351</v>
      </c>
      <c r="D79">
        <v>31435</v>
      </c>
      <c r="E79">
        <v>31215</v>
      </c>
      <c r="F79">
        <v>22634</v>
      </c>
      <c r="G79">
        <v>23200</v>
      </c>
      <c r="H79">
        <v>7811.6</v>
      </c>
      <c r="I79">
        <v>8040.6</v>
      </c>
    </row>
    <row r="80" spans="1:9" x14ac:dyDescent="0.25">
      <c r="A80" s="1">
        <v>35977</v>
      </c>
      <c r="B80">
        <v>34856</v>
      </c>
      <c r="C80">
        <v>36390</v>
      </c>
      <c r="D80">
        <v>31673</v>
      </c>
      <c r="E80">
        <v>33067</v>
      </c>
      <c r="F80">
        <v>22570</v>
      </c>
      <c r="G80">
        <v>23744</v>
      </c>
      <c r="H80">
        <v>7817.9</v>
      </c>
      <c r="I80">
        <v>7970.9</v>
      </c>
    </row>
    <row r="81" spans="1:9" x14ac:dyDescent="0.25">
      <c r="A81" s="1">
        <v>36008</v>
      </c>
      <c r="B81">
        <v>34950</v>
      </c>
      <c r="C81">
        <v>35388</v>
      </c>
      <c r="D81">
        <v>31744</v>
      </c>
      <c r="E81">
        <v>32220</v>
      </c>
      <c r="F81">
        <v>22743</v>
      </c>
      <c r="G81">
        <v>23857</v>
      </c>
      <c r="H81">
        <v>7833.5</v>
      </c>
      <c r="I81">
        <v>8010.5</v>
      </c>
    </row>
    <row r="82" spans="1:9" x14ac:dyDescent="0.25">
      <c r="A82" s="1">
        <v>36039</v>
      </c>
      <c r="B82">
        <v>34916</v>
      </c>
      <c r="C82">
        <v>34037</v>
      </c>
      <c r="D82">
        <v>31702</v>
      </c>
      <c r="E82">
        <v>31005</v>
      </c>
      <c r="F82">
        <v>22830</v>
      </c>
      <c r="G82">
        <v>22328</v>
      </c>
      <c r="H82">
        <v>7850.7</v>
      </c>
      <c r="I82">
        <v>7958.6</v>
      </c>
    </row>
    <row r="83" spans="1:9" x14ac:dyDescent="0.25">
      <c r="A83" s="1">
        <v>36069</v>
      </c>
      <c r="B83">
        <v>35093</v>
      </c>
      <c r="C83">
        <v>35421</v>
      </c>
      <c r="D83">
        <v>31864</v>
      </c>
      <c r="E83">
        <v>32214</v>
      </c>
      <c r="F83">
        <v>23066</v>
      </c>
      <c r="G83">
        <v>23735</v>
      </c>
      <c r="H83">
        <v>7840.3</v>
      </c>
      <c r="I83">
        <v>7816.2</v>
      </c>
    </row>
    <row r="84" spans="1:9" x14ac:dyDescent="0.25">
      <c r="A84" s="1">
        <v>36100</v>
      </c>
      <c r="B84">
        <v>35140</v>
      </c>
      <c r="C84">
        <v>34557</v>
      </c>
      <c r="D84">
        <v>31920</v>
      </c>
      <c r="E84">
        <v>31377</v>
      </c>
      <c r="F84">
        <v>23157</v>
      </c>
      <c r="G84">
        <v>22022</v>
      </c>
      <c r="H84">
        <v>7865.2</v>
      </c>
      <c r="I84">
        <v>7803.8</v>
      </c>
    </row>
    <row r="85" spans="1:9" x14ac:dyDescent="0.25">
      <c r="A85" s="1">
        <v>36130</v>
      </c>
      <c r="B85">
        <v>35533</v>
      </c>
      <c r="C85">
        <v>39240</v>
      </c>
      <c r="D85">
        <v>32291</v>
      </c>
      <c r="E85">
        <v>34681</v>
      </c>
      <c r="F85">
        <v>23351</v>
      </c>
      <c r="G85">
        <v>23351</v>
      </c>
      <c r="H85">
        <v>7890.8</v>
      </c>
      <c r="I85">
        <v>7859.4</v>
      </c>
    </row>
    <row r="86" spans="1:9" x14ac:dyDescent="0.25">
      <c r="A86" s="1">
        <v>36161</v>
      </c>
      <c r="B86">
        <v>35447</v>
      </c>
      <c r="C86">
        <v>34300</v>
      </c>
      <c r="D86">
        <v>32225</v>
      </c>
      <c r="E86">
        <v>31516</v>
      </c>
      <c r="F86">
        <v>22871</v>
      </c>
      <c r="G86">
        <v>21316</v>
      </c>
      <c r="H86">
        <v>7898.8</v>
      </c>
      <c r="I86">
        <v>7577.7</v>
      </c>
    </row>
    <row r="87" spans="1:9" x14ac:dyDescent="0.25">
      <c r="A87" s="1">
        <v>36192</v>
      </c>
      <c r="B87">
        <v>35707</v>
      </c>
      <c r="C87">
        <v>32175</v>
      </c>
      <c r="D87">
        <v>32465</v>
      </c>
      <c r="E87">
        <v>29413</v>
      </c>
      <c r="F87">
        <v>23270</v>
      </c>
      <c r="G87">
        <v>21199</v>
      </c>
      <c r="H87">
        <v>7936.4</v>
      </c>
      <c r="I87">
        <v>7692.3</v>
      </c>
    </row>
    <row r="88" spans="1:9" x14ac:dyDescent="0.25">
      <c r="A88" s="1">
        <v>36220</v>
      </c>
      <c r="B88">
        <v>35652</v>
      </c>
      <c r="C88">
        <v>35502</v>
      </c>
      <c r="D88">
        <v>32419</v>
      </c>
      <c r="E88">
        <v>32451</v>
      </c>
      <c r="F88">
        <v>23250</v>
      </c>
      <c r="G88">
        <v>23320</v>
      </c>
      <c r="H88">
        <v>7942.1</v>
      </c>
      <c r="I88">
        <v>7819.1</v>
      </c>
    </row>
    <row r="89" spans="1:9" x14ac:dyDescent="0.25">
      <c r="A89" s="1">
        <v>36251</v>
      </c>
      <c r="B89">
        <v>36013</v>
      </c>
      <c r="C89">
        <v>35121</v>
      </c>
      <c r="D89">
        <v>32700</v>
      </c>
      <c r="E89">
        <v>31948</v>
      </c>
      <c r="F89">
        <v>23440</v>
      </c>
      <c r="G89">
        <v>23674</v>
      </c>
      <c r="H89">
        <v>7970</v>
      </c>
      <c r="I89">
        <v>7962.1</v>
      </c>
    </row>
    <row r="90" spans="1:9" x14ac:dyDescent="0.25">
      <c r="A90" s="1">
        <v>36281</v>
      </c>
      <c r="B90">
        <v>36060</v>
      </c>
      <c r="C90">
        <v>37055</v>
      </c>
      <c r="D90">
        <v>32776</v>
      </c>
      <c r="E90">
        <v>33727</v>
      </c>
      <c r="F90">
        <v>23500</v>
      </c>
      <c r="G90">
        <v>24651</v>
      </c>
      <c r="H90">
        <v>7989.6</v>
      </c>
      <c r="I90">
        <v>8121.4</v>
      </c>
    </row>
    <row r="91" spans="1:9" x14ac:dyDescent="0.25">
      <c r="A91" s="1">
        <v>36312</v>
      </c>
      <c r="B91">
        <v>35872</v>
      </c>
      <c r="C91">
        <v>35791</v>
      </c>
      <c r="D91">
        <v>32633</v>
      </c>
      <c r="E91">
        <v>32568</v>
      </c>
      <c r="F91">
        <v>23546</v>
      </c>
      <c r="G91">
        <v>24088</v>
      </c>
      <c r="H91">
        <v>8007.8</v>
      </c>
      <c r="I91">
        <v>8236.4</v>
      </c>
    </row>
    <row r="92" spans="1:9" x14ac:dyDescent="0.25">
      <c r="A92" s="1">
        <v>36342</v>
      </c>
      <c r="B92">
        <v>36126</v>
      </c>
      <c r="C92">
        <v>37981</v>
      </c>
      <c r="D92">
        <v>32891</v>
      </c>
      <c r="E92">
        <v>34568</v>
      </c>
      <c r="F92">
        <v>23508</v>
      </c>
      <c r="G92">
        <v>25059</v>
      </c>
      <c r="H92">
        <v>8005.9</v>
      </c>
      <c r="I92">
        <v>8160.3</v>
      </c>
    </row>
    <row r="93" spans="1:9" x14ac:dyDescent="0.25">
      <c r="A93" s="1">
        <v>36373</v>
      </c>
      <c r="B93">
        <v>36117</v>
      </c>
      <c r="C93">
        <v>36105</v>
      </c>
      <c r="D93">
        <v>32878</v>
      </c>
      <c r="E93">
        <v>32944</v>
      </c>
      <c r="F93">
        <v>23664</v>
      </c>
      <c r="G93">
        <v>24611</v>
      </c>
      <c r="H93">
        <v>8009.3</v>
      </c>
      <c r="I93">
        <v>8187.6</v>
      </c>
    </row>
    <row r="94" spans="1:9" x14ac:dyDescent="0.25">
      <c r="A94" s="1">
        <v>36404</v>
      </c>
      <c r="B94">
        <v>36411</v>
      </c>
      <c r="C94">
        <v>35734</v>
      </c>
      <c r="D94">
        <v>33121</v>
      </c>
      <c r="E94">
        <v>32624</v>
      </c>
      <c r="F94">
        <v>23836</v>
      </c>
      <c r="G94">
        <v>23240</v>
      </c>
      <c r="H94">
        <v>8012.2</v>
      </c>
      <c r="I94">
        <v>8130.9</v>
      </c>
    </row>
    <row r="95" spans="1:9" x14ac:dyDescent="0.25">
      <c r="A95" s="1">
        <v>36434</v>
      </c>
      <c r="B95">
        <v>36271</v>
      </c>
      <c r="C95">
        <v>36164</v>
      </c>
      <c r="D95">
        <v>32968</v>
      </c>
      <c r="E95">
        <v>32935</v>
      </c>
      <c r="F95">
        <v>24265</v>
      </c>
      <c r="G95">
        <v>24847</v>
      </c>
      <c r="H95">
        <v>8059.8</v>
      </c>
      <c r="I95">
        <v>8041.2</v>
      </c>
    </row>
    <row r="96" spans="1:9" x14ac:dyDescent="0.25">
      <c r="A96" s="1">
        <v>36465</v>
      </c>
      <c r="B96">
        <v>36300</v>
      </c>
      <c r="C96">
        <v>35833</v>
      </c>
      <c r="D96">
        <v>32972</v>
      </c>
      <c r="E96">
        <v>32510</v>
      </c>
      <c r="F96">
        <v>24421</v>
      </c>
      <c r="G96">
        <v>23249</v>
      </c>
      <c r="H96">
        <v>8086</v>
      </c>
      <c r="I96">
        <v>8023.3</v>
      </c>
    </row>
    <row r="97" spans="1:9" x14ac:dyDescent="0.25">
      <c r="A97" s="1">
        <v>36495</v>
      </c>
      <c r="B97">
        <v>37665</v>
      </c>
      <c r="C97">
        <v>41938</v>
      </c>
      <c r="D97">
        <v>34270</v>
      </c>
      <c r="E97">
        <v>37046</v>
      </c>
      <c r="F97">
        <v>24378</v>
      </c>
      <c r="G97">
        <v>24646</v>
      </c>
      <c r="H97">
        <v>8114.1</v>
      </c>
      <c r="I97">
        <v>8071.1</v>
      </c>
    </row>
    <row r="98" spans="1:9" x14ac:dyDescent="0.25">
      <c r="A98" s="1">
        <v>36526</v>
      </c>
      <c r="B98">
        <v>35613</v>
      </c>
      <c r="C98">
        <v>34190</v>
      </c>
      <c r="D98">
        <v>32239</v>
      </c>
      <c r="E98">
        <v>31336</v>
      </c>
      <c r="F98">
        <v>24608</v>
      </c>
      <c r="G98">
        <v>22713</v>
      </c>
      <c r="H98">
        <v>8115.6</v>
      </c>
      <c r="I98">
        <v>7806.3</v>
      </c>
    </row>
    <row r="99" spans="1:9" x14ac:dyDescent="0.25">
      <c r="A99" s="1">
        <v>36557</v>
      </c>
      <c r="B99">
        <v>35980</v>
      </c>
      <c r="C99">
        <v>33507</v>
      </c>
      <c r="D99">
        <v>32567</v>
      </c>
      <c r="E99">
        <v>30515</v>
      </c>
      <c r="F99">
        <v>24887</v>
      </c>
      <c r="G99">
        <v>23493</v>
      </c>
      <c r="H99">
        <v>8125.8</v>
      </c>
      <c r="I99">
        <v>7881</v>
      </c>
    </row>
    <row r="100" spans="1:9" x14ac:dyDescent="0.25">
      <c r="A100" s="1">
        <v>36586</v>
      </c>
      <c r="B100">
        <v>36559</v>
      </c>
      <c r="C100">
        <v>36459</v>
      </c>
      <c r="D100">
        <v>33117</v>
      </c>
      <c r="E100">
        <v>33216</v>
      </c>
      <c r="F100">
        <v>25367</v>
      </c>
      <c r="G100">
        <v>25798</v>
      </c>
      <c r="H100">
        <v>8164.6</v>
      </c>
      <c r="I100">
        <v>8036</v>
      </c>
    </row>
    <row r="101" spans="1:9" x14ac:dyDescent="0.25">
      <c r="A101" s="1">
        <v>36617</v>
      </c>
      <c r="B101">
        <v>37008</v>
      </c>
      <c r="C101">
        <v>36321</v>
      </c>
      <c r="D101">
        <v>33541</v>
      </c>
      <c r="E101">
        <v>33004</v>
      </c>
      <c r="F101">
        <v>25215</v>
      </c>
      <c r="G101">
        <v>25366</v>
      </c>
      <c r="H101">
        <v>8170.4</v>
      </c>
      <c r="I101">
        <v>8154.8</v>
      </c>
    </row>
    <row r="102" spans="1:9" x14ac:dyDescent="0.25">
      <c r="A102" s="1">
        <v>36647</v>
      </c>
      <c r="B102">
        <v>36717</v>
      </c>
      <c r="C102">
        <v>37627</v>
      </c>
      <c r="D102">
        <v>33221</v>
      </c>
      <c r="E102">
        <v>34085</v>
      </c>
      <c r="F102">
        <v>25193</v>
      </c>
      <c r="G102">
        <v>26125</v>
      </c>
      <c r="H102">
        <v>8162.5</v>
      </c>
      <c r="I102">
        <v>8289.4</v>
      </c>
    </row>
    <row r="103" spans="1:9" x14ac:dyDescent="0.25">
      <c r="A103" s="1">
        <v>36678</v>
      </c>
      <c r="B103">
        <v>37175</v>
      </c>
      <c r="C103">
        <v>37469</v>
      </c>
      <c r="D103">
        <v>33644</v>
      </c>
      <c r="E103">
        <v>33880</v>
      </c>
      <c r="F103">
        <v>25262</v>
      </c>
      <c r="G103">
        <v>26222</v>
      </c>
      <c r="H103">
        <v>8174.6</v>
      </c>
      <c r="I103">
        <v>8416.2999999999993</v>
      </c>
    </row>
    <row r="104" spans="1:9" x14ac:dyDescent="0.25">
      <c r="A104" s="1">
        <v>36708</v>
      </c>
      <c r="B104">
        <v>37038</v>
      </c>
      <c r="C104">
        <v>38160</v>
      </c>
      <c r="D104">
        <v>33479</v>
      </c>
      <c r="E104">
        <v>34517</v>
      </c>
      <c r="F104">
        <v>25454</v>
      </c>
      <c r="G104">
        <v>26701</v>
      </c>
      <c r="H104">
        <v>8188.4</v>
      </c>
      <c r="I104">
        <v>8353.5</v>
      </c>
    </row>
    <row r="105" spans="1:9" x14ac:dyDescent="0.25">
      <c r="A105" s="1">
        <v>36739</v>
      </c>
      <c r="B105">
        <v>37110</v>
      </c>
      <c r="C105">
        <v>37768</v>
      </c>
      <c r="D105">
        <v>33554</v>
      </c>
      <c r="E105">
        <v>34225</v>
      </c>
      <c r="F105">
        <v>25342</v>
      </c>
      <c r="G105">
        <v>26457</v>
      </c>
      <c r="H105">
        <v>8218.2999999999993</v>
      </c>
      <c r="I105">
        <v>8397.7000000000007</v>
      </c>
    </row>
    <row r="106" spans="1:9" x14ac:dyDescent="0.25">
      <c r="A106" s="1">
        <v>36770</v>
      </c>
      <c r="B106">
        <v>37308</v>
      </c>
      <c r="C106">
        <v>36768</v>
      </c>
      <c r="D106">
        <v>33729</v>
      </c>
      <c r="E106">
        <v>33324</v>
      </c>
      <c r="F106">
        <v>25711</v>
      </c>
      <c r="G106">
        <v>25531</v>
      </c>
      <c r="H106">
        <v>8241.4</v>
      </c>
      <c r="I106">
        <v>8349.5</v>
      </c>
    </row>
    <row r="107" spans="1:9" x14ac:dyDescent="0.25">
      <c r="A107" s="1">
        <v>36800</v>
      </c>
      <c r="B107">
        <v>37476</v>
      </c>
      <c r="C107">
        <v>36614</v>
      </c>
      <c r="D107">
        <v>33867</v>
      </c>
      <c r="E107">
        <v>33190</v>
      </c>
      <c r="F107">
        <v>25706</v>
      </c>
      <c r="G107">
        <v>25732</v>
      </c>
      <c r="H107">
        <v>8174.8</v>
      </c>
      <c r="I107">
        <v>8162.8</v>
      </c>
    </row>
    <row r="108" spans="1:9" x14ac:dyDescent="0.25">
      <c r="A108" s="1">
        <v>36831</v>
      </c>
      <c r="B108">
        <v>37700</v>
      </c>
      <c r="C108">
        <v>37629</v>
      </c>
      <c r="D108">
        <v>34071</v>
      </c>
      <c r="E108">
        <v>33969</v>
      </c>
      <c r="F108">
        <v>25698</v>
      </c>
      <c r="G108">
        <v>24362</v>
      </c>
      <c r="H108">
        <v>8243.4</v>
      </c>
      <c r="I108">
        <v>8183.5</v>
      </c>
    </row>
    <row r="109" spans="1:9" x14ac:dyDescent="0.25">
      <c r="A109" s="1">
        <v>36861</v>
      </c>
      <c r="B109">
        <v>38033</v>
      </c>
      <c r="C109">
        <v>42252</v>
      </c>
      <c r="D109">
        <v>34558</v>
      </c>
      <c r="E109">
        <v>37254</v>
      </c>
      <c r="F109">
        <v>25133</v>
      </c>
      <c r="G109">
        <v>25761</v>
      </c>
      <c r="H109">
        <v>8283.2000000000007</v>
      </c>
      <c r="I109">
        <v>8238.7000000000007</v>
      </c>
    </row>
    <row r="110" spans="1:9" x14ac:dyDescent="0.25">
      <c r="A110" s="1">
        <v>36892</v>
      </c>
      <c r="B110">
        <v>37903</v>
      </c>
      <c r="C110">
        <v>36332</v>
      </c>
      <c r="D110">
        <v>34229</v>
      </c>
      <c r="E110">
        <v>33236</v>
      </c>
      <c r="F110">
        <v>26180</v>
      </c>
      <c r="G110">
        <v>23955</v>
      </c>
      <c r="H110">
        <v>8283</v>
      </c>
      <c r="I110">
        <v>7976.5</v>
      </c>
    </row>
    <row r="111" spans="1:9" x14ac:dyDescent="0.25">
      <c r="A111" s="1">
        <v>36923</v>
      </c>
      <c r="B111">
        <v>38252</v>
      </c>
      <c r="C111">
        <v>34585</v>
      </c>
      <c r="D111">
        <v>34602</v>
      </c>
      <c r="E111">
        <v>31488</v>
      </c>
      <c r="F111">
        <v>26069</v>
      </c>
      <c r="G111">
        <v>23801</v>
      </c>
      <c r="H111">
        <v>8306.2000000000007</v>
      </c>
      <c r="I111">
        <v>8073.4</v>
      </c>
    </row>
    <row r="112" spans="1:9" x14ac:dyDescent="0.25">
      <c r="A112" s="1">
        <v>36951</v>
      </c>
      <c r="B112">
        <v>38133</v>
      </c>
      <c r="C112">
        <v>38321</v>
      </c>
      <c r="D112">
        <v>34477</v>
      </c>
      <c r="E112">
        <v>34856</v>
      </c>
      <c r="F112">
        <v>26122</v>
      </c>
      <c r="G112">
        <v>27010</v>
      </c>
      <c r="H112">
        <v>8304.6</v>
      </c>
      <c r="I112">
        <v>8174</v>
      </c>
    </row>
    <row r="113" spans="1:9" x14ac:dyDescent="0.25">
      <c r="A113" s="1">
        <v>36982</v>
      </c>
      <c r="B113">
        <v>38369</v>
      </c>
      <c r="C113">
        <v>37122</v>
      </c>
      <c r="D113">
        <v>34727</v>
      </c>
      <c r="E113">
        <v>33685</v>
      </c>
      <c r="F113">
        <v>26045</v>
      </c>
      <c r="G113">
        <v>25863</v>
      </c>
      <c r="H113">
        <v>8327.7000000000007</v>
      </c>
      <c r="I113">
        <v>8310.2999999999993</v>
      </c>
    </row>
    <row r="114" spans="1:9" x14ac:dyDescent="0.25">
      <c r="A114" s="1">
        <v>37012</v>
      </c>
      <c r="B114">
        <v>38439</v>
      </c>
      <c r="C114">
        <v>39793</v>
      </c>
      <c r="D114">
        <v>34781</v>
      </c>
      <c r="E114">
        <v>36068</v>
      </c>
      <c r="F114">
        <v>26278</v>
      </c>
      <c r="G114">
        <v>27355</v>
      </c>
      <c r="H114">
        <v>8354</v>
      </c>
      <c r="I114">
        <v>8478</v>
      </c>
    </row>
    <row r="115" spans="1:9" x14ac:dyDescent="0.25">
      <c r="A115" s="1">
        <v>37043</v>
      </c>
      <c r="B115">
        <v>38569</v>
      </c>
      <c r="C115">
        <v>39006</v>
      </c>
      <c r="D115">
        <v>34866</v>
      </c>
      <c r="E115">
        <v>35215</v>
      </c>
      <c r="F115">
        <v>26379</v>
      </c>
      <c r="G115">
        <v>27566</v>
      </c>
      <c r="H115">
        <v>8374.7000000000007</v>
      </c>
      <c r="I115">
        <v>8615.6</v>
      </c>
    </row>
    <row r="116" spans="1:9" x14ac:dyDescent="0.25">
      <c r="A116" s="1">
        <v>37073</v>
      </c>
      <c r="B116">
        <v>38506</v>
      </c>
      <c r="C116">
        <v>39182</v>
      </c>
      <c r="D116">
        <v>34792</v>
      </c>
      <c r="E116">
        <v>35418</v>
      </c>
      <c r="F116">
        <v>26507</v>
      </c>
      <c r="G116">
        <v>27594</v>
      </c>
      <c r="H116">
        <v>8402.7999999999993</v>
      </c>
      <c r="I116">
        <v>8582.2000000000007</v>
      </c>
    </row>
    <row r="117" spans="1:9" x14ac:dyDescent="0.25">
      <c r="A117" s="1">
        <v>37104</v>
      </c>
      <c r="B117">
        <v>38738</v>
      </c>
      <c r="C117">
        <v>39683</v>
      </c>
      <c r="D117">
        <v>35043</v>
      </c>
      <c r="E117">
        <v>35919</v>
      </c>
      <c r="F117">
        <v>26853</v>
      </c>
      <c r="G117">
        <v>28303</v>
      </c>
      <c r="H117">
        <v>8393.9</v>
      </c>
      <c r="I117">
        <v>8589.5</v>
      </c>
    </row>
    <row r="118" spans="1:9" x14ac:dyDescent="0.25">
      <c r="A118" s="1">
        <v>37135</v>
      </c>
      <c r="B118">
        <v>38832</v>
      </c>
      <c r="C118">
        <v>37821</v>
      </c>
      <c r="D118">
        <v>35152</v>
      </c>
      <c r="E118">
        <v>34379</v>
      </c>
      <c r="F118">
        <v>26239</v>
      </c>
      <c r="G118">
        <v>25714</v>
      </c>
      <c r="H118">
        <v>8387.7000000000007</v>
      </c>
      <c r="I118">
        <v>8484.2000000000007</v>
      </c>
    </row>
    <row r="119" spans="1:9" x14ac:dyDescent="0.25">
      <c r="A119" s="1">
        <v>37165</v>
      </c>
      <c r="B119">
        <v>38944</v>
      </c>
      <c r="C119">
        <v>38375</v>
      </c>
      <c r="D119">
        <v>35270</v>
      </c>
      <c r="E119">
        <v>34847</v>
      </c>
      <c r="F119">
        <v>26541</v>
      </c>
      <c r="G119">
        <v>26408</v>
      </c>
      <c r="H119">
        <v>8377.7999999999993</v>
      </c>
      <c r="I119">
        <v>8365.9</v>
      </c>
    </row>
    <row r="120" spans="1:9" x14ac:dyDescent="0.25">
      <c r="A120" s="1">
        <v>37196</v>
      </c>
      <c r="B120">
        <v>39161</v>
      </c>
      <c r="C120">
        <v>39151</v>
      </c>
      <c r="D120">
        <v>35414</v>
      </c>
      <c r="E120">
        <v>35308</v>
      </c>
      <c r="F120">
        <v>26597</v>
      </c>
      <c r="G120">
        <v>25533</v>
      </c>
      <c r="H120">
        <v>8383.4</v>
      </c>
      <c r="I120">
        <v>8327.1</v>
      </c>
    </row>
    <row r="121" spans="1:9" x14ac:dyDescent="0.25">
      <c r="A121" s="1">
        <v>37226</v>
      </c>
      <c r="B121">
        <v>38996</v>
      </c>
      <c r="C121">
        <v>43058</v>
      </c>
      <c r="D121">
        <v>35208</v>
      </c>
      <c r="E121">
        <v>37708</v>
      </c>
      <c r="F121">
        <v>27156</v>
      </c>
      <c r="G121">
        <v>27536</v>
      </c>
      <c r="H121">
        <v>8382.5</v>
      </c>
      <c r="I121">
        <v>8332.4</v>
      </c>
    </row>
    <row r="122" spans="1:9" x14ac:dyDescent="0.25">
      <c r="A122" s="1">
        <v>37257</v>
      </c>
      <c r="B122">
        <v>38833</v>
      </c>
      <c r="C122">
        <v>37662</v>
      </c>
      <c r="D122">
        <v>35130</v>
      </c>
      <c r="E122">
        <v>34533</v>
      </c>
      <c r="F122">
        <v>27201</v>
      </c>
      <c r="G122">
        <v>25052</v>
      </c>
      <c r="H122">
        <v>8421.4</v>
      </c>
      <c r="I122">
        <v>8122.3</v>
      </c>
    </row>
    <row r="123" spans="1:9" x14ac:dyDescent="0.25">
      <c r="A123" s="1">
        <v>37288</v>
      </c>
      <c r="B123">
        <v>38885</v>
      </c>
      <c r="C123">
        <v>35215</v>
      </c>
      <c r="D123">
        <v>35114</v>
      </c>
      <c r="E123">
        <v>32024</v>
      </c>
      <c r="F123">
        <v>27384</v>
      </c>
      <c r="G123">
        <v>25002</v>
      </c>
      <c r="H123">
        <v>8385.7000000000007</v>
      </c>
      <c r="I123">
        <v>8149.8</v>
      </c>
    </row>
    <row r="124" spans="1:9" x14ac:dyDescent="0.25">
      <c r="A124" s="1">
        <v>37316</v>
      </c>
      <c r="B124">
        <v>38913</v>
      </c>
      <c r="C124">
        <v>39485</v>
      </c>
      <c r="D124">
        <v>35160</v>
      </c>
      <c r="E124">
        <v>35863</v>
      </c>
      <c r="F124">
        <v>27203</v>
      </c>
      <c r="G124">
        <v>28128</v>
      </c>
      <c r="H124">
        <v>8387.2000000000007</v>
      </c>
      <c r="I124">
        <v>8253.5</v>
      </c>
    </row>
    <row r="125" spans="1:9" x14ac:dyDescent="0.25">
      <c r="A125" s="1">
        <v>37347</v>
      </c>
      <c r="B125">
        <v>38568</v>
      </c>
      <c r="C125">
        <v>36629</v>
      </c>
      <c r="D125">
        <v>34827</v>
      </c>
      <c r="E125">
        <v>33190</v>
      </c>
      <c r="F125">
        <v>27500</v>
      </c>
      <c r="G125">
        <v>27390</v>
      </c>
      <c r="H125">
        <v>8375.9</v>
      </c>
      <c r="I125">
        <v>8355</v>
      </c>
    </row>
    <row r="126" spans="1:9" x14ac:dyDescent="0.25">
      <c r="A126" s="1">
        <v>37377</v>
      </c>
      <c r="B126">
        <v>38713</v>
      </c>
      <c r="C126">
        <v>40390</v>
      </c>
      <c r="D126">
        <v>34941</v>
      </c>
      <c r="E126">
        <v>36478</v>
      </c>
      <c r="F126">
        <v>27378</v>
      </c>
      <c r="G126">
        <v>28720</v>
      </c>
      <c r="H126">
        <v>8389.4</v>
      </c>
      <c r="I126">
        <v>8507.2999999999993</v>
      </c>
    </row>
    <row r="127" spans="1:9" x14ac:dyDescent="0.25">
      <c r="A127" s="1">
        <v>37408</v>
      </c>
      <c r="B127">
        <v>38723</v>
      </c>
      <c r="C127">
        <v>38715</v>
      </c>
      <c r="D127">
        <v>34933</v>
      </c>
      <c r="E127">
        <v>34933</v>
      </c>
      <c r="F127">
        <v>27586</v>
      </c>
      <c r="G127">
        <v>28469</v>
      </c>
      <c r="H127">
        <v>8376.7999999999993</v>
      </c>
      <c r="I127">
        <v>8603.4</v>
      </c>
    </row>
    <row r="128" spans="1:9" x14ac:dyDescent="0.25">
      <c r="A128" s="1">
        <v>37438</v>
      </c>
      <c r="B128">
        <v>38834</v>
      </c>
      <c r="C128">
        <v>39773</v>
      </c>
      <c r="D128">
        <v>35044</v>
      </c>
      <c r="E128">
        <v>35885</v>
      </c>
      <c r="F128">
        <v>27616</v>
      </c>
      <c r="G128">
        <v>28638</v>
      </c>
      <c r="H128">
        <v>8420.2999999999993</v>
      </c>
      <c r="I128">
        <v>8602.7000000000007</v>
      </c>
    </row>
    <row r="129" spans="1:9" x14ac:dyDescent="0.25">
      <c r="A129" s="1">
        <v>37469</v>
      </c>
      <c r="B129">
        <v>38647</v>
      </c>
      <c r="C129">
        <v>39918</v>
      </c>
      <c r="D129">
        <v>34874</v>
      </c>
      <c r="E129">
        <v>36025</v>
      </c>
      <c r="F129">
        <v>27607</v>
      </c>
      <c r="G129">
        <v>29540</v>
      </c>
      <c r="H129">
        <v>8433.1</v>
      </c>
      <c r="I129">
        <v>8631.1</v>
      </c>
    </row>
    <row r="130" spans="1:9" x14ac:dyDescent="0.25">
      <c r="A130" s="1">
        <v>37500</v>
      </c>
      <c r="B130">
        <v>38599</v>
      </c>
      <c r="C130">
        <v>37068</v>
      </c>
      <c r="D130">
        <v>34865</v>
      </c>
      <c r="E130">
        <v>33610</v>
      </c>
      <c r="F130">
        <v>27784</v>
      </c>
      <c r="G130">
        <v>26839</v>
      </c>
      <c r="H130">
        <v>8439</v>
      </c>
      <c r="I130">
        <v>8530.7999999999993</v>
      </c>
    </row>
    <row r="131" spans="1:9" x14ac:dyDescent="0.25">
      <c r="A131" s="1">
        <v>37530</v>
      </c>
      <c r="B131">
        <v>38693</v>
      </c>
      <c r="C131">
        <v>38461</v>
      </c>
      <c r="D131">
        <v>34990</v>
      </c>
      <c r="E131">
        <v>34885</v>
      </c>
      <c r="F131">
        <v>27623</v>
      </c>
      <c r="G131">
        <v>27595</v>
      </c>
      <c r="H131">
        <v>8480.1</v>
      </c>
      <c r="I131">
        <v>8480.4</v>
      </c>
    </row>
    <row r="132" spans="1:9" x14ac:dyDescent="0.25">
      <c r="A132" s="1">
        <v>37561</v>
      </c>
      <c r="B132">
        <v>38886</v>
      </c>
      <c r="C132">
        <v>39501</v>
      </c>
      <c r="D132">
        <v>35157</v>
      </c>
      <c r="E132">
        <v>35649</v>
      </c>
      <c r="F132">
        <v>27916</v>
      </c>
      <c r="G132">
        <v>26967</v>
      </c>
      <c r="H132">
        <v>8492.6</v>
      </c>
      <c r="I132">
        <v>8437.5</v>
      </c>
    </row>
    <row r="133" spans="1:9" x14ac:dyDescent="0.25">
      <c r="A133" s="1">
        <v>37591</v>
      </c>
      <c r="B133">
        <v>39072</v>
      </c>
      <c r="C133">
        <v>42039</v>
      </c>
      <c r="D133">
        <v>35257</v>
      </c>
      <c r="E133">
        <v>36738</v>
      </c>
      <c r="F133">
        <v>28017</v>
      </c>
      <c r="G133">
        <v>28185</v>
      </c>
      <c r="H133">
        <v>8484.2000000000007</v>
      </c>
      <c r="I133">
        <v>8421</v>
      </c>
    </row>
    <row r="134" spans="1:9" x14ac:dyDescent="0.25">
      <c r="A134" s="1">
        <v>37622</v>
      </c>
      <c r="B134">
        <v>39412</v>
      </c>
      <c r="C134">
        <v>38602</v>
      </c>
      <c r="D134">
        <v>35669</v>
      </c>
      <c r="E134">
        <v>35384</v>
      </c>
      <c r="F134">
        <v>28018</v>
      </c>
      <c r="G134">
        <v>26057</v>
      </c>
      <c r="H134">
        <v>8530.7000000000007</v>
      </c>
      <c r="I134">
        <v>8233.5</v>
      </c>
    </row>
    <row r="135" spans="1:9" x14ac:dyDescent="0.25">
      <c r="A135" s="1">
        <v>37653</v>
      </c>
      <c r="B135">
        <v>39285</v>
      </c>
      <c r="C135">
        <v>35581</v>
      </c>
      <c r="D135">
        <v>35570</v>
      </c>
      <c r="E135">
        <v>32440</v>
      </c>
      <c r="F135">
        <v>27979</v>
      </c>
      <c r="G135">
        <v>25573</v>
      </c>
      <c r="H135">
        <v>8511.4</v>
      </c>
      <c r="I135">
        <v>8254.7999999999993</v>
      </c>
    </row>
    <row r="136" spans="1:9" x14ac:dyDescent="0.25">
      <c r="A136" s="1">
        <v>37681</v>
      </c>
      <c r="B136">
        <v>39318</v>
      </c>
      <c r="C136">
        <v>38721</v>
      </c>
      <c r="D136">
        <v>35549</v>
      </c>
      <c r="E136">
        <v>35265</v>
      </c>
      <c r="F136">
        <v>28505</v>
      </c>
      <c r="G136">
        <v>29161</v>
      </c>
      <c r="H136">
        <v>8514.2999999999993</v>
      </c>
      <c r="I136">
        <v>8378.6</v>
      </c>
    </row>
    <row r="137" spans="1:9" x14ac:dyDescent="0.25">
      <c r="A137" s="1">
        <v>37712</v>
      </c>
      <c r="B137">
        <v>39441</v>
      </c>
      <c r="C137">
        <v>38478</v>
      </c>
      <c r="D137">
        <v>35638</v>
      </c>
      <c r="E137">
        <v>34854</v>
      </c>
      <c r="F137">
        <v>28403</v>
      </c>
      <c r="G137">
        <v>28261</v>
      </c>
      <c r="H137">
        <v>8532.1</v>
      </c>
      <c r="I137">
        <v>8513.7000000000007</v>
      </c>
    </row>
    <row r="138" spans="1:9" x14ac:dyDescent="0.25">
      <c r="A138" s="1">
        <v>37742</v>
      </c>
      <c r="B138">
        <v>39019</v>
      </c>
      <c r="C138">
        <v>41032</v>
      </c>
      <c r="D138">
        <v>35225</v>
      </c>
      <c r="E138">
        <v>37057</v>
      </c>
      <c r="F138">
        <v>29048</v>
      </c>
      <c r="G138">
        <v>30907</v>
      </c>
      <c r="H138">
        <v>8535.4</v>
      </c>
      <c r="I138">
        <v>8656.5</v>
      </c>
    </row>
    <row r="139" spans="1:9" x14ac:dyDescent="0.25">
      <c r="A139" s="1">
        <v>37773</v>
      </c>
      <c r="B139">
        <v>39480</v>
      </c>
      <c r="C139">
        <v>38969</v>
      </c>
      <c r="D139">
        <v>35676</v>
      </c>
      <c r="E139">
        <v>35212</v>
      </c>
      <c r="F139">
        <v>29230</v>
      </c>
      <c r="G139">
        <v>29756</v>
      </c>
      <c r="H139">
        <v>8551.1</v>
      </c>
      <c r="I139">
        <v>8776.2000000000007</v>
      </c>
    </row>
    <row r="140" spans="1:9" x14ac:dyDescent="0.25">
      <c r="A140" s="1">
        <v>37803</v>
      </c>
      <c r="B140">
        <v>39808</v>
      </c>
      <c r="C140">
        <v>41076</v>
      </c>
      <c r="D140">
        <v>35957</v>
      </c>
      <c r="E140">
        <v>37108</v>
      </c>
      <c r="F140">
        <v>29395</v>
      </c>
      <c r="G140">
        <v>30600</v>
      </c>
      <c r="H140">
        <v>8557</v>
      </c>
      <c r="I140">
        <v>8748.7000000000007</v>
      </c>
    </row>
    <row r="141" spans="1:9" x14ac:dyDescent="0.25">
      <c r="A141" s="1">
        <v>37834</v>
      </c>
      <c r="B141">
        <v>39833</v>
      </c>
      <c r="C141">
        <v>40670</v>
      </c>
      <c r="D141">
        <v>35890</v>
      </c>
      <c r="E141">
        <v>36644</v>
      </c>
      <c r="F141">
        <v>29844</v>
      </c>
      <c r="G141">
        <v>31844</v>
      </c>
      <c r="H141">
        <v>8590.2000000000007</v>
      </c>
      <c r="I141">
        <v>8787.4</v>
      </c>
    </row>
    <row r="142" spans="1:9" x14ac:dyDescent="0.25">
      <c r="A142" s="1">
        <v>37865</v>
      </c>
      <c r="B142">
        <v>39878</v>
      </c>
      <c r="C142">
        <v>38396</v>
      </c>
      <c r="D142">
        <v>35918</v>
      </c>
      <c r="E142">
        <v>34697</v>
      </c>
      <c r="F142">
        <v>29503</v>
      </c>
      <c r="G142">
        <v>28559</v>
      </c>
      <c r="H142">
        <v>8637.1</v>
      </c>
      <c r="I142">
        <v>8722.6</v>
      </c>
    </row>
    <row r="143" spans="1:9" x14ac:dyDescent="0.25">
      <c r="A143" s="1">
        <v>37895</v>
      </c>
      <c r="B143">
        <v>39776</v>
      </c>
      <c r="C143">
        <v>39828</v>
      </c>
      <c r="D143">
        <v>35763</v>
      </c>
      <c r="E143">
        <v>35870</v>
      </c>
      <c r="F143">
        <v>30045</v>
      </c>
      <c r="G143">
        <v>30255</v>
      </c>
      <c r="H143">
        <v>8679.2000000000007</v>
      </c>
      <c r="I143">
        <v>8663.2999999999993</v>
      </c>
    </row>
    <row r="144" spans="1:9" x14ac:dyDescent="0.25">
      <c r="A144" s="1">
        <v>37926</v>
      </c>
      <c r="B144">
        <v>39631</v>
      </c>
      <c r="C144">
        <v>39767</v>
      </c>
      <c r="D144">
        <v>35679</v>
      </c>
      <c r="E144">
        <v>35786</v>
      </c>
      <c r="F144">
        <v>30229</v>
      </c>
      <c r="G144">
        <v>28869</v>
      </c>
      <c r="H144">
        <v>8691.1</v>
      </c>
      <c r="I144">
        <v>8634.7000000000007</v>
      </c>
    </row>
    <row r="145" spans="1:9" x14ac:dyDescent="0.25">
      <c r="A145" s="1">
        <v>37956</v>
      </c>
      <c r="B145">
        <v>39809</v>
      </c>
      <c r="C145">
        <v>43265</v>
      </c>
      <c r="D145">
        <v>35808</v>
      </c>
      <c r="E145">
        <v>37670</v>
      </c>
      <c r="F145">
        <v>29795</v>
      </c>
      <c r="G145">
        <v>29884</v>
      </c>
      <c r="H145">
        <v>8712.5</v>
      </c>
      <c r="I145">
        <v>8642.6</v>
      </c>
    </row>
    <row r="146" spans="1:9" x14ac:dyDescent="0.25">
      <c r="A146" s="1">
        <v>37987</v>
      </c>
      <c r="B146">
        <v>40443</v>
      </c>
      <c r="C146">
        <v>39978</v>
      </c>
      <c r="D146">
        <v>36402</v>
      </c>
      <c r="E146">
        <v>36475</v>
      </c>
      <c r="F146">
        <v>30341</v>
      </c>
      <c r="G146">
        <v>28642</v>
      </c>
      <c r="H146">
        <v>8737.5</v>
      </c>
      <c r="I146">
        <v>8445.1</v>
      </c>
    </row>
    <row r="147" spans="1:9" x14ac:dyDescent="0.25">
      <c r="A147" s="1">
        <v>38018</v>
      </c>
      <c r="B147">
        <v>39922</v>
      </c>
      <c r="C147">
        <v>37184</v>
      </c>
      <c r="D147">
        <v>35890</v>
      </c>
      <c r="E147">
        <v>33701</v>
      </c>
      <c r="F147">
        <v>30461</v>
      </c>
      <c r="G147">
        <v>28755</v>
      </c>
      <c r="H147">
        <v>8753</v>
      </c>
      <c r="I147">
        <v>8491.2000000000007</v>
      </c>
    </row>
    <row r="148" spans="1:9" x14ac:dyDescent="0.25">
      <c r="A148" s="1">
        <v>38047</v>
      </c>
      <c r="B148">
        <v>40419</v>
      </c>
      <c r="C148">
        <v>39604</v>
      </c>
      <c r="D148">
        <v>36365</v>
      </c>
      <c r="E148">
        <v>35892</v>
      </c>
      <c r="F148">
        <v>30703</v>
      </c>
      <c r="G148">
        <v>31133</v>
      </c>
      <c r="H148">
        <v>8794.5</v>
      </c>
      <c r="I148">
        <v>8656</v>
      </c>
    </row>
    <row r="149" spans="1:9" x14ac:dyDescent="0.25">
      <c r="A149" s="1">
        <v>38078</v>
      </c>
      <c r="B149">
        <v>40399</v>
      </c>
      <c r="C149">
        <v>39857</v>
      </c>
      <c r="D149">
        <v>36312</v>
      </c>
      <c r="E149">
        <v>35876</v>
      </c>
      <c r="F149">
        <v>30560</v>
      </c>
      <c r="G149">
        <v>30866</v>
      </c>
      <c r="H149">
        <v>8816.5</v>
      </c>
      <c r="I149">
        <v>8807.9</v>
      </c>
    </row>
    <row r="150" spans="1:9" x14ac:dyDescent="0.25">
      <c r="A150" s="1">
        <v>38108</v>
      </c>
      <c r="B150">
        <v>40635</v>
      </c>
      <c r="C150">
        <v>41918</v>
      </c>
      <c r="D150">
        <v>36528</v>
      </c>
      <c r="E150">
        <v>37733</v>
      </c>
      <c r="F150">
        <v>30712</v>
      </c>
      <c r="G150">
        <v>32155</v>
      </c>
      <c r="H150">
        <v>8840.5</v>
      </c>
      <c r="I150">
        <v>8973</v>
      </c>
    </row>
    <row r="151" spans="1:9" x14ac:dyDescent="0.25">
      <c r="A151" s="1">
        <v>38139</v>
      </c>
      <c r="B151">
        <v>40608</v>
      </c>
      <c r="C151">
        <v>40447</v>
      </c>
      <c r="D151">
        <v>36508</v>
      </c>
      <c r="E151">
        <v>36362</v>
      </c>
      <c r="F151">
        <v>30825</v>
      </c>
      <c r="G151">
        <v>31380</v>
      </c>
      <c r="H151">
        <v>8851.7000000000007</v>
      </c>
      <c r="I151">
        <v>9077.2999999999993</v>
      </c>
    </row>
    <row r="152" spans="1:9" x14ac:dyDescent="0.25">
      <c r="A152" s="1">
        <v>38169</v>
      </c>
      <c r="B152">
        <v>40631</v>
      </c>
      <c r="C152">
        <v>42512</v>
      </c>
      <c r="D152">
        <v>36526</v>
      </c>
      <c r="E152">
        <v>38170</v>
      </c>
      <c r="F152">
        <v>31191</v>
      </c>
      <c r="G152">
        <v>33125</v>
      </c>
      <c r="H152">
        <v>8857.4</v>
      </c>
      <c r="I152">
        <v>9051.5</v>
      </c>
    </row>
    <row r="153" spans="1:9" x14ac:dyDescent="0.25">
      <c r="A153" s="1">
        <v>38200</v>
      </c>
      <c r="B153">
        <v>40771</v>
      </c>
      <c r="C153">
        <v>40617</v>
      </c>
      <c r="D153">
        <v>36680</v>
      </c>
      <c r="E153">
        <v>36607</v>
      </c>
      <c r="F153">
        <v>31036</v>
      </c>
      <c r="G153">
        <v>32184</v>
      </c>
      <c r="H153">
        <v>8850.9</v>
      </c>
      <c r="I153">
        <v>9055</v>
      </c>
    </row>
    <row r="154" spans="1:9" x14ac:dyDescent="0.25">
      <c r="A154" s="1">
        <v>38231</v>
      </c>
      <c r="B154">
        <v>41045</v>
      </c>
      <c r="C154">
        <v>40270</v>
      </c>
      <c r="D154">
        <v>36951</v>
      </c>
      <c r="E154">
        <v>36360</v>
      </c>
      <c r="F154">
        <v>31430</v>
      </c>
      <c r="G154">
        <v>30550</v>
      </c>
      <c r="H154">
        <v>8897.6</v>
      </c>
      <c r="I154">
        <v>8975.5</v>
      </c>
    </row>
    <row r="155" spans="1:9" x14ac:dyDescent="0.25">
      <c r="A155" s="1">
        <v>38261</v>
      </c>
      <c r="B155">
        <v>41177</v>
      </c>
      <c r="C155">
        <v>41050</v>
      </c>
      <c r="D155">
        <v>37078</v>
      </c>
      <c r="E155">
        <v>37004</v>
      </c>
      <c r="F155">
        <v>31625</v>
      </c>
      <c r="G155">
        <v>32258</v>
      </c>
      <c r="H155">
        <v>8929.7999999999993</v>
      </c>
      <c r="I155">
        <v>8929.1</v>
      </c>
    </row>
    <row r="156" spans="1:9" x14ac:dyDescent="0.25">
      <c r="A156" s="1">
        <v>38292</v>
      </c>
      <c r="B156">
        <v>41404</v>
      </c>
      <c r="C156">
        <v>41018</v>
      </c>
      <c r="D156">
        <v>37286</v>
      </c>
      <c r="E156">
        <v>36876</v>
      </c>
      <c r="F156">
        <v>31659</v>
      </c>
      <c r="G156">
        <v>29981</v>
      </c>
      <c r="H156">
        <v>8947.7999999999993</v>
      </c>
      <c r="I156">
        <v>8888.6</v>
      </c>
    </row>
    <row r="157" spans="1:9" x14ac:dyDescent="0.25">
      <c r="A157" s="1">
        <v>38322</v>
      </c>
      <c r="B157">
        <v>41534</v>
      </c>
      <c r="C157">
        <v>45925</v>
      </c>
      <c r="D157">
        <v>37423</v>
      </c>
      <c r="E157">
        <v>40080</v>
      </c>
      <c r="F157">
        <v>32111</v>
      </c>
      <c r="G157">
        <v>32528</v>
      </c>
      <c r="H157">
        <v>8970.2000000000007</v>
      </c>
      <c r="I157">
        <v>8894.1</v>
      </c>
    </row>
    <row r="158" spans="1:9" x14ac:dyDescent="0.25">
      <c r="A158" s="1">
        <v>38353</v>
      </c>
      <c r="B158">
        <v>41691</v>
      </c>
      <c r="C158">
        <v>40592</v>
      </c>
      <c r="D158">
        <v>37628</v>
      </c>
      <c r="E158">
        <v>37176</v>
      </c>
      <c r="F158">
        <v>32000</v>
      </c>
      <c r="G158">
        <v>29792</v>
      </c>
      <c r="H158">
        <v>8998.7000000000007</v>
      </c>
      <c r="I158">
        <v>8704.2000000000007</v>
      </c>
    </row>
    <row r="159" spans="1:9" x14ac:dyDescent="0.25">
      <c r="A159" s="1">
        <v>38384</v>
      </c>
      <c r="B159">
        <v>41757</v>
      </c>
      <c r="C159">
        <v>37829</v>
      </c>
      <c r="D159">
        <v>37553</v>
      </c>
      <c r="E159">
        <v>34286</v>
      </c>
      <c r="F159">
        <v>32469</v>
      </c>
      <c r="G159">
        <v>29742</v>
      </c>
      <c r="H159">
        <v>9027.2000000000007</v>
      </c>
      <c r="I159">
        <v>8759.7999999999993</v>
      </c>
    </row>
    <row r="160" spans="1:9" x14ac:dyDescent="0.25">
      <c r="A160" s="1">
        <v>38412</v>
      </c>
      <c r="B160">
        <v>41800</v>
      </c>
      <c r="C160">
        <v>42159</v>
      </c>
      <c r="D160">
        <v>37645</v>
      </c>
      <c r="E160">
        <v>38210</v>
      </c>
      <c r="F160">
        <v>32273</v>
      </c>
      <c r="G160">
        <v>32757</v>
      </c>
      <c r="H160">
        <v>9051.7999999999993</v>
      </c>
      <c r="I160">
        <v>8909.2999999999993</v>
      </c>
    </row>
    <row r="161" spans="1:9" x14ac:dyDescent="0.25">
      <c r="A161" s="1">
        <v>38443</v>
      </c>
      <c r="B161">
        <v>42283</v>
      </c>
      <c r="C161">
        <v>40917</v>
      </c>
      <c r="D161">
        <v>38049</v>
      </c>
      <c r="E161">
        <v>36908</v>
      </c>
      <c r="F161">
        <v>32823</v>
      </c>
      <c r="G161">
        <v>33578</v>
      </c>
      <c r="H161">
        <v>9101.4</v>
      </c>
      <c r="I161">
        <v>9087.7000000000007</v>
      </c>
    </row>
    <row r="162" spans="1:9" x14ac:dyDescent="0.25">
      <c r="A162" s="1">
        <v>38473</v>
      </c>
      <c r="B162">
        <v>42081</v>
      </c>
      <c r="C162">
        <v>42964</v>
      </c>
      <c r="D162">
        <v>37908</v>
      </c>
      <c r="E162">
        <v>38742</v>
      </c>
      <c r="F162">
        <v>32746</v>
      </c>
      <c r="G162">
        <v>34056</v>
      </c>
      <c r="H162">
        <v>9088.7000000000007</v>
      </c>
      <c r="I162">
        <v>9225.9</v>
      </c>
    </row>
    <row r="163" spans="1:9" x14ac:dyDescent="0.25">
      <c r="A163" s="1">
        <v>38504</v>
      </c>
      <c r="B163">
        <v>42363</v>
      </c>
      <c r="C163">
        <v>42445</v>
      </c>
      <c r="D163">
        <v>38143</v>
      </c>
      <c r="E163">
        <v>38219</v>
      </c>
      <c r="F163">
        <v>33009</v>
      </c>
      <c r="G163">
        <v>33570</v>
      </c>
      <c r="H163">
        <v>9113</v>
      </c>
      <c r="I163">
        <v>9351.5</v>
      </c>
    </row>
    <row r="164" spans="1:9" x14ac:dyDescent="0.25">
      <c r="A164" s="1">
        <v>38534</v>
      </c>
      <c r="B164">
        <v>42184</v>
      </c>
      <c r="C164">
        <v>43688</v>
      </c>
      <c r="D164">
        <v>37960</v>
      </c>
      <c r="E164">
        <v>39289</v>
      </c>
      <c r="F164">
        <v>33056</v>
      </c>
      <c r="G164">
        <v>34940</v>
      </c>
      <c r="H164">
        <v>9135.4</v>
      </c>
      <c r="I164">
        <v>9342.7000000000007</v>
      </c>
    </row>
    <row r="165" spans="1:9" x14ac:dyDescent="0.25">
      <c r="A165" s="1">
        <v>38565</v>
      </c>
      <c r="B165">
        <v>42542</v>
      </c>
      <c r="C165">
        <v>42816</v>
      </c>
      <c r="D165">
        <v>38320</v>
      </c>
      <c r="E165">
        <v>38627</v>
      </c>
      <c r="F165">
        <v>33261</v>
      </c>
      <c r="G165">
        <v>34292</v>
      </c>
      <c r="H165">
        <v>9144.9</v>
      </c>
      <c r="I165">
        <v>9354.7000000000007</v>
      </c>
    </row>
    <row r="166" spans="1:9" x14ac:dyDescent="0.25">
      <c r="A166" s="1">
        <v>38596</v>
      </c>
      <c r="B166">
        <v>42845</v>
      </c>
      <c r="C166">
        <v>41985</v>
      </c>
      <c r="D166">
        <v>38577</v>
      </c>
      <c r="E166">
        <v>37844</v>
      </c>
      <c r="F166">
        <v>33283</v>
      </c>
      <c r="G166">
        <v>32850</v>
      </c>
      <c r="H166">
        <v>9128.7999999999993</v>
      </c>
      <c r="I166">
        <v>9204.6</v>
      </c>
    </row>
    <row r="167" spans="1:9" x14ac:dyDescent="0.25">
      <c r="A167" s="1">
        <v>38626</v>
      </c>
      <c r="B167">
        <v>42842</v>
      </c>
      <c r="C167">
        <v>42420</v>
      </c>
      <c r="D167">
        <v>38559</v>
      </c>
      <c r="E167">
        <v>38251</v>
      </c>
      <c r="F167">
        <v>33618</v>
      </c>
      <c r="G167">
        <v>33921</v>
      </c>
      <c r="H167">
        <v>9118.2999999999993</v>
      </c>
      <c r="I167">
        <v>9119.4</v>
      </c>
    </row>
    <row r="168" spans="1:9" x14ac:dyDescent="0.25">
      <c r="A168" s="1">
        <v>38657</v>
      </c>
      <c r="B168">
        <v>42823</v>
      </c>
      <c r="C168">
        <v>42710</v>
      </c>
      <c r="D168">
        <v>38508</v>
      </c>
      <c r="E168">
        <v>38354</v>
      </c>
      <c r="F168">
        <v>34022</v>
      </c>
      <c r="G168">
        <v>32083</v>
      </c>
      <c r="H168">
        <v>9152.7999999999993</v>
      </c>
      <c r="I168">
        <v>9091.9</v>
      </c>
    </row>
    <row r="169" spans="1:9" x14ac:dyDescent="0.25">
      <c r="A169" s="1">
        <v>38687</v>
      </c>
      <c r="B169">
        <v>43191</v>
      </c>
      <c r="C169">
        <v>47959</v>
      </c>
      <c r="D169">
        <v>38847</v>
      </c>
      <c r="E169">
        <v>41761</v>
      </c>
      <c r="F169">
        <v>33932</v>
      </c>
      <c r="G169">
        <v>34882</v>
      </c>
      <c r="H169">
        <v>9182.6</v>
      </c>
      <c r="I169">
        <v>9101.4</v>
      </c>
    </row>
    <row r="170" spans="1:9" x14ac:dyDescent="0.25">
      <c r="A170" s="1">
        <v>38718</v>
      </c>
      <c r="B170">
        <v>42681</v>
      </c>
      <c r="C170">
        <v>41168</v>
      </c>
      <c r="D170">
        <v>38254</v>
      </c>
      <c r="E170">
        <v>37489</v>
      </c>
      <c r="F170">
        <v>34983</v>
      </c>
      <c r="G170">
        <v>32394</v>
      </c>
      <c r="H170">
        <v>9225.5</v>
      </c>
      <c r="I170">
        <v>8925.7000000000007</v>
      </c>
    </row>
    <row r="171" spans="1:9" x14ac:dyDescent="0.25">
      <c r="A171" s="1">
        <v>38749</v>
      </c>
      <c r="B171">
        <v>43379</v>
      </c>
      <c r="C171">
        <v>39281</v>
      </c>
      <c r="D171">
        <v>38889</v>
      </c>
      <c r="E171">
        <v>35506</v>
      </c>
      <c r="F171">
        <v>34535</v>
      </c>
      <c r="G171">
        <v>31634</v>
      </c>
      <c r="H171">
        <v>9253.6</v>
      </c>
      <c r="I171">
        <v>8995.2999999999993</v>
      </c>
    </row>
    <row r="172" spans="1:9" x14ac:dyDescent="0.25">
      <c r="A172" s="1">
        <v>38777</v>
      </c>
      <c r="B172">
        <v>43233</v>
      </c>
      <c r="C172">
        <v>42901</v>
      </c>
      <c r="D172">
        <v>38866</v>
      </c>
      <c r="E172">
        <v>38827</v>
      </c>
      <c r="F172">
        <v>34796</v>
      </c>
      <c r="G172">
        <v>35840</v>
      </c>
      <c r="H172">
        <v>9304.4</v>
      </c>
      <c r="I172">
        <v>9159.6</v>
      </c>
    </row>
    <row r="173" spans="1:9" x14ac:dyDescent="0.25">
      <c r="A173" s="1">
        <v>38808</v>
      </c>
      <c r="B173">
        <v>43269</v>
      </c>
      <c r="C173">
        <v>42455</v>
      </c>
      <c r="D173">
        <v>38891</v>
      </c>
      <c r="E173">
        <v>38269</v>
      </c>
      <c r="F173">
        <v>34862</v>
      </c>
      <c r="G173">
        <v>35141</v>
      </c>
      <c r="H173">
        <v>9327.2999999999993</v>
      </c>
      <c r="I173">
        <v>9312.1</v>
      </c>
    </row>
    <row r="174" spans="1:9" x14ac:dyDescent="0.25">
      <c r="A174" s="1">
        <v>38838</v>
      </c>
      <c r="B174">
        <v>43654</v>
      </c>
      <c r="C174">
        <v>44850</v>
      </c>
      <c r="D174">
        <v>39242</v>
      </c>
      <c r="E174">
        <v>40341</v>
      </c>
      <c r="F174">
        <v>34910</v>
      </c>
      <c r="G174">
        <v>36167</v>
      </c>
      <c r="H174">
        <v>9309.7999999999993</v>
      </c>
      <c r="I174">
        <v>9451.2000000000007</v>
      </c>
    </row>
    <row r="175" spans="1:9" x14ac:dyDescent="0.25">
      <c r="A175" s="1">
        <v>38869</v>
      </c>
      <c r="B175">
        <v>43782</v>
      </c>
      <c r="C175">
        <v>44052</v>
      </c>
      <c r="D175">
        <v>39372</v>
      </c>
      <c r="E175">
        <v>39569</v>
      </c>
      <c r="F175">
        <v>34695</v>
      </c>
      <c r="G175">
        <v>35771</v>
      </c>
      <c r="H175">
        <v>9317.6</v>
      </c>
      <c r="I175">
        <v>9559.4</v>
      </c>
    </row>
    <row r="176" spans="1:9" x14ac:dyDescent="0.25">
      <c r="A176" s="1">
        <v>38899</v>
      </c>
      <c r="B176">
        <v>43827</v>
      </c>
      <c r="C176">
        <v>44899</v>
      </c>
      <c r="D176">
        <v>39411</v>
      </c>
      <c r="E176">
        <v>40357</v>
      </c>
      <c r="F176">
        <v>34802</v>
      </c>
      <c r="G176">
        <v>36298</v>
      </c>
      <c r="H176">
        <v>9355.7999999999993</v>
      </c>
      <c r="I176">
        <v>9573.6</v>
      </c>
    </row>
    <row r="177" spans="1:9" x14ac:dyDescent="0.25">
      <c r="A177" s="1">
        <v>38930</v>
      </c>
      <c r="B177">
        <v>44160</v>
      </c>
      <c r="C177">
        <v>44784</v>
      </c>
      <c r="D177">
        <v>39705</v>
      </c>
      <c r="E177">
        <v>40340</v>
      </c>
      <c r="F177">
        <v>35367</v>
      </c>
      <c r="G177">
        <v>36640</v>
      </c>
      <c r="H177">
        <v>9374</v>
      </c>
      <c r="I177">
        <v>9591.7000000000007</v>
      </c>
    </row>
    <row r="178" spans="1:9" x14ac:dyDescent="0.25">
      <c r="A178" s="1">
        <v>38961</v>
      </c>
      <c r="B178">
        <v>43846</v>
      </c>
      <c r="C178">
        <v>43148</v>
      </c>
      <c r="D178">
        <v>39356</v>
      </c>
      <c r="E178">
        <v>38766</v>
      </c>
      <c r="F178">
        <v>35725</v>
      </c>
      <c r="G178">
        <v>35439</v>
      </c>
      <c r="H178">
        <v>9371.5</v>
      </c>
      <c r="I178">
        <v>9440.9</v>
      </c>
    </row>
    <row r="179" spans="1:9" x14ac:dyDescent="0.25">
      <c r="A179" s="1">
        <v>38991</v>
      </c>
      <c r="B179">
        <v>44542</v>
      </c>
      <c r="C179">
        <v>43709</v>
      </c>
      <c r="D179">
        <v>40002</v>
      </c>
      <c r="E179">
        <v>39322</v>
      </c>
      <c r="F179">
        <v>35784</v>
      </c>
      <c r="G179">
        <v>35820</v>
      </c>
      <c r="H179">
        <v>9399.7000000000007</v>
      </c>
      <c r="I179">
        <v>9395.2999999999993</v>
      </c>
    </row>
    <row r="180" spans="1:9" x14ac:dyDescent="0.25">
      <c r="A180" s="1">
        <v>39022</v>
      </c>
      <c r="B180">
        <v>44572</v>
      </c>
      <c r="C180">
        <v>44640</v>
      </c>
      <c r="D180">
        <v>39989</v>
      </c>
      <c r="E180">
        <v>39989</v>
      </c>
      <c r="F180">
        <v>35923</v>
      </c>
      <c r="G180">
        <v>33839</v>
      </c>
      <c r="H180">
        <v>9451.7999999999993</v>
      </c>
      <c r="I180">
        <v>9389.7000000000007</v>
      </c>
    </row>
    <row r="181" spans="1:9" x14ac:dyDescent="0.25">
      <c r="A181" s="1">
        <v>39052</v>
      </c>
      <c r="B181">
        <v>44730</v>
      </c>
      <c r="C181">
        <v>49345</v>
      </c>
      <c r="D181">
        <v>40153</v>
      </c>
      <c r="E181">
        <v>42924</v>
      </c>
      <c r="F181">
        <v>36881</v>
      </c>
      <c r="G181">
        <v>37803</v>
      </c>
      <c r="H181">
        <v>9478.1</v>
      </c>
      <c r="I181">
        <v>9392.9</v>
      </c>
    </row>
    <row r="182" spans="1:9" x14ac:dyDescent="0.25">
      <c r="A182" s="1">
        <v>39083</v>
      </c>
      <c r="B182">
        <v>44856</v>
      </c>
      <c r="C182">
        <v>43498</v>
      </c>
      <c r="D182">
        <v>40253</v>
      </c>
      <c r="E182">
        <v>39649</v>
      </c>
      <c r="F182">
        <v>36435</v>
      </c>
      <c r="G182">
        <v>33593</v>
      </c>
      <c r="H182">
        <v>9517.2999999999993</v>
      </c>
      <c r="I182">
        <v>9198.6</v>
      </c>
    </row>
    <row r="183" spans="1:9" x14ac:dyDescent="0.25">
      <c r="A183" s="1">
        <v>39114</v>
      </c>
      <c r="B183">
        <v>45274</v>
      </c>
      <c r="C183">
        <v>41044</v>
      </c>
      <c r="D183">
        <v>40646</v>
      </c>
      <c r="E183">
        <v>37150</v>
      </c>
      <c r="F183">
        <v>36053</v>
      </c>
      <c r="G183">
        <v>33097</v>
      </c>
      <c r="H183">
        <v>9532.6</v>
      </c>
      <c r="I183">
        <v>9254.7000000000007</v>
      </c>
    </row>
    <row r="184" spans="1:9" x14ac:dyDescent="0.25">
      <c r="A184" s="1">
        <v>39142</v>
      </c>
      <c r="B184">
        <v>45271</v>
      </c>
      <c r="C184">
        <v>45254</v>
      </c>
      <c r="D184">
        <v>40572</v>
      </c>
      <c r="E184">
        <v>40815</v>
      </c>
      <c r="F184">
        <v>36579</v>
      </c>
      <c r="G184">
        <v>38225</v>
      </c>
      <c r="H184">
        <v>9535.6</v>
      </c>
      <c r="I184">
        <v>9380.9</v>
      </c>
    </row>
    <row r="185" spans="1:9" x14ac:dyDescent="0.25">
      <c r="A185" s="1">
        <v>39173</v>
      </c>
      <c r="B185">
        <v>44988</v>
      </c>
      <c r="C185">
        <v>43562</v>
      </c>
      <c r="D185">
        <v>40416</v>
      </c>
      <c r="E185">
        <v>39244</v>
      </c>
      <c r="F185">
        <v>36627</v>
      </c>
      <c r="G185">
        <v>36554</v>
      </c>
      <c r="H185">
        <v>9552</v>
      </c>
      <c r="I185">
        <v>9541</v>
      </c>
    </row>
    <row r="186" spans="1:9" x14ac:dyDescent="0.25">
      <c r="A186" s="1">
        <v>39203</v>
      </c>
      <c r="B186">
        <v>45454</v>
      </c>
      <c r="C186">
        <v>47042</v>
      </c>
      <c r="D186">
        <v>40740</v>
      </c>
      <c r="E186">
        <v>42207</v>
      </c>
      <c r="F186">
        <v>36732</v>
      </c>
      <c r="G186">
        <v>38311</v>
      </c>
      <c r="H186">
        <v>9572.2999999999993</v>
      </c>
      <c r="I186">
        <v>9722.1</v>
      </c>
    </row>
    <row r="187" spans="1:9" x14ac:dyDescent="0.25">
      <c r="A187" s="1">
        <v>39234</v>
      </c>
      <c r="B187">
        <v>45627</v>
      </c>
      <c r="C187">
        <v>46140</v>
      </c>
      <c r="D187">
        <v>40870</v>
      </c>
      <c r="E187">
        <v>41279</v>
      </c>
      <c r="F187">
        <v>37078</v>
      </c>
      <c r="G187">
        <v>38450</v>
      </c>
      <c r="H187">
        <v>9584.2000000000007</v>
      </c>
      <c r="I187">
        <v>9836.5</v>
      </c>
    </row>
    <row r="188" spans="1:9" x14ac:dyDescent="0.25">
      <c r="A188" s="1">
        <v>39264</v>
      </c>
      <c r="B188">
        <v>45754</v>
      </c>
      <c r="C188">
        <v>46416</v>
      </c>
      <c r="D188">
        <v>41044</v>
      </c>
      <c r="E188">
        <v>41619</v>
      </c>
      <c r="F188">
        <v>37272</v>
      </c>
      <c r="G188">
        <v>38539</v>
      </c>
      <c r="H188">
        <v>9593.4</v>
      </c>
      <c r="I188">
        <v>9818.7999999999993</v>
      </c>
    </row>
    <row r="189" spans="1:9" x14ac:dyDescent="0.25">
      <c r="A189" s="1">
        <v>39295</v>
      </c>
      <c r="B189">
        <v>45643</v>
      </c>
      <c r="C189">
        <v>46670</v>
      </c>
      <c r="D189">
        <v>40954</v>
      </c>
      <c r="E189">
        <v>41896</v>
      </c>
      <c r="F189">
        <v>37189</v>
      </c>
      <c r="G189">
        <v>38825</v>
      </c>
      <c r="H189">
        <v>9602.1</v>
      </c>
      <c r="I189">
        <v>9829</v>
      </c>
    </row>
    <row r="190" spans="1:9" x14ac:dyDescent="0.25">
      <c r="A190" s="1">
        <v>39326</v>
      </c>
      <c r="B190">
        <v>45853</v>
      </c>
      <c r="C190">
        <v>44719</v>
      </c>
      <c r="D190">
        <v>41095</v>
      </c>
      <c r="E190">
        <v>40191</v>
      </c>
      <c r="F190">
        <v>37427</v>
      </c>
      <c r="G190">
        <v>36791</v>
      </c>
      <c r="H190">
        <v>9620.4</v>
      </c>
      <c r="I190">
        <v>9696.7999999999993</v>
      </c>
    </row>
    <row r="191" spans="1:9" x14ac:dyDescent="0.25">
      <c r="A191" s="1">
        <v>39356</v>
      </c>
      <c r="B191">
        <v>46113</v>
      </c>
      <c r="C191">
        <v>45553</v>
      </c>
      <c r="D191">
        <v>41379</v>
      </c>
      <c r="E191">
        <v>40924</v>
      </c>
      <c r="F191">
        <v>37759</v>
      </c>
      <c r="G191">
        <v>37608</v>
      </c>
      <c r="H191">
        <v>9636.9</v>
      </c>
      <c r="I191">
        <v>9634.9</v>
      </c>
    </row>
    <row r="192" spans="1:9" x14ac:dyDescent="0.25">
      <c r="A192" s="1">
        <v>39387</v>
      </c>
      <c r="B192">
        <v>46624</v>
      </c>
      <c r="C192">
        <v>46809</v>
      </c>
      <c r="D192">
        <v>41868</v>
      </c>
      <c r="E192">
        <v>41910</v>
      </c>
      <c r="F192">
        <v>37727</v>
      </c>
      <c r="G192">
        <v>35954</v>
      </c>
      <c r="H192">
        <v>9658.2000000000007</v>
      </c>
      <c r="I192">
        <v>9596.9</v>
      </c>
    </row>
    <row r="193" spans="1:9" x14ac:dyDescent="0.25">
      <c r="A193" s="1">
        <v>39417</v>
      </c>
      <c r="B193">
        <v>46831</v>
      </c>
      <c r="C193">
        <v>51130</v>
      </c>
      <c r="D193">
        <v>41998</v>
      </c>
      <c r="E193">
        <v>44476</v>
      </c>
      <c r="F193">
        <v>38109</v>
      </c>
      <c r="G193">
        <v>38604</v>
      </c>
      <c r="H193">
        <v>9673</v>
      </c>
      <c r="I193">
        <v>9575.1</v>
      </c>
    </row>
    <row r="194" spans="1:9" x14ac:dyDescent="0.25">
      <c r="A194" s="1">
        <v>39448</v>
      </c>
      <c r="B194">
        <v>46862</v>
      </c>
      <c r="C194">
        <v>45794</v>
      </c>
      <c r="D194">
        <v>42159</v>
      </c>
      <c r="E194">
        <v>41864</v>
      </c>
      <c r="F194">
        <v>37824</v>
      </c>
      <c r="G194">
        <v>35063</v>
      </c>
      <c r="H194">
        <v>9662</v>
      </c>
      <c r="I194">
        <v>9339.1</v>
      </c>
    </row>
    <row r="195" spans="1:9" x14ac:dyDescent="0.25">
      <c r="A195" s="1">
        <v>39479</v>
      </c>
      <c r="B195">
        <v>46707</v>
      </c>
      <c r="C195">
        <v>44062</v>
      </c>
      <c r="D195">
        <v>42016</v>
      </c>
      <c r="E195">
        <v>39915</v>
      </c>
      <c r="F195">
        <v>37249</v>
      </c>
      <c r="G195">
        <v>35722</v>
      </c>
      <c r="H195">
        <v>9658.7999999999993</v>
      </c>
      <c r="I195">
        <v>9377.2000000000007</v>
      </c>
    </row>
    <row r="196" spans="1:9" x14ac:dyDescent="0.25">
      <c r="A196" s="1">
        <v>39508</v>
      </c>
      <c r="B196">
        <v>46883</v>
      </c>
      <c r="C196">
        <v>47064</v>
      </c>
      <c r="D196">
        <v>42168</v>
      </c>
      <c r="E196">
        <v>42590</v>
      </c>
      <c r="F196">
        <v>37552</v>
      </c>
      <c r="G196">
        <v>38491</v>
      </c>
      <c r="H196">
        <v>9647.9</v>
      </c>
      <c r="I196">
        <v>9493.5</v>
      </c>
    </row>
    <row r="197" spans="1:9" x14ac:dyDescent="0.25">
      <c r="A197" s="1">
        <v>39539</v>
      </c>
      <c r="B197">
        <v>47356</v>
      </c>
      <c r="C197">
        <v>45386</v>
      </c>
      <c r="D197">
        <v>42584</v>
      </c>
      <c r="E197">
        <v>40966</v>
      </c>
      <c r="F197">
        <v>37729</v>
      </c>
      <c r="G197">
        <v>37918</v>
      </c>
      <c r="H197">
        <v>9632.4</v>
      </c>
      <c r="I197">
        <v>9619.9</v>
      </c>
    </row>
    <row r="198" spans="1:9" x14ac:dyDescent="0.25">
      <c r="A198" s="1">
        <v>39569</v>
      </c>
      <c r="B198">
        <v>47355</v>
      </c>
      <c r="C198">
        <v>49605</v>
      </c>
      <c r="D198">
        <v>42549</v>
      </c>
      <c r="E198">
        <v>44549</v>
      </c>
      <c r="F198">
        <v>38089</v>
      </c>
      <c r="G198">
        <v>40679</v>
      </c>
      <c r="H198">
        <v>9627.7999999999993</v>
      </c>
      <c r="I198">
        <v>9762.4</v>
      </c>
    </row>
    <row r="199" spans="1:9" x14ac:dyDescent="0.25">
      <c r="A199" s="1">
        <v>39600</v>
      </c>
      <c r="B199">
        <v>47568</v>
      </c>
      <c r="C199">
        <v>47134</v>
      </c>
      <c r="D199">
        <v>42683</v>
      </c>
      <c r="E199">
        <v>42299</v>
      </c>
      <c r="F199">
        <v>38144</v>
      </c>
      <c r="G199">
        <v>38716</v>
      </c>
      <c r="H199">
        <v>9622.2000000000007</v>
      </c>
      <c r="I199">
        <v>9859.1</v>
      </c>
    </row>
    <row r="200" spans="1:9" x14ac:dyDescent="0.25">
      <c r="A200" s="1">
        <v>39630</v>
      </c>
      <c r="B200">
        <v>47845</v>
      </c>
      <c r="C200">
        <v>49156</v>
      </c>
      <c r="D200">
        <v>42899</v>
      </c>
      <c r="E200">
        <v>44057</v>
      </c>
      <c r="F200">
        <v>38267</v>
      </c>
      <c r="G200">
        <v>39568</v>
      </c>
      <c r="H200">
        <v>9628.2999999999993</v>
      </c>
      <c r="I200">
        <v>9847.2000000000007</v>
      </c>
    </row>
    <row r="201" spans="1:9" x14ac:dyDescent="0.25">
      <c r="A201" s="1">
        <v>39661</v>
      </c>
      <c r="B201">
        <v>47988</v>
      </c>
      <c r="C201">
        <v>49035</v>
      </c>
      <c r="D201">
        <v>43063</v>
      </c>
      <c r="E201">
        <v>44010</v>
      </c>
      <c r="F201">
        <v>38239</v>
      </c>
      <c r="G201">
        <v>40419</v>
      </c>
      <c r="H201">
        <v>9604.9</v>
      </c>
      <c r="I201">
        <v>9832.9</v>
      </c>
    </row>
    <row r="202" spans="1:9" x14ac:dyDescent="0.25">
      <c r="A202" s="1">
        <v>39692</v>
      </c>
      <c r="B202">
        <v>47740</v>
      </c>
      <c r="C202">
        <v>46028</v>
      </c>
      <c r="D202">
        <v>42834</v>
      </c>
      <c r="E202">
        <v>41378</v>
      </c>
      <c r="F202">
        <v>38386</v>
      </c>
      <c r="G202">
        <v>37234</v>
      </c>
      <c r="H202">
        <v>9572.7000000000007</v>
      </c>
      <c r="I202">
        <v>9655.2000000000007</v>
      </c>
    </row>
    <row r="203" spans="1:9" x14ac:dyDescent="0.25">
      <c r="A203" s="1">
        <v>39722</v>
      </c>
      <c r="B203">
        <v>47703</v>
      </c>
      <c r="C203">
        <v>47737</v>
      </c>
      <c r="D203">
        <v>42768</v>
      </c>
      <c r="E203">
        <v>42811</v>
      </c>
      <c r="F203">
        <v>38120</v>
      </c>
      <c r="G203">
        <v>38425</v>
      </c>
      <c r="H203">
        <v>9547.2000000000007</v>
      </c>
      <c r="I203">
        <v>9542</v>
      </c>
    </row>
    <row r="204" spans="1:9" x14ac:dyDescent="0.25">
      <c r="A204" s="1">
        <v>39753</v>
      </c>
      <c r="B204">
        <v>47363</v>
      </c>
      <c r="C204">
        <v>47675</v>
      </c>
      <c r="D204">
        <v>42496</v>
      </c>
      <c r="E204">
        <v>42751</v>
      </c>
      <c r="F204">
        <v>38018</v>
      </c>
      <c r="G204">
        <v>36307</v>
      </c>
      <c r="H204">
        <v>9514.2000000000007</v>
      </c>
      <c r="I204">
        <v>9451.1</v>
      </c>
    </row>
    <row r="205" spans="1:9" x14ac:dyDescent="0.25">
      <c r="A205" s="1">
        <v>39783</v>
      </c>
      <c r="B205">
        <v>46942</v>
      </c>
      <c r="C205">
        <v>50600</v>
      </c>
      <c r="D205">
        <v>42136</v>
      </c>
      <c r="E205">
        <v>44032</v>
      </c>
      <c r="F205">
        <v>38066</v>
      </c>
      <c r="G205">
        <v>37723</v>
      </c>
      <c r="H205">
        <v>9484.2000000000007</v>
      </c>
      <c r="I205">
        <v>9390.7999999999993</v>
      </c>
    </row>
    <row r="206" spans="1:9" x14ac:dyDescent="0.25">
      <c r="A206" s="1">
        <v>39814</v>
      </c>
      <c r="B206">
        <v>47639</v>
      </c>
      <c r="C206">
        <v>47103</v>
      </c>
      <c r="D206">
        <v>42771</v>
      </c>
      <c r="E206">
        <v>42942</v>
      </c>
      <c r="F206">
        <v>38256</v>
      </c>
      <c r="G206">
        <v>36190</v>
      </c>
      <c r="H206">
        <v>9462.2999999999993</v>
      </c>
      <c r="I206">
        <v>9156.4</v>
      </c>
    </row>
    <row r="207" spans="1:9" x14ac:dyDescent="0.25">
      <c r="A207" s="1">
        <v>39845</v>
      </c>
      <c r="B207">
        <v>46928</v>
      </c>
      <c r="C207">
        <v>42602</v>
      </c>
      <c r="D207">
        <v>42101</v>
      </c>
      <c r="E207">
        <v>38522</v>
      </c>
      <c r="F207">
        <v>37945</v>
      </c>
      <c r="G207">
        <v>34947</v>
      </c>
      <c r="H207">
        <v>9448.1</v>
      </c>
      <c r="I207">
        <v>9155.5</v>
      </c>
    </row>
    <row r="208" spans="1:9" x14ac:dyDescent="0.25">
      <c r="A208" s="1">
        <v>39873</v>
      </c>
      <c r="B208">
        <v>46912</v>
      </c>
      <c r="C208">
        <v>45731</v>
      </c>
      <c r="D208">
        <v>42069</v>
      </c>
      <c r="E208">
        <v>41312</v>
      </c>
      <c r="F208">
        <v>37447</v>
      </c>
      <c r="G208">
        <v>38458</v>
      </c>
      <c r="H208">
        <v>9419.4</v>
      </c>
      <c r="I208">
        <v>9260.4</v>
      </c>
    </row>
    <row r="209" spans="1:9" x14ac:dyDescent="0.25">
      <c r="A209" s="1">
        <v>39904</v>
      </c>
      <c r="B209">
        <v>47133</v>
      </c>
      <c r="C209">
        <v>46450</v>
      </c>
      <c r="D209">
        <v>42288</v>
      </c>
      <c r="E209">
        <v>41781</v>
      </c>
      <c r="F209">
        <v>37738</v>
      </c>
      <c r="G209">
        <v>37813</v>
      </c>
      <c r="H209">
        <v>9387.7000000000007</v>
      </c>
      <c r="I209">
        <v>9394.2000000000007</v>
      </c>
    </row>
    <row r="210" spans="1:9" x14ac:dyDescent="0.25">
      <c r="A210" s="1">
        <v>39934</v>
      </c>
      <c r="B210">
        <v>47219</v>
      </c>
      <c r="C210">
        <v>49142</v>
      </c>
      <c r="D210">
        <v>42300</v>
      </c>
      <c r="E210">
        <v>44034</v>
      </c>
      <c r="F210">
        <v>37755</v>
      </c>
      <c r="G210">
        <v>40247</v>
      </c>
      <c r="H210">
        <v>9425.9</v>
      </c>
      <c r="I210">
        <v>9584.1</v>
      </c>
    </row>
    <row r="211" spans="1:9" x14ac:dyDescent="0.25">
      <c r="A211" s="1">
        <v>39965</v>
      </c>
      <c r="B211">
        <v>47350</v>
      </c>
      <c r="C211">
        <v>46954</v>
      </c>
      <c r="D211">
        <v>42530</v>
      </c>
      <c r="E211">
        <v>42147</v>
      </c>
      <c r="F211">
        <v>37714</v>
      </c>
      <c r="G211">
        <v>38355</v>
      </c>
      <c r="H211">
        <v>9433.2999999999993</v>
      </c>
      <c r="I211">
        <v>9675.6</v>
      </c>
    </row>
    <row r="212" spans="1:9" x14ac:dyDescent="0.25">
      <c r="A212" s="1">
        <v>39995</v>
      </c>
      <c r="B212">
        <v>47330</v>
      </c>
      <c r="C212">
        <v>48915</v>
      </c>
      <c r="D212">
        <v>42480</v>
      </c>
      <c r="E212">
        <v>43839</v>
      </c>
      <c r="F212">
        <v>37715</v>
      </c>
      <c r="G212">
        <v>39224</v>
      </c>
      <c r="H212">
        <v>9431</v>
      </c>
      <c r="I212">
        <v>9649.7999999999993</v>
      </c>
    </row>
    <row r="213" spans="1:9" x14ac:dyDescent="0.25">
      <c r="A213" s="1">
        <v>40026</v>
      </c>
      <c r="B213">
        <v>47309</v>
      </c>
      <c r="C213">
        <v>47863</v>
      </c>
      <c r="D213">
        <v>42401</v>
      </c>
      <c r="E213">
        <v>42995</v>
      </c>
      <c r="F213">
        <v>37645</v>
      </c>
      <c r="G213">
        <v>38887</v>
      </c>
      <c r="H213">
        <v>9398</v>
      </c>
      <c r="I213">
        <v>9629.6</v>
      </c>
    </row>
    <row r="214" spans="1:9" x14ac:dyDescent="0.25">
      <c r="A214" s="1">
        <v>40057</v>
      </c>
      <c r="B214">
        <v>47559</v>
      </c>
      <c r="C214">
        <v>46219</v>
      </c>
      <c r="D214">
        <v>42691</v>
      </c>
      <c r="E214">
        <v>41538</v>
      </c>
      <c r="F214">
        <v>37474</v>
      </c>
      <c r="G214">
        <v>36575</v>
      </c>
      <c r="H214">
        <v>9367.6</v>
      </c>
      <c r="I214">
        <v>9454.6</v>
      </c>
    </row>
    <row r="215" spans="1:9" x14ac:dyDescent="0.25">
      <c r="A215" s="1">
        <v>40087</v>
      </c>
      <c r="B215">
        <v>47603</v>
      </c>
      <c r="C215">
        <v>47895</v>
      </c>
      <c r="D215">
        <v>42763</v>
      </c>
      <c r="E215">
        <v>43020</v>
      </c>
      <c r="F215">
        <v>37500</v>
      </c>
      <c r="G215">
        <v>38250</v>
      </c>
      <c r="H215">
        <v>9344</v>
      </c>
      <c r="I215">
        <v>9348</v>
      </c>
    </row>
    <row r="216" spans="1:9" x14ac:dyDescent="0.25">
      <c r="A216" s="1">
        <v>40118</v>
      </c>
      <c r="B216">
        <v>47689</v>
      </c>
      <c r="C216">
        <v>47405</v>
      </c>
      <c r="D216">
        <v>42808</v>
      </c>
      <c r="E216">
        <v>42508</v>
      </c>
      <c r="F216">
        <v>37700</v>
      </c>
      <c r="G216">
        <v>35513</v>
      </c>
      <c r="H216">
        <v>9333.5</v>
      </c>
      <c r="I216">
        <v>9279.4</v>
      </c>
    </row>
    <row r="217" spans="1:9" x14ac:dyDescent="0.25">
      <c r="A217" s="1">
        <v>40148</v>
      </c>
      <c r="B217">
        <v>48134</v>
      </c>
      <c r="C217">
        <v>52139</v>
      </c>
      <c r="D217">
        <v>43192</v>
      </c>
      <c r="E217">
        <v>45395</v>
      </c>
      <c r="F217">
        <v>37659</v>
      </c>
      <c r="G217">
        <v>37546</v>
      </c>
      <c r="H217">
        <v>9304.5</v>
      </c>
      <c r="I217">
        <v>9198.6</v>
      </c>
    </row>
    <row r="218" spans="1:9" x14ac:dyDescent="0.25">
      <c r="A218" s="1">
        <v>40179</v>
      </c>
      <c r="B218">
        <v>47875</v>
      </c>
      <c r="C218">
        <v>47072</v>
      </c>
      <c r="D218">
        <v>43028</v>
      </c>
      <c r="E218">
        <v>42985</v>
      </c>
      <c r="F218">
        <v>37700</v>
      </c>
      <c r="G218">
        <v>35513</v>
      </c>
      <c r="H218">
        <v>9298.6</v>
      </c>
      <c r="I218">
        <v>8987.9</v>
      </c>
    </row>
    <row r="219" spans="1:9" x14ac:dyDescent="0.25">
      <c r="A219" s="1">
        <v>40210</v>
      </c>
      <c r="B219">
        <v>48699</v>
      </c>
      <c r="C219">
        <v>44275</v>
      </c>
      <c r="D219">
        <v>43735</v>
      </c>
      <c r="E219">
        <v>40061</v>
      </c>
      <c r="F219">
        <v>38267</v>
      </c>
      <c r="G219">
        <v>35359</v>
      </c>
      <c r="H219">
        <v>9294.2000000000007</v>
      </c>
      <c r="I219">
        <v>9003.2999999999993</v>
      </c>
    </row>
    <row r="220" spans="1:9" x14ac:dyDescent="0.25">
      <c r="A220" s="1">
        <v>40238</v>
      </c>
      <c r="B220">
        <v>48268</v>
      </c>
      <c r="C220">
        <v>48123</v>
      </c>
      <c r="D220">
        <v>43304</v>
      </c>
      <c r="E220">
        <v>43434</v>
      </c>
      <c r="F220">
        <v>38376</v>
      </c>
      <c r="G220">
        <v>39374</v>
      </c>
      <c r="H220">
        <v>9311.7000000000007</v>
      </c>
      <c r="I220">
        <v>9159.4</v>
      </c>
    </row>
    <row r="221" spans="1:9" x14ac:dyDescent="0.25">
      <c r="A221" s="1">
        <v>40269</v>
      </c>
      <c r="B221">
        <v>48217</v>
      </c>
      <c r="C221">
        <v>47050</v>
      </c>
      <c r="D221">
        <v>43186</v>
      </c>
      <c r="E221">
        <v>42236</v>
      </c>
      <c r="F221">
        <v>38658</v>
      </c>
      <c r="G221">
        <v>39393</v>
      </c>
      <c r="H221">
        <v>9322.7999999999993</v>
      </c>
      <c r="I221">
        <v>9343</v>
      </c>
    </row>
    <row r="222" spans="1:9" x14ac:dyDescent="0.25">
      <c r="A222" s="1">
        <v>40299</v>
      </c>
      <c r="B222">
        <v>48195</v>
      </c>
      <c r="C222">
        <v>49655</v>
      </c>
      <c r="D222">
        <v>43266</v>
      </c>
      <c r="E222">
        <v>44607</v>
      </c>
      <c r="F222">
        <v>38695</v>
      </c>
      <c r="G222">
        <v>40785</v>
      </c>
      <c r="H222">
        <v>9340.9</v>
      </c>
      <c r="I222">
        <v>9506.1</v>
      </c>
    </row>
    <row r="223" spans="1:9" x14ac:dyDescent="0.25">
      <c r="A223" s="1">
        <v>40330</v>
      </c>
      <c r="B223">
        <v>47866</v>
      </c>
      <c r="C223">
        <v>47813</v>
      </c>
      <c r="D223">
        <v>42920</v>
      </c>
      <c r="E223">
        <v>42877</v>
      </c>
      <c r="F223">
        <v>38877</v>
      </c>
      <c r="G223">
        <v>39421</v>
      </c>
      <c r="H223">
        <v>9352.7000000000007</v>
      </c>
      <c r="I223">
        <v>9589.9</v>
      </c>
    </row>
    <row r="224" spans="1:9" x14ac:dyDescent="0.25">
      <c r="A224" s="1">
        <v>40360</v>
      </c>
      <c r="B224">
        <v>47954</v>
      </c>
      <c r="C224">
        <v>49732</v>
      </c>
      <c r="D224">
        <v>43052</v>
      </c>
      <c r="E224">
        <v>44559</v>
      </c>
      <c r="F224">
        <v>39033</v>
      </c>
      <c r="G224">
        <v>41024</v>
      </c>
      <c r="H224">
        <v>9358.6</v>
      </c>
      <c r="I224">
        <v>9566.2000000000007</v>
      </c>
    </row>
    <row r="225" spans="1:9" x14ac:dyDescent="0.25">
      <c r="A225" s="1">
        <v>40391</v>
      </c>
      <c r="B225">
        <v>48217</v>
      </c>
      <c r="C225">
        <v>48357</v>
      </c>
      <c r="D225">
        <v>43215</v>
      </c>
      <c r="E225">
        <v>43431</v>
      </c>
      <c r="F225">
        <v>39402</v>
      </c>
      <c r="G225">
        <v>40308</v>
      </c>
      <c r="H225">
        <v>9379.7999999999993</v>
      </c>
      <c r="I225">
        <v>9603.5</v>
      </c>
    </row>
    <row r="226" spans="1:9" x14ac:dyDescent="0.25">
      <c r="A226" s="1">
        <v>40422</v>
      </c>
      <c r="B226">
        <v>48679</v>
      </c>
      <c r="C226">
        <v>47478</v>
      </c>
      <c r="D226">
        <v>43646</v>
      </c>
      <c r="E226">
        <v>42642</v>
      </c>
      <c r="F226">
        <v>39385</v>
      </c>
      <c r="G226">
        <v>38361</v>
      </c>
      <c r="H226">
        <v>9430.7999999999993</v>
      </c>
      <c r="I226">
        <v>9519.4</v>
      </c>
    </row>
    <row r="227" spans="1:9" x14ac:dyDescent="0.25">
      <c r="A227" s="1">
        <v>40452</v>
      </c>
      <c r="B227">
        <v>48569</v>
      </c>
      <c r="C227">
        <v>48583</v>
      </c>
      <c r="D227">
        <v>43493</v>
      </c>
      <c r="E227">
        <v>43536</v>
      </c>
      <c r="F227">
        <v>39479</v>
      </c>
      <c r="G227">
        <v>40150</v>
      </c>
      <c r="H227">
        <v>9452.2000000000007</v>
      </c>
      <c r="I227">
        <v>9458.9</v>
      </c>
    </row>
    <row r="228" spans="1:9" x14ac:dyDescent="0.25">
      <c r="A228" s="1">
        <v>40483</v>
      </c>
      <c r="B228">
        <v>49131</v>
      </c>
      <c r="C228">
        <v>48842</v>
      </c>
      <c r="D228">
        <v>44077</v>
      </c>
      <c r="E228">
        <v>43724</v>
      </c>
      <c r="F228">
        <v>39710</v>
      </c>
      <c r="G228">
        <v>37447</v>
      </c>
      <c r="H228">
        <v>9455.5</v>
      </c>
      <c r="I228">
        <v>9403.2999999999993</v>
      </c>
    </row>
    <row r="229" spans="1:9" x14ac:dyDescent="0.25">
      <c r="A229" s="1">
        <v>40513</v>
      </c>
      <c r="B229">
        <v>49186</v>
      </c>
      <c r="C229">
        <v>53550</v>
      </c>
      <c r="D229">
        <v>44184</v>
      </c>
      <c r="E229">
        <v>46658</v>
      </c>
      <c r="F229">
        <v>39469</v>
      </c>
      <c r="G229">
        <v>39785</v>
      </c>
      <c r="H229">
        <v>9479.2999999999993</v>
      </c>
      <c r="I229">
        <v>9368.6</v>
      </c>
    </row>
    <row r="230" spans="1:9" x14ac:dyDescent="0.25">
      <c r="A230" s="1">
        <v>40544</v>
      </c>
      <c r="B230">
        <v>49676</v>
      </c>
      <c r="C230">
        <v>48438</v>
      </c>
      <c r="D230">
        <v>44684</v>
      </c>
      <c r="E230">
        <v>44282</v>
      </c>
      <c r="F230">
        <v>39743</v>
      </c>
      <c r="G230">
        <v>36961</v>
      </c>
      <c r="H230">
        <v>9482.1</v>
      </c>
      <c r="I230">
        <v>9132.1</v>
      </c>
    </row>
    <row r="231" spans="1:9" x14ac:dyDescent="0.25">
      <c r="A231" s="1">
        <v>40575</v>
      </c>
      <c r="B231">
        <v>50066</v>
      </c>
      <c r="C231">
        <v>45575</v>
      </c>
      <c r="D231">
        <v>44961</v>
      </c>
      <c r="E231">
        <v>41229</v>
      </c>
      <c r="F231">
        <v>40382</v>
      </c>
      <c r="G231">
        <v>37394</v>
      </c>
      <c r="H231">
        <v>9509.7000000000007</v>
      </c>
      <c r="I231">
        <v>9218.6</v>
      </c>
    </row>
    <row r="232" spans="1:9" x14ac:dyDescent="0.25">
      <c r="A232" s="1">
        <v>40603</v>
      </c>
      <c r="B232">
        <v>50078</v>
      </c>
      <c r="C232">
        <v>49729</v>
      </c>
      <c r="D232">
        <v>45068</v>
      </c>
      <c r="E232">
        <v>45068</v>
      </c>
      <c r="F232">
        <v>40575</v>
      </c>
      <c r="G232">
        <v>42036</v>
      </c>
      <c r="H232">
        <v>9550.7999999999993</v>
      </c>
      <c r="I232">
        <v>9396.2999999999993</v>
      </c>
    </row>
    <row r="233" spans="1:9" x14ac:dyDescent="0.25">
      <c r="A233" s="1">
        <v>40634</v>
      </c>
      <c r="B233">
        <v>50836</v>
      </c>
      <c r="C233">
        <v>50588</v>
      </c>
      <c r="D233">
        <v>45769</v>
      </c>
      <c r="E233">
        <v>45586</v>
      </c>
      <c r="F233">
        <v>40624</v>
      </c>
      <c r="G233">
        <v>41761</v>
      </c>
      <c r="H233">
        <v>9583.6</v>
      </c>
      <c r="I233">
        <v>9605.7999999999993</v>
      </c>
    </row>
    <row r="234" spans="1:9" x14ac:dyDescent="0.25">
      <c r="A234" s="1">
        <v>40664</v>
      </c>
      <c r="B234">
        <v>50382</v>
      </c>
      <c r="C234">
        <v>51441</v>
      </c>
      <c r="D234">
        <v>45321</v>
      </c>
      <c r="E234">
        <v>46318</v>
      </c>
      <c r="F234">
        <v>41050</v>
      </c>
      <c r="G234">
        <v>43020</v>
      </c>
      <c r="H234">
        <v>9599.5</v>
      </c>
      <c r="I234">
        <v>9768.7000000000007</v>
      </c>
    </row>
    <row r="235" spans="1:9" x14ac:dyDescent="0.25">
      <c r="A235" s="1">
        <v>40695</v>
      </c>
      <c r="B235">
        <v>50943</v>
      </c>
      <c r="C235">
        <v>51040</v>
      </c>
      <c r="D235">
        <v>45791</v>
      </c>
      <c r="E235">
        <v>45883</v>
      </c>
      <c r="F235">
        <v>41540</v>
      </c>
      <c r="G235">
        <v>42080</v>
      </c>
      <c r="H235">
        <v>9618.7999999999993</v>
      </c>
      <c r="I235">
        <v>9873.1</v>
      </c>
    </row>
    <row r="236" spans="1:9" x14ac:dyDescent="0.25">
      <c r="A236" s="1">
        <v>40725</v>
      </c>
      <c r="B236">
        <v>50941</v>
      </c>
      <c r="C236">
        <v>52522</v>
      </c>
      <c r="D236">
        <v>45797</v>
      </c>
      <c r="E236">
        <v>47171</v>
      </c>
      <c r="F236">
        <v>41516</v>
      </c>
      <c r="G236">
        <v>43301</v>
      </c>
      <c r="H236">
        <v>9626.9</v>
      </c>
      <c r="I236">
        <v>9835.5</v>
      </c>
    </row>
    <row r="237" spans="1:9" x14ac:dyDescent="0.25">
      <c r="A237" s="1">
        <v>40756</v>
      </c>
      <c r="B237">
        <v>51179</v>
      </c>
      <c r="C237">
        <v>51575</v>
      </c>
      <c r="D237">
        <v>46034</v>
      </c>
      <c r="E237">
        <v>46448</v>
      </c>
      <c r="F237">
        <v>41718</v>
      </c>
      <c r="G237">
        <v>42385</v>
      </c>
      <c r="H237">
        <v>9653.2000000000007</v>
      </c>
      <c r="I237">
        <v>9876.5</v>
      </c>
    </row>
    <row r="238" spans="1:9" x14ac:dyDescent="0.25">
      <c r="A238" s="1">
        <v>40787</v>
      </c>
      <c r="B238">
        <v>51096</v>
      </c>
      <c r="C238">
        <v>49925</v>
      </c>
      <c r="D238">
        <v>45887</v>
      </c>
      <c r="E238">
        <v>44877</v>
      </c>
      <c r="F238">
        <v>42013</v>
      </c>
      <c r="G238">
        <v>41383</v>
      </c>
      <c r="H238">
        <v>9690.6</v>
      </c>
      <c r="I238">
        <v>9770.6</v>
      </c>
    </row>
    <row r="239" spans="1:9" x14ac:dyDescent="0.25">
      <c r="A239" s="1">
        <v>40817</v>
      </c>
      <c r="B239">
        <v>51322</v>
      </c>
      <c r="C239">
        <v>50887</v>
      </c>
      <c r="D239">
        <v>46047</v>
      </c>
      <c r="E239">
        <v>45725</v>
      </c>
      <c r="F239">
        <v>42162</v>
      </c>
      <c r="G239">
        <v>42415</v>
      </c>
      <c r="H239">
        <v>9720.7000000000007</v>
      </c>
      <c r="I239">
        <v>9723.4</v>
      </c>
    </row>
    <row r="240" spans="1:9" x14ac:dyDescent="0.25">
      <c r="A240" s="1">
        <v>40848</v>
      </c>
      <c r="B240">
        <v>51413</v>
      </c>
      <c r="C240">
        <v>51352</v>
      </c>
      <c r="D240">
        <v>46185</v>
      </c>
      <c r="E240">
        <v>46046</v>
      </c>
      <c r="F240">
        <v>42237</v>
      </c>
      <c r="G240">
        <v>39703</v>
      </c>
      <c r="H240">
        <v>9767.5</v>
      </c>
      <c r="I240">
        <v>9714.2000000000007</v>
      </c>
    </row>
    <row r="241" spans="1:9" x14ac:dyDescent="0.25">
      <c r="A241" s="1">
        <v>40878</v>
      </c>
      <c r="B241">
        <v>51262</v>
      </c>
      <c r="C241">
        <v>56065</v>
      </c>
      <c r="D241">
        <v>46078</v>
      </c>
      <c r="E241">
        <v>48843</v>
      </c>
      <c r="F241">
        <v>41864</v>
      </c>
      <c r="G241">
        <v>42911</v>
      </c>
      <c r="H241">
        <v>9791.2000000000007</v>
      </c>
      <c r="I241">
        <v>9682.2999999999993</v>
      </c>
    </row>
    <row r="242" spans="1:9" x14ac:dyDescent="0.25">
      <c r="A242" s="1">
        <v>40909</v>
      </c>
      <c r="B242">
        <v>51495</v>
      </c>
      <c r="C242">
        <v>49834</v>
      </c>
      <c r="D242">
        <v>46201</v>
      </c>
      <c r="E242">
        <v>45462</v>
      </c>
      <c r="F242">
        <v>42905</v>
      </c>
      <c r="G242">
        <v>39644</v>
      </c>
      <c r="H242">
        <v>9834</v>
      </c>
      <c r="I242">
        <v>9467.4</v>
      </c>
    </row>
    <row r="243" spans="1:9" x14ac:dyDescent="0.25">
      <c r="A243" s="1">
        <v>40940</v>
      </c>
      <c r="B243">
        <v>51654</v>
      </c>
      <c r="C243">
        <v>48850</v>
      </c>
      <c r="D243">
        <v>46353</v>
      </c>
      <c r="E243">
        <v>44174</v>
      </c>
      <c r="F243">
        <v>42950</v>
      </c>
      <c r="G243">
        <v>40931</v>
      </c>
      <c r="H243">
        <v>9865</v>
      </c>
      <c r="I243">
        <v>9564.4</v>
      </c>
    </row>
    <row r="244" spans="1:9" x14ac:dyDescent="0.25">
      <c r="A244" s="1">
        <v>40969</v>
      </c>
      <c r="B244">
        <v>52155</v>
      </c>
      <c r="C244">
        <v>52549</v>
      </c>
      <c r="D244">
        <v>46800</v>
      </c>
      <c r="E244">
        <v>47408</v>
      </c>
      <c r="F244">
        <v>42942</v>
      </c>
      <c r="G244">
        <v>45647</v>
      </c>
      <c r="H244">
        <v>9915.5</v>
      </c>
      <c r="I244">
        <v>9754.7999999999993</v>
      </c>
    </row>
    <row r="245" spans="1:9" x14ac:dyDescent="0.25">
      <c r="A245" s="1">
        <v>41000</v>
      </c>
      <c r="B245">
        <v>52249</v>
      </c>
      <c r="C245">
        <v>50842</v>
      </c>
      <c r="D245">
        <v>46879</v>
      </c>
      <c r="E245">
        <v>45754</v>
      </c>
      <c r="F245">
        <v>43365</v>
      </c>
      <c r="G245">
        <v>43755</v>
      </c>
      <c r="H245">
        <v>9924.1</v>
      </c>
      <c r="I245">
        <v>9935.2999999999993</v>
      </c>
    </row>
    <row r="246" spans="1:9" x14ac:dyDescent="0.25">
      <c r="A246" s="1">
        <v>41030</v>
      </c>
      <c r="B246">
        <v>52283</v>
      </c>
      <c r="C246">
        <v>53955</v>
      </c>
      <c r="D246">
        <v>46873</v>
      </c>
      <c r="E246">
        <v>48420</v>
      </c>
      <c r="F246">
        <v>43313</v>
      </c>
      <c r="G246">
        <v>45479</v>
      </c>
      <c r="H246">
        <v>9926.7999999999993</v>
      </c>
      <c r="I246">
        <v>10102.1</v>
      </c>
    </row>
    <row r="247" spans="1:9" x14ac:dyDescent="0.25">
      <c r="A247" s="1">
        <v>41061</v>
      </c>
      <c r="B247">
        <v>52249</v>
      </c>
      <c r="C247">
        <v>52702</v>
      </c>
      <c r="D247">
        <v>46889</v>
      </c>
      <c r="E247">
        <v>47217</v>
      </c>
      <c r="F247">
        <v>43542</v>
      </c>
      <c r="G247">
        <v>44892</v>
      </c>
      <c r="H247">
        <v>9926.7000000000007</v>
      </c>
      <c r="I247">
        <v>10192.200000000001</v>
      </c>
    </row>
    <row r="248" spans="1:9" x14ac:dyDescent="0.25">
      <c r="A248" s="1">
        <v>41091</v>
      </c>
      <c r="B248">
        <v>52231</v>
      </c>
      <c r="C248">
        <v>52868</v>
      </c>
      <c r="D248">
        <v>46910</v>
      </c>
      <c r="E248">
        <v>47473</v>
      </c>
      <c r="F248">
        <v>43676</v>
      </c>
      <c r="G248">
        <v>44506</v>
      </c>
      <c r="H248">
        <v>9952.7000000000007</v>
      </c>
      <c r="I248">
        <v>10165.700000000001</v>
      </c>
    </row>
    <row r="249" spans="1:9" x14ac:dyDescent="0.25">
      <c r="A249" s="1">
        <v>41122</v>
      </c>
      <c r="B249">
        <v>52361</v>
      </c>
      <c r="C249">
        <v>53442</v>
      </c>
      <c r="D249">
        <v>47059</v>
      </c>
      <c r="E249">
        <v>48047</v>
      </c>
      <c r="F249">
        <v>43712</v>
      </c>
      <c r="G249">
        <v>44936</v>
      </c>
      <c r="H249">
        <v>10002.700000000001</v>
      </c>
      <c r="I249">
        <v>10224.6</v>
      </c>
    </row>
    <row r="250" spans="1:9" x14ac:dyDescent="0.25">
      <c r="A250" s="1">
        <v>41153</v>
      </c>
      <c r="B250">
        <v>52492</v>
      </c>
      <c r="C250">
        <v>51123</v>
      </c>
      <c r="D250">
        <v>47131</v>
      </c>
      <c r="E250">
        <v>46047</v>
      </c>
      <c r="F250">
        <v>44085</v>
      </c>
      <c r="G250">
        <v>43027</v>
      </c>
      <c r="H250">
        <v>10062.6</v>
      </c>
      <c r="I250">
        <v>10145.299999999999</v>
      </c>
    </row>
    <row r="251" spans="1:9" x14ac:dyDescent="0.25">
      <c r="A251" s="1">
        <v>41183</v>
      </c>
      <c r="B251">
        <v>52805</v>
      </c>
      <c r="C251">
        <v>52236</v>
      </c>
      <c r="D251">
        <v>47402</v>
      </c>
      <c r="E251">
        <v>46975</v>
      </c>
      <c r="F251">
        <v>43708</v>
      </c>
      <c r="G251">
        <v>43577</v>
      </c>
      <c r="H251">
        <v>10070.1</v>
      </c>
      <c r="I251">
        <v>10075.299999999999</v>
      </c>
    </row>
    <row r="252" spans="1:9" x14ac:dyDescent="0.25">
      <c r="A252" s="1">
        <v>41214</v>
      </c>
      <c r="B252">
        <v>52717</v>
      </c>
      <c r="C252">
        <v>52904</v>
      </c>
      <c r="D252">
        <v>47310</v>
      </c>
      <c r="E252">
        <v>47310</v>
      </c>
      <c r="F252">
        <v>44520</v>
      </c>
      <c r="G252">
        <v>42472</v>
      </c>
      <c r="H252">
        <v>10085.5</v>
      </c>
      <c r="I252">
        <v>10030.4</v>
      </c>
    </row>
    <row r="253" spans="1:9" x14ac:dyDescent="0.25">
      <c r="A253" s="1">
        <v>41244</v>
      </c>
      <c r="B253">
        <v>52692</v>
      </c>
      <c r="C253">
        <v>56900</v>
      </c>
      <c r="D253">
        <v>47142</v>
      </c>
      <c r="E253">
        <v>49358</v>
      </c>
      <c r="F253">
        <v>44538</v>
      </c>
      <c r="G253">
        <v>45295</v>
      </c>
      <c r="H253">
        <v>10143.700000000001</v>
      </c>
      <c r="I253">
        <v>10037.799999999999</v>
      </c>
    </row>
    <row r="254" spans="1:9" x14ac:dyDescent="0.25">
      <c r="A254" s="1">
        <v>41275</v>
      </c>
      <c r="B254">
        <v>52702</v>
      </c>
      <c r="C254">
        <v>51649</v>
      </c>
      <c r="D254">
        <v>47283</v>
      </c>
      <c r="E254">
        <v>47094</v>
      </c>
      <c r="F254">
        <v>45143</v>
      </c>
      <c r="G254">
        <v>41802</v>
      </c>
      <c r="H254">
        <v>10184.5</v>
      </c>
      <c r="I254">
        <v>9809.5</v>
      </c>
    </row>
    <row r="255" spans="1:9" x14ac:dyDescent="0.25">
      <c r="A255" s="1">
        <v>41306</v>
      </c>
      <c r="B255">
        <v>53282</v>
      </c>
      <c r="C255">
        <v>48596</v>
      </c>
      <c r="D255">
        <v>47729</v>
      </c>
      <c r="E255">
        <v>43863</v>
      </c>
      <c r="F255">
        <v>44868</v>
      </c>
      <c r="G255">
        <v>41503</v>
      </c>
      <c r="H255">
        <v>10219.700000000001</v>
      </c>
      <c r="I255">
        <v>9912.4</v>
      </c>
    </row>
    <row r="256" spans="1:9" x14ac:dyDescent="0.25">
      <c r="A256" s="1">
        <v>41334</v>
      </c>
      <c r="B256">
        <v>53099</v>
      </c>
      <c r="C256">
        <v>54258</v>
      </c>
      <c r="D256">
        <v>47624</v>
      </c>
      <c r="E256">
        <v>48910</v>
      </c>
      <c r="F256">
        <v>45054</v>
      </c>
      <c r="G256">
        <v>47577</v>
      </c>
      <c r="H256">
        <v>10237.700000000001</v>
      </c>
      <c r="I256">
        <v>10076.6</v>
      </c>
    </row>
    <row r="257" spans="1:9" x14ac:dyDescent="0.25">
      <c r="A257" s="1">
        <v>41365</v>
      </c>
      <c r="B257">
        <v>52730</v>
      </c>
      <c r="C257">
        <v>50382</v>
      </c>
      <c r="D257">
        <v>47307</v>
      </c>
      <c r="E257">
        <v>45367</v>
      </c>
      <c r="F257">
        <v>44725</v>
      </c>
      <c r="G257">
        <v>45575</v>
      </c>
      <c r="H257">
        <v>10275.700000000001</v>
      </c>
      <c r="I257">
        <v>10290</v>
      </c>
    </row>
    <row r="258" spans="1:9" x14ac:dyDescent="0.25">
      <c r="A258" s="1">
        <v>41395</v>
      </c>
      <c r="B258">
        <v>53253</v>
      </c>
      <c r="C258">
        <v>55266</v>
      </c>
      <c r="D258">
        <v>47800</v>
      </c>
      <c r="E258">
        <v>49616</v>
      </c>
      <c r="F258">
        <v>44818</v>
      </c>
      <c r="G258">
        <v>47507</v>
      </c>
      <c r="H258">
        <v>10316.6</v>
      </c>
      <c r="I258">
        <v>10490.6</v>
      </c>
    </row>
    <row r="259" spans="1:9" x14ac:dyDescent="0.25">
      <c r="A259" s="1">
        <v>41426</v>
      </c>
      <c r="B259">
        <v>53213</v>
      </c>
      <c r="C259">
        <v>53261</v>
      </c>
      <c r="D259">
        <v>47792</v>
      </c>
      <c r="E259">
        <v>47840</v>
      </c>
      <c r="F259">
        <v>44703</v>
      </c>
      <c r="G259">
        <v>45463</v>
      </c>
      <c r="H259">
        <v>10352.4</v>
      </c>
      <c r="I259">
        <v>10611.3</v>
      </c>
    </row>
    <row r="260" spans="1:9" x14ac:dyDescent="0.25">
      <c r="A260" s="1">
        <v>41456</v>
      </c>
      <c r="B260">
        <v>53613</v>
      </c>
      <c r="C260">
        <v>54529</v>
      </c>
      <c r="D260">
        <v>48101</v>
      </c>
      <c r="E260">
        <v>48871</v>
      </c>
      <c r="F260">
        <v>45053</v>
      </c>
      <c r="G260">
        <v>45504</v>
      </c>
      <c r="H260">
        <v>10400.5</v>
      </c>
      <c r="I260">
        <v>10619.1</v>
      </c>
    </row>
    <row r="261" spans="1:9" x14ac:dyDescent="0.25">
      <c r="A261" s="1">
        <v>41487</v>
      </c>
      <c r="B261">
        <v>53743</v>
      </c>
      <c r="C261">
        <v>55120</v>
      </c>
      <c r="D261">
        <v>48183</v>
      </c>
      <c r="E261">
        <v>49388</v>
      </c>
      <c r="F261">
        <v>45156</v>
      </c>
      <c r="G261">
        <v>46917</v>
      </c>
      <c r="H261">
        <v>10429.1</v>
      </c>
      <c r="I261">
        <v>10653</v>
      </c>
    </row>
    <row r="262" spans="1:9" x14ac:dyDescent="0.25">
      <c r="A262" s="1">
        <v>41518</v>
      </c>
      <c r="B262">
        <v>53812</v>
      </c>
      <c r="C262">
        <v>51747</v>
      </c>
      <c r="D262">
        <v>48290</v>
      </c>
      <c r="E262">
        <v>46600</v>
      </c>
      <c r="F262">
        <v>45346</v>
      </c>
      <c r="G262">
        <v>43668</v>
      </c>
      <c r="H262">
        <v>10443.1</v>
      </c>
      <c r="I262">
        <v>10521.9</v>
      </c>
    </row>
    <row r="263" spans="1:9" x14ac:dyDescent="0.25">
      <c r="A263" s="1">
        <v>41548</v>
      </c>
      <c r="B263">
        <v>53939</v>
      </c>
      <c r="C263">
        <v>53744</v>
      </c>
      <c r="D263">
        <v>48443</v>
      </c>
      <c r="E263">
        <v>48395</v>
      </c>
      <c r="F263">
        <v>45942</v>
      </c>
      <c r="G263">
        <v>46080</v>
      </c>
      <c r="H263">
        <v>10468.1</v>
      </c>
      <c r="I263">
        <v>10471.200000000001</v>
      </c>
    </row>
    <row r="264" spans="1:9" x14ac:dyDescent="0.25">
      <c r="A264" s="1">
        <v>41579</v>
      </c>
      <c r="B264">
        <v>54064</v>
      </c>
      <c r="C264">
        <v>54761</v>
      </c>
      <c r="D264">
        <v>48493</v>
      </c>
      <c r="E264">
        <v>49026</v>
      </c>
      <c r="F264">
        <v>46748</v>
      </c>
      <c r="G264">
        <v>45299</v>
      </c>
      <c r="H264">
        <v>10498.6</v>
      </c>
      <c r="I264">
        <v>10448.799999999999</v>
      </c>
    </row>
    <row r="265" spans="1:9" x14ac:dyDescent="0.25">
      <c r="A265" s="1">
        <v>41609</v>
      </c>
      <c r="B265">
        <v>54560</v>
      </c>
      <c r="C265">
        <v>58202</v>
      </c>
      <c r="D265">
        <v>48940</v>
      </c>
      <c r="E265">
        <v>50506</v>
      </c>
      <c r="F265">
        <v>46334</v>
      </c>
      <c r="G265">
        <v>46612</v>
      </c>
      <c r="H265">
        <v>10507.6</v>
      </c>
      <c r="I265">
        <v>10406.200000000001</v>
      </c>
    </row>
    <row r="266" spans="1:9" x14ac:dyDescent="0.25">
      <c r="A266" s="1">
        <v>41640</v>
      </c>
      <c r="B266">
        <v>54796</v>
      </c>
      <c r="C266">
        <v>54128</v>
      </c>
      <c r="D266">
        <v>49128</v>
      </c>
      <c r="E266">
        <v>49275</v>
      </c>
      <c r="F266">
        <v>45918</v>
      </c>
      <c r="G266">
        <v>42933</v>
      </c>
      <c r="H266">
        <v>10532</v>
      </c>
      <c r="I266">
        <v>10187.799999999999</v>
      </c>
    </row>
    <row r="267" spans="1:9" x14ac:dyDescent="0.25">
      <c r="A267" s="1">
        <v>41671</v>
      </c>
      <c r="B267">
        <v>54807</v>
      </c>
      <c r="C267">
        <v>49987</v>
      </c>
      <c r="D267">
        <v>49211</v>
      </c>
      <c r="E267">
        <v>45225</v>
      </c>
      <c r="F267">
        <v>46426</v>
      </c>
      <c r="G267">
        <v>42898</v>
      </c>
      <c r="H267">
        <v>10543.7</v>
      </c>
      <c r="I267">
        <v>10242.200000000001</v>
      </c>
    </row>
    <row r="268" spans="1:9" x14ac:dyDescent="0.25">
      <c r="A268" s="1">
        <v>41699</v>
      </c>
      <c r="B268">
        <v>54886</v>
      </c>
      <c r="C268">
        <v>54391</v>
      </c>
      <c r="D268">
        <v>49246</v>
      </c>
      <c r="E268">
        <v>49148</v>
      </c>
      <c r="F268">
        <v>47064</v>
      </c>
      <c r="G268">
        <v>49417</v>
      </c>
      <c r="H268">
        <v>10600.5</v>
      </c>
      <c r="I268">
        <v>10434.200000000001</v>
      </c>
    </row>
    <row r="269" spans="1:9" x14ac:dyDescent="0.25">
      <c r="A269" s="1">
        <v>41730</v>
      </c>
      <c r="B269">
        <v>55219</v>
      </c>
      <c r="C269">
        <v>54264</v>
      </c>
      <c r="D269">
        <v>49541</v>
      </c>
      <c r="E269">
        <v>48847</v>
      </c>
      <c r="F269">
        <v>47141</v>
      </c>
      <c r="G269">
        <v>47707</v>
      </c>
      <c r="H269">
        <v>10638.2</v>
      </c>
      <c r="I269">
        <v>10643.7</v>
      </c>
    </row>
    <row r="270" spans="1:9" x14ac:dyDescent="0.25">
      <c r="A270" s="1">
        <v>41760</v>
      </c>
      <c r="B270">
        <v>55451</v>
      </c>
      <c r="C270">
        <v>57850</v>
      </c>
      <c r="D270">
        <v>49771</v>
      </c>
      <c r="E270">
        <v>51911</v>
      </c>
      <c r="F270">
        <v>47542</v>
      </c>
      <c r="G270">
        <v>51060</v>
      </c>
      <c r="H270">
        <v>10671.3</v>
      </c>
      <c r="I270">
        <v>10845.1</v>
      </c>
    </row>
    <row r="271" spans="1:9" x14ac:dyDescent="0.25">
      <c r="A271" s="1">
        <v>41791</v>
      </c>
      <c r="B271">
        <v>55956</v>
      </c>
      <c r="C271">
        <v>55337</v>
      </c>
      <c r="D271">
        <v>50148</v>
      </c>
      <c r="E271">
        <v>49596</v>
      </c>
      <c r="F271">
        <v>47714</v>
      </c>
      <c r="G271">
        <v>47905</v>
      </c>
      <c r="H271">
        <v>10697.5</v>
      </c>
      <c r="I271">
        <v>10959.4</v>
      </c>
    </row>
    <row r="272" spans="1:9" x14ac:dyDescent="0.25">
      <c r="A272" s="1">
        <v>41821</v>
      </c>
      <c r="B272">
        <v>56142</v>
      </c>
      <c r="C272">
        <v>57475</v>
      </c>
      <c r="D272">
        <v>50370</v>
      </c>
      <c r="E272">
        <v>51528</v>
      </c>
      <c r="F272">
        <v>48086</v>
      </c>
      <c r="G272">
        <v>48711</v>
      </c>
      <c r="H272">
        <v>10709.4</v>
      </c>
      <c r="I272">
        <v>10931.4</v>
      </c>
    </row>
    <row r="273" spans="1:9" x14ac:dyDescent="0.25">
      <c r="A273" s="1">
        <v>41852</v>
      </c>
      <c r="B273">
        <v>56296</v>
      </c>
      <c r="C273">
        <v>57379</v>
      </c>
      <c r="D273">
        <v>50506</v>
      </c>
      <c r="E273">
        <v>51466</v>
      </c>
      <c r="F273">
        <v>48379</v>
      </c>
      <c r="G273">
        <v>50121</v>
      </c>
      <c r="H273">
        <v>10732</v>
      </c>
      <c r="I273">
        <v>10959.6</v>
      </c>
    </row>
    <row r="274" spans="1:9" x14ac:dyDescent="0.25">
      <c r="A274" s="1">
        <v>41883</v>
      </c>
      <c r="B274">
        <v>56466</v>
      </c>
      <c r="C274">
        <v>54382</v>
      </c>
      <c r="D274">
        <v>50728</v>
      </c>
      <c r="E274">
        <v>49003</v>
      </c>
      <c r="F274">
        <v>48985</v>
      </c>
      <c r="G274">
        <v>47124</v>
      </c>
      <c r="H274">
        <v>10761.7</v>
      </c>
      <c r="I274">
        <v>10845.4</v>
      </c>
    </row>
    <row r="275" spans="1:9" x14ac:dyDescent="0.25">
      <c r="A275" s="1">
        <v>41913</v>
      </c>
      <c r="B275">
        <v>56767</v>
      </c>
      <c r="C275">
        <v>56940</v>
      </c>
      <c r="D275">
        <v>50941</v>
      </c>
      <c r="E275">
        <v>51196</v>
      </c>
      <c r="F275">
        <v>49664</v>
      </c>
      <c r="G275">
        <v>50210</v>
      </c>
      <c r="H275">
        <v>10788.6</v>
      </c>
      <c r="I275">
        <v>10810.1</v>
      </c>
    </row>
    <row r="276" spans="1:9" x14ac:dyDescent="0.25">
      <c r="A276" s="1">
        <v>41944</v>
      </c>
      <c r="B276">
        <v>56756</v>
      </c>
      <c r="C276">
        <v>57013</v>
      </c>
      <c r="D276">
        <v>50964</v>
      </c>
      <c r="E276">
        <v>51168</v>
      </c>
      <c r="F276">
        <v>49736</v>
      </c>
      <c r="G276">
        <v>47697</v>
      </c>
      <c r="H276">
        <v>10819.8</v>
      </c>
      <c r="I276">
        <v>10765.5</v>
      </c>
    </row>
    <row r="277" spans="1:9" x14ac:dyDescent="0.25">
      <c r="A277" s="1">
        <v>41974</v>
      </c>
      <c r="B277">
        <v>57059</v>
      </c>
      <c r="C277">
        <v>61327</v>
      </c>
      <c r="D277">
        <v>51141</v>
      </c>
      <c r="E277">
        <v>53135</v>
      </c>
      <c r="F277">
        <v>50463</v>
      </c>
      <c r="G277">
        <v>50867</v>
      </c>
      <c r="H277">
        <v>10854.8</v>
      </c>
      <c r="I277">
        <v>10755.3</v>
      </c>
    </row>
    <row r="278" spans="1:9" x14ac:dyDescent="0.25">
      <c r="A278" s="1">
        <v>42005</v>
      </c>
      <c r="B278">
        <v>57164</v>
      </c>
      <c r="C278">
        <v>56747</v>
      </c>
      <c r="D278">
        <v>51286</v>
      </c>
      <c r="E278">
        <v>51645</v>
      </c>
      <c r="F278">
        <v>50837</v>
      </c>
      <c r="G278">
        <v>48092</v>
      </c>
      <c r="H278">
        <v>10874.1</v>
      </c>
      <c r="I278">
        <v>10526.6</v>
      </c>
    </row>
    <row r="279" spans="1:9" x14ac:dyDescent="0.25">
      <c r="A279" s="1">
        <v>42036</v>
      </c>
      <c r="B279">
        <v>57190</v>
      </c>
      <c r="C279">
        <v>52150</v>
      </c>
      <c r="D279">
        <v>51322</v>
      </c>
      <c r="E279">
        <v>47165</v>
      </c>
      <c r="F279">
        <v>50640</v>
      </c>
      <c r="G279">
        <v>46741</v>
      </c>
      <c r="H279">
        <v>10924.4</v>
      </c>
      <c r="I279">
        <v>10625.7</v>
      </c>
    </row>
    <row r="280" spans="1:9" x14ac:dyDescent="0.25">
      <c r="A280" s="1">
        <v>42064</v>
      </c>
      <c r="B280">
        <v>57178</v>
      </c>
      <c r="C280">
        <v>56733</v>
      </c>
      <c r="D280">
        <v>51273</v>
      </c>
      <c r="E280">
        <v>51222</v>
      </c>
      <c r="F280">
        <v>51075</v>
      </c>
      <c r="G280">
        <v>53271</v>
      </c>
      <c r="H280">
        <v>10930.1</v>
      </c>
      <c r="I280">
        <v>10765.4</v>
      </c>
    </row>
    <row r="281" spans="1:9" x14ac:dyDescent="0.25">
      <c r="A281" s="1">
        <v>42095</v>
      </c>
      <c r="B281">
        <v>57091</v>
      </c>
      <c r="C281">
        <v>55697</v>
      </c>
      <c r="D281">
        <v>51137</v>
      </c>
      <c r="E281">
        <v>50114</v>
      </c>
      <c r="F281">
        <v>51744</v>
      </c>
      <c r="G281">
        <v>52417</v>
      </c>
      <c r="H281">
        <v>10965.5</v>
      </c>
      <c r="I281">
        <v>10989.4</v>
      </c>
    </row>
    <row r="282" spans="1:9" x14ac:dyDescent="0.25">
      <c r="A282" s="1">
        <v>42125</v>
      </c>
      <c r="B282">
        <v>57103</v>
      </c>
      <c r="C282">
        <v>59290</v>
      </c>
      <c r="D282">
        <v>51192</v>
      </c>
      <c r="E282">
        <v>53189</v>
      </c>
      <c r="F282">
        <v>51866</v>
      </c>
      <c r="G282">
        <v>55548</v>
      </c>
      <c r="H282">
        <v>10999.8</v>
      </c>
      <c r="I282">
        <v>11177</v>
      </c>
    </row>
    <row r="283" spans="1:9" x14ac:dyDescent="0.25">
      <c r="A283" s="1">
        <v>42156</v>
      </c>
      <c r="B283">
        <v>57401</v>
      </c>
      <c r="C283">
        <v>56819</v>
      </c>
      <c r="D283">
        <v>51455</v>
      </c>
      <c r="E283">
        <v>50889</v>
      </c>
      <c r="F283">
        <v>51885</v>
      </c>
      <c r="G283">
        <v>52144</v>
      </c>
      <c r="H283">
        <v>11037.7</v>
      </c>
      <c r="I283">
        <v>11310.8</v>
      </c>
    </row>
    <row r="284" spans="1:9" x14ac:dyDescent="0.25">
      <c r="A284" s="1">
        <v>42186</v>
      </c>
      <c r="B284">
        <v>57565</v>
      </c>
      <c r="C284">
        <v>59288</v>
      </c>
      <c r="D284">
        <v>51572</v>
      </c>
      <c r="E284">
        <v>53016</v>
      </c>
      <c r="F284">
        <v>52115</v>
      </c>
      <c r="G284">
        <v>53209</v>
      </c>
      <c r="H284">
        <v>11084.5</v>
      </c>
      <c r="I284">
        <v>11310.9</v>
      </c>
    </row>
    <row r="285" spans="1:9" x14ac:dyDescent="0.25">
      <c r="A285" s="1">
        <v>42217</v>
      </c>
      <c r="B285">
        <v>57531</v>
      </c>
      <c r="C285">
        <v>57951</v>
      </c>
      <c r="D285">
        <v>51527</v>
      </c>
      <c r="E285">
        <v>51991</v>
      </c>
      <c r="F285">
        <v>52473</v>
      </c>
      <c r="G285">
        <v>53208</v>
      </c>
      <c r="H285">
        <v>11110.8</v>
      </c>
      <c r="I285">
        <v>11340.5</v>
      </c>
    </row>
    <row r="286" spans="1:9" x14ac:dyDescent="0.25">
      <c r="A286" s="1">
        <v>42248</v>
      </c>
      <c r="B286">
        <v>57389</v>
      </c>
      <c r="C286">
        <v>55767</v>
      </c>
      <c r="D286">
        <v>51419</v>
      </c>
      <c r="E286">
        <v>50082</v>
      </c>
      <c r="F286">
        <v>52394</v>
      </c>
      <c r="G286">
        <v>50770</v>
      </c>
      <c r="H286">
        <v>11156.6</v>
      </c>
      <c r="I286">
        <v>11228</v>
      </c>
    </row>
    <row r="287" spans="1:9" x14ac:dyDescent="0.25">
      <c r="A287" s="1">
        <v>42278</v>
      </c>
      <c r="B287">
        <v>57183</v>
      </c>
      <c r="C287">
        <v>57684</v>
      </c>
      <c r="D287">
        <v>51281</v>
      </c>
      <c r="E287">
        <v>51794</v>
      </c>
      <c r="F287">
        <v>52766</v>
      </c>
      <c r="G287">
        <v>54032</v>
      </c>
      <c r="H287">
        <v>11201.1</v>
      </c>
      <c r="I287">
        <v>11222.4</v>
      </c>
    </row>
    <row r="288" spans="1:9" x14ac:dyDescent="0.25">
      <c r="A288" s="1">
        <v>42309</v>
      </c>
      <c r="B288">
        <v>57480</v>
      </c>
      <c r="C288">
        <v>57089</v>
      </c>
      <c r="D288">
        <v>51545</v>
      </c>
      <c r="E288">
        <v>51133</v>
      </c>
      <c r="F288">
        <v>52886</v>
      </c>
      <c r="G288">
        <v>50189</v>
      </c>
      <c r="H288">
        <v>11237.4</v>
      </c>
      <c r="I288">
        <v>11178.7</v>
      </c>
    </row>
    <row r="289" spans="1:9" x14ac:dyDescent="0.25">
      <c r="A289" s="1">
        <v>42339</v>
      </c>
      <c r="B289">
        <v>57366</v>
      </c>
      <c r="C289">
        <v>62160</v>
      </c>
      <c r="D289">
        <v>51331</v>
      </c>
      <c r="E289">
        <v>53846</v>
      </c>
      <c r="F289">
        <v>53695</v>
      </c>
      <c r="G289">
        <v>54554</v>
      </c>
      <c r="H289">
        <v>11271.3</v>
      </c>
      <c r="I289">
        <v>11174.1</v>
      </c>
    </row>
    <row r="290" spans="1:9" x14ac:dyDescent="0.25">
      <c r="A290" s="1">
        <v>42370</v>
      </c>
      <c r="B290">
        <v>57550</v>
      </c>
      <c r="C290">
        <v>56919</v>
      </c>
      <c r="D290">
        <v>51600</v>
      </c>
      <c r="E290">
        <v>51806</v>
      </c>
      <c r="F290">
        <v>53050</v>
      </c>
      <c r="G290">
        <v>50026</v>
      </c>
      <c r="H290">
        <v>11318.6</v>
      </c>
      <c r="I290">
        <v>10953.7</v>
      </c>
    </row>
    <row r="291" spans="1:9" x14ac:dyDescent="0.25">
      <c r="A291" s="1">
        <v>42401</v>
      </c>
      <c r="B291">
        <v>57661</v>
      </c>
      <c r="C291">
        <v>54125</v>
      </c>
      <c r="D291">
        <v>51525</v>
      </c>
      <c r="E291">
        <v>48743</v>
      </c>
      <c r="F291">
        <v>54244</v>
      </c>
      <c r="G291">
        <v>51478</v>
      </c>
      <c r="H291">
        <v>11337.1</v>
      </c>
      <c r="I291">
        <v>11038.8</v>
      </c>
    </row>
    <row r="292" spans="1:9" x14ac:dyDescent="0.25">
      <c r="A292" s="1">
        <v>42430</v>
      </c>
      <c r="B292">
        <v>57226</v>
      </c>
      <c r="C292">
        <v>58069</v>
      </c>
      <c r="D292">
        <v>51175</v>
      </c>
      <c r="E292">
        <v>52250</v>
      </c>
      <c r="F292">
        <v>53927</v>
      </c>
      <c r="G292">
        <v>55868</v>
      </c>
      <c r="H292">
        <v>11364.1</v>
      </c>
      <c r="I292">
        <v>11196.8</v>
      </c>
    </row>
    <row r="293" spans="1:9" x14ac:dyDescent="0.25">
      <c r="A293" s="1">
        <v>42461</v>
      </c>
      <c r="B293">
        <v>57844</v>
      </c>
      <c r="C293">
        <v>56250</v>
      </c>
      <c r="D293">
        <v>51781</v>
      </c>
      <c r="E293">
        <v>50538</v>
      </c>
      <c r="F293">
        <v>54246</v>
      </c>
      <c r="G293">
        <v>56362</v>
      </c>
      <c r="H293">
        <v>11379.8</v>
      </c>
      <c r="I293">
        <v>11400.9</v>
      </c>
    </row>
    <row r="294" spans="1:9" x14ac:dyDescent="0.25">
      <c r="A294" s="1">
        <v>42491</v>
      </c>
      <c r="B294">
        <v>58102</v>
      </c>
      <c r="C294">
        <v>59229</v>
      </c>
      <c r="D294">
        <v>51959</v>
      </c>
      <c r="E294">
        <v>53050</v>
      </c>
      <c r="F294">
        <v>54302</v>
      </c>
      <c r="G294">
        <v>57071</v>
      </c>
      <c r="H294">
        <v>11404.4</v>
      </c>
      <c r="I294">
        <v>11582.9</v>
      </c>
    </row>
    <row r="295" spans="1:9" x14ac:dyDescent="0.25">
      <c r="A295" s="1">
        <v>42522</v>
      </c>
      <c r="B295">
        <v>58508</v>
      </c>
      <c r="C295">
        <v>58510</v>
      </c>
      <c r="D295">
        <v>52330</v>
      </c>
      <c r="E295">
        <v>52330</v>
      </c>
      <c r="F295">
        <v>54351</v>
      </c>
      <c r="G295">
        <v>54677</v>
      </c>
      <c r="H295">
        <v>11430.1</v>
      </c>
      <c r="I295">
        <v>11711.1</v>
      </c>
    </row>
    <row r="296" spans="1:9" x14ac:dyDescent="0.25">
      <c r="A296" s="1">
        <v>42552</v>
      </c>
      <c r="B296">
        <v>58155</v>
      </c>
      <c r="C296">
        <v>59840</v>
      </c>
      <c r="D296">
        <v>51978</v>
      </c>
      <c r="E296">
        <v>53381</v>
      </c>
      <c r="F296">
        <v>54329</v>
      </c>
      <c r="G296">
        <v>56068</v>
      </c>
      <c r="H296">
        <v>11442.2</v>
      </c>
      <c r="I296">
        <v>11674.8</v>
      </c>
    </row>
    <row r="297" spans="1:9" x14ac:dyDescent="0.25">
      <c r="A297" s="1">
        <v>42583</v>
      </c>
      <c r="B297">
        <v>58377</v>
      </c>
      <c r="C297">
        <v>58619</v>
      </c>
      <c r="D297">
        <v>52214</v>
      </c>
      <c r="E297">
        <v>52475</v>
      </c>
      <c r="F297">
        <v>54794</v>
      </c>
      <c r="G297">
        <v>55232</v>
      </c>
      <c r="H297">
        <v>11479.8</v>
      </c>
      <c r="I297">
        <v>11717</v>
      </c>
    </row>
    <row r="298" spans="1:9" x14ac:dyDescent="0.25">
      <c r="A298" s="1">
        <v>42614</v>
      </c>
      <c r="B298">
        <v>58767</v>
      </c>
      <c r="C298">
        <v>57442</v>
      </c>
      <c r="D298">
        <v>52510</v>
      </c>
      <c r="E298">
        <v>51407</v>
      </c>
      <c r="F298">
        <v>55357</v>
      </c>
      <c r="G298">
        <v>54361</v>
      </c>
      <c r="H298">
        <v>11544.1</v>
      </c>
      <c r="I298">
        <v>11594.1</v>
      </c>
    </row>
    <row r="299" spans="1:9" x14ac:dyDescent="0.25">
      <c r="A299" s="1">
        <v>42644</v>
      </c>
      <c r="B299">
        <v>59053</v>
      </c>
      <c r="C299">
        <v>58739</v>
      </c>
      <c r="D299">
        <v>52817</v>
      </c>
      <c r="E299">
        <v>52659</v>
      </c>
      <c r="F299">
        <v>55358</v>
      </c>
      <c r="G299">
        <v>55801</v>
      </c>
      <c r="H299">
        <v>11539.8</v>
      </c>
      <c r="I299">
        <v>11537.9</v>
      </c>
    </row>
    <row r="300" spans="1:9" x14ac:dyDescent="0.25">
      <c r="A300" s="1">
        <v>42675</v>
      </c>
      <c r="B300">
        <v>59102</v>
      </c>
      <c r="C300">
        <v>59195</v>
      </c>
      <c r="D300">
        <v>52833</v>
      </c>
      <c r="E300">
        <v>52780</v>
      </c>
      <c r="F300">
        <v>56322</v>
      </c>
      <c r="G300">
        <v>53337</v>
      </c>
      <c r="H300">
        <v>11554.8</v>
      </c>
      <c r="I300">
        <v>11494.3</v>
      </c>
    </row>
    <row r="301" spans="1:9" x14ac:dyDescent="0.25">
      <c r="A301" s="1">
        <v>42705</v>
      </c>
      <c r="B301">
        <v>59341</v>
      </c>
      <c r="C301">
        <v>65083</v>
      </c>
      <c r="D301">
        <v>53156</v>
      </c>
      <c r="E301">
        <v>56452</v>
      </c>
      <c r="F301">
        <v>55371</v>
      </c>
      <c r="G301">
        <v>57586</v>
      </c>
      <c r="H301">
        <v>11577.3</v>
      </c>
      <c r="I301">
        <v>11474.3</v>
      </c>
    </row>
    <row r="302" spans="1:9" x14ac:dyDescent="0.25">
      <c r="A302" s="1">
        <v>42736</v>
      </c>
      <c r="B302">
        <v>59521</v>
      </c>
      <c r="C302">
        <v>57814</v>
      </c>
      <c r="D302">
        <v>53258</v>
      </c>
      <c r="E302">
        <v>52566</v>
      </c>
      <c r="F302">
        <v>57368</v>
      </c>
      <c r="G302">
        <v>52951</v>
      </c>
      <c r="H302">
        <v>11600.3</v>
      </c>
      <c r="I302">
        <v>11212.1</v>
      </c>
    </row>
    <row r="303" spans="1:9" x14ac:dyDescent="0.25">
      <c r="A303" s="1">
        <v>42767</v>
      </c>
      <c r="B303">
        <v>59910</v>
      </c>
      <c r="C303">
        <v>54509</v>
      </c>
      <c r="D303">
        <v>53682</v>
      </c>
      <c r="E303">
        <v>49226</v>
      </c>
      <c r="F303">
        <v>57449</v>
      </c>
      <c r="G303">
        <v>52796</v>
      </c>
      <c r="H303">
        <v>11630</v>
      </c>
      <c r="I303">
        <v>11312.7</v>
      </c>
    </row>
    <row r="304" spans="1:9" x14ac:dyDescent="0.25">
      <c r="A304" s="1">
        <v>42795</v>
      </c>
      <c r="B304">
        <v>60338</v>
      </c>
      <c r="C304">
        <v>60257</v>
      </c>
      <c r="D304">
        <v>54112</v>
      </c>
      <c r="E304">
        <v>54383</v>
      </c>
      <c r="F304">
        <v>57341</v>
      </c>
      <c r="G304">
        <v>60151</v>
      </c>
      <c r="H304">
        <v>11656.4</v>
      </c>
      <c r="I304">
        <v>11477.4</v>
      </c>
    </row>
    <row r="305" spans="1:9" x14ac:dyDescent="0.25">
      <c r="A305" s="1">
        <v>42826</v>
      </c>
      <c r="B305">
        <v>60468</v>
      </c>
      <c r="C305">
        <v>59623</v>
      </c>
      <c r="D305">
        <v>54193</v>
      </c>
      <c r="E305">
        <v>53651</v>
      </c>
      <c r="F305">
        <v>57435</v>
      </c>
      <c r="G305">
        <v>58584</v>
      </c>
      <c r="H305">
        <v>11685.2</v>
      </c>
      <c r="I305">
        <v>11664.7</v>
      </c>
    </row>
    <row r="306" spans="1:9" x14ac:dyDescent="0.25">
      <c r="A306" s="1">
        <v>42856</v>
      </c>
      <c r="B306">
        <v>60611</v>
      </c>
      <c r="C306">
        <v>62129</v>
      </c>
      <c r="D306">
        <v>54312</v>
      </c>
      <c r="E306">
        <v>55724</v>
      </c>
      <c r="F306">
        <v>57494</v>
      </c>
      <c r="G306">
        <v>60139</v>
      </c>
      <c r="H306">
        <v>11706</v>
      </c>
      <c r="I306">
        <v>11871.2</v>
      </c>
    </row>
    <row r="307" spans="1:9" x14ac:dyDescent="0.25">
      <c r="A307" s="1">
        <v>42887</v>
      </c>
      <c r="B307">
        <v>60410</v>
      </c>
      <c r="C307">
        <v>60555</v>
      </c>
      <c r="D307">
        <v>54148</v>
      </c>
      <c r="E307">
        <v>54202</v>
      </c>
      <c r="F307">
        <v>57296</v>
      </c>
      <c r="G307">
        <v>58671</v>
      </c>
      <c r="H307">
        <v>11725.1</v>
      </c>
      <c r="I307">
        <v>11996.6</v>
      </c>
    </row>
    <row r="308" spans="1:9" x14ac:dyDescent="0.25">
      <c r="A308" s="1">
        <v>42917</v>
      </c>
      <c r="B308">
        <v>60444</v>
      </c>
      <c r="C308">
        <v>61618</v>
      </c>
      <c r="D308">
        <v>54190</v>
      </c>
      <c r="E308">
        <v>55165</v>
      </c>
      <c r="F308">
        <v>57150</v>
      </c>
      <c r="G308">
        <v>58464</v>
      </c>
      <c r="H308">
        <v>11762.6</v>
      </c>
      <c r="I308">
        <v>12009.5</v>
      </c>
    </row>
    <row r="309" spans="1:9" x14ac:dyDescent="0.25">
      <c r="A309" s="1">
        <v>42948</v>
      </c>
      <c r="B309">
        <v>60701</v>
      </c>
      <c r="C309">
        <v>61413</v>
      </c>
      <c r="D309">
        <v>54375</v>
      </c>
      <c r="E309">
        <v>55082</v>
      </c>
      <c r="F309">
        <v>57530</v>
      </c>
      <c r="G309">
        <v>58508</v>
      </c>
      <c r="H309">
        <v>11780.3</v>
      </c>
      <c r="I309">
        <v>12015.6</v>
      </c>
    </row>
    <row r="310" spans="1:9" x14ac:dyDescent="0.25">
      <c r="A310" s="1">
        <v>42979</v>
      </c>
      <c r="B310">
        <v>61377</v>
      </c>
      <c r="C310">
        <v>60275</v>
      </c>
      <c r="D310">
        <v>55071</v>
      </c>
      <c r="E310">
        <v>54135</v>
      </c>
      <c r="F310">
        <v>57788</v>
      </c>
      <c r="G310">
        <v>57152</v>
      </c>
      <c r="H310">
        <v>11784.9</v>
      </c>
      <c r="I310">
        <v>11789.4</v>
      </c>
    </row>
    <row r="311" spans="1:9" x14ac:dyDescent="0.25">
      <c r="A311" s="1">
        <v>43009</v>
      </c>
      <c r="B311">
        <v>61566</v>
      </c>
      <c r="C311">
        <v>60743</v>
      </c>
      <c r="D311">
        <v>55150</v>
      </c>
      <c r="E311">
        <v>54543</v>
      </c>
      <c r="F311">
        <v>58224</v>
      </c>
      <c r="G311">
        <v>58224</v>
      </c>
      <c r="H311">
        <v>11769.6</v>
      </c>
      <c r="I311">
        <v>11784.8</v>
      </c>
    </row>
    <row r="312" spans="1:9" x14ac:dyDescent="0.25">
      <c r="A312" s="1">
        <v>43040</v>
      </c>
      <c r="B312">
        <v>61691</v>
      </c>
      <c r="C312">
        <v>62062</v>
      </c>
      <c r="D312">
        <v>55249</v>
      </c>
      <c r="E312">
        <v>55415</v>
      </c>
      <c r="F312">
        <v>58915</v>
      </c>
      <c r="G312">
        <v>55734</v>
      </c>
      <c r="H312">
        <v>11794.4</v>
      </c>
      <c r="I312">
        <v>11729.4</v>
      </c>
    </row>
    <row r="313" spans="1:9" x14ac:dyDescent="0.25">
      <c r="A313" s="1">
        <v>43070</v>
      </c>
      <c r="B313">
        <v>62218</v>
      </c>
      <c r="C313">
        <v>67845</v>
      </c>
      <c r="D313">
        <v>55794</v>
      </c>
      <c r="E313">
        <v>59086</v>
      </c>
      <c r="F313">
        <v>59203</v>
      </c>
      <c r="G313">
        <v>61275</v>
      </c>
      <c r="H313">
        <v>11816.4</v>
      </c>
      <c r="I313">
        <v>11716.4</v>
      </c>
    </row>
    <row r="314" spans="1:9" x14ac:dyDescent="0.25">
      <c r="A314" s="1">
        <v>43101</v>
      </c>
      <c r="B314">
        <v>61818</v>
      </c>
      <c r="C314">
        <v>60330</v>
      </c>
      <c r="D314">
        <v>55355</v>
      </c>
      <c r="E314">
        <v>54857</v>
      </c>
      <c r="F314">
        <v>59463</v>
      </c>
      <c r="G314">
        <v>54587</v>
      </c>
      <c r="H314">
        <v>11827.9</v>
      </c>
      <c r="I314">
        <v>11429.3</v>
      </c>
    </row>
    <row r="315" spans="1:9" x14ac:dyDescent="0.25">
      <c r="A315" s="1">
        <v>43132</v>
      </c>
      <c r="B315">
        <v>62077</v>
      </c>
      <c r="C315">
        <v>56415</v>
      </c>
      <c r="D315">
        <v>55579</v>
      </c>
      <c r="E315">
        <v>50910</v>
      </c>
      <c r="F315">
        <v>59793</v>
      </c>
      <c r="G315">
        <v>54830</v>
      </c>
      <c r="H315">
        <v>11846.8</v>
      </c>
      <c r="I315">
        <v>11531.3</v>
      </c>
    </row>
    <row r="316" spans="1:9" x14ac:dyDescent="0.25">
      <c r="A316" s="1">
        <v>43160</v>
      </c>
      <c r="B316">
        <v>62234</v>
      </c>
      <c r="C316">
        <v>63713</v>
      </c>
      <c r="D316">
        <v>55731</v>
      </c>
      <c r="E316">
        <v>57291</v>
      </c>
      <c r="F316">
        <v>60288</v>
      </c>
      <c r="G316">
        <v>63544</v>
      </c>
      <c r="H316">
        <v>11845.1</v>
      </c>
      <c r="I316">
        <v>11670</v>
      </c>
    </row>
    <row r="317" spans="1:9" x14ac:dyDescent="0.25">
      <c r="A317" s="1">
        <v>43191</v>
      </c>
      <c r="B317">
        <v>62369</v>
      </c>
      <c r="C317">
        <v>59508</v>
      </c>
      <c r="D317">
        <v>55886</v>
      </c>
      <c r="E317">
        <v>53595</v>
      </c>
      <c r="F317">
        <v>59625</v>
      </c>
      <c r="G317">
        <v>60281</v>
      </c>
      <c r="H317">
        <v>11844.1</v>
      </c>
      <c r="I317">
        <v>11832.1</v>
      </c>
    </row>
    <row r="318" spans="1:9" x14ac:dyDescent="0.25">
      <c r="A318" s="1">
        <v>43221</v>
      </c>
      <c r="B318">
        <v>62431</v>
      </c>
      <c r="C318">
        <v>64458</v>
      </c>
      <c r="D318">
        <v>55899</v>
      </c>
      <c r="E318">
        <v>57800</v>
      </c>
      <c r="F318">
        <v>60912</v>
      </c>
      <c r="G318">
        <v>64079</v>
      </c>
      <c r="H318">
        <v>11857</v>
      </c>
      <c r="I318">
        <v>12038.2</v>
      </c>
    </row>
    <row r="319" spans="1:9" x14ac:dyDescent="0.25">
      <c r="A319" s="1">
        <v>43252</v>
      </c>
      <c r="B319">
        <v>62272</v>
      </c>
      <c r="C319">
        <v>62714</v>
      </c>
      <c r="D319">
        <v>55787</v>
      </c>
      <c r="E319">
        <v>56066</v>
      </c>
      <c r="F319">
        <v>61589</v>
      </c>
      <c r="G319">
        <v>63621</v>
      </c>
      <c r="H319">
        <v>11882.3</v>
      </c>
      <c r="I319">
        <v>12174.6</v>
      </c>
    </row>
    <row r="320" spans="1:9" x14ac:dyDescent="0.25">
      <c r="A320" s="1">
        <v>43282</v>
      </c>
      <c r="B320">
        <v>62676</v>
      </c>
      <c r="C320">
        <v>63369</v>
      </c>
      <c r="D320">
        <v>56139</v>
      </c>
      <c r="E320">
        <v>56700</v>
      </c>
      <c r="F320">
        <v>62174</v>
      </c>
      <c r="G320">
        <v>63480</v>
      </c>
      <c r="H320">
        <v>11894</v>
      </c>
      <c r="I320">
        <v>12153.9</v>
      </c>
    </row>
    <row r="321" spans="1:9" x14ac:dyDescent="0.25">
      <c r="A321" s="1">
        <v>43313</v>
      </c>
      <c r="B321">
        <v>62358</v>
      </c>
      <c r="C321">
        <v>63591</v>
      </c>
      <c r="D321">
        <v>55869</v>
      </c>
      <c r="E321">
        <v>56986</v>
      </c>
      <c r="F321">
        <v>62627</v>
      </c>
      <c r="G321">
        <v>64506</v>
      </c>
      <c r="H321">
        <v>11896.6</v>
      </c>
      <c r="I321">
        <v>12153.3</v>
      </c>
    </row>
    <row r="322" spans="1:9" x14ac:dyDescent="0.25">
      <c r="A322" s="1">
        <v>43344</v>
      </c>
      <c r="B322">
        <v>62759</v>
      </c>
      <c r="C322">
        <v>61189</v>
      </c>
      <c r="D322">
        <v>56153</v>
      </c>
      <c r="E322">
        <v>54918</v>
      </c>
      <c r="F322">
        <v>61172</v>
      </c>
      <c r="G322">
        <v>59887</v>
      </c>
      <c r="H322">
        <v>11887.7</v>
      </c>
      <c r="I322">
        <v>11941</v>
      </c>
    </row>
    <row r="323" spans="1:9" x14ac:dyDescent="0.25">
      <c r="A323" s="1">
        <v>43374</v>
      </c>
      <c r="B323">
        <v>63130</v>
      </c>
      <c r="C323">
        <v>62592</v>
      </c>
      <c r="D323">
        <v>56459</v>
      </c>
      <c r="E323">
        <v>56064</v>
      </c>
      <c r="F323">
        <v>61817</v>
      </c>
      <c r="G323">
        <v>61570</v>
      </c>
      <c r="H323">
        <v>11903.5</v>
      </c>
      <c r="I323">
        <v>11900.5</v>
      </c>
    </row>
    <row r="324" spans="1:9" x14ac:dyDescent="0.25">
      <c r="A324" s="1">
        <v>43405</v>
      </c>
      <c r="B324">
        <v>63225</v>
      </c>
      <c r="C324">
        <v>63786</v>
      </c>
      <c r="D324">
        <v>56558</v>
      </c>
      <c r="E324">
        <v>56784</v>
      </c>
      <c r="F324">
        <v>61475</v>
      </c>
      <c r="G324">
        <v>58893</v>
      </c>
      <c r="H324">
        <v>11922.6</v>
      </c>
      <c r="I324">
        <v>11848.7</v>
      </c>
    </row>
    <row r="325" spans="1:9" x14ac:dyDescent="0.25">
      <c r="A325" s="1">
        <v>43435</v>
      </c>
      <c r="B325">
        <v>63120</v>
      </c>
      <c r="C325">
        <v>68202</v>
      </c>
      <c r="D325">
        <v>56478</v>
      </c>
      <c r="E325">
        <v>59358</v>
      </c>
      <c r="F325">
        <v>61452</v>
      </c>
      <c r="G325">
        <v>62742</v>
      </c>
      <c r="H325">
        <v>11968.1</v>
      </c>
      <c r="I325">
        <v>11865.6</v>
      </c>
    </row>
    <row r="326" spans="1:9" x14ac:dyDescent="0.25">
      <c r="A326" s="1">
        <v>43466</v>
      </c>
      <c r="B326">
        <v>64169</v>
      </c>
      <c r="C326">
        <v>63043</v>
      </c>
      <c r="D326">
        <v>57507</v>
      </c>
      <c r="E326">
        <v>57392</v>
      </c>
      <c r="F326">
        <v>61512</v>
      </c>
      <c r="G326">
        <v>56653</v>
      </c>
      <c r="H326">
        <v>12026.5</v>
      </c>
      <c r="I326">
        <v>11618.5</v>
      </c>
    </row>
    <row r="327" spans="1:9" x14ac:dyDescent="0.25">
      <c r="A327" s="1">
        <v>43497</v>
      </c>
      <c r="B327">
        <v>62926</v>
      </c>
      <c r="C327">
        <v>57121</v>
      </c>
      <c r="D327">
        <v>56290</v>
      </c>
      <c r="E327">
        <v>51505</v>
      </c>
      <c r="F327">
        <v>62162</v>
      </c>
      <c r="G327">
        <v>56816</v>
      </c>
      <c r="H327">
        <v>12000</v>
      </c>
      <c r="I327">
        <v>11674.2</v>
      </c>
    </row>
    <row r="328" spans="1:9" x14ac:dyDescent="0.25">
      <c r="A328" s="1">
        <v>43525</v>
      </c>
      <c r="B328">
        <v>64026</v>
      </c>
      <c r="C328">
        <v>63785</v>
      </c>
      <c r="D328">
        <v>57371</v>
      </c>
      <c r="E328">
        <v>57486</v>
      </c>
      <c r="F328">
        <v>62598</v>
      </c>
      <c r="G328">
        <v>66103</v>
      </c>
      <c r="H328">
        <v>12011.2</v>
      </c>
      <c r="I328">
        <v>11826.6</v>
      </c>
    </row>
    <row r="329" spans="1:9" x14ac:dyDescent="0.25">
      <c r="A329" s="1">
        <v>43556</v>
      </c>
      <c r="B329">
        <v>64241</v>
      </c>
      <c r="C329">
        <v>62672</v>
      </c>
      <c r="D329">
        <v>57585</v>
      </c>
      <c r="E329">
        <v>56318</v>
      </c>
      <c r="F329">
        <v>63137</v>
      </c>
      <c r="G329">
        <v>63453</v>
      </c>
      <c r="H329">
        <v>12032</v>
      </c>
      <c r="I329">
        <v>12016.3</v>
      </c>
    </row>
    <row r="330" spans="1:9" x14ac:dyDescent="0.25">
      <c r="A330" s="1">
        <v>43586</v>
      </c>
      <c r="B330">
        <v>64325</v>
      </c>
      <c r="C330">
        <v>66803</v>
      </c>
      <c r="D330">
        <v>57682</v>
      </c>
      <c r="E330">
        <v>59932</v>
      </c>
      <c r="F330">
        <v>63898</v>
      </c>
      <c r="G330">
        <v>67732</v>
      </c>
      <c r="H330">
        <v>12009.4</v>
      </c>
      <c r="I330">
        <v>12203.3</v>
      </c>
    </row>
    <row r="331" spans="1:9" x14ac:dyDescent="0.25">
      <c r="A331" s="1">
        <v>43617</v>
      </c>
      <c r="B331">
        <v>64707</v>
      </c>
      <c r="C331">
        <v>64731</v>
      </c>
      <c r="D331">
        <v>58025</v>
      </c>
      <c r="E331">
        <v>58025</v>
      </c>
      <c r="F331">
        <v>64702</v>
      </c>
      <c r="G331">
        <v>66255</v>
      </c>
      <c r="H331">
        <v>11996</v>
      </c>
      <c r="I331">
        <v>12313.4</v>
      </c>
    </row>
    <row r="332" spans="1:9" x14ac:dyDescent="0.25">
      <c r="A332" s="1">
        <v>43647</v>
      </c>
      <c r="B332">
        <v>65549</v>
      </c>
      <c r="C332">
        <v>66640</v>
      </c>
      <c r="D332">
        <v>58772</v>
      </c>
      <c r="E332">
        <v>59654</v>
      </c>
      <c r="F332">
        <v>65003</v>
      </c>
      <c r="G332">
        <v>66368</v>
      </c>
      <c r="H332">
        <v>12004.7</v>
      </c>
      <c r="I332">
        <v>12275.4</v>
      </c>
    </row>
    <row r="333" spans="1:9" x14ac:dyDescent="0.25">
      <c r="A333" s="1">
        <v>43678</v>
      </c>
      <c r="B333">
        <v>65324</v>
      </c>
      <c r="C333">
        <v>67062</v>
      </c>
      <c r="D333">
        <v>58543</v>
      </c>
      <c r="E333">
        <v>60065</v>
      </c>
      <c r="F333">
        <v>65191</v>
      </c>
      <c r="G333">
        <v>68385</v>
      </c>
      <c r="H333">
        <v>12053.5</v>
      </c>
      <c r="I333">
        <v>12316.7</v>
      </c>
    </row>
    <row r="334" spans="1:9" x14ac:dyDescent="0.25">
      <c r="A334" s="1">
        <v>43709</v>
      </c>
      <c r="B334">
        <v>64832</v>
      </c>
      <c r="C334">
        <v>62427</v>
      </c>
      <c r="D334">
        <v>58062</v>
      </c>
      <c r="E334">
        <v>56088</v>
      </c>
      <c r="F334">
        <v>65707</v>
      </c>
      <c r="G334">
        <v>63670</v>
      </c>
      <c r="H334">
        <v>12112.6</v>
      </c>
      <c r="I334">
        <v>12163.2</v>
      </c>
    </row>
    <row r="335" spans="1:9" x14ac:dyDescent="0.25">
      <c r="A335" s="1">
        <v>43739</v>
      </c>
      <c r="B335">
        <v>64933</v>
      </c>
      <c r="C335">
        <v>64803</v>
      </c>
      <c r="D335">
        <v>58132</v>
      </c>
      <c r="E335">
        <v>58132</v>
      </c>
      <c r="F335">
        <v>66068</v>
      </c>
      <c r="G335">
        <v>66200</v>
      </c>
      <c r="H335">
        <v>12160.8</v>
      </c>
      <c r="I335">
        <v>12163.7</v>
      </c>
    </row>
    <row r="336" spans="1:9" x14ac:dyDescent="0.25">
      <c r="A336" s="1">
        <v>43770</v>
      </c>
      <c r="B336">
        <v>64963</v>
      </c>
      <c r="C336">
        <v>66212</v>
      </c>
      <c r="D336">
        <v>58160</v>
      </c>
      <c r="E336">
        <v>59091</v>
      </c>
      <c r="F336">
        <v>65841</v>
      </c>
      <c r="G336">
        <v>63932</v>
      </c>
      <c r="H336">
        <v>12185.6</v>
      </c>
      <c r="I336">
        <v>12115.8</v>
      </c>
    </row>
    <row r="337" spans="1:9" x14ac:dyDescent="0.25">
      <c r="A337" s="1">
        <v>43800</v>
      </c>
      <c r="B337">
        <v>65455</v>
      </c>
      <c r="C337">
        <v>69715</v>
      </c>
      <c r="D337">
        <v>58630</v>
      </c>
      <c r="E337">
        <v>60682</v>
      </c>
      <c r="F337">
        <v>66980</v>
      </c>
      <c r="G337">
        <v>67181</v>
      </c>
      <c r="H337">
        <v>12214.3</v>
      </c>
      <c r="I337">
        <v>12110.1</v>
      </c>
    </row>
    <row r="338" spans="1:9" x14ac:dyDescent="0.25">
      <c r="A338" s="1">
        <v>43831</v>
      </c>
      <c r="B338">
        <v>64768</v>
      </c>
      <c r="C338">
        <v>64048</v>
      </c>
      <c r="D338">
        <v>57998</v>
      </c>
      <c r="E338">
        <v>58230</v>
      </c>
      <c r="F338">
        <v>67950</v>
      </c>
      <c r="G338">
        <v>63058</v>
      </c>
      <c r="H338">
        <v>12263.9</v>
      </c>
      <c r="I338">
        <v>11863.9</v>
      </c>
    </row>
    <row r="339" spans="1:9" x14ac:dyDescent="0.25">
      <c r="A339" s="1">
        <v>43862</v>
      </c>
      <c r="B339">
        <v>64872</v>
      </c>
      <c r="C339">
        <v>61290</v>
      </c>
      <c r="D339">
        <v>58024</v>
      </c>
      <c r="E339">
        <v>55239</v>
      </c>
      <c r="F339">
        <v>68276</v>
      </c>
      <c r="G339">
        <v>64862</v>
      </c>
      <c r="H339">
        <v>12338.9</v>
      </c>
      <c r="I339">
        <v>12006.4</v>
      </c>
    </row>
    <row r="340" spans="1:9" x14ac:dyDescent="0.25">
      <c r="A340" s="1">
        <v>43891</v>
      </c>
      <c r="B340">
        <v>81800</v>
      </c>
      <c r="C340">
        <v>80050</v>
      </c>
      <c r="D340">
        <v>74190</v>
      </c>
      <c r="E340">
        <v>73003</v>
      </c>
      <c r="F340">
        <v>47758</v>
      </c>
      <c r="G340">
        <v>49430</v>
      </c>
      <c r="H340">
        <v>11721</v>
      </c>
      <c r="I340">
        <v>11520.4</v>
      </c>
    </row>
    <row r="341" spans="1:9" x14ac:dyDescent="0.25">
      <c r="A341" s="1">
        <v>43922</v>
      </c>
      <c r="B341">
        <v>71138</v>
      </c>
      <c r="C341">
        <v>70085</v>
      </c>
      <c r="D341">
        <v>64225</v>
      </c>
      <c r="E341">
        <v>63454</v>
      </c>
      <c r="F341">
        <v>31107</v>
      </c>
      <c r="G341">
        <v>31169</v>
      </c>
      <c r="H341">
        <v>6327.2</v>
      </c>
      <c r="I341">
        <v>6315.6</v>
      </c>
    </row>
    <row r="342" spans="1:9" x14ac:dyDescent="0.25">
      <c r="A342" s="1">
        <v>43952</v>
      </c>
      <c r="B342">
        <v>72476</v>
      </c>
      <c r="C342">
        <v>75263</v>
      </c>
      <c r="D342">
        <v>64804</v>
      </c>
      <c r="E342">
        <v>67331</v>
      </c>
      <c r="F342">
        <v>41021</v>
      </c>
      <c r="G342">
        <v>43934</v>
      </c>
      <c r="H342">
        <v>7707.4</v>
      </c>
      <c r="I342">
        <v>7888.2</v>
      </c>
    </row>
    <row r="343" spans="1:9" x14ac:dyDescent="0.25">
      <c r="A343" s="1">
        <v>43983</v>
      </c>
      <c r="B343">
        <v>71208</v>
      </c>
      <c r="C343">
        <v>70557</v>
      </c>
      <c r="D343">
        <v>63505</v>
      </c>
      <c r="E343">
        <v>62806</v>
      </c>
      <c r="F343">
        <v>52844</v>
      </c>
      <c r="G343">
        <v>53690</v>
      </c>
      <c r="H343">
        <v>9106.5</v>
      </c>
      <c r="I343">
        <v>9436.7999999999993</v>
      </c>
    </row>
    <row r="344" spans="1:9" x14ac:dyDescent="0.25">
      <c r="A344" s="1">
        <v>44013</v>
      </c>
      <c r="B344">
        <v>71444</v>
      </c>
      <c r="C344">
        <v>73681</v>
      </c>
      <c r="D344">
        <v>63727</v>
      </c>
      <c r="E344">
        <v>65575</v>
      </c>
      <c r="F344">
        <v>54918</v>
      </c>
      <c r="G344">
        <v>57005</v>
      </c>
      <c r="H344">
        <v>9495.7999999999993</v>
      </c>
      <c r="I344">
        <v>9919.7000000000007</v>
      </c>
    </row>
    <row r="345" spans="1:9" x14ac:dyDescent="0.25">
      <c r="A345" s="1">
        <v>44044</v>
      </c>
      <c r="B345">
        <v>70080</v>
      </c>
      <c r="C345">
        <v>70899</v>
      </c>
      <c r="D345">
        <v>62269</v>
      </c>
      <c r="E345">
        <v>63141</v>
      </c>
      <c r="F345">
        <v>57687</v>
      </c>
      <c r="G345">
        <v>59245</v>
      </c>
      <c r="H345">
        <v>9730.4</v>
      </c>
      <c r="I345">
        <v>9987.7000000000007</v>
      </c>
    </row>
    <row r="346" spans="1:9" x14ac:dyDescent="0.25">
      <c r="A346" s="1">
        <v>44075</v>
      </c>
      <c r="B346">
        <v>70053</v>
      </c>
      <c r="C346">
        <v>68100</v>
      </c>
      <c r="D346">
        <v>62182</v>
      </c>
      <c r="E346">
        <v>60565</v>
      </c>
      <c r="F346">
        <v>59171</v>
      </c>
      <c r="G346">
        <v>57810</v>
      </c>
      <c r="H346">
        <v>9980.7999999999993</v>
      </c>
      <c r="I346">
        <v>10034.9</v>
      </c>
    </row>
    <row r="347" spans="1:9" x14ac:dyDescent="0.25">
      <c r="A347" s="1">
        <v>44105</v>
      </c>
      <c r="B347">
        <v>69685</v>
      </c>
      <c r="C347">
        <v>70333</v>
      </c>
      <c r="D347">
        <v>61887</v>
      </c>
      <c r="E347">
        <v>62506</v>
      </c>
      <c r="F347">
        <v>59223</v>
      </c>
      <c r="G347">
        <v>60704</v>
      </c>
      <c r="H347">
        <v>10159.1</v>
      </c>
      <c r="I347">
        <v>10185.5</v>
      </c>
    </row>
    <row r="348" spans="1:9" x14ac:dyDescent="0.25">
      <c r="A348" s="1">
        <v>44136</v>
      </c>
      <c r="B348">
        <v>70464</v>
      </c>
      <c r="C348">
        <v>70323</v>
      </c>
      <c r="D348">
        <v>62705</v>
      </c>
      <c r="E348">
        <v>62454</v>
      </c>
      <c r="F348">
        <v>57001</v>
      </c>
      <c r="G348">
        <v>53923</v>
      </c>
      <c r="H348">
        <v>10115.5</v>
      </c>
      <c r="I348">
        <v>10055.200000000001</v>
      </c>
    </row>
    <row r="349" spans="1:9" x14ac:dyDescent="0.25">
      <c r="A349" s="1">
        <v>44166</v>
      </c>
      <c r="B349">
        <v>69983</v>
      </c>
      <c r="C349">
        <v>75586</v>
      </c>
      <c r="D349">
        <v>62328</v>
      </c>
      <c r="E349">
        <v>65444</v>
      </c>
      <c r="F349">
        <v>54066</v>
      </c>
      <c r="G349">
        <v>54390</v>
      </c>
      <c r="H349">
        <v>9731.7000000000007</v>
      </c>
      <c r="I349">
        <v>9629.2000000000007</v>
      </c>
    </row>
    <row r="350" spans="1:9" x14ac:dyDescent="0.25">
      <c r="A350" s="1">
        <v>44197</v>
      </c>
      <c r="B350">
        <v>70921</v>
      </c>
      <c r="C350">
        <v>70026</v>
      </c>
      <c r="D350">
        <v>62919</v>
      </c>
      <c r="E350">
        <v>63171</v>
      </c>
      <c r="F350">
        <v>59553</v>
      </c>
      <c r="G350">
        <v>55742</v>
      </c>
      <c r="H350">
        <v>9791.1</v>
      </c>
      <c r="I350">
        <v>9391.4</v>
      </c>
    </row>
    <row r="351" spans="1:9" x14ac:dyDescent="0.25">
      <c r="A351" s="1">
        <v>44228</v>
      </c>
      <c r="B351">
        <v>70969</v>
      </c>
      <c r="C351">
        <v>64261</v>
      </c>
      <c r="D351">
        <v>63026</v>
      </c>
      <c r="E351">
        <v>57543</v>
      </c>
      <c r="F351">
        <v>59036</v>
      </c>
      <c r="G351">
        <v>53664</v>
      </c>
      <c r="H351">
        <v>10097.6</v>
      </c>
      <c r="I351">
        <v>9754.7999999999993</v>
      </c>
    </row>
    <row r="352" spans="1:9" x14ac:dyDescent="0.25">
      <c r="A352" s="1">
        <v>44256</v>
      </c>
      <c r="B352">
        <v>71309</v>
      </c>
      <c r="C352">
        <v>70946</v>
      </c>
      <c r="D352">
        <v>63134</v>
      </c>
      <c r="E352">
        <v>63134</v>
      </c>
      <c r="F352">
        <v>67362</v>
      </c>
      <c r="G352">
        <v>69181</v>
      </c>
      <c r="H352">
        <v>10176</v>
      </c>
      <c r="I352">
        <v>9957</v>
      </c>
    </row>
    <row r="353" spans="1:9" x14ac:dyDescent="0.25">
      <c r="A353" s="1">
        <v>44287</v>
      </c>
      <c r="B353">
        <v>71984</v>
      </c>
      <c r="C353">
        <v>69944</v>
      </c>
      <c r="D353">
        <v>63822</v>
      </c>
      <c r="E353">
        <v>62163</v>
      </c>
      <c r="F353">
        <v>69899</v>
      </c>
      <c r="G353">
        <v>71577</v>
      </c>
      <c r="H353">
        <v>10317.299999999999</v>
      </c>
      <c r="I353">
        <v>10287.4</v>
      </c>
    </row>
    <row r="354" spans="1:9" x14ac:dyDescent="0.25">
      <c r="A354" s="1">
        <v>44317</v>
      </c>
      <c r="B354">
        <v>72530</v>
      </c>
      <c r="C354">
        <v>74598</v>
      </c>
      <c r="D354">
        <v>64404</v>
      </c>
      <c r="E354">
        <v>66336</v>
      </c>
      <c r="F354">
        <v>72480</v>
      </c>
      <c r="G354">
        <v>77191</v>
      </c>
      <c r="H354">
        <v>10473.5</v>
      </c>
      <c r="I354">
        <v>10640.5</v>
      </c>
    </row>
    <row r="355" spans="1:9" x14ac:dyDescent="0.25">
      <c r="A355" s="1">
        <v>44348</v>
      </c>
      <c r="B355">
        <v>73116</v>
      </c>
      <c r="C355">
        <v>73120</v>
      </c>
      <c r="D355">
        <v>64930</v>
      </c>
      <c r="E355">
        <v>64865</v>
      </c>
      <c r="F355">
        <v>75837</v>
      </c>
      <c r="G355">
        <v>77430</v>
      </c>
      <c r="H355">
        <v>10656.1</v>
      </c>
      <c r="I355">
        <v>10990.5</v>
      </c>
    </row>
    <row r="356" spans="1:9" x14ac:dyDescent="0.25">
      <c r="A356" s="1">
        <v>44378</v>
      </c>
      <c r="B356">
        <v>72910</v>
      </c>
      <c r="C356">
        <v>75644</v>
      </c>
      <c r="D356">
        <v>64915</v>
      </c>
      <c r="E356">
        <v>67187</v>
      </c>
      <c r="F356">
        <v>77293</v>
      </c>
      <c r="G356">
        <v>81467</v>
      </c>
      <c r="H356">
        <v>10807.7</v>
      </c>
      <c r="I356">
        <v>11244.9</v>
      </c>
    </row>
    <row r="357" spans="1:9" x14ac:dyDescent="0.25">
      <c r="A357" s="1">
        <v>44409</v>
      </c>
      <c r="B357">
        <v>74085</v>
      </c>
      <c r="C357">
        <v>74501</v>
      </c>
      <c r="D357">
        <v>66055</v>
      </c>
      <c r="E357">
        <v>66583</v>
      </c>
      <c r="F357">
        <v>77564</v>
      </c>
      <c r="G357">
        <v>79581</v>
      </c>
      <c r="H357">
        <v>10945.2</v>
      </c>
      <c r="I357">
        <v>11216.6</v>
      </c>
    </row>
    <row r="358" spans="1:9" x14ac:dyDescent="0.25">
      <c r="A358" s="1">
        <v>44440</v>
      </c>
      <c r="B358">
        <v>74695</v>
      </c>
      <c r="C358">
        <v>72978</v>
      </c>
      <c r="D358">
        <v>66663</v>
      </c>
      <c r="E358">
        <v>65263</v>
      </c>
      <c r="F358">
        <v>78288</v>
      </c>
      <c r="G358">
        <v>76566</v>
      </c>
      <c r="H358">
        <v>11058.2</v>
      </c>
      <c r="I358">
        <v>11059.8</v>
      </c>
    </row>
    <row r="359" spans="1:9" x14ac:dyDescent="0.25">
      <c r="A359" s="1">
        <v>44470</v>
      </c>
      <c r="B359">
        <v>75331</v>
      </c>
      <c r="C359">
        <v>75780</v>
      </c>
      <c r="D359">
        <v>67324</v>
      </c>
      <c r="E359">
        <v>67795</v>
      </c>
      <c r="F359">
        <v>78449</v>
      </c>
      <c r="G359">
        <v>80332</v>
      </c>
      <c r="H359">
        <v>11162.1</v>
      </c>
      <c r="I359">
        <v>11175.6</v>
      </c>
    </row>
    <row r="360" spans="1:9" x14ac:dyDescent="0.25">
      <c r="A360" s="1">
        <v>44501</v>
      </c>
      <c r="B360">
        <v>75526</v>
      </c>
      <c r="C360">
        <v>75733</v>
      </c>
      <c r="D360">
        <v>67347</v>
      </c>
      <c r="E360">
        <v>67280</v>
      </c>
      <c r="F360">
        <v>78967</v>
      </c>
      <c r="G360">
        <v>74782</v>
      </c>
      <c r="H360">
        <v>11268.1</v>
      </c>
      <c r="I360">
        <v>11210.5</v>
      </c>
    </row>
    <row r="361" spans="1:9" x14ac:dyDescent="0.25">
      <c r="A361" s="1">
        <v>44531</v>
      </c>
      <c r="B361">
        <v>76057</v>
      </c>
      <c r="C361">
        <v>82729</v>
      </c>
      <c r="D361">
        <v>67906</v>
      </c>
      <c r="E361">
        <v>71845</v>
      </c>
      <c r="F361">
        <v>78432</v>
      </c>
      <c r="G361">
        <v>78824</v>
      </c>
      <c r="H361">
        <v>11369.8</v>
      </c>
      <c r="I361">
        <v>11263.6</v>
      </c>
    </row>
    <row r="362" spans="1:9" x14ac:dyDescent="0.25">
      <c r="A362" s="1">
        <v>44562</v>
      </c>
      <c r="B362">
        <v>76525</v>
      </c>
      <c r="C362">
        <v>74984</v>
      </c>
      <c r="D362">
        <v>68441</v>
      </c>
      <c r="E362">
        <v>68099</v>
      </c>
      <c r="F362">
        <v>76217</v>
      </c>
      <c r="G362">
        <v>69815</v>
      </c>
      <c r="H362">
        <v>11470.6</v>
      </c>
      <c r="I362">
        <v>11058.5</v>
      </c>
    </row>
    <row r="363" spans="1:9" x14ac:dyDescent="0.25">
      <c r="A363" s="1">
        <v>44593</v>
      </c>
      <c r="B363">
        <v>76824</v>
      </c>
      <c r="C363">
        <v>69315</v>
      </c>
      <c r="D363">
        <v>68580</v>
      </c>
      <c r="E363">
        <v>62339</v>
      </c>
      <c r="F363">
        <v>80463</v>
      </c>
      <c r="G363">
        <v>72739</v>
      </c>
      <c r="H363">
        <v>11583.4</v>
      </c>
      <c r="I363">
        <v>11237.7</v>
      </c>
    </row>
    <row r="364" spans="1:9" x14ac:dyDescent="0.25">
      <c r="A364" s="1">
        <v>44621</v>
      </c>
      <c r="B364">
        <v>77268</v>
      </c>
      <c r="C364">
        <v>76325</v>
      </c>
      <c r="D364">
        <v>69098</v>
      </c>
      <c r="E364">
        <v>68614</v>
      </c>
      <c r="F364">
        <v>82388</v>
      </c>
      <c r="G364">
        <v>84777</v>
      </c>
      <c r="H364">
        <v>11596.6</v>
      </c>
      <c r="I364">
        <v>11367.6</v>
      </c>
    </row>
    <row r="365" spans="1:9" x14ac:dyDescent="0.25">
      <c r="A365" s="1">
        <v>44652</v>
      </c>
      <c r="B365">
        <v>77270</v>
      </c>
      <c r="C365">
        <v>76368</v>
      </c>
      <c r="D365">
        <v>69165</v>
      </c>
      <c r="E365">
        <v>68404</v>
      </c>
      <c r="F365">
        <v>84481</v>
      </c>
      <c r="G365">
        <v>86931</v>
      </c>
      <c r="H365">
        <v>11626.5</v>
      </c>
      <c r="I365">
        <v>11582.1</v>
      </c>
    </row>
    <row r="366" spans="1:9" x14ac:dyDescent="0.25">
      <c r="A366" s="1">
        <v>44682</v>
      </c>
      <c r="B366">
        <v>78111</v>
      </c>
      <c r="C366">
        <v>79628</v>
      </c>
      <c r="D366">
        <v>69990</v>
      </c>
      <c r="E366">
        <v>71460</v>
      </c>
      <c r="F366">
        <v>85322</v>
      </c>
      <c r="G366">
        <v>90527</v>
      </c>
      <c r="H366">
        <v>11662.6</v>
      </c>
      <c r="I366">
        <v>11815.7</v>
      </c>
    </row>
    <row r="367" spans="1:9" x14ac:dyDescent="0.25">
      <c r="A367" s="1">
        <v>44713</v>
      </c>
      <c r="B367">
        <v>79000</v>
      </c>
      <c r="C367">
        <v>79471</v>
      </c>
      <c r="D367">
        <v>70860</v>
      </c>
      <c r="E367">
        <v>71214</v>
      </c>
      <c r="F367">
        <v>85939</v>
      </c>
      <c r="G367">
        <v>88002</v>
      </c>
      <c r="H367">
        <v>11711</v>
      </c>
      <c r="I367">
        <v>12030.8</v>
      </c>
    </row>
    <row r="368" spans="1:9" x14ac:dyDescent="0.25">
      <c r="A368" s="1">
        <v>44743</v>
      </c>
      <c r="B368">
        <v>78968</v>
      </c>
      <c r="C368">
        <v>81426</v>
      </c>
      <c r="D368">
        <v>70828</v>
      </c>
      <c r="E368">
        <v>72953</v>
      </c>
      <c r="F368">
        <v>85214</v>
      </c>
      <c r="G368">
        <v>89304</v>
      </c>
      <c r="H368">
        <v>11807.1</v>
      </c>
      <c r="I368">
        <v>12111.1</v>
      </c>
    </row>
    <row r="369" spans="1:9" x14ac:dyDescent="0.25">
      <c r="A369" s="1">
        <v>44774</v>
      </c>
      <c r="B369">
        <v>79317</v>
      </c>
      <c r="C369">
        <v>80093</v>
      </c>
      <c r="D369">
        <v>71044</v>
      </c>
      <c r="E369">
        <v>71825</v>
      </c>
      <c r="F369">
        <v>87305</v>
      </c>
      <c r="G369">
        <v>89313</v>
      </c>
      <c r="H369">
        <v>11831.9</v>
      </c>
      <c r="I369">
        <v>12111.8</v>
      </c>
    </row>
    <row r="370" spans="1:9" x14ac:dyDescent="0.25">
      <c r="A370" s="1">
        <v>44805</v>
      </c>
      <c r="B370">
        <v>79984</v>
      </c>
      <c r="C370">
        <v>78216</v>
      </c>
      <c r="D370">
        <v>71661</v>
      </c>
      <c r="E370">
        <v>70156</v>
      </c>
      <c r="F370">
        <v>88196</v>
      </c>
      <c r="G370">
        <v>87314</v>
      </c>
      <c r="H370">
        <v>11925.1</v>
      </c>
      <c r="I370">
        <v>11940.3</v>
      </c>
    </row>
    <row r="371" spans="1:9" x14ac:dyDescent="0.25">
      <c r="A371" s="1">
        <v>44835</v>
      </c>
      <c r="B371">
        <v>80957</v>
      </c>
      <c r="C371">
        <v>80891</v>
      </c>
      <c r="D371">
        <v>72534</v>
      </c>
      <c r="E371">
        <v>72607</v>
      </c>
      <c r="F371">
        <v>89261</v>
      </c>
      <c r="G371">
        <v>90778</v>
      </c>
      <c r="H371">
        <v>11955.9</v>
      </c>
      <c r="I371">
        <v>11975</v>
      </c>
    </row>
    <row r="372" spans="1:9" x14ac:dyDescent="0.25">
      <c r="A372" s="1">
        <v>44866</v>
      </c>
      <c r="B372">
        <v>81348</v>
      </c>
      <c r="C372">
        <v>82147</v>
      </c>
      <c r="D372">
        <v>72950</v>
      </c>
      <c r="E372">
        <v>73388</v>
      </c>
      <c r="F372">
        <v>89083</v>
      </c>
      <c r="G372">
        <v>83827</v>
      </c>
      <c r="H372">
        <v>12043.1</v>
      </c>
      <c r="I372">
        <v>11976.6</v>
      </c>
    </row>
    <row r="373" spans="1:9" x14ac:dyDescent="0.25">
      <c r="A373" s="1">
        <v>44896</v>
      </c>
      <c r="B373">
        <v>80906</v>
      </c>
      <c r="C373">
        <v>88432</v>
      </c>
      <c r="D373">
        <v>72591</v>
      </c>
      <c r="E373">
        <v>77309</v>
      </c>
      <c r="F373">
        <v>89785</v>
      </c>
      <c r="G373">
        <v>91042</v>
      </c>
      <c r="H373">
        <v>12071.9</v>
      </c>
      <c r="I373">
        <v>11935</v>
      </c>
    </row>
    <row r="374" spans="1:9" x14ac:dyDescent="0.25">
      <c r="A374" s="1">
        <v>44927</v>
      </c>
      <c r="B374">
        <v>80618</v>
      </c>
      <c r="C374">
        <v>78273</v>
      </c>
      <c r="D374">
        <v>72142</v>
      </c>
      <c r="E374">
        <v>71132</v>
      </c>
      <c r="F374">
        <v>94789</v>
      </c>
      <c r="G374">
        <v>86068</v>
      </c>
      <c r="H374">
        <v>12160.7</v>
      </c>
      <c r="I374">
        <v>11743.5</v>
      </c>
    </row>
    <row r="375" spans="1:9" x14ac:dyDescent="0.25">
      <c r="A375" s="1">
        <v>44958</v>
      </c>
      <c r="B375">
        <v>81014</v>
      </c>
      <c r="C375">
        <v>73159</v>
      </c>
      <c r="D375">
        <v>72540</v>
      </c>
      <c r="E375">
        <v>65939</v>
      </c>
      <c r="F375">
        <v>92740</v>
      </c>
      <c r="G375">
        <v>83744</v>
      </c>
      <c r="H375">
        <v>12230.6</v>
      </c>
      <c r="I375">
        <v>11876.2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75"/>
  <sheetViews>
    <sheetView workbookViewId="0">
      <selection activeCell="F19" sqref="F18:F19"/>
    </sheetView>
  </sheetViews>
  <sheetFormatPr defaultRowHeight="15" x14ac:dyDescent="0.25"/>
  <cols>
    <col min="2" max="2" width="10.7109375" bestFit="1" customWidth="1"/>
  </cols>
  <sheetData>
    <row r="1" spans="1:10" s="2" customFormat="1" ht="120" x14ac:dyDescent="0.25">
      <c r="A1" s="2" t="s">
        <v>10</v>
      </c>
      <c r="B1" s="2" t="s">
        <v>0</v>
      </c>
      <c r="C1" s="13" t="s">
        <v>6</v>
      </c>
      <c r="D1" s="13" t="s">
        <v>6</v>
      </c>
      <c r="E1" s="13" t="s">
        <v>21</v>
      </c>
      <c r="F1" s="13" t="s">
        <v>21</v>
      </c>
      <c r="G1" s="13" t="s">
        <v>22</v>
      </c>
      <c r="H1" s="13" t="s">
        <v>22</v>
      </c>
      <c r="I1" s="13" t="s">
        <v>23</v>
      </c>
      <c r="J1" s="13" t="s">
        <v>23</v>
      </c>
    </row>
    <row r="2" spans="1:10" x14ac:dyDescent="0.25">
      <c r="A2">
        <v>1</v>
      </c>
      <c r="B2" s="1">
        <v>33604</v>
      </c>
      <c r="C2">
        <v>30437</v>
      </c>
      <c r="D2">
        <v>29589</v>
      </c>
      <c r="E2">
        <v>27835</v>
      </c>
      <c r="F2">
        <v>27306</v>
      </c>
      <c r="G2">
        <v>17170</v>
      </c>
      <c r="H2">
        <v>15693</v>
      </c>
      <c r="I2">
        <v>6567.9</v>
      </c>
      <c r="J2">
        <v>6262.2</v>
      </c>
    </row>
    <row r="3" spans="1:10" x14ac:dyDescent="0.25">
      <c r="A3">
        <v>2</v>
      </c>
      <c r="B3" s="1">
        <v>33635</v>
      </c>
      <c r="C3">
        <v>30382</v>
      </c>
      <c r="D3">
        <v>28570</v>
      </c>
      <c r="E3">
        <v>27720</v>
      </c>
      <c r="F3">
        <v>26223</v>
      </c>
      <c r="G3">
        <v>16990</v>
      </c>
      <c r="H3">
        <v>15835</v>
      </c>
      <c r="I3">
        <v>6569.2</v>
      </c>
      <c r="J3">
        <v>6314.7</v>
      </c>
    </row>
    <row r="4" spans="1:10" x14ac:dyDescent="0.25">
      <c r="A4">
        <v>3</v>
      </c>
      <c r="B4" s="1">
        <v>33664</v>
      </c>
      <c r="C4">
        <v>30526</v>
      </c>
      <c r="D4">
        <v>29682</v>
      </c>
      <c r="E4">
        <v>27848</v>
      </c>
      <c r="F4">
        <v>27235</v>
      </c>
      <c r="G4">
        <v>16916</v>
      </c>
      <c r="H4">
        <v>16848</v>
      </c>
      <c r="I4">
        <v>6564.5</v>
      </c>
      <c r="J4">
        <v>6435.9</v>
      </c>
    </row>
    <row r="5" spans="1:10" x14ac:dyDescent="0.25">
      <c r="A5">
        <v>4</v>
      </c>
      <c r="B5" s="1">
        <v>33695</v>
      </c>
      <c r="C5">
        <v>30602</v>
      </c>
      <c r="D5">
        <v>30228</v>
      </c>
      <c r="E5">
        <v>27867</v>
      </c>
      <c r="F5">
        <v>27588</v>
      </c>
      <c r="G5">
        <v>16677</v>
      </c>
      <c r="H5">
        <v>16494</v>
      </c>
      <c r="I5">
        <v>6598</v>
      </c>
      <c r="J5">
        <v>6582.3</v>
      </c>
    </row>
    <row r="6" spans="1:10" x14ac:dyDescent="0.25">
      <c r="A6">
        <v>5</v>
      </c>
      <c r="B6" s="1">
        <v>33725</v>
      </c>
      <c r="C6">
        <v>30718</v>
      </c>
      <c r="D6">
        <v>31677</v>
      </c>
      <c r="E6">
        <v>27987</v>
      </c>
      <c r="F6">
        <v>28883</v>
      </c>
      <c r="G6">
        <v>16602</v>
      </c>
      <c r="H6">
        <v>17648</v>
      </c>
      <c r="I6">
        <v>6613.8</v>
      </c>
      <c r="J6">
        <v>6748.4</v>
      </c>
    </row>
    <row r="7" spans="1:10" x14ac:dyDescent="0.25">
      <c r="A7">
        <v>6</v>
      </c>
      <c r="B7" s="1">
        <v>33756</v>
      </c>
      <c r="C7">
        <v>30761</v>
      </c>
      <c r="D7">
        <v>30769</v>
      </c>
      <c r="E7">
        <v>28011</v>
      </c>
      <c r="F7">
        <v>28039</v>
      </c>
      <c r="G7">
        <v>16277</v>
      </c>
      <c r="H7">
        <v>16814</v>
      </c>
      <c r="I7">
        <v>6613.8</v>
      </c>
      <c r="J7">
        <v>6823.5</v>
      </c>
    </row>
    <row r="8" spans="1:10" x14ac:dyDescent="0.25">
      <c r="A8">
        <v>7</v>
      </c>
      <c r="B8" s="1">
        <v>33786</v>
      </c>
      <c r="C8">
        <v>30963</v>
      </c>
      <c r="D8">
        <v>32402</v>
      </c>
      <c r="E8">
        <v>28183</v>
      </c>
      <c r="F8">
        <v>29479</v>
      </c>
      <c r="G8">
        <v>16496</v>
      </c>
      <c r="H8">
        <v>17304</v>
      </c>
      <c r="I8">
        <v>6641.3</v>
      </c>
      <c r="J8">
        <v>6792.1</v>
      </c>
    </row>
    <row r="9" spans="1:10" x14ac:dyDescent="0.25">
      <c r="A9">
        <v>8</v>
      </c>
      <c r="B9" s="1">
        <v>33817</v>
      </c>
      <c r="C9">
        <v>31041</v>
      </c>
      <c r="D9">
        <v>31469</v>
      </c>
      <c r="E9">
        <v>28222</v>
      </c>
      <c r="F9">
        <v>28645</v>
      </c>
      <c r="G9">
        <v>16733</v>
      </c>
      <c r="H9">
        <v>17888</v>
      </c>
      <c r="I9">
        <v>6653.5</v>
      </c>
      <c r="J9">
        <v>6837.8</v>
      </c>
    </row>
    <row r="10" spans="1:10" x14ac:dyDescent="0.25">
      <c r="A10">
        <v>9</v>
      </c>
      <c r="B10" s="1">
        <v>33848</v>
      </c>
      <c r="C10">
        <v>30942</v>
      </c>
      <c r="D10">
        <v>30162</v>
      </c>
      <c r="E10">
        <v>28122</v>
      </c>
      <c r="F10">
        <v>27475</v>
      </c>
      <c r="G10">
        <v>16812</v>
      </c>
      <c r="H10">
        <v>16459</v>
      </c>
      <c r="I10">
        <v>6670.8</v>
      </c>
      <c r="J10">
        <v>6793.4</v>
      </c>
    </row>
    <row r="11" spans="1:10" x14ac:dyDescent="0.25">
      <c r="A11">
        <v>10</v>
      </c>
      <c r="B11" s="1">
        <v>33878</v>
      </c>
      <c r="C11">
        <v>31148</v>
      </c>
      <c r="D11">
        <v>31407</v>
      </c>
      <c r="E11">
        <v>28328</v>
      </c>
      <c r="F11">
        <v>28583</v>
      </c>
      <c r="G11">
        <v>17104</v>
      </c>
      <c r="H11">
        <v>17668</v>
      </c>
      <c r="I11">
        <v>6729.2</v>
      </c>
      <c r="J11">
        <v>6715.1</v>
      </c>
    </row>
    <row r="12" spans="1:10" x14ac:dyDescent="0.25">
      <c r="A12">
        <v>11</v>
      </c>
      <c r="B12" s="1">
        <v>33909</v>
      </c>
      <c r="C12">
        <v>30992</v>
      </c>
      <c r="D12">
        <v>30388</v>
      </c>
      <c r="E12">
        <v>28184</v>
      </c>
      <c r="F12">
        <v>27620</v>
      </c>
      <c r="G12">
        <v>17420</v>
      </c>
      <c r="H12">
        <v>16723</v>
      </c>
      <c r="I12">
        <v>6734.9</v>
      </c>
      <c r="J12">
        <v>6687</v>
      </c>
    </row>
    <row r="13" spans="1:10" x14ac:dyDescent="0.25">
      <c r="A13">
        <v>12</v>
      </c>
      <c r="B13" s="1">
        <v>33939</v>
      </c>
      <c r="C13">
        <v>31057</v>
      </c>
      <c r="D13">
        <v>34170</v>
      </c>
      <c r="E13">
        <v>28233</v>
      </c>
      <c r="F13">
        <v>30294</v>
      </c>
      <c r="G13">
        <v>17491</v>
      </c>
      <c r="H13">
        <v>17491</v>
      </c>
      <c r="I13">
        <v>6727.5</v>
      </c>
      <c r="J13">
        <v>6675.5</v>
      </c>
    </row>
    <row r="14" spans="1:10" x14ac:dyDescent="0.25">
      <c r="A14">
        <v>13</v>
      </c>
      <c r="B14" s="1">
        <v>33970</v>
      </c>
      <c r="C14">
        <v>31045</v>
      </c>
      <c r="D14">
        <v>30039</v>
      </c>
      <c r="E14">
        <v>28220</v>
      </c>
      <c r="F14">
        <v>27571</v>
      </c>
      <c r="G14">
        <v>17553</v>
      </c>
      <c r="H14">
        <v>16201</v>
      </c>
      <c r="I14">
        <v>6741.1</v>
      </c>
      <c r="J14">
        <v>6434.9</v>
      </c>
    </row>
    <row r="15" spans="1:10" x14ac:dyDescent="0.25">
      <c r="A15">
        <v>14</v>
      </c>
      <c r="B15" s="1">
        <v>34001</v>
      </c>
      <c r="C15">
        <v>31233</v>
      </c>
      <c r="D15">
        <v>28126</v>
      </c>
      <c r="E15">
        <v>28419</v>
      </c>
      <c r="F15">
        <v>25748</v>
      </c>
      <c r="G15">
        <v>17478</v>
      </c>
      <c r="H15">
        <v>15625</v>
      </c>
      <c r="I15">
        <v>6766.6</v>
      </c>
      <c r="J15">
        <v>6513.2</v>
      </c>
    </row>
    <row r="16" spans="1:10" x14ac:dyDescent="0.25">
      <c r="A16">
        <v>15</v>
      </c>
      <c r="B16" s="1">
        <v>34029</v>
      </c>
      <c r="C16">
        <v>31058</v>
      </c>
      <c r="D16">
        <v>30455</v>
      </c>
      <c r="E16">
        <v>28307</v>
      </c>
      <c r="F16">
        <v>27911</v>
      </c>
      <c r="G16">
        <v>17554</v>
      </c>
      <c r="H16">
        <v>17414</v>
      </c>
      <c r="I16">
        <v>6717.5</v>
      </c>
      <c r="J16">
        <v>6589.3</v>
      </c>
    </row>
    <row r="17" spans="1:10" x14ac:dyDescent="0.25">
      <c r="A17">
        <v>16</v>
      </c>
      <c r="B17" s="1">
        <v>34060</v>
      </c>
      <c r="C17">
        <v>31129</v>
      </c>
      <c r="D17">
        <v>30820</v>
      </c>
      <c r="E17">
        <v>28367</v>
      </c>
      <c r="F17">
        <v>28112</v>
      </c>
      <c r="G17">
        <v>17770</v>
      </c>
      <c r="H17">
        <v>17841</v>
      </c>
      <c r="I17">
        <v>6799.8</v>
      </c>
      <c r="J17">
        <v>6787.6</v>
      </c>
    </row>
    <row r="18" spans="1:10" x14ac:dyDescent="0.25">
      <c r="A18">
        <v>17</v>
      </c>
      <c r="B18" s="1">
        <v>34090</v>
      </c>
      <c r="C18">
        <v>31164</v>
      </c>
      <c r="D18">
        <v>31891</v>
      </c>
      <c r="E18">
        <v>28386</v>
      </c>
      <c r="F18">
        <v>29096</v>
      </c>
      <c r="G18">
        <v>17821</v>
      </c>
      <c r="H18">
        <v>18712</v>
      </c>
      <c r="I18">
        <v>6829.5</v>
      </c>
      <c r="J18">
        <v>6966.7</v>
      </c>
    </row>
    <row r="19" spans="1:10" x14ac:dyDescent="0.25">
      <c r="A19">
        <v>18</v>
      </c>
      <c r="B19" s="1">
        <v>34121</v>
      </c>
      <c r="C19">
        <v>31168</v>
      </c>
      <c r="D19">
        <v>31352</v>
      </c>
      <c r="E19">
        <v>28377</v>
      </c>
      <c r="F19">
        <v>28576</v>
      </c>
      <c r="G19">
        <v>18030</v>
      </c>
      <c r="H19">
        <v>18571</v>
      </c>
      <c r="I19">
        <v>6843.6</v>
      </c>
      <c r="J19">
        <v>7055.1</v>
      </c>
    </row>
    <row r="20" spans="1:10" x14ac:dyDescent="0.25">
      <c r="A20">
        <v>19</v>
      </c>
      <c r="B20" s="1">
        <v>34151</v>
      </c>
      <c r="C20">
        <v>31349</v>
      </c>
      <c r="D20">
        <v>33029</v>
      </c>
      <c r="E20">
        <v>28554</v>
      </c>
      <c r="F20">
        <v>30067</v>
      </c>
      <c r="G20">
        <v>17927</v>
      </c>
      <c r="H20">
        <v>19092</v>
      </c>
      <c r="I20">
        <v>6857.1</v>
      </c>
      <c r="J20">
        <v>7009.2</v>
      </c>
    </row>
    <row r="21" spans="1:10" x14ac:dyDescent="0.25">
      <c r="A21">
        <v>20</v>
      </c>
      <c r="B21" s="1">
        <v>34182</v>
      </c>
      <c r="C21">
        <v>31126</v>
      </c>
      <c r="D21">
        <v>31215</v>
      </c>
      <c r="E21">
        <v>28357</v>
      </c>
      <c r="F21">
        <v>28470</v>
      </c>
      <c r="G21">
        <v>18201</v>
      </c>
      <c r="H21">
        <v>19329</v>
      </c>
      <c r="I21">
        <v>6884.1</v>
      </c>
      <c r="J21">
        <v>7067.8</v>
      </c>
    </row>
    <row r="22" spans="1:10" x14ac:dyDescent="0.25">
      <c r="A22">
        <v>21</v>
      </c>
      <c r="B22" s="1">
        <v>34213</v>
      </c>
      <c r="C22">
        <v>31201</v>
      </c>
      <c r="D22">
        <v>30622</v>
      </c>
      <c r="E22">
        <v>28478</v>
      </c>
      <c r="F22">
        <v>28022</v>
      </c>
      <c r="G22">
        <v>18515</v>
      </c>
      <c r="H22">
        <v>18108</v>
      </c>
      <c r="I22">
        <v>6898.3</v>
      </c>
      <c r="J22">
        <v>7029.1</v>
      </c>
    </row>
    <row r="23" spans="1:10" x14ac:dyDescent="0.25">
      <c r="A23">
        <v>22</v>
      </c>
      <c r="B23" s="1">
        <v>34243</v>
      </c>
      <c r="C23">
        <v>31346</v>
      </c>
      <c r="D23">
        <v>31223</v>
      </c>
      <c r="E23">
        <v>28618</v>
      </c>
      <c r="F23">
        <v>28532</v>
      </c>
      <c r="G23">
        <v>18199</v>
      </c>
      <c r="H23">
        <v>18745</v>
      </c>
      <c r="I23">
        <v>6940.8</v>
      </c>
      <c r="J23">
        <v>6924.9</v>
      </c>
    </row>
    <row r="24" spans="1:10" x14ac:dyDescent="0.25">
      <c r="A24">
        <v>23</v>
      </c>
      <c r="B24" s="1">
        <v>34274</v>
      </c>
      <c r="C24">
        <v>31363</v>
      </c>
      <c r="D24">
        <v>30803</v>
      </c>
      <c r="E24">
        <v>28625</v>
      </c>
      <c r="F24">
        <v>28081</v>
      </c>
      <c r="G24">
        <v>18153</v>
      </c>
      <c r="H24">
        <v>17463</v>
      </c>
      <c r="I24">
        <v>6944.1</v>
      </c>
      <c r="J24">
        <v>6892</v>
      </c>
    </row>
    <row r="25" spans="1:10" x14ac:dyDescent="0.25">
      <c r="A25">
        <v>24</v>
      </c>
      <c r="B25" s="1">
        <v>34304</v>
      </c>
      <c r="C25">
        <v>31499</v>
      </c>
      <c r="D25">
        <v>34941</v>
      </c>
      <c r="E25">
        <v>28773</v>
      </c>
      <c r="F25">
        <v>31132</v>
      </c>
      <c r="G25">
        <v>18238</v>
      </c>
      <c r="H25">
        <v>18366</v>
      </c>
      <c r="I25">
        <v>6985.7</v>
      </c>
      <c r="J25">
        <v>6928.6</v>
      </c>
    </row>
    <row r="26" spans="1:10" x14ac:dyDescent="0.25">
      <c r="A26">
        <v>25</v>
      </c>
      <c r="B26" s="1">
        <v>34335</v>
      </c>
      <c r="C26">
        <v>31468</v>
      </c>
      <c r="D26">
        <v>30251</v>
      </c>
      <c r="E26">
        <v>28722</v>
      </c>
      <c r="F26">
        <v>27889</v>
      </c>
      <c r="G26">
        <v>17624</v>
      </c>
      <c r="H26">
        <v>16073</v>
      </c>
      <c r="I26">
        <v>7009.3</v>
      </c>
      <c r="J26">
        <v>6708.4</v>
      </c>
    </row>
    <row r="27" spans="1:10" x14ac:dyDescent="0.25">
      <c r="A27">
        <v>26</v>
      </c>
      <c r="B27" s="1">
        <v>34366</v>
      </c>
      <c r="C27">
        <v>31688</v>
      </c>
      <c r="D27">
        <v>28514</v>
      </c>
      <c r="E27">
        <v>28923</v>
      </c>
      <c r="F27">
        <v>26175</v>
      </c>
      <c r="G27">
        <v>18425</v>
      </c>
      <c r="H27">
        <v>16509</v>
      </c>
      <c r="I27">
        <v>7015.1</v>
      </c>
      <c r="J27">
        <v>6763.5</v>
      </c>
    </row>
    <row r="28" spans="1:10" x14ac:dyDescent="0.25">
      <c r="A28">
        <v>27</v>
      </c>
      <c r="B28" s="1">
        <v>34394</v>
      </c>
      <c r="C28">
        <v>31700</v>
      </c>
      <c r="D28">
        <v>31920</v>
      </c>
      <c r="E28">
        <v>28914</v>
      </c>
      <c r="F28">
        <v>29261</v>
      </c>
      <c r="G28">
        <v>18813</v>
      </c>
      <c r="H28">
        <v>18757</v>
      </c>
      <c r="I28">
        <v>7036.3</v>
      </c>
      <c r="J28">
        <v>6910.2</v>
      </c>
    </row>
    <row r="29" spans="1:10" x14ac:dyDescent="0.25">
      <c r="A29">
        <v>28</v>
      </c>
      <c r="B29" s="1">
        <v>34425</v>
      </c>
      <c r="C29">
        <v>31899</v>
      </c>
      <c r="D29">
        <v>31208</v>
      </c>
      <c r="E29">
        <v>29111</v>
      </c>
      <c r="F29">
        <v>28529</v>
      </c>
      <c r="G29">
        <v>18533</v>
      </c>
      <c r="H29">
        <v>18774</v>
      </c>
      <c r="I29">
        <v>7075</v>
      </c>
      <c r="J29">
        <v>7065.5</v>
      </c>
    </row>
    <row r="30" spans="1:10" x14ac:dyDescent="0.25">
      <c r="A30">
        <v>29</v>
      </c>
      <c r="B30" s="1">
        <v>34455</v>
      </c>
      <c r="C30">
        <v>31858</v>
      </c>
      <c r="D30">
        <v>32215</v>
      </c>
      <c r="E30">
        <v>29025</v>
      </c>
      <c r="F30">
        <v>29402</v>
      </c>
      <c r="G30">
        <v>18600</v>
      </c>
      <c r="H30">
        <v>19400</v>
      </c>
      <c r="I30">
        <v>7080.6</v>
      </c>
      <c r="J30">
        <v>7220.3</v>
      </c>
    </row>
    <row r="31" spans="1:10" x14ac:dyDescent="0.25">
      <c r="A31">
        <v>30</v>
      </c>
      <c r="B31" s="1">
        <v>34486</v>
      </c>
      <c r="C31">
        <v>32123</v>
      </c>
      <c r="D31">
        <v>32537</v>
      </c>
      <c r="E31">
        <v>29311</v>
      </c>
      <c r="F31">
        <v>29721</v>
      </c>
      <c r="G31">
        <v>18889</v>
      </c>
      <c r="H31">
        <v>19437</v>
      </c>
      <c r="I31">
        <v>7090.1</v>
      </c>
      <c r="J31">
        <v>7318.6</v>
      </c>
    </row>
    <row r="32" spans="1:10" x14ac:dyDescent="0.25">
      <c r="A32">
        <v>31</v>
      </c>
      <c r="B32" s="1">
        <v>34516</v>
      </c>
      <c r="C32">
        <v>31964</v>
      </c>
      <c r="D32">
        <v>33288</v>
      </c>
      <c r="E32">
        <v>29149</v>
      </c>
      <c r="F32">
        <v>30344</v>
      </c>
      <c r="G32">
        <v>18962</v>
      </c>
      <c r="H32">
        <v>20157</v>
      </c>
      <c r="I32">
        <v>7113.6</v>
      </c>
      <c r="J32">
        <v>7267.4</v>
      </c>
    </row>
    <row r="33" spans="1:10" x14ac:dyDescent="0.25">
      <c r="A33">
        <v>32</v>
      </c>
      <c r="B33" s="1">
        <v>34547</v>
      </c>
      <c r="C33">
        <v>32222</v>
      </c>
      <c r="D33">
        <v>32613</v>
      </c>
      <c r="E33">
        <v>29410</v>
      </c>
      <c r="F33">
        <v>29792</v>
      </c>
      <c r="G33">
        <v>18868</v>
      </c>
      <c r="H33">
        <v>19943</v>
      </c>
      <c r="I33">
        <v>7130.2</v>
      </c>
      <c r="J33">
        <v>7313</v>
      </c>
    </row>
    <row r="34" spans="1:10" x14ac:dyDescent="0.25">
      <c r="A34">
        <v>33</v>
      </c>
      <c r="B34" s="1">
        <v>34578</v>
      </c>
      <c r="C34">
        <v>32401</v>
      </c>
      <c r="D34">
        <v>31860</v>
      </c>
      <c r="E34">
        <v>29545</v>
      </c>
      <c r="F34">
        <v>29102</v>
      </c>
      <c r="G34">
        <v>18978</v>
      </c>
      <c r="H34">
        <v>18826</v>
      </c>
      <c r="I34">
        <v>7147.3</v>
      </c>
      <c r="J34">
        <v>7275.6</v>
      </c>
    </row>
    <row r="35" spans="1:10" x14ac:dyDescent="0.25">
      <c r="A35">
        <v>34</v>
      </c>
      <c r="B35" s="1">
        <v>34608</v>
      </c>
      <c r="C35">
        <v>32196</v>
      </c>
      <c r="D35">
        <v>31846</v>
      </c>
      <c r="E35">
        <v>29343</v>
      </c>
      <c r="F35">
        <v>29079</v>
      </c>
      <c r="G35">
        <v>19010</v>
      </c>
      <c r="H35">
        <v>19314</v>
      </c>
      <c r="I35">
        <v>7168.1</v>
      </c>
      <c r="J35">
        <v>7148.6</v>
      </c>
    </row>
    <row r="36" spans="1:10" x14ac:dyDescent="0.25">
      <c r="A36">
        <v>35</v>
      </c>
      <c r="B36" s="1">
        <v>34639</v>
      </c>
      <c r="C36">
        <v>32370</v>
      </c>
      <c r="D36">
        <v>31915</v>
      </c>
      <c r="E36">
        <v>29520</v>
      </c>
      <c r="F36">
        <v>29077</v>
      </c>
      <c r="G36">
        <v>19028</v>
      </c>
      <c r="H36">
        <v>18248</v>
      </c>
      <c r="I36">
        <v>7197.7</v>
      </c>
      <c r="J36">
        <v>7140.9</v>
      </c>
    </row>
    <row r="37" spans="1:10" x14ac:dyDescent="0.25">
      <c r="A37">
        <v>36</v>
      </c>
      <c r="B37" s="1">
        <v>34669</v>
      </c>
      <c r="C37">
        <v>32294</v>
      </c>
      <c r="D37">
        <v>36173</v>
      </c>
      <c r="E37">
        <v>29443</v>
      </c>
      <c r="F37">
        <v>32152</v>
      </c>
      <c r="G37">
        <v>19178</v>
      </c>
      <c r="H37">
        <v>19562</v>
      </c>
      <c r="I37">
        <v>7227.8</v>
      </c>
      <c r="J37">
        <v>7172.6</v>
      </c>
    </row>
    <row r="38" spans="1:10" x14ac:dyDescent="0.25">
      <c r="A38">
        <v>37</v>
      </c>
      <c r="B38" s="1">
        <v>34700</v>
      </c>
      <c r="C38">
        <v>32625</v>
      </c>
      <c r="D38">
        <v>31039</v>
      </c>
      <c r="E38">
        <v>29791</v>
      </c>
      <c r="F38">
        <v>28629</v>
      </c>
      <c r="G38">
        <v>19160</v>
      </c>
      <c r="H38">
        <v>17340</v>
      </c>
      <c r="I38">
        <v>7293</v>
      </c>
      <c r="J38">
        <v>6988.6</v>
      </c>
    </row>
    <row r="39" spans="1:10" x14ac:dyDescent="0.25">
      <c r="A39">
        <v>38</v>
      </c>
      <c r="B39" s="1">
        <v>34731</v>
      </c>
      <c r="C39">
        <v>32399</v>
      </c>
      <c r="D39">
        <v>29132</v>
      </c>
      <c r="E39">
        <v>29604</v>
      </c>
      <c r="F39">
        <v>26762</v>
      </c>
      <c r="G39">
        <v>18911</v>
      </c>
      <c r="H39">
        <v>16982</v>
      </c>
      <c r="I39">
        <v>7303.9</v>
      </c>
      <c r="J39">
        <v>7064.1</v>
      </c>
    </row>
    <row r="40" spans="1:10" x14ac:dyDescent="0.25">
      <c r="A40">
        <v>39</v>
      </c>
      <c r="B40" s="1">
        <v>34759</v>
      </c>
      <c r="C40">
        <v>32415</v>
      </c>
      <c r="D40">
        <v>32361</v>
      </c>
      <c r="E40">
        <v>29619</v>
      </c>
      <c r="F40">
        <v>29708</v>
      </c>
      <c r="G40">
        <v>19234</v>
      </c>
      <c r="H40">
        <v>19369</v>
      </c>
      <c r="I40">
        <v>7324</v>
      </c>
      <c r="J40">
        <v>7200.4</v>
      </c>
    </row>
    <row r="41" spans="1:10" x14ac:dyDescent="0.25">
      <c r="A41">
        <v>40</v>
      </c>
      <c r="B41" s="1">
        <v>34790</v>
      </c>
      <c r="C41">
        <v>32312</v>
      </c>
      <c r="D41">
        <v>31792</v>
      </c>
      <c r="E41">
        <v>29499</v>
      </c>
      <c r="F41">
        <v>29086</v>
      </c>
      <c r="G41">
        <v>19346</v>
      </c>
      <c r="H41">
        <v>19404</v>
      </c>
      <c r="I41">
        <v>7343</v>
      </c>
      <c r="J41">
        <v>7323.1</v>
      </c>
    </row>
    <row r="42" spans="1:10" x14ac:dyDescent="0.25">
      <c r="A42">
        <v>41</v>
      </c>
      <c r="B42" s="1">
        <v>34820</v>
      </c>
      <c r="C42">
        <v>32540</v>
      </c>
      <c r="D42">
        <v>33178</v>
      </c>
      <c r="E42">
        <v>29763</v>
      </c>
      <c r="F42">
        <v>30388</v>
      </c>
      <c r="G42">
        <v>19450</v>
      </c>
      <c r="H42">
        <v>20209</v>
      </c>
      <c r="I42">
        <v>7350.4</v>
      </c>
      <c r="J42">
        <v>7492</v>
      </c>
    </row>
    <row r="43" spans="1:10" x14ac:dyDescent="0.25">
      <c r="A43">
        <v>42</v>
      </c>
      <c r="B43" s="1">
        <v>34851</v>
      </c>
      <c r="C43">
        <v>32597</v>
      </c>
      <c r="D43">
        <v>33060</v>
      </c>
      <c r="E43">
        <v>29812</v>
      </c>
      <c r="F43">
        <v>30229</v>
      </c>
      <c r="G43">
        <v>19419</v>
      </c>
      <c r="H43">
        <v>20235</v>
      </c>
      <c r="I43">
        <v>7387.3</v>
      </c>
      <c r="J43">
        <v>7619.8</v>
      </c>
    </row>
    <row r="44" spans="1:10" x14ac:dyDescent="0.25">
      <c r="A44">
        <v>43</v>
      </c>
      <c r="B44" s="1">
        <v>34881</v>
      </c>
      <c r="C44">
        <v>32466</v>
      </c>
      <c r="D44">
        <v>33520</v>
      </c>
      <c r="E44">
        <v>29675</v>
      </c>
      <c r="F44">
        <v>30654</v>
      </c>
      <c r="G44">
        <v>19489</v>
      </c>
      <c r="H44">
        <v>20502</v>
      </c>
      <c r="I44">
        <v>7412.4</v>
      </c>
      <c r="J44">
        <v>7566.5</v>
      </c>
    </row>
    <row r="45" spans="1:10" x14ac:dyDescent="0.25">
      <c r="A45">
        <v>44</v>
      </c>
      <c r="B45" s="1">
        <v>34912</v>
      </c>
      <c r="C45">
        <v>32547</v>
      </c>
      <c r="D45">
        <v>33279</v>
      </c>
      <c r="E45">
        <v>29721</v>
      </c>
      <c r="F45">
        <v>30434</v>
      </c>
      <c r="G45">
        <v>19715</v>
      </c>
      <c r="H45">
        <v>20878</v>
      </c>
      <c r="I45">
        <v>7428.4</v>
      </c>
      <c r="J45">
        <v>7610.6</v>
      </c>
    </row>
    <row r="46" spans="1:10" x14ac:dyDescent="0.25">
      <c r="A46">
        <v>45</v>
      </c>
      <c r="B46" s="1">
        <v>34943</v>
      </c>
      <c r="C46">
        <v>32625</v>
      </c>
      <c r="D46">
        <v>32177</v>
      </c>
      <c r="E46">
        <v>29735</v>
      </c>
      <c r="F46">
        <v>29378</v>
      </c>
      <c r="G46">
        <v>19640</v>
      </c>
      <c r="H46">
        <v>19601</v>
      </c>
      <c r="I46">
        <v>7450.5</v>
      </c>
      <c r="J46">
        <v>7577.4</v>
      </c>
    </row>
    <row r="47" spans="1:10" x14ac:dyDescent="0.25">
      <c r="A47">
        <v>46</v>
      </c>
      <c r="B47" s="1">
        <v>34973</v>
      </c>
      <c r="C47">
        <v>32578</v>
      </c>
      <c r="D47">
        <v>31830</v>
      </c>
      <c r="E47">
        <v>29692</v>
      </c>
      <c r="F47">
        <v>29068</v>
      </c>
      <c r="G47">
        <v>19611</v>
      </c>
      <c r="H47">
        <v>19768</v>
      </c>
      <c r="I47">
        <v>7430</v>
      </c>
      <c r="J47">
        <v>7406</v>
      </c>
    </row>
    <row r="48" spans="1:10" x14ac:dyDescent="0.25">
      <c r="A48">
        <v>47</v>
      </c>
      <c r="B48" s="1">
        <v>35004</v>
      </c>
      <c r="C48">
        <v>32744</v>
      </c>
      <c r="D48">
        <v>32508</v>
      </c>
      <c r="E48">
        <v>29858</v>
      </c>
      <c r="F48">
        <v>29619</v>
      </c>
      <c r="G48">
        <v>19609</v>
      </c>
      <c r="H48">
        <v>18785</v>
      </c>
      <c r="I48">
        <v>7458.2</v>
      </c>
      <c r="J48">
        <v>7397</v>
      </c>
    </row>
    <row r="49" spans="1:10" x14ac:dyDescent="0.25">
      <c r="A49">
        <v>48</v>
      </c>
      <c r="B49" s="1">
        <v>35034</v>
      </c>
      <c r="C49">
        <v>32903</v>
      </c>
      <c r="D49">
        <v>36510</v>
      </c>
      <c r="E49">
        <v>29994</v>
      </c>
      <c r="F49">
        <v>32454</v>
      </c>
      <c r="G49">
        <v>19625</v>
      </c>
      <c r="H49">
        <v>19939</v>
      </c>
      <c r="I49">
        <v>7471</v>
      </c>
      <c r="J49">
        <v>7424.1</v>
      </c>
    </row>
    <row r="50" spans="1:10" x14ac:dyDescent="0.25">
      <c r="A50">
        <v>49</v>
      </c>
      <c r="B50" s="1">
        <v>35065</v>
      </c>
      <c r="C50">
        <v>33085</v>
      </c>
      <c r="D50">
        <v>31733</v>
      </c>
      <c r="E50">
        <v>30105</v>
      </c>
      <c r="F50">
        <v>29172</v>
      </c>
      <c r="G50">
        <v>19564</v>
      </c>
      <c r="H50">
        <v>17647</v>
      </c>
      <c r="I50">
        <v>7475.2</v>
      </c>
      <c r="J50">
        <v>7166.3</v>
      </c>
    </row>
    <row r="51" spans="1:10" x14ac:dyDescent="0.25">
      <c r="A51">
        <v>50</v>
      </c>
      <c r="B51" s="1">
        <v>35096</v>
      </c>
      <c r="C51">
        <v>32928</v>
      </c>
      <c r="D51">
        <v>30778</v>
      </c>
      <c r="E51">
        <v>29990</v>
      </c>
      <c r="F51">
        <v>28191</v>
      </c>
      <c r="G51">
        <v>19742</v>
      </c>
      <c r="H51">
        <v>18439</v>
      </c>
      <c r="I51">
        <v>7482.1</v>
      </c>
      <c r="J51">
        <v>7245</v>
      </c>
    </row>
    <row r="52" spans="1:10" x14ac:dyDescent="0.25">
      <c r="A52">
        <v>51</v>
      </c>
      <c r="B52" s="1">
        <v>35125</v>
      </c>
      <c r="C52">
        <v>33076</v>
      </c>
      <c r="D52">
        <v>33060</v>
      </c>
      <c r="E52">
        <v>30125</v>
      </c>
      <c r="F52">
        <v>30245</v>
      </c>
      <c r="G52">
        <v>19862</v>
      </c>
      <c r="H52">
        <v>20259</v>
      </c>
      <c r="I52">
        <v>7512</v>
      </c>
      <c r="J52">
        <v>7390.7</v>
      </c>
    </row>
    <row r="53" spans="1:10" x14ac:dyDescent="0.25">
      <c r="A53">
        <v>52</v>
      </c>
      <c r="B53" s="1">
        <v>35156</v>
      </c>
      <c r="C53">
        <v>33174</v>
      </c>
      <c r="D53">
        <v>32158</v>
      </c>
      <c r="E53">
        <v>30220</v>
      </c>
      <c r="F53">
        <v>29344</v>
      </c>
      <c r="G53">
        <v>19932</v>
      </c>
      <c r="H53">
        <v>19832</v>
      </c>
      <c r="I53">
        <v>7521.4</v>
      </c>
      <c r="J53">
        <v>7502.2</v>
      </c>
    </row>
    <row r="54" spans="1:10" x14ac:dyDescent="0.25">
      <c r="A54">
        <v>53</v>
      </c>
      <c r="B54" s="1">
        <v>35186</v>
      </c>
      <c r="C54">
        <v>33178</v>
      </c>
      <c r="D54">
        <v>34382</v>
      </c>
      <c r="E54">
        <v>30245</v>
      </c>
      <c r="F54">
        <v>31364</v>
      </c>
      <c r="G54">
        <v>20094</v>
      </c>
      <c r="H54">
        <v>21139</v>
      </c>
      <c r="I54">
        <v>7540.6</v>
      </c>
      <c r="J54">
        <v>7684.9</v>
      </c>
    </row>
    <row r="55" spans="1:10" x14ac:dyDescent="0.25">
      <c r="A55">
        <v>54</v>
      </c>
      <c r="B55" s="1">
        <v>35217</v>
      </c>
      <c r="C55">
        <v>33281</v>
      </c>
      <c r="D55">
        <v>33452</v>
      </c>
      <c r="E55">
        <v>30288</v>
      </c>
      <c r="F55">
        <v>30470</v>
      </c>
      <c r="G55">
        <v>19932</v>
      </c>
      <c r="H55">
        <v>20669</v>
      </c>
      <c r="I55">
        <v>7546</v>
      </c>
      <c r="J55">
        <v>7770.9</v>
      </c>
    </row>
    <row r="56" spans="1:10" x14ac:dyDescent="0.25">
      <c r="A56">
        <v>55</v>
      </c>
      <c r="B56" s="1">
        <v>35247</v>
      </c>
      <c r="C56">
        <v>33470</v>
      </c>
      <c r="D56">
        <v>34426</v>
      </c>
      <c r="E56">
        <v>30493</v>
      </c>
      <c r="F56">
        <v>31377</v>
      </c>
      <c r="G56">
        <v>20145</v>
      </c>
      <c r="H56">
        <v>20971</v>
      </c>
      <c r="I56">
        <v>7567.6</v>
      </c>
      <c r="J56">
        <v>7721.3</v>
      </c>
    </row>
    <row r="57" spans="1:10" x14ac:dyDescent="0.25">
      <c r="A57">
        <v>56</v>
      </c>
      <c r="B57" s="1">
        <v>35278</v>
      </c>
      <c r="C57">
        <v>33542</v>
      </c>
      <c r="D57">
        <v>34841</v>
      </c>
      <c r="E57">
        <v>30555</v>
      </c>
      <c r="F57">
        <v>31747</v>
      </c>
      <c r="G57">
        <v>20140</v>
      </c>
      <c r="H57">
        <v>21792</v>
      </c>
      <c r="I57">
        <v>7580</v>
      </c>
      <c r="J57">
        <v>7766.5</v>
      </c>
    </row>
    <row r="58" spans="1:10" x14ac:dyDescent="0.25">
      <c r="A58">
        <v>57</v>
      </c>
      <c r="B58" s="1">
        <v>35309</v>
      </c>
      <c r="C58">
        <v>33494</v>
      </c>
      <c r="D58">
        <v>32214</v>
      </c>
      <c r="E58">
        <v>30565</v>
      </c>
      <c r="F58">
        <v>29495</v>
      </c>
      <c r="G58">
        <v>20397</v>
      </c>
      <c r="H58">
        <v>19826</v>
      </c>
      <c r="I58">
        <v>7583.9</v>
      </c>
      <c r="J58">
        <v>7698.1</v>
      </c>
    </row>
    <row r="59" spans="1:10" x14ac:dyDescent="0.25">
      <c r="A59">
        <v>58</v>
      </c>
      <c r="B59" s="1">
        <v>35339</v>
      </c>
      <c r="C59">
        <v>33704</v>
      </c>
      <c r="D59">
        <v>33524</v>
      </c>
      <c r="E59">
        <v>30766</v>
      </c>
      <c r="F59">
        <v>30674</v>
      </c>
      <c r="G59">
        <v>20551</v>
      </c>
      <c r="H59">
        <v>20736</v>
      </c>
      <c r="I59">
        <v>7601.1</v>
      </c>
      <c r="J59">
        <v>7574.2</v>
      </c>
    </row>
    <row r="60" spans="1:10" x14ac:dyDescent="0.25">
      <c r="A60">
        <v>59</v>
      </c>
      <c r="B60" s="1">
        <v>35370</v>
      </c>
      <c r="C60">
        <v>33734</v>
      </c>
      <c r="D60">
        <v>34045</v>
      </c>
      <c r="E60">
        <v>30768</v>
      </c>
      <c r="F60">
        <v>31014</v>
      </c>
      <c r="G60">
        <v>20789</v>
      </c>
      <c r="H60">
        <v>20332</v>
      </c>
      <c r="I60">
        <v>7621.7</v>
      </c>
      <c r="J60">
        <v>7558.7</v>
      </c>
    </row>
    <row r="61" spans="1:10" x14ac:dyDescent="0.25">
      <c r="A61">
        <v>60</v>
      </c>
      <c r="B61" s="1">
        <v>35400</v>
      </c>
      <c r="C61">
        <v>33819</v>
      </c>
      <c r="D61">
        <v>36460</v>
      </c>
      <c r="E61">
        <v>30879</v>
      </c>
      <c r="F61">
        <v>32454</v>
      </c>
      <c r="G61">
        <v>20707</v>
      </c>
      <c r="H61">
        <v>20603</v>
      </c>
      <c r="I61">
        <v>7628.9</v>
      </c>
      <c r="J61">
        <v>7586</v>
      </c>
    </row>
    <row r="62" spans="1:10" x14ac:dyDescent="0.25">
      <c r="A62">
        <v>61</v>
      </c>
      <c r="B62" s="1">
        <v>35431</v>
      </c>
      <c r="C62">
        <v>34049</v>
      </c>
      <c r="D62">
        <v>33175</v>
      </c>
      <c r="E62">
        <v>31030</v>
      </c>
      <c r="F62">
        <v>30534</v>
      </c>
      <c r="G62">
        <v>21110</v>
      </c>
      <c r="H62">
        <v>19316</v>
      </c>
      <c r="I62">
        <v>7640.5</v>
      </c>
      <c r="J62">
        <v>7320.4</v>
      </c>
    </row>
    <row r="63" spans="1:10" x14ac:dyDescent="0.25">
      <c r="A63">
        <v>62</v>
      </c>
      <c r="B63" s="1">
        <v>35462</v>
      </c>
      <c r="C63">
        <v>33989</v>
      </c>
      <c r="D63">
        <v>30538</v>
      </c>
      <c r="E63">
        <v>30991</v>
      </c>
      <c r="F63">
        <v>27985</v>
      </c>
      <c r="G63">
        <v>21136</v>
      </c>
      <c r="H63">
        <v>19128</v>
      </c>
      <c r="I63">
        <v>7653.3</v>
      </c>
      <c r="J63">
        <v>7407.6</v>
      </c>
    </row>
    <row r="64" spans="1:10" x14ac:dyDescent="0.25">
      <c r="A64">
        <v>63</v>
      </c>
      <c r="B64" s="1">
        <v>35490</v>
      </c>
      <c r="C64">
        <v>34156</v>
      </c>
      <c r="D64">
        <v>34446</v>
      </c>
      <c r="E64">
        <v>31109</v>
      </c>
      <c r="F64">
        <v>31513</v>
      </c>
      <c r="G64">
        <v>21171</v>
      </c>
      <c r="H64">
        <v>21383</v>
      </c>
      <c r="I64">
        <v>7664.2</v>
      </c>
      <c r="J64">
        <v>7544.2</v>
      </c>
    </row>
    <row r="65" spans="1:10" x14ac:dyDescent="0.25">
      <c r="A65">
        <v>64</v>
      </c>
      <c r="B65" s="1">
        <v>35521</v>
      </c>
      <c r="C65">
        <v>34056</v>
      </c>
      <c r="D65">
        <v>32637</v>
      </c>
      <c r="E65">
        <v>31065</v>
      </c>
      <c r="F65">
        <v>29853</v>
      </c>
      <c r="G65">
        <v>21216</v>
      </c>
      <c r="H65">
        <v>21110</v>
      </c>
      <c r="I65">
        <v>7670</v>
      </c>
      <c r="J65">
        <v>7651.1</v>
      </c>
    </row>
    <row r="66" spans="1:10" x14ac:dyDescent="0.25">
      <c r="A66">
        <v>65</v>
      </c>
      <c r="B66" s="1">
        <v>35551</v>
      </c>
      <c r="C66">
        <v>33978</v>
      </c>
      <c r="D66">
        <v>35522</v>
      </c>
      <c r="E66">
        <v>30987</v>
      </c>
      <c r="F66">
        <v>32412</v>
      </c>
      <c r="G66">
        <v>21230</v>
      </c>
      <c r="H66">
        <v>22674</v>
      </c>
      <c r="I66">
        <v>7684.8</v>
      </c>
      <c r="J66">
        <v>7827.5</v>
      </c>
    </row>
    <row r="67" spans="1:10" x14ac:dyDescent="0.25">
      <c r="A67">
        <v>66</v>
      </c>
      <c r="B67" s="1">
        <v>35582</v>
      </c>
      <c r="C67">
        <v>33892</v>
      </c>
      <c r="D67">
        <v>33570</v>
      </c>
      <c r="E67">
        <v>30804</v>
      </c>
      <c r="F67">
        <v>30527</v>
      </c>
      <c r="G67">
        <v>21382</v>
      </c>
      <c r="H67">
        <v>21874</v>
      </c>
      <c r="I67">
        <v>7694.2</v>
      </c>
      <c r="J67">
        <v>7922</v>
      </c>
    </row>
    <row r="68" spans="1:10" x14ac:dyDescent="0.25">
      <c r="A68">
        <v>67</v>
      </c>
      <c r="B68" s="1">
        <v>35612</v>
      </c>
      <c r="C68">
        <v>34106</v>
      </c>
      <c r="D68">
        <v>35396</v>
      </c>
      <c r="E68">
        <v>31022</v>
      </c>
      <c r="F68">
        <v>32232</v>
      </c>
      <c r="G68">
        <v>21689</v>
      </c>
      <c r="H68">
        <v>22665</v>
      </c>
      <c r="I68">
        <v>7677.1</v>
      </c>
      <c r="J68">
        <v>7830.8</v>
      </c>
    </row>
    <row r="69" spans="1:10" x14ac:dyDescent="0.25">
      <c r="A69">
        <v>68</v>
      </c>
      <c r="B69" s="1">
        <v>35643</v>
      </c>
      <c r="C69">
        <v>34256</v>
      </c>
      <c r="D69">
        <v>35191</v>
      </c>
      <c r="E69">
        <v>31160</v>
      </c>
      <c r="F69">
        <v>32032</v>
      </c>
      <c r="G69">
        <v>21674</v>
      </c>
      <c r="H69">
        <v>23300</v>
      </c>
      <c r="I69">
        <v>7701.1</v>
      </c>
      <c r="J69">
        <v>7885.7</v>
      </c>
    </row>
    <row r="70" spans="1:10" x14ac:dyDescent="0.25">
      <c r="A70">
        <v>69</v>
      </c>
      <c r="B70" s="1">
        <v>35674</v>
      </c>
      <c r="C70">
        <v>34281</v>
      </c>
      <c r="D70">
        <v>33039</v>
      </c>
      <c r="E70">
        <v>31171</v>
      </c>
      <c r="F70">
        <v>30142</v>
      </c>
      <c r="G70">
        <v>21986</v>
      </c>
      <c r="H70">
        <v>21392</v>
      </c>
      <c r="I70">
        <v>7723.2</v>
      </c>
      <c r="J70">
        <v>7835</v>
      </c>
    </row>
    <row r="71" spans="1:10" x14ac:dyDescent="0.25">
      <c r="A71">
        <v>70</v>
      </c>
      <c r="B71" s="1">
        <v>35704</v>
      </c>
      <c r="C71">
        <v>34348</v>
      </c>
      <c r="D71">
        <v>34401</v>
      </c>
      <c r="E71">
        <v>31225</v>
      </c>
      <c r="F71">
        <v>31319</v>
      </c>
      <c r="G71">
        <v>21758</v>
      </c>
      <c r="H71">
        <v>22106</v>
      </c>
      <c r="I71">
        <v>7709.7</v>
      </c>
      <c r="J71">
        <v>7681.8</v>
      </c>
    </row>
    <row r="72" spans="1:10" x14ac:dyDescent="0.25">
      <c r="A72">
        <v>71</v>
      </c>
      <c r="B72" s="1">
        <v>35735</v>
      </c>
      <c r="C72">
        <v>34230</v>
      </c>
      <c r="D72">
        <v>34128</v>
      </c>
      <c r="E72">
        <v>31125</v>
      </c>
      <c r="F72">
        <v>31032</v>
      </c>
      <c r="G72">
        <v>21504</v>
      </c>
      <c r="H72">
        <v>20751</v>
      </c>
      <c r="I72">
        <v>7727.3</v>
      </c>
      <c r="J72">
        <v>7665.1</v>
      </c>
    </row>
    <row r="73" spans="1:10" x14ac:dyDescent="0.25">
      <c r="A73">
        <v>72</v>
      </c>
      <c r="B73" s="1">
        <v>35765</v>
      </c>
      <c r="C73">
        <v>34190</v>
      </c>
      <c r="D73">
        <v>37330</v>
      </c>
      <c r="E73">
        <v>31063</v>
      </c>
      <c r="F73">
        <v>32989</v>
      </c>
      <c r="G73">
        <v>21818</v>
      </c>
      <c r="H73">
        <v>21665</v>
      </c>
      <c r="I73">
        <v>7728.5</v>
      </c>
      <c r="J73">
        <v>7690.6</v>
      </c>
    </row>
    <row r="74" spans="1:10" x14ac:dyDescent="0.25">
      <c r="A74">
        <v>73</v>
      </c>
      <c r="B74" s="1">
        <v>35796</v>
      </c>
      <c r="C74">
        <v>34126</v>
      </c>
      <c r="D74">
        <v>33440</v>
      </c>
      <c r="E74">
        <v>30989</v>
      </c>
      <c r="F74">
        <v>30679</v>
      </c>
      <c r="G74">
        <v>21921</v>
      </c>
      <c r="H74">
        <v>20408</v>
      </c>
      <c r="I74">
        <v>7741.5</v>
      </c>
      <c r="J74">
        <v>7419.9</v>
      </c>
    </row>
    <row r="75" spans="1:10" x14ac:dyDescent="0.25">
      <c r="A75">
        <v>74</v>
      </c>
      <c r="B75" s="1">
        <v>35827</v>
      </c>
      <c r="C75">
        <v>34102</v>
      </c>
      <c r="D75">
        <v>30661</v>
      </c>
      <c r="E75">
        <v>30915</v>
      </c>
      <c r="F75">
        <v>27947</v>
      </c>
      <c r="G75">
        <v>22132</v>
      </c>
      <c r="H75">
        <v>20096</v>
      </c>
      <c r="I75">
        <v>7758.8</v>
      </c>
      <c r="J75">
        <v>7514.8</v>
      </c>
    </row>
    <row r="76" spans="1:10" x14ac:dyDescent="0.25">
      <c r="A76">
        <v>75</v>
      </c>
      <c r="B76" s="1">
        <v>35855</v>
      </c>
      <c r="C76">
        <v>34275</v>
      </c>
      <c r="D76">
        <v>33392</v>
      </c>
      <c r="E76">
        <v>31123</v>
      </c>
      <c r="F76">
        <v>30501</v>
      </c>
      <c r="G76">
        <v>22251</v>
      </c>
      <c r="H76">
        <v>22340</v>
      </c>
      <c r="I76">
        <v>7766.3</v>
      </c>
      <c r="J76">
        <v>7644.6</v>
      </c>
    </row>
    <row r="77" spans="1:10" x14ac:dyDescent="0.25">
      <c r="A77">
        <v>76</v>
      </c>
      <c r="B77" s="1">
        <v>35886</v>
      </c>
      <c r="C77">
        <v>34374</v>
      </c>
      <c r="D77">
        <v>33926</v>
      </c>
      <c r="E77">
        <v>31169</v>
      </c>
      <c r="F77">
        <v>30826</v>
      </c>
      <c r="G77">
        <v>22353</v>
      </c>
      <c r="H77">
        <v>22241</v>
      </c>
      <c r="I77">
        <v>7772.6</v>
      </c>
      <c r="J77">
        <v>7765.1</v>
      </c>
    </row>
    <row r="78" spans="1:10" x14ac:dyDescent="0.25">
      <c r="A78">
        <v>77</v>
      </c>
      <c r="B78" s="1">
        <v>35916</v>
      </c>
      <c r="C78">
        <v>34534</v>
      </c>
      <c r="D78">
        <v>35722</v>
      </c>
      <c r="E78">
        <v>31358</v>
      </c>
      <c r="F78">
        <v>32456</v>
      </c>
      <c r="G78">
        <v>22436</v>
      </c>
      <c r="H78">
        <v>23872</v>
      </c>
      <c r="I78">
        <v>7810.8</v>
      </c>
      <c r="J78">
        <v>7947.6</v>
      </c>
    </row>
    <row r="79" spans="1:10" x14ac:dyDescent="0.25">
      <c r="A79">
        <v>78</v>
      </c>
      <c r="B79" s="1">
        <v>35947</v>
      </c>
      <c r="C79">
        <v>34592</v>
      </c>
      <c r="D79">
        <v>34351</v>
      </c>
      <c r="E79">
        <v>31435</v>
      </c>
      <c r="F79">
        <v>31215</v>
      </c>
      <c r="G79">
        <v>22634</v>
      </c>
      <c r="H79">
        <v>23200</v>
      </c>
      <c r="I79">
        <v>7811.6</v>
      </c>
      <c r="J79">
        <v>8040.6</v>
      </c>
    </row>
    <row r="80" spans="1:10" x14ac:dyDescent="0.25">
      <c r="A80">
        <v>79</v>
      </c>
      <c r="B80" s="1">
        <v>35977</v>
      </c>
      <c r="C80">
        <v>34856</v>
      </c>
      <c r="D80">
        <v>36390</v>
      </c>
      <c r="E80">
        <v>31673</v>
      </c>
      <c r="F80">
        <v>33067</v>
      </c>
      <c r="G80">
        <v>22570</v>
      </c>
      <c r="H80">
        <v>23744</v>
      </c>
      <c r="I80">
        <v>7817.9</v>
      </c>
      <c r="J80">
        <v>7970.9</v>
      </c>
    </row>
    <row r="81" spans="1:10" x14ac:dyDescent="0.25">
      <c r="A81">
        <v>80</v>
      </c>
      <c r="B81" s="1">
        <v>36008</v>
      </c>
      <c r="C81">
        <v>34950</v>
      </c>
      <c r="D81">
        <v>35388</v>
      </c>
      <c r="E81">
        <v>31744</v>
      </c>
      <c r="F81">
        <v>32220</v>
      </c>
      <c r="G81">
        <v>22743</v>
      </c>
      <c r="H81">
        <v>23857</v>
      </c>
      <c r="I81">
        <v>7833.5</v>
      </c>
      <c r="J81">
        <v>8010.5</v>
      </c>
    </row>
    <row r="82" spans="1:10" x14ac:dyDescent="0.25">
      <c r="A82">
        <v>81</v>
      </c>
      <c r="B82" s="1">
        <v>36039</v>
      </c>
      <c r="C82">
        <v>34916</v>
      </c>
      <c r="D82">
        <v>34037</v>
      </c>
      <c r="E82">
        <v>31702</v>
      </c>
      <c r="F82">
        <v>31005</v>
      </c>
      <c r="G82">
        <v>22830</v>
      </c>
      <c r="H82">
        <v>22328</v>
      </c>
      <c r="I82">
        <v>7850.7</v>
      </c>
      <c r="J82">
        <v>7958.6</v>
      </c>
    </row>
    <row r="83" spans="1:10" x14ac:dyDescent="0.25">
      <c r="A83">
        <v>82</v>
      </c>
      <c r="B83" s="1">
        <v>36069</v>
      </c>
      <c r="C83">
        <v>35093</v>
      </c>
      <c r="D83">
        <v>35421</v>
      </c>
      <c r="E83">
        <v>31864</v>
      </c>
      <c r="F83">
        <v>32214</v>
      </c>
      <c r="G83">
        <v>23066</v>
      </c>
      <c r="H83">
        <v>23735</v>
      </c>
      <c r="I83">
        <v>7840.3</v>
      </c>
      <c r="J83">
        <v>7816.2</v>
      </c>
    </row>
    <row r="84" spans="1:10" x14ac:dyDescent="0.25">
      <c r="A84">
        <v>83</v>
      </c>
      <c r="B84" s="1">
        <v>36100</v>
      </c>
      <c r="C84">
        <v>35140</v>
      </c>
      <c r="D84">
        <v>34557</v>
      </c>
      <c r="E84">
        <v>31920</v>
      </c>
      <c r="F84">
        <v>31377</v>
      </c>
      <c r="G84">
        <v>23157</v>
      </c>
      <c r="H84">
        <v>22022</v>
      </c>
      <c r="I84">
        <v>7865.2</v>
      </c>
      <c r="J84">
        <v>7803.8</v>
      </c>
    </row>
    <row r="85" spans="1:10" x14ac:dyDescent="0.25">
      <c r="A85">
        <v>84</v>
      </c>
      <c r="B85" s="1">
        <v>36130</v>
      </c>
      <c r="C85">
        <v>35533</v>
      </c>
      <c r="D85">
        <v>39240</v>
      </c>
      <c r="E85">
        <v>32291</v>
      </c>
      <c r="F85">
        <v>34681</v>
      </c>
      <c r="G85">
        <v>23351</v>
      </c>
      <c r="H85">
        <v>23351</v>
      </c>
      <c r="I85">
        <v>7890.8</v>
      </c>
      <c r="J85">
        <v>7859.4</v>
      </c>
    </row>
    <row r="86" spans="1:10" x14ac:dyDescent="0.25">
      <c r="A86">
        <v>85</v>
      </c>
      <c r="B86" s="1">
        <v>36161</v>
      </c>
      <c r="C86">
        <v>35447</v>
      </c>
      <c r="D86">
        <v>34300</v>
      </c>
      <c r="E86">
        <v>32225</v>
      </c>
      <c r="F86">
        <v>31516</v>
      </c>
      <c r="G86">
        <v>22871</v>
      </c>
      <c r="H86">
        <v>21316</v>
      </c>
      <c r="I86">
        <v>7898.8</v>
      </c>
      <c r="J86">
        <v>7577.7</v>
      </c>
    </row>
    <row r="87" spans="1:10" x14ac:dyDescent="0.25">
      <c r="A87">
        <v>86</v>
      </c>
      <c r="B87" s="1">
        <v>36192</v>
      </c>
      <c r="C87">
        <v>35707</v>
      </c>
      <c r="D87">
        <v>32175</v>
      </c>
      <c r="E87">
        <v>32465</v>
      </c>
      <c r="F87">
        <v>29413</v>
      </c>
      <c r="G87">
        <v>23270</v>
      </c>
      <c r="H87">
        <v>21199</v>
      </c>
      <c r="I87">
        <v>7936.4</v>
      </c>
      <c r="J87">
        <v>7692.3</v>
      </c>
    </row>
    <row r="88" spans="1:10" x14ac:dyDescent="0.25">
      <c r="A88">
        <v>87</v>
      </c>
      <c r="B88" s="1">
        <v>36220</v>
      </c>
      <c r="C88">
        <v>35652</v>
      </c>
      <c r="D88">
        <v>35502</v>
      </c>
      <c r="E88">
        <v>32419</v>
      </c>
      <c r="F88">
        <v>32451</v>
      </c>
      <c r="G88">
        <v>23250</v>
      </c>
      <c r="H88">
        <v>23320</v>
      </c>
      <c r="I88">
        <v>7942.1</v>
      </c>
      <c r="J88">
        <v>7819.1</v>
      </c>
    </row>
    <row r="89" spans="1:10" x14ac:dyDescent="0.25">
      <c r="A89">
        <v>88</v>
      </c>
      <c r="B89" s="1">
        <v>36251</v>
      </c>
      <c r="C89">
        <v>36013</v>
      </c>
      <c r="D89">
        <v>35121</v>
      </c>
      <c r="E89">
        <v>32700</v>
      </c>
      <c r="F89">
        <v>31948</v>
      </c>
      <c r="G89">
        <v>23440</v>
      </c>
      <c r="H89">
        <v>23674</v>
      </c>
      <c r="I89">
        <v>7970</v>
      </c>
      <c r="J89">
        <v>7962.1</v>
      </c>
    </row>
    <row r="90" spans="1:10" x14ac:dyDescent="0.25">
      <c r="A90">
        <v>89</v>
      </c>
      <c r="B90" s="1">
        <v>36281</v>
      </c>
      <c r="C90">
        <v>36060</v>
      </c>
      <c r="D90">
        <v>37055</v>
      </c>
      <c r="E90">
        <v>32776</v>
      </c>
      <c r="F90">
        <v>33727</v>
      </c>
      <c r="G90">
        <v>23500</v>
      </c>
      <c r="H90">
        <v>24651</v>
      </c>
      <c r="I90">
        <v>7989.6</v>
      </c>
      <c r="J90">
        <v>8121.4</v>
      </c>
    </row>
    <row r="91" spans="1:10" x14ac:dyDescent="0.25">
      <c r="A91">
        <v>90</v>
      </c>
      <c r="B91" s="1">
        <v>36312</v>
      </c>
      <c r="C91">
        <v>35872</v>
      </c>
      <c r="D91">
        <v>35791</v>
      </c>
      <c r="E91">
        <v>32633</v>
      </c>
      <c r="F91">
        <v>32568</v>
      </c>
      <c r="G91">
        <v>23546</v>
      </c>
      <c r="H91">
        <v>24088</v>
      </c>
      <c r="I91">
        <v>8007.8</v>
      </c>
      <c r="J91">
        <v>8236.4</v>
      </c>
    </row>
    <row r="92" spans="1:10" x14ac:dyDescent="0.25">
      <c r="A92">
        <v>91</v>
      </c>
      <c r="B92" s="1">
        <v>36342</v>
      </c>
      <c r="C92">
        <v>36126</v>
      </c>
      <c r="D92">
        <v>37981</v>
      </c>
      <c r="E92">
        <v>32891</v>
      </c>
      <c r="F92">
        <v>34568</v>
      </c>
      <c r="G92">
        <v>23508</v>
      </c>
      <c r="H92">
        <v>25059</v>
      </c>
      <c r="I92">
        <v>8005.9</v>
      </c>
      <c r="J92">
        <v>8160.3</v>
      </c>
    </row>
    <row r="93" spans="1:10" x14ac:dyDescent="0.25">
      <c r="A93">
        <v>92</v>
      </c>
      <c r="B93" s="1">
        <v>36373</v>
      </c>
      <c r="C93">
        <v>36117</v>
      </c>
      <c r="D93">
        <v>36105</v>
      </c>
      <c r="E93">
        <v>32878</v>
      </c>
      <c r="F93">
        <v>32944</v>
      </c>
      <c r="G93">
        <v>23664</v>
      </c>
      <c r="H93">
        <v>24611</v>
      </c>
      <c r="I93">
        <v>8009.3</v>
      </c>
      <c r="J93">
        <v>8187.6</v>
      </c>
    </row>
    <row r="94" spans="1:10" x14ac:dyDescent="0.25">
      <c r="A94">
        <v>93</v>
      </c>
      <c r="B94" s="1">
        <v>36404</v>
      </c>
      <c r="C94">
        <v>36411</v>
      </c>
      <c r="D94">
        <v>35734</v>
      </c>
      <c r="E94">
        <v>33121</v>
      </c>
      <c r="F94">
        <v>32624</v>
      </c>
      <c r="G94">
        <v>23836</v>
      </c>
      <c r="H94">
        <v>23240</v>
      </c>
      <c r="I94">
        <v>8012.2</v>
      </c>
      <c r="J94">
        <v>8130.9</v>
      </c>
    </row>
    <row r="95" spans="1:10" x14ac:dyDescent="0.25">
      <c r="A95">
        <v>94</v>
      </c>
      <c r="B95" s="1">
        <v>36434</v>
      </c>
      <c r="C95">
        <v>36271</v>
      </c>
      <c r="D95">
        <v>36164</v>
      </c>
      <c r="E95">
        <v>32968</v>
      </c>
      <c r="F95">
        <v>32935</v>
      </c>
      <c r="G95">
        <v>24265</v>
      </c>
      <c r="H95">
        <v>24847</v>
      </c>
      <c r="I95">
        <v>8059.8</v>
      </c>
      <c r="J95">
        <v>8041.2</v>
      </c>
    </row>
    <row r="96" spans="1:10" x14ac:dyDescent="0.25">
      <c r="A96">
        <v>95</v>
      </c>
      <c r="B96" s="1">
        <v>36465</v>
      </c>
      <c r="C96">
        <v>36300</v>
      </c>
      <c r="D96">
        <v>35833</v>
      </c>
      <c r="E96">
        <v>32972</v>
      </c>
      <c r="F96">
        <v>32510</v>
      </c>
      <c r="G96">
        <v>24421</v>
      </c>
      <c r="H96">
        <v>23249</v>
      </c>
      <c r="I96">
        <v>8086</v>
      </c>
      <c r="J96">
        <v>8023.3</v>
      </c>
    </row>
    <row r="97" spans="1:10" x14ac:dyDescent="0.25">
      <c r="A97">
        <v>96</v>
      </c>
      <c r="B97" s="1">
        <v>36495</v>
      </c>
      <c r="C97">
        <v>37665</v>
      </c>
      <c r="D97">
        <v>41938</v>
      </c>
      <c r="E97">
        <v>34270</v>
      </c>
      <c r="F97">
        <v>37046</v>
      </c>
      <c r="G97">
        <v>24378</v>
      </c>
      <c r="H97">
        <v>24646</v>
      </c>
      <c r="I97">
        <v>8114.1</v>
      </c>
      <c r="J97">
        <v>8071.1</v>
      </c>
    </row>
    <row r="98" spans="1:10" x14ac:dyDescent="0.25">
      <c r="A98">
        <v>97</v>
      </c>
      <c r="B98" s="1">
        <v>36526</v>
      </c>
      <c r="C98">
        <v>35613</v>
      </c>
      <c r="D98">
        <v>34190</v>
      </c>
      <c r="E98">
        <v>32239</v>
      </c>
      <c r="F98">
        <v>31336</v>
      </c>
      <c r="G98">
        <v>24608</v>
      </c>
      <c r="H98">
        <v>22713</v>
      </c>
      <c r="I98">
        <v>8115.6</v>
      </c>
      <c r="J98">
        <v>7806.3</v>
      </c>
    </row>
    <row r="99" spans="1:10" x14ac:dyDescent="0.25">
      <c r="A99">
        <v>98</v>
      </c>
      <c r="B99" s="1">
        <v>36557</v>
      </c>
      <c r="C99">
        <v>35980</v>
      </c>
      <c r="D99">
        <v>33507</v>
      </c>
      <c r="E99">
        <v>32567</v>
      </c>
      <c r="F99">
        <v>30515</v>
      </c>
      <c r="G99">
        <v>24887</v>
      </c>
      <c r="H99">
        <v>23493</v>
      </c>
      <c r="I99">
        <v>8125.8</v>
      </c>
      <c r="J99">
        <v>7881</v>
      </c>
    </row>
    <row r="100" spans="1:10" x14ac:dyDescent="0.25">
      <c r="A100">
        <v>99</v>
      </c>
      <c r="B100" s="1">
        <v>36586</v>
      </c>
      <c r="C100">
        <v>36559</v>
      </c>
      <c r="D100">
        <v>36459</v>
      </c>
      <c r="E100">
        <v>33117</v>
      </c>
      <c r="F100">
        <v>33216</v>
      </c>
      <c r="G100">
        <v>25367</v>
      </c>
      <c r="H100">
        <v>25798</v>
      </c>
      <c r="I100">
        <v>8164.6</v>
      </c>
      <c r="J100">
        <v>8036</v>
      </c>
    </row>
    <row r="101" spans="1:10" x14ac:dyDescent="0.25">
      <c r="A101">
        <v>100</v>
      </c>
      <c r="B101" s="1">
        <v>36617</v>
      </c>
      <c r="C101">
        <v>37008</v>
      </c>
      <c r="D101">
        <v>36321</v>
      </c>
      <c r="E101">
        <v>33541</v>
      </c>
      <c r="F101">
        <v>33004</v>
      </c>
      <c r="G101">
        <v>25215</v>
      </c>
      <c r="H101">
        <v>25366</v>
      </c>
      <c r="I101">
        <v>8170.4</v>
      </c>
      <c r="J101">
        <v>8154.8</v>
      </c>
    </row>
    <row r="102" spans="1:10" x14ac:dyDescent="0.25">
      <c r="A102">
        <v>101</v>
      </c>
      <c r="B102" s="1">
        <v>36647</v>
      </c>
      <c r="C102">
        <v>36717</v>
      </c>
      <c r="D102">
        <v>37627</v>
      </c>
      <c r="E102">
        <v>33221</v>
      </c>
      <c r="F102">
        <v>34085</v>
      </c>
      <c r="G102">
        <v>25193</v>
      </c>
      <c r="H102">
        <v>26125</v>
      </c>
      <c r="I102">
        <v>8162.5</v>
      </c>
      <c r="J102">
        <v>8289.4</v>
      </c>
    </row>
    <row r="103" spans="1:10" x14ac:dyDescent="0.25">
      <c r="A103">
        <v>102</v>
      </c>
      <c r="B103" s="1">
        <v>36678</v>
      </c>
      <c r="C103">
        <v>37175</v>
      </c>
      <c r="D103">
        <v>37469</v>
      </c>
      <c r="E103">
        <v>33644</v>
      </c>
      <c r="F103">
        <v>33880</v>
      </c>
      <c r="G103">
        <v>25262</v>
      </c>
      <c r="H103">
        <v>26222</v>
      </c>
      <c r="I103">
        <v>8174.6</v>
      </c>
      <c r="J103">
        <v>8416.2999999999993</v>
      </c>
    </row>
    <row r="104" spans="1:10" x14ac:dyDescent="0.25">
      <c r="A104">
        <v>103</v>
      </c>
      <c r="B104" s="1">
        <v>36708</v>
      </c>
      <c r="C104">
        <v>37038</v>
      </c>
      <c r="D104">
        <v>38160</v>
      </c>
      <c r="E104">
        <v>33479</v>
      </c>
      <c r="F104">
        <v>34517</v>
      </c>
      <c r="G104">
        <v>25454</v>
      </c>
      <c r="H104">
        <v>26701</v>
      </c>
      <c r="I104">
        <v>8188.4</v>
      </c>
      <c r="J104">
        <v>8353.5</v>
      </c>
    </row>
    <row r="105" spans="1:10" x14ac:dyDescent="0.25">
      <c r="A105">
        <v>104</v>
      </c>
      <c r="B105" s="1">
        <v>36739</v>
      </c>
      <c r="C105">
        <v>37110</v>
      </c>
      <c r="D105">
        <v>37768</v>
      </c>
      <c r="E105">
        <v>33554</v>
      </c>
      <c r="F105">
        <v>34225</v>
      </c>
      <c r="G105">
        <v>25342</v>
      </c>
      <c r="H105">
        <v>26457</v>
      </c>
      <c r="I105">
        <v>8218.2999999999993</v>
      </c>
      <c r="J105">
        <v>8397.7000000000007</v>
      </c>
    </row>
    <row r="106" spans="1:10" x14ac:dyDescent="0.25">
      <c r="A106">
        <v>105</v>
      </c>
      <c r="B106" s="1">
        <v>36770</v>
      </c>
      <c r="C106">
        <v>37308</v>
      </c>
      <c r="D106">
        <v>36768</v>
      </c>
      <c r="E106">
        <v>33729</v>
      </c>
      <c r="F106">
        <v>33324</v>
      </c>
      <c r="G106">
        <v>25711</v>
      </c>
      <c r="H106">
        <v>25531</v>
      </c>
      <c r="I106">
        <v>8241.4</v>
      </c>
      <c r="J106">
        <v>8349.5</v>
      </c>
    </row>
    <row r="107" spans="1:10" x14ac:dyDescent="0.25">
      <c r="A107">
        <v>106</v>
      </c>
      <c r="B107" s="1">
        <v>36800</v>
      </c>
      <c r="C107">
        <v>37476</v>
      </c>
      <c r="D107">
        <v>36614</v>
      </c>
      <c r="E107">
        <v>33867</v>
      </c>
      <c r="F107">
        <v>33190</v>
      </c>
      <c r="G107">
        <v>25706</v>
      </c>
      <c r="H107">
        <v>25732</v>
      </c>
      <c r="I107">
        <v>8174.8</v>
      </c>
      <c r="J107">
        <v>8162.8</v>
      </c>
    </row>
    <row r="108" spans="1:10" x14ac:dyDescent="0.25">
      <c r="A108">
        <v>107</v>
      </c>
      <c r="B108" s="1">
        <v>36831</v>
      </c>
      <c r="C108">
        <v>37700</v>
      </c>
      <c r="D108">
        <v>37629</v>
      </c>
      <c r="E108">
        <v>34071</v>
      </c>
      <c r="F108">
        <v>33969</v>
      </c>
      <c r="G108">
        <v>25698</v>
      </c>
      <c r="H108">
        <v>24362</v>
      </c>
      <c r="I108">
        <v>8243.4</v>
      </c>
      <c r="J108">
        <v>8183.5</v>
      </c>
    </row>
    <row r="109" spans="1:10" x14ac:dyDescent="0.25">
      <c r="A109">
        <v>108</v>
      </c>
      <c r="B109" s="1">
        <v>36861</v>
      </c>
      <c r="C109">
        <v>38033</v>
      </c>
      <c r="D109">
        <v>42252</v>
      </c>
      <c r="E109">
        <v>34558</v>
      </c>
      <c r="F109">
        <v>37254</v>
      </c>
      <c r="G109">
        <v>25133</v>
      </c>
      <c r="H109">
        <v>25761</v>
      </c>
      <c r="I109">
        <v>8283.2000000000007</v>
      </c>
      <c r="J109">
        <v>8238.7000000000007</v>
      </c>
    </row>
    <row r="110" spans="1:10" x14ac:dyDescent="0.25">
      <c r="A110">
        <v>109</v>
      </c>
      <c r="B110" s="1">
        <v>36892</v>
      </c>
      <c r="C110">
        <v>37903</v>
      </c>
      <c r="D110">
        <v>36332</v>
      </c>
      <c r="E110">
        <v>34229</v>
      </c>
      <c r="F110">
        <v>33236</v>
      </c>
      <c r="G110">
        <v>26180</v>
      </c>
      <c r="H110">
        <v>23955</v>
      </c>
      <c r="I110">
        <v>8283</v>
      </c>
      <c r="J110">
        <v>7976.5</v>
      </c>
    </row>
    <row r="111" spans="1:10" x14ac:dyDescent="0.25">
      <c r="A111">
        <v>110</v>
      </c>
      <c r="B111" s="1">
        <v>36923</v>
      </c>
      <c r="C111">
        <v>38252</v>
      </c>
      <c r="D111">
        <v>34585</v>
      </c>
      <c r="E111">
        <v>34602</v>
      </c>
      <c r="F111">
        <v>31488</v>
      </c>
      <c r="G111">
        <v>26069</v>
      </c>
      <c r="H111">
        <v>23801</v>
      </c>
      <c r="I111">
        <v>8306.2000000000007</v>
      </c>
      <c r="J111">
        <v>8073.4</v>
      </c>
    </row>
    <row r="112" spans="1:10" x14ac:dyDescent="0.25">
      <c r="A112">
        <v>111</v>
      </c>
      <c r="B112" s="1">
        <v>36951</v>
      </c>
      <c r="C112">
        <v>38133</v>
      </c>
      <c r="D112">
        <v>38321</v>
      </c>
      <c r="E112">
        <v>34477</v>
      </c>
      <c r="F112">
        <v>34856</v>
      </c>
      <c r="G112">
        <v>26122</v>
      </c>
      <c r="H112">
        <v>27010</v>
      </c>
      <c r="I112">
        <v>8304.6</v>
      </c>
      <c r="J112">
        <v>8174</v>
      </c>
    </row>
    <row r="113" spans="1:10" x14ac:dyDescent="0.25">
      <c r="A113">
        <v>112</v>
      </c>
      <c r="B113" s="1">
        <v>36982</v>
      </c>
      <c r="C113">
        <v>38369</v>
      </c>
      <c r="D113">
        <v>37122</v>
      </c>
      <c r="E113">
        <v>34727</v>
      </c>
      <c r="F113">
        <v>33685</v>
      </c>
      <c r="G113">
        <v>26045</v>
      </c>
      <c r="H113">
        <v>25863</v>
      </c>
      <c r="I113">
        <v>8327.7000000000007</v>
      </c>
      <c r="J113">
        <v>8310.2999999999993</v>
      </c>
    </row>
    <row r="114" spans="1:10" x14ac:dyDescent="0.25">
      <c r="A114">
        <v>113</v>
      </c>
      <c r="B114" s="1">
        <v>37012</v>
      </c>
      <c r="C114">
        <v>38439</v>
      </c>
      <c r="D114">
        <v>39793</v>
      </c>
      <c r="E114">
        <v>34781</v>
      </c>
      <c r="F114">
        <v>36068</v>
      </c>
      <c r="G114">
        <v>26278</v>
      </c>
      <c r="H114">
        <v>27355</v>
      </c>
      <c r="I114">
        <v>8354</v>
      </c>
      <c r="J114">
        <v>8478</v>
      </c>
    </row>
    <row r="115" spans="1:10" x14ac:dyDescent="0.25">
      <c r="A115">
        <v>114</v>
      </c>
      <c r="B115" s="1">
        <v>37043</v>
      </c>
      <c r="C115">
        <v>38569</v>
      </c>
      <c r="D115">
        <v>39006</v>
      </c>
      <c r="E115">
        <v>34866</v>
      </c>
      <c r="F115">
        <v>35215</v>
      </c>
      <c r="G115">
        <v>26379</v>
      </c>
      <c r="H115">
        <v>27566</v>
      </c>
      <c r="I115">
        <v>8374.7000000000007</v>
      </c>
      <c r="J115">
        <v>8615.6</v>
      </c>
    </row>
    <row r="116" spans="1:10" x14ac:dyDescent="0.25">
      <c r="A116">
        <v>115</v>
      </c>
      <c r="B116" s="1">
        <v>37073</v>
      </c>
      <c r="C116">
        <v>38506</v>
      </c>
      <c r="D116">
        <v>39182</v>
      </c>
      <c r="E116">
        <v>34792</v>
      </c>
      <c r="F116">
        <v>35418</v>
      </c>
      <c r="G116">
        <v>26507</v>
      </c>
      <c r="H116">
        <v>27594</v>
      </c>
      <c r="I116">
        <v>8402.7999999999993</v>
      </c>
      <c r="J116">
        <v>8582.2000000000007</v>
      </c>
    </row>
    <row r="117" spans="1:10" x14ac:dyDescent="0.25">
      <c r="A117">
        <v>116</v>
      </c>
      <c r="B117" s="1">
        <v>37104</v>
      </c>
      <c r="C117">
        <v>38738</v>
      </c>
      <c r="D117">
        <v>39683</v>
      </c>
      <c r="E117">
        <v>35043</v>
      </c>
      <c r="F117">
        <v>35919</v>
      </c>
      <c r="G117">
        <v>26853</v>
      </c>
      <c r="H117">
        <v>28303</v>
      </c>
      <c r="I117">
        <v>8393.9</v>
      </c>
      <c r="J117">
        <v>8589.5</v>
      </c>
    </row>
    <row r="118" spans="1:10" x14ac:dyDescent="0.25">
      <c r="A118">
        <v>117</v>
      </c>
      <c r="B118" s="1">
        <v>37135</v>
      </c>
      <c r="C118">
        <v>38832</v>
      </c>
      <c r="D118">
        <v>37821</v>
      </c>
      <c r="E118">
        <v>35152</v>
      </c>
      <c r="F118">
        <v>34379</v>
      </c>
      <c r="G118">
        <v>26239</v>
      </c>
      <c r="H118">
        <v>25714</v>
      </c>
      <c r="I118">
        <v>8387.7000000000007</v>
      </c>
      <c r="J118">
        <v>8484.2000000000007</v>
      </c>
    </row>
    <row r="119" spans="1:10" x14ac:dyDescent="0.25">
      <c r="A119">
        <v>118</v>
      </c>
      <c r="B119" s="1">
        <v>37165</v>
      </c>
      <c r="C119">
        <v>38944</v>
      </c>
      <c r="D119">
        <v>38375</v>
      </c>
      <c r="E119">
        <v>35270</v>
      </c>
      <c r="F119">
        <v>34847</v>
      </c>
      <c r="G119">
        <v>26541</v>
      </c>
      <c r="H119">
        <v>26408</v>
      </c>
      <c r="I119">
        <v>8377.7999999999993</v>
      </c>
      <c r="J119">
        <v>8365.9</v>
      </c>
    </row>
    <row r="120" spans="1:10" x14ac:dyDescent="0.25">
      <c r="A120">
        <v>119</v>
      </c>
      <c r="B120" s="1">
        <v>37196</v>
      </c>
      <c r="C120">
        <v>39161</v>
      </c>
      <c r="D120">
        <v>39151</v>
      </c>
      <c r="E120">
        <v>35414</v>
      </c>
      <c r="F120">
        <v>35308</v>
      </c>
      <c r="G120">
        <v>26597</v>
      </c>
      <c r="H120">
        <v>25533</v>
      </c>
      <c r="I120">
        <v>8383.4</v>
      </c>
      <c r="J120">
        <v>8327.1</v>
      </c>
    </row>
    <row r="121" spans="1:10" x14ac:dyDescent="0.25">
      <c r="A121">
        <v>120</v>
      </c>
      <c r="B121" s="1">
        <v>37226</v>
      </c>
      <c r="C121">
        <v>38996</v>
      </c>
      <c r="D121">
        <v>43058</v>
      </c>
      <c r="E121">
        <v>35208</v>
      </c>
      <c r="F121">
        <v>37708</v>
      </c>
      <c r="G121">
        <v>27156</v>
      </c>
      <c r="H121">
        <v>27536</v>
      </c>
      <c r="I121">
        <v>8382.5</v>
      </c>
      <c r="J121">
        <v>8332.4</v>
      </c>
    </row>
    <row r="122" spans="1:10" x14ac:dyDescent="0.25">
      <c r="A122">
        <v>121</v>
      </c>
      <c r="B122" s="1">
        <v>37257</v>
      </c>
      <c r="C122">
        <v>38833</v>
      </c>
      <c r="D122">
        <v>37662</v>
      </c>
      <c r="E122">
        <v>35130</v>
      </c>
      <c r="F122">
        <v>34533</v>
      </c>
      <c r="G122">
        <v>27201</v>
      </c>
      <c r="H122">
        <v>25052</v>
      </c>
      <c r="I122">
        <v>8421.4</v>
      </c>
      <c r="J122">
        <v>8122.3</v>
      </c>
    </row>
    <row r="123" spans="1:10" x14ac:dyDescent="0.25">
      <c r="A123">
        <v>122</v>
      </c>
      <c r="B123" s="1">
        <v>37288</v>
      </c>
      <c r="C123">
        <v>38885</v>
      </c>
      <c r="D123">
        <v>35215</v>
      </c>
      <c r="E123">
        <v>35114</v>
      </c>
      <c r="F123">
        <v>32024</v>
      </c>
      <c r="G123">
        <v>27384</v>
      </c>
      <c r="H123">
        <v>25002</v>
      </c>
      <c r="I123">
        <v>8385.7000000000007</v>
      </c>
      <c r="J123">
        <v>8149.8</v>
      </c>
    </row>
    <row r="124" spans="1:10" x14ac:dyDescent="0.25">
      <c r="A124">
        <v>123</v>
      </c>
      <c r="B124" s="1">
        <v>37316</v>
      </c>
      <c r="C124">
        <v>38913</v>
      </c>
      <c r="D124">
        <v>39485</v>
      </c>
      <c r="E124">
        <v>35160</v>
      </c>
      <c r="F124">
        <v>35863</v>
      </c>
      <c r="G124">
        <v>27203</v>
      </c>
      <c r="H124">
        <v>28128</v>
      </c>
      <c r="I124">
        <v>8387.2000000000007</v>
      </c>
      <c r="J124">
        <v>8253.5</v>
      </c>
    </row>
    <row r="125" spans="1:10" x14ac:dyDescent="0.25">
      <c r="A125">
        <v>124</v>
      </c>
      <c r="B125" s="1">
        <v>37347</v>
      </c>
      <c r="C125">
        <v>38568</v>
      </c>
      <c r="D125">
        <v>36629</v>
      </c>
      <c r="E125">
        <v>34827</v>
      </c>
      <c r="F125">
        <v>33190</v>
      </c>
      <c r="G125">
        <v>27500</v>
      </c>
      <c r="H125">
        <v>27390</v>
      </c>
      <c r="I125">
        <v>8375.9</v>
      </c>
      <c r="J125">
        <v>8355</v>
      </c>
    </row>
    <row r="126" spans="1:10" x14ac:dyDescent="0.25">
      <c r="A126">
        <v>125</v>
      </c>
      <c r="B126" s="1">
        <v>37377</v>
      </c>
      <c r="C126">
        <v>38713</v>
      </c>
      <c r="D126">
        <v>40390</v>
      </c>
      <c r="E126">
        <v>34941</v>
      </c>
      <c r="F126">
        <v>36478</v>
      </c>
      <c r="G126">
        <v>27378</v>
      </c>
      <c r="H126">
        <v>28720</v>
      </c>
      <c r="I126">
        <v>8389.4</v>
      </c>
      <c r="J126">
        <v>8507.2999999999993</v>
      </c>
    </row>
    <row r="127" spans="1:10" x14ac:dyDescent="0.25">
      <c r="A127">
        <v>126</v>
      </c>
      <c r="B127" s="1">
        <v>37408</v>
      </c>
      <c r="C127">
        <v>38723</v>
      </c>
      <c r="D127">
        <v>38715</v>
      </c>
      <c r="E127">
        <v>34933</v>
      </c>
      <c r="F127">
        <v>34933</v>
      </c>
      <c r="G127">
        <v>27586</v>
      </c>
      <c r="H127">
        <v>28469</v>
      </c>
      <c r="I127">
        <v>8376.7999999999993</v>
      </c>
      <c r="J127">
        <v>8603.4</v>
      </c>
    </row>
    <row r="128" spans="1:10" x14ac:dyDescent="0.25">
      <c r="A128">
        <v>127</v>
      </c>
      <c r="B128" s="1">
        <v>37438</v>
      </c>
      <c r="C128">
        <v>38834</v>
      </c>
      <c r="D128">
        <v>39773</v>
      </c>
      <c r="E128">
        <v>35044</v>
      </c>
      <c r="F128">
        <v>35885</v>
      </c>
      <c r="G128">
        <v>27616</v>
      </c>
      <c r="H128">
        <v>28638</v>
      </c>
      <c r="I128">
        <v>8420.2999999999993</v>
      </c>
      <c r="J128">
        <v>8602.7000000000007</v>
      </c>
    </row>
    <row r="129" spans="1:10" x14ac:dyDescent="0.25">
      <c r="A129">
        <v>128</v>
      </c>
      <c r="B129" s="1">
        <v>37469</v>
      </c>
      <c r="C129">
        <v>38647</v>
      </c>
      <c r="D129">
        <v>39918</v>
      </c>
      <c r="E129">
        <v>34874</v>
      </c>
      <c r="F129">
        <v>36025</v>
      </c>
      <c r="G129">
        <v>27607</v>
      </c>
      <c r="H129">
        <v>29540</v>
      </c>
      <c r="I129">
        <v>8433.1</v>
      </c>
      <c r="J129">
        <v>8631.1</v>
      </c>
    </row>
    <row r="130" spans="1:10" x14ac:dyDescent="0.25">
      <c r="A130">
        <v>129</v>
      </c>
      <c r="B130" s="1">
        <v>37500</v>
      </c>
      <c r="C130">
        <v>38599</v>
      </c>
      <c r="D130">
        <v>37068</v>
      </c>
      <c r="E130">
        <v>34865</v>
      </c>
      <c r="F130">
        <v>33610</v>
      </c>
      <c r="G130">
        <v>27784</v>
      </c>
      <c r="H130">
        <v>26839</v>
      </c>
      <c r="I130">
        <v>8439</v>
      </c>
      <c r="J130">
        <v>8530.7999999999993</v>
      </c>
    </row>
    <row r="131" spans="1:10" x14ac:dyDescent="0.25">
      <c r="A131">
        <v>130</v>
      </c>
      <c r="B131" s="1">
        <v>37530</v>
      </c>
      <c r="C131">
        <v>38693</v>
      </c>
      <c r="D131">
        <v>38461</v>
      </c>
      <c r="E131">
        <v>34990</v>
      </c>
      <c r="F131">
        <v>34885</v>
      </c>
      <c r="G131">
        <v>27623</v>
      </c>
      <c r="H131">
        <v>27595</v>
      </c>
      <c r="I131">
        <v>8480.1</v>
      </c>
      <c r="J131">
        <v>8480.4</v>
      </c>
    </row>
    <row r="132" spans="1:10" x14ac:dyDescent="0.25">
      <c r="A132">
        <v>131</v>
      </c>
      <c r="B132" s="1">
        <v>37561</v>
      </c>
      <c r="C132">
        <v>38886</v>
      </c>
      <c r="D132">
        <v>39501</v>
      </c>
      <c r="E132">
        <v>35157</v>
      </c>
      <c r="F132">
        <v>35649</v>
      </c>
      <c r="G132">
        <v>27916</v>
      </c>
      <c r="H132">
        <v>26967</v>
      </c>
      <c r="I132">
        <v>8492.6</v>
      </c>
      <c r="J132">
        <v>8437.5</v>
      </c>
    </row>
    <row r="133" spans="1:10" x14ac:dyDescent="0.25">
      <c r="A133">
        <v>132</v>
      </c>
      <c r="B133" s="1">
        <v>37591</v>
      </c>
      <c r="C133">
        <v>39072</v>
      </c>
      <c r="D133">
        <v>42039</v>
      </c>
      <c r="E133">
        <v>35257</v>
      </c>
      <c r="F133">
        <v>36738</v>
      </c>
      <c r="G133">
        <v>28017</v>
      </c>
      <c r="H133">
        <v>28185</v>
      </c>
      <c r="I133">
        <v>8484.2000000000007</v>
      </c>
      <c r="J133">
        <v>8421</v>
      </c>
    </row>
    <row r="134" spans="1:10" x14ac:dyDescent="0.25">
      <c r="A134">
        <v>133</v>
      </c>
      <c r="B134" s="1">
        <v>37622</v>
      </c>
      <c r="C134">
        <v>39412</v>
      </c>
      <c r="D134">
        <v>38602</v>
      </c>
      <c r="E134">
        <v>35669</v>
      </c>
      <c r="F134">
        <v>35384</v>
      </c>
      <c r="G134">
        <v>28018</v>
      </c>
      <c r="H134">
        <v>26057</v>
      </c>
      <c r="I134">
        <v>8530.7000000000007</v>
      </c>
      <c r="J134">
        <v>8233.5</v>
      </c>
    </row>
    <row r="135" spans="1:10" x14ac:dyDescent="0.25">
      <c r="A135">
        <v>134</v>
      </c>
      <c r="B135" s="1">
        <v>37653</v>
      </c>
      <c r="C135">
        <v>39285</v>
      </c>
      <c r="D135">
        <v>35581</v>
      </c>
      <c r="E135">
        <v>35570</v>
      </c>
      <c r="F135">
        <v>32440</v>
      </c>
      <c r="G135">
        <v>27979</v>
      </c>
      <c r="H135">
        <v>25573</v>
      </c>
      <c r="I135">
        <v>8511.4</v>
      </c>
      <c r="J135">
        <v>8254.7999999999993</v>
      </c>
    </row>
    <row r="136" spans="1:10" x14ac:dyDescent="0.25">
      <c r="A136">
        <v>135</v>
      </c>
      <c r="B136" s="1">
        <v>37681</v>
      </c>
      <c r="C136">
        <v>39318</v>
      </c>
      <c r="D136">
        <v>38721</v>
      </c>
      <c r="E136">
        <v>35549</v>
      </c>
      <c r="F136">
        <v>35265</v>
      </c>
      <c r="G136">
        <v>28505</v>
      </c>
      <c r="H136">
        <v>29161</v>
      </c>
      <c r="I136">
        <v>8514.2999999999993</v>
      </c>
      <c r="J136">
        <v>8378.6</v>
      </c>
    </row>
    <row r="137" spans="1:10" x14ac:dyDescent="0.25">
      <c r="A137">
        <v>136</v>
      </c>
      <c r="B137" s="1">
        <v>37712</v>
      </c>
      <c r="C137">
        <v>39441</v>
      </c>
      <c r="D137">
        <v>38478</v>
      </c>
      <c r="E137">
        <v>35638</v>
      </c>
      <c r="F137">
        <v>34854</v>
      </c>
      <c r="G137">
        <v>28403</v>
      </c>
      <c r="H137">
        <v>28261</v>
      </c>
      <c r="I137">
        <v>8532.1</v>
      </c>
      <c r="J137">
        <v>8513.7000000000007</v>
      </c>
    </row>
    <row r="138" spans="1:10" x14ac:dyDescent="0.25">
      <c r="A138">
        <v>137</v>
      </c>
      <c r="B138" s="1">
        <v>37742</v>
      </c>
      <c r="C138">
        <v>39019</v>
      </c>
      <c r="D138">
        <v>41032</v>
      </c>
      <c r="E138">
        <v>35225</v>
      </c>
      <c r="F138">
        <v>37057</v>
      </c>
      <c r="G138">
        <v>29048</v>
      </c>
      <c r="H138">
        <v>30907</v>
      </c>
      <c r="I138">
        <v>8535.4</v>
      </c>
      <c r="J138">
        <v>8656.5</v>
      </c>
    </row>
    <row r="139" spans="1:10" x14ac:dyDescent="0.25">
      <c r="A139">
        <v>138</v>
      </c>
      <c r="B139" s="1">
        <v>37773</v>
      </c>
      <c r="C139">
        <v>39480</v>
      </c>
      <c r="D139">
        <v>38969</v>
      </c>
      <c r="E139">
        <v>35676</v>
      </c>
      <c r="F139">
        <v>35212</v>
      </c>
      <c r="G139">
        <v>29230</v>
      </c>
      <c r="H139">
        <v>29756</v>
      </c>
      <c r="I139">
        <v>8551.1</v>
      </c>
      <c r="J139">
        <v>8776.2000000000007</v>
      </c>
    </row>
    <row r="140" spans="1:10" x14ac:dyDescent="0.25">
      <c r="A140">
        <v>139</v>
      </c>
      <c r="B140" s="1">
        <v>37803</v>
      </c>
      <c r="C140">
        <v>39808</v>
      </c>
      <c r="D140">
        <v>41076</v>
      </c>
      <c r="E140">
        <v>35957</v>
      </c>
      <c r="F140">
        <v>37108</v>
      </c>
      <c r="G140">
        <v>29395</v>
      </c>
      <c r="H140">
        <v>30600</v>
      </c>
      <c r="I140">
        <v>8557</v>
      </c>
      <c r="J140">
        <v>8748.7000000000007</v>
      </c>
    </row>
    <row r="141" spans="1:10" x14ac:dyDescent="0.25">
      <c r="A141">
        <v>140</v>
      </c>
      <c r="B141" s="1">
        <v>37834</v>
      </c>
      <c r="C141">
        <v>39833</v>
      </c>
      <c r="D141">
        <v>40670</v>
      </c>
      <c r="E141">
        <v>35890</v>
      </c>
      <c r="F141">
        <v>36644</v>
      </c>
      <c r="G141">
        <v>29844</v>
      </c>
      <c r="H141">
        <v>31844</v>
      </c>
      <c r="I141">
        <v>8590.2000000000007</v>
      </c>
      <c r="J141">
        <v>8787.4</v>
      </c>
    </row>
    <row r="142" spans="1:10" x14ac:dyDescent="0.25">
      <c r="A142">
        <v>141</v>
      </c>
      <c r="B142" s="1">
        <v>37865</v>
      </c>
      <c r="C142">
        <v>39878</v>
      </c>
      <c r="D142">
        <v>38396</v>
      </c>
      <c r="E142">
        <v>35918</v>
      </c>
      <c r="F142">
        <v>34697</v>
      </c>
      <c r="G142">
        <v>29503</v>
      </c>
      <c r="H142">
        <v>28559</v>
      </c>
      <c r="I142">
        <v>8637.1</v>
      </c>
      <c r="J142">
        <v>8722.6</v>
      </c>
    </row>
    <row r="143" spans="1:10" x14ac:dyDescent="0.25">
      <c r="A143">
        <v>142</v>
      </c>
      <c r="B143" s="1">
        <v>37895</v>
      </c>
      <c r="C143">
        <v>39776</v>
      </c>
      <c r="D143">
        <v>39828</v>
      </c>
      <c r="E143">
        <v>35763</v>
      </c>
      <c r="F143">
        <v>35870</v>
      </c>
      <c r="G143">
        <v>30045</v>
      </c>
      <c r="H143">
        <v>30255</v>
      </c>
      <c r="I143">
        <v>8679.2000000000007</v>
      </c>
      <c r="J143">
        <v>8663.2999999999993</v>
      </c>
    </row>
    <row r="144" spans="1:10" x14ac:dyDescent="0.25">
      <c r="A144">
        <v>143</v>
      </c>
      <c r="B144" s="1">
        <v>37926</v>
      </c>
      <c r="C144">
        <v>39631</v>
      </c>
      <c r="D144">
        <v>39767</v>
      </c>
      <c r="E144">
        <v>35679</v>
      </c>
      <c r="F144">
        <v>35786</v>
      </c>
      <c r="G144">
        <v>30229</v>
      </c>
      <c r="H144">
        <v>28869</v>
      </c>
      <c r="I144">
        <v>8691.1</v>
      </c>
      <c r="J144">
        <v>8634.7000000000007</v>
      </c>
    </row>
    <row r="145" spans="1:10" x14ac:dyDescent="0.25">
      <c r="A145">
        <v>144</v>
      </c>
      <c r="B145" s="1">
        <v>37956</v>
      </c>
      <c r="C145">
        <v>39809</v>
      </c>
      <c r="D145">
        <v>43265</v>
      </c>
      <c r="E145">
        <v>35808</v>
      </c>
      <c r="F145">
        <v>37670</v>
      </c>
      <c r="G145">
        <v>29795</v>
      </c>
      <c r="H145">
        <v>29884</v>
      </c>
      <c r="I145">
        <v>8712.5</v>
      </c>
      <c r="J145">
        <v>8642.6</v>
      </c>
    </row>
    <row r="146" spans="1:10" x14ac:dyDescent="0.25">
      <c r="A146">
        <v>145</v>
      </c>
      <c r="B146" s="1">
        <v>37987</v>
      </c>
      <c r="C146">
        <v>40443</v>
      </c>
      <c r="D146">
        <v>39978</v>
      </c>
      <c r="E146">
        <v>36402</v>
      </c>
      <c r="F146">
        <v>36475</v>
      </c>
      <c r="G146">
        <v>30341</v>
      </c>
      <c r="H146">
        <v>28642</v>
      </c>
      <c r="I146">
        <v>8737.5</v>
      </c>
      <c r="J146">
        <v>8445.1</v>
      </c>
    </row>
    <row r="147" spans="1:10" x14ac:dyDescent="0.25">
      <c r="A147">
        <v>146</v>
      </c>
      <c r="B147" s="1">
        <v>38018</v>
      </c>
      <c r="C147">
        <v>39922</v>
      </c>
      <c r="D147">
        <v>37184</v>
      </c>
      <c r="E147">
        <v>35890</v>
      </c>
      <c r="F147">
        <v>33701</v>
      </c>
      <c r="G147">
        <v>30461</v>
      </c>
      <c r="H147">
        <v>28755</v>
      </c>
      <c r="I147">
        <v>8753</v>
      </c>
      <c r="J147">
        <v>8491.2000000000007</v>
      </c>
    </row>
    <row r="148" spans="1:10" x14ac:dyDescent="0.25">
      <c r="A148">
        <v>147</v>
      </c>
      <c r="B148" s="1">
        <v>38047</v>
      </c>
      <c r="C148">
        <v>40419</v>
      </c>
      <c r="D148">
        <v>39604</v>
      </c>
      <c r="E148">
        <v>36365</v>
      </c>
      <c r="F148">
        <v>35892</v>
      </c>
      <c r="G148">
        <v>30703</v>
      </c>
      <c r="H148">
        <v>31133</v>
      </c>
      <c r="I148">
        <v>8794.5</v>
      </c>
      <c r="J148">
        <v>8656</v>
      </c>
    </row>
    <row r="149" spans="1:10" x14ac:dyDescent="0.25">
      <c r="A149">
        <v>148</v>
      </c>
      <c r="B149" s="1">
        <v>38078</v>
      </c>
      <c r="C149">
        <v>40399</v>
      </c>
      <c r="D149">
        <v>39857</v>
      </c>
      <c r="E149">
        <v>36312</v>
      </c>
      <c r="F149">
        <v>35876</v>
      </c>
      <c r="G149">
        <v>30560</v>
      </c>
      <c r="H149">
        <v>30866</v>
      </c>
      <c r="I149">
        <v>8816.5</v>
      </c>
      <c r="J149">
        <v>8807.9</v>
      </c>
    </row>
    <row r="150" spans="1:10" x14ac:dyDescent="0.25">
      <c r="A150">
        <v>149</v>
      </c>
      <c r="B150" s="1">
        <v>38108</v>
      </c>
      <c r="C150">
        <v>40635</v>
      </c>
      <c r="D150">
        <v>41918</v>
      </c>
      <c r="E150">
        <v>36528</v>
      </c>
      <c r="F150">
        <v>37733</v>
      </c>
      <c r="G150">
        <v>30712</v>
      </c>
      <c r="H150">
        <v>32155</v>
      </c>
      <c r="I150">
        <v>8840.5</v>
      </c>
      <c r="J150">
        <v>8973</v>
      </c>
    </row>
    <row r="151" spans="1:10" x14ac:dyDescent="0.25">
      <c r="A151">
        <v>150</v>
      </c>
      <c r="B151" s="1">
        <v>38139</v>
      </c>
      <c r="C151">
        <v>40608</v>
      </c>
      <c r="D151">
        <v>40447</v>
      </c>
      <c r="E151">
        <v>36508</v>
      </c>
      <c r="F151">
        <v>36362</v>
      </c>
      <c r="G151">
        <v>30825</v>
      </c>
      <c r="H151">
        <v>31380</v>
      </c>
      <c r="I151">
        <v>8851.7000000000007</v>
      </c>
      <c r="J151">
        <v>9077.2999999999993</v>
      </c>
    </row>
    <row r="152" spans="1:10" x14ac:dyDescent="0.25">
      <c r="A152">
        <v>151</v>
      </c>
      <c r="B152" s="1">
        <v>38169</v>
      </c>
      <c r="C152">
        <v>40631</v>
      </c>
      <c r="D152">
        <v>42512</v>
      </c>
      <c r="E152">
        <v>36526</v>
      </c>
      <c r="F152">
        <v>38170</v>
      </c>
      <c r="G152">
        <v>31191</v>
      </c>
      <c r="H152">
        <v>33125</v>
      </c>
      <c r="I152">
        <v>8857.4</v>
      </c>
      <c r="J152">
        <v>9051.5</v>
      </c>
    </row>
    <row r="153" spans="1:10" x14ac:dyDescent="0.25">
      <c r="A153">
        <v>152</v>
      </c>
      <c r="B153" s="1">
        <v>38200</v>
      </c>
      <c r="C153">
        <v>40771</v>
      </c>
      <c r="D153">
        <v>40617</v>
      </c>
      <c r="E153">
        <v>36680</v>
      </c>
      <c r="F153">
        <v>36607</v>
      </c>
      <c r="G153">
        <v>31036</v>
      </c>
      <c r="H153">
        <v>32184</v>
      </c>
      <c r="I153">
        <v>8850.9</v>
      </c>
      <c r="J153">
        <v>9055</v>
      </c>
    </row>
    <row r="154" spans="1:10" x14ac:dyDescent="0.25">
      <c r="A154">
        <v>153</v>
      </c>
      <c r="B154" s="1">
        <v>38231</v>
      </c>
      <c r="C154">
        <v>41045</v>
      </c>
      <c r="D154">
        <v>40270</v>
      </c>
      <c r="E154">
        <v>36951</v>
      </c>
      <c r="F154">
        <v>36360</v>
      </c>
      <c r="G154">
        <v>31430</v>
      </c>
      <c r="H154">
        <v>30550</v>
      </c>
      <c r="I154">
        <v>8897.6</v>
      </c>
      <c r="J154">
        <v>8975.5</v>
      </c>
    </row>
    <row r="155" spans="1:10" x14ac:dyDescent="0.25">
      <c r="A155">
        <v>154</v>
      </c>
      <c r="B155" s="1">
        <v>38261</v>
      </c>
      <c r="C155">
        <v>41177</v>
      </c>
      <c r="D155">
        <v>41050</v>
      </c>
      <c r="E155">
        <v>37078</v>
      </c>
      <c r="F155">
        <v>37004</v>
      </c>
      <c r="G155">
        <v>31625</v>
      </c>
      <c r="H155">
        <v>32258</v>
      </c>
      <c r="I155">
        <v>8929.7999999999993</v>
      </c>
      <c r="J155">
        <v>8929.1</v>
      </c>
    </row>
    <row r="156" spans="1:10" x14ac:dyDescent="0.25">
      <c r="A156">
        <v>155</v>
      </c>
      <c r="B156" s="1">
        <v>38292</v>
      </c>
      <c r="C156">
        <v>41404</v>
      </c>
      <c r="D156">
        <v>41018</v>
      </c>
      <c r="E156">
        <v>37286</v>
      </c>
      <c r="F156">
        <v>36876</v>
      </c>
      <c r="G156">
        <v>31659</v>
      </c>
      <c r="H156">
        <v>29981</v>
      </c>
      <c r="I156">
        <v>8947.7999999999993</v>
      </c>
      <c r="J156">
        <v>8888.6</v>
      </c>
    </row>
    <row r="157" spans="1:10" x14ac:dyDescent="0.25">
      <c r="A157">
        <v>156</v>
      </c>
      <c r="B157" s="1">
        <v>38322</v>
      </c>
      <c r="C157">
        <v>41534</v>
      </c>
      <c r="D157">
        <v>45925</v>
      </c>
      <c r="E157">
        <v>37423</v>
      </c>
      <c r="F157">
        <v>40080</v>
      </c>
      <c r="G157">
        <v>32111</v>
      </c>
      <c r="H157">
        <v>32528</v>
      </c>
      <c r="I157">
        <v>8970.2000000000007</v>
      </c>
      <c r="J157">
        <v>8894.1</v>
      </c>
    </row>
    <row r="158" spans="1:10" x14ac:dyDescent="0.25">
      <c r="A158">
        <v>157</v>
      </c>
      <c r="B158" s="1">
        <v>38353</v>
      </c>
      <c r="C158">
        <v>41691</v>
      </c>
      <c r="D158">
        <v>40592</v>
      </c>
      <c r="E158">
        <v>37628</v>
      </c>
      <c r="F158">
        <v>37176</v>
      </c>
      <c r="G158">
        <v>32000</v>
      </c>
      <c r="H158">
        <v>29792</v>
      </c>
      <c r="I158">
        <v>8998.7000000000007</v>
      </c>
      <c r="J158">
        <v>8704.2000000000007</v>
      </c>
    </row>
    <row r="159" spans="1:10" x14ac:dyDescent="0.25">
      <c r="A159">
        <v>158</v>
      </c>
      <c r="B159" s="1">
        <v>38384</v>
      </c>
      <c r="C159">
        <v>41757</v>
      </c>
      <c r="D159">
        <v>37829</v>
      </c>
      <c r="E159">
        <v>37553</v>
      </c>
      <c r="F159">
        <v>34286</v>
      </c>
      <c r="G159">
        <v>32469</v>
      </c>
      <c r="H159">
        <v>29742</v>
      </c>
      <c r="I159">
        <v>9027.2000000000007</v>
      </c>
      <c r="J159">
        <v>8759.7999999999993</v>
      </c>
    </row>
    <row r="160" spans="1:10" x14ac:dyDescent="0.25">
      <c r="A160">
        <v>159</v>
      </c>
      <c r="B160" s="1">
        <v>38412</v>
      </c>
      <c r="C160">
        <v>41800</v>
      </c>
      <c r="D160">
        <v>42159</v>
      </c>
      <c r="E160">
        <v>37645</v>
      </c>
      <c r="F160">
        <v>38210</v>
      </c>
      <c r="G160">
        <v>32273</v>
      </c>
      <c r="H160">
        <v>32757</v>
      </c>
      <c r="I160">
        <v>9051.7999999999993</v>
      </c>
      <c r="J160">
        <v>8909.2999999999993</v>
      </c>
    </row>
    <row r="161" spans="1:10" x14ac:dyDescent="0.25">
      <c r="A161">
        <v>160</v>
      </c>
      <c r="B161" s="1">
        <v>38443</v>
      </c>
      <c r="C161">
        <v>42283</v>
      </c>
      <c r="D161">
        <v>40917</v>
      </c>
      <c r="E161">
        <v>38049</v>
      </c>
      <c r="F161">
        <v>36908</v>
      </c>
      <c r="G161">
        <v>32823</v>
      </c>
      <c r="H161">
        <v>33578</v>
      </c>
      <c r="I161">
        <v>9101.4</v>
      </c>
      <c r="J161">
        <v>9087.7000000000007</v>
      </c>
    </row>
    <row r="162" spans="1:10" x14ac:dyDescent="0.25">
      <c r="A162">
        <v>161</v>
      </c>
      <c r="B162" s="1">
        <v>38473</v>
      </c>
      <c r="C162">
        <v>42081</v>
      </c>
      <c r="D162">
        <v>42964</v>
      </c>
      <c r="E162">
        <v>37908</v>
      </c>
      <c r="F162">
        <v>38742</v>
      </c>
      <c r="G162">
        <v>32746</v>
      </c>
      <c r="H162">
        <v>34056</v>
      </c>
      <c r="I162">
        <v>9088.7000000000007</v>
      </c>
      <c r="J162">
        <v>9225.9</v>
      </c>
    </row>
    <row r="163" spans="1:10" x14ac:dyDescent="0.25">
      <c r="A163">
        <v>162</v>
      </c>
      <c r="B163" s="1">
        <v>38504</v>
      </c>
      <c r="C163">
        <v>42363</v>
      </c>
      <c r="D163">
        <v>42445</v>
      </c>
      <c r="E163">
        <v>38143</v>
      </c>
      <c r="F163">
        <v>38219</v>
      </c>
      <c r="G163">
        <v>33009</v>
      </c>
      <c r="H163">
        <v>33570</v>
      </c>
      <c r="I163">
        <v>9113</v>
      </c>
      <c r="J163">
        <v>9351.5</v>
      </c>
    </row>
    <row r="164" spans="1:10" x14ac:dyDescent="0.25">
      <c r="A164">
        <v>163</v>
      </c>
      <c r="B164" s="1">
        <v>38534</v>
      </c>
      <c r="C164">
        <v>42184</v>
      </c>
      <c r="D164">
        <v>43688</v>
      </c>
      <c r="E164">
        <v>37960</v>
      </c>
      <c r="F164">
        <v>39289</v>
      </c>
      <c r="G164">
        <v>33056</v>
      </c>
      <c r="H164">
        <v>34940</v>
      </c>
      <c r="I164">
        <v>9135.4</v>
      </c>
      <c r="J164">
        <v>9342.7000000000007</v>
      </c>
    </row>
    <row r="165" spans="1:10" x14ac:dyDescent="0.25">
      <c r="A165">
        <v>164</v>
      </c>
      <c r="B165" s="1">
        <v>38565</v>
      </c>
      <c r="C165">
        <v>42542</v>
      </c>
      <c r="D165">
        <v>42816</v>
      </c>
      <c r="E165">
        <v>38320</v>
      </c>
      <c r="F165">
        <v>38627</v>
      </c>
      <c r="G165">
        <v>33261</v>
      </c>
      <c r="H165">
        <v>34292</v>
      </c>
      <c r="I165">
        <v>9144.9</v>
      </c>
      <c r="J165">
        <v>9354.7000000000007</v>
      </c>
    </row>
    <row r="166" spans="1:10" x14ac:dyDescent="0.25">
      <c r="A166">
        <v>165</v>
      </c>
      <c r="B166" s="1">
        <v>38596</v>
      </c>
      <c r="C166">
        <v>42845</v>
      </c>
      <c r="D166">
        <v>41985</v>
      </c>
      <c r="E166">
        <v>38577</v>
      </c>
      <c r="F166">
        <v>37844</v>
      </c>
      <c r="G166">
        <v>33283</v>
      </c>
      <c r="H166">
        <v>32850</v>
      </c>
      <c r="I166">
        <v>9128.7999999999993</v>
      </c>
      <c r="J166">
        <v>9204.6</v>
      </c>
    </row>
    <row r="167" spans="1:10" x14ac:dyDescent="0.25">
      <c r="A167">
        <v>166</v>
      </c>
      <c r="B167" s="1">
        <v>38626</v>
      </c>
      <c r="C167">
        <v>42842</v>
      </c>
      <c r="D167">
        <v>42420</v>
      </c>
      <c r="E167">
        <v>38559</v>
      </c>
      <c r="F167">
        <v>38251</v>
      </c>
      <c r="G167">
        <v>33618</v>
      </c>
      <c r="H167">
        <v>33921</v>
      </c>
      <c r="I167">
        <v>9118.2999999999993</v>
      </c>
      <c r="J167">
        <v>9119.4</v>
      </c>
    </row>
    <row r="168" spans="1:10" x14ac:dyDescent="0.25">
      <c r="A168">
        <v>167</v>
      </c>
      <c r="B168" s="1">
        <v>38657</v>
      </c>
      <c r="C168">
        <v>42823</v>
      </c>
      <c r="D168">
        <v>42710</v>
      </c>
      <c r="E168">
        <v>38508</v>
      </c>
      <c r="F168">
        <v>38354</v>
      </c>
      <c r="G168">
        <v>34022</v>
      </c>
      <c r="H168">
        <v>32083</v>
      </c>
      <c r="I168">
        <v>9152.7999999999993</v>
      </c>
      <c r="J168">
        <v>9091.9</v>
      </c>
    </row>
    <row r="169" spans="1:10" x14ac:dyDescent="0.25">
      <c r="A169">
        <v>168</v>
      </c>
      <c r="B169" s="1">
        <v>38687</v>
      </c>
      <c r="C169">
        <v>43191</v>
      </c>
      <c r="D169">
        <v>47959</v>
      </c>
      <c r="E169">
        <v>38847</v>
      </c>
      <c r="F169">
        <v>41761</v>
      </c>
      <c r="G169">
        <v>33932</v>
      </c>
      <c r="H169">
        <v>34882</v>
      </c>
      <c r="I169">
        <v>9182.6</v>
      </c>
      <c r="J169">
        <v>9101.4</v>
      </c>
    </row>
    <row r="170" spans="1:10" x14ac:dyDescent="0.25">
      <c r="A170">
        <v>169</v>
      </c>
      <c r="B170" s="1">
        <v>38718</v>
      </c>
      <c r="C170">
        <v>42681</v>
      </c>
      <c r="D170">
        <v>41168</v>
      </c>
      <c r="E170">
        <v>38254</v>
      </c>
      <c r="F170">
        <v>37489</v>
      </c>
      <c r="G170">
        <v>34983</v>
      </c>
      <c r="H170">
        <v>32394</v>
      </c>
      <c r="I170">
        <v>9225.5</v>
      </c>
      <c r="J170">
        <v>8925.7000000000007</v>
      </c>
    </row>
    <row r="171" spans="1:10" x14ac:dyDescent="0.25">
      <c r="A171">
        <v>170</v>
      </c>
      <c r="B171" s="1">
        <v>38749</v>
      </c>
      <c r="C171">
        <v>43379</v>
      </c>
      <c r="D171">
        <v>39281</v>
      </c>
      <c r="E171">
        <v>38889</v>
      </c>
      <c r="F171">
        <v>35506</v>
      </c>
      <c r="G171">
        <v>34535</v>
      </c>
      <c r="H171">
        <v>31634</v>
      </c>
      <c r="I171">
        <v>9253.6</v>
      </c>
      <c r="J171">
        <v>8995.2999999999993</v>
      </c>
    </row>
    <row r="172" spans="1:10" x14ac:dyDescent="0.25">
      <c r="A172">
        <v>171</v>
      </c>
      <c r="B172" s="1">
        <v>38777</v>
      </c>
      <c r="C172">
        <v>43233</v>
      </c>
      <c r="D172">
        <v>42901</v>
      </c>
      <c r="E172">
        <v>38866</v>
      </c>
      <c r="F172">
        <v>38827</v>
      </c>
      <c r="G172">
        <v>34796</v>
      </c>
      <c r="H172">
        <v>35840</v>
      </c>
      <c r="I172">
        <v>9304.4</v>
      </c>
      <c r="J172">
        <v>9159.6</v>
      </c>
    </row>
    <row r="173" spans="1:10" x14ac:dyDescent="0.25">
      <c r="A173">
        <v>172</v>
      </c>
      <c r="B173" s="1">
        <v>38808</v>
      </c>
      <c r="C173">
        <v>43269</v>
      </c>
      <c r="D173">
        <v>42455</v>
      </c>
      <c r="E173">
        <v>38891</v>
      </c>
      <c r="F173">
        <v>38269</v>
      </c>
      <c r="G173">
        <v>34862</v>
      </c>
      <c r="H173">
        <v>35141</v>
      </c>
      <c r="I173">
        <v>9327.2999999999993</v>
      </c>
      <c r="J173">
        <v>9312.1</v>
      </c>
    </row>
    <row r="174" spans="1:10" x14ac:dyDescent="0.25">
      <c r="A174">
        <v>173</v>
      </c>
      <c r="B174" s="1">
        <v>38838</v>
      </c>
      <c r="C174">
        <v>43654</v>
      </c>
      <c r="D174">
        <v>44850</v>
      </c>
      <c r="E174">
        <v>39242</v>
      </c>
      <c r="F174">
        <v>40341</v>
      </c>
      <c r="G174">
        <v>34910</v>
      </c>
      <c r="H174">
        <v>36167</v>
      </c>
      <c r="I174">
        <v>9309.7999999999993</v>
      </c>
      <c r="J174">
        <v>9451.2000000000007</v>
      </c>
    </row>
    <row r="175" spans="1:10" x14ac:dyDescent="0.25">
      <c r="A175">
        <v>174</v>
      </c>
      <c r="B175" s="1">
        <v>38869</v>
      </c>
      <c r="C175">
        <v>43782</v>
      </c>
      <c r="D175">
        <v>44052</v>
      </c>
      <c r="E175">
        <v>39372</v>
      </c>
      <c r="F175">
        <v>39569</v>
      </c>
      <c r="G175">
        <v>34695</v>
      </c>
      <c r="H175">
        <v>35771</v>
      </c>
      <c r="I175">
        <v>9317.6</v>
      </c>
      <c r="J175">
        <v>9559.4</v>
      </c>
    </row>
    <row r="176" spans="1:10" x14ac:dyDescent="0.25">
      <c r="A176">
        <v>175</v>
      </c>
      <c r="B176" s="1">
        <v>38899</v>
      </c>
      <c r="C176">
        <v>43827</v>
      </c>
      <c r="D176">
        <v>44899</v>
      </c>
      <c r="E176">
        <v>39411</v>
      </c>
      <c r="F176">
        <v>40357</v>
      </c>
      <c r="G176">
        <v>34802</v>
      </c>
      <c r="H176">
        <v>36298</v>
      </c>
      <c r="I176">
        <v>9355.7999999999993</v>
      </c>
      <c r="J176">
        <v>9573.6</v>
      </c>
    </row>
    <row r="177" spans="1:10" x14ac:dyDescent="0.25">
      <c r="A177">
        <v>176</v>
      </c>
      <c r="B177" s="1">
        <v>38930</v>
      </c>
      <c r="C177">
        <v>44160</v>
      </c>
      <c r="D177">
        <v>44784</v>
      </c>
      <c r="E177">
        <v>39705</v>
      </c>
      <c r="F177">
        <v>40340</v>
      </c>
      <c r="G177">
        <v>35367</v>
      </c>
      <c r="H177">
        <v>36640</v>
      </c>
      <c r="I177">
        <v>9374</v>
      </c>
      <c r="J177">
        <v>9591.7000000000007</v>
      </c>
    </row>
    <row r="178" spans="1:10" x14ac:dyDescent="0.25">
      <c r="A178">
        <v>177</v>
      </c>
      <c r="B178" s="1">
        <v>38961</v>
      </c>
      <c r="C178">
        <v>43846</v>
      </c>
      <c r="D178">
        <v>43148</v>
      </c>
      <c r="E178">
        <v>39356</v>
      </c>
      <c r="F178">
        <v>38766</v>
      </c>
      <c r="G178">
        <v>35725</v>
      </c>
      <c r="H178">
        <v>35439</v>
      </c>
      <c r="I178">
        <v>9371.5</v>
      </c>
      <c r="J178">
        <v>9440.9</v>
      </c>
    </row>
    <row r="179" spans="1:10" x14ac:dyDescent="0.25">
      <c r="A179">
        <v>178</v>
      </c>
      <c r="B179" s="1">
        <v>38991</v>
      </c>
      <c r="C179">
        <v>44542</v>
      </c>
      <c r="D179">
        <v>43709</v>
      </c>
      <c r="E179">
        <v>40002</v>
      </c>
      <c r="F179">
        <v>39322</v>
      </c>
      <c r="G179">
        <v>35784</v>
      </c>
      <c r="H179">
        <v>35820</v>
      </c>
      <c r="I179">
        <v>9399.7000000000007</v>
      </c>
      <c r="J179">
        <v>9395.2999999999993</v>
      </c>
    </row>
    <row r="180" spans="1:10" x14ac:dyDescent="0.25">
      <c r="A180">
        <v>179</v>
      </c>
      <c r="B180" s="1">
        <v>39022</v>
      </c>
      <c r="C180">
        <v>44572</v>
      </c>
      <c r="D180">
        <v>44640</v>
      </c>
      <c r="E180">
        <v>39989</v>
      </c>
      <c r="F180">
        <v>39989</v>
      </c>
      <c r="G180">
        <v>35923</v>
      </c>
      <c r="H180">
        <v>33839</v>
      </c>
      <c r="I180">
        <v>9451.7999999999993</v>
      </c>
      <c r="J180">
        <v>9389.7000000000007</v>
      </c>
    </row>
    <row r="181" spans="1:10" x14ac:dyDescent="0.25">
      <c r="A181">
        <v>180</v>
      </c>
      <c r="B181" s="1">
        <v>39052</v>
      </c>
      <c r="C181">
        <v>44730</v>
      </c>
      <c r="D181">
        <v>49345</v>
      </c>
      <c r="E181">
        <v>40153</v>
      </c>
      <c r="F181">
        <v>42924</v>
      </c>
      <c r="G181">
        <v>36881</v>
      </c>
      <c r="H181">
        <v>37803</v>
      </c>
      <c r="I181">
        <v>9478.1</v>
      </c>
      <c r="J181">
        <v>9392.9</v>
      </c>
    </row>
    <row r="182" spans="1:10" x14ac:dyDescent="0.25">
      <c r="A182">
        <v>181</v>
      </c>
      <c r="B182" s="1">
        <v>39083</v>
      </c>
      <c r="C182">
        <v>44856</v>
      </c>
      <c r="D182">
        <v>43498</v>
      </c>
      <c r="E182">
        <v>40253</v>
      </c>
      <c r="F182">
        <v>39649</v>
      </c>
      <c r="G182">
        <v>36435</v>
      </c>
      <c r="H182">
        <v>33593</v>
      </c>
      <c r="I182">
        <v>9517.2999999999993</v>
      </c>
      <c r="J182">
        <v>9198.6</v>
      </c>
    </row>
    <row r="183" spans="1:10" x14ac:dyDescent="0.25">
      <c r="A183">
        <v>182</v>
      </c>
      <c r="B183" s="1">
        <v>39114</v>
      </c>
      <c r="C183">
        <v>45274</v>
      </c>
      <c r="D183">
        <v>41044</v>
      </c>
      <c r="E183">
        <v>40646</v>
      </c>
      <c r="F183">
        <v>37150</v>
      </c>
      <c r="G183">
        <v>36053</v>
      </c>
      <c r="H183">
        <v>33097</v>
      </c>
      <c r="I183">
        <v>9532.6</v>
      </c>
      <c r="J183">
        <v>9254.7000000000007</v>
      </c>
    </row>
    <row r="184" spans="1:10" x14ac:dyDescent="0.25">
      <c r="A184">
        <v>183</v>
      </c>
      <c r="B184" s="1">
        <v>39142</v>
      </c>
      <c r="C184">
        <v>45271</v>
      </c>
      <c r="D184">
        <v>45254</v>
      </c>
      <c r="E184">
        <v>40572</v>
      </c>
      <c r="F184">
        <v>40815</v>
      </c>
      <c r="G184">
        <v>36579</v>
      </c>
      <c r="H184">
        <v>38225</v>
      </c>
      <c r="I184">
        <v>9535.6</v>
      </c>
      <c r="J184">
        <v>9380.9</v>
      </c>
    </row>
    <row r="185" spans="1:10" x14ac:dyDescent="0.25">
      <c r="A185">
        <v>184</v>
      </c>
      <c r="B185" s="1">
        <v>39173</v>
      </c>
      <c r="C185">
        <v>44988</v>
      </c>
      <c r="D185">
        <v>43562</v>
      </c>
      <c r="E185">
        <v>40416</v>
      </c>
      <c r="F185">
        <v>39244</v>
      </c>
      <c r="G185">
        <v>36627</v>
      </c>
      <c r="H185">
        <v>36554</v>
      </c>
      <c r="I185">
        <v>9552</v>
      </c>
      <c r="J185">
        <v>9541</v>
      </c>
    </row>
    <row r="186" spans="1:10" x14ac:dyDescent="0.25">
      <c r="A186">
        <v>185</v>
      </c>
      <c r="B186" s="1">
        <v>39203</v>
      </c>
      <c r="C186">
        <v>45454</v>
      </c>
      <c r="D186">
        <v>47042</v>
      </c>
      <c r="E186">
        <v>40740</v>
      </c>
      <c r="F186">
        <v>42207</v>
      </c>
      <c r="G186">
        <v>36732</v>
      </c>
      <c r="H186">
        <v>38311</v>
      </c>
      <c r="I186">
        <v>9572.2999999999993</v>
      </c>
      <c r="J186">
        <v>9722.1</v>
      </c>
    </row>
    <row r="187" spans="1:10" x14ac:dyDescent="0.25">
      <c r="A187">
        <v>186</v>
      </c>
      <c r="B187" s="1">
        <v>39234</v>
      </c>
      <c r="C187">
        <v>45627</v>
      </c>
      <c r="D187">
        <v>46140</v>
      </c>
      <c r="E187">
        <v>40870</v>
      </c>
      <c r="F187">
        <v>41279</v>
      </c>
      <c r="G187">
        <v>37078</v>
      </c>
      <c r="H187">
        <v>38450</v>
      </c>
      <c r="I187">
        <v>9584.2000000000007</v>
      </c>
      <c r="J187">
        <v>9836.5</v>
      </c>
    </row>
    <row r="188" spans="1:10" x14ac:dyDescent="0.25">
      <c r="A188">
        <v>187</v>
      </c>
      <c r="B188" s="1">
        <v>39264</v>
      </c>
      <c r="C188">
        <v>45754</v>
      </c>
      <c r="D188">
        <v>46416</v>
      </c>
      <c r="E188">
        <v>41044</v>
      </c>
      <c r="F188">
        <v>41619</v>
      </c>
      <c r="G188">
        <v>37272</v>
      </c>
      <c r="H188">
        <v>38539</v>
      </c>
      <c r="I188">
        <v>9593.4</v>
      </c>
      <c r="J188">
        <v>9818.7999999999993</v>
      </c>
    </row>
    <row r="189" spans="1:10" x14ac:dyDescent="0.25">
      <c r="A189">
        <v>188</v>
      </c>
      <c r="B189" s="1">
        <v>39295</v>
      </c>
      <c r="C189">
        <v>45643</v>
      </c>
      <c r="D189">
        <v>46670</v>
      </c>
      <c r="E189">
        <v>40954</v>
      </c>
      <c r="F189">
        <v>41896</v>
      </c>
      <c r="G189">
        <v>37189</v>
      </c>
      <c r="H189">
        <v>38825</v>
      </c>
      <c r="I189">
        <v>9602.1</v>
      </c>
      <c r="J189">
        <v>9829</v>
      </c>
    </row>
    <row r="190" spans="1:10" x14ac:dyDescent="0.25">
      <c r="A190">
        <v>189</v>
      </c>
      <c r="B190" s="1">
        <v>39326</v>
      </c>
      <c r="C190">
        <v>45853</v>
      </c>
      <c r="D190">
        <v>44719</v>
      </c>
      <c r="E190">
        <v>41095</v>
      </c>
      <c r="F190">
        <v>40191</v>
      </c>
      <c r="G190">
        <v>37427</v>
      </c>
      <c r="H190">
        <v>36791</v>
      </c>
      <c r="I190">
        <v>9620.4</v>
      </c>
      <c r="J190">
        <v>9696.7999999999993</v>
      </c>
    </row>
    <row r="191" spans="1:10" x14ac:dyDescent="0.25">
      <c r="A191">
        <v>190</v>
      </c>
      <c r="B191" s="1">
        <v>39356</v>
      </c>
      <c r="C191">
        <v>46113</v>
      </c>
      <c r="D191">
        <v>45553</v>
      </c>
      <c r="E191">
        <v>41379</v>
      </c>
      <c r="F191">
        <v>40924</v>
      </c>
      <c r="G191">
        <v>37759</v>
      </c>
      <c r="H191">
        <v>37608</v>
      </c>
      <c r="I191">
        <v>9636.9</v>
      </c>
      <c r="J191">
        <v>9634.9</v>
      </c>
    </row>
    <row r="192" spans="1:10" x14ac:dyDescent="0.25">
      <c r="A192">
        <v>191</v>
      </c>
      <c r="B192" s="1">
        <v>39387</v>
      </c>
      <c r="C192">
        <v>46624</v>
      </c>
      <c r="D192">
        <v>46809</v>
      </c>
      <c r="E192">
        <v>41868</v>
      </c>
      <c r="F192">
        <v>41910</v>
      </c>
      <c r="G192">
        <v>37727</v>
      </c>
      <c r="H192">
        <v>35954</v>
      </c>
      <c r="I192">
        <v>9658.2000000000007</v>
      </c>
      <c r="J192">
        <v>9596.9</v>
      </c>
    </row>
    <row r="193" spans="1:10" x14ac:dyDescent="0.25">
      <c r="A193">
        <v>192</v>
      </c>
      <c r="B193" s="1">
        <v>39417</v>
      </c>
      <c r="C193">
        <v>46831</v>
      </c>
      <c r="D193">
        <v>51130</v>
      </c>
      <c r="E193">
        <v>41998</v>
      </c>
      <c r="F193">
        <v>44476</v>
      </c>
      <c r="G193">
        <v>38109</v>
      </c>
      <c r="H193">
        <v>38604</v>
      </c>
      <c r="I193">
        <v>9673</v>
      </c>
      <c r="J193">
        <v>9575.1</v>
      </c>
    </row>
    <row r="194" spans="1:10" x14ac:dyDescent="0.25">
      <c r="A194">
        <v>193</v>
      </c>
      <c r="B194" s="1">
        <v>39448</v>
      </c>
      <c r="C194">
        <v>46862</v>
      </c>
      <c r="D194">
        <v>45794</v>
      </c>
      <c r="E194">
        <v>42159</v>
      </c>
      <c r="F194">
        <v>41864</v>
      </c>
      <c r="G194">
        <v>37824</v>
      </c>
      <c r="H194">
        <v>35063</v>
      </c>
      <c r="I194">
        <v>9662</v>
      </c>
      <c r="J194">
        <v>9339.1</v>
      </c>
    </row>
    <row r="195" spans="1:10" x14ac:dyDescent="0.25">
      <c r="A195">
        <v>194</v>
      </c>
      <c r="B195" s="1">
        <v>39479</v>
      </c>
      <c r="C195">
        <v>46707</v>
      </c>
      <c r="D195">
        <v>44062</v>
      </c>
      <c r="E195">
        <v>42016</v>
      </c>
      <c r="F195">
        <v>39915</v>
      </c>
      <c r="G195">
        <v>37249</v>
      </c>
      <c r="H195">
        <v>35722</v>
      </c>
      <c r="I195">
        <v>9658.7999999999993</v>
      </c>
      <c r="J195">
        <v>9377.2000000000007</v>
      </c>
    </row>
    <row r="196" spans="1:10" x14ac:dyDescent="0.25">
      <c r="A196">
        <v>195</v>
      </c>
      <c r="B196" s="1">
        <v>39508</v>
      </c>
      <c r="C196">
        <v>46883</v>
      </c>
      <c r="D196">
        <v>47064</v>
      </c>
      <c r="E196">
        <v>42168</v>
      </c>
      <c r="F196">
        <v>42590</v>
      </c>
      <c r="G196">
        <v>37552</v>
      </c>
      <c r="H196">
        <v>38491</v>
      </c>
      <c r="I196">
        <v>9647.9</v>
      </c>
      <c r="J196">
        <v>9493.5</v>
      </c>
    </row>
    <row r="197" spans="1:10" x14ac:dyDescent="0.25">
      <c r="A197">
        <v>196</v>
      </c>
      <c r="B197" s="1">
        <v>39539</v>
      </c>
      <c r="C197">
        <v>47356</v>
      </c>
      <c r="D197">
        <v>45386</v>
      </c>
      <c r="E197">
        <v>42584</v>
      </c>
      <c r="F197">
        <v>40966</v>
      </c>
      <c r="G197">
        <v>37729</v>
      </c>
      <c r="H197">
        <v>37918</v>
      </c>
      <c r="I197">
        <v>9632.4</v>
      </c>
      <c r="J197">
        <v>9619.9</v>
      </c>
    </row>
    <row r="198" spans="1:10" x14ac:dyDescent="0.25">
      <c r="A198">
        <v>197</v>
      </c>
      <c r="B198" s="1">
        <v>39569</v>
      </c>
      <c r="C198">
        <v>47355</v>
      </c>
      <c r="D198">
        <v>49605</v>
      </c>
      <c r="E198">
        <v>42549</v>
      </c>
      <c r="F198">
        <v>44549</v>
      </c>
      <c r="G198">
        <v>38089</v>
      </c>
      <c r="H198">
        <v>40679</v>
      </c>
      <c r="I198">
        <v>9627.7999999999993</v>
      </c>
      <c r="J198">
        <v>9762.4</v>
      </c>
    </row>
    <row r="199" spans="1:10" x14ac:dyDescent="0.25">
      <c r="A199">
        <v>198</v>
      </c>
      <c r="B199" s="1">
        <v>39600</v>
      </c>
      <c r="C199">
        <v>47568</v>
      </c>
      <c r="D199">
        <v>47134</v>
      </c>
      <c r="E199">
        <v>42683</v>
      </c>
      <c r="F199">
        <v>42299</v>
      </c>
      <c r="G199">
        <v>38144</v>
      </c>
      <c r="H199">
        <v>38716</v>
      </c>
      <c r="I199">
        <v>9622.2000000000007</v>
      </c>
      <c r="J199">
        <v>9859.1</v>
      </c>
    </row>
    <row r="200" spans="1:10" x14ac:dyDescent="0.25">
      <c r="A200">
        <v>199</v>
      </c>
      <c r="B200" s="1">
        <v>39630</v>
      </c>
      <c r="C200">
        <v>47845</v>
      </c>
      <c r="D200">
        <v>49156</v>
      </c>
      <c r="E200">
        <v>42899</v>
      </c>
      <c r="F200">
        <v>44057</v>
      </c>
      <c r="G200">
        <v>38267</v>
      </c>
      <c r="H200">
        <v>39568</v>
      </c>
      <c r="I200">
        <v>9628.2999999999993</v>
      </c>
      <c r="J200">
        <v>9847.2000000000007</v>
      </c>
    </row>
    <row r="201" spans="1:10" x14ac:dyDescent="0.25">
      <c r="A201">
        <v>200</v>
      </c>
      <c r="B201" s="1">
        <v>39661</v>
      </c>
      <c r="C201">
        <v>47988</v>
      </c>
      <c r="D201">
        <v>49035</v>
      </c>
      <c r="E201">
        <v>43063</v>
      </c>
      <c r="F201">
        <v>44010</v>
      </c>
      <c r="G201">
        <v>38239</v>
      </c>
      <c r="H201">
        <v>40419</v>
      </c>
      <c r="I201">
        <v>9604.9</v>
      </c>
      <c r="J201">
        <v>9832.9</v>
      </c>
    </row>
    <row r="202" spans="1:10" x14ac:dyDescent="0.25">
      <c r="A202">
        <v>201</v>
      </c>
      <c r="B202" s="1">
        <v>39692</v>
      </c>
      <c r="C202">
        <v>47740</v>
      </c>
      <c r="D202">
        <v>46028</v>
      </c>
      <c r="E202">
        <v>42834</v>
      </c>
      <c r="F202">
        <v>41378</v>
      </c>
      <c r="G202">
        <v>38386</v>
      </c>
      <c r="H202">
        <v>37234</v>
      </c>
      <c r="I202">
        <v>9572.7000000000007</v>
      </c>
      <c r="J202">
        <v>9655.2000000000007</v>
      </c>
    </row>
    <row r="203" spans="1:10" x14ac:dyDescent="0.25">
      <c r="A203">
        <v>202</v>
      </c>
      <c r="B203" s="1">
        <v>39722</v>
      </c>
      <c r="C203">
        <v>47703</v>
      </c>
      <c r="D203">
        <v>47737</v>
      </c>
      <c r="E203">
        <v>42768</v>
      </c>
      <c r="F203">
        <v>42811</v>
      </c>
      <c r="G203">
        <v>38120</v>
      </c>
      <c r="H203">
        <v>38425</v>
      </c>
      <c r="I203">
        <v>9547.2000000000007</v>
      </c>
      <c r="J203">
        <v>9542</v>
      </c>
    </row>
    <row r="204" spans="1:10" x14ac:dyDescent="0.25">
      <c r="A204">
        <v>203</v>
      </c>
      <c r="B204" s="1">
        <v>39753</v>
      </c>
      <c r="C204">
        <v>47363</v>
      </c>
      <c r="D204">
        <v>47675</v>
      </c>
      <c r="E204">
        <v>42496</v>
      </c>
      <c r="F204">
        <v>42751</v>
      </c>
      <c r="G204">
        <v>38018</v>
      </c>
      <c r="H204">
        <v>36307</v>
      </c>
      <c r="I204">
        <v>9514.2000000000007</v>
      </c>
      <c r="J204">
        <v>9451.1</v>
      </c>
    </row>
    <row r="205" spans="1:10" x14ac:dyDescent="0.25">
      <c r="A205">
        <v>204</v>
      </c>
      <c r="B205" s="1">
        <v>39783</v>
      </c>
      <c r="C205">
        <v>46942</v>
      </c>
      <c r="D205">
        <v>50600</v>
      </c>
      <c r="E205">
        <v>42136</v>
      </c>
      <c r="F205">
        <v>44032</v>
      </c>
      <c r="G205">
        <v>38066</v>
      </c>
      <c r="H205">
        <v>37723</v>
      </c>
      <c r="I205">
        <v>9484.2000000000007</v>
      </c>
      <c r="J205">
        <v>9390.7999999999993</v>
      </c>
    </row>
    <row r="206" spans="1:10" x14ac:dyDescent="0.25">
      <c r="A206">
        <v>205</v>
      </c>
      <c r="B206" s="1">
        <v>39814</v>
      </c>
      <c r="C206">
        <v>47639</v>
      </c>
      <c r="D206">
        <v>47103</v>
      </c>
      <c r="E206">
        <v>42771</v>
      </c>
      <c r="F206">
        <v>42942</v>
      </c>
      <c r="G206">
        <v>38256</v>
      </c>
      <c r="H206">
        <v>36190</v>
      </c>
      <c r="I206">
        <v>9462.2999999999993</v>
      </c>
      <c r="J206">
        <v>9156.4</v>
      </c>
    </row>
    <row r="207" spans="1:10" x14ac:dyDescent="0.25">
      <c r="A207">
        <v>206</v>
      </c>
      <c r="B207" s="1">
        <v>39845</v>
      </c>
      <c r="C207">
        <v>46928</v>
      </c>
      <c r="D207">
        <v>42602</v>
      </c>
      <c r="E207">
        <v>42101</v>
      </c>
      <c r="F207">
        <v>38522</v>
      </c>
      <c r="G207">
        <v>37945</v>
      </c>
      <c r="H207">
        <v>34947</v>
      </c>
      <c r="I207">
        <v>9448.1</v>
      </c>
      <c r="J207">
        <v>9155.5</v>
      </c>
    </row>
    <row r="208" spans="1:10" x14ac:dyDescent="0.25">
      <c r="A208">
        <v>207</v>
      </c>
      <c r="B208" s="1">
        <v>39873</v>
      </c>
      <c r="C208">
        <v>46912</v>
      </c>
      <c r="D208">
        <v>45731</v>
      </c>
      <c r="E208">
        <v>42069</v>
      </c>
      <c r="F208">
        <v>41312</v>
      </c>
      <c r="G208">
        <v>37447</v>
      </c>
      <c r="H208">
        <v>38458</v>
      </c>
      <c r="I208">
        <v>9419.4</v>
      </c>
      <c r="J208">
        <v>9260.4</v>
      </c>
    </row>
    <row r="209" spans="1:10" x14ac:dyDescent="0.25">
      <c r="A209">
        <v>208</v>
      </c>
      <c r="B209" s="1">
        <v>39904</v>
      </c>
      <c r="C209">
        <v>47133</v>
      </c>
      <c r="D209">
        <v>46450</v>
      </c>
      <c r="E209">
        <v>42288</v>
      </c>
      <c r="F209">
        <v>41781</v>
      </c>
      <c r="G209">
        <v>37738</v>
      </c>
      <c r="H209">
        <v>37813</v>
      </c>
      <c r="I209">
        <v>9387.7000000000007</v>
      </c>
      <c r="J209">
        <v>9394.2000000000007</v>
      </c>
    </row>
    <row r="210" spans="1:10" x14ac:dyDescent="0.25">
      <c r="A210">
        <v>209</v>
      </c>
      <c r="B210" s="1">
        <v>39934</v>
      </c>
      <c r="C210">
        <v>47219</v>
      </c>
      <c r="D210">
        <v>49142</v>
      </c>
      <c r="E210">
        <v>42300</v>
      </c>
      <c r="F210">
        <v>44034</v>
      </c>
      <c r="G210">
        <v>37755</v>
      </c>
      <c r="H210">
        <v>40247</v>
      </c>
      <c r="I210">
        <v>9425.9</v>
      </c>
      <c r="J210">
        <v>9584.1</v>
      </c>
    </row>
    <row r="211" spans="1:10" x14ac:dyDescent="0.25">
      <c r="A211">
        <v>210</v>
      </c>
      <c r="B211" s="1">
        <v>39965</v>
      </c>
      <c r="C211">
        <v>47350</v>
      </c>
      <c r="D211">
        <v>46954</v>
      </c>
      <c r="E211">
        <v>42530</v>
      </c>
      <c r="F211">
        <v>42147</v>
      </c>
      <c r="G211">
        <v>37714</v>
      </c>
      <c r="H211">
        <v>38355</v>
      </c>
      <c r="I211">
        <v>9433.2999999999993</v>
      </c>
      <c r="J211">
        <v>9675.6</v>
      </c>
    </row>
    <row r="212" spans="1:10" x14ac:dyDescent="0.25">
      <c r="A212">
        <v>211</v>
      </c>
      <c r="B212" s="1">
        <v>39995</v>
      </c>
      <c r="C212">
        <v>47330</v>
      </c>
      <c r="D212">
        <v>48915</v>
      </c>
      <c r="E212">
        <v>42480</v>
      </c>
      <c r="F212">
        <v>43839</v>
      </c>
      <c r="G212">
        <v>37715</v>
      </c>
      <c r="H212">
        <v>39224</v>
      </c>
      <c r="I212">
        <v>9431</v>
      </c>
      <c r="J212">
        <v>9649.7999999999993</v>
      </c>
    </row>
    <row r="213" spans="1:10" x14ac:dyDescent="0.25">
      <c r="A213">
        <v>212</v>
      </c>
      <c r="B213" s="1">
        <v>40026</v>
      </c>
      <c r="C213">
        <v>47309</v>
      </c>
      <c r="D213">
        <v>47863</v>
      </c>
      <c r="E213">
        <v>42401</v>
      </c>
      <c r="F213">
        <v>42995</v>
      </c>
      <c r="G213">
        <v>37645</v>
      </c>
      <c r="H213">
        <v>38887</v>
      </c>
      <c r="I213">
        <v>9398</v>
      </c>
      <c r="J213">
        <v>9629.6</v>
      </c>
    </row>
    <row r="214" spans="1:10" x14ac:dyDescent="0.25">
      <c r="A214">
        <v>213</v>
      </c>
      <c r="B214" s="1">
        <v>40057</v>
      </c>
      <c r="C214">
        <v>47559</v>
      </c>
      <c r="D214">
        <v>46219</v>
      </c>
      <c r="E214">
        <v>42691</v>
      </c>
      <c r="F214">
        <v>41538</v>
      </c>
      <c r="G214">
        <v>37474</v>
      </c>
      <c r="H214">
        <v>36575</v>
      </c>
      <c r="I214">
        <v>9367.6</v>
      </c>
      <c r="J214">
        <v>9454.6</v>
      </c>
    </row>
    <row r="215" spans="1:10" x14ac:dyDescent="0.25">
      <c r="A215">
        <v>214</v>
      </c>
      <c r="B215" s="1">
        <v>40087</v>
      </c>
      <c r="C215">
        <v>47603</v>
      </c>
      <c r="D215">
        <v>47895</v>
      </c>
      <c r="E215">
        <v>42763</v>
      </c>
      <c r="F215">
        <v>43020</v>
      </c>
      <c r="G215">
        <v>37500</v>
      </c>
      <c r="H215">
        <v>38250</v>
      </c>
      <c r="I215">
        <v>9344</v>
      </c>
      <c r="J215">
        <v>9348</v>
      </c>
    </row>
    <row r="216" spans="1:10" x14ac:dyDescent="0.25">
      <c r="A216">
        <v>215</v>
      </c>
      <c r="B216" s="1">
        <v>40118</v>
      </c>
      <c r="C216">
        <v>47689</v>
      </c>
      <c r="D216">
        <v>47405</v>
      </c>
      <c r="E216">
        <v>42808</v>
      </c>
      <c r="F216">
        <v>42508</v>
      </c>
      <c r="G216">
        <v>37700</v>
      </c>
      <c r="H216">
        <v>35513</v>
      </c>
      <c r="I216">
        <v>9333.5</v>
      </c>
      <c r="J216">
        <v>9279.4</v>
      </c>
    </row>
    <row r="217" spans="1:10" x14ac:dyDescent="0.25">
      <c r="A217">
        <v>216</v>
      </c>
      <c r="B217" s="1">
        <v>40148</v>
      </c>
      <c r="C217">
        <v>48134</v>
      </c>
      <c r="D217">
        <v>52139</v>
      </c>
      <c r="E217">
        <v>43192</v>
      </c>
      <c r="F217">
        <v>45395</v>
      </c>
      <c r="G217">
        <v>37659</v>
      </c>
      <c r="H217">
        <v>37546</v>
      </c>
      <c r="I217">
        <v>9304.5</v>
      </c>
      <c r="J217">
        <v>9198.6</v>
      </c>
    </row>
    <row r="218" spans="1:10" x14ac:dyDescent="0.25">
      <c r="A218">
        <v>217</v>
      </c>
      <c r="B218" s="1">
        <v>40179</v>
      </c>
      <c r="C218">
        <v>47875</v>
      </c>
      <c r="D218">
        <v>47072</v>
      </c>
      <c r="E218">
        <v>43028</v>
      </c>
      <c r="F218">
        <v>42985</v>
      </c>
      <c r="G218">
        <v>37700</v>
      </c>
      <c r="H218">
        <v>35513</v>
      </c>
      <c r="I218">
        <v>9298.6</v>
      </c>
      <c r="J218">
        <v>8987.9</v>
      </c>
    </row>
    <row r="219" spans="1:10" x14ac:dyDescent="0.25">
      <c r="A219">
        <v>218</v>
      </c>
      <c r="B219" s="1">
        <v>40210</v>
      </c>
      <c r="C219">
        <v>48699</v>
      </c>
      <c r="D219">
        <v>44275</v>
      </c>
      <c r="E219">
        <v>43735</v>
      </c>
      <c r="F219">
        <v>40061</v>
      </c>
      <c r="G219">
        <v>38267</v>
      </c>
      <c r="H219">
        <v>35359</v>
      </c>
      <c r="I219">
        <v>9294.2000000000007</v>
      </c>
      <c r="J219">
        <v>9003.2999999999993</v>
      </c>
    </row>
    <row r="220" spans="1:10" x14ac:dyDescent="0.25">
      <c r="A220">
        <v>219</v>
      </c>
      <c r="B220" s="1">
        <v>40238</v>
      </c>
      <c r="C220">
        <v>48268</v>
      </c>
      <c r="D220">
        <v>48123</v>
      </c>
      <c r="E220">
        <v>43304</v>
      </c>
      <c r="F220">
        <v>43434</v>
      </c>
      <c r="G220">
        <v>38376</v>
      </c>
      <c r="H220">
        <v>39374</v>
      </c>
      <c r="I220">
        <v>9311.7000000000007</v>
      </c>
      <c r="J220">
        <v>9159.4</v>
      </c>
    </row>
    <row r="221" spans="1:10" x14ac:dyDescent="0.25">
      <c r="A221">
        <v>220</v>
      </c>
      <c r="B221" s="1">
        <v>40269</v>
      </c>
      <c r="C221">
        <v>48217</v>
      </c>
      <c r="D221">
        <v>47050</v>
      </c>
      <c r="E221">
        <v>43186</v>
      </c>
      <c r="F221">
        <v>42236</v>
      </c>
      <c r="G221">
        <v>38658</v>
      </c>
      <c r="H221">
        <v>39393</v>
      </c>
      <c r="I221">
        <v>9322.7999999999993</v>
      </c>
      <c r="J221">
        <v>9343</v>
      </c>
    </row>
    <row r="222" spans="1:10" x14ac:dyDescent="0.25">
      <c r="A222">
        <v>221</v>
      </c>
      <c r="B222" s="1">
        <v>40299</v>
      </c>
      <c r="C222">
        <v>48195</v>
      </c>
      <c r="D222">
        <v>49655</v>
      </c>
      <c r="E222">
        <v>43266</v>
      </c>
      <c r="F222">
        <v>44607</v>
      </c>
      <c r="G222">
        <v>38695</v>
      </c>
      <c r="H222">
        <v>40785</v>
      </c>
      <c r="I222">
        <v>9340.9</v>
      </c>
      <c r="J222">
        <v>9506.1</v>
      </c>
    </row>
    <row r="223" spans="1:10" x14ac:dyDescent="0.25">
      <c r="A223">
        <v>222</v>
      </c>
      <c r="B223" s="1">
        <v>40330</v>
      </c>
      <c r="C223">
        <v>47866</v>
      </c>
      <c r="D223">
        <v>47813</v>
      </c>
      <c r="E223">
        <v>42920</v>
      </c>
      <c r="F223">
        <v>42877</v>
      </c>
      <c r="G223">
        <v>38877</v>
      </c>
      <c r="H223">
        <v>39421</v>
      </c>
      <c r="I223">
        <v>9352.7000000000007</v>
      </c>
      <c r="J223">
        <v>9589.9</v>
      </c>
    </row>
    <row r="224" spans="1:10" x14ac:dyDescent="0.25">
      <c r="A224">
        <v>223</v>
      </c>
      <c r="B224" s="1">
        <v>40360</v>
      </c>
      <c r="C224">
        <v>47954</v>
      </c>
      <c r="D224">
        <v>49732</v>
      </c>
      <c r="E224">
        <v>43052</v>
      </c>
      <c r="F224">
        <v>44559</v>
      </c>
      <c r="G224">
        <v>39033</v>
      </c>
      <c r="H224">
        <v>41024</v>
      </c>
      <c r="I224">
        <v>9358.6</v>
      </c>
      <c r="J224">
        <v>9566.2000000000007</v>
      </c>
    </row>
    <row r="225" spans="1:10" x14ac:dyDescent="0.25">
      <c r="A225">
        <v>224</v>
      </c>
      <c r="B225" s="1">
        <v>40391</v>
      </c>
      <c r="C225">
        <v>48217</v>
      </c>
      <c r="D225">
        <v>48357</v>
      </c>
      <c r="E225">
        <v>43215</v>
      </c>
      <c r="F225">
        <v>43431</v>
      </c>
      <c r="G225">
        <v>39402</v>
      </c>
      <c r="H225">
        <v>40308</v>
      </c>
      <c r="I225">
        <v>9379.7999999999993</v>
      </c>
      <c r="J225">
        <v>9603.5</v>
      </c>
    </row>
    <row r="226" spans="1:10" x14ac:dyDescent="0.25">
      <c r="A226">
        <v>225</v>
      </c>
      <c r="B226" s="1">
        <v>40422</v>
      </c>
      <c r="C226">
        <v>48679</v>
      </c>
      <c r="D226">
        <v>47478</v>
      </c>
      <c r="E226">
        <v>43646</v>
      </c>
      <c r="F226">
        <v>42642</v>
      </c>
      <c r="G226">
        <v>39385</v>
      </c>
      <c r="H226">
        <v>38361</v>
      </c>
      <c r="I226">
        <v>9430.7999999999993</v>
      </c>
      <c r="J226">
        <v>9519.4</v>
      </c>
    </row>
    <row r="227" spans="1:10" x14ac:dyDescent="0.25">
      <c r="A227">
        <v>226</v>
      </c>
      <c r="B227" s="1">
        <v>40452</v>
      </c>
      <c r="C227">
        <v>48569</v>
      </c>
      <c r="D227">
        <v>48583</v>
      </c>
      <c r="E227">
        <v>43493</v>
      </c>
      <c r="F227">
        <v>43536</v>
      </c>
      <c r="G227">
        <v>39479</v>
      </c>
      <c r="H227">
        <v>40150</v>
      </c>
      <c r="I227">
        <v>9452.2000000000007</v>
      </c>
      <c r="J227">
        <v>9458.9</v>
      </c>
    </row>
    <row r="228" spans="1:10" x14ac:dyDescent="0.25">
      <c r="A228">
        <v>227</v>
      </c>
      <c r="B228" s="1">
        <v>40483</v>
      </c>
      <c r="C228">
        <v>49131</v>
      </c>
      <c r="D228">
        <v>48842</v>
      </c>
      <c r="E228">
        <v>44077</v>
      </c>
      <c r="F228">
        <v>43724</v>
      </c>
      <c r="G228">
        <v>39710</v>
      </c>
      <c r="H228">
        <v>37447</v>
      </c>
      <c r="I228">
        <v>9455.5</v>
      </c>
      <c r="J228">
        <v>9403.2999999999993</v>
      </c>
    </row>
    <row r="229" spans="1:10" x14ac:dyDescent="0.25">
      <c r="A229">
        <v>228</v>
      </c>
      <c r="B229" s="1">
        <v>40513</v>
      </c>
      <c r="C229">
        <v>49186</v>
      </c>
      <c r="D229">
        <v>53550</v>
      </c>
      <c r="E229">
        <v>44184</v>
      </c>
      <c r="F229">
        <v>46658</v>
      </c>
      <c r="G229">
        <v>39469</v>
      </c>
      <c r="H229">
        <v>39785</v>
      </c>
      <c r="I229">
        <v>9479.2999999999993</v>
      </c>
      <c r="J229">
        <v>9368.6</v>
      </c>
    </row>
    <row r="230" spans="1:10" x14ac:dyDescent="0.25">
      <c r="A230">
        <v>229</v>
      </c>
      <c r="B230" s="1">
        <v>40544</v>
      </c>
      <c r="C230">
        <v>49676</v>
      </c>
      <c r="D230">
        <v>48438</v>
      </c>
      <c r="E230">
        <v>44684</v>
      </c>
      <c r="F230">
        <v>44282</v>
      </c>
      <c r="G230">
        <v>39743</v>
      </c>
      <c r="H230">
        <v>36961</v>
      </c>
      <c r="I230">
        <v>9482.1</v>
      </c>
      <c r="J230">
        <v>9132.1</v>
      </c>
    </row>
    <row r="231" spans="1:10" x14ac:dyDescent="0.25">
      <c r="A231">
        <v>230</v>
      </c>
      <c r="B231" s="1">
        <v>40575</v>
      </c>
      <c r="C231">
        <v>50066</v>
      </c>
      <c r="D231">
        <v>45575</v>
      </c>
      <c r="E231">
        <v>44961</v>
      </c>
      <c r="F231">
        <v>41229</v>
      </c>
      <c r="G231">
        <v>40382</v>
      </c>
      <c r="H231">
        <v>37394</v>
      </c>
      <c r="I231">
        <v>9509.7000000000007</v>
      </c>
      <c r="J231">
        <v>9218.6</v>
      </c>
    </row>
    <row r="232" spans="1:10" x14ac:dyDescent="0.25">
      <c r="A232">
        <v>231</v>
      </c>
      <c r="B232" s="1">
        <v>40603</v>
      </c>
      <c r="C232">
        <v>50078</v>
      </c>
      <c r="D232">
        <v>49729</v>
      </c>
      <c r="E232">
        <v>45068</v>
      </c>
      <c r="F232">
        <v>45068</v>
      </c>
      <c r="G232">
        <v>40575</v>
      </c>
      <c r="H232">
        <v>42036</v>
      </c>
      <c r="I232">
        <v>9550.7999999999993</v>
      </c>
      <c r="J232">
        <v>9396.2999999999993</v>
      </c>
    </row>
    <row r="233" spans="1:10" x14ac:dyDescent="0.25">
      <c r="A233">
        <v>232</v>
      </c>
      <c r="B233" s="1">
        <v>40634</v>
      </c>
      <c r="C233">
        <v>50836</v>
      </c>
      <c r="D233">
        <v>50588</v>
      </c>
      <c r="E233">
        <v>45769</v>
      </c>
      <c r="F233">
        <v>45586</v>
      </c>
      <c r="G233">
        <v>40624</v>
      </c>
      <c r="H233">
        <v>41761</v>
      </c>
      <c r="I233">
        <v>9583.6</v>
      </c>
      <c r="J233">
        <v>9605.7999999999993</v>
      </c>
    </row>
    <row r="234" spans="1:10" x14ac:dyDescent="0.25">
      <c r="A234">
        <v>233</v>
      </c>
      <c r="B234" s="1">
        <v>40664</v>
      </c>
      <c r="C234">
        <v>50382</v>
      </c>
      <c r="D234">
        <v>51441</v>
      </c>
      <c r="E234">
        <v>45321</v>
      </c>
      <c r="F234">
        <v>46318</v>
      </c>
      <c r="G234">
        <v>41050</v>
      </c>
      <c r="H234">
        <v>43020</v>
      </c>
      <c r="I234">
        <v>9599.5</v>
      </c>
      <c r="J234">
        <v>9768.7000000000007</v>
      </c>
    </row>
    <row r="235" spans="1:10" x14ac:dyDescent="0.25">
      <c r="A235">
        <v>234</v>
      </c>
      <c r="B235" s="1">
        <v>40695</v>
      </c>
      <c r="C235">
        <v>50943</v>
      </c>
      <c r="D235">
        <v>51040</v>
      </c>
      <c r="E235">
        <v>45791</v>
      </c>
      <c r="F235">
        <v>45883</v>
      </c>
      <c r="G235">
        <v>41540</v>
      </c>
      <c r="H235">
        <v>42080</v>
      </c>
      <c r="I235">
        <v>9618.7999999999993</v>
      </c>
      <c r="J235">
        <v>9873.1</v>
      </c>
    </row>
    <row r="236" spans="1:10" x14ac:dyDescent="0.25">
      <c r="A236">
        <v>235</v>
      </c>
      <c r="B236" s="1">
        <v>40725</v>
      </c>
      <c r="C236">
        <v>50941</v>
      </c>
      <c r="D236">
        <v>52522</v>
      </c>
      <c r="E236">
        <v>45797</v>
      </c>
      <c r="F236">
        <v>47171</v>
      </c>
      <c r="G236">
        <v>41516</v>
      </c>
      <c r="H236">
        <v>43301</v>
      </c>
      <c r="I236">
        <v>9626.9</v>
      </c>
      <c r="J236">
        <v>9835.5</v>
      </c>
    </row>
    <row r="237" spans="1:10" x14ac:dyDescent="0.25">
      <c r="A237">
        <v>236</v>
      </c>
      <c r="B237" s="1">
        <v>40756</v>
      </c>
      <c r="C237">
        <v>51179</v>
      </c>
      <c r="D237">
        <v>51575</v>
      </c>
      <c r="E237">
        <v>46034</v>
      </c>
      <c r="F237">
        <v>46448</v>
      </c>
      <c r="G237">
        <v>41718</v>
      </c>
      <c r="H237">
        <v>42385</v>
      </c>
      <c r="I237">
        <v>9653.2000000000007</v>
      </c>
      <c r="J237">
        <v>9876.5</v>
      </c>
    </row>
    <row r="238" spans="1:10" x14ac:dyDescent="0.25">
      <c r="A238">
        <v>237</v>
      </c>
      <c r="B238" s="1">
        <v>40787</v>
      </c>
      <c r="C238">
        <v>51096</v>
      </c>
      <c r="D238">
        <v>49925</v>
      </c>
      <c r="E238">
        <v>45887</v>
      </c>
      <c r="F238">
        <v>44877</v>
      </c>
      <c r="G238">
        <v>42013</v>
      </c>
      <c r="H238">
        <v>41383</v>
      </c>
      <c r="I238">
        <v>9690.6</v>
      </c>
      <c r="J238">
        <v>9770.6</v>
      </c>
    </row>
    <row r="239" spans="1:10" x14ac:dyDescent="0.25">
      <c r="A239">
        <v>238</v>
      </c>
      <c r="B239" s="1">
        <v>40817</v>
      </c>
      <c r="C239">
        <v>51322</v>
      </c>
      <c r="D239">
        <v>50887</v>
      </c>
      <c r="E239">
        <v>46047</v>
      </c>
      <c r="F239">
        <v>45725</v>
      </c>
      <c r="G239">
        <v>42162</v>
      </c>
      <c r="H239">
        <v>42415</v>
      </c>
      <c r="I239">
        <v>9720.7000000000007</v>
      </c>
      <c r="J239">
        <v>9723.4</v>
      </c>
    </row>
    <row r="240" spans="1:10" x14ac:dyDescent="0.25">
      <c r="A240">
        <v>239</v>
      </c>
      <c r="B240" s="1">
        <v>40848</v>
      </c>
      <c r="C240">
        <v>51413</v>
      </c>
      <c r="D240">
        <v>51352</v>
      </c>
      <c r="E240">
        <v>46185</v>
      </c>
      <c r="F240">
        <v>46046</v>
      </c>
      <c r="G240">
        <v>42237</v>
      </c>
      <c r="H240">
        <v>39703</v>
      </c>
      <c r="I240">
        <v>9767.5</v>
      </c>
      <c r="J240">
        <v>9714.2000000000007</v>
      </c>
    </row>
    <row r="241" spans="1:10" x14ac:dyDescent="0.25">
      <c r="A241">
        <v>240</v>
      </c>
      <c r="B241" s="1">
        <v>40878</v>
      </c>
      <c r="C241">
        <v>51262</v>
      </c>
      <c r="D241">
        <v>56065</v>
      </c>
      <c r="E241">
        <v>46078</v>
      </c>
      <c r="F241">
        <v>48843</v>
      </c>
      <c r="G241">
        <v>41864</v>
      </c>
      <c r="H241">
        <v>42911</v>
      </c>
      <c r="I241">
        <v>9791.2000000000007</v>
      </c>
      <c r="J241">
        <v>9682.2999999999993</v>
      </c>
    </row>
    <row r="242" spans="1:10" x14ac:dyDescent="0.25">
      <c r="A242">
        <v>241</v>
      </c>
      <c r="B242" s="1">
        <v>40909</v>
      </c>
      <c r="C242">
        <v>51495</v>
      </c>
      <c r="D242">
        <v>49834</v>
      </c>
      <c r="E242">
        <v>46201</v>
      </c>
      <c r="F242">
        <v>45462</v>
      </c>
      <c r="G242">
        <v>42905</v>
      </c>
      <c r="H242">
        <v>39644</v>
      </c>
      <c r="I242">
        <v>9834</v>
      </c>
      <c r="J242">
        <v>9467.4</v>
      </c>
    </row>
    <row r="243" spans="1:10" x14ac:dyDescent="0.25">
      <c r="A243">
        <v>242</v>
      </c>
      <c r="B243" s="1">
        <v>40940</v>
      </c>
      <c r="C243">
        <v>51654</v>
      </c>
      <c r="D243">
        <v>48850</v>
      </c>
      <c r="E243">
        <v>46353</v>
      </c>
      <c r="F243">
        <v>44174</v>
      </c>
      <c r="G243">
        <v>42950</v>
      </c>
      <c r="H243">
        <v>40931</v>
      </c>
      <c r="I243">
        <v>9865</v>
      </c>
      <c r="J243">
        <v>9564.4</v>
      </c>
    </row>
    <row r="244" spans="1:10" x14ac:dyDescent="0.25">
      <c r="A244">
        <v>243</v>
      </c>
      <c r="B244" s="1">
        <v>40969</v>
      </c>
      <c r="C244">
        <v>52155</v>
      </c>
      <c r="D244">
        <v>52549</v>
      </c>
      <c r="E244">
        <v>46800</v>
      </c>
      <c r="F244">
        <v>47408</v>
      </c>
      <c r="G244">
        <v>42942</v>
      </c>
      <c r="H244">
        <v>45647</v>
      </c>
      <c r="I244">
        <v>9915.5</v>
      </c>
      <c r="J244">
        <v>9754.7999999999993</v>
      </c>
    </row>
    <row r="245" spans="1:10" x14ac:dyDescent="0.25">
      <c r="A245">
        <v>244</v>
      </c>
      <c r="B245" s="1">
        <v>41000</v>
      </c>
      <c r="C245">
        <v>52249</v>
      </c>
      <c r="D245">
        <v>50842</v>
      </c>
      <c r="E245">
        <v>46879</v>
      </c>
      <c r="F245">
        <v>45754</v>
      </c>
      <c r="G245">
        <v>43365</v>
      </c>
      <c r="H245">
        <v>43755</v>
      </c>
      <c r="I245">
        <v>9924.1</v>
      </c>
      <c r="J245">
        <v>9935.2999999999993</v>
      </c>
    </row>
    <row r="246" spans="1:10" x14ac:dyDescent="0.25">
      <c r="A246">
        <v>245</v>
      </c>
      <c r="B246" s="1">
        <v>41030</v>
      </c>
      <c r="C246">
        <v>52283</v>
      </c>
      <c r="D246">
        <v>53955</v>
      </c>
      <c r="E246">
        <v>46873</v>
      </c>
      <c r="F246">
        <v>48420</v>
      </c>
      <c r="G246">
        <v>43313</v>
      </c>
      <c r="H246">
        <v>45479</v>
      </c>
      <c r="I246">
        <v>9926.7999999999993</v>
      </c>
      <c r="J246">
        <v>10102.1</v>
      </c>
    </row>
    <row r="247" spans="1:10" x14ac:dyDescent="0.25">
      <c r="A247">
        <v>246</v>
      </c>
      <c r="B247" s="1">
        <v>41061</v>
      </c>
      <c r="C247">
        <v>52249</v>
      </c>
      <c r="D247">
        <v>52702</v>
      </c>
      <c r="E247">
        <v>46889</v>
      </c>
      <c r="F247">
        <v>47217</v>
      </c>
      <c r="G247">
        <v>43542</v>
      </c>
      <c r="H247">
        <v>44892</v>
      </c>
      <c r="I247">
        <v>9926.7000000000007</v>
      </c>
      <c r="J247">
        <v>10192.200000000001</v>
      </c>
    </row>
    <row r="248" spans="1:10" x14ac:dyDescent="0.25">
      <c r="A248">
        <v>247</v>
      </c>
      <c r="B248" s="1">
        <v>41091</v>
      </c>
      <c r="C248">
        <v>52231</v>
      </c>
      <c r="D248">
        <v>52868</v>
      </c>
      <c r="E248">
        <v>46910</v>
      </c>
      <c r="F248">
        <v>47473</v>
      </c>
      <c r="G248">
        <v>43676</v>
      </c>
      <c r="H248">
        <v>44506</v>
      </c>
      <c r="I248">
        <v>9952.7000000000007</v>
      </c>
      <c r="J248">
        <v>10165.700000000001</v>
      </c>
    </row>
    <row r="249" spans="1:10" x14ac:dyDescent="0.25">
      <c r="A249">
        <v>248</v>
      </c>
      <c r="B249" s="1">
        <v>41122</v>
      </c>
      <c r="C249">
        <v>52361</v>
      </c>
      <c r="D249">
        <v>53442</v>
      </c>
      <c r="E249">
        <v>47059</v>
      </c>
      <c r="F249">
        <v>48047</v>
      </c>
      <c r="G249">
        <v>43712</v>
      </c>
      <c r="H249">
        <v>44936</v>
      </c>
      <c r="I249">
        <v>10002.700000000001</v>
      </c>
      <c r="J249">
        <v>10224.6</v>
      </c>
    </row>
    <row r="250" spans="1:10" x14ac:dyDescent="0.25">
      <c r="A250">
        <v>249</v>
      </c>
      <c r="B250" s="1">
        <v>41153</v>
      </c>
      <c r="C250">
        <v>52492</v>
      </c>
      <c r="D250">
        <v>51123</v>
      </c>
      <c r="E250">
        <v>47131</v>
      </c>
      <c r="F250">
        <v>46047</v>
      </c>
      <c r="G250">
        <v>44085</v>
      </c>
      <c r="H250">
        <v>43027</v>
      </c>
      <c r="I250">
        <v>10062.6</v>
      </c>
      <c r="J250">
        <v>10145.299999999999</v>
      </c>
    </row>
    <row r="251" spans="1:10" x14ac:dyDescent="0.25">
      <c r="A251">
        <v>250</v>
      </c>
      <c r="B251" s="1">
        <v>41183</v>
      </c>
      <c r="C251">
        <v>52805</v>
      </c>
      <c r="D251">
        <v>52236</v>
      </c>
      <c r="E251">
        <v>47402</v>
      </c>
      <c r="F251">
        <v>46975</v>
      </c>
      <c r="G251">
        <v>43708</v>
      </c>
      <c r="H251">
        <v>43577</v>
      </c>
      <c r="I251">
        <v>10070.1</v>
      </c>
      <c r="J251">
        <v>10075.299999999999</v>
      </c>
    </row>
    <row r="252" spans="1:10" x14ac:dyDescent="0.25">
      <c r="A252">
        <v>251</v>
      </c>
      <c r="B252" s="1">
        <v>41214</v>
      </c>
      <c r="C252">
        <v>52717</v>
      </c>
      <c r="D252">
        <v>52904</v>
      </c>
      <c r="E252">
        <v>47310</v>
      </c>
      <c r="F252">
        <v>47310</v>
      </c>
      <c r="G252">
        <v>44520</v>
      </c>
      <c r="H252">
        <v>42472</v>
      </c>
      <c r="I252">
        <v>10085.5</v>
      </c>
      <c r="J252">
        <v>10030.4</v>
      </c>
    </row>
    <row r="253" spans="1:10" x14ac:dyDescent="0.25">
      <c r="A253">
        <v>252</v>
      </c>
      <c r="B253" s="1">
        <v>41244</v>
      </c>
      <c r="C253">
        <v>52692</v>
      </c>
      <c r="D253">
        <v>56900</v>
      </c>
      <c r="E253">
        <v>47142</v>
      </c>
      <c r="F253">
        <v>49358</v>
      </c>
      <c r="G253">
        <v>44538</v>
      </c>
      <c r="H253">
        <v>45295</v>
      </c>
      <c r="I253">
        <v>10143.700000000001</v>
      </c>
      <c r="J253">
        <v>10037.799999999999</v>
      </c>
    </row>
    <row r="254" spans="1:10" x14ac:dyDescent="0.25">
      <c r="A254">
        <v>253</v>
      </c>
      <c r="B254" s="1">
        <v>41275</v>
      </c>
      <c r="C254">
        <v>52702</v>
      </c>
      <c r="D254">
        <v>51649</v>
      </c>
      <c r="E254">
        <v>47283</v>
      </c>
      <c r="F254">
        <v>47094</v>
      </c>
      <c r="G254">
        <v>45143</v>
      </c>
      <c r="H254">
        <v>41802</v>
      </c>
      <c r="I254">
        <v>10184.5</v>
      </c>
      <c r="J254">
        <v>9809.5</v>
      </c>
    </row>
    <row r="255" spans="1:10" x14ac:dyDescent="0.25">
      <c r="A255">
        <v>254</v>
      </c>
      <c r="B255" s="1">
        <v>41306</v>
      </c>
      <c r="C255">
        <v>53282</v>
      </c>
      <c r="D255">
        <v>48596</v>
      </c>
      <c r="E255">
        <v>47729</v>
      </c>
      <c r="F255">
        <v>43863</v>
      </c>
      <c r="G255">
        <v>44868</v>
      </c>
      <c r="H255">
        <v>41503</v>
      </c>
      <c r="I255">
        <v>10219.700000000001</v>
      </c>
      <c r="J255">
        <v>9912.4</v>
      </c>
    </row>
    <row r="256" spans="1:10" x14ac:dyDescent="0.25">
      <c r="A256">
        <v>255</v>
      </c>
      <c r="B256" s="1">
        <v>41334</v>
      </c>
      <c r="C256">
        <v>53099</v>
      </c>
      <c r="D256">
        <v>54258</v>
      </c>
      <c r="E256">
        <v>47624</v>
      </c>
      <c r="F256">
        <v>48910</v>
      </c>
      <c r="G256">
        <v>45054</v>
      </c>
      <c r="H256">
        <v>47577</v>
      </c>
      <c r="I256">
        <v>10237.700000000001</v>
      </c>
      <c r="J256">
        <v>10076.6</v>
      </c>
    </row>
    <row r="257" spans="1:10" x14ac:dyDescent="0.25">
      <c r="A257">
        <v>256</v>
      </c>
      <c r="B257" s="1">
        <v>41365</v>
      </c>
      <c r="C257">
        <v>52730</v>
      </c>
      <c r="D257">
        <v>50382</v>
      </c>
      <c r="E257">
        <v>47307</v>
      </c>
      <c r="F257">
        <v>45367</v>
      </c>
      <c r="G257">
        <v>44725</v>
      </c>
      <c r="H257">
        <v>45575</v>
      </c>
      <c r="I257">
        <v>10275.700000000001</v>
      </c>
      <c r="J257">
        <v>10290</v>
      </c>
    </row>
    <row r="258" spans="1:10" x14ac:dyDescent="0.25">
      <c r="A258">
        <v>257</v>
      </c>
      <c r="B258" s="1">
        <v>41395</v>
      </c>
      <c r="C258">
        <v>53253</v>
      </c>
      <c r="D258">
        <v>55266</v>
      </c>
      <c r="E258">
        <v>47800</v>
      </c>
      <c r="F258">
        <v>49616</v>
      </c>
      <c r="G258">
        <v>44818</v>
      </c>
      <c r="H258">
        <v>47507</v>
      </c>
      <c r="I258">
        <v>10316.6</v>
      </c>
      <c r="J258">
        <v>10490.6</v>
      </c>
    </row>
    <row r="259" spans="1:10" x14ac:dyDescent="0.25">
      <c r="A259">
        <v>258</v>
      </c>
      <c r="B259" s="1">
        <v>41426</v>
      </c>
      <c r="C259">
        <v>53213</v>
      </c>
      <c r="D259">
        <v>53261</v>
      </c>
      <c r="E259">
        <v>47792</v>
      </c>
      <c r="F259">
        <v>47840</v>
      </c>
      <c r="G259">
        <v>44703</v>
      </c>
      <c r="H259">
        <v>45463</v>
      </c>
      <c r="I259">
        <v>10352.4</v>
      </c>
      <c r="J259">
        <v>10611.3</v>
      </c>
    </row>
    <row r="260" spans="1:10" x14ac:dyDescent="0.25">
      <c r="A260">
        <v>259</v>
      </c>
      <c r="B260" s="1">
        <v>41456</v>
      </c>
      <c r="C260">
        <v>53613</v>
      </c>
      <c r="D260">
        <v>54529</v>
      </c>
      <c r="E260">
        <v>48101</v>
      </c>
      <c r="F260">
        <v>48871</v>
      </c>
      <c r="G260">
        <v>45053</v>
      </c>
      <c r="H260">
        <v>45504</v>
      </c>
      <c r="I260">
        <v>10400.5</v>
      </c>
      <c r="J260">
        <v>10619.1</v>
      </c>
    </row>
    <row r="261" spans="1:10" x14ac:dyDescent="0.25">
      <c r="A261">
        <v>260</v>
      </c>
      <c r="B261" s="1">
        <v>41487</v>
      </c>
      <c r="C261">
        <v>53743</v>
      </c>
      <c r="D261">
        <v>55120</v>
      </c>
      <c r="E261">
        <v>48183</v>
      </c>
      <c r="F261">
        <v>49388</v>
      </c>
      <c r="G261">
        <v>45156</v>
      </c>
      <c r="H261">
        <v>46917</v>
      </c>
      <c r="I261">
        <v>10429.1</v>
      </c>
      <c r="J261">
        <v>10653</v>
      </c>
    </row>
    <row r="262" spans="1:10" x14ac:dyDescent="0.25">
      <c r="A262">
        <v>261</v>
      </c>
      <c r="B262" s="1">
        <v>41518</v>
      </c>
      <c r="C262">
        <v>53812</v>
      </c>
      <c r="D262">
        <v>51747</v>
      </c>
      <c r="E262">
        <v>48290</v>
      </c>
      <c r="F262">
        <v>46600</v>
      </c>
      <c r="G262">
        <v>45346</v>
      </c>
      <c r="H262">
        <v>43668</v>
      </c>
      <c r="I262">
        <v>10443.1</v>
      </c>
      <c r="J262">
        <v>10521.9</v>
      </c>
    </row>
    <row r="263" spans="1:10" x14ac:dyDescent="0.25">
      <c r="A263">
        <v>262</v>
      </c>
      <c r="B263" s="1">
        <v>41548</v>
      </c>
      <c r="C263">
        <v>53939</v>
      </c>
      <c r="D263">
        <v>53744</v>
      </c>
      <c r="E263">
        <v>48443</v>
      </c>
      <c r="F263">
        <v>48395</v>
      </c>
      <c r="G263">
        <v>45942</v>
      </c>
      <c r="H263">
        <v>46080</v>
      </c>
      <c r="I263">
        <v>10468.1</v>
      </c>
      <c r="J263">
        <v>10471.200000000001</v>
      </c>
    </row>
    <row r="264" spans="1:10" x14ac:dyDescent="0.25">
      <c r="A264">
        <v>263</v>
      </c>
      <c r="B264" s="1">
        <v>41579</v>
      </c>
      <c r="C264">
        <v>54064</v>
      </c>
      <c r="D264">
        <v>54761</v>
      </c>
      <c r="E264">
        <v>48493</v>
      </c>
      <c r="F264">
        <v>49026</v>
      </c>
      <c r="G264">
        <v>46748</v>
      </c>
      <c r="H264">
        <v>45299</v>
      </c>
      <c r="I264">
        <v>10498.6</v>
      </c>
      <c r="J264">
        <v>10448.799999999999</v>
      </c>
    </row>
    <row r="265" spans="1:10" x14ac:dyDescent="0.25">
      <c r="A265">
        <v>264</v>
      </c>
      <c r="B265" s="1">
        <v>41609</v>
      </c>
      <c r="C265">
        <v>54560</v>
      </c>
      <c r="D265">
        <v>58202</v>
      </c>
      <c r="E265">
        <v>48940</v>
      </c>
      <c r="F265">
        <v>50506</v>
      </c>
      <c r="G265">
        <v>46334</v>
      </c>
      <c r="H265">
        <v>46612</v>
      </c>
      <c r="I265">
        <v>10507.6</v>
      </c>
      <c r="J265">
        <v>10406.200000000001</v>
      </c>
    </row>
    <row r="266" spans="1:10" x14ac:dyDescent="0.25">
      <c r="A266">
        <v>265</v>
      </c>
      <c r="B266" s="1">
        <v>41640</v>
      </c>
      <c r="C266">
        <v>54796</v>
      </c>
      <c r="D266">
        <v>54128</v>
      </c>
      <c r="E266">
        <v>49128</v>
      </c>
      <c r="F266">
        <v>49275</v>
      </c>
      <c r="G266">
        <v>45918</v>
      </c>
      <c r="H266">
        <v>42933</v>
      </c>
      <c r="I266">
        <v>10532</v>
      </c>
      <c r="J266">
        <v>10187.799999999999</v>
      </c>
    </row>
    <row r="267" spans="1:10" x14ac:dyDescent="0.25">
      <c r="A267">
        <v>266</v>
      </c>
      <c r="B267" s="1">
        <v>41671</v>
      </c>
      <c r="C267">
        <v>54807</v>
      </c>
      <c r="D267">
        <v>49987</v>
      </c>
      <c r="E267">
        <v>49211</v>
      </c>
      <c r="F267">
        <v>45225</v>
      </c>
      <c r="G267">
        <v>46426</v>
      </c>
      <c r="H267">
        <v>42898</v>
      </c>
      <c r="I267">
        <v>10543.7</v>
      </c>
      <c r="J267">
        <v>10242.200000000001</v>
      </c>
    </row>
    <row r="268" spans="1:10" x14ac:dyDescent="0.25">
      <c r="A268">
        <v>267</v>
      </c>
      <c r="B268" s="1">
        <v>41699</v>
      </c>
      <c r="C268">
        <v>54886</v>
      </c>
      <c r="D268">
        <v>54391</v>
      </c>
      <c r="E268">
        <v>49246</v>
      </c>
      <c r="F268">
        <v>49148</v>
      </c>
      <c r="G268">
        <v>47064</v>
      </c>
      <c r="H268">
        <v>49417</v>
      </c>
      <c r="I268">
        <v>10600.5</v>
      </c>
      <c r="J268">
        <v>10434.200000000001</v>
      </c>
    </row>
    <row r="269" spans="1:10" x14ac:dyDescent="0.25">
      <c r="A269">
        <v>268</v>
      </c>
      <c r="B269" s="1">
        <v>41730</v>
      </c>
      <c r="C269">
        <v>55219</v>
      </c>
      <c r="D269">
        <v>54264</v>
      </c>
      <c r="E269">
        <v>49541</v>
      </c>
      <c r="F269">
        <v>48847</v>
      </c>
      <c r="G269">
        <v>47141</v>
      </c>
      <c r="H269">
        <v>47707</v>
      </c>
      <c r="I269">
        <v>10638.2</v>
      </c>
      <c r="J269">
        <v>10643.7</v>
      </c>
    </row>
    <row r="270" spans="1:10" x14ac:dyDescent="0.25">
      <c r="A270">
        <v>269</v>
      </c>
      <c r="B270" s="1">
        <v>41760</v>
      </c>
      <c r="C270">
        <v>55451</v>
      </c>
      <c r="D270">
        <v>57850</v>
      </c>
      <c r="E270">
        <v>49771</v>
      </c>
      <c r="F270">
        <v>51911</v>
      </c>
      <c r="G270">
        <v>47542</v>
      </c>
      <c r="H270">
        <v>51060</v>
      </c>
      <c r="I270">
        <v>10671.3</v>
      </c>
      <c r="J270">
        <v>10845.1</v>
      </c>
    </row>
    <row r="271" spans="1:10" x14ac:dyDescent="0.25">
      <c r="A271">
        <v>270</v>
      </c>
      <c r="B271" s="1">
        <v>41791</v>
      </c>
      <c r="C271">
        <v>55956</v>
      </c>
      <c r="D271">
        <v>55337</v>
      </c>
      <c r="E271">
        <v>50148</v>
      </c>
      <c r="F271">
        <v>49596</v>
      </c>
      <c r="G271">
        <v>47714</v>
      </c>
      <c r="H271">
        <v>47905</v>
      </c>
      <c r="I271">
        <v>10697.5</v>
      </c>
      <c r="J271">
        <v>10959.4</v>
      </c>
    </row>
    <row r="272" spans="1:10" x14ac:dyDescent="0.25">
      <c r="A272">
        <v>271</v>
      </c>
      <c r="B272" s="1">
        <v>41821</v>
      </c>
      <c r="C272">
        <v>56142</v>
      </c>
      <c r="D272">
        <v>57475</v>
      </c>
      <c r="E272">
        <v>50370</v>
      </c>
      <c r="F272">
        <v>51528</v>
      </c>
      <c r="G272">
        <v>48086</v>
      </c>
      <c r="H272">
        <v>48711</v>
      </c>
      <c r="I272">
        <v>10709.4</v>
      </c>
      <c r="J272">
        <v>10931.4</v>
      </c>
    </row>
    <row r="273" spans="1:10" x14ac:dyDescent="0.25">
      <c r="A273">
        <v>272</v>
      </c>
      <c r="B273" s="1">
        <v>41852</v>
      </c>
      <c r="C273">
        <v>56296</v>
      </c>
      <c r="D273">
        <v>57379</v>
      </c>
      <c r="E273">
        <v>50506</v>
      </c>
      <c r="F273">
        <v>51466</v>
      </c>
      <c r="G273">
        <v>48379</v>
      </c>
      <c r="H273">
        <v>50121</v>
      </c>
      <c r="I273">
        <v>10732</v>
      </c>
      <c r="J273">
        <v>10959.6</v>
      </c>
    </row>
    <row r="274" spans="1:10" x14ac:dyDescent="0.25">
      <c r="A274">
        <v>273</v>
      </c>
      <c r="B274" s="1">
        <v>41883</v>
      </c>
      <c r="C274">
        <v>56466</v>
      </c>
      <c r="D274">
        <v>54382</v>
      </c>
      <c r="E274">
        <v>50728</v>
      </c>
      <c r="F274">
        <v>49003</v>
      </c>
      <c r="G274">
        <v>48985</v>
      </c>
      <c r="H274">
        <v>47124</v>
      </c>
      <c r="I274">
        <v>10761.7</v>
      </c>
      <c r="J274">
        <v>10845.4</v>
      </c>
    </row>
    <row r="275" spans="1:10" x14ac:dyDescent="0.25">
      <c r="A275">
        <v>274</v>
      </c>
      <c r="B275" s="1">
        <v>41913</v>
      </c>
      <c r="C275">
        <v>56767</v>
      </c>
      <c r="D275">
        <v>56940</v>
      </c>
      <c r="E275">
        <v>50941</v>
      </c>
      <c r="F275">
        <v>51196</v>
      </c>
      <c r="G275">
        <v>49664</v>
      </c>
      <c r="H275">
        <v>50210</v>
      </c>
      <c r="I275">
        <v>10788.6</v>
      </c>
      <c r="J275">
        <v>10810.1</v>
      </c>
    </row>
    <row r="276" spans="1:10" x14ac:dyDescent="0.25">
      <c r="A276">
        <v>275</v>
      </c>
      <c r="B276" s="1">
        <v>41944</v>
      </c>
      <c r="C276">
        <v>56756</v>
      </c>
      <c r="D276">
        <v>57013</v>
      </c>
      <c r="E276">
        <v>50964</v>
      </c>
      <c r="F276">
        <v>51168</v>
      </c>
      <c r="G276">
        <v>49736</v>
      </c>
      <c r="H276">
        <v>47697</v>
      </c>
      <c r="I276">
        <v>10819.8</v>
      </c>
      <c r="J276">
        <v>10765.5</v>
      </c>
    </row>
    <row r="277" spans="1:10" x14ac:dyDescent="0.25">
      <c r="A277">
        <v>276</v>
      </c>
      <c r="B277" s="1">
        <v>41974</v>
      </c>
      <c r="C277">
        <v>57059</v>
      </c>
      <c r="D277">
        <v>61327</v>
      </c>
      <c r="E277">
        <v>51141</v>
      </c>
      <c r="F277">
        <v>53135</v>
      </c>
      <c r="G277">
        <v>50463</v>
      </c>
      <c r="H277">
        <v>50867</v>
      </c>
      <c r="I277">
        <v>10854.8</v>
      </c>
      <c r="J277">
        <v>10755.3</v>
      </c>
    </row>
    <row r="278" spans="1:10" x14ac:dyDescent="0.25">
      <c r="A278">
        <v>277</v>
      </c>
      <c r="B278" s="1">
        <v>42005</v>
      </c>
      <c r="C278">
        <v>57164</v>
      </c>
      <c r="D278">
        <v>56747</v>
      </c>
      <c r="E278">
        <v>51286</v>
      </c>
      <c r="F278">
        <v>51645</v>
      </c>
      <c r="G278">
        <v>50837</v>
      </c>
      <c r="H278">
        <v>48092</v>
      </c>
      <c r="I278">
        <v>10874.1</v>
      </c>
      <c r="J278">
        <v>10526.6</v>
      </c>
    </row>
    <row r="279" spans="1:10" x14ac:dyDescent="0.25">
      <c r="A279">
        <v>278</v>
      </c>
      <c r="B279" s="1">
        <v>42036</v>
      </c>
      <c r="C279">
        <v>57190</v>
      </c>
      <c r="D279">
        <v>52150</v>
      </c>
      <c r="E279">
        <v>51322</v>
      </c>
      <c r="F279">
        <v>47165</v>
      </c>
      <c r="G279">
        <v>50640</v>
      </c>
      <c r="H279">
        <v>46741</v>
      </c>
      <c r="I279">
        <v>10924.4</v>
      </c>
      <c r="J279">
        <v>10625.7</v>
      </c>
    </row>
    <row r="280" spans="1:10" x14ac:dyDescent="0.25">
      <c r="A280">
        <v>279</v>
      </c>
      <c r="B280" s="1">
        <v>42064</v>
      </c>
      <c r="C280">
        <v>57178</v>
      </c>
      <c r="D280">
        <v>56733</v>
      </c>
      <c r="E280">
        <v>51273</v>
      </c>
      <c r="F280">
        <v>51222</v>
      </c>
      <c r="G280">
        <v>51075</v>
      </c>
      <c r="H280">
        <v>53271</v>
      </c>
      <c r="I280">
        <v>10930.1</v>
      </c>
      <c r="J280">
        <v>10765.4</v>
      </c>
    </row>
    <row r="281" spans="1:10" x14ac:dyDescent="0.25">
      <c r="A281">
        <v>280</v>
      </c>
      <c r="B281" s="1">
        <v>42095</v>
      </c>
      <c r="C281">
        <v>57091</v>
      </c>
      <c r="D281">
        <v>55697</v>
      </c>
      <c r="E281">
        <v>51137</v>
      </c>
      <c r="F281">
        <v>50114</v>
      </c>
      <c r="G281">
        <v>51744</v>
      </c>
      <c r="H281">
        <v>52417</v>
      </c>
      <c r="I281">
        <v>10965.5</v>
      </c>
      <c r="J281">
        <v>10989.4</v>
      </c>
    </row>
    <row r="282" spans="1:10" x14ac:dyDescent="0.25">
      <c r="A282">
        <v>281</v>
      </c>
      <c r="B282" s="1">
        <v>42125</v>
      </c>
      <c r="C282">
        <v>57103</v>
      </c>
      <c r="D282">
        <v>59290</v>
      </c>
      <c r="E282">
        <v>51192</v>
      </c>
      <c r="F282">
        <v>53189</v>
      </c>
      <c r="G282">
        <v>51866</v>
      </c>
      <c r="H282">
        <v>55548</v>
      </c>
      <c r="I282">
        <v>10999.8</v>
      </c>
      <c r="J282">
        <v>11177</v>
      </c>
    </row>
    <row r="283" spans="1:10" x14ac:dyDescent="0.25">
      <c r="A283">
        <v>282</v>
      </c>
      <c r="B283" s="1">
        <v>42156</v>
      </c>
      <c r="C283">
        <v>57401</v>
      </c>
      <c r="D283">
        <v>56819</v>
      </c>
      <c r="E283">
        <v>51455</v>
      </c>
      <c r="F283">
        <v>50889</v>
      </c>
      <c r="G283">
        <v>51885</v>
      </c>
      <c r="H283">
        <v>52144</v>
      </c>
      <c r="I283">
        <v>11037.7</v>
      </c>
      <c r="J283">
        <v>11310.8</v>
      </c>
    </row>
    <row r="284" spans="1:10" x14ac:dyDescent="0.25">
      <c r="A284">
        <v>283</v>
      </c>
      <c r="B284" s="1">
        <v>42186</v>
      </c>
      <c r="C284">
        <v>57565</v>
      </c>
      <c r="D284">
        <v>59288</v>
      </c>
      <c r="E284">
        <v>51572</v>
      </c>
      <c r="F284">
        <v>53016</v>
      </c>
      <c r="G284">
        <v>52115</v>
      </c>
      <c r="H284">
        <v>53209</v>
      </c>
      <c r="I284">
        <v>11084.5</v>
      </c>
      <c r="J284">
        <v>11310.9</v>
      </c>
    </row>
    <row r="285" spans="1:10" x14ac:dyDescent="0.25">
      <c r="A285">
        <v>284</v>
      </c>
      <c r="B285" s="1">
        <v>42217</v>
      </c>
      <c r="C285">
        <v>57531</v>
      </c>
      <c r="D285">
        <v>57951</v>
      </c>
      <c r="E285">
        <v>51527</v>
      </c>
      <c r="F285">
        <v>51991</v>
      </c>
      <c r="G285">
        <v>52473</v>
      </c>
      <c r="H285">
        <v>53208</v>
      </c>
      <c r="I285">
        <v>11110.8</v>
      </c>
      <c r="J285">
        <v>11340.5</v>
      </c>
    </row>
    <row r="286" spans="1:10" x14ac:dyDescent="0.25">
      <c r="A286">
        <v>285</v>
      </c>
      <c r="B286" s="1">
        <v>42248</v>
      </c>
      <c r="C286">
        <v>57389</v>
      </c>
      <c r="D286">
        <v>55767</v>
      </c>
      <c r="E286">
        <v>51419</v>
      </c>
      <c r="F286">
        <v>50082</v>
      </c>
      <c r="G286">
        <v>52394</v>
      </c>
      <c r="H286">
        <v>50770</v>
      </c>
      <c r="I286">
        <v>11156.6</v>
      </c>
      <c r="J286">
        <v>11228</v>
      </c>
    </row>
    <row r="287" spans="1:10" x14ac:dyDescent="0.25">
      <c r="A287">
        <v>286</v>
      </c>
      <c r="B287" s="1">
        <v>42278</v>
      </c>
      <c r="C287">
        <v>57183</v>
      </c>
      <c r="D287">
        <v>57684</v>
      </c>
      <c r="E287">
        <v>51281</v>
      </c>
      <c r="F287">
        <v>51794</v>
      </c>
      <c r="G287">
        <v>52766</v>
      </c>
      <c r="H287">
        <v>54032</v>
      </c>
      <c r="I287">
        <v>11201.1</v>
      </c>
      <c r="J287">
        <v>11222.4</v>
      </c>
    </row>
    <row r="288" spans="1:10" x14ac:dyDescent="0.25">
      <c r="A288">
        <v>287</v>
      </c>
      <c r="B288" s="1">
        <v>42309</v>
      </c>
      <c r="C288">
        <v>57480</v>
      </c>
      <c r="D288">
        <v>57089</v>
      </c>
      <c r="E288">
        <v>51545</v>
      </c>
      <c r="F288">
        <v>51133</v>
      </c>
      <c r="G288">
        <v>52886</v>
      </c>
      <c r="H288">
        <v>50189</v>
      </c>
      <c r="I288">
        <v>11237.4</v>
      </c>
      <c r="J288">
        <v>11178.7</v>
      </c>
    </row>
    <row r="289" spans="1:10" x14ac:dyDescent="0.25">
      <c r="A289">
        <v>288</v>
      </c>
      <c r="B289" s="1">
        <v>42339</v>
      </c>
      <c r="C289">
        <v>57366</v>
      </c>
      <c r="D289">
        <v>62160</v>
      </c>
      <c r="E289">
        <v>51331</v>
      </c>
      <c r="F289">
        <v>53846</v>
      </c>
      <c r="G289">
        <v>53695</v>
      </c>
      <c r="H289">
        <v>54554</v>
      </c>
      <c r="I289">
        <v>11271.3</v>
      </c>
      <c r="J289">
        <v>11174.1</v>
      </c>
    </row>
    <row r="290" spans="1:10" x14ac:dyDescent="0.25">
      <c r="A290">
        <v>289</v>
      </c>
      <c r="B290" s="1">
        <v>42370</v>
      </c>
      <c r="C290">
        <v>57550</v>
      </c>
      <c r="D290">
        <v>56919</v>
      </c>
      <c r="E290">
        <v>51600</v>
      </c>
      <c r="F290">
        <v>51806</v>
      </c>
      <c r="G290">
        <v>53050</v>
      </c>
      <c r="H290">
        <v>50026</v>
      </c>
      <c r="I290">
        <v>11318.6</v>
      </c>
      <c r="J290">
        <v>10953.7</v>
      </c>
    </row>
    <row r="291" spans="1:10" x14ac:dyDescent="0.25">
      <c r="A291">
        <v>290</v>
      </c>
      <c r="B291" s="1">
        <v>42401</v>
      </c>
      <c r="C291">
        <v>57661</v>
      </c>
      <c r="D291">
        <v>54125</v>
      </c>
      <c r="E291">
        <v>51525</v>
      </c>
      <c r="F291">
        <v>48743</v>
      </c>
      <c r="G291">
        <v>54244</v>
      </c>
      <c r="H291">
        <v>51478</v>
      </c>
      <c r="I291">
        <v>11337.1</v>
      </c>
      <c r="J291">
        <v>11038.8</v>
      </c>
    </row>
    <row r="292" spans="1:10" x14ac:dyDescent="0.25">
      <c r="A292">
        <v>291</v>
      </c>
      <c r="B292" s="1">
        <v>42430</v>
      </c>
      <c r="C292">
        <v>57226</v>
      </c>
      <c r="D292">
        <v>58069</v>
      </c>
      <c r="E292">
        <v>51175</v>
      </c>
      <c r="F292">
        <v>52250</v>
      </c>
      <c r="G292">
        <v>53927</v>
      </c>
      <c r="H292">
        <v>55868</v>
      </c>
      <c r="I292">
        <v>11364.1</v>
      </c>
      <c r="J292">
        <v>11196.8</v>
      </c>
    </row>
    <row r="293" spans="1:10" x14ac:dyDescent="0.25">
      <c r="A293">
        <v>292</v>
      </c>
      <c r="B293" s="1">
        <v>42461</v>
      </c>
      <c r="C293">
        <v>57844</v>
      </c>
      <c r="D293">
        <v>56250</v>
      </c>
      <c r="E293">
        <v>51781</v>
      </c>
      <c r="F293">
        <v>50538</v>
      </c>
      <c r="G293">
        <v>54246</v>
      </c>
      <c r="H293">
        <v>56362</v>
      </c>
      <c r="I293">
        <v>11379.8</v>
      </c>
      <c r="J293">
        <v>11400.9</v>
      </c>
    </row>
    <row r="294" spans="1:10" x14ac:dyDescent="0.25">
      <c r="A294">
        <v>293</v>
      </c>
      <c r="B294" s="1">
        <v>42491</v>
      </c>
      <c r="C294">
        <v>58102</v>
      </c>
      <c r="D294">
        <v>59229</v>
      </c>
      <c r="E294">
        <v>51959</v>
      </c>
      <c r="F294">
        <v>53050</v>
      </c>
      <c r="G294">
        <v>54302</v>
      </c>
      <c r="H294">
        <v>57071</v>
      </c>
      <c r="I294">
        <v>11404.4</v>
      </c>
      <c r="J294">
        <v>11582.9</v>
      </c>
    </row>
    <row r="295" spans="1:10" x14ac:dyDescent="0.25">
      <c r="A295">
        <v>294</v>
      </c>
      <c r="B295" s="1">
        <v>42522</v>
      </c>
      <c r="C295">
        <v>58508</v>
      </c>
      <c r="D295">
        <v>58510</v>
      </c>
      <c r="E295">
        <v>52330</v>
      </c>
      <c r="F295">
        <v>52330</v>
      </c>
      <c r="G295">
        <v>54351</v>
      </c>
      <c r="H295">
        <v>54677</v>
      </c>
      <c r="I295">
        <v>11430.1</v>
      </c>
      <c r="J295">
        <v>11711.1</v>
      </c>
    </row>
    <row r="296" spans="1:10" x14ac:dyDescent="0.25">
      <c r="A296">
        <v>295</v>
      </c>
      <c r="B296" s="1">
        <v>42552</v>
      </c>
      <c r="C296">
        <v>58155</v>
      </c>
      <c r="D296">
        <v>59840</v>
      </c>
      <c r="E296">
        <v>51978</v>
      </c>
      <c r="F296">
        <v>53381</v>
      </c>
      <c r="G296">
        <v>54329</v>
      </c>
      <c r="H296">
        <v>56068</v>
      </c>
      <c r="I296">
        <v>11442.2</v>
      </c>
      <c r="J296">
        <v>11674.8</v>
      </c>
    </row>
    <row r="297" spans="1:10" x14ac:dyDescent="0.25">
      <c r="A297">
        <v>296</v>
      </c>
      <c r="B297" s="1">
        <v>42583</v>
      </c>
      <c r="C297">
        <v>58377</v>
      </c>
      <c r="D297">
        <v>58619</v>
      </c>
      <c r="E297">
        <v>52214</v>
      </c>
      <c r="F297">
        <v>52475</v>
      </c>
      <c r="G297">
        <v>54794</v>
      </c>
      <c r="H297">
        <v>55232</v>
      </c>
      <c r="I297">
        <v>11479.8</v>
      </c>
      <c r="J297">
        <v>11717</v>
      </c>
    </row>
    <row r="298" spans="1:10" x14ac:dyDescent="0.25">
      <c r="A298">
        <v>297</v>
      </c>
      <c r="B298" s="1">
        <v>42614</v>
      </c>
      <c r="C298">
        <v>58767</v>
      </c>
      <c r="D298">
        <v>57442</v>
      </c>
      <c r="E298">
        <v>52510</v>
      </c>
      <c r="F298">
        <v>51407</v>
      </c>
      <c r="G298">
        <v>55357</v>
      </c>
      <c r="H298">
        <v>54361</v>
      </c>
      <c r="I298">
        <v>11544.1</v>
      </c>
      <c r="J298">
        <v>11594.1</v>
      </c>
    </row>
    <row r="299" spans="1:10" x14ac:dyDescent="0.25">
      <c r="A299">
        <v>298</v>
      </c>
      <c r="B299" s="1">
        <v>42644</v>
      </c>
      <c r="C299">
        <v>59053</v>
      </c>
      <c r="D299">
        <v>58739</v>
      </c>
      <c r="E299">
        <v>52817</v>
      </c>
      <c r="F299">
        <v>52659</v>
      </c>
      <c r="G299">
        <v>55358</v>
      </c>
      <c r="H299">
        <v>55801</v>
      </c>
      <c r="I299">
        <v>11539.8</v>
      </c>
      <c r="J299">
        <v>11537.9</v>
      </c>
    </row>
    <row r="300" spans="1:10" x14ac:dyDescent="0.25">
      <c r="A300">
        <v>299</v>
      </c>
      <c r="B300" s="1">
        <v>42675</v>
      </c>
      <c r="C300">
        <v>59102</v>
      </c>
      <c r="D300">
        <v>59195</v>
      </c>
      <c r="E300">
        <v>52833</v>
      </c>
      <c r="F300">
        <v>52780</v>
      </c>
      <c r="G300">
        <v>56322</v>
      </c>
      <c r="H300">
        <v>53337</v>
      </c>
      <c r="I300">
        <v>11554.8</v>
      </c>
      <c r="J300">
        <v>11494.3</v>
      </c>
    </row>
    <row r="301" spans="1:10" x14ac:dyDescent="0.25">
      <c r="A301">
        <v>300</v>
      </c>
      <c r="B301" s="1">
        <v>42705</v>
      </c>
      <c r="C301">
        <v>59341</v>
      </c>
      <c r="D301">
        <v>65083</v>
      </c>
      <c r="E301">
        <v>53156</v>
      </c>
      <c r="F301">
        <v>56452</v>
      </c>
      <c r="G301">
        <v>55371</v>
      </c>
      <c r="H301">
        <v>57586</v>
      </c>
      <c r="I301">
        <v>11577.3</v>
      </c>
      <c r="J301">
        <v>11474.3</v>
      </c>
    </row>
    <row r="302" spans="1:10" x14ac:dyDescent="0.25">
      <c r="A302">
        <v>301</v>
      </c>
      <c r="B302" s="1">
        <v>42736</v>
      </c>
      <c r="C302">
        <v>59521</v>
      </c>
      <c r="D302">
        <v>57814</v>
      </c>
      <c r="E302">
        <v>53258</v>
      </c>
      <c r="F302">
        <v>52566</v>
      </c>
      <c r="G302">
        <v>57368</v>
      </c>
      <c r="H302">
        <v>52951</v>
      </c>
      <c r="I302">
        <v>11600.3</v>
      </c>
      <c r="J302">
        <v>11212.1</v>
      </c>
    </row>
    <row r="303" spans="1:10" x14ac:dyDescent="0.25">
      <c r="A303">
        <v>302</v>
      </c>
      <c r="B303" s="1">
        <v>42767</v>
      </c>
      <c r="C303">
        <v>59910</v>
      </c>
      <c r="D303">
        <v>54509</v>
      </c>
      <c r="E303">
        <v>53682</v>
      </c>
      <c r="F303">
        <v>49226</v>
      </c>
      <c r="G303">
        <v>57449</v>
      </c>
      <c r="H303">
        <v>52796</v>
      </c>
      <c r="I303">
        <v>11630</v>
      </c>
      <c r="J303">
        <v>11312.7</v>
      </c>
    </row>
    <row r="304" spans="1:10" x14ac:dyDescent="0.25">
      <c r="A304">
        <v>303</v>
      </c>
      <c r="B304" s="1">
        <v>42795</v>
      </c>
      <c r="C304">
        <v>60338</v>
      </c>
      <c r="D304">
        <v>60257</v>
      </c>
      <c r="E304">
        <v>54112</v>
      </c>
      <c r="F304">
        <v>54383</v>
      </c>
      <c r="G304">
        <v>57341</v>
      </c>
      <c r="H304">
        <v>60151</v>
      </c>
      <c r="I304">
        <v>11656.4</v>
      </c>
      <c r="J304">
        <v>11477.4</v>
      </c>
    </row>
    <row r="305" spans="1:10" x14ac:dyDescent="0.25">
      <c r="A305">
        <v>304</v>
      </c>
      <c r="B305" s="1">
        <v>42826</v>
      </c>
      <c r="C305">
        <v>60468</v>
      </c>
      <c r="D305">
        <v>59623</v>
      </c>
      <c r="E305">
        <v>54193</v>
      </c>
      <c r="F305">
        <v>53651</v>
      </c>
      <c r="G305">
        <v>57435</v>
      </c>
      <c r="H305">
        <v>58584</v>
      </c>
      <c r="I305">
        <v>11685.2</v>
      </c>
      <c r="J305">
        <v>11664.7</v>
      </c>
    </row>
    <row r="306" spans="1:10" x14ac:dyDescent="0.25">
      <c r="A306">
        <v>305</v>
      </c>
      <c r="B306" s="1">
        <v>42856</v>
      </c>
      <c r="C306">
        <v>60611</v>
      </c>
      <c r="D306">
        <v>62129</v>
      </c>
      <c r="E306">
        <v>54312</v>
      </c>
      <c r="F306">
        <v>55724</v>
      </c>
      <c r="G306">
        <v>57494</v>
      </c>
      <c r="H306">
        <v>60139</v>
      </c>
      <c r="I306">
        <v>11706</v>
      </c>
      <c r="J306">
        <v>11871.2</v>
      </c>
    </row>
    <row r="307" spans="1:10" x14ac:dyDescent="0.25">
      <c r="A307">
        <v>306</v>
      </c>
      <c r="B307" s="1">
        <v>42887</v>
      </c>
      <c r="C307">
        <v>60410</v>
      </c>
      <c r="D307">
        <v>60555</v>
      </c>
      <c r="E307">
        <v>54148</v>
      </c>
      <c r="F307">
        <v>54202</v>
      </c>
      <c r="G307">
        <v>57296</v>
      </c>
      <c r="H307">
        <v>58671</v>
      </c>
      <c r="I307">
        <v>11725.1</v>
      </c>
      <c r="J307">
        <v>11996.6</v>
      </c>
    </row>
    <row r="308" spans="1:10" x14ac:dyDescent="0.25">
      <c r="A308">
        <v>307</v>
      </c>
      <c r="B308" s="1">
        <v>42917</v>
      </c>
      <c r="C308">
        <v>60444</v>
      </c>
      <c r="D308">
        <v>61618</v>
      </c>
      <c r="E308">
        <v>54190</v>
      </c>
      <c r="F308">
        <v>55165</v>
      </c>
      <c r="G308">
        <v>57150</v>
      </c>
      <c r="H308">
        <v>58464</v>
      </c>
      <c r="I308">
        <v>11762.6</v>
      </c>
      <c r="J308">
        <v>12009.5</v>
      </c>
    </row>
    <row r="309" spans="1:10" x14ac:dyDescent="0.25">
      <c r="A309">
        <v>308</v>
      </c>
      <c r="B309" s="1">
        <v>42948</v>
      </c>
      <c r="C309">
        <v>60701</v>
      </c>
      <c r="D309">
        <v>61413</v>
      </c>
      <c r="E309">
        <v>54375</v>
      </c>
      <c r="F309">
        <v>55082</v>
      </c>
      <c r="G309">
        <v>57530</v>
      </c>
      <c r="H309">
        <v>58508</v>
      </c>
      <c r="I309">
        <v>11780.3</v>
      </c>
      <c r="J309">
        <v>12015.6</v>
      </c>
    </row>
    <row r="310" spans="1:10" x14ac:dyDescent="0.25">
      <c r="A310">
        <v>309</v>
      </c>
      <c r="B310" s="1">
        <v>42979</v>
      </c>
      <c r="C310">
        <v>61377</v>
      </c>
      <c r="D310">
        <v>60275</v>
      </c>
      <c r="E310">
        <v>55071</v>
      </c>
      <c r="F310">
        <v>54135</v>
      </c>
      <c r="G310">
        <v>57788</v>
      </c>
      <c r="H310">
        <v>57152</v>
      </c>
      <c r="I310">
        <v>11784.9</v>
      </c>
      <c r="J310">
        <v>11789.4</v>
      </c>
    </row>
    <row r="311" spans="1:10" x14ac:dyDescent="0.25">
      <c r="A311">
        <v>310</v>
      </c>
      <c r="B311" s="1">
        <v>43009</v>
      </c>
      <c r="C311">
        <v>61566</v>
      </c>
      <c r="D311">
        <v>60743</v>
      </c>
      <c r="E311">
        <v>55150</v>
      </c>
      <c r="F311">
        <v>54543</v>
      </c>
      <c r="G311">
        <v>58224</v>
      </c>
      <c r="H311">
        <v>58224</v>
      </c>
      <c r="I311">
        <v>11769.6</v>
      </c>
      <c r="J311">
        <v>11784.8</v>
      </c>
    </row>
    <row r="312" spans="1:10" x14ac:dyDescent="0.25">
      <c r="A312">
        <v>311</v>
      </c>
      <c r="B312" s="1">
        <v>43040</v>
      </c>
      <c r="C312">
        <v>61691</v>
      </c>
      <c r="D312">
        <v>62062</v>
      </c>
      <c r="E312">
        <v>55249</v>
      </c>
      <c r="F312">
        <v>55415</v>
      </c>
      <c r="G312">
        <v>58915</v>
      </c>
      <c r="H312">
        <v>55734</v>
      </c>
      <c r="I312">
        <v>11794.4</v>
      </c>
      <c r="J312">
        <v>11729.4</v>
      </c>
    </row>
    <row r="313" spans="1:10" x14ac:dyDescent="0.25">
      <c r="A313">
        <v>312</v>
      </c>
      <c r="B313" s="1">
        <v>43070</v>
      </c>
      <c r="C313">
        <v>62218</v>
      </c>
      <c r="D313">
        <v>67845</v>
      </c>
      <c r="E313">
        <v>55794</v>
      </c>
      <c r="F313">
        <v>59086</v>
      </c>
      <c r="G313">
        <v>59203</v>
      </c>
      <c r="H313">
        <v>61275</v>
      </c>
      <c r="I313">
        <v>11816.4</v>
      </c>
      <c r="J313">
        <v>11716.4</v>
      </c>
    </row>
    <row r="314" spans="1:10" x14ac:dyDescent="0.25">
      <c r="A314">
        <v>313</v>
      </c>
      <c r="B314" s="1">
        <v>43101</v>
      </c>
      <c r="C314">
        <v>61818</v>
      </c>
      <c r="D314">
        <v>60330</v>
      </c>
      <c r="E314">
        <v>55355</v>
      </c>
      <c r="F314">
        <v>54857</v>
      </c>
      <c r="G314">
        <v>59463</v>
      </c>
      <c r="H314">
        <v>54587</v>
      </c>
      <c r="I314">
        <v>11827.9</v>
      </c>
      <c r="J314">
        <v>11429.3</v>
      </c>
    </row>
    <row r="315" spans="1:10" x14ac:dyDescent="0.25">
      <c r="A315">
        <v>314</v>
      </c>
      <c r="B315" s="1">
        <v>43132</v>
      </c>
      <c r="C315">
        <v>62077</v>
      </c>
      <c r="D315">
        <v>56415</v>
      </c>
      <c r="E315">
        <v>55579</v>
      </c>
      <c r="F315">
        <v>50910</v>
      </c>
      <c r="G315">
        <v>59793</v>
      </c>
      <c r="H315">
        <v>54830</v>
      </c>
      <c r="I315">
        <v>11846.8</v>
      </c>
      <c r="J315">
        <v>11531.3</v>
      </c>
    </row>
    <row r="316" spans="1:10" x14ac:dyDescent="0.25">
      <c r="A316">
        <v>315</v>
      </c>
      <c r="B316" s="1">
        <v>43160</v>
      </c>
      <c r="C316">
        <v>62234</v>
      </c>
      <c r="D316">
        <v>63713</v>
      </c>
      <c r="E316">
        <v>55731</v>
      </c>
      <c r="F316">
        <v>57291</v>
      </c>
      <c r="G316">
        <v>60288</v>
      </c>
      <c r="H316">
        <v>63544</v>
      </c>
      <c r="I316">
        <v>11845.1</v>
      </c>
      <c r="J316">
        <v>11670</v>
      </c>
    </row>
    <row r="317" spans="1:10" x14ac:dyDescent="0.25">
      <c r="A317">
        <v>316</v>
      </c>
      <c r="B317" s="1">
        <v>43191</v>
      </c>
      <c r="C317">
        <v>62369</v>
      </c>
      <c r="D317">
        <v>59508</v>
      </c>
      <c r="E317">
        <v>55886</v>
      </c>
      <c r="F317">
        <v>53595</v>
      </c>
      <c r="G317">
        <v>59625</v>
      </c>
      <c r="H317">
        <v>60281</v>
      </c>
      <c r="I317">
        <v>11844.1</v>
      </c>
      <c r="J317">
        <v>11832.1</v>
      </c>
    </row>
    <row r="318" spans="1:10" x14ac:dyDescent="0.25">
      <c r="A318">
        <v>317</v>
      </c>
      <c r="B318" s="1">
        <v>43221</v>
      </c>
      <c r="C318">
        <v>62431</v>
      </c>
      <c r="D318">
        <v>64458</v>
      </c>
      <c r="E318">
        <v>55899</v>
      </c>
      <c r="F318">
        <v>57800</v>
      </c>
      <c r="G318">
        <v>60912</v>
      </c>
      <c r="H318">
        <v>64079</v>
      </c>
      <c r="I318">
        <v>11857</v>
      </c>
      <c r="J318">
        <v>12038.2</v>
      </c>
    </row>
    <row r="319" spans="1:10" x14ac:dyDescent="0.25">
      <c r="A319">
        <v>318</v>
      </c>
      <c r="B319" s="1">
        <v>43252</v>
      </c>
      <c r="C319">
        <v>62272</v>
      </c>
      <c r="D319">
        <v>62714</v>
      </c>
      <c r="E319">
        <v>55787</v>
      </c>
      <c r="F319">
        <v>56066</v>
      </c>
      <c r="G319">
        <v>61589</v>
      </c>
      <c r="H319">
        <v>63621</v>
      </c>
      <c r="I319">
        <v>11882.3</v>
      </c>
      <c r="J319">
        <v>12174.6</v>
      </c>
    </row>
    <row r="320" spans="1:10" x14ac:dyDescent="0.25">
      <c r="A320">
        <v>319</v>
      </c>
      <c r="B320" s="1">
        <v>43282</v>
      </c>
      <c r="C320">
        <v>62676</v>
      </c>
      <c r="D320">
        <v>63369</v>
      </c>
      <c r="E320">
        <v>56139</v>
      </c>
      <c r="F320">
        <v>56700</v>
      </c>
      <c r="G320">
        <v>62174</v>
      </c>
      <c r="H320">
        <v>63480</v>
      </c>
      <c r="I320">
        <v>11894</v>
      </c>
      <c r="J320">
        <v>12153.9</v>
      </c>
    </row>
    <row r="321" spans="1:10" x14ac:dyDescent="0.25">
      <c r="A321">
        <v>320</v>
      </c>
      <c r="B321" s="1">
        <v>43313</v>
      </c>
      <c r="C321">
        <v>62358</v>
      </c>
      <c r="D321">
        <v>63591</v>
      </c>
      <c r="E321">
        <v>55869</v>
      </c>
      <c r="F321">
        <v>56986</v>
      </c>
      <c r="G321">
        <v>62627</v>
      </c>
      <c r="H321">
        <v>64506</v>
      </c>
      <c r="I321">
        <v>11896.6</v>
      </c>
      <c r="J321">
        <v>12153.3</v>
      </c>
    </row>
    <row r="322" spans="1:10" x14ac:dyDescent="0.25">
      <c r="A322">
        <v>321</v>
      </c>
      <c r="B322" s="1">
        <v>43344</v>
      </c>
      <c r="C322">
        <v>62759</v>
      </c>
      <c r="D322">
        <v>61189</v>
      </c>
      <c r="E322">
        <v>56153</v>
      </c>
      <c r="F322">
        <v>54918</v>
      </c>
      <c r="G322">
        <v>61172</v>
      </c>
      <c r="H322">
        <v>59887</v>
      </c>
      <c r="I322">
        <v>11887.7</v>
      </c>
      <c r="J322">
        <v>11941</v>
      </c>
    </row>
    <row r="323" spans="1:10" x14ac:dyDescent="0.25">
      <c r="A323">
        <v>322</v>
      </c>
      <c r="B323" s="1">
        <v>43374</v>
      </c>
      <c r="C323">
        <v>63130</v>
      </c>
      <c r="D323">
        <v>62592</v>
      </c>
      <c r="E323">
        <v>56459</v>
      </c>
      <c r="F323">
        <v>56064</v>
      </c>
      <c r="G323">
        <v>61817</v>
      </c>
      <c r="H323">
        <v>61570</v>
      </c>
      <c r="I323">
        <v>11903.5</v>
      </c>
      <c r="J323">
        <v>11900.5</v>
      </c>
    </row>
    <row r="324" spans="1:10" x14ac:dyDescent="0.25">
      <c r="A324">
        <v>323</v>
      </c>
      <c r="B324" s="1">
        <v>43405</v>
      </c>
      <c r="C324">
        <v>63225</v>
      </c>
      <c r="D324">
        <v>63786</v>
      </c>
      <c r="E324">
        <v>56558</v>
      </c>
      <c r="F324">
        <v>56784</v>
      </c>
      <c r="G324">
        <v>61475</v>
      </c>
      <c r="H324">
        <v>58893</v>
      </c>
      <c r="I324">
        <v>11922.6</v>
      </c>
      <c r="J324">
        <v>11848.7</v>
      </c>
    </row>
    <row r="325" spans="1:10" x14ac:dyDescent="0.25">
      <c r="A325">
        <v>324</v>
      </c>
      <c r="B325" s="1">
        <v>43435</v>
      </c>
      <c r="C325">
        <v>63120</v>
      </c>
      <c r="D325">
        <v>68202</v>
      </c>
      <c r="E325">
        <v>56478</v>
      </c>
      <c r="F325">
        <v>59358</v>
      </c>
      <c r="G325">
        <v>61452</v>
      </c>
      <c r="H325">
        <v>62742</v>
      </c>
      <c r="I325">
        <v>11968.1</v>
      </c>
      <c r="J325">
        <v>11865.6</v>
      </c>
    </row>
    <row r="326" spans="1:10" x14ac:dyDescent="0.25">
      <c r="A326">
        <v>325</v>
      </c>
      <c r="B326" s="1">
        <v>43466</v>
      </c>
      <c r="C326">
        <v>64169</v>
      </c>
      <c r="D326">
        <v>63043</v>
      </c>
      <c r="E326">
        <v>57507</v>
      </c>
      <c r="F326">
        <v>57392</v>
      </c>
      <c r="G326">
        <v>61512</v>
      </c>
      <c r="H326">
        <v>56653</v>
      </c>
      <c r="I326">
        <v>12026.5</v>
      </c>
      <c r="J326">
        <v>11618.5</v>
      </c>
    </row>
    <row r="327" spans="1:10" x14ac:dyDescent="0.25">
      <c r="A327">
        <v>326</v>
      </c>
      <c r="B327" s="1">
        <v>43497</v>
      </c>
      <c r="C327">
        <v>62926</v>
      </c>
      <c r="D327">
        <v>57121</v>
      </c>
      <c r="E327">
        <v>56290</v>
      </c>
      <c r="F327">
        <v>51505</v>
      </c>
      <c r="G327">
        <v>62162</v>
      </c>
      <c r="H327">
        <v>56816</v>
      </c>
      <c r="I327">
        <v>12000</v>
      </c>
      <c r="J327">
        <v>11674.2</v>
      </c>
    </row>
    <row r="328" spans="1:10" x14ac:dyDescent="0.25">
      <c r="A328">
        <v>327</v>
      </c>
      <c r="B328" s="1">
        <v>43525</v>
      </c>
      <c r="C328">
        <v>64026</v>
      </c>
      <c r="D328">
        <v>63785</v>
      </c>
      <c r="E328">
        <v>57371</v>
      </c>
      <c r="F328">
        <v>57486</v>
      </c>
      <c r="G328">
        <v>62598</v>
      </c>
      <c r="H328">
        <v>66103</v>
      </c>
      <c r="I328">
        <v>12011.2</v>
      </c>
      <c r="J328">
        <v>11826.6</v>
      </c>
    </row>
    <row r="329" spans="1:10" x14ac:dyDescent="0.25">
      <c r="A329">
        <v>328</v>
      </c>
      <c r="B329" s="1">
        <v>43556</v>
      </c>
      <c r="C329">
        <v>64241</v>
      </c>
      <c r="D329">
        <v>62672</v>
      </c>
      <c r="E329">
        <v>57585</v>
      </c>
      <c r="F329">
        <v>56318</v>
      </c>
      <c r="G329">
        <v>63137</v>
      </c>
      <c r="H329">
        <v>63453</v>
      </c>
      <c r="I329">
        <v>12032</v>
      </c>
      <c r="J329">
        <v>12016.3</v>
      </c>
    </row>
    <row r="330" spans="1:10" x14ac:dyDescent="0.25">
      <c r="A330">
        <v>329</v>
      </c>
      <c r="B330" s="1">
        <v>43586</v>
      </c>
      <c r="C330">
        <v>64325</v>
      </c>
      <c r="D330">
        <v>66803</v>
      </c>
      <c r="E330">
        <v>57682</v>
      </c>
      <c r="F330">
        <v>59932</v>
      </c>
      <c r="G330">
        <v>63898</v>
      </c>
      <c r="H330">
        <v>67732</v>
      </c>
      <c r="I330">
        <v>12009.4</v>
      </c>
      <c r="J330">
        <v>12203.3</v>
      </c>
    </row>
    <row r="331" spans="1:10" x14ac:dyDescent="0.25">
      <c r="A331">
        <v>330</v>
      </c>
      <c r="B331" s="1">
        <v>43617</v>
      </c>
      <c r="C331">
        <v>64707</v>
      </c>
      <c r="D331">
        <v>64731</v>
      </c>
      <c r="E331">
        <v>58025</v>
      </c>
      <c r="F331">
        <v>58025</v>
      </c>
      <c r="G331">
        <v>64702</v>
      </c>
      <c r="H331">
        <v>66255</v>
      </c>
      <c r="I331">
        <v>11996</v>
      </c>
      <c r="J331">
        <v>12313.4</v>
      </c>
    </row>
    <row r="332" spans="1:10" x14ac:dyDescent="0.25">
      <c r="A332">
        <v>331</v>
      </c>
      <c r="B332" s="1">
        <v>43647</v>
      </c>
      <c r="C332">
        <v>65549</v>
      </c>
      <c r="D332">
        <v>66640</v>
      </c>
      <c r="E332">
        <v>58772</v>
      </c>
      <c r="F332">
        <v>59654</v>
      </c>
      <c r="G332">
        <v>65003</v>
      </c>
      <c r="H332">
        <v>66368</v>
      </c>
      <c r="I332">
        <v>12004.7</v>
      </c>
      <c r="J332">
        <v>12275.4</v>
      </c>
    </row>
    <row r="333" spans="1:10" x14ac:dyDescent="0.25">
      <c r="A333">
        <v>332</v>
      </c>
      <c r="B333" s="1">
        <v>43678</v>
      </c>
      <c r="C333">
        <v>65324</v>
      </c>
      <c r="D333">
        <v>67062</v>
      </c>
      <c r="E333">
        <v>58543</v>
      </c>
      <c r="F333">
        <v>60065</v>
      </c>
      <c r="G333">
        <v>65191</v>
      </c>
      <c r="H333">
        <v>68385</v>
      </c>
      <c r="I333">
        <v>12053.5</v>
      </c>
      <c r="J333">
        <v>12316.7</v>
      </c>
    </row>
    <row r="334" spans="1:10" x14ac:dyDescent="0.25">
      <c r="A334">
        <v>333</v>
      </c>
      <c r="B334" s="1">
        <v>43709</v>
      </c>
      <c r="C334">
        <v>64832</v>
      </c>
      <c r="D334">
        <v>62427</v>
      </c>
      <c r="E334">
        <v>58062</v>
      </c>
      <c r="F334">
        <v>56088</v>
      </c>
      <c r="G334">
        <v>65707</v>
      </c>
      <c r="H334">
        <v>63670</v>
      </c>
      <c r="I334">
        <v>12112.6</v>
      </c>
      <c r="J334">
        <v>12163.2</v>
      </c>
    </row>
    <row r="335" spans="1:10" x14ac:dyDescent="0.25">
      <c r="A335">
        <v>334</v>
      </c>
      <c r="B335" s="1">
        <v>43739</v>
      </c>
      <c r="C335">
        <v>64933</v>
      </c>
      <c r="D335">
        <v>64803</v>
      </c>
      <c r="E335">
        <v>58132</v>
      </c>
      <c r="F335">
        <v>58132</v>
      </c>
      <c r="G335">
        <v>66068</v>
      </c>
      <c r="H335">
        <v>66200</v>
      </c>
      <c r="I335">
        <v>12160.8</v>
      </c>
      <c r="J335">
        <v>12163.7</v>
      </c>
    </row>
    <row r="336" spans="1:10" x14ac:dyDescent="0.25">
      <c r="A336">
        <v>335</v>
      </c>
      <c r="B336" s="1">
        <v>43770</v>
      </c>
      <c r="C336">
        <v>64963</v>
      </c>
      <c r="D336">
        <v>66212</v>
      </c>
      <c r="E336">
        <v>58160</v>
      </c>
      <c r="F336">
        <v>59091</v>
      </c>
      <c r="G336">
        <v>65841</v>
      </c>
      <c r="H336">
        <v>63932</v>
      </c>
      <c r="I336">
        <v>12185.6</v>
      </c>
      <c r="J336">
        <v>12115.8</v>
      </c>
    </row>
    <row r="337" spans="1:10" x14ac:dyDescent="0.25">
      <c r="A337">
        <v>336</v>
      </c>
      <c r="B337" s="1">
        <v>43800</v>
      </c>
      <c r="C337">
        <v>65455</v>
      </c>
      <c r="D337">
        <v>69715</v>
      </c>
      <c r="E337">
        <v>58630</v>
      </c>
      <c r="F337">
        <v>60682</v>
      </c>
      <c r="G337">
        <v>66980</v>
      </c>
      <c r="H337">
        <v>67181</v>
      </c>
      <c r="I337">
        <v>12214.3</v>
      </c>
      <c r="J337">
        <v>12110.1</v>
      </c>
    </row>
    <row r="338" spans="1:10" x14ac:dyDescent="0.25">
      <c r="A338">
        <v>337</v>
      </c>
      <c r="B338" s="1">
        <v>43831</v>
      </c>
      <c r="C338">
        <v>64768</v>
      </c>
      <c r="D338">
        <v>64048</v>
      </c>
      <c r="E338">
        <v>57998</v>
      </c>
      <c r="F338">
        <v>58230</v>
      </c>
      <c r="G338">
        <v>67950</v>
      </c>
      <c r="H338">
        <v>63058</v>
      </c>
      <c r="I338">
        <v>12263.9</v>
      </c>
      <c r="J338">
        <v>11863.9</v>
      </c>
    </row>
    <row r="339" spans="1:10" x14ac:dyDescent="0.25">
      <c r="A339">
        <v>338</v>
      </c>
      <c r="B339" s="1">
        <v>43862</v>
      </c>
      <c r="C339">
        <v>64872</v>
      </c>
      <c r="D339">
        <v>61290</v>
      </c>
      <c r="E339">
        <v>58024</v>
      </c>
      <c r="F339">
        <v>55239</v>
      </c>
      <c r="G339">
        <v>68276</v>
      </c>
      <c r="H339">
        <v>64862</v>
      </c>
      <c r="I339">
        <v>12338.9</v>
      </c>
      <c r="J339">
        <v>12006.4</v>
      </c>
    </row>
    <row r="340" spans="1:10" x14ac:dyDescent="0.25">
      <c r="A340">
        <v>339</v>
      </c>
      <c r="B340" s="1">
        <v>43891</v>
      </c>
      <c r="C340">
        <v>81800</v>
      </c>
      <c r="D340">
        <v>80050</v>
      </c>
      <c r="E340">
        <v>74190</v>
      </c>
      <c r="F340">
        <v>73003</v>
      </c>
      <c r="G340">
        <v>47758</v>
      </c>
      <c r="H340">
        <v>49430</v>
      </c>
      <c r="I340">
        <v>11721</v>
      </c>
      <c r="J340">
        <v>11520.4</v>
      </c>
    </row>
    <row r="341" spans="1:10" x14ac:dyDescent="0.25">
      <c r="A341">
        <v>340</v>
      </c>
      <c r="B341" s="1">
        <v>43922</v>
      </c>
      <c r="C341">
        <v>71138</v>
      </c>
      <c r="D341">
        <v>70085</v>
      </c>
      <c r="E341">
        <v>64225</v>
      </c>
      <c r="F341">
        <v>63454</v>
      </c>
      <c r="G341">
        <v>31107</v>
      </c>
      <c r="H341">
        <v>31169</v>
      </c>
      <c r="I341">
        <v>6327.2</v>
      </c>
      <c r="J341">
        <v>6315.6</v>
      </c>
    </row>
    <row r="342" spans="1:10" x14ac:dyDescent="0.25">
      <c r="A342">
        <v>341</v>
      </c>
      <c r="B342" s="1">
        <v>43952</v>
      </c>
      <c r="C342">
        <v>72476</v>
      </c>
      <c r="D342">
        <v>75263</v>
      </c>
      <c r="E342">
        <v>64804</v>
      </c>
      <c r="F342">
        <v>67331</v>
      </c>
      <c r="G342">
        <v>41021</v>
      </c>
      <c r="H342">
        <v>43934</v>
      </c>
      <c r="I342">
        <v>7707.4</v>
      </c>
      <c r="J342">
        <v>7888.2</v>
      </c>
    </row>
    <row r="343" spans="1:10" x14ac:dyDescent="0.25">
      <c r="A343">
        <v>342</v>
      </c>
      <c r="B343" s="1">
        <v>43983</v>
      </c>
      <c r="C343">
        <v>71208</v>
      </c>
      <c r="D343">
        <v>70557</v>
      </c>
      <c r="E343">
        <v>63505</v>
      </c>
      <c r="F343">
        <v>62806</v>
      </c>
      <c r="G343">
        <v>52844</v>
      </c>
      <c r="H343">
        <v>53690</v>
      </c>
      <c r="I343">
        <v>9106.5</v>
      </c>
      <c r="J343">
        <v>9436.7999999999993</v>
      </c>
    </row>
    <row r="344" spans="1:10" x14ac:dyDescent="0.25">
      <c r="A344">
        <v>343</v>
      </c>
      <c r="B344" s="1">
        <v>44013</v>
      </c>
      <c r="C344">
        <v>71444</v>
      </c>
      <c r="D344">
        <v>73681</v>
      </c>
      <c r="E344">
        <v>63727</v>
      </c>
      <c r="F344">
        <v>65575</v>
      </c>
      <c r="G344">
        <v>54918</v>
      </c>
      <c r="H344">
        <v>57005</v>
      </c>
      <c r="I344">
        <v>9495.7999999999993</v>
      </c>
      <c r="J344">
        <v>9919.7000000000007</v>
      </c>
    </row>
    <row r="345" spans="1:10" x14ac:dyDescent="0.25">
      <c r="A345">
        <v>344</v>
      </c>
      <c r="B345" s="1">
        <v>44044</v>
      </c>
      <c r="C345">
        <v>70080</v>
      </c>
      <c r="D345">
        <v>70899</v>
      </c>
      <c r="E345">
        <v>62269</v>
      </c>
      <c r="F345">
        <v>63141</v>
      </c>
      <c r="G345">
        <v>57687</v>
      </c>
      <c r="H345">
        <v>59245</v>
      </c>
      <c r="I345">
        <v>9730.4</v>
      </c>
      <c r="J345">
        <v>9987.7000000000007</v>
      </c>
    </row>
    <row r="346" spans="1:10" x14ac:dyDescent="0.25">
      <c r="A346">
        <v>345</v>
      </c>
      <c r="B346" s="1">
        <v>44075</v>
      </c>
      <c r="C346">
        <v>70053</v>
      </c>
      <c r="D346">
        <v>68100</v>
      </c>
      <c r="E346">
        <v>62182</v>
      </c>
      <c r="F346">
        <v>60565</v>
      </c>
      <c r="G346">
        <v>59171</v>
      </c>
      <c r="H346">
        <v>57810</v>
      </c>
      <c r="I346">
        <v>9980.7999999999993</v>
      </c>
      <c r="J346">
        <v>10034.9</v>
      </c>
    </row>
    <row r="347" spans="1:10" x14ac:dyDescent="0.25">
      <c r="A347">
        <v>346</v>
      </c>
      <c r="B347" s="1">
        <v>44105</v>
      </c>
      <c r="C347">
        <v>69685</v>
      </c>
      <c r="D347">
        <v>70333</v>
      </c>
      <c r="E347">
        <v>61887</v>
      </c>
      <c r="F347">
        <v>62506</v>
      </c>
      <c r="G347">
        <v>59223</v>
      </c>
      <c r="H347">
        <v>60704</v>
      </c>
      <c r="I347">
        <v>10159.1</v>
      </c>
      <c r="J347">
        <v>10185.5</v>
      </c>
    </row>
    <row r="348" spans="1:10" x14ac:dyDescent="0.25">
      <c r="A348">
        <v>347</v>
      </c>
      <c r="B348" s="1">
        <v>44136</v>
      </c>
      <c r="C348">
        <v>70464</v>
      </c>
      <c r="D348">
        <v>70323</v>
      </c>
      <c r="E348">
        <v>62705</v>
      </c>
      <c r="F348">
        <v>62454</v>
      </c>
      <c r="G348">
        <v>57001</v>
      </c>
      <c r="H348">
        <v>53923</v>
      </c>
      <c r="I348">
        <v>10115.5</v>
      </c>
      <c r="J348">
        <v>10055.200000000001</v>
      </c>
    </row>
    <row r="349" spans="1:10" x14ac:dyDescent="0.25">
      <c r="A349">
        <v>348</v>
      </c>
      <c r="B349" s="1">
        <v>44166</v>
      </c>
      <c r="C349">
        <v>69983</v>
      </c>
      <c r="D349">
        <v>75586</v>
      </c>
      <c r="E349">
        <v>62328</v>
      </c>
      <c r="F349">
        <v>65444</v>
      </c>
      <c r="G349">
        <v>54066</v>
      </c>
      <c r="H349">
        <v>54390</v>
      </c>
      <c r="I349">
        <v>9731.7000000000007</v>
      </c>
      <c r="J349">
        <v>9629.2000000000007</v>
      </c>
    </row>
    <row r="350" spans="1:10" x14ac:dyDescent="0.25">
      <c r="A350">
        <v>349</v>
      </c>
      <c r="B350" s="1">
        <v>44197</v>
      </c>
      <c r="C350">
        <v>70921</v>
      </c>
      <c r="D350">
        <v>70026</v>
      </c>
      <c r="E350">
        <v>62919</v>
      </c>
      <c r="F350">
        <v>63171</v>
      </c>
      <c r="G350">
        <v>59553</v>
      </c>
      <c r="H350">
        <v>55742</v>
      </c>
      <c r="I350">
        <v>9791.1</v>
      </c>
      <c r="J350">
        <v>9391.4</v>
      </c>
    </row>
    <row r="351" spans="1:10" x14ac:dyDescent="0.25">
      <c r="A351">
        <v>350</v>
      </c>
      <c r="B351" s="1">
        <v>44228</v>
      </c>
      <c r="C351">
        <v>70969</v>
      </c>
      <c r="D351">
        <v>64261</v>
      </c>
      <c r="E351">
        <v>63026</v>
      </c>
      <c r="F351">
        <v>57543</v>
      </c>
      <c r="G351">
        <v>59036</v>
      </c>
      <c r="H351">
        <v>53664</v>
      </c>
      <c r="I351">
        <v>10097.6</v>
      </c>
      <c r="J351">
        <v>9754.7999999999993</v>
      </c>
    </row>
    <row r="352" spans="1:10" x14ac:dyDescent="0.25">
      <c r="A352">
        <v>351</v>
      </c>
      <c r="B352" s="1">
        <v>44256</v>
      </c>
      <c r="C352">
        <v>71309</v>
      </c>
      <c r="D352">
        <v>70946</v>
      </c>
      <c r="E352">
        <v>63134</v>
      </c>
      <c r="F352">
        <v>63134</v>
      </c>
      <c r="G352">
        <v>67362</v>
      </c>
      <c r="H352">
        <v>69181</v>
      </c>
      <c r="I352">
        <v>10176</v>
      </c>
      <c r="J352">
        <v>9957</v>
      </c>
    </row>
    <row r="353" spans="1:10" x14ac:dyDescent="0.25">
      <c r="A353">
        <v>352</v>
      </c>
      <c r="B353" s="1">
        <v>44287</v>
      </c>
      <c r="C353">
        <v>71984</v>
      </c>
      <c r="D353">
        <v>69944</v>
      </c>
      <c r="E353">
        <v>63822</v>
      </c>
      <c r="F353">
        <v>62163</v>
      </c>
      <c r="G353">
        <v>69899</v>
      </c>
      <c r="H353">
        <v>71577</v>
      </c>
      <c r="I353">
        <v>10317.299999999999</v>
      </c>
      <c r="J353">
        <v>10287.4</v>
      </c>
    </row>
    <row r="354" spans="1:10" x14ac:dyDescent="0.25">
      <c r="A354">
        <v>353</v>
      </c>
      <c r="B354" s="1">
        <v>44317</v>
      </c>
      <c r="C354">
        <v>72530</v>
      </c>
      <c r="D354">
        <v>74598</v>
      </c>
      <c r="E354">
        <v>64404</v>
      </c>
      <c r="F354">
        <v>66336</v>
      </c>
      <c r="G354">
        <v>72480</v>
      </c>
      <c r="H354">
        <v>77191</v>
      </c>
      <c r="I354">
        <v>10473.5</v>
      </c>
      <c r="J354">
        <v>10640.5</v>
      </c>
    </row>
    <row r="355" spans="1:10" x14ac:dyDescent="0.25">
      <c r="A355">
        <v>354</v>
      </c>
      <c r="B355" s="1">
        <v>44348</v>
      </c>
      <c r="C355">
        <v>73116</v>
      </c>
      <c r="D355">
        <v>73120</v>
      </c>
      <c r="E355">
        <v>64930</v>
      </c>
      <c r="F355">
        <v>64865</v>
      </c>
      <c r="G355">
        <v>75837</v>
      </c>
      <c r="H355">
        <v>77430</v>
      </c>
      <c r="I355">
        <v>10656.1</v>
      </c>
      <c r="J355">
        <v>10990.5</v>
      </c>
    </row>
    <row r="356" spans="1:10" x14ac:dyDescent="0.25">
      <c r="A356">
        <v>355</v>
      </c>
      <c r="B356" s="1">
        <v>44378</v>
      </c>
      <c r="C356">
        <v>72910</v>
      </c>
      <c r="D356">
        <v>75644</v>
      </c>
      <c r="E356">
        <v>64915</v>
      </c>
      <c r="F356">
        <v>67187</v>
      </c>
      <c r="G356">
        <v>77293</v>
      </c>
      <c r="H356">
        <v>81467</v>
      </c>
      <c r="I356">
        <v>10807.7</v>
      </c>
      <c r="J356">
        <v>11244.9</v>
      </c>
    </row>
    <row r="357" spans="1:10" x14ac:dyDescent="0.25">
      <c r="A357">
        <v>356</v>
      </c>
      <c r="B357" s="1">
        <v>44409</v>
      </c>
      <c r="C357">
        <v>74085</v>
      </c>
      <c r="D357">
        <v>74501</v>
      </c>
      <c r="E357">
        <v>66055</v>
      </c>
      <c r="F357">
        <v>66583</v>
      </c>
      <c r="G357">
        <v>77564</v>
      </c>
      <c r="H357">
        <v>79581</v>
      </c>
      <c r="I357">
        <v>10945.2</v>
      </c>
      <c r="J357">
        <v>11216.6</v>
      </c>
    </row>
    <row r="358" spans="1:10" x14ac:dyDescent="0.25">
      <c r="A358">
        <v>357</v>
      </c>
      <c r="B358" s="1">
        <v>44440</v>
      </c>
      <c r="C358">
        <v>74695</v>
      </c>
      <c r="D358">
        <v>72978</v>
      </c>
      <c r="E358">
        <v>66663</v>
      </c>
      <c r="F358">
        <v>65263</v>
      </c>
      <c r="G358">
        <v>78288</v>
      </c>
      <c r="H358">
        <v>76566</v>
      </c>
      <c r="I358">
        <v>11058.2</v>
      </c>
      <c r="J358">
        <v>11059.8</v>
      </c>
    </row>
    <row r="359" spans="1:10" x14ac:dyDescent="0.25">
      <c r="A359">
        <v>358</v>
      </c>
      <c r="B359" s="1">
        <v>44470</v>
      </c>
      <c r="C359">
        <v>75331</v>
      </c>
      <c r="D359">
        <v>75780</v>
      </c>
      <c r="E359">
        <v>67324</v>
      </c>
      <c r="F359">
        <v>67795</v>
      </c>
      <c r="G359">
        <v>78449</v>
      </c>
      <c r="H359">
        <v>80332</v>
      </c>
      <c r="I359">
        <v>11162.1</v>
      </c>
      <c r="J359">
        <v>11175.6</v>
      </c>
    </row>
    <row r="360" spans="1:10" x14ac:dyDescent="0.25">
      <c r="A360">
        <v>359</v>
      </c>
      <c r="B360" s="1">
        <v>44501</v>
      </c>
      <c r="C360">
        <v>75526</v>
      </c>
      <c r="D360">
        <v>75733</v>
      </c>
      <c r="E360">
        <v>67347</v>
      </c>
      <c r="F360">
        <v>67280</v>
      </c>
      <c r="G360">
        <v>78967</v>
      </c>
      <c r="H360">
        <v>74782</v>
      </c>
      <c r="I360">
        <v>11268.1</v>
      </c>
      <c r="J360">
        <v>11210.5</v>
      </c>
    </row>
    <row r="361" spans="1:10" x14ac:dyDescent="0.25">
      <c r="A361">
        <v>360</v>
      </c>
      <c r="B361" s="1">
        <v>44531</v>
      </c>
      <c r="C361">
        <v>76057</v>
      </c>
      <c r="D361">
        <v>82729</v>
      </c>
      <c r="E361">
        <v>67906</v>
      </c>
      <c r="F361">
        <v>71845</v>
      </c>
      <c r="G361">
        <v>78432</v>
      </c>
      <c r="H361">
        <v>78824</v>
      </c>
      <c r="I361">
        <v>11369.8</v>
      </c>
      <c r="J361">
        <v>11263.6</v>
      </c>
    </row>
    <row r="362" spans="1:10" x14ac:dyDescent="0.25">
      <c r="A362">
        <v>361</v>
      </c>
      <c r="B362" s="1">
        <v>44562</v>
      </c>
      <c r="C362">
        <v>76525</v>
      </c>
      <c r="D362">
        <v>74984</v>
      </c>
      <c r="E362">
        <v>68441</v>
      </c>
      <c r="F362">
        <v>68099</v>
      </c>
      <c r="G362">
        <v>76217</v>
      </c>
      <c r="H362">
        <v>69815</v>
      </c>
      <c r="I362">
        <v>11470.6</v>
      </c>
      <c r="J362">
        <v>11058.5</v>
      </c>
    </row>
    <row r="363" spans="1:10" x14ac:dyDescent="0.25">
      <c r="A363">
        <v>362</v>
      </c>
      <c r="B363" s="1">
        <v>44593</v>
      </c>
      <c r="C363">
        <v>76824</v>
      </c>
      <c r="D363">
        <v>69315</v>
      </c>
      <c r="E363">
        <v>68580</v>
      </c>
      <c r="F363">
        <v>62339</v>
      </c>
      <c r="G363">
        <v>80463</v>
      </c>
      <c r="H363">
        <v>72739</v>
      </c>
      <c r="I363">
        <v>11583.4</v>
      </c>
      <c r="J363">
        <v>11237.7</v>
      </c>
    </row>
    <row r="364" spans="1:10" x14ac:dyDescent="0.25">
      <c r="A364">
        <v>363</v>
      </c>
      <c r="B364" s="1">
        <v>44621</v>
      </c>
      <c r="C364">
        <v>77268</v>
      </c>
      <c r="D364">
        <v>76325</v>
      </c>
      <c r="E364">
        <v>69098</v>
      </c>
      <c r="F364">
        <v>68614</v>
      </c>
      <c r="G364">
        <v>82388</v>
      </c>
      <c r="H364">
        <v>84777</v>
      </c>
      <c r="I364">
        <v>11596.6</v>
      </c>
      <c r="J364">
        <v>11367.6</v>
      </c>
    </row>
    <row r="365" spans="1:10" x14ac:dyDescent="0.25">
      <c r="A365">
        <v>364</v>
      </c>
      <c r="B365" s="1">
        <v>44652</v>
      </c>
      <c r="C365">
        <v>77270</v>
      </c>
      <c r="D365">
        <v>76368</v>
      </c>
      <c r="E365">
        <v>69165</v>
      </c>
      <c r="F365">
        <v>68404</v>
      </c>
      <c r="G365">
        <v>84481</v>
      </c>
      <c r="H365">
        <v>86931</v>
      </c>
      <c r="I365">
        <v>11626.5</v>
      </c>
      <c r="J365">
        <v>11582.1</v>
      </c>
    </row>
    <row r="366" spans="1:10" x14ac:dyDescent="0.25">
      <c r="A366">
        <v>365</v>
      </c>
      <c r="B366" s="1">
        <v>44682</v>
      </c>
      <c r="C366">
        <v>78111</v>
      </c>
      <c r="D366">
        <v>79628</v>
      </c>
      <c r="E366">
        <v>69990</v>
      </c>
      <c r="F366">
        <v>71460</v>
      </c>
      <c r="G366">
        <v>85322</v>
      </c>
      <c r="H366">
        <v>90527</v>
      </c>
      <c r="I366">
        <v>11662.6</v>
      </c>
      <c r="J366">
        <v>11815.7</v>
      </c>
    </row>
    <row r="367" spans="1:10" x14ac:dyDescent="0.25">
      <c r="A367">
        <v>366</v>
      </c>
      <c r="B367" s="1">
        <v>44713</v>
      </c>
      <c r="C367">
        <v>79000</v>
      </c>
      <c r="D367">
        <v>79471</v>
      </c>
      <c r="E367">
        <v>70860</v>
      </c>
      <c r="F367">
        <v>71214</v>
      </c>
      <c r="G367">
        <v>85939</v>
      </c>
      <c r="H367">
        <v>88002</v>
      </c>
      <c r="I367">
        <v>11711</v>
      </c>
      <c r="J367">
        <v>12030.8</v>
      </c>
    </row>
    <row r="368" spans="1:10" x14ac:dyDescent="0.25">
      <c r="A368">
        <v>367</v>
      </c>
      <c r="B368" s="1">
        <v>44743</v>
      </c>
      <c r="C368">
        <v>78968</v>
      </c>
      <c r="D368">
        <v>81426</v>
      </c>
      <c r="E368">
        <v>70828</v>
      </c>
      <c r="F368">
        <v>72953</v>
      </c>
      <c r="G368">
        <v>85214</v>
      </c>
      <c r="H368">
        <v>89304</v>
      </c>
      <c r="I368">
        <v>11807.1</v>
      </c>
      <c r="J368">
        <v>12111.1</v>
      </c>
    </row>
    <row r="369" spans="1:10" x14ac:dyDescent="0.25">
      <c r="A369">
        <v>368</v>
      </c>
      <c r="B369" s="1">
        <v>44774</v>
      </c>
      <c r="C369">
        <v>79317</v>
      </c>
      <c r="D369">
        <v>80093</v>
      </c>
      <c r="E369">
        <v>71044</v>
      </c>
      <c r="F369">
        <v>71825</v>
      </c>
      <c r="G369">
        <v>87305</v>
      </c>
      <c r="H369">
        <v>89313</v>
      </c>
      <c r="I369">
        <v>11831.9</v>
      </c>
      <c r="J369">
        <v>12111.8</v>
      </c>
    </row>
    <row r="370" spans="1:10" x14ac:dyDescent="0.25">
      <c r="A370">
        <v>369</v>
      </c>
      <c r="B370" s="1">
        <v>44805</v>
      </c>
      <c r="C370">
        <v>79984</v>
      </c>
      <c r="D370">
        <v>78216</v>
      </c>
      <c r="E370">
        <v>71661</v>
      </c>
      <c r="F370">
        <v>70156</v>
      </c>
      <c r="G370">
        <v>88196</v>
      </c>
      <c r="H370">
        <v>87314</v>
      </c>
      <c r="I370">
        <v>11925.1</v>
      </c>
      <c r="J370">
        <v>11940.3</v>
      </c>
    </row>
    <row r="371" spans="1:10" x14ac:dyDescent="0.25">
      <c r="A371">
        <v>370</v>
      </c>
      <c r="B371" s="1">
        <v>44835</v>
      </c>
      <c r="C371">
        <v>80957</v>
      </c>
      <c r="D371">
        <v>80891</v>
      </c>
      <c r="E371">
        <v>72534</v>
      </c>
      <c r="F371">
        <v>72607</v>
      </c>
      <c r="G371">
        <v>89261</v>
      </c>
      <c r="H371">
        <v>90778</v>
      </c>
      <c r="I371">
        <v>11955.9</v>
      </c>
      <c r="J371">
        <v>11975</v>
      </c>
    </row>
    <row r="372" spans="1:10" x14ac:dyDescent="0.25">
      <c r="A372">
        <v>371</v>
      </c>
      <c r="B372" s="1">
        <v>44866</v>
      </c>
      <c r="C372">
        <v>81348</v>
      </c>
      <c r="D372">
        <v>82147</v>
      </c>
      <c r="E372">
        <v>72950</v>
      </c>
      <c r="F372">
        <v>73388</v>
      </c>
      <c r="G372">
        <v>89083</v>
      </c>
      <c r="H372">
        <v>83827</v>
      </c>
      <c r="I372">
        <v>12043.1</v>
      </c>
      <c r="J372">
        <v>11976.6</v>
      </c>
    </row>
    <row r="373" spans="1:10" x14ac:dyDescent="0.25">
      <c r="A373">
        <v>372</v>
      </c>
      <c r="B373" s="1">
        <v>44896</v>
      </c>
      <c r="C373">
        <v>80906</v>
      </c>
      <c r="D373">
        <v>88432</v>
      </c>
      <c r="E373">
        <v>72591</v>
      </c>
      <c r="F373">
        <v>77309</v>
      </c>
      <c r="G373">
        <v>89785</v>
      </c>
      <c r="H373">
        <v>91042</v>
      </c>
      <c r="I373">
        <v>12071.9</v>
      </c>
      <c r="J373">
        <v>11935</v>
      </c>
    </row>
    <row r="374" spans="1:10" x14ac:dyDescent="0.25">
      <c r="B374" s="1">
        <v>44927</v>
      </c>
      <c r="C374">
        <v>80618</v>
      </c>
      <c r="D374">
        <v>78273</v>
      </c>
      <c r="E374">
        <v>72142</v>
      </c>
      <c r="F374">
        <v>71132</v>
      </c>
      <c r="G374">
        <v>94789</v>
      </c>
      <c r="H374">
        <v>86068</v>
      </c>
      <c r="I374">
        <v>12160.7</v>
      </c>
      <c r="J374">
        <v>11743.5</v>
      </c>
    </row>
    <row r="375" spans="1:10" x14ac:dyDescent="0.25">
      <c r="B375" s="1">
        <v>44958</v>
      </c>
      <c r="C375">
        <v>81014</v>
      </c>
      <c r="D375">
        <v>73159</v>
      </c>
      <c r="E375">
        <v>72540</v>
      </c>
      <c r="F375">
        <v>65939</v>
      </c>
      <c r="G375">
        <v>92740</v>
      </c>
      <c r="H375">
        <v>83744</v>
      </c>
      <c r="I375">
        <v>12230.6</v>
      </c>
      <c r="J375">
        <v>11876.2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37"/>
  <sheetViews>
    <sheetView workbookViewId="0">
      <selection activeCell="I6" sqref="I6"/>
    </sheetView>
  </sheetViews>
  <sheetFormatPr defaultRowHeight="15" x14ac:dyDescent="0.25"/>
  <cols>
    <col min="1" max="3" width="9.140625" customWidth="1"/>
    <col min="5" max="5" width="11.28515625" customWidth="1"/>
    <col min="6" max="10" width="8.85546875" customWidth="1"/>
    <col min="23" max="23" width="11.28515625" customWidth="1"/>
    <col min="24" max="28" width="8.85546875" customWidth="1"/>
    <col min="29" max="29" width="8.7109375" customWidth="1"/>
    <col min="30" max="30" width="2.5703125" customWidth="1"/>
    <col min="31" max="31" width="11.28515625" customWidth="1"/>
  </cols>
  <sheetData>
    <row r="1" spans="1:6" x14ac:dyDescent="0.25"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375</v>
      </c>
      <c r="B2">
        <v>73036.034559440697</v>
      </c>
      <c r="C2">
        <v>71899.414526483</v>
      </c>
      <c r="D2">
        <v>74172.654592398307</v>
      </c>
      <c r="E2">
        <v>71297.724226405393</v>
      </c>
      <c r="F2">
        <v>74774.3448924759</v>
      </c>
    </row>
    <row r="3" spans="1:6" x14ac:dyDescent="0.25">
      <c r="A3">
        <v>376</v>
      </c>
      <c r="B3">
        <v>73457.197385482694</v>
      </c>
      <c r="C3">
        <v>72228.643038633207</v>
      </c>
      <c r="D3">
        <v>74685.751732332094</v>
      </c>
      <c r="E3">
        <v>71578.285652538296</v>
      </c>
      <c r="F3">
        <v>75336.109118427106</v>
      </c>
    </row>
    <row r="4" spans="1:6" x14ac:dyDescent="0.25">
      <c r="A4">
        <v>377</v>
      </c>
      <c r="B4">
        <v>73876.399858585501</v>
      </c>
      <c r="C4">
        <v>72544.538637011996</v>
      </c>
      <c r="D4">
        <v>75208.261080159107</v>
      </c>
      <c r="E4">
        <v>71839.493894852101</v>
      </c>
      <c r="F4">
        <v>75913.305822319002</v>
      </c>
    </row>
    <row r="5" spans="1:6" x14ac:dyDescent="0.25">
      <c r="A5">
        <v>378</v>
      </c>
      <c r="B5">
        <v>74278.279082076697</v>
      </c>
      <c r="C5">
        <v>72891.089157271301</v>
      </c>
      <c r="D5">
        <v>75665.469006882195</v>
      </c>
      <c r="E5">
        <v>72156.755168850403</v>
      </c>
      <c r="F5">
        <v>76399.802995303005</v>
      </c>
    </row>
    <row r="6" spans="1:6" x14ac:dyDescent="0.25">
      <c r="A6">
        <v>379</v>
      </c>
      <c r="B6">
        <v>74674.208386437502</v>
      </c>
      <c r="C6">
        <v>73239.512902608898</v>
      </c>
      <c r="D6">
        <v>76108.903870266193</v>
      </c>
      <c r="E6">
        <v>72480.030990312604</v>
      </c>
      <c r="F6">
        <v>76868.3857825624</v>
      </c>
    </row>
    <row r="7" spans="1:6" x14ac:dyDescent="0.25">
      <c r="A7">
        <v>380</v>
      </c>
      <c r="B7">
        <v>75064.380497535196</v>
      </c>
      <c r="C7">
        <v>73590.220503991397</v>
      </c>
      <c r="D7">
        <v>76538.540491078995</v>
      </c>
      <c r="E7">
        <v>72809.847342197201</v>
      </c>
      <c r="F7">
        <v>77318.913652873307</v>
      </c>
    </row>
    <row r="8" spans="1:6" x14ac:dyDescent="0.25">
      <c r="A8">
        <v>381</v>
      </c>
      <c r="B8">
        <v>75451.3934570282</v>
      </c>
      <c r="C8">
        <v>73940.074497709604</v>
      </c>
      <c r="D8">
        <v>76962.712416346796</v>
      </c>
      <c r="E8">
        <v>73140.030567655704</v>
      </c>
      <c r="F8">
        <v>77762.756346400696</v>
      </c>
    </row>
    <row r="9" spans="1:6" x14ac:dyDescent="0.25">
      <c r="A9">
        <v>382</v>
      </c>
      <c r="B9">
        <v>75836.1170109011</v>
      </c>
      <c r="C9">
        <v>74288.557766175407</v>
      </c>
      <c r="D9">
        <v>77383.676255626793</v>
      </c>
      <c r="E9">
        <v>73469.329387872102</v>
      </c>
      <c r="F9">
        <v>78202.904633930098</v>
      </c>
    </row>
    <row r="10" spans="1:6" x14ac:dyDescent="0.25">
      <c r="A10">
        <v>383</v>
      </c>
      <c r="B10">
        <v>76219.407401692297</v>
      </c>
      <c r="C10">
        <v>74635.062506784903</v>
      </c>
      <c r="D10">
        <v>77803.752296599807</v>
      </c>
      <c r="E10">
        <v>73796.360981559497</v>
      </c>
      <c r="F10">
        <v>78642.453821825198</v>
      </c>
    </row>
    <row r="11" spans="1:6" x14ac:dyDescent="0.25">
      <c r="A11">
        <v>384</v>
      </c>
      <c r="B11">
        <v>76601.731095146693</v>
      </c>
      <c r="C11">
        <v>74979.347746914704</v>
      </c>
      <c r="D11">
        <v>78224.114443378596</v>
      </c>
      <c r="E11">
        <v>74120.509880843994</v>
      </c>
      <c r="F11">
        <v>79082.952309449407</v>
      </c>
    </row>
    <row r="12" spans="1:6" x14ac:dyDescent="0.25">
      <c r="A12">
        <v>385</v>
      </c>
      <c r="B12">
        <v>76983.4275086954</v>
      </c>
      <c r="C12">
        <v>75321.230156057296</v>
      </c>
      <c r="D12">
        <v>78645.624861333505</v>
      </c>
      <c r="E12">
        <v>74441.316029174704</v>
      </c>
      <c r="F12">
        <v>79525.538988215994</v>
      </c>
    </row>
    <row r="13" spans="1:6" x14ac:dyDescent="0.25">
      <c r="A13">
        <v>386</v>
      </c>
      <c r="B13">
        <v>77364.7086939406</v>
      </c>
      <c r="C13">
        <v>75660.614181508805</v>
      </c>
      <c r="D13">
        <v>79068.803206372497</v>
      </c>
      <c r="E13">
        <v>74758.521037964907</v>
      </c>
      <c r="F13">
        <v>79970.896349916395</v>
      </c>
    </row>
    <row r="14" spans="1:6" x14ac:dyDescent="0.25">
      <c r="A14">
        <v>387</v>
      </c>
      <c r="B14">
        <v>77745.717834665498</v>
      </c>
      <c r="C14">
        <v>75997.445012640601</v>
      </c>
      <c r="D14">
        <v>79493.990656690396</v>
      </c>
      <c r="E14">
        <v>75071.9652846752</v>
      </c>
      <c r="F14">
        <v>80419.470384655899</v>
      </c>
    </row>
    <row r="15" spans="1:6" x14ac:dyDescent="0.25">
      <c r="A15">
        <v>388</v>
      </c>
      <c r="B15">
        <v>78126.547791511504</v>
      </c>
      <c r="C15">
        <v>76331.703922235101</v>
      </c>
      <c r="D15">
        <v>79921.391660787893</v>
      </c>
      <c r="E15">
        <v>75381.570971043606</v>
      </c>
      <c r="F15">
        <v>80871.524611979403</v>
      </c>
    </row>
    <row r="16" spans="1:6" x14ac:dyDescent="0.25">
      <c r="A16">
        <v>389</v>
      </c>
      <c r="B16">
        <v>78507.260050764497</v>
      </c>
      <c r="C16">
        <v>76663.396385504893</v>
      </c>
      <c r="D16">
        <v>80351.1237160241</v>
      </c>
      <c r="E16">
        <v>75687.313921811801</v>
      </c>
      <c r="F16">
        <v>81327.206179717294</v>
      </c>
    </row>
    <row r="17" spans="1:6" x14ac:dyDescent="0.25">
      <c r="A17">
        <v>390</v>
      </c>
      <c r="B17">
        <v>78887.894890532902</v>
      </c>
      <c r="C17">
        <v>76992.546616520194</v>
      </c>
      <c r="D17">
        <v>80783.243164545696</v>
      </c>
      <c r="E17">
        <v>75989.209847261503</v>
      </c>
      <c r="F17">
        <v>81786.5799338043</v>
      </c>
    </row>
    <row r="18" spans="1:6" x14ac:dyDescent="0.25">
      <c r="A18">
        <v>391</v>
      </c>
      <c r="B18">
        <v>79268.478842217504</v>
      </c>
      <c r="C18">
        <v>77319.192257317598</v>
      </c>
      <c r="D18">
        <v>81217.765427117396</v>
      </c>
      <c r="E18">
        <v>76287.302271045104</v>
      </c>
      <c r="F18">
        <v>82249.655413389803</v>
      </c>
    </row>
    <row r="19" spans="1:6" x14ac:dyDescent="0.25">
      <c r="A19">
        <v>392</v>
      </c>
      <c r="B19">
        <v>79649.029332401595</v>
      </c>
      <c r="C19">
        <v>77643.380660701005</v>
      </c>
      <c r="D19">
        <v>81654.678004102301</v>
      </c>
      <c r="E19">
        <v>76581.654387950301</v>
      </c>
      <c r="F19">
        <v>82716.404276852903</v>
      </c>
    </row>
    <row r="20" spans="1:6" x14ac:dyDescent="0.25">
      <c r="A20">
        <v>393</v>
      </c>
      <c r="B20">
        <v>80029.557824222793</v>
      </c>
      <c r="C20">
        <v>77965.165854032501</v>
      </c>
      <c r="D20">
        <v>82093.9497944131</v>
      </c>
      <c r="E20">
        <v>76872.342757478895</v>
      </c>
      <c r="F20">
        <v>83186.772890966706</v>
      </c>
    </row>
    <row r="21" spans="1:6" x14ac:dyDescent="0.25">
      <c r="A21">
        <v>394</v>
      </c>
      <c r="B21">
        <v>80410.071852362598</v>
      </c>
      <c r="C21">
        <v>78284.606227804194</v>
      </c>
      <c r="D21">
        <v>82535.537476921105</v>
      </c>
      <c r="E21">
        <v>77159.452691562605</v>
      </c>
      <c r="F21">
        <v>83660.691013162694</v>
      </c>
    </row>
    <row r="22" spans="1:6" x14ac:dyDescent="0.25">
      <c r="A22">
        <v>395</v>
      </c>
      <c r="B22">
        <v>80790.576371283198</v>
      </c>
      <c r="C22">
        <v>78601.762733178999</v>
      </c>
      <c r="D22">
        <v>82979.390009387396</v>
      </c>
      <c r="E22">
        <v>77443.0747842274</v>
      </c>
      <c r="F22">
        <v>84138.077958338894</v>
      </c>
    </row>
    <row r="23" spans="1:6" x14ac:dyDescent="0.25">
      <c r="A23">
        <v>396</v>
      </c>
      <c r="B23">
        <v>81171.074638153194</v>
      </c>
      <c r="C23">
        <v>78916.697506134296</v>
      </c>
      <c r="D23">
        <v>83425.451770172207</v>
      </c>
      <c r="E23">
        <v>77723.302340009206</v>
      </c>
      <c r="F23">
        <v>84618.846936297297</v>
      </c>
    </row>
    <row r="24" spans="1:6" x14ac:dyDescent="0.25">
      <c r="A24">
        <v>397</v>
      </c>
      <c r="B24">
        <v>81551.568794528503</v>
      </c>
      <c r="C24">
        <v>79229.472821617805</v>
      </c>
      <c r="D24">
        <v>83873.664767439201</v>
      </c>
      <c r="E24">
        <v>78000.2294665503</v>
      </c>
      <c r="F24">
        <v>85102.908122506706</v>
      </c>
    </row>
    <row r="25" spans="1:6" x14ac:dyDescent="0.25">
      <c r="A25">
        <v>398</v>
      </c>
      <c r="B25">
        <v>81932.060248384398</v>
      </c>
      <c r="C25">
        <v>79540.150310862606</v>
      </c>
      <c r="D25">
        <v>84323.970185906204</v>
      </c>
      <c r="E25">
        <v>78273.949675351003</v>
      </c>
      <c r="F25">
        <v>85590.170821417705</v>
      </c>
    </row>
    <row r="26" spans="1:6" x14ac:dyDescent="0.25">
      <c r="A26">
        <v>399</v>
      </c>
      <c r="B26">
        <v>82312.5499254264</v>
      </c>
      <c r="C26">
        <v>79848.790384876003</v>
      </c>
      <c r="D26">
        <v>84776.309465976694</v>
      </c>
      <c r="E26">
        <v>78544.554867035098</v>
      </c>
      <c r="F26">
        <v>86080.544983817701</v>
      </c>
    </row>
    <row r="27" spans="1:6" x14ac:dyDescent="0.25">
      <c r="A27">
        <v>400</v>
      </c>
      <c r="B27">
        <v>82693.038434271904</v>
      </c>
      <c r="C27">
        <v>80155.451819950802</v>
      </c>
      <c r="D27">
        <v>85230.625048592905</v>
      </c>
      <c r="E27">
        <v>78812.1346100027</v>
      </c>
      <c r="F27">
        <v>86573.942258541094</v>
      </c>
    </row>
    <row r="28" spans="1:6" x14ac:dyDescent="0.25">
      <c r="A28">
        <v>401</v>
      </c>
      <c r="B28">
        <v>83073.526175067498</v>
      </c>
      <c r="C28">
        <v>80460.191469701793</v>
      </c>
      <c r="D28">
        <v>85686.860880433203</v>
      </c>
      <c r="E28">
        <v>79076.775642529406</v>
      </c>
      <c r="F28">
        <v>87070.276707605604</v>
      </c>
    </row>
    <row r="29" spans="1:6" x14ac:dyDescent="0.25">
      <c r="A29">
        <v>402</v>
      </c>
      <c r="B29">
        <v>83454.013410896005</v>
      </c>
      <c r="C29">
        <v>80763.064075594593</v>
      </c>
      <c r="D29">
        <v>86144.962746197401</v>
      </c>
      <c r="E29">
        <v>79338.561545194796</v>
      </c>
      <c r="F29">
        <v>87569.465276597199</v>
      </c>
    </row>
    <row r="30" spans="1:6" x14ac:dyDescent="0.25">
      <c r="A30">
        <v>403</v>
      </c>
      <c r="B30">
        <v>83834.500314725505</v>
      </c>
      <c r="C30">
        <v>81064.122153680597</v>
      </c>
      <c r="D30">
        <v>86604.878475770398</v>
      </c>
      <c r="E30">
        <v>79597.572542804803</v>
      </c>
      <c r="F30">
        <v>88071.428086646105</v>
      </c>
    </row>
    <row r="31" spans="1:6" x14ac:dyDescent="0.25">
      <c r="A31">
        <v>404</v>
      </c>
      <c r="B31">
        <v>84214.987000276698</v>
      </c>
      <c r="C31">
        <v>81363.415939880404</v>
      </c>
      <c r="D31">
        <v>87066.558060673007</v>
      </c>
      <c r="E31">
        <v>79853.885404369794</v>
      </c>
      <c r="F31">
        <v>88576.088596183603</v>
      </c>
    </row>
    <row r="32" spans="1:6" x14ac:dyDescent="0.25">
      <c r="A32">
        <v>405</v>
      </c>
      <c r="B32">
        <v>84595.473542317297</v>
      </c>
      <c r="C32">
        <v>81660.993379811494</v>
      </c>
      <c r="D32">
        <v>87529.9537048231</v>
      </c>
      <c r="E32">
        <v>80107.573416804604</v>
      </c>
      <c r="F32">
        <v>89083.373667829903</v>
      </c>
    </row>
    <row r="33" spans="1:6" x14ac:dyDescent="0.25">
      <c r="A33">
        <v>406</v>
      </c>
      <c r="B33">
        <v>84975.959990004398</v>
      </c>
      <c r="C33">
        <v>81956.900152073402</v>
      </c>
      <c r="D33">
        <v>87995.019827935394</v>
      </c>
      <c r="E33">
        <v>80358.706413476306</v>
      </c>
      <c r="F33">
        <v>89593.213566532606</v>
      </c>
    </row>
    <row r="34" spans="1:6" x14ac:dyDescent="0.25">
      <c r="A34">
        <v>407</v>
      </c>
      <c r="B34">
        <v>85356.446375657397</v>
      </c>
      <c r="C34">
        <v>82251.179716223007</v>
      </c>
      <c r="D34">
        <v>88461.7130350917</v>
      </c>
      <c r="E34">
        <v>80607.350842932501</v>
      </c>
      <c r="F34">
        <v>90105.541908382205</v>
      </c>
    </row>
    <row r="35" spans="1:6" x14ac:dyDescent="0.25">
      <c r="A35">
        <v>408</v>
      </c>
      <c r="B35">
        <v>85736.932720524797</v>
      </c>
      <c r="C35">
        <v>82543.873378529999</v>
      </c>
      <c r="D35">
        <v>88929.992062519697</v>
      </c>
      <c r="E35">
        <v>80853.569866413207</v>
      </c>
      <c r="F35">
        <v>90620.295574636402</v>
      </c>
    </row>
    <row r="36" spans="1:6" x14ac:dyDescent="0.25">
      <c r="A36">
        <v>409</v>
      </c>
      <c r="B36">
        <v>86117.419038577296</v>
      </c>
      <c r="C36">
        <v>82835.020370083905</v>
      </c>
      <c r="D36">
        <v>89399.817707070601</v>
      </c>
      <c r="E36">
        <v>81097.4234752966</v>
      </c>
      <c r="F36">
        <v>91137.414601857905</v>
      </c>
    </row>
    <row r="37" spans="1:6" x14ac:dyDescent="0.25">
      <c r="A37">
        <v>410</v>
      </c>
      <c r="B37">
        <v>86497.905338999699</v>
      </c>
      <c r="C37">
        <v>83124.657933010501</v>
      </c>
      <c r="D37">
        <v>89871.152744988896</v>
      </c>
      <c r="E37">
        <v>81338.968621636697</v>
      </c>
      <c r="F37">
        <v>91656.842056362701</v>
      </c>
    </row>
    <row r="38" spans="1:6" x14ac:dyDescent="0.25">
      <c r="A38">
        <v>411</v>
      </c>
      <c r="B38">
        <v>86878.391627831006</v>
      </c>
      <c r="C38">
        <v>83412.821411506695</v>
      </c>
      <c r="D38">
        <v>90343.961844155303</v>
      </c>
      <c r="E38">
        <v>81578.259356521405</v>
      </c>
      <c r="F38">
        <v>92178.523899140593</v>
      </c>
    </row>
    <row r="39" spans="1:6" x14ac:dyDescent="0.25">
      <c r="A39">
        <v>412</v>
      </c>
      <c r="B39">
        <v>87258.877909041505</v>
      </c>
      <c r="C39">
        <v>83699.544345161004</v>
      </c>
      <c r="D39">
        <v>90818.211472922107</v>
      </c>
      <c r="E39">
        <v>81815.346972222804</v>
      </c>
      <c r="F39">
        <v>92702.408845860205</v>
      </c>
    </row>
    <row r="40" spans="1:6" x14ac:dyDescent="0.25">
      <c r="A40">
        <v>413</v>
      </c>
      <c r="B40">
        <v>87639.364185241604</v>
      </c>
      <c r="C40">
        <v>83984.858562631707</v>
      </c>
      <c r="D40">
        <v>91293.869807851603</v>
      </c>
      <c r="E40">
        <v>82050.280145091703</v>
      </c>
      <c r="F40">
        <v>93228.448225391607</v>
      </c>
    </row>
    <row r="41" spans="1:6" x14ac:dyDescent="0.25">
      <c r="A41">
        <v>414</v>
      </c>
      <c r="B41">
        <v>88019.850458147601</v>
      </c>
      <c r="C41">
        <v>84268.794274240703</v>
      </c>
      <c r="D41">
        <v>91770.906642054499</v>
      </c>
      <c r="E41">
        <v>82283.105076919397</v>
      </c>
      <c r="F41">
        <v>93756.595839375805</v>
      </c>
    </row>
    <row r="42" spans="1:6" x14ac:dyDescent="0.25">
      <c r="A42">
        <v>415</v>
      </c>
      <c r="B42">
        <v>88400.336728887705</v>
      </c>
      <c r="C42">
        <v>84551.380162417801</v>
      </c>
      <c r="D42">
        <v>92249.293295357595</v>
      </c>
      <c r="E42">
        <v>82513.865633099893</v>
      </c>
      <c r="F42">
        <v>94286.807824675605</v>
      </c>
    </row>
    <row r="43" spans="1:6" x14ac:dyDescent="0.25">
      <c r="A43">
        <v>416</v>
      </c>
      <c r="B43">
        <v>88780.822998203905</v>
      </c>
      <c r="C43">
        <v>84832.643469238596</v>
      </c>
      <c r="D43">
        <v>92729.002527169199</v>
      </c>
      <c r="E43">
        <v>82742.603476399599</v>
      </c>
      <c r="F43">
        <v>94819.042520008195</v>
      </c>
    </row>
    <row r="44" spans="1:6" x14ac:dyDescent="0.25">
      <c r="A44">
        <v>417</v>
      </c>
      <c r="B44">
        <v>89161.309266583907</v>
      </c>
      <c r="C44">
        <v>85112.610080531595</v>
      </c>
      <c r="D44">
        <v>93210.008452636102</v>
      </c>
      <c r="E44">
        <v>82969.358195518798</v>
      </c>
      <c r="F44">
        <v>95353.260337648899</v>
      </c>
    </row>
    <row r="45" spans="1:6" x14ac:dyDescent="0.25">
      <c r="A45">
        <v>418</v>
      </c>
      <c r="B45">
        <v>89541.795534348304</v>
      </c>
      <c r="C45">
        <v>85391.304606218197</v>
      </c>
      <c r="D45">
        <v>93692.286462478398</v>
      </c>
      <c r="E45">
        <v>83194.167427914494</v>
      </c>
      <c r="F45">
        <v>95889.423640782101</v>
      </c>
    </row>
    <row r="46" spans="1:6" x14ac:dyDescent="0.25">
      <c r="A46">
        <v>419</v>
      </c>
      <c r="B46">
        <v>89922.281801708101</v>
      </c>
      <c r="C46">
        <v>85668.750456691094</v>
      </c>
      <c r="D46">
        <v>94175.813146725006</v>
      </c>
      <c r="E46">
        <v>83417.066976581104</v>
      </c>
      <c r="F46">
        <v>96427.496626834996</v>
      </c>
    </row>
    <row r="47" spans="1:6" x14ac:dyDescent="0.25">
      <c r="A47">
        <v>420</v>
      </c>
      <c r="B47">
        <v>90302.768068801699</v>
      </c>
      <c r="C47">
        <v>85944.969915147405</v>
      </c>
      <c r="D47">
        <v>94660.566222456095</v>
      </c>
      <c r="E47">
        <v>83638.0909206543</v>
      </c>
      <c r="F47">
        <v>96967.4452169492</v>
      </c>
    </row>
    <row r="48" spans="1:6" x14ac:dyDescent="0.25">
      <c r="A48">
        <v>421</v>
      </c>
      <c r="B48">
        <v>90683.2543357205</v>
      </c>
      <c r="C48">
        <v>86219.984205874993</v>
      </c>
      <c r="D48">
        <v>95146.524465566006</v>
      </c>
      <c r="E48">
        <v>83857.271719833196</v>
      </c>
      <c r="F48">
        <v>97509.236951607803</v>
      </c>
    </row>
    <row r="49" spans="1:6" x14ac:dyDescent="0.25">
      <c r="A49">
        <v>422</v>
      </c>
      <c r="B49">
        <v>91063.740602524194</v>
      </c>
      <c r="C49">
        <v>86493.813558553302</v>
      </c>
      <c r="D49">
        <v>95633.667646495102</v>
      </c>
      <c r="E49">
        <v>84074.640312710806</v>
      </c>
      <c r="F49">
        <v>98052.840892337597</v>
      </c>
    </row>
    <row r="50" spans="1:6" x14ac:dyDescent="0.25">
      <c r="A50">
        <v>423</v>
      </c>
      <c r="B50">
        <v>91444.226869252307</v>
      </c>
      <c r="C50">
        <v>86766.477268673494</v>
      </c>
      <c r="D50">
        <v>96121.976469831105</v>
      </c>
      <c r="E50">
        <v>84290.226209173503</v>
      </c>
      <c r="F50">
        <v>98598.227529331096</v>
      </c>
    </row>
    <row r="51" spans="1:6" x14ac:dyDescent="0.25">
      <c r="A51">
        <v>424</v>
      </c>
      <c r="B51">
        <v>91824.713135930695</v>
      </c>
      <c r="C51">
        <v>87037.993754216703</v>
      </c>
      <c r="D51">
        <v>96611.432517644804</v>
      </c>
      <c r="E51">
        <v>84504.057577078798</v>
      </c>
      <c r="F51">
        <v>99145.368694782606</v>
      </c>
    </row>
    <row r="52" spans="1:6" x14ac:dyDescent="0.25">
      <c r="A52">
        <v>425</v>
      </c>
      <c r="B52">
        <v>92205.1994025764</v>
      </c>
      <c r="C52">
        <v>87308.380608747306</v>
      </c>
      <c r="D52">
        <v>97102.018196405596</v>
      </c>
      <c r="E52">
        <v>84716.161323452805</v>
      </c>
      <c r="F52">
        <v>99694.237481700096</v>
      </c>
    </row>
    <row r="53" spans="1:6" x14ac:dyDescent="0.25">
      <c r="A53">
        <v>426</v>
      </c>
      <c r="B53">
        <v>92585.685669200699</v>
      </c>
      <c r="C53">
        <v>87577.654651096105</v>
      </c>
      <c r="D53">
        <v>97593.716687305205</v>
      </c>
      <c r="E53">
        <v>84926.563170471403</v>
      </c>
      <c r="F53">
        <v>100244.80816792999</v>
      </c>
    </row>
    <row r="54" spans="1:6" x14ac:dyDescent="0.25">
      <c r="A54">
        <v>427</v>
      </c>
      <c r="B54">
        <v>92966.171935810795</v>
      </c>
      <c r="C54">
        <v>87845.831971810403</v>
      </c>
      <c r="D54">
        <v>98086.511899811201</v>
      </c>
      <c r="E54">
        <v>85135.287726499198</v>
      </c>
      <c r="F54">
        <v>100797.056145122</v>
      </c>
    </row>
    <row r="55" spans="1:6" x14ac:dyDescent="0.25">
      <c r="A55">
        <v>428</v>
      </c>
      <c r="B55">
        <v>93346.658202411694</v>
      </c>
      <c r="C55">
        <v>88112.927976553998</v>
      </c>
      <c r="D55">
        <v>98580.388428269303</v>
      </c>
      <c r="E55">
        <v>85342.358552463105</v>
      </c>
      <c r="F55">
        <v>101350.95785236001</v>
      </c>
    </row>
    <row r="56" spans="1:6" x14ac:dyDescent="0.25">
      <c r="A56">
        <v>429</v>
      </c>
      <c r="B56">
        <v>93727.144469006395</v>
      </c>
      <c r="C56">
        <v>88378.957426638299</v>
      </c>
      <c r="D56">
        <v>99075.331511374505</v>
      </c>
      <c r="E56">
        <v>85547.7982238392</v>
      </c>
      <c r="F56">
        <v>101906.490714174</v>
      </c>
    </row>
    <row r="57" spans="1:6" x14ac:dyDescent="0.25">
      <c r="A57">
        <v>430</v>
      </c>
      <c r="B57">
        <v>94107.630735597093</v>
      </c>
      <c r="C57">
        <v>88643.934476861003</v>
      </c>
      <c r="D57">
        <v>99571.326994333198</v>
      </c>
      <c r="E57">
        <v>85751.628388521494</v>
      </c>
      <c r="F57">
        <v>102463.633082673</v>
      </c>
    </row>
    <row r="58" spans="1:6" x14ac:dyDescent="0.25">
      <c r="A58">
        <v>431</v>
      </c>
      <c r="B58">
        <v>94488.117002185201</v>
      </c>
      <c r="C58">
        <v>88907.872710825104</v>
      </c>
      <c r="D58">
        <v>100068.36129354499</v>
      </c>
      <c r="E58">
        <v>85953.869820837397</v>
      </c>
      <c r="F58">
        <v>103022.36418353301</v>
      </c>
    </row>
    <row r="59" spans="1:6" x14ac:dyDescent="0.25">
      <c r="A59">
        <v>432</v>
      </c>
      <c r="B59">
        <v>94868.603268771505</v>
      </c>
      <c r="C59">
        <v>89170.785173902506</v>
      </c>
      <c r="D59">
        <v>100566.42136363999</v>
      </c>
      <c r="E59">
        <v>86154.542471960594</v>
      </c>
      <c r="F59">
        <v>103582.66406558199</v>
      </c>
    </row>
    <row r="60" spans="1:6" x14ac:dyDescent="0.25">
      <c r="A60">
        <v>433</v>
      </c>
      <c r="B60">
        <v>95249.089535356703</v>
      </c>
      <c r="C60">
        <v>89432.684403999607</v>
      </c>
      <c r="D60">
        <v>101065.494666714</v>
      </c>
      <c r="E60">
        <v>86353.665516964305</v>
      </c>
      <c r="F60">
        <v>104144.513553749</v>
      </c>
    </row>
    <row r="61" spans="1:6" x14ac:dyDescent="0.25">
      <c r="A61">
        <v>434</v>
      </c>
      <c r="B61">
        <v>95629.575801941101</v>
      </c>
      <c r="C61">
        <v>89693.582460274905</v>
      </c>
      <c r="D61">
        <v>101565.569143607</v>
      </c>
      <c r="E61">
        <v>86551.257398739501</v>
      </c>
      <c r="F61">
        <v>104707.89420514301</v>
      </c>
    </row>
    <row r="62" spans="1:6" x14ac:dyDescent="0.25">
      <c r="A62">
        <v>435</v>
      </c>
      <c r="B62">
        <v>96010.062068525003</v>
      </c>
      <c r="C62">
        <v>89953.490949949104</v>
      </c>
      <c r="D62">
        <v>102066.633187101</v>
      </c>
      <c r="E62">
        <v>86747.335868998503</v>
      </c>
      <c r="F62">
        <v>105272.788268052</v>
      </c>
    </row>
    <row r="63" spans="1:6" x14ac:dyDescent="0.25">
      <c r="A63">
        <v>436</v>
      </c>
      <c r="B63">
        <v>96390.5483351086</v>
      </c>
      <c r="C63">
        <v>90212.421053340702</v>
      </c>
      <c r="D63">
        <v>102568.67561687699</v>
      </c>
      <c r="E63">
        <v>86941.918026562402</v>
      </c>
      <c r="F63">
        <v>105839.178643655</v>
      </c>
    </row>
    <row r="64" spans="1:6" x14ac:dyDescent="0.25">
      <c r="A64">
        <v>437</v>
      </c>
      <c r="B64">
        <v>96771.034601691994</v>
      </c>
      <c r="C64">
        <v>90470.383547249905</v>
      </c>
      <c r="D64">
        <v>103071.685656134</v>
      </c>
      <c r="E64">
        <v>87135.020353125205</v>
      </c>
      <c r="F64">
        <v>106407.048850259</v>
      </c>
    </row>
    <row r="65" spans="1:6" x14ac:dyDescent="0.25">
      <c r="A65">
        <v>438</v>
      </c>
      <c r="B65">
        <v>97151.5208682753</v>
      </c>
      <c r="C65">
        <v>90727.388826809998</v>
      </c>
      <c r="D65">
        <v>103575.65290974099</v>
      </c>
      <c r="E65">
        <v>87326.658746671106</v>
      </c>
      <c r="F65">
        <v>106976.382989879</v>
      </c>
    </row>
    <row r="66" spans="1:6" x14ac:dyDescent="0.25">
      <c r="A66">
        <v>439</v>
      </c>
      <c r="B66">
        <v>97532.007134858504</v>
      </c>
      <c r="C66">
        <v>90983.446925911703</v>
      </c>
      <c r="D66">
        <v>104080.567343805</v>
      </c>
      <c r="E66">
        <v>87516.848552711599</v>
      </c>
      <c r="F66">
        <v>107547.165717005</v>
      </c>
    </row>
    <row r="67" spans="1:6" x14ac:dyDescent="0.25">
      <c r="A67">
        <v>440</v>
      </c>
      <c r="B67">
        <v>97912.493401441607</v>
      </c>
      <c r="C67">
        <v>91238.567536303002</v>
      </c>
      <c r="D67">
        <v>104586.41926657999</v>
      </c>
      <c r="E67">
        <v>87705.604593496406</v>
      </c>
      <c r="F67">
        <v>108119.382209387</v>
      </c>
    </row>
    <row r="68" spans="1:6" x14ac:dyDescent="0.25">
      <c r="A68">
        <v>441</v>
      </c>
      <c r="B68">
        <v>98292.979668024695</v>
      </c>
      <c r="C68">
        <v>91492.760025459094</v>
      </c>
      <c r="D68">
        <v>105093.19931059</v>
      </c>
      <c r="E68">
        <v>87892.941195342195</v>
      </c>
      <c r="F68">
        <v>108693.018140707</v>
      </c>
    </row>
    <row r="69" spans="1:6" x14ac:dyDescent="0.25">
      <c r="A69">
        <v>442</v>
      </c>
      <c r="B69">
        <v>98673.465934607695</v>
      </c>
      <c r="C69">
        <v>91746.033453307798</v>
      </c>
      <c r="D69">
        <v>105600.898415908</v>
      </c>
      <c r="E69">
        <v>88078.872214213101</v>
      </c>
      <c r="F69">
        <v>109268.059655002</v>
      </c>
    </row>
    <row r="70" spans="1:6" x14ac:dyDescent="0.25">
      <c r="A70">
        <v>443</v>
      </c>
      <c r="B70">
        <v>99053.952201190797</v>
      </c>
      <c r="C70">
        <v>91998.396587893498</v>
      </c>
      <c r="D70">
        <v>106109.507814488</v>
      </c>
      <c r="E70">
        <v>88263.411059675695</v>
      </c>
      <c r="F70">
        <v>109844.493342706</v>
      </c>
    </row>
    <row r="71" spans="1:6" x14ac:dyDescent="0.25">
      <c r="A71">
        <v>444</v>
      </c>
      <c r="B71">
        <v>99434.438467773798</v>
      </c>
      <c r="C71">
        <v>92249.857920053604</v>
      </c>
      <c r="D71">
        <v>106619.01901549401</v>
      </c>
      <c r="E71">
        <v>88446.570717345297</v>
      </c>
      <c r="F71">
        <v>110422.30621820199</v>
      </c>
    </row>
    <row r="72" spans="1:6" x14ac:dyDescent="0.25">
      <c r="A72">
        <v>445</v>
      </c>
      <c r="B72">
        <v>99814.924734356799</v>
      </c>
      <c r="C72">
        <v>92500.425677177598</v>
      </c>
      <c r="D72">
        <v>107129.423791536</v>
      </c>
      <c r="E72">
        <v>88628.363769928299</v>
      </c>
      <c r="F72">
        <v>111001.48569878501</v>
      </c>
    </row>
    <row r="73" spans="1:6" x14ac:dyDescent="0.25">
      <c r="A73">
        <v>446</v>
      </c>
      <c r="B73">
        <v>100195.41100094</v>
      </c>
      <c r="C73">
        <v>92750.107836112904</v>
      </c>
      <c r="D73">
        <v>107640.714165767</v>
      </c>
      <c r="E73">
        <v>88808.802416959996</v>
      </c>
      <c r="F73">
        <v>111582.01958492</v>
      </c>
    </row>
    <row r="74" spans="1:6" x14ac:dyDescent="0.25">
      <c r="A74">
        <v>447</v>
      </c>
      <c r="B74">
        <v>100575.897267523</v>
      </c>
      <c r="C74">
        <v>92998.912135278093</v>
      </c>
      <c r="D74">
        <v>108152.882399768</v>
      </c>
      <c r="E74">
        <v>88987.898493330504</v>
      </c>
      <c r="F74">
        <v>112163.89604171499</v>
      </c>
    </row>
    <row r="75" spans="1:6" x14ac:dyDescent="0.25">
      <c r="A75">
        <v>448</v>
      </c>
      <c r="B75">
        <v>100956.383534106</v>
      </c>
      <c r="C75">
        <v>93246.846086037796</v>
      </c>
      <c r="D75">
        <v>108665.92098217399</v>
      </c>
      <c r="E75">
        <v>89165.663486680394</v>
      </c>
      <c r="F75">
        <v>112747.103581531</v>
      </c>
    </row>
    <row r="76" spans="1:6" x14ac:dyDescent="0.25">
      <c r="A76">
        <v>449</v>
      </c>
      <c r="B76">
        <v>101336.869800689</v>
      </c>
      <c r="C76">
        <v>93493.916983390998</v>
      </c>
      <c r="D76">
        <v>109179.822617987</v>
      </c>
      <c r="E76">
        <v>89342.108553747996</v>
      </c>
      <c r="F76">
        <v>113331.63104763</v>
      </c>
    </row>
    <row r="77" spans="1:6" x14ac:dyDescent="0.25">
      <c r="A77">
        <v>450</v>
      </c>
      <c r="B77">
        <v>101717.35606727201</v>
      </c>
      <c r="C77">
        <v>93740.1319160204</v>
      </c>
      <c r="D77">
        <v>109694.580218524</v>
      </c>
      <c r="E77">
        <v>89517.244535738006</v>
      </c>
      <c r="F77">
        <v>113917.467598806</v>
      </c>
    </row>
    <row r="78" spans="1:6" x14ac:dyDescent="0.25">
      <c r="A78">
        <v>451</v>
      </c>
      <c r="B78">
        <v>102097.84233385501</v>
      </c>
      <c r="C78">
        <v>93985.497775746495</v>
      </c>
      <c r="D78">
        <v>110210.186891964</v>
      </c>
      <c r="E78">
        <v>89691.081972780099</v>
      </c>
      <c r="F78">
        <v>114504.60269493</v>
      </c>
    </row>
    <row r="79" spans="1:6" x14ac:dyDescent="0.25">
      <c r="A79">
        <v>452</v>
      </c>
      <c r="B79">
        <v>102478.32860043801</v>
      </c>
      <c r="C79">
        <v>94230.021266426498</v>
      </c>
      <c r="D79">
        <v>110726.63593444999</v>
      </c>
      <c r="E79">
        <v>89863.631117539495</v>
      </c>
      <c r="F79">
        <v>115093.026083337</v>
      </c>
    </row>
    <row r="80" spans="1:6" x14ac:dyDescent="0.25">
      <c r="A80">
        <v>453</v>
      </c>
      <c r="B80">
        <v>102858.81486702101</v>
      </c>
      <c r="C80">
        <v>94473.708912336995</v>
      </c>
      <c r="D80">
        <v>111243.920821705</v>
      </c>
      <c r="E80">
        <v>90034.901948035898</v>
      </c>
      <c r="F80">
        <v>115682.727786006</v>
      </c>
    </row>
    <row r="81" spans="1:6" x14ac:dyDescent="0.25">
      <c r="A81">
        <v>454</v>
      </c>
      <c r="B81">
        <v>103239.30113360401</v>
      </c>
      <c r="C81">
        <v>94716.567066073796</v>
      </c>
      <c r="D81">
        <v>111762.035201134</v>
      </c>
      <c r="E81">
        <v>90204.904179726203</v>
      </c>
      <c r="F81">
        <v>116273.698087482</v>
      </c>
    </row>
    <row r="82" spans="1:6" x14ac:dyDescent="0.25">
      <c r="A82">
        <v>455</v>
      </c>
      <c r="B82">
        <v>103619.78740018699</v>
      </c>
      <c r="C82">
        <v>94958.601916001906</v>
      </c>
      <c r="D82">
        <v>112280.97288437199</v>
      </c>
      <c r="E82">
        <v>90373.647276898104</v>
      </c>
      <c r="F82">
        <v>116865.927523476</v>
      </c>
    </row>
    <row r="83" spans="1:6" x14ac:dyDescent="0.25">
      <c r="A83">
        <v>456</v>
      </c>
      <c r="B83">
        <v>104000.27366676999</v>
      </c>
      <c r="C83">
        <v>95199.819493285904</v>
      </c>
      <c r="D83">
        <v>112800.727840254</v>
      </c>
      <c r="E83">
        <v>90541.140463421907</v>
      </c>
      <c r="F83">
        <v>117459.40687011799</v>
      </c>
    </row>
    <row r="84" spans="1:6" x14ac:dyDescent="0.25">
      <c r="A84">
        <v>457</v>
      </c>
      <c r="B84">
        <v>104380.75993335299</v>
      </c>
      <c r="C84">
        <v>95440.225678527699</v>
      </c>
      <c r="D84">
        <v>113321.294188179</v>
      </c>
      <c r="E84">
        <v>90707.392732901804</v>
      </c>
      <c r="F84">
        <v>118054.127133805</v>
      </c>
    </row>
    <row r="85" spans="1:6" x14ac:dyDescent="0.25">
      <c r="A85">
        <v>458</v>
      </c>
      <c r="B85">
        <v>104761.24619993599</v>
      </c>
      <c r="C85">
        <v>95679.826208037499</v>
      </c>
      <c r="D85">
        <v>113842.666191835</v>
      </c>
      <c r="E85">
        <v>90872.412858267504</v>
      </c>
      <c r="F85">
        <v>118650.079541605</v>
      </c>
    </row>
    <row r="86" spans="1:6" x14ac:dyDescent="0.25">
      <c r="A86">
        <v>459</v>
      </c>
      <c r="B86">
        <v>105141.732466519</v>
      </c>
      <c r="C86">
        <v>95918.626679762499</v>
      </c>
      <c r="D86">
        <v>114364.838253276</v>
      </c>
      <c r="E86">
        <v>91036.209400840395</v>
      </c>
      <c r="F86">
        <v>119247.255532198</v>
      </c>
    </row>
    <row r="87" spans="1:6" x14ac:dyDescent="0.25">
      <c r="A87">
        <v>460</v>
      </c>
      <c r="B87">
        <v>105522.218733102</v>
      </c>
      <c r="C87">
        <v>96156.632558894402</v>
      </c>
      <c r="D87">
        <v>114887.80490731</v>
      </c>
      <c r="E87">
        <v>91198.790718909906</v>
      </c>
      <c r="F87">
        <v>119845.646747295</v>
      </c>
    </row>
    <row r="88" spans="1:6" x14ac:dyDescent="0.25">
      <c r="A88">
        <v>461</v>
      </c>
      <c r="B88">
        <v>105902.704999685</v>
      </c>
      <c r="C88">
        <v>96393.849183177197</v>
      </c>
      <c r="D88">
        <v>115411.560816193</v>
      </c>
      <c r="E88">
        <v>91360.164975850901</v>
      </c>
      <c r="F88">
        <v>120445.24502351999</v>
      </c>
    </row>
    <row r="89" spans="1:6" x14ac:dyDescent="0.25">
      <c r="A89">
        <v>462</v>
      </c>
      <c r="B89">
        <v>106283.191266268</v>
      </c>
      <c r="C89">
        <v>96630.281767933295</v>
      </c>
      <c r="D89">
        <v>115936.100764603</v>
      </c>
      <c r="E89">
        <v>91520.340147810697</v>
      </c>
      <c r="F89">
        <v>121046.042384726</v>
      </c>
    </row>
    <row r="90" spans="1:6" x14ac:dyDescent="0.25">
      <c r="A90">
        <v>463</v>
      </c>
      <c r="B90">
        <v>106663.677532851</v>
      </c>
      <c r="C90">
        <v>96865.935410826802</v>
      </c>
      <c r="D90">
        <v>116461.41965487599</v>
      </c>
      <c r="E90">
        <v>91679.324030993899</v>
      </c>
      <c r="F90">
        <v>121648.031034709</v>
      </c>
    </row>
    <row r="91" spans="1:6" x14ac:dyDescent="0.25">
      <c r="A91">
        <v>464</v>
      </c>
      <c r="B91">
        <v>107044.163799434</v>
      </c>
      <c r="C91">
        <v>97100.815096379403</v>
      </c>
      <c r="D91">
        <v>116987.512502489</v>
      </c>
      <c r="E91">
        <v>91837.124248568507</v>
      </c>
      <c r="F91">
        <v>122251.2033503</v>
      </c>
    </row>
    <row r="92" spans="1:6" x14ac:dyDescent="0.25">
      <c r="A92">
        <v>465</v>
      </c>
      <c r="B92">
        <v>107424.650066017</v>
      </c>
      <c r="C92">
        <v>97334.925700255102</v>
      </c>
      <c r="D92">
        <v>117514.37443178</v>
      </c>
      <c r="E92">
        <v>91993.748257219195</v>
      </c>
      <c r="F92">
        <v>122855.551874816</v>
      </c>
    </row>
    <row r="93" spans="1:6" x14ac:dyDescent="0.25">
      <c r="A93">
        <v>466</v>
      </c>
      <c r="B93">
        <v>107805.1363326</v>
      </c>
      <c r="C93">
        <v>97568.271993326707</v>
      </c>
      <c r="D93">
        <v>118042.000671874</v>
      </c>
      <c r="E93">
        <v>92149.203353366203</v>
      </c>
      <c r="F93">
        <v>123461.069311835</v>
      </c>
    </row>
    <row r="94" spans="1:6" x14ac:dyDescent="0.25">
      <c r="A94">
        <v>467</v>
      </c>
      <c r="B94">
        <v>108185.622599183</v>
      </c>
      <c r="C94">
        <v>97800.858645538901</v>
      </c>
      <c r="D94">
        <v>118570.386552828</v>
      </c>
      <c r="E94">
        <v>92303.496679073796</v>
      </c>
      <c r="F94">
        <v>124067.748519293</v>
      </c>
    </row>
    <row r="95" spans="1:6" x14ac:dyDescent="0.25">
      <c r="A95">
        <v>468</v>
      </c>
      <c r="B95">
        <v>108566.108865767</v>
      </c>
      <c r="C95">
        <v>98032.690229579006</v>
      </c>
      <c r="D95">
        <v>119099.527501954</v>
      </c>
      <c r="E95">
        <v>92456.635227663501</v>
      </c>
      <c r="F95">
        <v>124675.58250387</v>
      </c>
    </row>
    <row r="96" spans="1:6" x14ac:dyDescent="0.25">
      <c r="A96">
        <v>469</v>
      </c>
      <c r="B96">
        <v>108946.59513235</v>
      </c>
      <c r="C96">
        <v>98263.771224367505</v>
      </c>
      <c r="D96">
        <v>119629.419040332</v>
      </c>
      <c r="E96">
        <v>92608.625849053002</v>
      </c>
      <c r="F96">
        <v>125284.564415646</v>
      </c>
    </row>
    <row r="97" spans="1:6" x14ac:dyDescent="0.25">
      <c r="A97">
        <v>470</v>
      </c>
      <c r="B97">
        <v>109327.08139893301</v>
      </c>
      <c r="C97">
        <v>98494.106018378501</v>
      </c>
      <c r="D97">
        <v>120160.056779487</v>
      </c>
      <c r="E97">
        <v>92759.4752548346</v>
      </c>
      <c r="F97">
        <v>125894.687543031</v>
      </c>
    </row>
    <row r="98" spans="1:6" x14ac:dyDescent="0.25">
      <c r="A98">
        <v>471</v>
      </c>
      <c r="B98">
        <v>109707.56766551601</v>
      </c>
      <c r="C98">
        <v>98723.698912801105</v>
      </c>
      <c r="D98">
        <v>120691.43641823001</v>
      </c>
      <c r="E98">
        <v>92909.190023109302</v>
      </c>
      <c r="F98">
        <v>126505.945307922</v>
      </c>
    </row>
    <row r="99" spans="1:6" x14ac:dyDescent="0.25">
      <c r="A99">
        <v>472</v>
      </c>
      <c r="B99">
        <v>110088.05393209901</v>
      </c>
      <c r="C99">
        <v>98952.554124550195</v>
      </c>
      <c r="D99">
        <v>121223.553739647</v>
      </c>
      <c r="E99">
        <v>93057.776603091697</v>
      </c>
      <c r="F99">
        <v>127118.331261106</v>
      </c>
    </row>
    <row r="100" spans="1:6" x14ac:dyDescent="0.25">
      <c r="A100">
        <v>473</v>
      </c>
      <c r="B100">
        <v>110468.54019868201</v>
      </c>
      <c r="C100">
        <v>99180.675789134795</v>
      </c>
      <c r="D100">
        <v>121756.404608228</v>
      </c>
      <c r="E100">
        <v>93205.241319497203</v>
      </c>
      <c r="F100">
        <v>127731.839077866</v>
      </c>
    </row>
    <row r="101" spans="1:6" x14ac:dyDescent="0.25">
      <c r="A101">
        <v>474</v>
      </c>
      <c r="B101">
        <v>110849.02646526499</v>
      </c>
      <c r="C101">
        <v>99408.067963394002</v>
      </c>
      <c r="D101">
        <v>122289.98496713499</v>
      </c>
      <c r="E101">
        <v>93351.590376725697</v>
      </c>
      <c r="F101">
        <v>128346.462553804</v>
      </c>
    </row>
    <row r="102" spans="1:6" x14ac:dyDescent="0.25">
      <c r="A102">
        <v>475</v>
      </c>
      <c r="B102">
        <v>111229.51273184799</v>
      </c>
      <c r="C102">
        <v>99634.734628106002</v>
      </c>
      <c r="D102">
        <v>122824.290835589</v>
      </c>
      <c r="E102">
        <v>93496.829862851897</v>
      </c>
      <c r="F102">
        <v>128962.195600843</v>
      </c>
    </row>
    <row r="103" spans="1:6" x14ac:dyDescent="0.25">
      <c r="A103">
        <v>476</v>
      </c>
      <c r="B103">
        <v>111609.99899843099</v>
      </c>
      <c r="C103">
        <v>99860.679690478297</v>
      </c>
      <c r="D103">
        <v>123359.31830638299</v>
      </c>
      <c r="E103">
        <v>93640.965753434604</v>
      </c>
      <c r="F103">
        <v>129579.03224342701</v>
      </c>
    </row>
    <row r="104" spans="1:6" x14ac:dyDescent="0.25">
      <c r="A104">
        <v>477</v>
      </c>
      <c r="B104">
        <v>111990.48526501399</v>
      </c>
      <c r="C104">
        <v>100085.906986527</v>
      </c>
      <c r="D104">
        <v>123895.063543501</v>
      </c>
      <c r="E104">
        <v>93784.003915152905</v>
      </c>
      <c r="F104">
        <v>130196.966614875</v>
      </c>
    </row>
    <row r="105" spans="1:6" x14ac:dyDescent="0.25">
      <c r="A105">
        <v>478</v>
      </c>
      <c r="B105">
        <v>112370.971531597</v>
      </c>
      <c r="C105">
        <v>100310.420283346</v>
      </c>
      <c r="D105">
        <v>124431.522779848</v>
      </c>
      <c r="E105">
        <v>93925.950109281795</v>
      </c>
      <c r="F105">
        <v>130815.99295391201</v>
      </c>
    </row>
    <row r="106" spans="1:6" x14ac:dyDescent="0.25">
      <c r="A106">
        <v>479</v>
      </c>
      <c r="B106">
        <v>112751.45779818</v>
      </c>
      <c r="C106">
        <v>100534.223281283</v>
      </c>
      <c r="D106">
        <v>124968.692315077</v>
      </c>
      <c r="E106">
        <v>94066.8099950131</v>
      </c>
      <c r="F106">
        <v>131436.10560134699</v>
      </c>
    </row>
    <row r="107" spans="1:6" x14ac:dyDescent="0.25">
      <c r="A107">
        <v>480</v>
      </c>
      <c r="B107">
        <v>113131.944064763</v>
      </c>
      <c r="C107">
        <v>100757.319616013</v>
      </c>
      <c r="D107">
        <v>125506.568513513</v>
      </c>
      <c r="E107">
        <v>94206.589132632202</v>
      </c>
      <c r="F107">
        <v>132057.29899689401</v>
      </c>
    </row>
    <row r="108" spans="1:6" x14ac:dyDescent="0.25">
      <c r="A108">
        <v>481</v>
      </c>
      <c r="B108">
        <v>113512.430331346</v>
      </c>
      <c r="C108">
        <v>100979.71286052599</v>
      </c>
      <c r="D108">
        <v>126045.147802166</v>
      </c>
      <c r="E108">
        <v>94345.292986557106</v>
      </c>
      <c r="F108">
        <v>132679.56767613499</v>
      </c>
    </row>
    <row r="109" spans="1:6" x14ac:dyDescent="0.25">
      <c r="A109">
        <v>482</v>
      </c>
      <c r="B109">
        <v>113892.916597929</v>
      </c>
      <c r="C109">
        <v>101201.406527032</v>
      </c>
      <c r="D109">
        <v>126584.42666882501</v>
      </c>
      <c r="E109">
        <v>94482.926928247805</v>
      </c>
      <c r="F109">
        <v>133302.90626761</v>
      </c>
    </row>
    <row r="110" spans="1:6" x14ac:dyDescent="0.25">
      <c r="A110">
        <v>483</v>
      </c>
      <c r="B110">
        <v>114273.402864512</v>
      </c>
      <c r="C110">
        <v>101422.40406878</v>
      </c>
      <c r="D110">
        <v>127124.401660244</v>
      </c>
      <c r="E110">
        <v>94619.496238992506</v>
      </c>
      <c r="F110">
        <v>133927.30949003101</v>
      </c>
    </row>
    <row r="111" spans="1:6" x14ac:dyDescent="0.25">
      <c r="A111">
        <v>484</v>
      </c>
      <c r="B111">
        <v>114653.889131095</v>
      </c>
      <c r="C111">
        <v>101642.70888180401</v>
      </c>
      <c r="D111">
        <v>127665.069380386</v>
      </c>
      <c r="E111">
        <v>94755.006112577394</v>
      </c>
      <c r="F111">
        <v>134552.77214961301</v>
      </c>
    </row>
    <row r="112" spans="1:6" x14ac:dyDescent="0.25">
      <c r="A112">
        <v>485</v>
      </c>
      <c r="B112">
        <v>115034.375397678</v>
      </c>
      <c r="C112">
        <v>101862.324306596</v>
      </c>
      <c r="D112">
        <v>128206.42648876</v>
      </c>
      <c r="E112">
        <v>94889.461657845997</v>
      </c>
      <c r="F112">
        <v>135179.28913751</v>
      </c>
    </row>
    <row r="113" spans="1:6" x14ac:dyDescent="0.25">
      <c r="A113">
        <v>486</v>
      </c>
      <c r="B113">
        <v>115414.861664261</v>
      </c>
      <c r="C113">
        <v>102081.253629714</v>
      </c>
      <c r="D113">
        <v>128748.469698808</v>
      </c>
      <c r="E113">
        <v>95022.867901153004</v>
      </c>
      <c r="F113">
        <v>135806.85542736901</v>
      </c>
    </row>
    <row r="114" spans="1:6" x14ac:dyDescent="0.25">
      <c r="A114">
        <v>487</v>
      </c>
      <c r="B114">
        <v>115795.347930844</v>
      </c>
      <c r="C114">
        <v>102299.50008531701</v>
      </c>
      <c r="D114">
        <v>129291.19577637099</v>
      </c>
      <c r="E114">
        <v>95155.2297887194</v>
      </c>
      <c r="F114">
        <v>136435.46607296899</v>
      </c>
    </row>
    <row r="115" spans="1:6" x14ac:dyDescent="0.25">
      <c r="A115">
        <v>488</v>
      </c>
      <c r="B115">
        <v>116175.834197427</v>
      </c>
      <c r="C115">
        <v>102517.066856648</v>
      </c>
      <c r="D115">
        <v>129834.601538207</v>
      </c>
      <c r="E115">
        <v>95286.552188892994</v>
      </c>
      <c r="F115">
        <v>137065.11620596101</v>
      </c>
    </row>
    <row r="116" spans="1:6" x14ac:dyDescent="0.25">
      <c r="A116">
        <v>489</v>
      </c>
      <c r="B116">
        <v>116556.32046401</v>
      </c>
      <c r="C116">
        <v>102733.957077447</v>
      </c>
      <c r="D116">
        <v>130378.683850573</v>
      </c>
      <c r="E116">
        <v>95416.8398943184</v>
      </c>
      <c r="F116">
        <v>137695.80103370201</v>
      </c>
    </row>
    <row r="117" spans="1:6" x14ac:dyDescent="0.25">
      <c r="A117">
        <v>490</v>
      </c>
      <c r="B117">
        <v>116936.806730593</v>
      </c>
      <c r="C117">
        <v>102950.173833322</v>
      </c>
      <c r="D117">
        <v>130923.43962786401</v>
      </c>
      <c r="E117">
        <v>95546.097624023096</v>
      </c>
      <c r="F117">
        <v>138327.515837163</v>
      </c>
    </row>
    <row r="118" spans="1:6" x14ac:dyDescent="0.25">
      <c r="A118">
        <v>491</v>
      </c>
      <c r="B118">
        <v>117317.292997176</v>
      </c>
      <c r="C118">
        <v>103165.720163053</v>
      </c>
      <c r="D118">
        <v>131468.86583129899</v>
      </c>
      <c r="E118">
        <v>95674.330025421004</v>
      </c>
      <c r="F118">
        <v>138960.25596893099</v>
      </c>
    </row>
    <row r="119" spans="1:6" x14ac:dyDescent="0.25">
      <c r="A119">
        <v>492</v>
      </c>
      <c r="B119">
        <v>117697.779263759</v>
      </c>
      <c r="C119">
        <v>103380.599059855</v>
      </c>
      <c r="D119">
        <v>132014.95946766299</v>
      </c>
      <c r="E119">
        <v>95801.541676239896</v>
      </c>
      <c r="F119">
        <v>139594.01685127901</v>
      </c>
    </row>
    <row r="120" spans="1:6" x14ac:dyDescent="0.25">
      <c r="A120">
        <v>493</v>
      </c>
      <c r="B120">
        <v>118078.265530342</v>
      </c>
      <c r="C120">
        <v>103594.81347259</v>
      </c>
      <c r="D120">
        <v>132561.717588094</v>
      </c>
      <c r="E120">
        <v>95927.737086374895</v>
      </c>
      <c r="F120">
        <v>140228.79397431001</v>
      </c>
    </row>
    <row r="121" spans="1:6" x14ac:dyDescent="0.25">
      <c r="A121">
        <v>494</v>
      </c>
      <c r="B121">
        <v>118458.751796925</v>
      </c>
      <c r="C121">
        <v>103808.36630693301</v>
      </c>
      <c r="D121">
        <v>133109.13728691699</v>
      </c>
      <c r="E121">
        <v>96052.920699672497</v>
      </c>
      <c r="F121">
        <v>140864.58289417799</v>
      </c>
    </row>
    <row r="122" spans="1:6" x14ac:dyDescent="0.25">
      <c r="A122">
        <v>495</v>
      </c>
      <c r="B122">
        <v>118839.238063508</v>
      </c>
      <c r="C122">
        <v>104021.260426496</v>
      </c>
      <c r="D122">
        <v>133657.21570052099</v>
      </c>
      <c r="E122">
        <v>96177.096895647395</v>
      </c>
      <c r="F122">
        <v>141501.37923136901</v>
      </c>
    </row>
    <row r="123" spans="1:6" x14ac:dyDescent="0.25">
      <c r="A123">
        <v>496</v>
      </c>
      <c r="B123">
        <v>119219.724330091</v>
      </c>
      <c r="C123">
        <v>104233.498653904</v>
      </c>
      <c r="D123">
        <v>134205.950006278</v>
      </c>
      <c r="E123">
        <v>96300.269991136403</v>
      </c>
      <c r="F123">
        <v>142139.178669046</v>
      </c>
    </row>
    <row r="124" spans="1:6" x14ac:dyDescent="0.25">
      <c r="A124">
        <v>497</v>
      </c>
      <c r="B124">
        <v>119600.21059667401</v>
      </c>
      <c r="C124">
        <v>104445.083771847</v>
      </c>
      <c r="D124">
        <v>134755.33742150199</v>
      </c>
      <c r="E124">
        <v>96422.444241891906</v>
      </c>
      <c r="F124">
        <v>142777.97695145701</v>
      </c>
    </row>
    <row r="125" spans="1:6" x14ac:dyDescent="0.25">
      <c r="A125">
        <v>498</v>
      </c>
      <c r="B125">
        <v>119980.69686325701</v>
      </c>
      <c r="C125">
        <v>104656.01852407301</v>
      </c>
      <c r="D125">
        <v>135305.375202442</v>
      </c>
      <c r="E125">
        <v>96543.623844117101</v>
      </c>
      <c r="F125">
        <v>143417.76988239799</v>
      </c>
    </row>
    <row r="126" spans="1:6" x14ac:dyDescent="0.25">
      <c r="A126">
        <v>499</v>
      </c>
      <c r="B126">
        <v>120361.18312984001</v>
      </c>
      <c r="C126">
        <v>104866.305616363</v>
      </c>
      <c r="D126">
        <v>135856.06064331799</v>
      </c>
      <c r="E126">
        <v>96663.812935946495</v>
      </c>
      <c r="F126">
        <v>144058.553323734</v>
      </c>
    </row>
    <row r="127" spans="1:6" x14ac:dyDescent="0.25">
      <c r="A127">
        <v>500</v>
      </c>
      <c r="B127">
        <v>120741.66939642301</v>
      </c>
      <c r="C127">
        <v>105075.947717463</v>
      </c>
      <c r="D127">
        <v>136407.39107538399</v>
      </c>
      <c r="E127">
        <v>96783.015598874394</v>
      </c>
      <c r="F127">
        <v>144700.32319397299</v>
      </c>
    </row>
    <row r="128" spans="1:6" x14ac:dyDescent="0.25">
      <c r="A128">
        <v>501</v>
      </c>
      <c r="B128">
        <v>121122.15566300599</v>
      </c>
      <c r="C128">
        <v>105284.947459984</v>
      </c>
      <c r="D128">
        <v>136959.36386602899</v>
      </c>
      <c r="E128">
        <v>96901.235859131993</v>
      </c>
      <c r="F128">
        <v>145343.07546688101</v>
      </c>
    </row>
    <row r="129" spans="1:6" x14ac:dyDescent="0.25">
      <c r="A129">
        <v>502</v>
      </c>
      <c r="B129">
        <v>121502.64192959</v>
      </c>
      <c r="C129">
        <v>105493.30744127301</v>
      </c>
      <c r="D129">
        <v>137511.976417906</v>
      </c>
      <c r="E129">
        <v>97018.477689017702</v>
      </c>
      <c r="F129">
        <v>145986.806170161</v>
      </c>
    </row>
    <row r="130" spans="1:6" x14ac:dyDescent="0.25">
      <c r="A130">
        <v>503</v>
      </c>
      <c r="B130">
        <v>121883.128196173</v>
      </c>
      <c r="C130">
        <v>105701.030224249</v>
      </c>
      <c r="D130">
        <v>138065.22616809601</v>
      </c>
      <c r="E130">
        <v>97134.745008181097</v>
      </c>
      <c r="F130">
        <v>146631.51138416401</v>
      </c>
    </row>
    <row r="131" spans="1:6" x14ac:dyDescent="0.25">
      <c r="A131">
        <v>504</v>
      </c>
      <c r="B131">
        <v>122263.614462756</v>
      </c>
      <c r="C131">
        <v>105908.118338221</v>
      </c>
      <c r="D131">
        <v>138619.11058728999</v>
      </c>
      <c r="E131">
        <v>97250.041684863099</v>
      </c>
      <c r="F131">
        <v>147277.187240648</v>
      </c>
    </row>
    <row r="132" spans="1:6" x14ac:dyDescent="0.25">
      <c r="A132">
        <v>505</v>
      </c>
      <c r="B132">
        <v>122644.100729339</v>
      </c>
      <c r="C132">
        <v>106114.574279664</v>
      </c>
      <c r="D132">
        <v>139173.62717901301</v>
      </c>
      <c r="E132">
        <v>97364.371537094004</v>
      </c>
      <c r="F132">
        <v>147923.829921583</v>
      </c>
    </row>
    <row r="133" spans="1:6" x14ac:dyDescent="0.25">
      <c r="A133">
        <v>506</v>
      </c>
      <c r="B133">
        <v>123024.586995922</v>
      </c>
      <c r="C133">
        <v>106320.40051298001</v>
      </c>
      <c r="D133">
        <v>139728.773478863</v>
      </c>
      <c r="E133">
        <v>97477.738333852394</v>
      </c>
      <c r="F133">
        <v>148571.43565799101</v>
      </c>
    </row>
    <row r="134" spans="1:6" x14ac:dyDescent="0.25">
      <c r="A134">
        <v>507</v>
      </c>
      <c r="B134">
        <v>123405.073262505</v>
      </c>
      <c r="C134">
        <v>106525.59947123101</v>
      </c>
      <c r="D134">
        <v>140284.54705377799</v>
      </c>
      <c r="E134">
        <v>97590.145796184297</v>
      </c>
      <c r="F134">
        <v>149220.00072882499</v>
      </c>
    </row>
    <row r="135" spans="1:6" x14ac:dyDescent="0.25">
      <c r="A135">
        <v>508</v>
      </c>
      <c r="B135">
        <v>123785.559529088</v>
      </c>
      <c r="C135">
        <v>106730.173556846</v>
      </c>
      <c r="D135">
        <v>140840.94550132999</v>
      </c>
      <c r="E135">
        <v>97701.597598286404</v>
      </c>
      <c r="F135">
        <v>149869.52145988899</v>
      </c>
    </row>
    <row r="136" spans="1:6" x14ac:dyDescent="0.25">
      <c r="A136">
        <v>509</v>
      </c>
      <c r="B136">
        <v>124166.045795671</v>
      </c>
      <c r="C136">
        <v>106934.125142303</v>
      </c>
      <c r="D136">
        <v>141397.96644903801</v>
      </c>
      <c r="E136">
        <v>97812.097368554401</v>
      </c>
      <c r="F136">
        <v>150519.99422278701</v>
      </c>
    </row>
    <row r="137" spans="1:6" x14ac:dyDescent="0.25">
      <c r="A137">
        <v>510</v>
      </c>
      <c r="B137">
        <v>124546.532062254</v>
      </c>
      <c r="C137">
        <v>107137.456570799</v>
      </c>
      <c r="D137">
        <v>141955.60755370799</v>
      </c>
      <c r="E137">
        <v>97921.648690596499</v>
      </c>
      <c r="F137">
        <v>151171.415433911</v>
      </c>
    </row>
    <row r="138" spans="1:6" x14ac:dyDescent="0.25">
      <c r="A138">
        <v>511</v>
      </c>
      <c r="B138">
        <v>124927.018328837</v>
      </c>
      <c r="C138">
        <v>107340.170156887</v>
      </c>
      <c r="D138">
        <v>142513.866500787</v>
      </c>
      <c r="E138">
        <v>98030.255104215394</v>
      </c>
      <c r="F138">
        <v>151823.78155345799</v>
      </c>
    </row>
    <row r="139" spans="1:6" x14ac:dyDescent="0.25">
      <c r="A139">
        <v>512</v>
      </c>
      <c r="B139">
        <v>125307.50459542</v>
      </c>
      <c r="C139">
        <v>107542.268187097</v>
      </c>
      <c r="D139">
        <v>143072.74100374299</v>
      </c>
      <c r="E139">
        <v>98137.920106359001</v>
      </c>
      <c r="F139">
        <v>152477.08908448101</v>
      </c>
    </row>
    <row r="140" spans="1:6" x14ac:dyDescent="0.25">
      <c r="A140">
        <v>513</v>
      </c>
      <c r="B140">
        <v>125687.990862003</v>
      </c>
      <c r="C140">
        <v>107743.752920542</v>
      </c>
      <c r="D140">
        <v>143632.22880346299</v>
      </c>
      <c r="E140">
        <v>98244.647152041507</v>
      </c>
      <c r="F140">
        <v>153131.33457196399</v>
      </c>
    </row>
    <row r="141" spans="1:6" x14ac:dyDescent="0.25">
      <c r="A141">
        <v>514</v>
      </c>
      <c r="B141">
        <v>126068.477128586</v>
      </c>
      <c r="C141">
        <v>107944.6265895</v>
      </c>
      <c r="D141">
        <v>144192.32766767201</v>
      </c>
      <c r="E141">
        <v>98350.439655235605</v>
      </c>
      <c r="F141">
        <v>153786.51460193601</v>
      </c>
    </row>
    <row r="142" spans="1:6" x14ac:dyDescent="0.25">
      <c r="A142">
        <v>515</v>
      </c>
      <c r="B142">
        <v>126448.963395169</v>
      </c>
      <c r="C142">
        <v>108144.89139997499</v>
      </c>
      <c r="D142">
        <v>144753.035390362</v>
      </c>
      <c r="E142">
        <v>98455.300989737603</v>
      </c>
      <c r="F142">
        <v>154442.62580060001</v>
      </c>
    </row>
    <row r="143" spans="1:6" x14ac:dyDescent="0.25">
      <c r="A143">
        <v>516</v>
      </c>
      <c r="B143">
        <v>126829.44966175201</v>
      </c>
      <c r="C143">
        <v>108344.549532255</v>
      </c>
      <c r="D143">
        <v>145314.349791249</v>
      </c>
      <c r="E143">
        <v>98559.234490005998</v>
      </c>
      <c r="F143">
        <v>155099.66483349801</v>
      </c>
    </row>
    <row r="144" spans="1:6" x14ac:dyDescent="0.25">
      <c r="A144">
        <v>517</v>
      </c>
      <c r="B144">
        <v>127209.93592833501</v>
      </c>
      <c r="C144">
        <v>108543.603141434</v>
      </c>
      <c r="D144">
        <v>145876.26871523599</v>
      </c>
      <c r="E144">
        <v>98662.2434519745</v>
      </c>
      <c r="F144">
        <v>155757.62840469499</v>
      </c>
    </row>
    <row r="145" spans="1:6" x14ac:dyDescent="0.25">
      <c r="A145">
        <v>518</v>
      </c>
      <c r="B145">
        <v>127590.42219491801</v>
      </c>
      <c r="C145">
        <v>108742.054357933</v>
      </c>
      <c r="D145">
        <v>146438.79003190299</v>
      </c>
      <c r="E145">
        <v>98764.331133841406</v>
      </c>
      <c r="F145">
        <v>156416.513255995</v>
      </c>
    </row>
    <row r="146" spans="1:6" x14ac:dyDescent="0.25">
      <c r="A146">
        <v>519</v>
      </c>
      <c r="B146">
        <v>127970.90846150101</v>
      </c>
      <c r="C146">
        <v>108939.905288001</v>
      </c>
      <c r="D146">
        <v>147001.911635002</v>
      </c>
      <c r="E146">
        <v>98865.500756835099</v>
      </c>
      <c r="F146">
        <v>157076.316166167</v>
      </c>
    </row>
    <row r="147" spans="1:6" x14ac:dyDescent="0.25">
      <c r="A147">
        <v>520</v>
      </c>
      <c r="B147">
        <v>128351.39472808399</v>
      </c>
      <c r="C147">
        <v>109137.158014197</v>
      </c>
      <c r="D147">
        <v>147565.631441971</v>
      </c>
      <c r="E147">
        <v>98965.755505957</v>
      </c>
      <c r="F147">
        <v>157737.03395021099</v>
      </c>
    </row>
    <row r="148" spans="1:6" x14ac:dyDescent="0.25">
      <c r="A148">
        <v>521</v>
      </c>
      <c r="B148">
        <v>128731.88099466699</v>
      </c>
      <c r="C148">
        <v>109333.81459586701</v>
      </c>
      <c r="D148">
        <v>148129.94739346701</v>
      </c>
      <c r="E148">
        <v>99065.098530703297</v>
      </c>
      <c r="F148">
        <v>158398.663458631</v>
      </c>
    </row>
    <row r="149" spans="1:6" x14ac:dyDescent="0.25">
      <c r="A149">
        <v>522</v>
      </c>
      <c r="B149">
        <v>129112.36726124999</v>
      </c>
      <c r="C149">
        <v>109529.877069599</v>
      </c>
      <c r="D149">
        <v>148694.85745290201</v>
      </c>
      <c r="E149">
        <v>99163.532945765197</v>
      </c>
      <c r="F149">
        <v>159061.20157673501</v>
      </c>
    </row>
    <row r="150" spans="1:6" x14ac:dyDescent="0.25">
      <c r="A150">
        <v>523</v>
      </c>
      <c r="B150">
        <v>129492.85352783299</v>
      </c>
      <c r="C150">
        <v>109725.34744966601</v>
      </c>
      <c r="D150">
        <v>149260.359606001</v>
      </c>
      <c r="E150">
        <v>99261.0618317099</v>
      </c>
      <c r="F150">
        <v>159724.645223956</v>
      </c>
    </row>
    <row r="151" spans="1:6" x14ac:dyDescent="0.25">
      <c r="A151">
        <v>524</v>
      </c>
      <c r="B151">
        <v>129873.339794416</v>
      </c>
      <c r="C151">
        <v>109920.22772846201</v>
      </c>
      <c r="D151">
        <v>149826.45186037</v>
      </c>
      <c r="E151">
        <v>99357.688235641806</v>
      </c>
      <c r="F151">
        <v>160388.991353191</v>
      </c>
    </row>
    <row r="152" spans="1:6" x14ac:dyDescent="0.25">
      <c r="A152">
        <v>525</v>
      </c>
      <c r="B152">
        <v>130253.826060999</v>
      </c>
      <c r="C152">
        <v>110114.51987692399</v>
      </c>
      <c r="D152">
        <v>150393.132245074</v>
      </c>
      <c r="E152">
        <v>99453.415171845307</v>
      </c>
      <c r="F152">
        <v>161054.23695015299</v>
      </c>
    </row>
    <row r="153" spans="1:6" x14ac:dyDescent="0.25">
      <c r="A153">
        <v>526</v>
      </c>
      <c r="B153">
        <v>130634.312327582</v>
      </c>
      <c r="C153">
        <v>110308.225844933</v>
      </c>
      <c r="D153">
        <v>150960.39881023101</v>
      </c>
      <c r="E153">
        <v>99548.245622409406</v>
      </c>
      <c r="F153">
        <v>161720.37903275501</v>
      </c>
    </row>
    <row r="154" spans="1:6" x14ac:dyDescent="0.25">
      <c r="A154">
        <v>527</v>
      </c>
      <c r="B154">
        <v>131014.798594165</v>
      </c>
      <c r="C154">
        <v>110501.34756172</v>
      </c>
      <c r="D154">
        <v>151528.24962661101</v>
      </c>
      <c r="E154">
        <v>99642.182537835499</v>
      </c>
      <c r="F154">
        <v>162387.41465049499</v>
      </c>
    </row>
    <row r="155" spans="1:6" x14ac:dyDescent="0.25">
      <c r="A155">
        <v>528</v>
      </c>
      <c r="B155">
        <v>131395.28486074801</v>
      </c>
      <c r="C155">
        <v>110693.88693624501</v>
      </c>
      <c r="D155">
        <v>152096.68278525199</v>
      </c>
      <c r="E155">
        <v>99735.228837628107</v>
      </c>
      <c r="F155">
        <v>163055.34088386799</v>
      </c>
    </row>
    <row r="156" spans="1:6" x14ac:dyDescent="0.25">
      <c r="A156">
        <v>529</v>
      </c>
      <c r="B156">
        <v>131775.77112733101</v>
      </c>
      <c r="C156">
        <v>110885.84585757701</v>
      </c>
      <c r="D156">
        <v>152665.696397085</v>
      </c>
      <c r="E156">
        <v>99827.387410869793</v>
      </c>
      <c r="F156">
        <v>163724.15484379299</v>
      </c>
    </row>
    <row r="157" spans="1:6" x14ac:dyDescent="0.25">
      <c r="A157">
        <v>530</v>
      </c>
      <c r="B157">
        <v>132156.25739391401</v>
      </c>
      <c r="C157">
        <v>111077.226195262</v>
      </c>
      <c r="D157">
        <v>153235.288592567</v>
      </c>
      <c r="E157">
        <v>99918.661116780699</v>
      </c>
      <c r="F157">
        <v>164393.85367104801</v>
      </c>
    </row>
    <row r="158" spans="1:6" x14ac:dyDescent="0.25">
      <c r="A158">
        <v>531</v>
      </c>
      <c r="B158">
        <v>132536.74366049701</v>
      </c>
      <c r="C158">
        <v>111268.029799671</v>
      </c>
      <c r="D158">
        <v>153805.45752132399</v>
      </c>
      <c r="E158">
        <v>100009.052785263</v>
      </c>
      <c r="F158">
        <v>165064.434535732</v>
      </c>
    </row>
    <row r="159" spans="1:6" x14ac:dyDescent="0.25">
      <c r="A159">
        <v>532</v>
      </c>
      <c r="B159">
        <v>132917.22992708001</v>
      </c>
      <c r="C159">
        <v>111458.25850235501</v>
      </c>
      <c r="D159">
        <v>154376.201351806</v>
      </c>
      <c r="E159">
        <v>100098.56521743</v>
      </c>
      <c r="F159">
        <v>165735.89463673101</v>
      </c>
    </row>
    <row r="160" spans="1:6" x14ac:dyDescent="0.25">
      <c r="A160">
        <v>533</v>
      </c>
      <c r="B160">
        <v>133297.71619366299</v>
      </c>
      <c r="C160">
        <v>111647.914116377</v>
      </c>
      <c r="D160">
        <v>154947.51827094899</v>
      </c>
      <c r="E160">
        <v>100187.201186123</v>
      </c>
      <c r="F160">
        <v>166408.23120120401</v>
      </c>
    </row>
    <row r="161" spans="1:6" x14ac:dyDescent="0.25">
      <c r="A161">
        <v>534</v>
      </c>
      <c r="B161">
        <v>133678.20246024599</v>
      </c>
      <c r="C161">
        <v>111836.99843664499</v>
      </c>
      <c r="D161">
        <v>155519.406483848</v>
      </c>
      <c r="E161">
        <v>100274.963436416</v>
      </c>
      <c r="F161">
        <v>167081.44148407699</v>
      </c>
    </row>
    <row r="162" spans="1:6" x14ac:dyDescent="0.25">
      <c r="A162">
        <v>535</v>
      </c>
      <c r="B162">
        <v>134058.68872682899</v>
      </c>
      <c r="C162">
        <v>112025.513240227</v>
      </c>
      <c r="D162">
        <v>156091.86421343201</v>
      </c>
      <c r="E162">
        <v>100361.854686101</v>
      </c>
      <c r="F162">
        <v>167755.52276755701</v>
      </c>
    </row>
    <row r="163" spans="1:6" x14ac:dyDescent="0.25">
      <c r="A163">
        <v>536</v>
      </c>
      <c r="B163">
        <v>134439.17499341301</v>
      </c>
      <c r="C163">
        <v>112213.460286667</v>
      </c>
      <c r="D163">
        <v>156664.889700158</v>
      </c>
      <c r="E163">
        <v>100447.87762616901</v>
      </c>
      <c r="F163">
        <v>168430.47236065599</v>
      </c>
    </row>
    <row r="164" spans="1:6" x14ac:dyDescent="0.25">
      <c r="A164">
        <v>537</v>
      </c>
      <c r="B164">
        <v>134819.66125999601</v>
      </c>
      <c r="C164">
        <v>112400.841318288</v>
      </c>
      <c r="D164">
        <v>157238.48120170299</v>
      </c>
      <c r="E164">
        <v>100533.034921272</v>
      </c>
      <c r="F164">
        <v>169106.28759871901</v>
      </c>
    </row>
    <row r="165" spans="1:6" x14ac:dyDescent="0.25">
      <c r="A165">
        <v>538</v>
      </c>
      <c r="B165">
        <v>135200.14752657901</v>
      </c>
      <c r="C165">
        <v>112587.658060488</v>
      </c>
      <c r="D165">
        <v>157812.63699266899</v>
      </c>
      <c r="E165">
        <v>100617.329210178</v>
      </c>
      <c r="F165">
        <v>169782.965842979</v>
      </c>
    </row>
    <row r="166" spans="1:6" x14ac:dyDescent="0.25">
      <c r="A166">
        <v>539</v>
      </c>
      <c r="B166">
        <v>135580.63379316201</v>
      </c>
      <c r="C166">
        <v>112773.912222029</v>
      </c>
      <c r="D166">
        <v>158387.355364294</v>
      </c>
      <c r="E166">
        <v>100700.76310621299</v>
      </c>
      <c r="F166">
        <v>170460.50448010999</v>
      </c>
    </row>
    <row r="167" spans="1:6" x14ac:dyDescent="0.25">
      <c r="A167">
        <v>540</v>
      </c>
      <c r="B167">
        <v>135961.12005974501</v>
      </c>
      <c r="C167">
        <v>112959.605495319</v>
      </c>
      <c r="D167">
        <v>158962.63462416999</v>
      </c>
      <c r="E167">
        <v>100783.339197693</v>
      </c>
      <c r="F167">
        <v>171138.90092179601</v>
      </c>
    </row>
    <row r="168" spans="1:6" x14ac:dyDescent="0.25">
      <c r="A168">
        <v>541</v>
      </c>
      <c r="B168">
        <v>136341.60632632801</v>
      </c>
      <c r="C168">
        <v>113144.739556687</v>
      </c>
      <c r="D168">
        <v>159538.47309596901</v>
      </c>
      <c r="E168">
        <v>100865.06004834</v>
      </c>
      <c r="F168">
        <v>171818.15260431499</v>
      </c>
    </row>
    <row r="169" spans="1:6" x14ac:dyDescent="0.25">
      <c r="A169">
        <v>542</v>
      </c>
      <c r="B169">
        <v>136722.09259291101</v>
      </c>
      <c r="C169">
        <v>113329.316066649</v>
      </c>
      <c r="D169">
        <v>160114.869119173</v>
      </c>
      <c r="E169">
        <v>100945.92819769699</v>
      </c>
      <c r="F169">
        <v>172498.25698812501</v>
      </c>
    </row>
    <row r="170" spans="1:6" x14ac:dyDescent="0.25">
      <c r="A170">
        <v>543</v>
      </c>
      <c r="B170">
        <v>137102.57885949401</v>
      </c>
      <c r="C170">
        <v>113513.336670174</v>
      </c>
      <c r="D170">
        <v>160691.821048813</v>
      </c>
      <c r="E170">
        <v>101025.946161525</v>
      </c>
      <c r="F170">
        <v>173179.21155746299</v>
      </c>
    </row>
    <row r="171" spans="1:6" x14ac:dyDescent="0.25">
      <c r="A171">
        <v>544</v>
      </c>
      <c r="B171">
        <v>137483.06512607701</v>
      </c>
      <c r="C171">
        <v>113696.80299693601</v>
      </c>
      <c r="D171">
        <v>161269.327255218</v>
      </c>
      <c r="E171">
        <v>101105.11643219501</v>
      </c>
      <c r="F171">
        <v>173861.013819958</v>
      </c>
    </row>
    <row r="172" spans="1:6" x14ac:dyDescent="0.25">
      <c r="A172">
        <v>545</v>
      </c>
      <c r="B172">
        <v>137863.55139266001</v>
      </c>
      <c r="C172">
        <v>113879.716661564</v>
      </c>
      <c r="D172">
        <v>161847.386123756</v>
      </c>
      <c r="E172">
        <v>101183.44147907</v>
      </c>
      <c r="F172">
        <v>174543.66130625</v>
      </c>
    </row>
    <row r="173" spans="1:6" x14ac:dyDescent="0.25">
      <c r="A173">
        <v>546</v>
      </c>
      <c r="B173">
        <v>138244.03765924301</v>
      </c>
      <c r="C173">
        <v>114062.07926388401</v>
      </c>
      <c r="D173">
        <v>162425.996054602</v>
      </c>
      <c r="E173">
        <v>101260.923748873</v>
      </c>
      <c r="F173">
        <v>175227.15156961299</v>
      </c>
    </row>
    <row r="174" spans="1:6" x14ac:dyDescent="0.25">
      <c r="A174">
        <v>547</v>
      </c>
      <c r="B174">
        <v>138624.52392582601</v>
      </c>
      <c r="C174">
        <v>114243.892389161</v>
      </c>
      <c r="D174">
        <v>163005.15546249101</v>
      </c>
      <c r="E174">
        <v>101337.565666055</v>
      </c>
      <c r="F174">
        <v>175911.48218559599</v>
      </c>
    </row>
    <row r="175" spans="1:6" x14ac:dyDescent="0.25">
      <c r="A175">
        <v>548</v>
      </c>
      <c r="B175">
        <v>139005.01019240901</v>
      </c>
      <c r="C175">
        <v>114425.157608325</v>
      </c>
      <c r="D175">
        <v>163584.86277649301</v>
      </c>
      <c r="E175">
        <v>101413.36963315</v>
      </c>
      <c r="F175">
        <v>176596.650751668</v>
      </c>
    </row>
    <row r="176" spans="1:6" x14ac:dyDescent="0.25">
      <c r="A176">
        <v>549</v>
      </c>
      <c r="B176">
        <v>139385.49645899201</v>
      </c>
      <c r="C176">
        <v>114605.876478202</v>
      </c>
      <c r="D176">
        <v>164165.116439782</v>
      </c>
      <c r="E176">
        <v>101488.338031116</v>
      </c>
      <c r="F176">
        <v>177282.654886868</v>
      </c>
    </row>
    <row r="177" spans="1:6" x14ac:dyDescent="0.25">
      <c r="A177">
        <v>550</v>
      </c>
      <c r="B177">
        <v>139765.98272557501</v>
      </c>
      <c r="C177">
        <v>114786.05054173501</v>
      </c>
      <c r="D177">
        <v>164745.91490941399</v>
      </c>
      <c r="E177">
        <v>101562.473219679</v>
      </c>
      <c r="F177">
        <v>177969.49223147001</v>
      </c>
    </row>
    <row r="178" spans="1:6" x14ac:dyDescent="0.25">
      <c r="A178">
        <v>551</v>
      </c>
      <c r="B178">
        <v>140146.46899215801</v>
      </c>
      <c r="C178">
        <v>114965.681328199</v>
      </c>
      <c r="D178">
        <v>165327.25665611701</v>
      </c>
      <c r="E178">
        <v>101635.777537666</v>
      </c>
      <c r="F178">
        <v>178657.16044665</v>
      </c>
    </row>
    <row r="179" spans="1:6" x14ac:dyDescent="0.25">
      <c r="A179">
        <v>552</v>
      </c>
      <c r="B179">
        <v>140526.95525874101</v>
      </c>
      <c r="C179">
        <v>115144.77035341199</v>
      </c>
      <c r="D179">
        <v>165909.14016407001</v>
      </c>
      <c r="E179">
        <v>101708.253303319</v>
      </c>
      <c r="F179">
        <v>179345.65721416299</v>
      </c>
    </row>
    <row r="180" spans="1:6" x14ac:dyDescent="0.25">
      <c r="A180">
        <v>553</v>
      </c>
      <c r="B180">
        <v>140907.44152532399</v>
      </c>
      <c r="C180">
        <v>115323.31911994499</v>
      </c>
      <c r="D180">
        <v>166491.56393070301</v>
      </c>
      <c r="E180">
        <v>101779.90281462199</v>
      </c>
      <c r="F180">
        <v>180034.98023602599</v>
      </c>
    </row>
    <row r="181" spans="1:6" x14ac:dyDescent="0.25">
      <c r="A181">
        <v>554</v>
      </c>
      <c r="B181">
        <v>141287.92779190699</v>
      </c>
      <c r="C181">
        <v>115501.32911732</v>
      </c>
      <c r="D181">
        <v>167074.52646649399</v>
      </c>
      <c r="E181">
        <v>101850.728349604</v>
      </c>
      <c r="F181">
        <v>180725.12723421</v>
      </c>
    </row>
    <row r="182" spans="1:6" x14ac:dyDescent="0.25">
      <c r="A182">
        <v>555</v>
      </c>
      <c r="B182">
        <v>141668.41405848999</v>
      </c>
      <c r="C182">
        <v>115678.801822211</v>
      </c>
      <c r="D182">
        <v>167658.02629476899</v>
      </c>
      <c r="E182">
        <v>101920.732166641</v>
      </c>
      <c r="F182">
        <v>181416.09595033899</v>
      </c>
    </row>
    <row r="183" spans="1:6" x14ac:dyDescent="0.25">
      <c r="A183">
        <v>556</v>
      </c>
      <c r="B183">
        <v>142048.90032507299</v>
      </c>
      <c r="C183">
        <v>115855.73869863601</v>
      </c>
      <c r="D183">
        <v>168242.06195151</v>
      </c>
      <c r="E183">
        <v>101989.91650475599</v>
      </c>
      <c r="F183">
        <v>182107.88414539001</v>
      </c>
    </row>
    <row r="184" spans="1:6" x14ac:dyDescent="0.25">
      <c r="A184">
        <v>557</v>
      </c>
      <c r="B184">
        <v>142429.38659165599</v>
      </c>
      <c r="C184">
        <v>116032.141198146</v>
      </c>
      <c r="D184">
        <v>168826.63198516701</v>
      </c>
      <c r="E184">
        <v>102058.28358390499</v>
      </c>
      <c r="F184">
        <v>182800.489599408</v>
      </c>
    </row>
    <row r="185" spans="1:6" x14ac:dyDescent="0.25">
      <c r="A185">
        <v>558</v>
      </c>
      <c r="B185">
        <v>142809.87285823899</v>
      </c>
      <c r="C185">
        <v>116208.01076000799</v>
      </c>
      <c r="D185">
        <v>169411.73495647</v>
      </c>
      <c r="E185">
        <v>102125.835605257</v>
      </c>
      <c r="F185">
        <v>183493.91011122099</v>
      </c>
    </row>
    <row r="186" spans="1:6" x14ac:dyDescent="0.25">
      <c r="A186">
        <v>559</v>
      </c>
      <c r="B186">
        <v>143190.35912482199</v>
      </c>
      <c r="C186">
        <v>116383.348811392</v>
      </c>
      <c r="D186">
        <v>169997.369438252</v>
      </c>
      <c r="E186">
        <v>102192.57475148</v>
      </c>
      <c r="F186">
        <v>184188.14349816399</v>
      </c>
    </row>
    <row r="187" spans="1:6" x14ac:dyDescent="0.25">
      <c r="A187">
        <v>560</v>
      </c>
      <c r="B187">
        <v>143570.84539140499</v>
      </c>
      <c r="C187">
        <v>116558.156767541</v>
      </c>
      <c r="D187">
        <v>170583.53401526899</v>
      </c>
      <c r="E187">
        <v>102258.503187001</v>
      </c>
      <c r="F187">
        <v>184883.18759580899</v>
      </c>
    </row>
    <row r="188" spans="1:6" x14ac:dyDescent="0.25">
      <c r="A188">
        <v>561</v>
      </c>
      <c r="B188">
        <v>143951.33165798799</v>
      </c>
      <c r="C188">
        <v>116732.43603194899</v>
      </c>
      <c r="D188">
        <v>171170.22728402799</v>
      </c>
      <c r="E188">
        <v>102323.623058279</v>
      </c>
      <c r="F188">
        <v>185579.04025769801</v>
      </c>
    </row>
    <row r="189" spans="1:6" x14ac:dyDescent="0.25">
      <c r="A189">
        <v>562</v>
      </c>
      <c r="B189">
        <v>144331.81792457099</v>
      </c>
      <c r="C189">
        <v>116906.18799652799</v>
      </c>
      <c r="D189">
        <v>171757.44785261399</v>
      </c>
      <c r="E189">
        <v>102387.936494061</v>
      </c>
      <c r="F189">
        <v>186275.699355082</v>
      </c>
    </row>
    <row r="190" spans="1:6" x14ac:dyDescent="0.25">
      <c r="A190">
        <v>563</v>
      </c>
      <c r="B190">
        <v>144712.30419115399</v>
      </c>
      <c r="C190">
        <v>117079.414041777</v>
      </c>
      <c r="D190">
        <v>172345.19434053099</v>
      </c>
      <c r="E190">
        <v>102451.44560563601</v>
      </c>
      <c r="F190">
        <v>186973.16277667301</v>
      </c>
    </row>
    <row r="191" spans="1:6" x14ac:dyDescent="0.25">
      <c r="A191">
        <v>564</v>
      </c>
      <c r="B191">
        <v>145092.79045773699</v>
      </c>
      <c r="C191">
        <v>117252.11553694301</v>
      </c>
      <c r="D191">
        <v>172933.46537853201</v>
      </c>
      <c r="E191">
        <v>102514.152487086</v>
      </c>
      <c r="F191">
        <v>187671.42842838899</v>
      </c>
    </row>
    <row r="192" spans="1:6" x14ac:dyDescent="0.25">
      <c r="A192">
        <v>565</v>
      </c>
      <c r="B192">
        <v>145473.27672431999</v>
      </c>
      <c r="C192">
        <v>117424.29384017699</v>
      </c>
      <c r="D192">
        <v>173522.25960846301</v>
      </c>
      <c r="E192">
        <v>102576.059215528</v>
      </c>
      <c r="F192">
        <v>188370.49423311299</v>
      </c>
    </row>
    <row r="193" spans="1:6" x14ac:dyDescent="0.25">
      <c r="A193">
        <v>566</v>
      </c>
      <c r="B193">
        <v>145853.76299090299</v>
      </c>
      <c r="C193">
        <v>117595.950298699</v>
      </c>
      <c r="D193">
        <v>174111.57568310801</v>
      </c>
      <c r="E193">
        <v>102637.167851352</v>
      </c>
      <c r="F193">
        <v>189070.35813045499</v>
      </c>
    </row>
    <row r="194" spans="1:6" x14ac:dyDescent="0.25">
      <c r="A194">
        <v>567</v>
      </c>
      <c r="B194">
        <v>146234.24925748599</v>
      </c>
      <c r="C194">
        <v>117767.08624894</v>
      </c>
      <c r="D194">
        <v>174701.412266033</v>
      </c>
      <c r="E194">
        <v>102697.480438456</v>
      </c>
      <c r="F194">
        <v>189771.01807651701</v>
      </c>
    </row>
    <row r="195" spans="1:6" x14ac:dyDescent="0.25">
      <c r="A195">
        <v>568</v>
      </c>
      <c r="B195">
        <v>146614.73552406899</v>
      </c>
      <c r="C195">
        <v>117937.7030167</v>
      </c>
      <c r="D195">
        <v>175291.768031438</v>
      </c>
      <c r="E195">
        <v>102756.99900447601</v>
      </c>
      <c r="F195">
        <v>190472.472043663</v>
      </c>
    </row>
    <row r="196" spans="1:6" x14ac:dyDescent="0.25">
      <c r="A196">
        <v>569</v>
      </c>
      <c r="B196">
        <v>146995.22179065199</v>
      </c>
      <c r="C196">
        <v>118107.801917292</v>
      </c>
      <c r="D196">
        <v>175882.641664013</v>
      </c>
      <c r="E196">
        <v>102815.725561008</v>
      </c>
      <c r="F196">
        <v>191174.718020297</v>
      </c>
    </row>
    <row r="197" spans="1:6" x14ac:dyDescent="0.25">
      <c r="A197">
        <v>570</v>
      </c>
      <c r="B197">
        <v>147375.70805723601</v>
      </c>
      <c r="C197">
        <v>118277.38425568301</v>
      </c>
      <c r="D197">
        <v>176474.03185878799</v>
      </c>
      <c r="E197">
        <v>102873.662103828</v>
      </c>
      <c r="F197">
        <v>191877.754010643</v>
      </c>
    </row>
    <row r="198" spans="1:6" x14ac:dyDescent="0.25">
      <c r="A198">
        <v>571</v>
      </c>
      <c r="B198">
        <v>147756.19432381901</v>
      </c>
      <c r="C198">
        <v>118446.45132664</v>
      </c>
      <c r="D198">
        <v>177065.93732099701</v>
      </c>
      <c r="E198">
        <v>102930.81061311001</v>
      </c>
      <c r="F198">
        <v>192581.57803452699</v>
      </c>
    </row>
    <row r="199" spans="1:6" x14ac:dyDescent="0.25">
      <c r="A199">
        <v>572</v>
      </c>
      <c r="B199">
        <v>148136.68059040199</v>
      </c>
      <c r="C199">
        <v>118615.004414864</v>
      </c>
      <c r="D199">
        <v>177658.35676593901</v>
      </c>
      <c r="E199">
        <v>102987.17305363801</v>
      </c>
      <c r="F199">
        <v>193286.18812716601</v>
      </c>
    </row>
    <row r="200" spans="1:6" x14ac:dyDescent="0.25">
      <c r="A200">
        <v>573</v>
      </c>
      <c r="B200">
        <v>148517.16685698499</v>
      </c>
      <c r="C200">
        <v>118783.044795129</v>
      </c>
      <c r="D200">
        <v>178251.28891884099</v>
      </c>
      <c r="E200">
        <v>103042.751375006</v>
      </c>
      <c r="F200">
        <v>193991.58233896401</v>
      </c>
    </row>
    <row r="201" spans="1:6" x14ac:dyDescent="0.25">
      <c r="A201">
        <v>574</v>
      </c>
      <c r="B201">
        <v>148897.65312356799</v>
      </c>
      <c r="C201">
        <v>118950.57373241</v>
      </c>
      <c r="D201">
        <v>178844.73251472501</v>
      </c>
      <c r="E201">
        <v>103097.54751182999</v>
      </c>
      <c r="F201">
        <v>194697.75873530499</v>
      </c>
    </row>
    <row r="202" spans="1:6" x14ac:dyDescent="0.25">
      <c r="A202">
        <v>575</v>
      </c>
      <c r="B202">
        <v>149278.13939015099</v>
      </c>
      <c r="C202">
        <v>119117.59248202</v>
      </c>
      <c r="D202">
        <v>179438.686298282</v>
      </c>
      <c r="E202">
        <v>103151.56338394299</v>
      </c>
      <c r="F202">
        <v>195404.71539635901</v>
      </c>
    </row>
    <row r="203" spans="1:6" x14ac:dyDescent="0.25">
      <c r="A203">
        <v>576</v>
      </c>
      <c r="B203">
        <v>149658.62565673399</v>
      </c>
      <c r="C203">
        <v>119284.10228973</v>
      </c>
      <c r="D203">
        <v>180033.149023737</v>
      </c>
      <c r="E203">
        <v>103204.800896589</v>
      </c>
      <c r="F203">
        <v>196112.45041687801</v>
      </c>
    </row>
    <row r="204" spans="1:6" x14ac:dyDescent="0.25">
      <c r="A204">
        <v>577</v>
      </c>
      <c r="B204">
        <v>150039.11192331699</v>
      </c>
      <c r="C204">
        <v>119450.104391901</v>
      </c>
      <c r="D204">
        <v>180628.11945473199</v>
      </c>
      <c r="E204">
        <v>103257.26194061901</v>
      </c>
      <c r="F204">
        <v>196820.961906015</v>
      </c>
    </row>
    <row r="205" spans="1:6" x14ac:dyDescent="0.25">
      <c r="A205">
        <v>578</v>
      </c>
      <c r="B205">
        <v>150419.59818989999</v>
      </c>
      <c r="C205">
        <v>119615.60001560301</v>
      </c>
      <c r="D205">
        <v>181223.59636419601</v>
      </c>
      <c r="E205">
        <v>103308.948392673</v>
      </c>
      <c r="F205">
        <v>197530.247987126</v>
      </c>
    </row>
    <row r="206" spans="1:6" x14ac:dyDescent="0.25">
      <c r="A206">
        <v>579</v>
      </c>
      <c r="B206">
        <v>150800.08445648299</v>
      </c>
      <c r="C206">
        <v>119780.590378737</v>
      </c>
      <c r="D206">
        <v>181819.57853422899</v>
      </c>
      <c r="E206">
        <v>103359.862115371</v>
      </c>
      <c r="F206">
        <v>198240.306797595</v>
      </c>
    </row>
    <row r="207" spans="1:6" x14ac:dyDescent="0.25">
      <c r="A207">
        <v>580</v>
      </c>
      <c r="B207">
        <v>151180.57072306599</v>
      </c>
      <c r="C207">
        <v>119945.07669015101</v>
      </c>
      <c r="D207">
        <v>182416.06475598001</v>
      </c>
      <c r="E207">
        <v>103410.004957488</v>
      </c>
      <c r="F207">
        <v>198951.136488644</v>
      </c>
    </row>
    <row r="208" spans="1:6" x14ac:dyDescent="0.25">
      <c r="A208">
        <v>581</v>
      </c>
      <c r="B208">
        <v>151561.05698964899</v>
      </c>
      <c r="C208">
        <v>120109.06014976199</v>
      </c>
      <c r="D208">
        <v>183013.05382953599</v>
      </c>
      <c r="E208">
        <v>103459.378754135</v>
      </c>
      <c r="F208">
        <v>199662.73522516299</v>
      </c>
    </row>
    <row r="209" spans="1:6" x14ac:dyDescent="0.25">
      <c r="A209">
        <v>582</v>
      </c>
      <c r="B209">
        <v>151941.54325623199</v>
      </c>
      <c r="C209">
        <v>120272.541948663</v>
      </c>
      <c r="D209">
        <v>183610.544563801</v>
      </c>
      <c r="E209">
        <v>103507.98532693301</v>
      </c>
      <c r="F209">
        <v>200375.10118552999</v>
      </c>
    </row>
    <row r="210" spans="1:6" x14ac:dyDescent="0.25">
      <c r="A210">
        <v>583</v>
      </c>
      <c r="B210">
        <v>152322.02952281499</v>
      </c>
      <c r="C210">
        <v>120435.52326923799</v>
      </c>
      <c r="D210">
        <v>184208.535776392</v>
      </c>
      <c r="E210">
        <v>103555.826484184</v>
      </c>
      <c r="F210">
        <v>201088.23256144501</v>
      </c>
    </row>
    <row r="211" spans="1:6" x14ac:dyDescent="0.25">
      <c r="A211">
        <v>584</v>
      </c>
      <c r="B211">
        <v>152702.51578939799</v>
      </c>
      <c r="C211">
        <v>120598.005285272</v>
      </c>
      <c r="D211">
        <v>184807.02629352399</v>
      </c>
      <c r="E211">
        <v>103602.904021038</v>
      </c>
      <c r="F211">
        <v>201802.12755775801</v>
      </c>
    </row>
    <row r="212" spans="1:6" x14ac:dyDescent="0.25">
      <c r="A212">
        <v>585</v>
      </c>
      <c r="B212">
        <v>153083.00205598099</v>
      </c>
      <c r="C212">
        <v>120759.98916206</v>
      </c>
      <c r="D212">
        <v>185406.01494990199</v>
      </c>
      <c r="E212">
        <v>103649.219719656</v>
      </c>
      <c r="F212">
        <v>202516.784392306</v>
      </c>
    </row>
    <row r="213" spans="1:6" x14ac:dyDescent="0.25">
      <c r="A213">
        <v>586</v>
      </c>
      <c r="B213">
        <v>153463.48832256399</v>
      </c>
      <c r="C213">
        <v>120921.47605651</v>
      </c>
      <c r="D213">
        <v>186005.50058861799</v>
      </c>
      <c r="E213">
        <v>103694.775349378</v>
      </c>
      <c r="F213">
        <v>203232.20129575001</v>
      </c>
    </row>
    <row r="214" spans="1:6" x14ac:dyDescent="0.25">
      <c r="A214">
        <v>587</v>
      </c>
      <c r="B214">
        <v>153843.97458914699</v>
      </c>
      <c r="C214">
        <v>121082.467117248</v>
      </c>
      <c r="D214">
        <v>186605.48206104699</v>
      </c>
      <c r="E214">
        <v>103739.572666876</v>
      </c>
      <c r="F214">
        <v>203948.376511418</v>
      </c>
    </row>
    <row r="215" spans="1:6" x14ac:dyDescent="0.25">
      <c r="A215">
        <v>588</v>
      </c>
      <c r="B215">
        <v>154224.46085572999</v>
      </c>
      <c r="C215">
        <v>121242.963484719</v>
      </c>
      <c r="D215">
        <v>187205.958226741</v>
      </c>
      <c r="E215">
        <v>103783.613416312</v>
      </c>
      <c r="F215">
        <v>204665.30829514901</v>
      </c>
    </row>
    <row r="216" spans="1:6" x14ac:dyDescent="0.25">
      <c r="A216">
        <v>589</v>
      </c>
      <c r="B216">
        <v>154604.94712231299</v>
      </c>
      <c r="C216">
        <v>121402.96629129301</v>
      </c>
      <c r="D216">
        <v>187806.92795333301</v>
      </c>
      <c r="E216">
        <v>103826.89932949199</v>
      </c>
      <c r="F216">
        <v>205382.99491513401</v>
      </c>
    </row>
    <row r="217" spans="1:6" x14ac:dyDescent="0.25">
      <c r="A217">
        <v>590</v>
      </c>
      <c r="B217">
        <v>154985.433388896</v>
      </c>
      <c r="C217">
        <v>121562.476661355</v>
      </c>
      <c r="D217">
        <v>188408.39011643801</v>
      </c>
      <c r="E217">
        <v>103869.432126017</v>
      </c>
      <c r="F217">
        <v>206101.43465177499</v>
      </c>
    </row>
    <row r="218" spans="1:6" x14ac:dyDescent="0.25">
      <c r="A218">
        <v>591</v>
      </c>
      <c r="B218">
        <v>155365.919655479</v>
      </c>
      <c r="C218">
        <v>121721.49571140599</v>
      </c>
      <c r="D218">
        <v>189010.343599552</v>
      </c>
      <c r="E218">
        <v>103911.21351343</v>
      </c>
      <c r="F218">
        <v>206820.62579752799</v>
      </c>
    </row>
    <row r="219" spans="1:6" x14ac:dyDescent="0.25">
      <c r="A219">
        <v>592</v>
      </c>
      <c r="B219">
        <v>155746.405922062</v>
      </c>
      <c r="C219">
        <v>121880.024550161</v>
      </c>
      <c r="D219">
        <v>189612.78729396401</v>
      </c>
      <c r="E219">
        <v>103952.245187361</v>
      </c>
      <c r="F219">
        <v>207540.56665676399</v>
      </c>
    </row>
    <row r="220" spans="1:6" x14ac:dyDescent="0.25">
      <c r="A220">
        <v>593</v>
      </c>
      <c r="B220">
        <v>156126.892188645</v>
      </c>
      <c r="C220">
        <v>122038.06427863501</v>
      </c>
      <c r="D220">
        <v>190215.720098655</v>
      </c>
      <c r="E220">
        <v>103992.528831669</v>
      </c>
      <c r="F220">
        <v>208261.25554562101</v>
      </c>
    </row>
    <row r="221" spans="1:6" x14ac:dyDescent="0.25">
      <c r="A221">
        <v>594</v>
      </c>
      <c r="B221">
        <v>156507.378455228</v>
      </c>
      <c r="C221">
        <v>122195.61599024299</v>
      </c>
      <c r="D221">
        <v>190819.14092021401</v>
      </c>
      <c r="E221">
        <v>104032.066118587</v>
      </c>
      <c r="F221">
        <v>208982.69079187</v>
      </c>
    </row>
    <row r="222" spans="1:6" x14ac:dyDescent="0.25">
      <c r="A222">
        <v>595</v>
      </c>
      <c r="B222">
        <v>156887.864721811</v>
      </c>
      <c r="C222">
        <v>122352.680770883</v>
      </c>
      <c r="D222">
        <v>191423.04867273901</v>
      </c>
      <c r="E222">
        <v>104070.858708853</v>
      </c>
      <c r="F222">
        <v>209704.87073476901</v>
      </c>
    </row>
    <row r="223" spans="1:6" x14ac:dyDescent="0.25">
      <c r="A223">
        <v>596</v>
      </c>
      <c r="B223">
        <v>157268.350988394</v>
      </c>
      <c r="C223">
        <v>122509.259699031</v>
      </c>
      <c r="D223">
        <v>192027.442277758</v>
      </c>
      <c r="E223">
        <v>104108.908251853</v>
      </c>
      <c r="F223">
        <v>210427.79372493501</v>
      </c>
    </row>
    <row r="224" spans="1:6" x14ac:dyDescent="0.25">
      <c r="A224">
        <v>597</v>
      </c>
      <c r="B224">
        <v>157648.837254977</v>
      </c>
      <c r="C224">
        <v>122665.353845822</v>
      </c>
      <c r="D224">
        <v>192632.320664133</v>
      </c>
      <c r="E224">
        <v>104146.216385748</v>
      </c>
      <c r="F224">
        <v>211151.45812420599</v>
      </c>
    </row>
    <row r="225" spans="1:6" x14ac:dyDescent="0.25">
      <c r="A225">
        <v>598</v>
      </c>
      <c r="B225">
        <v>158029.32352156</v>
      </c>
      <c r="C225">
        <v>122820.964275141</v>
      </c>
      <c r="D225">
        <v>193237.68276798</v>
      </c>
      <c r="E225">
        <v>104182.78473760901</v>
      </c>
      <c r="F225">
        <v>211875.86230551099</v>
      </c>
    </row>
    <row r="226" spans="1:6" x14ac:dyDescent="0.25">
      <c r="A226">
        <v>599</v>
      </c>
      <c r="B226">
        <v>158409.809788143</v>
      </c>
      <c r="C226">
        <v>122976.092043704</v>
      </c>
      <c r="D226">
        <v>193843.52753258299</v>
      </c>
      <c r="E226">
        <v>104218.614923544</v>
      </c>
      <c r="F226">
        <v>212601.00465274299</v>
      </c>
    </row>
    <row r="227" spans="1:6" x14ac:dyDescent="0.25">
      <c r="A227">
        <v>600</v>
      </c>
      <c r="B227">
        <v>158790.296054726</v>
      </c>
      <c r="C227">
        <v>123130.738201142</v>
      </c>
      <c r="D227">
        <v>194449.85390831099</v>
      </c>
      <c r="E227">
        <v>104253.708548825</v>
      </c>
      <c r="F227">
        <v>213326.88356062799</v>
      </c>
    </row>
    <row r="228" spans="1:6" x14ac:dyDescent="0.25">
      <c r="A228">
        <v>601</v>
      </c>
      <c r="B228">
        <v>159170.782321309</v>
      </c>
      <c r="C228">
        <v>123284.903790082</v>
      </c>
      <c r="D228">
        <v>195056.660852537</v>
      </c>
      <c r="E228">
        <v>104288.067208012</v>
      </c>
      <c r="F228">
        <v>214053.49743460701</v>
      </c>
    </row>
    <row r="229" spans="1:6" x14ac:dyDescent="0.25">
      <c r="A229">
        <v>602</v>
      </c>
      <c r="B229">
        <v>159551.268587892</v>
      </c>
      <c r="C229">
        <v>123438.589846228</v>
      </c>
      <c r="D229">
        <v>195663.94732955701</v>
      </c>
      <c r="E229">
        <v>104321.69248507801</v>
      </c>
      <c r="F229">
        <v>214780.84469070699</v>
      </c>
    </row>
    <row r="230" spans="1:6" x14ac:dyDescent="0.25">
      <c r="A230">
        <v>603</v>
      </c>
      <c r="B230">
        <v>159931.754854475</v>
      </c>
      <c r="C230">
        <v>123591.79739844</v>
      </c>
      <c r="D230">
        <v>196271.71231051101</v>
      </c>
      <c r="E230">
        <v>104354.585953526</v>
      </c>
      <c r="F230">
        <v>215508.923755425</v>
      </c>
    </row>
    <row r="231" spans="1:6" x14ac:dyDescent="0.25">
      <c r="A231">
        <v>604</v>
      </c>
      <c r="B231">
        <v>160312.24112105899</v>
      </c>
      <c r="C231">
        <v>123744.52746880701</v>
      </c>
      <c r="D231">
        <v>196879.95477330999</v>
      </c>
      <c r="E231">
        <v>104386.749176511</v>
      </c>
      <c r="F231">
        <v>216237.73306560601</v>
      </c>
    </row>
    <row r="232" spans="1:6" x14ac:dyDescent="0.25">
      <c r="A232">
        <v>605</v>
      </c>
      <c r="B232">
        <v>160692.72738764199</v>
      </c>
      <c r="C232">
        <v>123896.781072731</v>
      </c>
      <c r="D232">
        <v>197488.67370255201</v>
      </c>
      <c r="E232">
        <v>104418.183706953</v>
      </c>
      <c r="F232">
        <v>216967.27106833001</v>
      </c>
    </row>
    <row r="233" spans="1:6" x14ac:dyDescent="0.25">
      <c r="A233">
        <v>606</v>
      </c>
      <c r="B233">
        <v>161073.21365422499</v>
      </c>
      <c r="C233">
        <v>124048.559218995</v>
      </c>
      <c r="D233">
        <v>198097.86808945399</v>
      </c>
      <c r="E233">
        <v>104448.891087654</v>
      </c>
      <c r="F233">
        <v>217697.53622079501</v>
      </c>
    </row>
    <row r="234" spans="1:6" x14ac:dyDescent="0.25">
      <c r="A234">
        <v>607</v>
      </c>
      <c r="B234">
        <v>161453.69992080799</v>
      </c>
      <c r="C234">
        <v>124199.86290984201</v>
      </c>
      <c r="D234">
        <v>198707.53693177301</v>
      </c>
      <c r="E234">
        <v>104478.872851412</v>
      </c>
      <c r="F234">
        <v>218428.52699020301</v>
      </c>
    </row>
    <row r="235" spans="1:6" x14ac:dyDescent="0.25">
      <c r="A235">
        <v>608</v>
      </c>
      <c r="B235">
        <v>161834.18618739099</v>
      </c>
      <c r="C235">
        <v>124350.693141044</v>
      </c>
      <c r="D235">
        <v>199317.679233737</v>
      </c>
      <c r="E235">
        <v>104508.13052112699</v>
      </c>
      <c r="F235">
        <v>219160.241853655</v>
      </c>
    </row>
    <row r="236" spans="1:6" x14ac:dyDescent="0.25">
      <c r="A236">
        <v>609</v>
      </c>
      <c r="B236">
        <v>162214.672453974</v>
      </c>
      <c r="C236">
        <v>124501.05090197299</v>
      </c>
      <c r="D236">
        <v>199928.29400597399</v>
      </c>
      <c r="E236">
        <v>104536.665609916</v>
      </c>
      <c r="F236">
        <v>219892.679298031</v>
      </c>
    </row>
    <row r="237" spans="1:6" x14ac:dyDescent="0.25">
      <c r="A237">
        <v>610</v>
      </c>
      <c r="B237">
        <v>162595.158720557</v>
      </c>
      <c r="C237">
        <v>124650.937175677</v>
      </c>
      <c r="D237">
        <v>200539.38026543701</v>
      </c>
      <c r="E237">
        <v>104564.47962121799</v>
      </c>
      <c r="F237">
        <v>220625.83781989501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601"/>
  <sheetViews>
    <sheetView topLeftCell="A226" zoomScaleNormal="100" workbookViewId="0">
      <selection activeCell="AC35" sqref="AC35"/>
    </sheetView>
  </sheetViews>
  <sheetFormatPr defaultColWidth="9.140625" defaultRowHeight="15" outlineLevelCol="1" x14ac:dyDescent="0.25"/>
  <cols>
    <col min="1" max="2" width="6.5703125" style="49" customWidth="1"/>
    <col min="3" max="3" width="9.140625" style="49" customWidth="1"/>
    <col min="4" max="4" width="9.7109375" style="49" bestFit="1" customWidth="1"/>
    <col min="5" max="5" width="11.140625" style="49" customWidth="1"/>
    <col min="6" max="10" width="10" style="49" bestFit="1" customWidth="1"/>
    <col min="11" max="14" width="8.85546875" style="32" customWidth="1"/>
    <col min="15" max="25" width="8.85546875" style="46" customWidth="1" outlineLevel="1"/>
    <col min="26" max="26" width="9.140625" style="50"/>
    <col min="27" max="27" width="9.5703125" style="49" bestFit="1" customWidth="1"/>
    <col min="28" max="33" width="9.140625" style="49"/>
    <col min="34" max="34" width="3.140625" style="49" customWidth="1"/>
    <col min="35" max="40" width="9.140625" style="49"/>
    <col min="41" max="51" width="9.140625" style="48"/>
    <col min="52" max="16384" width="9.140625" style="49"/>
  </cols>
  <sheetData>
    <row r="1" spans="1:51" s="45" customFormat="1" ht="63.75" x14ac:dyDescent="0.2">
      <c r="A1" s="14" t="s">
        <v>7</v>
      </c>
      <c r="B1" s="14" t="s">
        <v>8</v>
      </c>
      <c r="C1" s="14" t="s">
        <v>10</v>
      </c>
      <c r="D1" s="14" t="s">
        <v>0</v>
      </c>
      <c r="E1" s="15" t="str">
        <f>IF(ISBLANK(table!E1),NA(),table!E1)&amp;" SA"</f>
        <v>Advance Retail Sales: Grocery Stores SA</v>
      </c>
      <c r="F1" s="14" t="s">
        <v>2</v>
      </c>
      <c r="G1" s="14" t="s">
        <v>3</v>
      </c>
      <c r="H1" s="16" t="s">
        <v>1</v>
      </c>
      <c r="I1" s="14" t="s">
        <v>4</v>
      </c>
      <c r="J1" s="14" t="s">
        <v>5</v>
      </c>
      <c r="K1" s="14" t="s">
        <v>42</v>
      </c>
      <c r="L1" s="16" t="s">
        <v>43</v>
      </c>
      <c r="M1" s="14" t="s">
        <v>44</v>
      </c>
      <c r="N1" s="55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1"/>
      <c r="AA1" s="42" t="str">
        <f>E1</f>
        <v>Advance Retail Sales: Grocery Stores SA</v>
      </c>
      <c r="AB1" s="42" t="str">
        <f>H1</f>
        <v>Point.Forecast</v>
      </c>
      <c r="AC1" s="42" t="str">
        <f>F1</f>
        <v>Lo.80</v>
      </c>
      <c r="AD1" s="42" t="str">
        <f>G1</f>
        <v>Hi.80</v>
      </c>
      <c r="AE1" s="42" t="str">
        <f t="shared" ref="AE1:AF1" si="0">I1</f>
        <v>Lo.95</v>
      </c>
      <c r="AF1" s="42" t="str">
        <f t="shared" si="0"/>
        <v>Hi.95</v>
      </c>
      <c r="AG1" s="42" t="s">
        <v>9</v>
      </c>
      <c r="AH1" s="43"/>
      <c r="AI1" s="42" t="str">
        <f>AA1</f>
        <v>Advance Retail Sales: Grocery Stores SA</v>
      </c>
      <c r="AJ1" s="42" t="str">
        <f t="shared" ref="AJ1:AM1" si="1">AB1</f>
        <v>Point.Forecast</v>
      </c>
      <c r="AK1" s="42" t="str">
        <f t="shared" si="1"/>
        <v>Lo.80</v>
      </c>
      <c r="AL1" s="42" t="str">
        <f t="shared" si="1"/>
        <v>Hi.80</v>
      </c>
      <c r="AM1" s="42" t="str">
        <f t="shared" si="1"/>
        <v>Lo.95</v>
      </c>
      <c r="AN1" s="42" t="str">
        <f>AF1</f>
        <v>Hi.95</v>
      </c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</row>
    <row r="2" spans="1:51" ht="12.75" x14ac:dyDescent="0.2">
      <c r="A2" s="23">
        <f>MONTH(D2)</f>
        <v>1</v>
      </c>
      <c r="B2" s="23">
        <f>YEAR(D2)</f>
        <v>1992</v>
      </c>
      <c r="C2" s="23">
        <v>1</v>
      </c>
      <c r="D2" s="24">
        <v>33604</v>
      </c>
      <c r="E2" s="25">
        <f>IF(ISBLANK(table!E2),NA(),table!E2)</f>
        <v>27835</v>
      </c>
      <c r="F2" s="25" t="e">
        <f>IFERROR(IF(AND(ISERROR($E3),ISERROR(INDEX(GrocerySAF!C$2:C$251,MATCH(GrocerySA!$C2,GrocerySAF!$A$2:$A$251,0)))),$E2,INDEX(GrocerySAF!C$2:C$251,MATCH(GrocerySA!$C2,GrocerySAF!$A$2:$A$251,0))),NA())</f>
        <v>#N/A</v>
      </c>
      <c r="G2" s="25" t="e">
        <f>IFERROR(IF(AND(ISERROR($E3),ISERROR(INDEX(GrocerySAF!D$2:D$251,MATCH(GrocerySA!$C2,GrocerySAF!$A$2:$A$251,0)))),$E2,INDEX(GrocerySAF!D$2:D$251,MATCH(GrocerySA!$C2,GrocerySAF!$A$2:$A$251,0))),NA())</f>
        <v>#N/A</v>
      </c>
      <c r="H2" s="26" t="e">
        <f>IFERROR(IF(AND(ISERROR($E3),ISERROR(INDEX(GrocerySAF!B$2:B$251,MATCH(GrocerySA!$C2,GrocerySAF!$A$2:$A$251,0)))),$E2,INDEX(GrocerySAF!B$2:B$251,MATCH(GrocerySA!$C2,GrocerySAF!$A$2:$A$251,0))),NA())</f>
        <v>#N/A</v>
      </c>
      <c r="I2" s="25" t="e">
        <f>IFERROR(IF(AND(ISERROR($E3),ISERROR(INDEX(GrocerySAF!E$2:E$251,MATCH(GrocerySA!$C2,GrocerySAF!$A$2:$A$251,0)))),$E2,INDEX(GrocerySAF!E$2:E$251,MATCH(GrocerySA!$C2,GrocerySAF!$A$2:$A$251,0))),NA())</f>
        <v>#N/A</v>
      </c>
      <c r="J2" s="25" t="e">
        <f>IFERROR(IF(AND(ISERROR($E3),ISERROR(INDEX(GrocerySAF!F$2:F$251,MATCH(GrocerySA!$C2,GrocerySAF!$A$2:$A$251,0)))),$E2,INDEX(GrocerySAF!F$2:F$251,MATCH(GrocerySA!$C2,GrocerySAF!$A$2:$A$251,0))),NA())</f>
        <v>#N/A</v>
      </c>
      <c r="K2" s="25"/>
      <c r="L2" s="26"/>
      <c r="M2" s="25"/>
      <c r="N2" s="56">
        <f>E2/GrocerySA!E2</f>
        <v>1</v>
      </c>
      <c r="Z2" s="47" cm="1">
        <f t="array" ref="Z2:Z32">_xlfn.UNIQUE(B2:B373)</f>
        <v>1992</v>
      </c>
      <c r="AA2" s="25">
        <f t="shared" ref="AA2:AA31" si="2">IF(SUMIFS(E$2:E$373,$B$2:$B$373,$Z2,E$2:E$373,"&lt;&gt;#N/A")=0,NA(),SUMIFS(E$2:E$373,$B$2:$B$373,$Z2,E$2:E$373,"&lt;&gt;#N/A"))</f>
        <v>336540</v>
      </c>
      <c r="AB2" s="25" t="e">
        <f t="shared" ref="AB2:AB32" ca="1" si="3">IF($Z2&lt;YEAR(TODAY())-1,NA(),IF($Z2=YEAR(TODAY())-1,$AA2,IF(SUMIFS(H$2:H$373,$B$2:$B$373,$Z2,H$2:H$373,"&lt;&gt;#N/A")=0,NA(),SUMIFS(H$2:H$373,$B$2:$B$373,$Z2,H$2:H$373,"&lt;&gt;#N/A")+SUMIFS($E$2:$E$373,$B$2:$B$373,$Z2,$E$2:$E$373,"&lt;&gt;#N/A"))))</f>
        <v>#N/A</v>
      </c>
      <c r="AC2" s="25" t="e">
        <f t="shared" ref="AC2:AC32" ca="1" si="4">IF($Z2&lt;YEAR(TODAY())-1,NA(),IF($Z2=YEAR(TODAY())-1,$AA2,IF(SUMIFS(F$2:F$373,$B$2:$B$373,$Z2,F$2:F$373,"&lt;&gt;#N/A")=0,NA(),SUMIFS(F$2:F$373,$B$2:$B$373,$Z2,F$2:F$373,"&lt;&gt;#N/A")+SUMIFS($E$2:$E$373,$B$2:$B$373,$Z2,$E$2:$E$373,"&lt;&gt;#N/A"))))</f>
        <v>#N/A</v>
      </c>
      <c r="AD2" s="25" t="e">
        <f t="shared" ref="AD2:AD32" ca="1" si="5">IF($Z2&lt;YEAR(TODAY())-1,NA(),IF($Z2=YEAR(TODAY())-1,$AA2,IF(SUMIFS(G$2:G$373,$B$2:$B$373,$Z2,G$2:G$373,"&lt;&gt;#N/A")=0,NA(),SUMIFS(G$2:G$373,$B$2:$B$373,$Z2,G$2:G$373,"&lt;&gt;#N/A")+SUMIFS($E$2:$E$373,$B$2:$B$373,$Z2,$E$2:$E$373,"&lt;&gt;#N/A"))))</f>
        <v>#N/A</v>
      </c>
      <c r="AE2" s="25" t="e">
        <f t="shared" ref="AE2:AE32" ca="1" si="6">IF($Z2&lt;YEAR(TODAY())-1,NA(),IF($Z2=YEAR(TODAY())-1,$AA2,IF(SUMIFS(I$2:I$373,$B$2:$B$373,$Z2,I$2:I$373,"&lt;&gt;#N/A")=0,NA(),SUMIFS(I$2:I$373,$B$2:$B$373,$Z2,I$2:I$373,"&lt;&gt;#N/A")+SUMIFS($E$2:$E$373,$B$2:$B$373,$Z2,$E$2:$E$373,"&lt;&gt;#N/A"))))</f>
        <v>#N/A</v>
      </c>
      <c r="AF2" s="25" t="e">
        <f t="shared" ref="AF2:AF32" ca="1" si="7">IF($Z2&lt;YEAR(TODAY())-1,NA(),IF($Z2=YEAR(TODAY())-1,$AA2,IF(SUMIFS(J$2:J$373,$B$2:$B$373,$Z2,J$2:J$373,"&lt;&gt;#N/A")=0,NA(),SUMIFS(J$2:J$373,$B$2:$B$373,$Z2,J$2:J$373,"&lt;&gt;#N/A")+SUMIFS($E$2:$E$373,$B$2:$B$373,$Z2,$E$2:$E$373,"&lt;&gt;#N/A"))))</f>
        <v>#N/A</v>
      </c>
      <c r="AG2" s="23">
        <v>0</v>
      </c>
      <c r="AH2" s="29"/>
      <c r="AI2" s="30"/>
      <c r="AJ2" s="30"/>
      <c r="AK2" s="30"/>
      <c r="AL2" s="30"/>
      <c r="AM2" s="30"/>
      <c r="AN2" s="30"/>
    </row>
    <row r="3" spans="1:51" ht="12.75" x14ac:dyDescent="0.2">
      <c r="A3" s="23">
        <f t="shared" ref="A3:A66" si="8">MONTH(D3)</f>
        <v>2</v>
      </c>
      <c r="B3" s="23">
        <f t="shared" ref="B3:B66" si="9">YEAR(D3)</f>
        <v>1992</v>
      </c>
      <c r="C3" s="23">
        <v>2</v>
      </c>
      <c r="D3" s="24">
        <v>33635</v>
      </c>
      <c r="E3" s="25">
        <f>IF(ISBLANK(table!E3),NA(),table!E3)</f>
        <v>27720</v>
      </c>
      <c r="F3" s="25" t="e">
        <f>IFERROR(IF(AND(ISERROR($E4),ISERROR(INDEX(GrocerySAF!C$2:C$251,MATCH(GrocerySA!$C3,GrocerySAF!$A$2:$A$251,0)))),$E3,INDEX(GrocerySAF!C$2:C$251,MATCH(GrocerySA!$C3,GrocerySAF!$A$2:$A$251,0))),NA())</f>
        <v>#N/A</v>
      </c>
      <c r="G3" s="25" t="e">
        <f>IFERROR(IF(AND(ISERROR($E4),ISERROR(INDEX(GrocerySAF!D$2:D$251,MATCH(GrocerySA!$C3,GrocerySAF!$A$2:$A$251,0)))),$E3,INDEX(GrocerySAF!D$2:D$251,MATCH(GrocerySA!$C3,GrocerySAF!$A$2:$A$251,0))),NA())</f>
        <v>#N/A</v>
      </c>
      <c r="H3" s="26" t="e">
        <f>IFERROR(IF(AND(ISERROR($E4),ISERROR(INDEX(GrocerySAF!B$2:B$251,MATCH(GrocerySA!$C3,GrocerySAF!$A$2:$A$251,0)))),$E3,INDEX(GrocerySAF!B$2:B$251,MATCH(GrocerySA!$C3,GrocerySAF!$A$2:$A$251,0))),NA())</f>
        <v>#N/A</v>
      </c>
      <c r="I3" s="25" t="e">
        <f>IFERROR(IF(AND(ISERROR($E4),ISERROR(INDEX(GrocerySAF!E$2:E$251,MATCH(GrocerySA!$C3,GrocerySAF!$A$2:$A$251,0)))),$E3,INDEX(GrocerySAF!E$2:E$251,MATCH(GrocerySA!$C3,GrocerySAF!$A$2:$A$251,0))),NA())</f>
        <v>#N/A</v>
      </c>
      <c r="J3" s="25" t="e">
        <f>IFERROR(IF(AND(ISERROR($E4),ISERROR(INDEX(GrocerySAF!F$2:F$251,MATCH(GrocerySA!$C3,GrocerySAF!$A$2:$A$251,0)))),$E3,INDEX(GrocerySAF!F$2:F$251,MATCH(GrocerySA!$C3,GrocerySAF!$A$2:$A$251,0))),NA())</f>
        <v>#N/A</v>
      </c>
      <c r="K3" s="25"/>
      <c r="L3" s="26"/>
      <c r="M3" s="25"/>
      <c r="N3" s="56">
        <f>E3/GrocerySA!E3</f>
        <v>1</v>
      </c>
      <c r="Z3" s="47">
        <v>1993</v>
      </c>
      <c r="AA3" s="25">
        <f t="shared" si="2"/>
        <v>341481</v>
      </c>
      <c r="AB3" s="25" t="e">
        <f t="shared" ca="1" si="3"/>
        <v>#N/A</v>
      </c>
      <c r="AC3" s="25" t="e">
        <f t="shared" ca="1" si="4"/>
        <v>#N/A</v>
      </c>
      <c r="AD3" s="25" t="e">
        <f t="shared" ca="1" si="5"/>
        <v>#N/A</v>
      </c>
      <c r="AE3" s="25" t="e">
        <f t="shared" ca="1" si="6"/>
        <v>#N/A</v>
      </c>
      <c r="AF3" s="25" t="e">
        <f t="shared" ca="1" si="7"/>
        <v>#N/A</v>
      </c>
      <c r="AG3" s="23">
        <v>0</v>
      </c>
      <c r="AH3" s="29"/>
      <c r="AI3" s="33">
        <f t="shared" ref="AI3:AN32" si="10">(AA3-$AA2)/$AA2</f>
        <v>1.4681761454804779E-2</v>
      </c>
      <c r="AJ3" s="33" t="e">
        <f t="shared" ca="1" si="10"/>
        <v>#N/A</v>
      </c>
      <c r="AK3" s="33" t="e">
        <f t="shared" ca="1" si="10"/>
        <v>#N/A</v>
      </c>
      <c r="AL3" s="33" t="e">
        <f t="shared" ca="1" si="10"/>
        <v>#N/A</v>
      </c>
      <c r="AM3" s="33" t="e">
        <f t="shared" ca="1" si="10"/>
        <v>#N/A</v>
      </c>
      <c r="AN3" s="33" t="e">
        <f t="shared" ca="1" si="10"/>
        <v>#N/A</v>
      </c>
    </row>
    <row r="4" spans="1:51" ht="12.75" x14ac:dyDescent="0.2">
      <c r="A4" s="23">
        <f t="shared" si="8"/>
        <v>3</v>
      </c>
      <c r="B4" s="23">
        <f t="shared" si="9"/>
        <v>1992</v>
      </c>
      <c r="C4" s="23">
        <v>3</v>
      </c>
      <c r="D4" s="24">
        <v>33664</v>
      </c>
      <c r="E4" s="25">
        <f>IF(ISBLANK(table!E4),NA(),table!E4)</f>
        <v>27848</v>
      </c>
      <c r="F4" s="25" t="e">
        <f>IFERROR(IF(AND(ISERROR($E5),ISERROR(INDEX(GrocerySAF!C$2:C$251,MATCH(GrocerySA!$C4,GrocerySAF!$A$2:$A$251,0)))),$E4,INDEX(GrocerySAF!C$2:C$251,MATCH(GrocerySA!$C4,GrocerySAF!$A$2:$A$251,0))),NA())</f>
        <v>#N/A</v>
      </c>
      <c r="G4" s="25" t="e">
        <f>IFERROR(IF(AND(ISERROR($E5),ISERROR(INDEX(GrocerySAF!D$2:D$251,MATCH(GrocerySA!$C4,GrocerySAF!$A$2:$A$251,0)))),$E4,INDEX(GrocerySAF!D$2:D$251,MATCH(GrocerySA!$C4,GrocerySAF!$A$2:$A$251,0))),NA())</f>
        <v>#N/A</v>
      </c>
      <c r="H4" s="26" t="e">
        <f>IFERROR(IF(AND(ISERROR($E5),ISERROR(INDEX(GrocerySAF!B$2:B$251,MATCH(GrocerySA!$C4,GrocerySAF!$A$2:$A$251,0)))),$E4,INDEX(GrocerySAF!B$2:B$251,MATCH(GrocerySA!$C4,GrocerySAF!$A$2:$A$251,0))),NA())</f>
        <v>#N/A</v>
      </c>
      <c r="I4" s="25" t="e">
        <f>IFERROR(IF(AND(ISERROR($E5),ISERROR(INDEX(GrocerySAF!E$2:E$251,MATCH(GrocerySA!$C4,GrocerySAF!$A$2:$A$251,0)))),$E4,INDEX(GrocerySAF!E$2:E$251,MATCH(GrocerySA!$C4,GrocerySAF!$A$2:$A$251,0))),NA())</f>
        <v>#N/A</v>
      </c>
      <c r="J4" s="25" t="e">
        <f>IFERROR(IF(AND(ISERROR($E5),ISERROR(INDEX(GrocerySAF!F$2:F$251,MATCH(GrocerySA!$C4,GrocerySAF!$A$2:$A$251,0)))),$E4,INDEX(GrocerySAF!F$2:F$251,MATCH(GrocerySA!$C4,GrocerySAF!$A$2:$A$251,0))),NA())</f>
        <v>#N/A</v>
      </c>
      <c r="K4" s="25"/>
      <c r="L4" s="26"/>
      <c r="M4" s="25"/>
      <c r="N4" s="56">
        <f>E4/GrocerySA!E4</f>
        <v>1</v>
      </c>
      <c r="Z4" s="47">
        <v>1994</v>
      </c>
      <c r="AA4" s="25">
        <f t="shared" si="2"/>
        <v>350416</v>
      </c>
      <c r="AB4" s="25" t="e">
        <f t="shared" ca="1" si="3"/>
        <v>#N/A</v>
      </c>
      <c r="AC4" s="25" t="e">
        <f t="shared" ca="1" si="4"/>
        <v>#N/A</v>
      </c>
      <c r="AD4" s="25" t="e">
        <f t="shared" ca="1" si="5"/>
        <v>#N/A</v>
      </c>
      <c r="AE4" s="25" t="e">
        <f t="shared" ca="1" si="6"/>
        <v>#N/A</v>
      </c>
      <c r="AF4" s="25" t="e">
        <f t="shared" ca="1" si="7"/>
        <v>#N/A</v>
      </c>
      <c r="AG4" s="23">
        <v>0</v>
      </c>
      <c r="AH4" s="29"/>
      <c r="AI4" s="33">
        <f t="shared" si="10"/>
        <v>2.6165438194218713E-2</v>
      </c>
      <c r="AJ4" s="33" t="e">
        <f t="shared" ca="1" si="10"/>
        <v>#N/A</v>
      </c>
      <c r="AK4" s="33" t="e">
        <f t="shared" ca="1" si="10"/>
        <v>#N/A</v>
      </c>
      <c r="AL4" s="33" t="e">
        <f t="shared" ca="1" si="10"/>
        <v>#N/A</v>
      </c>
      <c r="AM4" s="33" t="e">
        <f t="shared" ca="1" si="10"/>
        <v>#N/A</v>
      </c>
      <c r="AN4" s="33" t="e">
        <f t="shared" ca="1" si="10"/>
        <v>#N/A</v>
      </c>
    </row>
    <row r="5" spans="1:51" ht="12.75" x14ac:dyDescent="0.2">
      <c r="A5" s="23">
        <f t="shared" si="8"/>
        <v>4</v>
      </c>
      <c r="B5" s="23">
        <f t="shared" si="9"/>
        <v>1992</v>
      </c>
      <c r="C5" s="23">
        <v>4</v>
      </c>
      <c r="D5" s="24">
        <v>33695</v>
      </c>
      <c r="E5" s="25">
        <f>IF(ISBLANK(table!E5),NA(),table!E5)</f>
        <v>27867</v>
      </c>
      <c r="F5" s="25" t="e">
        <f>IFERROR(IF(AND(ISERROR($E6),ISERROR(INDEX(GrocerySAF!C$2:C$251,MATCH(GrocerySA!$C5,GrocerySAF!$A$2:$A$251,0)))),$E5,INDEX(GrocerySAF!C$2:C$251,MATCH(GrocerySA!$C5,GrocerySAF!$A$2:$A$251,0))),NA())</f>
        <v>#N/A</v>
      </c>
      <c r="G5" s="25" t="e">
        <f>IFERROR(IF(AND(ISERROR($E6),ISERROR(INDEX(GrocerySAF!D$2:D$251,MATCH(GrocerySA!$C5,GrocerySAF!$A$2:$A$251,0)))),$E5,INDEX(GrocerySAF!D$2:D$251,MATCH(GrocerySA!$C5,GrocerySAF!$A$2:$A$251,0))),NA())</f>
        <v>#N/A</v>
      </c>
      <c r="H5" s="26" t="e">
        <f>IFERROR(IF(AND(ISERROR($E6),ISERROR(INDEX(GrocerySAF!B$2:B$251,MATCH(GrocerySA!$C5,GrocerySAF!$A$2:$A$251,0)))),$E5,INDEX(GrocerySAF!B$2:B$251,MATCH(GrocerySA!$C5,GrocerySAF!$A$2:$A$251,0))),NA())</f>
        <v>#N/A</v>
      </c>
      <c r="I5" s="25" t="e">
        <f>IFERROR(IF(AND(ISERROR($E6),ISERROR(INDEX(GrocerySAF!E$2:E$251,MATCH(GrocerySA!$C5,GrocerySAF!$A$2:$A$251,0)))),$E5,INDEX(GrocerySAF!E$2:E$251,MATCH(GrocerySA!$C5,GrocerySAF!$A$2:$A$251,0))),NA())</f>
        <v>#N/A</v>
      </c>
      <c r="J5" s="25" t="e">
        <f>IFERROR(IF(AND(ISERROR($E6),ISERROR(INDEX(GrocerySAF!F$2:F$251,MATCH(GrocerySA!$C5,GrocerySAF!$A$2:$A$251,0)))),$E5,INDEX(GrocerySAF!F$2:F$251,MATCH(GrocerySA!$C5,GrocerySAF!$A$2:$A$251,0))),NA())</f>
        <v>#N/A</v>
      </c>
      <c r="K5" s="25"/>
      <c r="L5" s="26"/>
      <c r="M5" s="25"/>
      <c r="N5" s="56">
        <f>E5/GrocerySA!E5</f>
        <v>1</v>
      </c>
      <c r="Z5" s="47">
        <v>1995</v>
      </c>
      <c r="AA5" s="25">
        <f t="shared" si="2"/>
        <v>356763</v>
      </c>
      <c r="AB5" s="25" t="e">
        <f t="shared" ca="1" si="3"/>
        <v>#N/A</v>
      </c>
      <c r="AC5" s="25" t="e">
        <f t="shared" ca="1" si="4"/>
        <v>#N/A</v>
      </c>
      <c r="AD5" s="25" t="e">
        <f t="shared" ca="1" si="5"/>
        <v>#N/A</v>
      </c>
      <c r="AE5" s="25" t="e">
        <f t="shared" ca="1" si="6"/>
        <v>#N/A</v>
      </c>
      <c r="AF5" s="25" t="e">
        <f t="shared" ca="1" si="7"/>
        <v>#N/A</v>
      </c>
      <c r="AG5" s="23">
        <v>0</v>
      </c>
      <c r="AH5" s="29"/>
      <c r="AI5" s="33">
        <f t="shared" si="10"/>
        <v>1.811275740833752E-2</v>
      </c>
      <c r="AJ5" s="33" t="e">
        <f t="shared" ca="1" si="10"/>
        <v>#N/A</v>
      </c>
      <c r="AK5" s="33" t="e">
        <f t="shared" ca="1" si="10"/>
        <v>#N/A</v>
      </c>
      <c r="AL5" s="33" t="e">
        <f t="shared" ca="1" si="10"/>
        <v>#N/A</v>
      </c>
      <c r="AM5" s="33" t="e">
        <f t="shared" ca="1" si="10"/>
        <v>#N/A</v>
      </c>
      <c r="AN5" s="33" t="e">
        <f t="shared" ca="1" si="10"/>
        <v>#N/A</v>
      </c>
    </row>
    <row r="6" spans="1:51" ht="12.75" x14ac:dyDescent="0.2">
      <c r="A6" s="23">
        <f t="shared" si="8"/>
        <v>5</v>
      </c>
      <c r="B6" s="23">
        <f t="shared" si="9"/>
        <v>1992</v>
      </c>
      <c r="C6" s="23">
        <v>5</v>
      </c>
      <c r="D6" s="24">
        <v>33725</v>
      </c>
      <c r="E6" s="25">
        <f>IF(ISBLANK(table!E6),NA(),table!E6)</f>
        <v>27987</v>
      </c>
      <c r="F6" s="25" t="e">
        <f>IFERROR(IF(AND(ISERROR($E7),ISERROR(INDEX(GrocerySAF!C$2:C$251,MATCH(GrocerySA!$C6,GrocerySAF!$A$2:$A$251,0)))),$E6,INDEX(GrocerySAF!C$2:C$251,MATCH(GrocerySA!$C6,GrocerySAF!$A$2:$A$251,0))),NA())</f>
        <v>#N/A</v>
      </c>
      <c r="G6" s="25" t="e">
        <f>IFERROR(IF(AND(ISERROR($E7),ISERROR(INDEX(GrocerySAF!D$2:D$251,MATCH(GrocerySA!$C6,GrocerySAF!$A$2:$A$251,0)))),$E6,INDEX(GrocerySAF!D$2:D$251,MATCH(GrocerySA!$C6,GrocerySAF!$A$2:$A$251,0))),NA())</f>
        <v>#N/A</v>
      </c>
      <c r="H6" s="26" t="e">
        <f>IFERROR(IF(AND(ISERROR($E7),ISERROR(INDEX(GrocerySAF!B$2:B$251,MATCH(GrocerySA!$C6,GrocerySAF!$A$2:$A$251,0)))),$E6,INDEX(GrocerySAF!B$2:B$251,MATCH(GrocerySA!$C6,GrocerySAF!$A$2:$A$251,0))),NA())</f>
        <v>#N/A</v>
      </c>
      <c r="I6" s="25" t="e">
        <f>IFERROR(IF(AND(ISERROR($E7),ISERROR(INDEX(GrocerySAF!E$2:E$251,MATCH(GrocerySA!$C6,GrocerySAF!$A$2:$A$251,0)))),$E6,INDEX(GrocerySAF!E$2:E$251,MATCH(GrocerySA!$C6,GrocerySAF!$A$2:$A$251,0))),NA())</f>
        <v>#N/A</v>
      </c>
      <c r="J6" s="25" t="e">
        <f>IFERROR(IF(AND(ISERROR($E7),ISERROR(INDEX(GrocerySAF!F$2:F$251,MATCH(GrocerySA!$C6,GrocerySAF!$A$2:$A$251,0)))),$E6,INDEX(GrocerySAF!F$2:F$251,MATCH(GrocerySA!$C6,GrocerySAF!$A$2:$A$251,0))),NA())</f>
        <v>#N/A</v>
      </c>
      <c r="K6" s="25"/>
      <c r="L6" s="26"/>
      <c r="M6" s="25"/>
      <c r="N6" s="56">
        <f>E6/GrocerySA!E6</f>
        <v>1</v>
      </c>
      <c r="Z6" s="47">
        <v>1996</v>
      </c>
      <c r="AA6" s="25">
        <f t="shared" si="2"/>
        <v>364999</v>
      </c>
      <c r="AB6" s="25" t="e">
        <f t="shared" ca="1" si="3"/>
        <v>#N/A</v>
      </c>
      <c r="AC6" s="25" t="e">
        <f t="shared" ca="1" si="4"/>
        <v>#N/A</v>
      </c>
      <c r="AD6" s="25" t="e">
        <f t="shared" ca="1" si="5"/>
        <v>#N/A</v>
      </c>
      <c r="AE6" s="25" t="e">
        <f t="shared" ca="1" si="6"/>
        <v>#N/A</v>
      </c>
      <c r="AF6" s="25" t="e">
        <f t="shared" ca="1" si="7"/>
        <v>#N/A</v>
      </c>
      <c r="AG6" s="23">
        <v>0</v>
      </c>
      <c r="AH6" s="29"/>
      <c r="AI6" s="33">
        <f t="shared" si="10"/>
        <v>2.3085353582069888E-2</v>
      </c>
      <c r="AJ6" s="33" t="e">
        <f t="shared" ca="1" si="10"/>
        <v>#N/A</v>
      </c>
      <c r="AK6" s="33" t="e">
        <f t="shared" ca="1" si="10"/>
        <v>#N/A</v>
      </c>
      <c r="AL6" s="33" t="e">
        <f t="shared" ca="1" si="10"/>
        <v>#N/A</v>
      </c>
      <c r="AM6" s="33" t="e">
        <f t="shared" ca="1" si="10"/>
        <v>#N/A</v>
      </c>
      <c r="AN6" s="33" t="e">
        <f t="shared" ca="1" si="10"/>
        <v>#N/A</v>
      </c>
    </row>
    <row r="7" spans="1:51" ht="12.75" x14ac:dyDescent="0.2">
      <c r="A7" s="23">
        <f t="shared" si="8"/>
        <v>6</v>
      </c>
      <c r="B7" s="23">
        <f t="shared" si="9"/>
        <v>1992</v>
      </c>
      <c r="C7" s="23">
        <v>6</v>
      </c>
      <c r="D7" s="24">
        <v>33756</v>
      </c>
      <c r="E7" s="25">
        <f>IF(ISBLANK(table!E7),NA(),table!E7)</f>
        <v>28011</v>
      </c>
      <c r="F7" s="25" t="e">
        <f>IFERROR(IF(AND(ISERROR($E8),ISERROR(INDEX(GrocerySAF!C$2:C$251,MATCH(GrocerySA!$C7,GrocerySAF!$A$2:$A$251,0)))),$E7,INDEX(GrocerySAF!C$2:C$251,MATCH(GrocerySA!$C7,GrocerySAF!$A$2:$A$251,0))),NA())</f>
        <v>#N/A</v>
      </c>
      <c r="G7" s="25" t="e">
        <f>IFERROR(IF(AND(ISERROR($E8),ISERROR(INDEX(GrocerySAF!D$2:D$251,MATCH(GrocerySA!$C7,GrocerySAF!$A$2:$A$251,0)))),$E7,INDEX(GrocerySAF!D$2:D$251,MATCH(GrocerySA!$C7,GrocerySAF!$A$2:$A$251,0))),NA())</f>
        <v>#N/A</v>
      </c>
      <c r="H7" s="26" t="e">
        <f>IFERROR(IF(AND(ISERROR($E8),ISERROR(INDEX(GrocerySAF!B$2:B$251,MATCH(GrocerySA!$C7,GrocerySAF!$A$2:$A$251,0)))),$E7,INDEX(GrocerySAF!B$2:B$251,MATCH(GrocerySA!$C7,GrocerySAF!$A$2:$A$251,0))),NA())</f>
        <v>#N/A</v>
      </c>
      <c r="I7" s="25" t="e">
        <f>IFERROR(IF(AND(ISERROR($E8),ISERROR(INDEX(GrocerySAF!E$2:E$251,MATCH(GrocerySA!$C7,GrocerySAF!$A$2:$A$251,0)))),$E7,INDEX(GrocerySAF!E$2:E$251,MATCH(GrocerySA!$C7,GrocerySAF!$A$2:$A$251,0))),NA())</f>
        <v>#N/A</v>
      </c>
      <c r="J7" s="25" t="e">
        <f>IFERROR(IF(AND(ISERROR($E8),ISERROR(INDEX(GrocerySAF!F$2:F$251,MATCH(GrocerySA!$C7,GrocerySAF!$A$2:$A$251,0)))),$E7,INDEX(GrocerySAF!F$2:F$251,MATCH(GrocerySA!$C7,GrocerySAF!$A$2:$A$251,0))),NA())</f>
        <v>#N/A</v>
      </c>
      <c r="K7" s="25"/>
      <c r="L7" s="26"/>
      <c r="M7" s="25"/>
      <c r="N7" s="56">
        <f>E7/GrocerySA!E7</f>
        <v>1</v>
      </c>
      <c r="Z7" s="47">
        <v>1997</v>
      </c>
      <c r="AA7" s="25">
        <f t="shared" si="2"/>
        <v>372752</v>
      </c>
      <c r="AB7" s="25" t="e">
        <f t="shared" ca="1" si="3"/>
        <v>#N/A</v>
      </c>
      <c r="AC7" s="25" t="e">
        <f t="shared" ca="1" si="4"/>
        <v>#N/A</v>
      </c>
      <c r="AD7" s="25" t="e">
        <f t="shared" ca="1" si="5"/>
        <v>#N/A</v>
      </c>
      <c r="AE7" s="25" t="e">
        <f t="shared" ca="1" si="6"/>
        <v>#N/A</v>
      </c>
      <c r="AF7" s="25" t="e">
        <f t="shared" ca="1" si="7"/>
        <v>#N/A</v>
      </c>
      <c r="AG7" s="23">
        <v>0</v>
      </c>
      <c r="AH7" s="29"/>
      <c r="AI7" s="33">
        <f t="shared" si="10"/>
        <v>2.124115408535366E-2</v>
      </c>
      <c r="AJ7" s="33" t="e">
        <f t="shared" ca="1" si="10"/>
        <v>#N/A</v>
      </c>
      <c r="AK7" s="33" t="e">
        <f t="shared" ca="1" si="10"/>
        <v>#N/A</v>
      </c>
      <c r="AL7" s="33" t="e">
        <f t="shared" ca="1" si="10"/>
        <v>#N/A</v>
      </c>
      <c r="AM7" s="33" t="e">
        <f t="shared" ca="1" si="10"/>
        <v>#N/A</v>
      </c>
      <c r="AN7" s="33" t="e">
        <f t="shared" ca="1" si="10"/>
        <v>#N/A</v>
      </c>
    </row>
    <row r="8" spans="1:51" ht="12.75" x14ac:dyDescent="0.2">
      <c r="A8" s="23">
        <f t="shared" si="8"/>
        <v>7</v>
      </c>
      <c r="B8" s="23">
        <f t="shared" si="9"/>
        <v>1992</v>
      </c>
      <c r="C8" s="23">
        <v>7</v>
      </c>
      <c r="D8" s="24">
        <v>33786</v>
      </c>
      <c r="E8" s="25">
        <f>IF(ISBLANK(table!E8),NA(),table!E8)</f>
        <v>28183</v>
      </c>
      <c r="F8" s="25" t="e">
        <f>IFERROR(IF(AND(ISERROR($E9),ISERROR(INDEX(GrocerySAF!C$2:C$251,MATCH(GrocerySA!$C8,GrocerySAF!$A$2:$A$251,0)))),$E8,INDEX(GrocerySAF!C$2:C$251,MATCH(GrocerySA!$C8,GrocerySAF!$A$2:$A$251,0))),NA())</f>
        <v>#N/A</v>
      </c>
      <c r="G8" s="25" t="e">
        <f>IFERROR(IF(AND(ISERROR($E9),ISERROR(INDEX(GrocerySAF!D$2:D$251,MATCH(GrocerySA!$C8,GrocerySAF!$A$2:$A$251,0)))),$E8,INDEX(GrocerySAF!D$2:D$251,MATCH(GrocerySA!$C8,GrocerySAF!$A$2:$A$251,0))),NA())</f>
        <v>#N/A</v>
      </c>
      <c r="H8" s="26" t="e">
        <f>IFERROR(IF(AND(ISERROR($E9),ISERROR(INDEX(GrocerySAF!B$2:B$251,MATCH(GrocerySA!$C8,GrocerySAF!$A$2:$A$251,0)))),$E8,INDEX(GrocerySAF!B$2:B$251,MATCH(GrocerySA!$C8,GrocerySAF!$A$2:$A$251,0))),NA())</f>
        <v>#N/A</v>
      </c>
      <c r="I8" s="25" t="e">
        <f>IFERROR(IF(AND(ISERROR($E9),ISERROR(INDEX(GrocerySAF!E$2:E$251,MATCH(GrocerySA!$C8,GrocerySAF!$A$2:$A$251,0)))),$E8,INDEX(GrocerySAF!E$2:E$251,MATCH(GrocerySA!$C8,GrocerySAF!$A$2:$A$251,0))),NA())</f>
        <v>#N/A</v>
      </c>
      <c r="J8" s="25" t="e">
        <f>IFERROR(IF(AND(ISERROR($E9),ISERROR(INDEX(GrocerySAF!F$2:F$251,MATCH(GrocerySA!$C8,GrocerySAF!$A$2:$A$251,0)))),$E8,INDEX(GrocerySAF!F$2:F$251,MATCH(GrocerySA!$C8,GrocerySAF!$A$2:$A$251,0))),NA())</f>
        <v>#N/A</v>
      </c>
      <c r="K8" s="25"/>
      <c r="L8" s="26"/>
      <c r="M8" s="25"/>
      <c r="N8" s="56">
        <f>E8/GrocerySA!E8</f>
        <v>1</v>
      </c>
      <c r="Z8" s="47">
        <v>1998</v>
      </c>
      <c r="AA8" s="25">
        <f t="shared" si="2"/>
        <v>378183</v>
      </c>
      <c r="AB8" s="25" t="e">
        <f t="shared" ca="1" si="3"/>
        <v>#N/A</v>
      </c>
      <c r="AC8" s="25" t="e">
        <f t="shared" ca="1" si="4"/>
        <v>#N/A</v>
      </c>
      <c r="AD8" s="25" t="e">
        <f t="shared" ca="1" si="5"/>
        <v>#N/A</v>
      </c>
      <c r="AE8" s="25" t="e">
        <f t="shared" ca="1" si="6"/>
        <v>#N/A</v>
      </c>
      <c r="AF8" s="25" t="e">
        <f t="shared" ca="1" si="7"/>
        <v>#N/A</v>
      </c>
      <c r="AG8" s="23">
        <v>0</v>
      </c>
      <c r="AH8" s="29"/>
      <c r="AI8" s="33">
        <f t="shared" si="10"/>
        <v>1.4570009014036142E-2</v>
      </c>
      <c r="AJ8" s="33" t="e">
        <f t="shared" ca="1" si="10"/>
        <v>#N/A</v>
      </c>
      <c r="AK8" s="33" t="e">
        <f t="shared" ca="1" si="10"/>
        <v>#N/A</v>
      </c>
      <c r="AL8" s="33" t="e">
        <f t="shared" ca="1" si="10"/>
        <v>#N/A</v>
      </c>
      <c r="AM8" s="33" t="e">
        <f t="shared" ca="1" si="10"/>
        <v>#N/A</v>
      </c>
      <c r="AN8" s="33" t="e">
        <f t="shared" ca="1" si="10"/>
        <v>#N/A</v>
      </c>
    </row>
    <row r="9" spans="1:51" ht="12.75" x14ac:dyDescent="0.2">
      <c r="A9" s="23">
        <f t="shared" si="8"/>
        <v>8</v>
      </c>
      <c r="B9" s="23">
        <f t="shared" si="9"/>
        <v>1992</v>
      </c>
      <c r="C9" s="23">
        <v>8</v>
      </c>
      <c r="D9" s="24">
        <v>33817</v>
      </c>
      <c r="E9" s="25">
        <f>IF(ISBLANK(table!E9),NA(),table!E9)</f>
        <v>28222</v>
      </c>
      <c r="F9" s="25" t="e">
        <f>IFERROR(IF(AND(ISERROR($E10),ISERROR(INDEX(GrocerySAF!C$2:C$251,MATCH(GrocerySA!$C9,GrocerySAF!$A$2:$A$251,0)))),$E9,INDEX(GrocerySAF!C$2:C$251,MATCH(GrocerySA!$C9,GrocerySAF!$A$2:$A$251,0))),NA())</f>
        <v>#N/A</v>
      </c>
      <c r="G9" s="25" t="e">
        <f>IFERROR(IF(AND(ISERROR($E10),ISERROR(INDEX(GrocerySAF!D$2:D$251,MATCH(GrocerySA!$C9,GrocerySAF!$A$2:$A$251,0)))),$E9,INDEX(GrocerySAF!D$2:D$251,MATCH(GrocerySA!$C9,GrocerySAF!$A$2:$A$251,0))),NA())</f>
        <v>#N/A</v>
      </c>
      <c r="H9" s="26" t="e">
        <f>IFERROR(IF(AND(ISERROR($E10),ISERROR(INDEX(GrocerySAF!B$2:B$251,MATCH(GrocerySA!$C9,GrocerySAF!$A$2:$A$251,0)))),$E9,INDEX(GrocerySAF!B$2:B$251,MATCH(GrocerySA!$C9,GrocerySAF!$A$2:$A$251,0))),NA())</f>
        <v>#N/A</v>
      </c>
      <c r="I9" s="25" t="e">
        <f>IFERROR(IF(AND(ISERROR($E10),ISERROR(INDEX(GrocerySAF!E$2:E$251,MATCH(GrocerySA!$C9,GrocerySAF!$A$2:$A$251,0)))),$E9,INDEX(GrocerySAF!E$2:E$251,MATCH(GrocerySA!$C9,GrocerySAF!$A$2:$A$251,0))),NA())</f>
        <v>#N/A</v>
      </c>
      <c r="J9" s="25" t="e">
        <f>IFERROR(IF(AND(ISERROR($E10),ISERROR(INDEX(GrocerySAF!F$2:F$251,MATCH(GrocerySA!$C9,GrocerySAF!$A$2:$A$251,0)))),$E9,INDEX(GrocerySAF!F$2:F$251,MATCH(GrocerySA!$C9,GrocerySAF!$A$2:$A$251,0))),NA())</f>
        <v>#N/A</v>
      </c>
      <c r="K9" s="25"/>
      <c r="L9" s="26"/>
      <c r="M9" s="25"/>
      <c r="N9" s="56">
        <f>E9/GrocerySA!E9</f>
        <v>1</v>
      </c>
      <c r="Z9" s="47">
        <v>1999</v>
      </c>
      <c r="AA9" s="25">
        <f t="shared" si="2"/>
        <v>394318</v>
      </c>
      <c r="AB9" s="25" t="e">
        <f t="shared" ca="1" si="3"/>
        <v>#N/A</v>
      </c>
      <c r="AC9" s="25" t="e">
        <f t="shared" ca="1" si="4"/>
        <v>#N/A</v>
      </c>
      <c r="AD9" s="25" t="e">
        <f t="shared" ca="1" si="5"/>
        <v>#N/A</v>
      </c>
      <c r="AE9" s="25" t="e">
        <f t="shared" ca="1" si="6"/>
        <v>#N/A</v>
      </c>
      <c r="AF9" s="25" t="e">
        <f t="shared" ca="1" si="7"/>
        <v>#N/A</v>
      </c>
      <c r="AG9" s="23">
        <v>0</v>
      </c>
      <c r="AH9" s="29"/>
      <c r="AI9" s="33">
        <f t="shared" si="10"/>
        <v>4.2664530134881792E-2</v>
      </c>
      <c r="AJ9" s="33" t="e">
        <f t="shared" ca="1" si="10"/>
        <v>#N/A</v>
      </c>
      <c r="AK9" s="33" t="e">
        <f t="shared" ca="1" si="10"/>
        <v>#N/A</v>
      </c>
      <c r="AL9" s="33" t="e">
        <f t="shared" ca="1" si="10"/>
        <v>#N/A</v>
      </c>
      <c r="AM9" s="33" t="e">
        <f t="shared" ca="1" si="10"/>
        <v>#N/A</v>
      </c>
      <c r="AN9" s="33" t="e">
        <f t="shared" ca="1" si="10"/>
        <v>#N/A</v>
      </c>
    </row>
    <row r="10" spans="1:51" ht="12.75" x14ac:dyDescent="0.2">
      <c r="A10" s="23">
        <f t="shared" si="8"/>
        <v>9</v>
      </c>
      <c r="B10" s="23">
        <f t="shared" si="9"/>
        <v>1992</v>
      </c>
      <c r="C10" s="23">
        <v>9</v>
      </c>
      <c r="D10" s="24">
        <v>33848</v>
      </c>
      <c r="E10" s="25">
        <f>IF(ISBLANK(table!E10),NA(),table!E10)</f>
        <v>28122</v>
      </c>
      <c r="F10" s="25" t="e">
        <f>IFERROR(IF(AND(ISERROR($E11),ISERROR(INDEX(GrocerySAF!C$2:C$251,MATCH(GrocerySA!$C10,GrocerySAF!$A$2:$A$251,0)))),$E10,INDEX(GrocerySAF!C$2:C$251,MATCH(GrocerySA!$C10,GrocerySAF!$A$2:$A$251,0))),NA())</f>
        <v>#N/A</v>
      </c>
      <c r="G10" s="25" t="e">
        <f>IFERROR(IF(AND(ISERROR($E11),ISERROR(INDEX(GrocerySAF!D$2:D$251,MATCH(GrocerySA!$C10,GrocerySAF!$A$2:$A$251,0)))),$E10,INDEX(GrocerySAF!D$2:D$251,MATCH(GrocerySA!$C10,GrocerySAF!$A$2:$A$251,0))),NA())</f>
        <v>#N/A</v>
      </c>
      <c r="H10" s="26" t="e">
        <f>IFERROR(IF(AND(ISERROR($E11),ISERROR(INDEX(GrocerySAF!B$2:B$251,MATCH(GrocerySA!$C10,GrocerySAF!$A$2:$A$251,0)))),$E10,INDEX(GrocerySAF!B$2:B$251,MATCH(GrocerySA!$C10,GrocerySAF!$A$2:$A$251,0))),NA())</f>
        <v>#N/A</v>
      </c>
      <c r="I10" s="25" t="e">
        <f>IFERROR(IF(AND(ISERROR($E11),ISERROR(INDEX(GrocerySAF!E$2:E$251,MATCH(GrocerySA!$C10,GrocerySAF!$A$2:$A$251,0)))),$E10,INDEX(GrocerySAF!E$2:E$251,MATCH(GrocerySA!$C10,GrocerySAF!$A$2:$A$251,0))),NA())</f>
        <v>#N/A</v>
      </c>
      <c r="J10" s="25" t="e">
        <f>IFERROR(IF(AND(ISERROR($E11),ISERROR(INDEX(GrocerySAF!F$2:F$251,MATCH(GrocerySA!$C10,GrocerySAF!$A$2:$A$251,0)))),$E10,INDEX(GrocerySAF!F$2:F$251,MATCH(GrocerySA!$C10,GrocerySAF!$A$2:$A$251,0))),NA())</f>
        <v>#N/A</v>
      </c>
      <c r="K10" s="25"/>
      <c r="L10" s="26"/>
      <c r="M10" s="25"/>
      <c r="N10" s="56">
        <f>E10/GrocerySA!E10</f>
        <v>1</v>
      </c>
      <c r="Z10" s="47">
        <v>2000</v>
      </c>
      <c r="AA10" s="25">
        <f t="shared" si="2"/>
        <v>401587</v>
      </c>
      <c r="AB10" s="25" t="e">
        <f t="shared" ca="1" si="3"/>
        <v>#N/A</v>
      </c>
      <c r="AC10" s="25" t="e">
        <f t="shared" ca="1" si="4"/>
        <v>#N/A</v>
      </c>
      <c r="AD10" s="25" t="e">
        <f t="shared" ca="1" si="5"/>
        <v>#N/A</v>
      </c>
      <c r="AE10" s="25" t="e">
        <f t="shared" ca="1" si="6"/>
        <v>#N/A</v>
      </c>
      <c r="AF10" s="25" t="e">
        <f t="shared" ca="1" si="7"/>
        <v>#N/A</v>
      </c>
      <c r="AG10" s="23">
        <v>0</v>
      </c>
      <c r="AH10" s="29"/>
      <c r="AI10" s="33">
        <f t="shared" si="10"/>
        <v>1.8434360085007533E-2</v>
      </c>
      <c r="AJ10" s="33" t="e">
        <f t="shared" ca="1" si="10"/>
        <v>#N/A</v>
      </c>
      <c r="AK10" s="33" t="e">
        <f t="shared" ca="1" si="10"/>
        <v>#N/A</v>
      </c>
      <c r="AL10" s="33" t="e">
        <f t="shared" ca="1" si="10"/>
        <v>#N/A</v>
      </c>
      <c r="AM10" s="33" t="e">
        <f t="shared" ca="1" si="10"/>
        <v>#N/A</v>
      </c>
      <c r="AN10" s="33" t="e">
        <f t="shared" ca="1" si="10"/>
        <v>#N/A</v>
      </c>
    </row>
    <row r="11" spans="1:51" ht="12.75" x14ac:dyDescent="0.2">
      <c r="A11" s="23">
        <f t="shared" si="8"/>
        <v>10</v>
      </c>
      <c r="B11" s="23">
        <f t="shared" si="9"/>
        <v>1992</v>
      </c>
      <c r="C11" s="23">
        <v>10</v>
      </c>
      <c r="D11" s="24">
        <v>33878</v>
      </c>
      <c r="E11" s="25">
        <f>IF(ISBLANK(table!E11),NA(),table!E11)</f>
        <v>28328</v>
      </c>
      <c r="F11" s="25" t="e">
        <f>IFERROR(IF(AND(ISERROR($E12),ISERROR(INDEX(GrocerySAF!C$2:C$251,MATCH(GrocerySA!$C11,GrocerySAF!$A$2:$A$251,0)))),$E11,INDEX(GrocerySAF!C$2:C$251,MATCH(GrocerySA!$C11,GrocerySAF!$A$2:$A$251,0))),NA())</f>
        <v>#N/A</v>
      </c>
      <c r="G11" s="25" t="e">
        <f>IFERROR(IF(AND(ISERROR($E12),ISERROR(INDEX(GrocerySAF!D$2:D$251,MATCH(GrocerySA!$C11,GrocerySAF!$A$2:$A$251,0)))),$E11,INDEX(GrocerySAF!D$2:D$251,MATCH(GrocerySA!$C11,GrocerySAF!$A$2:$A$251,0))),NA())</f>
        <v>#N/A</v>
      </c>
      <c r="H11" s="26" t="e">
        <f>IFERROR(IF(AND(ISERROR($E12),ISERROR(INDEX(GrocerySAF!B$2:B$251,MATCH(GrocerySA!$C11,GrocerySAF!$A$2:$A$251,0)))),$E11,INDEX(GrocerySAF!B$2:B$251,MATCH(GrocerySA!$C11,GrocerySAF!$A$2:$A$251,0))),NA())</f>
        <v>#N/A</v>
      </c>
      <c r="I11" s="25" t="e">
        <f>IFERROR(IF(AND(ISERROR($E12),ISERROR(INDEX(GrocerySAF!E$2:E$251,MATCH(GrocerySA!$C11,GrocerySAF!$A$2:$A$251,0)))),$E11,INDEX(GrocerySAF!E$2:E$251,MATCH(GrocerySA!$C11,GrocerySAF!$A$2:$A$251,0))),NA())</f>
        <v>#N/A</v>
      </c>
      <c r="J11" s="25" t="e">
        <f>IFERROR(IF(AND(ISERROR($E12),ISERROR(INDEX(GrocerySAF!F$2:F$251,MATCH(GrocerySA!$C11,GrocerySAF!$A$2:$A$251,0)))),$E11,INDEX(GrocerySAF!F$2:F$251,MATCH(GrocerySA!$C11,GrocerySAF!$A$2:$A$251,0))),NA())</f>
        <v>#N/A</v>
      </c>
      <c r="K11" s="25"/>
      <c r="L11" s="26"/>
      <c r="M11" s="25"/>
      <c r="N11" s="56">
        <f>E11/GrocerySA!E11</f>
        <v>1</v>
      </c>
      <c r="Z11" s="47">
        <v>2001</v>
      </c>
      <c r="AA11" s="25">
        <f t="shared" si="2"/>
        <v>418561</v>
      </c>
      <c r="AB11" s="25" t="e">
        <f t="shared" ca="1" si="3"/>
        <v>#N/A</v>
      </c>
      <c r="AC11" s="25" t="e">
        <f t="shared" ca="1" si="4"/>
        <v>#N/A</v>
      </c>
      <c r="AD11" s="25" t="e">
        <f t="shared" ca="1" si="5"/>
        <v>#N/A</v>
      </c>
      <c r="AE11" s="25" t="e">
        <f t="shared" ca="1" si="6"/>
        <v>#N/A</v>
      </c>
      <c r="AF11" s="25" t="e">
        <f t="shared" ca="1" si="7"/>
        <v>#N/A</v>
      </c>
      <c r="AG11" s="23">
        <v>1</v>
      </c>
      <c r="AH11" s="29"/>
      <c r="AI11" s="33">
        <f t="shared" si="10"/>
        <v>4.2267304469517188E-2</v>
      </c>
      <c r="AJ11" s="33" t="e">
        <f t="shared" ca="1" si="10"/>
        <v>#N/A</v>
      </c>
      <c r="AK11" s="33" t="e">
        <f t="shared" ca="1" si="10"/>
        <v>#N/A</v>
      </c>
      <c r="AL11" s="33" t="e">
        <f t="shared" ca="1" si="10"/>
        <v>#N/A</v>
      </c>
      <c r="AM11" s="33" t="e">
        <f t="shared" ca="1" si="10"/>
        <v>#N/A</v>
      </c>
      <c r="AN11" s="33" t="e">
        <f t="shared" ca="1" si="10"/>
        <v>#N/A</v>
      </c>
    </row>
    <row r="12" spans="1:51" ht="12.75" x14ac:dyDescent="0.2">
      <c r="A12" s="23">
        <f t="shared" si="8"/>
        <v>11</v>
      </c>
      <c r="B12" s="23">
        <f t="shared" si="9"/>
        <v>1992</v>
      </c>
      <c r="C12" s="23">
        <v>11</v>
      </c>
      <c r="D12" s="24">
        <v>33909</v>
      </c>
      <c r="E12" s="25">
        <f>IF(ISBLANK(table!E12),NA(),table!E12)</f>
        <v>28184</v>
      </c>
      <c r="F12" s="25" t="e">
        <f>IFERROR(IF(AND(ISERROR($E13),ISERROR(INDEX(GrocerySAF!C$2:C$251,MATCH(GrocerySA!$C12,GrocerySAF!$A$2:$A$251,0)))),$E12,INDEX(GrocerySAF!C$2:C$251,MATCH(GrocerySA!$C12,GrocerySAF!$A$2:$A$251,0))),NA())</f>
        <v>#N/A</v>
      </c>
      <c r="G12" s="25" t="e">
        <f>IFERROR(IF(AND(ISERROR($E13),ISERROR(INDEX(GrocerySAF!D$2:D$251,MATCH(GrocerySA!$C12,GrocerySAF!$A$2:$A$251,0)))),$E12,INDEX(GrocerySAF!D$2:D$251,MATCH(GrocerySA!$C12,GrocerySAF!$A$2:$A$251,0))),NA())</f>
        <v>#N/A</v>
      </c>
      <c r="H12" s="26" t="e">
        <f>IFERROR(IF(AND(ISERROR($E13),ISERROR(INDEX(GrocerySAF!B$2:B$251,MATCH(GrocerySA!$C12,GrocerySAF!$A$2:$A$251,0)))),$E12,INDEX(GrocerySAF!B$2:B$251,MATCH(GrocerySA!$C12,GrocerySAF!$A$2:$A$251,0))),NA())</f>
        <v>#N/A</v>
      </c>
      <c r="I12" s="25" t="e">
        <f>IFERROR(IF(AND(ISERROR($E13),ISERROR(INDEX(GrocerySAF!E$2:E$251,MATCH(GrocerySA!$C12,GrocerySAF!$A$2:$A$251,0)))),$E12,INDEX(GrocerySAF!E$2:E$251,MATCH(GrocerySA!$C12,GrocerySAF!$A$2:$A$251,0))),NA())</f>
        <v>#N/A</v>
      </c>
      <c r="J12" s="25" t="e">
        <f>IFERROR(IF(AND(ISERROR($E13),ISERROR(INDEX(GrocerySAF!F$2:F$251,MATCH(GrocerySA!$C12,GrocerySAF!$A$2:$A$251,0)))),$E12,INDEX(GrocerySAF!F$2:F$251,MATCH(GrocerySA!$C12,GrocerySAF!$A$2:$A$251,0))),NA())</f>
        <v>#N/A</v>
      </c>
      <c r="K12" s="25"/>
      <c r="L12" s="26"/>
      <c r="M12" s="25"/>
      <c r="N12" s="56">
        <f>E12/GrocerySA!E12</f>
        <v>1</v>
      </c>
      <c r="Z12" s="47">
        <v>2002</v>
      </c>
      <c r="AA12" s="25">
        <f t="shared" si="2"/>
        <v>420292</v>
      </c>
      <c r="AB12" s="25" t="e">
        <f t="shared" ca="1" si="3"/>
        <v>#N/A</v>
      </c>
      <c r="AC12" s="25" t="e">
        <f t="shared" ca="1" si="4"/>
        <v>#N/A</v>
      </c>
      <c r="AD12" s="25" t="e">
        <f t="shared" ca="1" si="5"/>
        <v>#N/A</v>
      </c>
      <c r="AE12" s="25" t="e">
        <f t="shared" ca="1" si="6"/>
        <v>#N/A</v>
      </c>
      <c r="AF12" s="25" t="e">
        <f t="shared" ca="1" si="7"/>
        <v>#N/A</v>
      </c>
      <c r="AG12" s="23">
        <v>0</v>
      </c>
      <c r="AH12" s="29"/>
      <c r="AI12" s="33">
        <f t="shared" si="10"/>
        <v>4.1355979176272992E-3</v>
      </c>
      <c r="AJ12" s="33" t="e">
        <f t="shared" ca="1" si="10"/>
        <v>#N/A</v>
      </c>
      <c r="AK12" s="33" t="e">
        <f t="shared" ca="1" si="10"/>
        <v>#N/A</v>
      </c>
      <c r="AL12" s="33" t="e">
        <f t="shared" ca="1" si="10"/>
        <v>#N/A</v>
      </c>
      <c r="AM12" s="33" t="e">
        <f t="shared" ca="1" si="10"/>
        <v>#N/A</v>
      </c>
      <c r="AN12" s="33" t="e">
        <f t="shared" ca="1" si="10"/>
        <v>#N/A</v>
      </c>
    </row>
    <row r="13" spans="1:51" ht="12.75" x14ac:dyDescent="0.2">
      <c r="A13" s="23">
        <f t="shared" si="8"/>
        <v>12</v>
      </c>
      <c r="B13" s="23">
        <f t="shared" si="9"/>
        <v>1992</v>
      </c>
      <c r="C13" s="23">
        <v>12</v>
      </c>
      <c r="D13" s="24">
        <v>33939</v>
      </c>
      <c r="E13" s="25">
        <f>IF(ISBLANK(table!E13),NA(),table!E13)</f>
        <v>28233</v>
      </c>
      <c r="F13" s="25" t="e">
        <f>IFERROR(IF(AND(ISERROR($E14),ISERROR(INDEX(GrocerySAF!C$2:C$251,MATCH(GrocerySA!$C13,GrocerySAF!$A$2:$A$251,0)))),$E13,INDEX(GrocerySAF!C$2:C$251,MATCH(GrocerySA!$C13,GrocerySAF!$A$2:$A$251,0))),NA())</f>
        <v>#N/A</v>
      </c>
      <c r="G13" s="25" t="e">
        <f>IFERROR(IF(AND(ISERROR($E14),ISERROR(INDEX(GrocerySAF!D$2:D$251,MATCH(GrocerySA!$C13,GrocerySAF!$A$2:$A$251,0)))),$E13,INDEX(GrocerySAF!D$2:D$251,MATCH(GrocerySA!$C13,GrocerySAF!$A$2:$A$251,0))),NA())</f>
        <v>#N/A</v>
      </c>
      <c r="H13" s="26" t="e">
        <f>IFERROR(IF(AND(ISERROR($E14),ISERROR(INDEX(GrocerySAF!B$2:B$251,MATCH(GrocerySA!$C13,GrocerySAF!$A$2:$A$251,0)))),$E13,INDEX(GrocerySAF!B$2:B$251,MATCH(GrocerySA!$C13,GrocerySAF!$A$2:$A$251,0))),NA())</f>
        <v>#N/A</v>
      </c>
      <c r="I13" s="25" t="e">
        <f>IFERROR(IF(AND(ISERROR($E14),ISERROR(INDEX(GrocerySAF!E$2:E$251,MATCH(GrocerySA!$C13,GrocerySAF!$A$2:$A$251,0)))),$E13,INDEX(GrocerySAF!E$2:E$251,MATCH(GrocerySA!$C13,GrocerySAF!$A$2:$A$251,0))),NA())</f>
        <v>#N/A</v>
      </c>
      <c r="J13" s="25" t="e">
        <f>IFERROR(IF(AND(ISERROR($E14),ISERROR(INDEX(GrocerySAF!F$2:F$251,MATCH(GrocerySA!$C13,GrocerySAF!$A$2:$A$251,0)))),$E13,INDEX(GrocerySAF!F$2:F$251,MATCH(GrocerySA!$C13,GrocerySAF!$A$2:$A$251,0))),NA())</f>
        <v>#N/A</v>
      </c>
      <c r="K13" s="25"/>
      <c r="L13" s="26"/>
      <c r="M13" s="25"/>
      <c r="N13" s="56">
        <f>E13/GrocerySA!E13</f>
        <v>1</v>
      </c>
      <c r="Z13" s="47">
        <v>2003</v>
      </c>
      <c r="AA13" s="25">
        <f t="shared" si="2"/>
        <v>428342</v>
      </c>
      <c r="AB13" s="25" t="e">
        <f t="shared" ca="1" si="3"/>
        <v>#N/A</v>
      </c>
      <c r="AC13" s="25" t="e">
        <f t="shared" ca="1" si="4"/>
        <v>#N/A</v>
      </c>
      <c r="AD13" s="25" t="e">
        <f t="shared" ca="1" si="5"/>
        <v>#N/A</v>
      </c>
      <c r="AE13" s="25" t="e">
        <f t="shared" ca="1" si="6"/>
        <v>#N/A</v>
      </c>
      <c r="AF13" s="25" t="e">
        <f t="shared" ca="1" si="7"/>
        <v>#N/A</v>
      </c>
      <c r="AG13" s="23">
        <v>0</v>
      </c>
      <c r="AH13" s="29"/>
      <c r="AI13" s="33">
        <f t="shared" si="10"/>
        <v>1.915335052772834E-2</v>
      </c>
      <c r="AJ13" s="33" t="e">
        <f t="shared" ca="1" si="10"/>
        <v>#N/A</v>
      </c>
      <c r="AK13" s="33" t="e">
        <f t="shared" ca="1" si="10"/>
        <v>#N/A</v>
      </c>
      <c r="AL13" s="33" t="e">
        <f t="shared" ca="1" si="10"/>
        <v>#N/A</v>
      </c>
      <c r="AM13" s="33" t="e">
        <f t="shared" ca="1" si="10"/>
        <v>#N/A</v>
      </c>
      <c r="AN13" s="33" t="e">
        <f t="shared" ca="1" si="10"/>
        <v>#N/A</v>
      </c>
    </row>
    <row r="14" spans="1:51" ht="12.75" x14ac:dyDescent="0.2">
      <c r="A14" s="23">
        <f t="shared" si="8"/>
        <v>1</v>
      </c>
      <c r="B14" s="23">
        <f t="shared" si="9"/>
        <v>1993</v>
      </c>
      <c r="C14" s="23">
        <v>13</v>
      </c>
      <c r="D14" s="24">
        <v>33970</v>
      </c>
      <c r="E14" s="25">
        <f>IF(ISBLANK(table!E14),NA(),table!E14)</f>
        <v>28220</v>
      </c>
      <c r="F14" s="25" t="e">
        <f>IFERROR(IF(AND(ISERROR($E15),ISERROR(INDEX(GrocerySAF!C$2:C$251,MATCH(GrocerySA!$C14,GrocerySAF!$A$2:$A$251,0)))),$E14,INDEX(GrocerySAF!C$2:C$251,MATCH(GrocerySA!$C14,GrocerySAF!$A$2:$A$251,0))),NA())</f>
        <v>#N/A</v>
      </c>
      <c r="G14" s="25" t="e">
        <f>IFERROR(IF(AND(ISERROR($E15),ISERROR(INDEX(GrocerySAF!D$2:D$251,MATCH(GrocerySA!$C14,GrocerySAF!$A$2:$A$251,0)))),$E14,INDEX(GrocerySAF!D$2:D$251,MATCH(GrocerySA!$C14,GrocerySAF!$A$2:$A$251,0))),NA())</f>
        <v>#N/A</v>
      </c>
      <c r="H14" s="26" t="e">
        <f>IFERROR(IF(AND(ISERROR($E15),ISERROR(INDEX(GrocerySAF!B$2:B$251,MATCH(GrocerySA!$C14,GrocerySAF!$A$2:$A$251,0)))),$E14,INDEX(GrocerySAF!B$2:B$251,MATCH(GrocerySA!$C14,GrocerySAF!$A$2:$A$251,0))),NA())</f>
        <v>#N/A</v>
      </c>
      <c r="I14" s="25" t="e">
        <f>IFERROR(IF(AND(ISERROR($E15),ISERROR(INDEX(GrocerySAF!E$2:E$251,MATCH(GrocerySA!$C14,GrocerySAF!$A$2:$A$251,0)))),$E14,INDEX(GrocerySAF!E$2:E$251,MATCH(GrocerySA!$C14,GrocerySAF!$A$2:$A$251,0))),NA())</f>
        <v>#N/A</v>
      </c>
      <c r="J14" s="25" t="e">
        <f>IFERROR(IF(AND(ISERROR($E15),ISERROR(INDEX(GrocerySAF!F$2:F$251,MATCH(GrocerySA!$C14,GrocerySAF!$A$2:$A$251,0)))),$E14,INDEX(GrocerySAF!F$2:F$251,MATCH(GrocerySA!$C14,GrocerySAF!$A$2:$A$251,0))),NA())</f>
        <v>#N/A</v>
      </c>
      <c r="K14" s="25"/>
      <c r="L14" s="26"/>
      <c r="M14" s="25"/>
      <c r="N14" s="56">
        <f>E14/GrocerySA!E14</f>
        <v>1</v>
      </c>
      <c r="Z14" s="47">
        <v>2004</v>
      </c>
      <c r="AA14" s="25">
        <f t="shared" si="2"/>
        <v>439949</v>
      </c>
      <c r="AB14" s="25" t="e">
        <f t="shared" ca="1" si="3"/>
        <v>#N/A</v>
      </c>
      <c r="AC14" s="25" t="e">
        <f t="shared" ca="1" si="4"/>
        <v>#N/A</v>
      </c>
      <c r="AD14" s="25" t="e">
        <f t="shared" ca="1" si="5"/>
        <v>#N/A</v>
      </c>
      <c r="AE14" s="25" t="e">
        <f t="shared" ca="1" si="6"/>
        <v>#N/A</v>
      </c>
      <c r="AF14" s="25" t="e">
        <f t="shared" ca="1" si="7"/>
        <v>#N/A</v>
      </c>
      <c r="AG14" s="23">
        <v>0</v>
      </c>
      <c r="AH14" s="29"/>
      <c r="AI14" s="33">
        <f t="shared" si="10"/>
        <v>2.7097506198318168E-2</v>
      </c>
      <c r="AJ14" s="33" t="e">
        <f t="shared" ca="1" si="10"/>
        <v>#N/A</v>
      </c>
      <c r="AK14" s="33" t="e">
        <f t="shared" ca="1" si="10"/>
        <v>#N/A</v>
      </c>
      <c r="AL14" s="33" t="e">
        <f t="shared" ca="1" si="10"/>
        <v>#N/A</v>
      </c>
      <c r="AM14" s="33" t="e">
        <f t="shared" ca="1" si="10"/>
        <v>#N/A</v>
      </c>
      <c r="AN14" s="33" t="e">
        <f t="shared" ca="1" si="10"/>
        <v>#N/A</v>
      </c>
    </row>
    <row r="15" spans="1:51" ht="12.75" x14ac:dyDescent="0.2">
      <c r="A15" s="23">
        <f t="shared" si="8"/>
        <v>2</v>
      </c>
      <c r="B15" s="23">
        <f t="shared" si="9"/>
        <v>1993</v>
      </c>
      <c r="C15" s="23">
        <v>14</v>
      </c>
      <c r="D15" s="24">
        <v>34001</v>
      </c>
      <c r="E15" s="25">
        <f>IF(ISBLANK(table!E15),NA(),table!E15)</f>
        <v>28419</v>
      </c>
      <c r="F15" s="25" t="e">
        <f>IFERROR(IF(AND(ISERROR($E16),ISERROR(INDEX(GrocerySAF!C$2:C$251,MATCH(GrocerySA!$C15,GrocerySAF!$A$2:$A$251,0)))),$E15,INDEX(GrocerySAF!C$2:C$251,MATCH(GrocerySA!$C15,GrocerySAF!$A$2:$A$251,0))),NA())</f>
        <v>#N/A</v>
      </c>
      <c r="G15" s="25" t="e">
        <f>IFERROR(IF(AND(ISERROR($E16),ISERROR(INDEX(GrocerySAF!D$2:D$251,MATCH(GrocerySA!$C15,GrocerySAF!$A$2:$A$251,0)))),$E15,INDEX(GrocerySAF!D$2:D$251,MATCH(GrocerySA!$C15,GrocerySAF!$A$2:$A$251,0))),NA())</f>
        <v>#N/A</v>
      </c>
      <c r="H15" s="26" t="e">
        <f>IFERROR(IF(AND(ISERROR($E16),ISERROR(INDEX(GrocerySAF!B$2:B$251,MATCH(GrocerySA!$C15,GrocerySAF!$A$2:$A$251,0)))),$E15,INDEX(GrocerySAF!B$2:B$251,MATCH(GrocerySA!$C15,GrocerySAF!$A$2:$A$251,0))),NA())</f>
        <v>#N/A</v>
      </c>
      <c r="I15" s="25" t="e">
        <f>IFERROR(IF(AND(ISERROR($E16),ISERROR(INDEX(GrocerySAF!E$2:E$251,MATCH(GrocerySA!$C15,GrocerySAF!$A$2:$A$251,0)))),$E15,INDEX(GrocerySAF!E$2:E$251,MATCH(GrocerySA!$C15,GrocerySAF!$A$2:$A$251,0))),NA())</f>
        <v>#N/A</v>
      </c>
      <c r="J15" s="25" t="e">
        <f>IFERROR(IF(AND(ISERROR($E16),ISERROR(INDEX(GrocerySAF!F$2:F$251,MATCH(GrocerySA!$C15,GrocerySAF!$A$2:$A$251,0)))),$E15,INDEX(GrocerySAF!F$2:F$251,MATCH(GrocerySA!$C15,GrocerySAF!$A$2:$A$251,0))),NA())</f>
        <v>#N/A</v>
      </c>
      <c r="K15" s="25"/>
      <c r="L15" s="26"/>
      <c r="M15" s="25"/>
      <c r="N15" s="56">
        <f>E15/GrocerySA!E15</f>
        <v>1</v>
      </c>
      <c r="Z15" s="47">
        <v>2005</v>
      </c>
      <c r="AA15" s="25">
        <f t="shared" si="2"/>
        <v>457697</v>
      </c>
      <c r="AB15" s="25" t="e">
        <f t="shared" ca="1" si="3"/>
        <v>#N/A</v>
      </c>
      <c r="AC15" s="25" t="e">
        <f t="shared" ca="1" si="4"/>
        <v>#N/A</v>
      </c>
      <c r="AD15" s="25" t="e">
        <f t="shared" ca="1" si="5"/>
        <v>#N/A</v>
      </c>
      <c r="AE15" s="25" t="e">
        <f t="shared" ca="1" si="6"/>
        <v>#N/A</v>
      </c>
      <c r="AF15" s="25" t="e">
        <f t="shared" ca="1" si="7"/>
        <v>#N/A</v>
      </c>
      <c r="AG15" s="23">
        <v>0</v>
      </c>
      <c r="AH15" s="29"/>
      <c r="AI15" s="33">
        <f t="shared" si="10"/>
        <v>4.0341039529581839E-2</v>
      </c>
      <c r="AJ15" s="33" t="e">
        <f t="shared" ca="1" si="10"/>
        <v>#N/A</v>
      </c>
      <c r="AK15" s="33" t="e">
        <f t="shared" ca="1" si="10"/>
        <v>#N/A</v>
      </c>
      <c r="AL15" s="33" t="e">
        <f t="shared" ca="1" si="10"/>
        <v>#N/A</v>
      </c>
      <c r="AM15" s="33" t="e">
        <f t="shared" ca="1" si="10"/>
        <v>#N/A</v>
      </c>
      <c r="AN15" s="33" t="e">
        <f t="shared" ca="1" si="10"/>
        <v>#N/A</v>
      </c>
    </row>
    <row r="16" spans="1:51" ht="12.75" x14ac:dyDescent="0.2">
      <c r="A16" s="23">
        <f t="shared" si="8"/>
        <v>3</v>
      </c>
      <c r="B16" s="23">
        <f t="shared" si="9"/>
        <v>1993</v>
      </c>
      <c r="C16" s="23">
        <v>15</v>
      </c>
      <c r="D16" s="24">
        <v>34029</v>
      </c>
      <c r="E16" s="25">
        <f>IF(ISBLANK(table!E16),NA(),table!E16)</f>
        <v>28307</v>
      </c>
      <c r="F16" s="25" t="e">
        <f>IFERROR(IF(AND(ISERROR($E17),ISERROR(INDEX(GrocerySAF!C$2:C$251,MATCH(GrocerySA!$C16,GrocerySAF!$A$2:$A$251,0)))),$E16,INDEX(GrocerySAF!C$2:C$251,MATCH(GrocerySA!$C16,GrocerySAF!$A$2:$A$251,0))),NA())</f>
        <v>#N/A</v>
      </c>
      <c r="G16" s="25" t="e">
        <f>IFERROR(IF(AND(ISERROR($E17),ISERROR(INDEX(GrocerySAF!D$2:D$251,MATCH(GrocerySA!$C16,GrocerySAF!$A$2:$A$251,0)))),$E16,INDEX(GrocerySAF!D$2:D$251,MATCH(GrocerySA!$C16,GrocerySAF!$A$2:$A$251,0))),NA())</f>
        <v>#N/A</v>
      </c>
      <c r="H16" s="26" t="e">
        <f>IFERROR(IF(AND(ISERROR($E17),ISERROR(INDEX(GrocerySAF!B$2:B$251,MATCH(GrocerySA!$C16,GrocerySAF!$A$2:$A$251,0)))),$E16,INDEX(GrocerySAF!B$2:B$251,MATCH(GrocerySA!$C16,GrocerySAF!$A$2:$A$251,0))),NA())</f>
        <v>#N/A</v>
      </c>
      <c r="I16" s="25" t="e">
        <f>IFERROR(IF(AND(ISERROR($E17),ISERROR(INDEX(GrocerySAF!E$2:E$251,MATCH(GrocerySA!$C16,GrocerySAF!$A$2:$A$251,0)))),$E16,INDEX(GrocerySAF!E$2:E$251,MATCH(GrocerySA!$C16,GrocerySAF!$A$2:$A$251,0))),NA())</f>
        <v>#N/A</v>
      </c>
      <c r="J16" s="25" t="e">
        <f>IFERROR(IF(AND(ISERROR($E17),ISERROR(INDEX(GrocerySAF!F$2:F$251,MATCH(GrocerySA!$C16,GrocerySAF!$A$2:$A$251,0)))),$E16,INDEX(GrocerySAF!F$2:F$251,MATCH(GrocerySA!$C16,GrocerySAF!$A$2:$A$251,0))),NA())</f>
        <v>#N/A</v>
      </c>
      <c r="K16" s="25"/>
      <c r="L16" s="26"/>
      <c r="M16" s="25"/>
      <c r="N16" s="56">
        <f>E16/GrocerySA!E16</f>
        <v>1</v>
      </c>
      <c r="Z16" s="47">
        <v>2006</v>
      </c>
      <c r="AA16" s="25">
        <f t="shared" si="2"/>
        <v>472130</v>
      </c>
      <c r="AB16" s="25" t="e">
        <f t="shared" ca="1" si="3"/>
        <v>#N/A</v>
      </c>
      <c r="AC16" s="25" t="e">
        <f t="shared" ca="1" si="4"/>
        <v>#N/A</v>
      </c>
      <c r="AD16" s="25" t="e">
        <f t="shared" ca="1" si="5"/>
        <v>#N/A</v>
      </c>
      <c r="AE16" s="25" t="e">
        <f t="shared" ca="1" si="6"/>
        <v>#N/A</v>
      </c>
      <c r="AF16" s="25" t="e">
        <f t="shared" ca="1" si="7"/>
        <v>#N/A</v>
      </c>
      <c r="AG16" s="23">
        <v>0</v>
      </c>
      <c r="AH16" s="29"/>
      <c r="AI16" s="33">
        <f t="shared" si="10"/>
        <v>3.153396242492304E-2</v>
      </c>
      <c r="AJ16" s="33" t="e">
        <f t="shared" ca="1" si="10"/>
        <v>#N/A</v>
      </c>
      <c r="AK16" s="33" t="e">
        <f t="shared" ca="1" si="10"/>
        <v>#N/A</v>
      </c>
      <c r="AL16" s="33" t="e">
        <f t="shared" ca="1" si="10"/>
        <v>#N/A</v>
      </c>
      <c r="AM16" s="33" t="e">
        <f t="shared" ca="1" si="10"/>
        <v>#N/A</v>
      </c>
      <c r="AN16" s="33" t="e">
        <f t="shared" ca="1" si="10"/>
        <v>#N/A</v>
      </c>
    </row>
    <row r="17" spans="1:40" ht="12.75" x14ac:dyDescent="0.2">
      <c r="A17" s="23">
        <f t="shared" si="8"/>
        <v>4</v>
      </c>
      <c r="B17" s="23">
        <f t="shared" si="9"/>
        <v>1993</v>
      </c>
      <c r="C17" s="23">
        <v>16</v>
      </c>
      <c r="D17" s="24">
        <v>34060</v>
      </c>
      <c r="E17" s="25">
        <f>IF(ISBLANK(table!E17),NA(),table!E17)</f>
        <v>28367</v>
      </c>
      <c r="F17" s="25" t="e">
        <f>IFERROR(IF(AND(ISERROR($E18),ISERROR(INDEX(GrocerySAF!C$2:C$251,MATCH(GrocerySA!$C17,GrocerySAF!$A$2:$A$251,0)))),$E17,INDEX(GrocerySAF!C$2:C$251,MATCH(GrocerySA!$C17,GrocerySAF!$A$2:$A$251,0))),NA())</f>
        <v>#N/A</v>
      </c>
      <c r="G17" s="25" t="e">
        <f>IFERROR(IF(AND(ISERROR($E18),ISERROR(INDEX(GrocerySAF!D$2:D$251,MATCH(GrocerySA!$C17,GrocerySAF!$A$2:$A$251,0)))),$E17,INDEX(GrocerySAF!D$2:D$251,MATCH(GrocerySA!$C17,GrocerySAF!$A$2:$A$251,0))),NA())</f>
        <v>#N/A</v>
      </c>
      <c r="H17" s="26" t="e">
        <f>IFERROR(IF(AND(ISERROR($E18),ISERROR(INDEX(GrocerySAF!B$2:B$251,MATCH(GrocerySA!$C17,GrocerySAF!$A$2:$A$251,0)))),$E17,INDEX(GrocerySAF!B$2:B$251,MATCH(GrocerySA!$C17,GrocerySAF!$A$2:$A$251,0))),NA())</f>
        <v>#N/A</v>
      </c>
      <c r="I17" s="25" t="e">
        <f>IFERROR(IF(AND(ISERROR($E18),ISERROR(INDEX(GrocerySAF!E$2:E$251,MATCH(GrocerySA!$C17,GrocerySAF!$A$2:$A$251,0)))),$E17,INDEX(GrocerySAF!E$2:E$251,MATCH(GrocerySA!$C17,GrocerySAF!$A$2:$A$251,0))),NA())</f>
        <v>#N/A</v>
      </c>
      <c r="J17" s="25" t="e">
        <f>IFERROR(IF(AND(ISERROR($E18),ISERROR(INDEX(GrocerySAF!F$2:F$251,MATCH(GrocerySA!$C17,GrocerySAF!$A$2:$A$251,0)))),$E17,INDEX(GrocerySAF!F$2:F$251,MATCH(GrocerySA!$C17,GrocerySAF!$A$2:$A$251,0))),NA())</f>
        <v>#N/A</v>
      </c>
      <c r="K17" s="25"/>
      <c r="L17" s="26"/>
      <c r="M17" s="25"/>
      <c r="N17" s="56">
        <f>E17/GrocerySA!E17</f>
        <v>1</v>
      </c>
      <c r="Z17" s="47">
        <v>2007</v>
      </c>
      <c r="AA17" s="25">
        <f t="shared" si="2"/>
        <v>491835</v>
      </c>
      <c r="AB17" s="25" t="e">
        <f t="shared" ca="1" si="3"/>
        <v>#N/A</v>
      </c>
      <c r="AC17" s="25" t="e">
        <f t="shared" ca="1" si="4"/>
        <v>#N/A</v>
      </c>
      <c r="AD17" s="25" t="e">
        <f t="shared" ca="1" si="5"/>
        <v>#N/A</v>
      </c>
      <c r="AE17" s="25" t="e">
        <f t="shared" ca="1" si="6"/>
        <v>#N/A</v>
      </c>
      <c r="AF17" s="25" t="e">
        <f t="shared" ca="1" si="7"/>
        <v>#N/A</v>
      </c>
      <c r="AG17" s="23">
        <v>1</v>
      </c>
      <c r="AH17" s="29"/>
      <c r="AI17" s="33">
        <f t="shared" si="10"/>
        <v>4.1736386164827485E-2</v>
      </c>
      <c r="AJ17" s="33" t="e">
        <f t="shared" ca="1" si="10"/>
        <v>#N/A</v>
      </c>
      <c r="AK17" s="33" t="e">
        <f t="shared" ca="1" si="10"/>
        <v>#N/A</v>
      </c>
      <c r="AL17" s="33" t="e">
        <f t="shared" ca="1" si="10"/>
        <v>#N/A</v>
      </c>
      <c r="AM17" s="33" t="e">
        <f t="shared" ca="1" si="10"/>
        <v>#N/A</v>
      </c>
      <c r="AN17" s="33" t="e">
        <f t="shared" ca="1" si="10"/>
        <v>#N/A</v>
      </c>
    </row>
    <row r="18" spans="1:40" ht="12.75" x14ac:dyDescent="0.2">
      <c r="A18" s="23">
        <f t="shared" si="8"/>
        <v>5</v>
      </c>
      <c r="B18" s="23">
        <f t="shared" si="9"/>
        <v>1993</v>
      </c>
      <c r="C18" s="23">
        <v>17</v>
      </c>
      <c r="D18" s="24">
        <v>34090</v>
      </c>
      <c r="E18" s="25">
        <f>IF(ISBLANK(table!E18),NA(),table!E18)</f>
        <v>28386</v>
      </c>
      <c r="F18" s="25" t="e">
        <f>IFERROR(IF(AND(ISERROR($E19),ISERROR(INDEX(GrocerySAF!C$2:C$251,MATCH(GrocerySA!$C18,GrocerySAF!$A$2:$A$251,0)))),$E18,INDEX(GrocerySAF!C$2:C$251,MATCH(GrocerySA!$C18,GrocerySAF!$A$2:$A$251,0))),NA())</f>
        <v>#N/A</v>
      </c>
      <c r="G18" s="25" t="e">
        <f>IFERROR(IF(AND(ISERROR($E19),ISERROR(INDEX(GrocerySAF!D$2:D$251,MATCH(GrocerySA!$C18,GrocerySAF!$A$2:$A$251,0)))),$E18,INDEX(GrocerySAF!D$2:D$251,MATCH(GrocerySA!$C18,GrocerySAF!$A$2:$A$251,0))),NA())</f>
        <v>#N/A</v>
      </c>
      <c r="H18" s="26" t="e">
        <f>IFERROR(IF(AND(ISERROR($E19),ISERROR(INDEX(GrocerySAF!B$2:B$251,MATCH(GrocerySA!$C18,GrocerySAF!$A$2:$A$251,0)))),$E18,INDEX(GrocerySAF!B$2:B$251,MATCH(GrocerySA!$C18,GrocerySAF!$A$2:$A$251,0))),NA())</f>
        <v>#N/A</v>
      </c>
      <c r="I18" s="25" t="e">
        <f>IFERROR(IF(AND(ISERROR($E19),ISERROR(INDEX(GrocerySAF!E$2:E$251,MATCH(GrocerySA!$C18,GrocerySAF!$A$2:$A$251,0)))),$E18,INDEX(GrocerySAF!E$2:E$251,MATCH(GrocerySA!$C18,GrocerySAF!$A$2:$A$251,0))),NA())</f>
        <v>#N/A</v>
      </c>
      <c r="J18" s="25" t="e">
        <f>IFERROR(IF(AND(ISERROR($E19),ISERROR(INDEX(GrocerySAF!F$2:F$251,MATCH(GrocerySA!$C18,GrocerySAF!$A$2:$A$251,0)))),$E18,INDEX(GrocerySAF!F$2:F$251,MATCH(GrocerySA!$C18,GrocerySAF!$A$2:$A$251,0))),NA())</f>
        <v>#N/A</v>
      </c>
      <c r="K18" s="25"/>
      <c r="L18" s="26"/>
      <c r="M18" s="25"/>
      <c r="N18" s="56">
        <f>E18/GrocerySA!E18</f>
        <v>1</v>
      </c>
      <c r="Z18" s="47">
        <v>2008</v>
      </c>
      <c r="AA18" s="25">
        <f t="shared" si="2"/>
        <v>510355</v>
      </c>
      <c r="AB18" s="25" t="e">
        <f t="shared" ca="1" si="3"/>
        <v>#N/A</v>
      </c>
      <c r="AC18" s="25" t="e">
        <f t="shared" ca="1" si="4"/>
        <v>#N/A</v>
      </c>
      <c r="AD18" s="25" t="e">
        <f t="shared" ca="1" si="5"/>
        <v>#N/A</v>
      </c>
      <c r="AE18" s="25" t="e">
        <f t="shared" ca="1" si="6"/>
        <v>#N/A</v>
      </c>
      <c r="AF18" s="25" t="e">
        <f t="shared" ca="1" si="7"/>
        <v>#N/A</v>
      </c>
      <c r="AG18" s="23">
        <v>1</v>
      </c>
      <c r="AH18" s="29"/>
      <c r="AI18" s="33">
        <f t="shared" si="10"/>
        <v>3.765490459198715E-2</v>
      </c>
      <c r="AJ18" s="33" t="e">
        <f t="shared" ca="1" si="10"/>
        <v>#N/A</v>
      </c>
      <c r="AK18" s="33" t="e">
        <f t="shared" ca="1" si="10"/>
        <v>#N/A</v>
      </c>
      <c r="AL18" s="33" t="e">
        <f t="shared" ca="1" si="10"/>
        <v>#N/A</v>
      </c>
      <c r="AM18" s="33" t="e">
        <f t="shared" ca="1" si="10"/>
        <v>#N/A</v>
      </c>
      <c r="AN18" s="33" t="e">
        <f t="shared" ca="1" si="10"/>
        <v>#N/A</v>
      </c>
    </row>
    <row r="19" spans="1:40" ht="12.75" x14ac:dyDescent="0.2">
      <c r="A19" s="23">
        <f t="shared" si="8"/>
        <v>6</v>
      </c>
      <c r="B19" s="23">
        <f t="shared" si="9"/>
        <v>1993</v>
      </c>
      <c r="C19" s="23">
        <v>18</v>
      </c>
      <c r="D19" s="24">
        <v>34121</v>
      </c>
      <c r="E19" s="25">
        <f>IF(ISBLANK(table!E19),NA(),table!E19)</f>
        <v>28377</v>
      </c>
      <c r="F19" s="25" t="e">
        <f>IFERROR(IF(AND(ISERROR($E20),ISERROR(INDEX(GrocerySAF!C$2:C$251,MATCH(GrocerySA!$C19,GrocerySAF!$A$2:$A$251,0)))),$E19,INDEX(GrocerySAF!C$2:C$251,MATCH(GrocerySA!$C19,GrocerySAF!$A$2:$A$251,0))),NA())</f>
        <v>#N/A</v>
      </c>
      <c r="G19" s="25" t="e">
        <f>IFERROR(IF(AND(ISERROR($E20),ISERROR(INDEX(GrocerySAF!D$2:D$251,MATCH(GrocerySA!$C19,GrocerySAF!$A$2:$A$251,0)))),$E19,INDEX(GrocerySAF!D$2:D$251,MATCH(GrocerySA!$C19,GrocerySAF!$A$2:$A$251,0))),NA())</f>
        <v>#N/A</v>
      </c>
      <c r="H19" s="26" t="e">
        <f>IFERROR(IF(AND(ISERROR($E20),ISERROR(INDEX(GrocerySAF!B$2:B$251,MATCH(GrocerySA!$C19,GrocerySAF!$A$2:$A$251,0)))),$E19,INDEX(GrocerySAF!B$2:B$251,MATCH(GrocerySA!$C19,GrocerySAF!$A$2:$A$251,0))),NA())</f>
        <v>#N/A</v>
      </c>
      <c r="I19" s="25" t="e">
        <f>IFERROR(IF(AND(ISERROR($E20),ISERROR(INDEX(GrocerySAF!E$2:E$251,MATCH(GrocerySA!$C19,GrocerySAF!$A$2:$A$251,0)))),$E19,INDEX(GrocerySAF!E$2:E$251,MATCH(GrocerySA!$C19,GrocerySAF!$A$2:$A$251,0))),NA())</f>
        <v>#N/A</v>
      </c>
      <c r="J19" s="25" t="e">
        <f>IFERROR(IF(AND(ISERROR($E20),ISERROR(INDEX(GrocerySAF!F$2:F$251,MATCH(GrocerySA!$C19,GrocerySAF!$A$2:$A$251,0)))),$E19,INDEX(GrocerySAF!F$2:F$251,MATCH(GrocerySA!$C19,GrocerySAF!$A$2:$A$251,0))),NA())</f>
        <v>#N/A</v>
      </c>
      <c r="K19" s="25"/>
      <c r="L19" s="26"/>
      <c r="M19" s="25"/>
      <c r="N19" s="56">
        <f>E19/GrocerySA!E19</f>
        <v>1</v>
      </c>
      <c r="Z19" s="47">
        <v>2009</v>
      </c>
      <c r="AA19" s="25">
        <f t="shared" si="2"/>
        <v>510394</v>
      </c>
      <c r="AB19" s="25" t="e">
        <f t="shared" ca="1" si="3"/>
        <v>#N/A</v>
      </c>
      <c r="AC19" s="25" t="e">
        <f t="shared" ca="1" si="4"/>
        <v>#N/A</v>
      </c>
      <c r="AD19" s="25" t="e">
        <f t="shared" ca="1" si="5"/>
        <v>#N/A</v>
      </c>
      <c r="AE19" s="25" t="e">
        <f t="shared" ca="1" si="6"/>
        <v>#N/A</v>
      </c>
      <c r="AF19" s="25" t="e">
        <f t="shared" ca="1" si="7"/>
        <v>#N/A</v>
      </c>
      <c r="AG19" s="23">
        <v>1</v>
      </c>
      <c r="AH19" s="29"/>
      <c r="AI19" s="33">
        <f t="shared" si="10"/>
        <v>7.6417395734341777E-5</v>
      </c>
      <c r="AJ19" s="33" t="e">
        <f t="shared" ca="1" si="10"/>
        <v>#N/A</v>
      </c>
      <c r="AK19" s="33" t="e">
        <f t="shared" ca="1" si="10"/>
        <v>#N/A</v>
      </c>
      <c r="AL19" s="33" t="e">
        <f t="shared" ca="1" si="10"/>
        <v>#N/A</v>
      </c>
      <c r="AM19" s="33" t="e">
        <f t="shared" ca="1" si="10"/>
        <v>#N/A</v>
      </c>
      <c r="AN19" s="33" t="e">
        <f t="shared" ca="1" si="10"/>
        <v>#N/A</v>
      </c>
    </row>
    <row r="20" spans="1:40" ht="12.75" x14ac:dyDescent="0.2">
      <c r="A20" s="23">
        <f t="shared" si="8"/>
        <v>7</v>
      </c>
      <c r="B20" s="23">
        <f t="shared" si="9"/>
        <v>1993</v>
      </c>
      <c r="C20" s="23">
        <v>19</v>
      </c>
      <c r="D20" s="24">
        <v>34151</v>
      </c>
      <c r="E20" s="25">
        <f>IF(ISBLANK(table!E20),NA(),table!E20)</f>
        <v>28554</v>
      </c>
      <c r="F20" s="25" t="e">
        <f>IFERROR(IF(AND(ISERROR($E21),ISERROR(INDEX(GrocerySAF!C$2:C$251,MATCH(GrocerySA!$C20,GrocerySAF!$A$2:$A$251,0)))),$E20,INDEX(GrocerySAF!C$2:C$251,MATCH(GrocerySA!$C20,GrocerySAF!$A$2:$A$251,0))),NA())</f>
        <v>#N/A</v>
      </c>
      <c r="G20" s="25" t="e">
        <f>IFERROR(IF(AND(ISERROR($E21),ISERROR(INDEX(GrocerySAF!D$2:D$251,MATCH(GrocerySA!$C20,GrocerySAF!$A$2:$A$251,0)))),$E20,INDEX(GrocerySAF!D$2:D$251,MATCH(GrocerySA!$C20,GrocerySAF!$A$2:$A$251,0))),NA())</f>
        <v>#N/A</v>
      </c>
      <c r="H20" s="26" t="e">
        <f>IFERROR(IF(AND(ISERROR($E21),ISERROR(INDEX(GrocerySAF!B$2:B$251,MATCH(GrocerySA!$C20,GrocerySAF!$A$2:$A$251,0)))),$E20,INDEX(GrocerySAF!B$2:B$251,MATCH(GrocerySA!$C20,GrocerySAF!$A$2:$A$251,0))),NA())</f>
        <v>#N/A</v>
      </c>
      <c r="I20" s="25" t="e">
        <f>IFERROR(IF(AND(ISERROR($E21),ISERROR(INDEX(GrocerySAF!E$2:E$251,MATCH(GrocerySA!$C20,GrocerySAF!$A$2:$A$251,0)))),$E20,INDEX(GrocerySAF!E$2:E$251,MATCH(GrocerySA!$C20,GrocerySAF!$A$2:$A$251,0))),NA())</f>
        <v>#N/A</v>
      </c>
      <c r="J20" s="25" t="e">
        <f>IFERROR(IF(AND(ISERROR($E21),ISERROR(INDEX(GrocerySAF!F$2:F$251,MATCH(GrocerySA!$C20,GrocerySAF!$A$2:$A$251,0)))),$E20,INDEX(GrocerySAF!F$2:F$251,MATCH(GrocerySA!$C20,GrocerySAF!$A$2:$A$251,0))),NA())</f>
        <v>#N/A</v>
      </c>
      <c r="K20" s="25"/>
      <c r="L20" s="26"/>
      <c r="M20" s="25"/>
      <c r="N20" s="56">
        <f>E20/GrocerySA!E20</f>
        <v>1</v>
      </c>
      <c r="Z20" s="47">
        <v>2010</v>
      </c>
      <c r="AA20" s="25">
        <f t="shared" si="2"/>
        <v>521106</v>
      </c>
      <c r="AB20" s="25" t="e">
        <f t="shared" ca="1" si="3"/>
        <v>#N/A</v>
      </c>
      <c r="AC20" s="25" t="e">
        <f t="shared" ca="1" si="4"/>
        <v>#N/A</v>
      </c>
      <c r="AD20" s="25" t="e">
        <f t="shared" ca="1" si="5"/>
        <v>#N/A</v>
      </c>
      <c r="AE20" s="25" t="e">
        <f t="shared" ca="1" si="6"/>
        <v>#N/A</v>
      </c>
      <c r="AF20" s="25" t="e">
        <f t="shared" ca="1" si="7"/>
        <v>#N/A</v>
      </c>
      <c r="AG20" s="23">
        <v>0</v>
      </c>
      <c r="AH20" s="29"/>
      <c r="AI20" s="33">
        <f t="shared" si="10"/>
        <v>2.0987707535746893E-2</v>
      </c>
      <c r="AJ20" s="33" t="e">
        <f t="shared" ca="1" si="10"/>
        <v>#N/A</v>
      </c>
      <c r="AK20" s="33" t="e">
        <f t="shared" ca="1" si="10"/>
        <v>#N/A</v>
      </c>
      <c r="AL20" s="33" t="e">
        <f t="shared" ca="1" si="10"/>
        <v>#N/A</v>
      </c>
      <c r="AM20" s="33" t="e">
        <f t="shared" ca="1" si="10"/>
        <v>#N/A</v>
      </c>
      <c r="AN20" s="33" t="e">
        <f t="shared" ca="1" si="10"/>
        <v>#N/A</v>
      </c>
    </row>
    <row r="21" spans="1:40" ht="12.75" x14ac:dyDescent="0.2">
      <c r="A21" s="23">
        <f t="shared" si="8"/>
        <v>8</v>
      </c>
      <c r="B21" s="23">
        <f t="shared" si="9"/>
        <v>1993</v>
      </c>
      <c r="C21" s="23">
        <v>20</v>
      </c>
      <c r="D21" s="24">
        <v>34182</v>
      </c>
      <c r="E21" s="25">
        <f>IF(ISBLANK(table!E21),NA(),table!E21)</f>
        <v>28357</v>
      </c>
      <c r="F21" s="25" t="e">
        <f>IFERROR(IF(AND(ISERROR($E22),ISERROR(INDEX(GrocerySAF!C$2:C$251,MATCH(GrocerySA!$C21,GrocerySAF!$A$2:$A$251,0)))),$E21,INDEX(GrocerySAF!C$2:C$251,MATCH(GrocerySA!$C21,GrocerySAF!$A$2:$A$251,0))),NA())</f>
        <v>#N/A</v>
      </c>
      <c r="G21" s="25" t="e">
        <f>IFERROR(IF(AND(ISERROR($E22),ISERROR(INDEX(GrocerySAF!D$2:D$251,MATCH(GrocerySA!$C21,GrocerySAF!$A$2:$A$251,0)))),$E21,INDEX(GrocerySAF!D$2:D$251,MATCH(GrocerySA!$C21,GrocerySAF!$A$2:$A$251,0))),NA())</f>
        <v>#N/A</v>
      </c>
      <c r="H21" s="26" t="e">
        <f>IFERROR(IF(AND(ISERROR($E22),ISERROR(INDEX(GrocerySAF!B$2:B$251,MATCH(GrocerySA!$C21,GrocerySAF!$A$2:$A$251,0)))),$E21,INDEX(GrocerySAF!B$2:B$251,MATCH(GrocerySA!$C21,GrocerySAF!$A$2:$A$251,0))),NA())</f>
        <v>#N/A</v>
      </c>
      <c r="I21" s="25" t="e">
        <f>IFERROR(IF(AND(ISERROR($E22),ISERROR(INDEX(GrocerySAF!E$2:E$251,MATCH(GrocerySA!$C21,GrocerySAF!$A$2:$A$251,0)))),$E21,INDEX(GrocerySAF!E$2:E$251,MATCH(GrocerySA!$C21,GrocerySAF!$A$2:$A$251,0))),NA())</f>
        <v>#N/A</v>
      </c>
      <c r="J21" s="25" t="e">
        <f>IFERROR(IF(AND(ISERROR($E22),ISERROR(INDEX(GrocerySAF!F$2:F$251,MATCH(GrocerySA!$C21,GrocerySAF!$A$2:$A$251,0)))),$E21,INDEX(GrocerySAF!F$2:F$251,MATCH(GrocerySA!$C21,GrocerySAF!$A$2:$A$251,0))),NA())</f>
        <v>#N/A</v>
      </c>
      <c r="K21" s="25"/>
      <c r="L21" s="26"/>
      <c r="M21" s="25"/>
      <c r="N21" s="56">
        <f>E21/GrocerySA!E21</f>
        <v>1</v>
      </c>
      <c r="Z21" s="47">
        <v>2011</v>
      </c>
      <c r="AA21" s="25">
        <f t="shared" si="2"/>
        <v>547622</v>
      </c>
      <c r="AB21" s="25" t="e">
        <f t="shared" ca="1" si="3"/>
        <v>#N/A</v>
      </c>
      <c r="AC21" s="25" t="e">
        <f t="shared" ca="1" si="4"/>
        <v>#N/A</v>
      </c>
      <c r="AD21" s="25" t="e">
        <f t="shared" ca="1" si="5"/>
        <v>#N/A</v>
      </c>
      <c r="AE21" s="25" t="e">
        <f t="shared" ca="1" si="6"/>
        <v>#N/A</v>
      </c>
      <c r="AF21" s="25" t="e">
        <f t="shared" ca="1" si="7"/>
        <v>#N/A</v>
      </c>
      <c r="AG21" s="23">
        <v>0</v>
      </c>
      <c r="AH21" s="29"/>
      <c r="AI21" s="33">
        <f t="shared" si="10"/>
        <v>5.0884081165828064E-2</v>
      </c>
      <c r="AJ21" s="33" t="e">
        <f t="shared" ca="1" si="10"/>
        <v>#N/A</v>
      </c>
      <c r="AK21" s="33" t="e">
        <f t="shared" ca="1" si="10"/>
        <v>#N/A</v>
      </c>
      <c r="AL21" s="33" t="e">
        <f t="shared" ca="1" si="10"/>
        <v>#N/A</v>
      </c>
      <c r="AM21" s="33" t="e">
        <f t="shared" ca="1" si="10"/>
        <v>#N/A</v>
      </c>
      <c r="AN21" s="33" t="e">
        <f t="shared" ca="1" si="10"/>
        <v>#N/A</v>
      </c>
    </row>
    <row r="22" spans="1:40" ht="12.75" x14ac:dyDescent="0.2">
      <c r="A22" s="23">
        <f t="shared" si="8"/>
        <v>9</v>
      </c>
      <c r="B22" s="23">
        <f t="shared" si="9"/>
        <v>1993</v>
      </c>
      <c r="C22" s="23">
        <v>21</v>
      </c>
      <c r="D22" s="24">
        <v>34213</v>
      </c>
      <c r="E22" s="25">
        <f>IF(ISBLANK(table!E22),NA(),table!E22)</f>
        <v>28478</v>
      </c>
      <c r="F22" s="25" t="e">
        <f>IFERROR(IF(AND(ISERROR($E23),ISERROR(INDEX(GrocerySAF!C$2:C$251,MATCH(GrocerySA!$C22,GrocerySAF!$A$2:$A$251,0)))),$E22,INDEX(GrocerySAF!C$2:C$251,MATCH(GrocerySA!$C22,GrocerySAF!$A$2:$A$251,0))),NA())</f>
        <v>#N/A</v>
      </c>
      <c r="G22" s="25" t="e">
        <f>IFERROR(IF(AND(ISERROR($E23),ISERROR(INDEX(GrocerySAF!D$2:D$251,MATCH(GrocerySA!$C22,GrocerySAF!$A$2:$A$251,0)))),$E22,INDEX(GrocerySAF!D$2:D$251,MATCH(GrocerySA!$C22,GrocerySAF!$A$2:$A$251,0))),NA())</f>
        <v>#N/A</v>
      </c>
      <c r="H22" s="26" t="e">
        <f>IFERROR(IF(AND(ISERROR($E23),ISERROR(INDEX(GrocerySAF!B$2:B$251,MATCH(GrocerySA!$C22,GrocerySAF!$A$2:$A$251,0)))),$E22,INDEX(GrocerySAF!B$2:B$251,MATCH(GrocerySA!$C22,GrocerySAF!$A$2:$A$251,0))),NA())</f>
        <v>#N/A</v>
      </c>
      <c r="I22" s="25" t="e">
        <f>IFERROR(IF(AND(ISERROR($E23),ISERROR(INDEX(GrocerySAF!E$2:E$251,MATCH(GrocerySA!$C22,GrocerySAF!$A$2:$A$251,0)))),$E22,INDEX(GrocerySAF!E$2:E$251,MATCH(GrocerySA!$C22,GrocerySAF!$A$2:$A$251,0))),NA())</f>
        <v>#N/A</v>
      </c>
      <c r="J22" s="25" t="e">
        <f>IFERROR(IF(AND(ISERROR($E23),ISERROR(INDEX(GrocerySAF!F$2:F$251,MATCH(GrocerySA!$C22,GrocerySAF!$A$2:$A$251,0)))),$E22,INDEX(GrocerySAF!F$2:F$251,MATCH(GrocerySA!$C22,GrocerySAF!$A$2:$A$251,0))),NA())</f>
        <v>#N/A</v>
      </c>
      <c r="K22" s="25"/>
      <c r="L22" s="26"/>
      <c r="M22" s="25"/>
      <c r="N22" s="56">
        <f>E22/GrocerySA!E22</f>
        <v>1</v>
      </c>
      <c r="Z22" s="47">
        <v>2012</v>
      </c>
      <c r="AA22" s="25">
        <f t="shared" si="2"/>
        <v>562949</v>
      </c>
      <c r="AB22" s="25" t="e">
        <f t="shared" ca="1" si="3"/>
        <v>#N/A</v>
      </c>
      <c r="AC22" s="25" t="e">
        <f t="shared" ca="1" si="4"/>
        <v>#N/A</v>
      </c>
      <c r="AD22" s="25" t="e">
        <f t="shared" ca="1" si="5"/>
        <v>#N/A</v>
      </c>
      <c r="AE22" s="25" t="e">
        <f t="shared" ca="1" si="6"/>
        <v>#N/A</v>
      </c>
      <c r="AF22" s="25" t="e">
        <f t="shared" ca="1" si="7"/>
        <v>#N/A</v>
      </c>
      <c r="AG22" s="23">
        <v>0</v>
      </c>
      <c r="AH22" s="29"/>
      <c r="AI22" s="33">
        <f t="shared" si="10"/>
        <v>2.7988283889252074E-2</v>
      </c>
      <c r="AJ22" s="33" t="e">
        <f t="shared" ca="1" si="10"/>
        <v>#N/A</v>
      </c>
      <c r="AK22" s="33" t="e">
        <f t="shared" ca="1" si="10"/>
        <v>#N/A</v>
      </c>
      <c r="AL22" s="33" t="e">
        <f t="shared" ca="1" si="10"/>
        <v>#N/A</v>
      </c>
      <c r="AM22" s="33" t="e">
        <f t="shared" ca="1" si="10"/>
        <v>#N/A</v>
      </c>
      <c r="AN22" s="33" t="e">
        <f t="shared" ca="1" si="10"/>
        <v>#N/A</v>
      </c>
    </row>
    <row r="23" spans="1:40" ht="12.75" x14ac:dyDescent="0.2">
      <c r="A23" s="23">
        <f t="shared" si="8"/>
        <v>10</v>
      </c>
      <c r="B23" s="23">
        <f t="shared" si="9"/>
        <v>1993</v>
      </c>
      <c r="C23" s="23">
        <v>22</v>
      </c>
      <c r="D23" s="24">
        <v>34243</v>
      </c>
      <c r="E23" s="25">
        <f>IF(ISBLANK(table!E23),NA(),table!E23)</f>
        <v>28618</v>
      </c>
      <c r="F23" s="25" t="e">
        <f>IFERROR(IF(AND(ISERROR($E24),ISERROR(INDEX(GrocerySAF!C$2:C$251,MATCH(GrocerySA!$C23,GrocerySAF!$A$2:$A$251,0)))),$E23,INDEX(GrocerySAF!C$2:C$251,MATCH(GrocerySA!$C23,GrocerySAF!$A$2:$A$251,0))),NA())</f>
        <v>#N/A</v>
      </c>
      <c r="G23" s="25" t="e">
        <f>IFERROR(IF(AND(ISERROR($E24),ISERROR(INDEX(GrocerySAF!D$2:D$251,MATCH(GrocerySA!$C23,GrocerySAF!$A$2:$A$251,0)))),$E23,INDEX(GrocerySAF!D$2:D$251,MATCH(GrocerySA!$C23,GrocerySAF!$A$2:$A$251,0))),NA())</f>
        <v>#N/A</v>
      </c>
      <c r="H23" s="26" t="e">
        <f>IFERROR(IF(AND(ISERROR($E24),ISERROR(INDEX(GrocerySAF!B$2:B$251,MATCH(GrocerySA!$C23,GrocerySAF!$A$2:$A$251,0)))),$E23,INDEX(GrocerySAF!B$2:B$251,MATCH(GrocerySA!$C23,GrocerySAF!$A$2:$A$251,0))),NA())</f>
        <v>#N/A</v>
      </c>
      <c r="I23" s="25" t="e">
        <f>IFERROR(IF(AND(ISERROR($E24),ISERROR(INDEX(GrocerySAF!E$2:E$251,MATCH(GrocerySA!$C23,GrocerySAF!$A$2:$A$251,0)))),$E23,INDEX(GrocerySAF!E$2:E$251,MATCH(GrocerySA!$C23,GrocerySAF!$A$2:$A$251,0))),NA())</f>
        <v>#N/A</v>
      </c>
      <c r="J23" s="25" t="e">
        <f>IFERROR(IF(AND(ISERROR($E24),ISERROR(INDEX(GrocerySAF!F$2:F$251,MATCH(GrocerySA!$C23,GrocerySAF!$A$2:$A$251,0)))),$E23,INDEX(GrocerySAF!F$2:F$251,MATCH(GrocerySA!$C23,GrocerySAF!$A$2:$A$251,0))),NA())</f>
        <v>#N/A</v>
      </c>
      <c r="K23" s="25"/>
      <c r="L23" s="26"/>
      <c r="M23" s="25"/>
      <c r="N23" s="56">
        <f>E23/GrocerySA!E23</f>
        <v>1</v>
      </c>
      <c r="Z23" s="47">
        <v>2013</v>
      </c>
      <c r="AA23" s="25">
        <f t="shared" si="2"/>
        <v>575985</v>
      </c>
      <c r="AB23" s="25" t="e">
        <f t="shared" ca="1" si="3"/>
        <v>#N/A</v>
      </c>
      <c r="AC23" s="25" t="e">
        <f t="shared" ca="1" si="4"/>
        <v>#N/A</v>
      </c>
      <c r="AD23" s="25" t="e">
        <f t="shared" ca="1" si="5"/>
        <v>#N/A</v>
      </c>
      <c r="AE23" s="25" t="e">
        <f t="shared" ca="1" si="6"/>
        <v>#N/A</v>
      </c>
      <c r="AF23" s="25" t="e">
        <f t="shared" ca="1" si="7"/>
        <v>#N/A</v>
      </c>
      <c r="AG23" s="23">
        <v>0</v>
      </c>
      <c r="AH23" s="29"/>
      <c r="AI23" s="33">
        <f t="shared" si="10"/>
        <v>2.3156626976866466E-2</v>
      </c>
      <c r="AJ23" s="33" t="e">
        <f t="shared" ca="1" si="10"/>
        <v>#N/A</v>
      </c>
      <c r="AK23" s="33" t="e">
        <f t="shared" ca="1" si="10"/>
        <v>#N/A</v>
      </c>
      <c r="AL23" s="33" t="e">
        <f t="shared" ca="1" si="10"/>
        <v>#N/A</v>
      </c>
      <c r="AM23" s="33" t="e">
        <f t="shared" ca="1" si="10"/>
        <v>#N/A</v>
      </c>
      <c r="AN23" s="33" t="e">
        <f t="shared" ca="1" si="10"/>
        <v>#N/A</v>
      </c>
    </row>
    <row r="24" spans="1:40" ht="12.75" x14ac:dyDescent="0.2">
      <c r="A24" s="23">
        <f t="shared" si="8"/>
        <v>11</v>
      </c>
      <c r="B24" s="23">
        <f t="shared" si="9"/>
        <v>1993</v>
      </c>
      <c r="C24" s="23">
        <v>23</v>
      </c>
      <c r="D24" s="24">
        <v>34274</v>
      </c>
      <c r="E24" s="25">
        <f>IF(ISBLANK(table!E24),NA(),table!E24)</f>
        <v>28625</v>
      </c>
      <c r="F24" s="25" t="e">
        <f>IFERROR(IF(AND(ISERROR($E25),ISERROR(INDEX(GrocerySAF!C$2:C$251,MATCH(GrocerySA!$C24,GrocerySAF!$A$2:$A$251,0)))),$E24,INDEX(GrocerySAF!C$2:C$251,MATCH(GrocerySA!$C24,GrocerySAF!$A$2:$A$251,0))),NA())</f>
        <v>#N/A</v>
      </c>
      <c r="G24" s="25" t="e">
        <f>IFERROR(IF(AND(ISERROR($E25),ISERROR(INDEX(GrocerySAF!D$2:D$251,MATCH(GrocerySA!$C24,GrocerySAF!$A$2:$A$251,0)))),$E24,INDEX(GrocerySAF!D$2:D$251,MATCH(GrocerySA!$C24,GrocerySAF!$A$2:$A$251,0))),NA())</f>
        <v>#N/A</v>
      </c>
      <c r="H24" s="26" t="e">
        <f>IFERROR(IF(AND(ISERROR($E25),ISERROR(INDEX(GrocerySAF!B$2:B$251,MATCH(GrocerySA!$C24,GrocerySAF!$A$2:$A$251,0)))),$E24,INDEX(GrocerySAF!B$2:B$251,MATCH(GrocerySA!$C24,GrocerySAF!$A$2:$A$251,0))),NA())</f>
        <v>#N/A</v>
      </c>
      <c r="I24" s="25" t="e">
        <f>IFERROR(IF(AND(ISERROR($E25),ISERROR(INDEX(GrocerySAF!E$2:E$251,MATCH(GrocerySA!$C24,GrocerySAF!$A$2:$A$251,0)))),$E24,INDEX(GrocerySAF!E$2:E$251,MATCH(GrocerySA!$C24,GrocerySAF!$A$2:$A$251,0))),NA())</f>
        <v>#N/A</v>
      </c>
      <c r="J24" s="25" t="e">
        <f>IFERROR(IF(AND(ISERROR($E25),ISERROR(INDEX(GrocerySAF!F$2:F$251,MATCH(GrocerySA!$C24,GrocerySAF!$A$2:$A$251,0)))),$E24,INDEX(GrocerySAF!F$2:F$251,MATCH(GrocerySA!$C24,GrocerySAF!$A$2:$A$251,0))),NA())</f>
        <v>#N/A</v>
      </c>
      <c r="K24" s="25"/>
      <c r="L24" s="26"/>
      <c r="M24" s="25"/>
      <c r="N24" s="56">
        <f>E24/GrocerySA!E24</f>
        <v>1</v>
      </c>
      <c r="Z24" s="47">
        <v>2014</v>
      </c>
      <c r="AA24" s="25">
        <f t="shared" si="2"/>
        <v>601695</v>
      </c>
      <c r="AB24" s="25" t="e">
        <f t="shared" ca="1" si="3"/>
        <v>#N/A</v>
      </c>
      <c r="AC24" s="25" t="e">
        <f t="shared" ca="1" si="4"/>
        <v>#N/A</v>
      </c>
      <c r="AD24" s="25" t="e">
        <f t="shared" ca="1" si="5"/>
        <v>#N/A</v>
      </c>
      <c r="AE24" s="25" t="e">
        <f t="shared" ca="1" si="6"/>
        <v>#N/A</v>
      </c>
      <c r="AF24" s="25" t="e">
        <f t="shared" ca="1" si="7"/>
        <v>#N/A</v>
      </c>
      <c r="AG24" s="23">
        <v>0</v>
      </c>
      <c r="AH24" s="29"/>
      <c r="AI24" s="33">
        <f t="shared" si="10"/>
        <v>4.4636579077580146E-2</v>
      </c>
      <c r="AJ24" s="33" t="e">
        <f t="shared" ca="1" si="10"/>
        <v>#N/A</v>
      </c>
      <c r="AK24" s="33" t="e">
        <f t="shared" ca="1" si="10"/>
        <v>#N/A</v>
      </c>
      <c r="AL24" s="33" t="e">
        <f t="shared" ca="1" si="10"/>
        <v>#N/A</v>
      </c>
      <c r="AM24" s="33" t="e">
        <f t="shared" ca="1" si="10"/>
        <v>#N/A</v>
      </c>
      <c r="AN24" s="33" t="e">
        <f t="shared" ca="1" si="10"/>
        <v>#N/A</v>
      </c>
    </row>
    <row r="25" spans="1:40" ht="12.75" x14ac:dyDescent="0.2">
      <c r="A25" s="23">
        <f t="shared" si="8"/>
        <v>12</v>
      </c>
      <c r="B25" s="23">
        <f t="shared" si="9"/>
        <v>1993</v>
      </c>
      <c r="C25" s="23">
        <v>24</v>
      </c>
      <c r="D25" s="24">
        <v>34304</v>
      </c>
      <c r="E25" s="25">
        <f>IF(ISBLANK(table!E25),NA(),table!E25)</f>
        <v>28773</v>
      </c>
      <c r="F25" s="25" t="e">
        <f>IFERROR(IF(AND(ISERROR($E26),ISERROR(INDEX(GrocerySAF!C$2:C$251,MATCH(GrocerySA!$C25,GrocerySAF!$A$2:$A$251,0)))),$E25,INDEX(GrocerySAF!C$2:C$251,MATCH(GrocerySA!$C25,GrocerySAF!$A$2:$A$251,0))),NA())</f>
        <v>#N/A</v>
      </c>
      <c r="G25" s="25" t="e">
        <f>IFERROR(IF(AND(ISERROR($E26),ISERROR(INDEX(GrocerySAF!D$2:D$251,MATCH(GrocerySA!$C25,GrocerySAF!$A$2:$A$251,0)))),$E25,INDEX(GrocerySAF!D$2:D$251,MATCH(GrocerySA!$C25,GrocerySAF!$A$2:$A$251,0))),NA())</f>
        <v>#N/A</v>
      </c>
      <c r="H25" s="26" t="e">
        <f>IFERROR(IF(AND(ISERROR($E26),ISERROR(INDEX(GrocerySAF!B$2:B$251,MATCH(GrocerySA!$C25,GrocerySAF!$A$2:$A$251,0)))),$E25,INDEX(GrocerySAF!B$2:B$251,MATCH(GrocerySA!$C25,GrocerySAF!$A$2:$A$251,0))),NA())</f>
        <v>#N/A</v>
      </c>
      <c r="I25" s="25" t="e">
        <f>IFERROR(IF(AND(ISERROR($E26),ISERROR(INDEX(GrocerySAF!E$2:E$251,MATCH(GrocerySA!$C25,GrocerySAF!$A$2:$A$251,0)))),$E25,INDEX(GrocerySAF!E$2:E$251,MATCH(GrocerySA!$C25,GrocerySAF!$A$2:$A$251,0))),NA())</f>
        <v>#N/A</v>
      </c>
      <c r="J25" s="25" t="e">
        <f>IFERROR(IF(AND(ISERROR($E26),ISERROR(INDEX(GrocerySAF!F$2:F$251,MATCH(GrocerySA!$C25,GrocerySAF!$A$2:$A$251,0)))),$E25,INDEX(GrocerySAF!F$2:F$251,MATCH(GrocerySA!$C25,GrocerySAF!$A$2:$A$251,0))),NA())</f>
        <v>#N/A</v>
      </c>
      <c r="K25" s="25"/>
      <c r="L25" s="26"/>
      <c r="M25" s="25"/>
      <c r="N25" s="56">
        <f>E25/GrocerySA!E25</f>
        <v>1</v>
      </c>
      <c r="Z25" s="47">
        <v>2015</v>
      </c>
      <c r="AA25" s="25">
        <f t="shared" si="2"/>
        <v>616340</v>
      </c>
      <c r="AB25" s="25" t="e">
        <f t="shared" ca="1" si="3"/>
        <v>#N/A</v>
      </c>
      <c r="AC25" s="25" t="e">
        <f t="shared" ca="1" si="4"/>
        <v>#N/A</v>
      </c>
      <c r="AD25" s="25" t="e">
        <f t="shared" ca="1" si="5"/>
        <v>#N/A</v>
      </c>
      <c r="AE25" s="25" t="e">
        <f t="shared" ca="1" si="6"/>
        <v>#N/A</v>
      </c>
      <c r="AF25" s="25" t="e">
        <f t="shared" ca="1" si="7"/>
        <v>#N/A</v>
      </c>
      <c r="AG25" s="23">
        <v>0</v>
      </c>
      <c r="AH25" s="29"/>
      <c r="AI25" s="33">
        <f t="shared" si="10"/>
        <v>2.4339574036679714E-2</v>
      </c>
      <c r="AJ25" s="33" t="e">
        <f t="shared" ca="1" si="10"/>
        <v>#N/A</v>
      </c>
      <c r="AK25" s="33" t="e">
        <f t="shared" ca="1" si="10"/>
        <v>#N/A</v>
      </c>
      <c r="AL25" s="33" t="e">
        <f t="shared" ca="1" si="10"/>
        <v>#N/A</v>
      </c>
      <c r="AM25" s="33" t="e">
        <f t="shared" ca="1" si="10"/>
        <v>#N/A</v>
      </c>
      <c r="AN25" s="33" t="e">
        <f t="shared" ca="1" si="10"/>
        <v>#N/A</v>
      </c>
    </row>
    <row r="26" spans="1:40" ht="12.75" x14ac:dyDescent="0.2">
      <c r="A26" s="23">
        <f t="shared" si="8"/>
        <v>1</v>
      </c>
      <c r="B26" s="23">
        <f t="shared" si="9"/>
        <v>1994</v>
      </c>
      <c r="C26" s="23">
        <v>25</v>
      </c>
      <c r="D26" s="24">
        <v>34335</v>
      </c>
      <c r="E26" s="25">
        <f>IF(ISBLANK(table!E26),NA(),table!E26)</f>
        <v>28722</v>
      </c>
      <c r="F26" s="25" t="e">
        <f>IFERROR(IF(AND(ISERROR($E27),ISERROR(INDEX(GrocerySAF!C$2:C$251,MATCH(GrocerySA!$C26,GrocerySAF!$A$2:$A$251,0)))),$E26,INDEX(GrocerySAF!C$2:C$251,MATCH(GrocerySA!$C26,GrocerySAF!$A$2:$A$251,0))),NA())</f>
        <v>#N/A</v>
      </c>
      <c r="G26" s="25" t="e">
        <f>IFERROR(IF(AND(ISERROR($E27),ISERROR(INDEX(GrocerySAF!D$2:D$251,MATCH(GrocerySA!$C26,GrocerySAF!$A$2:$A$251,0)))),$E26,INDEX(GrocerySAF!D$2:D$251,MATCH(GrocerySA!$C26,GrocerySAF!$A$2:$A$251,0))),NA())</f>
        <v>#N/A</v>
      </c>
      <c r="H26" s="26" t="e">
        <f>IFERROR(IF(AND(ISERROR($E27),ISERROR(INDEX(GrocerySAF!B$2:B$251,MATCH(GrocerySA!$C26,GrocerySAF!$A$2:$A$251,0)))),$E26,INDEX(GrocerySAF!B$2:B$251,MATCH(GrocerySA!$C26,GrocerySAF!$A$2:$A$251,0))),NA())</f>
        <v>#N/A</v>
      </c>
      <c r="I26" s="25" t="e">
        <f>IFERROR(IF(AND(ISERROR($E27),ISERROR(INDEX(GrocerySAF!E$2:E$251,MATCH(GrocerySA!$C26,GrocerySAF!$A$2:$A$251,0)))),$E26,INDEX(GrocerySAF!E$2:E$251,MATCH(GrocerySA!$C26,GrocerySAF!$A$2:$A$251,0))),NA())</f>
        <v>#N/A</v>
      </c>
      <c r="J26" s="25" t="e">
        <f>IFERROR(IF(AND(ISERROR($E27),ISERROR(INDEX(GrocerySAF!F$2:F$251,MATCH(GrocerySA!$C26,GrocerySAF!$A$2:$A$251,0)))),$E26,INDEX(GrocerySAF!F$2:F$251,MATCH(GrocerySA!$C26,GrocerySAF!$A$2:$A$251,0))),NA())</f>
        <v>#N/A</v>
      </c>
      <c r="K26" s="25"/>
      <c r="L26" s="26"/>
      <c r="M26" s="25"/>
      <c r="N26" s="56">
        <f>E26/GrocerySA!E26</f>
        <v>1</v>
      </c>
      <c r="Z26" s="47">
        <v>2016</v>
      </c>
      <c r="AA26" s="25">
        <f t="shared" si="2"/>
        <v>625878</v>
      </c>
      <c r="AB26" s="25" t="e">
        <f t="shared" ca="1" si="3"/>
        <v>#N/A</v>
      </c>
      <c r="AC26" s="25" t="e">
        <f t="shared" ca="1" si="4"/>
        <v>#N/A</v>
      </c>
      <c r="AD26" s="25" t="e">
        <f t="shared" ca="1" si="5"/>
        <v>#N/A</v>
      </c>
      <c r="AE26" s="25" t="e">
        <f t="shared" ca="1" si="6"/>
        <v>#N/A</v>
      </c>
      <c r="AF26" s="25" t="e">
        <f t="shared" ca="1" si="7"/>
        <v>#N/A</v>
      </c>
      <c r="AG26" s="23">
        <v>0</v>
      </c>
      <c r="AH26" s="29"/>
      <c r="AI26" s="33">
        <f t="shared" si="10"/>
        <v>1.5475224713632087E-2</v>
      </c>
      <c r="AJ26" s="33" t="e">
        <f t="shared" ca="1" si="10"/>
        <v>#N/A</v>
      </c>
      <c r="AK26" s="33" t="e">
        <f t="shared" ca="1" si="10"/>
        <v>#N/A</v>
      </c>
      <c r="AL26" s="33" t="e">
        <f t="shared" ca="1" si="10"/>
        <v>#N/A</v>
      </c>
      <c r="AM26" s="33" t="e">
        <f t="shared" ca="1" si="10"/>
        <v>#N/A</v>
      </c>
      <c r="AN26" s="33" t="e">
        <f t="shared" ca="1" si="10"/>
        <v>#N/A</v>
      </c>
    </row>
    <row r="27" spans="1:40" ht="12.75" x14ac:dyDescent="0.2">
      <c r="A27" s="23">
        <f t="shared" si="8"/>
        <v>2</v>
      </c>
      <c r="B27" s="23">
        <f t="shared" si="9"/>
        <v>1994</v>
      </c>
      <c r="C27" s="23">
        <v>26</v>
      </c>
      <c r="D27" s="24">
        <v>34366</v>
      </c>
      <c r="E27" s="25">
        <f>IF(ISBLANK(table!E27),NA(),table!E27)</f>
        <v>28923</v>
      </c>
      <c r="F27" s="25" t="e">
        <f>IFERROR(IF(AND(ISERROR($E28),ISERROR(INDEX(GrocerySAF!C$2:C$251,MATCH(GrocerySA!$C27,GrocerySAF!$A$2:$A$251,0)))),$E27,INDEX(GrocerySAF!C$2:C$251,MATCH(GrocerySA!$C27,GrocerySAF!$A$2:$A$251,0))),NA())</f>
        <v>#N/A</v>
      </c>
      <c r="G27" s="25" t="e">
        <f>IFERROR(IF(AND(ISERROR($E28),ISERROR(INDEX(GrocerySAF!D$2:D$251,MATCH(GrocerySA!$C27,GrocerySAF!$A$2:$A$251,0)))),$E27,INDEX(GrocerySAF!D$2:D$251,MATCH(GrocerySA!$C27,GrocerySAF!$A$2:$A$251,0))),NA())</f>
        <v>#N/A</v>
      </c>
      <c r="H27" s="26" t="e">
        <f>IFERROR(IF(AND(ISERROR($E28),ISERROR(INDEX(GrocerySAF!B$2:B$251,MATCH(GrocerySA!$C27,GrocerySAF!$A$2:$A$251,0)))),$E27,INDEX(GrocerySAF!B$2:B$251,MATCH(GrocerySA!$C27,GrocerySAF!$A$2:$A$251,0))),NA())</f>
        <v>#N/A</v>
      </c>
      <c r="I27" s="25" t="e">
        <f>IFERROR(IF(AND(ISERROR($E28),ISERROR(INDEX(GrocerySAF!E$2:E$251,MATCH(GrocerySA!$C27,GrocerySAF!$A$2:$A$251,0)))),$E27,INDEX(GrocerySAF!E$2:E$251,MATCH(GrocerySA!$C27,GrocerySAF!$A$2:$A$251,0))),NA())</f>
        <v>#N/A</v>
      </c>
      <c r="J27" s="25" t="e">
        <f>IFERROR(IF(AND(ISERROR($E28),ISERROR(INDEX(GrocerySAF!F$2:F$251,MATCH(GrocerySA!$C27,GrocerySAF!$A$2:$A$251,0)))),$E27,INDEX(GrocerySAF!F$2:F$251,MATCH(GrocerySA!$C27,GrocerySAF!$A$2:$A$251,0))),NA())</f>
        <v>#N/A</v>
      </c>
      <c r="K27" s="25"/>
      <c r="L27" s="26"/>
      <c r="M27" s="25"/>
      <c r="N27" s="56">
        <f>E27/GrocerySA!E27</f>
        <v>1</v>
      </c>
      <c r="Z27" s="47">
        <v>2017</v>
      </c>
      <c r="AA27" s="25">
        <f t="shared" si="2"/>
        <v>653534</v>
      </c>
      <c r="AB27" s="25" t="e">
        <f t="shared" ca="1" si="3"/>
        <v>#N/A</v>
      </c>
      <c r="AC27" s="25" t="e">
        <f t="shared" ca="1" si="4"/>
        <v>#N/A</v>
      </c>
      <c r="AD27" s="25" t="e">
        <f t="shared" ca="1" si="5"/>
        <v>#N/A</v>
      </c>
      <c r="AE27" s="25" t="e">
        <f t="shared" ca="1" si="6"/>
        <v>#N/A</v>
      </c>
      <c r="AF27" s="25" t="e">
        <f t="shared" ca="1" si="7"/>
        <v>#N/A</v>
      </c>
      <c r="AG27" s="23">
        <v>0</v>
      </c>
      <c r="AH27" s="29"/>
      <c r="AI27" s="33">
        <f t="shared" si="10"/>
        <v>4.4187525364368138E-2</v>
      </c>
      <c r="AJ27" s="33" t="e">
        <f t="shared" ca="1" si="10"/>
        <v>#N/A</v>
      </c>
      <c r="AK27" s="33" t="e">
        <f t="shared" ca="1" si="10"/>
        <v>#N/A</v>
      </c>
      <c r="AL27" s="33" t="e">
        <f t="shared" ca="1" si="10"/>
        <v>#N/A</v>
      </c>
      <c r="AM27" s="33" t="e">
        <f t="shared" ca="1" si="10"/>
        <v>#N/A</v>
      </c>
      <c r="AN27" s="33" t="e">
        <f t="shared" ca="1" si="10"/>
        <v>#N/A</v>
      </c>
    </row>
    <row r="28" spans="1:40" ht="12.75" x14ac:dyDescent="0.2">
      <c r="A28" s="23">
        <f t="shared" si="8"/>
        <v>3</v>
      </c>
      <c r="B28" s="23">
        <f t="shared" si="9"/>
        <v>1994</v>
      </c>
      <c r="C28" s="23">
        <v>27</v>
      </c>
      <c r="D28" s="24">
        <v>34394</v>
      </c>
      <c r="E28" s="25">
        <f>IF(ISBLANK(table!E28),NA(),table!E28)</f>
        <v>28914</v>
      </c>
      <c r="F28" s="25" t="e">
        <f>IFERROR(IF(AND(ISERROR($E29),ISERROR(INDEX(GrocerySAF!C$2:C$251,MATCH(GrocerySA!$C28,GrocerySAF!$A$2:$A$251,0)))),$E28,INDEX(GrocerySAF!C$2:C$251,MATCH(GrocerySA!$C28,GrocerySAF!$A$2:$A$251,0))),NA())</f>
        <v>#N/A</v>
      </c>
      <c r="G28" s="25" t="e">
        <f>IFERROR(IF(AND(ISERROR($E29),ISERROR(INDEX(GrocerySAF!D$2:D$251,MATCH(GrocerySA!$C28,GrocerySAF!$A$2:$A$251,0)))),$E28,INDEX(GrocerySAF!D$2:D$251,MATCH(GrocerySA!$C28,GrocerySAF!$A$2:$A$251,0))),NA())</f>
        <v>#N/A</v>
      </c>
      <c r="H28" s="26" t="e">
        <f>IFERROR(IF(AND(ISERROR($E29),ISERROR(INDEX(GrocerySAF!B$2:B$251,MATCH(GrocerySA!$C28,GrocerySAF!$A$2:$A$251,0)))),$E28,INDEX(GrocerySAF!B$2:B$251,MATCH(GrocerySA!$C28,GrocerySAF!$A$2:$A$251,0))),NA())</f>
        <v>#N/A</v>
      </c>
      <c r="I28" s="25" t="e">
        <f>IFERROR(IF(AND(ISERROR($E29),ISERROR(INDEX(GrocerySAF!E$2:E$251,MATCH(GrocerySA!$C28,GrocerySAF!$A$2:$A$251,0)))),$E28,INDEX(GrocerySAF!E$2:E$251,MATCH(GrocerySA!$C28,GrocerySAF!$A$2:$A$251,0))),NA())</f>
        <v>#N/A</v>
      </c>
      <c r="J28" s="25" t="e">
        <f>IFERROR(IF(AND(ISERROR($E29),ISERROR(INDEX(GrocerySAF!F$2:F$251,MATCH(GrocerySA!$C28,GrocerySAF!$A$2:$A$251,0)))),$E28,INDEX(GrocerySAF!F$2:F$251,MATCH(GrocerySA!$C28,GrocerySAF!$A$2:$A$251,0))),NA())</f>
        <v>#N/A</v>
      </c>
      <c r="K28" s="25"/>
      <c r="L28" s="26"/>
      <c r="M28" s="25"/>
      <c r="N28" s="56">
        <f>E28/GrocerySA!E28</f>
        <v>1</v>
      </c>
      <c r="Z28" s="47">
        <v>2018</v>
      </c>
      <c r="AA28" s="25">
        <f t="shared" si="2"/>
        <v>671893</v>
      </c>
      <c r="AB28" s="25" t="e">
        <f t="shared" ca="1" si="3"/>
        <v>#N/A</v>
      </c>
      <c r="AC28" s="25" t="e">
        <f t="shared" ca="1" si="4"/>
        <v>#N/A</v>
      </c>
      <c r="AD28" s="25" t="e">
        <f t="shared" ca="1" si="5"/>
        <v>#N/A</v>
      </c>
      <c r="AE28" s="25" t="e">
        <f t="shared" ca="1" si="6"/>
        <v>#N/A</v>
      </c>
      <c r="AF28" s="25" t="e">
        <f t="shared" ca="1" si="7"/>
        <v>#N/A</v>
      </c>
      <c r="AG28" s="23">
        <v>0</v>
      </c>
      <c r="AH28" s="29"/>
      <c r="AI28" s="33">
        <f t="shared" si="10"/>
        <v>2.8091881983186798E-2</v>
      </c>
      <c r="AJ28" s="33" t="e">
        <f t="shared" ca="1" si="10"/>
        <v>#N/A</v>
      </c>
      <c r="AK28" s="33" t="e">
        <f t="shared" ca="1" si="10"/>
        <v>#N/A</v>
      </c>
      <c r="AL28" s="33" t="e">
        <f t="shared" ca="1" si="10"/>
        <v>#N/A</v>
      </c>
      <c r="AM28" s="33" t="e">
        <f t="shared" ca="1" si="10"/>
        <v>#N/A</v>
      </c>
      <c r="AN28" s="33" t="e">
        <f t="shared" ca="1" si="10"/>
        <v>#N/A</v>
      </c>
    </row>
    <row r="29" spans="1:40" ht="12.75" x14ac:dyDescent="0.2">
      <c r="A29" s="23">
        <f t="shared" si="8"/>
        <v>4</v>
      </c>
      <c r="B29" s="23">
        <f t="shared" si="9"/>
        <v>1994</v>
      </c>
      <c r="C29" s="23">
        <v>28</v>
      </c>
      <c r="D29" s="24">
        <v>34425</v>
      </c>
      <c r="E29" s="25">
        <f>IF(ISBLANK(table!E29),NA(),table!E29)</f>
        <v>29111</v>
      </c>
      <c r="F29" s="25" t="e">
        <f>IFERROR(IF(AND(ISERROR($E30),ISERROR(INDEX(GrocerySAF!C$2:C$251,MATCH(GrocerySA!$C29,GrocerySAF!$A$2:$A$251,0)))),$E29,INDEX(GrocerySAF!C$2:C$251,MATCH(GrocerySA!$C29,GrocerySAF!$A$2:$A$251,0))),NA())</f>
        <v>#N/A</v>
      </c>
      <c r="G29" s="25" t="e">
        <f>IFERROR(IF(AND(ISERROR($E30),ISERROR(INDEX(GrocerySAF!D$2:D$251,MATCH(GrocerySA!$C29,GrocerySAF!$A$2:$A$251,0)))),$E29,INDEX(GrocerySAF!D$2:D$251,MATCH(GrocerySA!$C29,GrocerySAF!$A$2:$A$251,0))),NA())</f>
        <v>#N/A</v>
      </c>
      <c r="H29" s="26" t="e">
        <f>IFERROR(IF(AND(ISERROR($E30),ISERROR(INDEX(GrocerySAF!B$2:B$251,MATCH(GrocerySA!$C29,GrocerySAF!$A$2:$A$251,0)))),$E29,INDEX(GrocerySAF!B$2:B$251,MATCH(GrocerySA!$C29,GrocerySAF!$A$2:$A$251,0))),NA())</f>
        <v>#N/A</v>
      </c>
      <c r="I29" s="25" t="e">
        <f>IFERROR(IF(AND(ISERROR($E30),ISERROR(INDEX(GrocerySAF!E$2:E$251,MATCH(GrocerySA!$C29,GrocerySAF!$A$2:$A$251,0)))),$E29,INDEX(GrocerySAF!E$2:E$251,MATCH(GrocerySA!$C29,GrocerySAF!$A$2:$A$251,0))),NA())</f>
        <v>#N/A</v>
      </c>
      <c r="J29" s="25" t="e">
        <f>IFERROR(IF(AND(ISERROR($E30),ISERROR(INDEX(GrocerySAF!F$2:F$251,MATCH(GrocerySA!$C29,GrocerySAF!$A$2:$A$251,0)))),$E29,INDEX(GrocerySAF!F$2:F$251,MATCH(GrocerySA!$C29,GrocerySAF!$A$2:$A$251,0))),NA())</f>
        <v>#N/A</v>
      </c>
      <c r="K29" s="25"/>
      <c r="L29" s="26"/>
      <c r="M29" s="25"/>
      <c r="N29" s="56">
        <f>E29/GrocerySA!E29</f>
        <v>1</v>
      </c>
      <c r="Z29" s="47">
        <v>2019</v>
      </c>
      <c r="AA29" s="25">
        <f t="shared" si="2"/>
        <v>694759</v>
      </c>
      <c r="AB29" s="25" t="e">
        <f t="shared" ca="1" si="3"/>
        <v>#N/A</v>
      </c>
      <c r="AC29" s="25" t="e">
        <f t="shared" ca="1" si="4"/>
        <v>#N/A</v>
      </c>
      <c r="AD29" s="25" t="e">
        <f t="shared" ca="1" si="5"/>
        <v>#N/A</v>
      </c>
      <c r="AE29" s="25" t="e">
        <f t="shared" ca="1" si="6"/>
        <v>#N/A</v>
      </c>
      <c r="AF29" s="25" t="e">
        <f t="shared" ca="1" si="7"/>
        <v>#N/A</v>
      </c>
      <c r="AG29" s="23">
        <v>0</v>
      </c>
      <c r="AH29" s="29"/>
      <c r="AI29" s="33">
        <f t="shared" si="10"/>
        <v>3.4032204532566938E-2</v>
      </c>
      <c r="AJ29" s="33" t="e">
        <f t="shared" ca="1" si="10"/>
        <v>#N/A</v>
      </c>
      <c r="AK29" s="33" t="e">
        <f t="shared" ca="1" si="10"/>
        <v>#N/A</v>
      </c>
      <c r="AL29" s="33" t="e">
        <f t="shared" ca="1" si="10"/>
        <v>#N/A</v>
      </c>
      <c r="AM29" s="33" t="e">
        <f t="shared" ca="1" si="10"/>
        <v>#N/A</v>
      </c>
      <c r="AN29" s="33" t="e">
        <f t="shared" ca="1" si="10"/>
        <v>#N/A</v>
      </c>
    </row>
    <row r="30" spans="1:40" ht="12.75" x14ac:dyDescent="0.2">
      <c r="A30" s="23">
        <f t="shared" si="8"/>
        <v>5</v>
      </c>
      <c r="B30" s="23">
        <f t="shared" si="9"/>
        <v>1994</v>
      </c>
      <c r="C30" s="23">
        <v>29</v>
      </c>
      <c r="D30" s="24">
        <v>34455</v>
      </c>
      <c r="E30" s="25">
        <f>IF(ISBLANK(table!E30),NA(),table!E30)</f>
        <v>29025</v>
      </c>
      <c r="F30" s="25" t="e">
        <f>IFERROR(IF(AND(ISERROR($E31),ISERROR(INDEX(GrocerySAF!C$2:C$251,MATCH(GrocerySA!$C30,GrocerySAF!$A$2:$A$251,0)))),$E30,INDEX(GrocerySAF!C$2:C$251,MATCH(GrocerySA!$C30,GrocerySAF!$A$2:$A$251,0))),NA())</f>
        <v>#N/A</v>
      </c>
      <c r="G30" s="25" t="e">
        <f>IFERROR(IF(AND(ISERROR($E31),ISERROR(INDEX(GrocerySAF!D$2:D$251,MATCH(GrocerySA!$C30,GrocerySAF!$A$2:$A$251,0)))),$E30,INDEX(GrocerySAF!D$2:D$251,MATCH(GrocerySA!$C30,GrocerySAF!$A$2:$A$251,0))),NA())</f>
        <v>#N/A</v>
      </c>
      <c r="H30" s="26" t="e">
        <f>IFERROR(IF(AND(ISERROR($E31),ISERROR(INDEX(GrocerySAF!B$2:B$251,MATCH(GrocerySA!$C30,GrocerySAF!$A$2:$A$251,0)))),$E30,INDEX(GrocerySAF!B$2:B$251,MATCH(GrocerySA!$C30,GrocerySAF!$A$2:$A$251,0))),NA())</f>
        <v>#N/A</v>
      </c>
      <c r="I30" s="25" t="e">
        <f>IFERROR(IF(AND(ISERROR($E31),ISERROR(INDEX(GrocerySAF!E$2:E$251,MATCH(GrocerySA!$C30,GrocerySAF!$A$2:$A$251,0)))),$E30,INDEX(GrocerySAF!E$2:E$251,MATCH(GrocerySA!$C30,GrocerySAF!$A$2:$A$251,0))),NA())</f>
        <v>#N/A</v>
      </c>
      <c r="J30" s="25" t="e">
        <f>IFERROR(IF(AND(ISERROR($E31),ISERROR(INDEX(GrocerySAF!F$2:F$251,MATCH(GrocerySA!$C30,GrocerySAF!$A$2:$A$251,0)))),$E30,INDEX(GrocerySAF!F$2:F$251,MATCH(GrocerySA!$C30,GrocerySAF!$A$2:$A$251,0))),NA())</f>
        <v>#N/A</v>
      </c>
      <c r="K30" s="25"/>
      <c r="L30" s="26"/>
      <c r="M30" s="25"/>
      <c r="N30" s="56">
        <f>E30/GrocerySA!E30</f>
        <v>1</v>
      </c>
      <c r="Z30" s="47">
        <v>2020</v>
      </c>
      <c r="AA30" s="25">
        <f t="shared" si="2"/>
        <v>757844</v>
      </c>
      <c r="AB30" s="25" t="e">
        <f t="shared" ca="1" si="3"/>
        <v>#N/A</v>
      </c>
      <c r="AC30" s="25" t="e">
        <f t="shared" ca="1" si="4"/>
        <v>#N/A</v>
      </c>
      <c r="AD30" s="25" t="e">
        <f t="shared" ca="1" si="5"/>
        <v>#N/A</v>
      </c>
      <c r="AE30" s="25" t="e">
        <f t="shared" ca="1" si="6"/>
        <v>#N/A</v>
      </c>
      <c r="AF30" s="25" t="e">
        <f t="shared" ca="1" si="7"/>
        <v>#N/A</v>
      </c>
      <c r="AG30" s="23">
        <v>1</v>
      </c>
      <c r="AH30" s="29"/>
      <c r="AI30" s="33">
        <f t="shared" si="10"/>
        <v>9.0801270656443459E-2</v>
      </c>
      <c r="AJ30" s="33" t="e">
        <f t="shared" ca="1" si="10"/>
        <v>#N/A</v>
      </c>
      <c r="AK30" s="33" t="e">
        <f t="shared" ca="1" si="10"/>
        <v>#N/A</v>
      </c>
      <c r="AL30" s="33" t="e">
        <f t="shared" ca="1" si="10"/>
        <v>#N/A</v>
      </c>
      <c r="AM30" s="33" t="e">
        <f t="shared" ca="1" si="10"/>
        <v>#N/A</v>
      </c>
      <c r="AN30" s="33" t="e">
        <f t="shared" ca="1" si="10"/>
        <v>#N/A</v>
      </c>
    </row>
    <row r="31" spans="1:40" ht="12.75" x14ac:dyDescent="0.2">
      <c r="A31" s="23">
        <f t="shared" si="8"/>
        <v>6</v>
      </c>
      <c r="B31" s="23">
        <f t="shared" si="9"/>
        <v>1994</v>
      </c>
      <c r="C31" s="23">
        <v>30</v>
      </c>
      <c r="D31" s="24">
        <v>34486</v>
      </c>
      <c r="E31" s="25">
        <f>IF(ISBLANK(table!E31),NA(),table!E31)</f>
        <v>29311</v>
      </c>
      <c r="F31" s="25" t="e">
        <f>IFERROR(IF(AND(ISERROR($E32),ISERROR(INDEX(GrocerySAF!C$2:C$251,MATCH(GrocerySA!$C31,GrocerySAF!$A$2:$A$251,0)))),$E31,INDEX(GrocerySAF!C$2:C$251,MATCH(GrocerySA!$C31,GrocerySAF!$A$2:$A$251,0))),NA())</f>
        <v>#N/A</v>
      </c>
      <c r="G31" s="25" t="e">
        <f>IFERROR(IF(AND(ISERROR($E32),ISERROR(INDEX(GrocerySAF!D$2:D$251,MATCH(GrocerySA!$C31,GrocerySAF!$A$2:$A$251,0)))),$E31,INDEX(GrocerySAF!D$2:D$251,MATCH(GrocerySA!$C31,GrocerySAF!$A$2:$A$251,0))),NA())</f>
        <v>#N/A</v>
      </c>
      <c r="H31" s="26" t="e">
        <f>IFERROR(IF(AND(ISERROR($E32),ISERROR(INDEX(GrocerySAF!B$2:B$251,MATCH(GrocerySA!$C31,GrocerySAF!$A$2:$A$251,0)))),$E31,INDEX(GrocerySAF!B$2:B$251,MATCH(GrocerySA!$C31,GrocerySAF!$A$2:$A$251,0))),NA())</f>
        <v>#N/A</v>
      </c>
      <c r="I31" s="25" t="e">
        <f>IFERROR(IF(AND(ISERROR($E32),ISERROR(INDEX(GrocerySAF!E$2:E$251,MATCH(GrocerySA!$C31,GrocerySAF!$A$2:$A$251,0)))),$E31,INDEX(GrocerySAF!E$2:E$251,MATCH(GrocerySA!$C31,GrocerySAF!$A$2:$A$251,0))),NA())</f>
        <v>#N/A</v>
      </c>
      <c r="J31" s="25" t="e">
        <f>IFERROR(IF(AND(ISERROR($E32),ISERROR(INDEX(GrocerySAF!F$2:F$251,MATCH(GrocerySA!$C31,GrocerySAF!$A$2:$A$251,0)))),$E31,INDEX(GrocerySAF!F$2:F$251,MATCH(GrocerySA!$C31,GrocerySAF!$A$2:$A$251,0))),NA())</f>
        <v>#N/A</v>
      </c>
      <c r="K31" s="25"/>
      <c r="L31" s="26"/>
      <c r="M31" s="25"/>
      <c r="N31" s="56">
        <f>E31/GrocerySA!E31</f>
        <v>1</v>
      </c>
      <c r="Z31" s="47">
        <v>2021</v>
      </c>
      <c r="AA31" s="25">
        <f t="shared" si="2"/>
        <v>782445</v>
      </c>
      <c r="AB31" s="25" t="e">
        <f t="shared" ca="1" si="3"/>
        <v>#N/A</v>
      </c>
      <c r="AC31" s="25" t="e">
        <f t="shared" ca="1" si="4"/>
        <v>#N/A</v>
      </c>
      <c r="AD31" s="25" t="e">
        <f t="shared" ca="1" si="5"/>
        <v>#N/A</v>
      </c>
      <c r="AE31" s="25" t="e">
        <f t="shared" ca="1" si="6"/>
        <v>#N/A</v>
      </c>
      <c r="AF31" s="25" t="e">
        <f t="shared" ca="1" si="7"/>
        <v>#N/A</v>
      </c>
      <c r="AG31" s="23">
        <v>1</v>
      </c>
      <c r="AH31" s="29"/>
      <c r="AI31" s="33">
        <f t="shared" si="10"/>
        <v>3.246182591667942E-2</v>
      </c>
      <c r="AJ31" s="33" t="e">
        <f ca="1">(AB31-$AA30)/$AA30</f>
        <v>#N/A</v>
      </c>
      <c r="AK31" s="33" t="e">
        <f t="shared" ca="1" si="10"/>
        <v>#N/A</v>
      </c>
      <c r="AL31" s="33" t="e">
        <f t="shared" ca="1" si="10"/>
        <v>#N/A</v>
      </c>
      <c r="AM31" s="33" t="e">
        <f t="shared" ca="1" si="10"/>
        <v>#N/A</v>
      </c>
      <c r="AN31" s="33" t="e">
        <f t="shared" ca="1" si="10"/>
        <v>#N/A</v>
      </c>
    </row>
    <row r="32" spans="1:40" ht="12.75" x14ac:dyDescent="0.2">
      <c r="A32" s="23">
        <f t="shared" si="8"/>
        <v>7</v>
      </c>
      <c r="B32" s="23">
        <f t="shared" si="9"/>
        <v>1994</v>
      </c>
      <c r="C32" s="23">
        <v>31</v>
      </c>
      <c r="D32" s="24">
        <v>34516</v>
      </c>
      <c r="E32" s="25">
        <f>IF(ISBLANK(table!E32),NA(),table!E32)</f>
        <v>29149</v>
      </c>
      <c r="F32" s="25" t="e">
        <f>IFERROR(IF(AND(ISERROR($E33),ISERROR(INDEX(GrocerySAF!C$2:C$251,MATCH(GrocerySA!$C32,GrocerySAF!$A$2:$A$251,0)))),$E32,INDEX(GrocerySAF!C$2:C$251,MATCH(GrocerySA!$C32,GrocerySAF!$A$2:$A$251,0))),NA())</f>
        <v>#N/A</v>
      </c>
      <c r="G32" s="25" t="e">
        <f>IFERROR(IF(AND(ISERROR($E33),ISERROR(INDEX(GrocerySAF!D$2:D$251,MATCH(GrocerySA!$C32,GrocerySAF!$A$2:$A$251,0)))),$E32,INDEX(GrocerySAF!D$2:D$251,MATCH(GrocerySA!$C32,GrocerySAF!$A$2:$A$251,0))),NA())</f>
        <v>#N/A</v>
      </c>
      <c r="H32" s="26" t="e">
        <f>IFERROR(IF(AND(ISERROR($E33),ISERROR(INDEX(GrocerySAF!B$2:B$251,MATCH(GrocerySA!$C32,GrocerySAF!$A$2:$A$251,0)))),$E32,INDEX(GrocerySAF!B$2:B$251,MATCH(GrocerySA!$C32,GrocerySAF!$A$2:$A$251,0))),NA())</f>
        <v>#N/A</v>
      </c>
      <c r="I32" s="25" t="e">
        <f>IFERROR(IF(AND(ISERROR($E33),ISERROR(INDEX(GrocerySAF!E$2:E$251,MATCH(GrocerySA!$C32,GrocerySAF!$A$2:$A$251,0)))),$E32,INDEX(GrocerySAF!E$2:E$251,MATCH(GrocerySA!$C32,GrocerySAF!$A$2:$A$251,0))),NA())</f>
        <v>#N/A</v>
      </c>
      <c r="J32" s="25" t="e">
        <f>IFERROR(IF(AND(ISERROR($E33),ISERROR(INDEX(GrocerySAF!F$2:F$251,MATCH(GrocerySA!$C32,GrocerySAF!$A$2:$A$251,0)))),$E32,INDEX(GrocerySAF!F$2:F$251,MATCH(GrocerySA!$C32,GrocerySAF!$A$2:$A$251,0))),NA())</f>
        <v>#N/A</v>
      </c>
      <c r="K32" s="25"/>
      <c r="L32" s="26"/>
      <c r="M32" s="25"/>
      <c r="N32" s="56">
        <f>E32/GrocerySA!E32</f>
        <v>1</v>
      </c>
      <c r="Z32" s="47">
        <v>2022</v>
      </c>
      <c r="AA32" s="25">
        <f>IF(SUMIFS(E$2:E$373,$B$2:$B$373,$Z32,E$2:E$373,"&lt;&gt;#N/A")=0,NA(),SUMIFS(E$2:E$373,$B$2:$B$373,$Z32,E$2:E$373,"&lt;&gt;#N/A"))</f>
        <v>847742</v>
      </c>
      <c r="AB32" s="25">
        <f t="shared" ca="1" si="3"/>
        <v>847742</v>
      </c>
      <c r="AC32" s="25">
        <f t="shared" ca="1" si="4"/>
        <v>847742</v>
      </c>
      <c r="AD32" s="25">
        <f t="shared" ca="1" si="5"/>
        <v>847742</v>
      </c>
      <c r="AE32" s="25">
        <f t="shared" ca="1" si="6"/>
        <v>847742</v>
      </c>
      <c r="AF32" s="25">
        <f t="shared" ca="1" si="7"/>
        <v>847742</v>
      </c>
      <c r="AG32" s="23">
        <v>0</v>
      </c>
      <c r="AH32" s="29"/>
      <c r="AI32" s="33">
        <f t="shared" si="10"/>
        <v>8.3452511039114566E-2</v>
      </c>
      <c r="AJ32" s="33">
        <f t="shared" ca="1" si="10"/>
        <v>8.3452511039114566E-2</v>
      </c>
      <c r="AK32" s="33">
        <f t="shared" ca="1" si="10"/>
        <v>8.3452511039114566E-2</v>
      </c>
      <c r="AL32" s="33">
        <f t="shared" ca="1" si="10"/>
        <v>8.3452511039114566E-2</v>
      </c>
      <c r="AM32" s="33">
        <f t="shared" ca="1" si="10"/>
        <v>8.3452511039114566E-2</v>
      </c>
      <c r="AN32" s="33">
        <f t="shared" ca="1" si="10"/>
        <v>8.3452511039114566E-2</v>
      </c>
    </row>
    <row r="33" spans="1:40" ht="12.75" x14ac:dyDescent="0.2">
      <c r="A33" s="23">
        <f t="shared" si="8"/>
        <v>8</v>
      </c>
      <c r="B33" s="23">
        <f t="shared" si="9"/>
        <v>1994</v>
      </c>
      <c r="C33" s="23">
        <v>32</v>
      </c>
      <c r="D33" s="24">
        <v>34547</v>
      </c>
      <c r="E33" s="25">
        <f>IF(ISBLANK(table!E33),NA(),table!E33)</f>
        <v>29410</v>
      </c>
      <c r="F33" s="25" t="e">
        <f>IFERROR(IF(AND(ISERROR($E34),ISERROR(INDEX(GrocerySAF!C$2:C$251,MATCH(GrocerySA!$C33,GrocerySAF!$A$2:$A$251,0)))),$E33,INDEX(GrocerySAF!C$2:C$251,MATCH(GrocerySA!$C33,GrocerySAF!$A$2:$A$251,0))),NA())</f>
        <v>#N/A</v>
      </c>
      <c r="G33" s="25" t="e">
        <f>IFERROR(IF(AND(ISERROR($E34),ISERROR(INDEX(GrocerySAF!D$2:D$251,MATCH(GrocerySA!$C33,GrocerySAF!$A$2:$A$251,0)))),$E33,INDEX(GrocerySAF!D$2:D$251,MATCH(GrocerySA!$C33,GrocerySAF!$A$2:$A$251,0))),NA())</f>
        <v>#N/A</v>
      </c>
      <c r="H33" s="26" t="e">
        <f>IFERROR(IF(AND(ISERROR($E34),ISERROR(INDEX(GrocerySAF!B$2:B$251,MATCH(GrocerySA!$C33,GrocerySAF!$A$2:$A$251,0)))),$E33,INDEX(GrocerySAF!B$2:B$251,MATCH(GrocerySA!$C33,GrocerySAF!$A$2:$A$251,0))),NA())</f>
        <v>#N/A</v>
      </c>
      <c r="I33" s="25" t="e">
        <f>IFERROR(IF(AND(ISERROR($E34),ISERROR(INDEX(GrocerySAF!E$2:E$251,MATCH(GrocerySA!$C33,GrocerySAF!$A$2:$A$251,0)))),$E33,INDEX(GrocerySAF!E$2:E$251,MATCH(GrocerySA!$C33,GrocerySAF!$A$2:$A$251,0))),NA())</f>
        <v>#N/A</v>
      </c>
      <c r="J33" s="25" t="e">
        <f>IFERROR(IF(AND(ISERROR($E34),ISERROR(INDEX(GrocerySAF!F$2:F$251,MATCH(GrocerySA!$C33,GrocerySAF!$A$2:$A$251,0)))),$E33,INDEX(GrocerySAF!F$2:F$251,MATCH(GrocerySA!$C33,GrocerySAF!$A$2:$A$251,0))),NA())</f>
        <v>#N/A</v>
      </c>
      <c r="K33" s="25"/>
      <c r="L33" s="26"/>
      <c r="M33" s="25"/>
      <c r="N33" s="56">
        <f>E33/GrocerySA!E33</f>
        <v>1</v>
      </c>
      <c r="Z33" s="47"/>
      <c r="AA33" s="23"/>
      <c r="AB33" s="23"/>
      <c r="AC33" s="23"/>
      <c r="AD33" s="23"/>
      <c r="AE33" s="23"/>
      <c r="AF33" s="23"/>
      <c r="AG33" s="23"/>
      <c r="AH33" s="29"/>
      <c r="AI33" s="23"/>
      <c r="AJ33" s="23"/>
      <c r="AK33" s="23"/>
      <c r="AL33" s="23"/>
      <c r="AM33" s="23"/>
      <c r="AN33" s="23"/>
    </row>
    <row r="34" spans="1:40" ht="12.75" x14ac:dyDescent="0.2">
      <c r="A34" s="23">
        <f t="shared" si="8"/>
        <v>9</v>
      </c>
      <c r="B34" s="23">
        <f t="shared" si="9"/>
        <v>1994</v>
      </c>
      <c r="C34" s="23">
        <v>33</v>
      </c>
      <c r="D34" s="24">
        <v>34578</v>
      </c>
      <c r="E34" s="25">
        <f>IF(ISBLANK(table!E34),NA(),table!E34)</f>
        <v>29545</v>
      </c>
      <c r="F34" s="25" t="e">
        <f>IFERROR(IF(AND(ISERROR($E35),ISERROR(INDEX(GrocerySAF!C$2:C$251,MATCH(GrocerySA!$C34,GrocerySAF!$A$2:$A$251,0)))),$E34,INDEX(GrocerySAF!C$2:C$251,MATCH(GrocerySA!$C34,GrocerySAF!$A$2:$A$251,0))),NA())</f>
        <v>#N/A</v>
      </c>
      <c r="G34" s="25" t="e">
        <f>IFERROR(IF(AND(ISERROR($E35),ISERROR(INDEX(GrocerySAF!D$2:D$251,MATCH(GrocerySA!$C34,GrocerySAF!$A$2:$A$251,0)))),$E34,INDEX(GrocerySAF!D$2:D$251,MATCH(GrocerySA!$C34,GrocerySAF!$A$2:$A$251,0))),NA())</f>
        <v>#N/A</v>
      </c>
      <c r="H34" s="26" t="e">
        <f>IFERROR(IF(AND(ISERROR($E35),ISERROR(INDEX(GrocerySAF!B$2:B$251,MATCH(GrocerySA!$C34,GrocerySAF!$A$2:$A$251,0)))),$E34,INDEX(GrocerySAF!B$2:B$251,MATCH(GrocerySA!$C34,GrocerySAF!$A$2:$A$251,0))),NA())</f>
        <v>#N/A</v>
      </c>
      <c r="I34" s="25" t="e">
        <f>IFERROR(IF(AND(ISERROR($E35),ISERROR(INDEX(GrocerySAF!E$2:E$251,MATCH(GrocerySA!$C34,GrocerySAF!$A$2:$A$251,0)))),$E34,INDEX(GrocerySAF!E$2:E$251,MATCH(GrocerySA!$C34,GrocerySAF!$A$2:$A$251,0))),NA())</f>
        <v>#N/A</v>
      </c>
      <c r="J34" s="25" t="e">
        <f>IFERROR(IF(AND(ISERROR($E35),ISERROR(INDEX(GrocerySAF!F$2:F$251,MATCH(GrocerySA!$C34,GrocerySAF!$A$2:$A$251,0)))),$E34,INDEX(GrocerySAF!F$2:F$251,MATCH(GrocerySA!$C34,GrocerySAF!$A$2:$A$251,0))),NA())</f>
        <v>#N/A</v>
      </c>
      <c r="K34" s="25"/>
      <c r="L34" s="26"/>
      <c r="M34" s="25"/>
      <c r="N34" s="56">
        <f>E34/GrocerySA!E34</f>
        <v>1</v>
      </c>
      <c r="Z34" s="47"/>
      <c r="AA34" s="23"/>
      <c r="AB34" s="23"/>
      <c r="AC34" s="23"/>
      <c r="AD34" s="23"/>
      <c r="AE34" s="23"/>
      <c r="AF34" s="23"/>
      <c r="AG34" s="23"/>
      <c r="AH34" s="29"/>
      <c r="AI34" s="23"/>
      <c r="AJ34" s="23"/>
      <c r="AK34" s="23"/>
      <c r="AL34" s="23"/>
      <c r="AM34" s="23"/>
      <c r="AN34" s="23"/>
    </row>
    <row r="35" spans="1:40" ht="12.75" x14ac:dyDescent="0.2">
      <c r="A35" s="23">
        <f t="shared" si="8"/>
        <v>10</v>
      </c>
      <c r="B35" s="23">
        <f t="shared" si="9"/>
        <v>1994</v>
      </c>
      <c r="C35" s="23">
        <v>34</v>
      </c>
      <c r="D35" s="24">
        <v>34608</v>
      </c>
      <c r="E35" s="25">
        <f>IF(ISBLANK(table!E35),NA(),table!E35)</f>
        <v>29343</v>
      </c>
      <c r="F35" s="25" t="e">
        <f>IFERROR(IF(AND(ISERROR($E36),ISERROR(INDEX(GrocerySAF!C$2:C$251,MATCH(GrocerySA!$C35,GrocerySAF!$A$2:$A$251,0)))),$E35,INDEX(GrocerySAF!C$2:C$251,MATCH(GrocerySA!$C35,GrocerySAF!$A$2:$A$251,0))),NA())</f>
        <v>#N/A</v>
      </c>
      <c r="G35" s="25" t="e">
        <f>IFERROR(IF(AND(ISERROR($E36),ISERROR(INDEX(GrocerySAF!D$2:D$251,MATCH(GrocerySA!$C35,GrocerySAF!$A$2:$A$251,0)))),$E35,INDEX(GrocerySAF!D$2:D$251,MATCH(GrocerySA!$C35,GrocerySAF!$A$2:$A$251,0))),NA())</f>
        <v>#N/A</v>
      </c>
      <c r="H35" s="26" t="e">
        <f>IFERROR(IF(AND(ISERROR($E36),ISERROR(INDEX(GrocerySAF!B$2:B$251,MATCH(GrocerySA!$C35,GrocerySAF!$A$2:$A$251,0)))),$E35,INDEX(GrocerySAF!B$2:B$251,MATCH(GrocerySA!$C35,GrocerySAF!$A$2:$A$251,0))),NA())</f>
        <v>#N/A</v>
      </c>
      <c r="I35" s="25" t="e">
        <f>IFERROR(IF(AND(ISERROR($E36),ISERROR(INDEX(GrocerySAF!E$2:E$251,MATCH(GrocerySA!$C35,GrocerySAF!$A$2:$A$251,0)))),$E35,INDEX(GrocerySAF!E$2:E$251,MATCH(GrocerySA!$C35,GrocerySAF!$A$2:$A$251,0))),NA())</f>
        <v>#N/A</v>
      </c>
      <c r="J35" s="25" t="e">
        <f>IFERROR(IF(AND(ISERROR($E36),ISERROR(INDEX(GrocerySAF!F$2:F$251,MATCH(GrocerySA!$C35,GrocerySAF!$A$2:$A$251,0)))),$E35,INDEX(GrocerySAF!F$2:F$251,MATCH(GrocerySA!$C35,GrocerySAF!$A$2:$A$251,0))),NA())</f>
        <v>#N/A</v>
      </c>
      <c r="K35" s="25"/>
      <c r="L35" s="26"/>
      <c r="M35" s="25"/>
      <c r="N35" s="56">
        <f>E35/GrocerySA!E35</f>
        <v>1</v>
      </c>
      <c r="Z35" s="47"/>
      <c r="AA35" s="23"/>
      <c r="AB35" s="23"/>
      <c r="AC35" s="23"/>
      <c r="AD35" s="23"/>
      <c r="AE35" s="23"/>
      <c r="AF35" s="23"/>
      <c r="AG35" s="23"/>
      <c r="AH35" s="29"/>
      <c r="AI35" s="23"/>
      <c r="AJ35" s="23"/>
      <c r="AK35" s="23"/>
      <c r="AL35" s="23"/>
      <c r="AM35" s="23"/>
      <c r="AN35" s="23"/>
    </row>
    <row r="36" spans="1:40" ht="12.75" x14ac:dyDescent="0.2">
      <c r="A36" s="23">
        <f t="shared" si="8"/>
        <v>11</v>
      </c>
      <c r="B36" s="23">
        <f t="shared" si="9"/>
        <v>1994</v>
      </c>
      <c r="C36" s="23">
        <v>35</v>
      </c>
      <c r="D36" s="24">
        <v>34639</v>
      </c>
      <c r="E36" s="25">
        <f>IF(ISBLANK(table!E36),NA(),table!E36)</f>
        <v>29520</v>
      </c>
      <c r="F36" s="25" t="e">
        <f>IFERROR(IF(AND(ISERROR($E37),ISERROR(INDEX(GrocerySAF!C$2:C$251,MATCH(GrocerySA!$C36,GrocerySAF!$A$2:$A$251,0)))),$E36,INDEX(GrocerySAF!C$2:C$251,MATCH(GrocerySA!$C36,GrocerySAF!$A$2:$A$251,0))),NA())</f>
        <v>#N/A</v>
      </c>
      <c r="G36" s="25" t="e">
        <f>IFERROR(IF(AND(ISERROR($E37),ISERROR(INDEX(GrocerySAF!D$2:D$251,MATCH(GrocerySA!$C36,GrocerySAF!$A$2:$A$251,0)))),$E36,INDEX(GrocerySAF!D$2:D$251,MATCH(GrocerySA!$C36,GrocerySAF!$A$2:$A$251,0))),NA())</f>
        <v>#N/A</v>
      </c>
      <c r="H36" s="26" t="e">
        <f>IFERROR(IF(AND(ISERROR($E37),ISERROR(INDEX(GrocerySAF!B$2:B$251,MATCH(GrocerySA!$C36,GrocerySAF!$A$2:$A$251,0)))),$E36,INDEX(GrocerySAF!B$2:B$251,MATCH(GrocerySA!$C36,GrocerySAF!$A$2:$A$251,0))),NA())</f>
        <v>#N/A</v>
      </c>
      <c r="I36" s="25" t="e">
        <f>IFERROR(IF(AND(ISERROR($E37),ISERROR(INDEX(GrocerySAF!E$2:E$251,MATCH(GrocerySA!$C36,GrocerySAF!$A$2:$A$251,0)))),$E36,INDEX(GrocerySAF!E$2:E$251,MATCH(GrocerySA!$C36,GrocerySAF!$A$2:$A$251,0))),NA())</f>
        <v>#N/A</v>
      </c>
      <c r="J36" s="25" t="e">
        <f>IFERROR(IF(AND(ISERROR($E37),ISERROR(INDEX(GrocerySAF!F$2:F$251,MATCH(GrocerySA!$C36,GrocerySAF!$A$2:$A$251,0)))),$E36,INDEX(GrocerySAF!F$2:F$251,MATCH(GrocerySA!$C36,GrocerySAF!$A$2:$A$251,0))),NA())</f>
        <v>#N/A</v>
      </c>
      <c r="K36" s="25"/>
      <c r="L36" s="26"/>
      <c r="M36" s="25"/>
      <c r="N36" s="56">
        <f>E36/GrocerySA!E36</f>
        <v>1</v>
      </c>
      <c r="Z36" s="47"/>
      <c r="AA36" s="23"/>
      <c r="AB36" s="23"/>
      <c r="AC36" s="23"/>
      <c r="AD36" s="23"/>
      <c r="AE36" s="23"/>
      <c r="AF36" s="23"/>
      <c r="AG36" s="23"/>
      <c r="AH36" s="29"/>
      <c r="AI36" s="23"/>
      <c r="AJ36" s="23"/>
      <c r="AK36" s="23"/>
      <c r="AL36" s="23"/>
      <c r="AM36" s="23"/>
      <c r="AN36" s="23"/>
    </row>
    <row r="37" spans="1:40" ht="12.75" x14ac:dyDescent="0.2">
      <c r="A37" s="23">
        <f t="shared" si="8"/>
        <v>12</v>
      </c>
      <c r="B37" s="23">
        <f t="shared" si="9"/>
        <v>1994</v>
      </c>
      <c r="C37" s="23">
        <v>36</v>
      </c>
      <c r="D37" s="24">
        <v>34669</v>
      </c>
      <c r="E37" s="25">
        <f>IF(ISBLANK(table!E37),NA(),table!E37)</f>
        <v>29443</v>
      </c>
      <c r="F37" s="25" t="e">
        <f>IFERROR(IF(AND(ISERROR($E38),ISERROR(INDEX(GrocerySAF!C$2:C$251,MATCH(GrocerySA!$C37,GrocerySAF!$A$2:$A$251,0)))),$E37,INDEX(GrocerySAF!C$2:C$251,MATCH(GrocerySA!$C37,GrocerySAF!$A$2:$A$251,0))),NA())</f>
        <v>#N/A</v>
      </c>
      <c r="G37" s="25" t="e">
        <f>IFERROR(IF(AND(ISERROR($E38),ISERROR(INDEX(GrocerySAF!D$2:D$251,MATCH(GrocerySA!$C37,GrocerySAF!$A$2:$A$251,0)))),$E37,INDEX(GrocerySAF!D$2:D$251,MATCH(GrocerySA!$C37,GrocerySAF!$A$2:$A$251,0))),NA())</f>
        <v>#N/A</v>
      </c>
      <c r="H37" s="26" t="e">
        <f>IFERROR(IF(AND(ISERROR($E38),ISERROR(INDEX(GrocerySAF!B$2:B$251,MATCH(GrocerySA!$C37,GrocerySAF!$A$2:$A$251,0)))),$E37,INDEX(GrocerySAF!B$2:B$251,MATCH(GrocerySA!$C37,GrocerySAF!$A$2:$A$251,0))),NA())</f>
        <v>#N/A</v>
      </c>
      <c r="I37" s="25" t="e">
        <f>IFERROR(IF(AND(ISERROR($E38),ISERROR(INDEX(GrocerySAF!E$2:E$251,MATCH(GrocerySA!$C37,GrocerySAF!$A$2:$A$251,0)))),$E37,INDEX(GrocerySAF!E$2:E$251,MATCH(GrocerySA!$C37,GrocerySAF!$A$2:$A$251,0))),NA())</f>
        <v>#N/A</v>
      </c>
      <c r="J37" s="25" t="e">
        <f>IFERROR(IF(AND(ISERROR($E38),ISERROR(INDEX(GrocerySAF!F$2:F$251,MATCH(GrocerySA!$C37,GrocerySAF!$A$2:$A$251,0)))),$E37,INDEX(GrocerySAF!F$2:F$251,MATCH(GrocerySA!$C37,GrocerySAF!$A$2:$A$251,0))),NA())</f>
        <v>#N/A</v>
      </c>
      <c r="K37" s="25"/>
      <c r="L37" s="26"/>
      <c r="M37" s="25"/>
      <c r="N37" s="56">
        <f>E37/GrocerySA!E37</f>
        <v>1</v>
      </c>
      <c r="Z37" s="47"/>
      <c r="AA37" s="23"/>
      <c r="AB37" s="23"/>
      <c r="AC37" s="23"/>
      <c r="AD37" s="23"/>
      <c r="AE37" s="23"/>
      <c r="AF37" s="23"/>
      <c r="AG37" s="23"/>
      <c r="AH37" s="29"/>
      <c r="AI37" s="23"/>
      <c r="AJ37" s="23"/>
      <c r="AK37" s="23"/>
      <c r="AL37" s="23"/>
      <c r="AM37" s="23"/>
      <c r="AN37" s="23"/>
    </row>
    <row r="38" spans="1:40" ht="12.75" x14ac:dyDescent="0.2">
      <c r="A38" s="23">
        <f t="shared" si="8"/>
        <v>1</v>
      </c>
      <c r="B38" s="23">
        <f t="shared" si="9"/>
        <v>1995</v>
      </c>
      <c r="C38" s="23">
        <v>37</v>
      </c>
      <c r="D38" s="24">
        <v>34700</v>
      </c>
      <c r="E38" s="25">
        <f>IF(ISBLANK(table!E38),NA(),table!E38)</f>
        <v>29791</v>
      </c>
      <c r="F38" s="25" t="e">
        <f>IFERROR(IF(AND(ISERROR($E39),ISERROR(INDEX(GrocerySAF!C$2:C$251,MATCH(GrocerySA!$C38,GrocerySAF!$A$2:$A$251,0)))),$E38,INDEX(GrocerySAF!C$2:C$251,MATCH(GrocerySA!$C38,GrocerySAF!$A$2:$A$251,0))),NA())</f>
        <v>#N/A</v>
      </c>
      <c r="G38" s="25" t="e">
        <f>IFERROR(IF(AND(ISERROR($E39),ISERROR(INDEX(GrocerySAF!D$2:D$251,MATCH(GrocerySA!$C38,GrocerySAF!$A$2:$A$251,0)))),$E38,INDEX(GrocerySAF!D$2:D$251,MATCH(GrocerySA!$C38,GrocerySAF!$A$2:$A$251,0))),NA())</f>
        <v>#N/A</v>
      </c>
      <c r="H38" s="26" t="e">
        <f>IFERROR(IF(AND(ISERROR($E39),ISERROR(INDEX(GrocerySAF!B$2:B$251,MATCH(GrocerySA!$C38,GrocerySAF!$A$2:$A$251,0)))),$E38,INDEX(GrocerySAF!B$2:B$251,MATCH(GrocerySA!$C38,GrocerySAF!$A$2:$A$251,0))),NA())</f>
        <v>#N/A</v>
      </c>
      <c r="I38" s="25" t="e">
        <f>IFERROR(IF(AND(ISERROR($E39),ISERROR(INDEX(GrocerySAF!E$2:E$251,MATCH(GrocerySA!$C38,GrocerySAF!$A$2:$A$251,0)))),$E38,INDEX(GrocerySAF!E$2:E$251,MATCH(GrocerySA!$C38,GrocerySAF!$A$2:$A$251,0))),NA())</f>
        <v>#N/A</v>
      </c>
      <c r="J38" s="25" t="e">
        <f>IFERROR(IF(AND(ISERROR($E39),ISERROR(INDEX(GrocerySAF!F$2:F$251,MATCH(GrocerySA!$C38,GrocerySAF!$A$2:$A$251,0)))),$E38,INDEX(GrocerySAF!F$2:F$251,MATCH(GrocerySA!$C38,GrocerySAF!$A$2:$A$251,0))),NA())</f>
        <v>#N/A</v>
      </c>
      <c r="K38" s="25"/>
      <c r="L38" s="26"/>
      <c r="M38" s="25"/>
      <c r="N38" s="56">
        <f>E38/GrocerySA!E38</f>
        <v>1</v>
      </c>
      <c r="Z38" s="47"/>
      <c r="AA38" s="23"/>
      <c r="AB38" s="23"/>
      <c r="AC38" s="23"/>
      <c r="AD38" s="23"/>
      <c r="AE38" s="23"/>
      <c r="AF38" s="23"/>
      <c r="AG38" s="23"/>
      <c r="AH38" s="29"/>
      <c r="AI38" s="23"/>
      <c r="AJ38" s="23"/>
      <c r="AK38" s="23"/>
      <c r="AL38" s="23"/>
      <c r="AM38" s="23"/>
      <c r="AN38" s="23"/>
    </row>
    <row r="39" spans="1:40" ht="12.75" x14ac:dyDescent="0.2">
      <c r="A39" s="23">
        <f t="shared" si="8"/>
        <v>2</v>
      </c>
      <c r="B39" s="23">
        <f t="shared" si="9"/>
        <v>1995</v>
      </c>
      <c r="C39" s="23">
        <v>38</v>
      </c>
      <c r="D39" s="24">
        <v>34731</v>
      </c>
      <c r="E39" s="25">
        <f>IF(ISBLANK(table!E39),NA(),table!E39)</f>
        <v>29604</v>
      </c>
      <c r="F39" s="25" t="e">
        <f>IFERROR(IF(AND(ISERROR($E40),ISERROR(INDEX(GrocerySAF!C$2:C$251,MATCH(GrocerySA!$C39,GrocerySAF!$A$2:$A$251,0)))),$E39,INDEX(GrocerySAF!C$2:C$251,MATCH(GrocerySA!$C39,GrocerySAF!$A$2:$A$251,0))),NA())</f>
        <v>#N/A</v>
      </c>
      <c r="G39" s="25" t="e">
        <f>IFERROR(IF(AND(ISERROR($E40),ISERROR(INDEX(GrocerySAF!D$2:D$251,MATCH(GrocerySA!$C39,GrocerySAF!$A$2:$A$251,0)))),$E39,INDEX(GrocerySAF!D$2:D$251,MATCH(GrocerySA!$C39,GrocerySAF!$A$2:$A$251,0))),NA())</f>
        <v>#N/A</v>
      </c>
      <c r="H39" s="26" t="e">
        <f>IFERROR(IF(AND(ISERROR($E40),ISERROR(INDEX(GrocerySAF!B$2:B$251,MATCH(GrocerySA!$C39,GrocerySAF!$A$2:$A$251,0)))),$E39,INDEX(GrocerySAF!B$2:B$251,MATCH(GrocerySA!$C39,GrocerySAF!$A$2:$A$251,0))),NA())</f>
        <v>#N/A</v>
      </c>
      <c r="I39" s="25" t="e">
        <f>IFERROR(IF(AND(ISERROR($E40),ISERROR(INDEX(GrocerySAF!E$2:E$251,MATCH(GrocerySA!$C39,GrocerySAF!$A$2:$A$251,0)))),$E39,INDEX(GrocerySAF!E$2:E$251,MATCH(GrocerySA!$C39,GrocerySAF!$A$2:$A$251,0))),NA())</f>
        <v>#N/A</v>
      </c>
      <c r="J39" s="25" t="e">
        <f>IFERROR(IF(AND(ISERROR($E40),ISERROR(INDEX(GrocerySAF!F$2:F$251,MATCH(GrocerySA!$C39,GrocerySAF!$A$2:$A$251,0)))),$E39,INDEX(GrocerySAF!F$2:F$251,MATCH(GrocerySA!$C39,GrocerySAF!$A$2:$A$251,0))),NA())</f>
        <v>#N/A</v>
      </c>
      <c r="K39" s="25"/>
      <c r="L39" s="26"/>
      <c r="M39" s="25"/>
      <c r="N39" s="56">
        <f>E39/GrocerySA!E39</f>
        <v>1</v>
      </c>
      <c r="Z39" s="47"/>
      <c r="AA39" s="23"/>
      <c r="AB39" s="23"/>
      <c r="AC39" s="23"/>
      <c r="AD39" s="23"/>
      <c r="AE39" s="23"/>
      <c r="AF39" s="23"/>
      <c r="AG39" s="23"/>
      <c r="AH39" s="29"/>
      <c r="AI39" s="23"/>
      <c r="AJ39" s="23"/>
      <c r="AK39" s="23"/>
      <c r="AL39" s="23"/>
      <c r="AM39" s="23"/>
      <c r="AN39" s="23"/>
    </row>
    <row r="40" spans="1:40" ht="12.75" x14ac:dyDescent="0.2">
      <c r="A40" s="23">
        <f t="shared" si="8"/>
        <v>3</v>
      </c>
      <c r="B40" s="23">
        <f t="shared" si="9"/>
        <v>1995</v>
      </c>
      <c r="C40" s="23">
        <v>39</v>
      </c>
      <c r="D40" s="24">
        <v>34759</v>
      </c>
      <c r="E40" s="25">
        <f>IF(ISBLANK(table!E40),NA(),table!E40)</f>
        <v>29619</v>
      </c>
      <c r="F40" s="25" t="e">
        <f>IFERROR(IF(AND(ISERROR($E41),ISERROR(INDEX(GrocerySAF!C$2:C$251,MATCH(GrocerySA!$C40,GrocerySAF!$A$2:$A$251,0)))),$E40,INDEX(GrocerySAF!C$2:C$251,MATCH(GrocerySA!$C40,GrocerySAF!$A$2:$A$251,0))),NA())</f>
        <v>#N/A</v>
      </c>
      <c r="G40" s="25" t="e">
        <f>IFERROR(IF(AND(ISERROR($E41),ISERROR(INDEX(GrocerySAF!D$2:D$251,MATCH(GrocerySA!$C40,GrocerySAF!$A$2:$A$251,0)))),$E40,INDEX(GrocerySAF!D$2:D$251,MATCH(GrocerySA!$C40,GrocerySAF!$A$2:$A$251,0))),NA())</f>
        <v>#N/A</v>
      </c>
      <c r="H40" s="26" t="e">
        <f>IFERROR(IF(AND(ISERROR($E41),ISERROR(INDEX(GrocerySAF!B$2:B$251,MATCH(GrocerySA!$C40,GrocerySAF!$A$2:$A$251,0)))),$E40,INDEX(GrocerySAF!B$2:B$251,MATCH(GrocerySA!$C40,GrocerySAF!$A$2:$A$251,0))),NA())</f>
        <v>#N/A</v>
      </c>
      <c r="I40" s="25" t="e">
        <f>IFERROR(IF(AND(ISERROR($E41),ISERROR(INDEX(GrocerySAF!E$2:E$251,MATCH(GrocerySA!$C40,GrocerySAF!$A$2:$A$251,0)))),$E40,INDEX(GrocerySAF!E$2:E$251,MATCH(GrocerySA!$C40,GrocerySAF!$A$2:$A$251,0))),NA())</f>
        <v>#N/A</v>
      </c>
      <c r="J40" s="25" t="e">
        <f>IFERROR(IF(AND(ISERROR($E41),ISERROR(INDEX(GrocerySAF!F$2:F$251,MATCH(GrocerySA!$C40,GrocerySAF!$A$2:$A$251,0)))),$E40,INDEX(GrocerySAF!F$2:F$251,MATCH(GrocerySA!$C40,GrocerySAF!$A$2:$A$251,0))),NA())</f>
        <v>#N/A</v>
      </c>
      <c r="K40" s="25"/>
      <c r="L40" s="26"/>
      <c r="M40" s="25"/>
      <c r="N40" s="56">
        <f>E40/GrocerySA!E40</f>
        <v>1</v>
      </c>
      <c r="Z40" s="47"/>
      <c r="AA40" s="23"/>
      <c r="AB40" s="23"/>
      <c r="AC40" s="23"/>
      <c r="AD40" s="23"/>
      <c r="AE40" s="23"/>
      <c r="AF40" s="23"/>
      <c r="AG40" s="23"/>
      <c r="AH40" s="29"/>
      <c r="AI40" s="23"/>
      <c r="AJ40" s="23"/>
      <c r="AK40" s="23"/>
      <c r="AL40" s="23"/>
      <c r="AM40" s="23"/>
      <c r="AN40" s="23"/>
    </row>
    <row r="41" spans="1:40" ht="12.75" x14ac:dyDescent="0.2">
      <c r="A41" s="23">
        <f t="shared" si="8"/>
        <v>4</v>
      </c>
      <c r="B41" s="23">
        <f t="shared" si="9"/>
        <v>1995</v>
      </c>
      <c r="C41" s="23">
        <v>40</v>
      </c>
      <c r="D41" s="24">
        <v>34790</v>
      </c>
      <c r="E41" s="25">
        <f>IF(ISBLANK(table!E41),NA(),table!E41)</f>
        <v>29499</v>
      </c>
      <c r="F41" s="25" t="e">
        <f>IFERROR(IF(AND(ISERROR($E42),ISERROR(INDEX(GrocerySAF!C$2:C$251,MATCH(GrocerySA!$C41,GrocerySAF!$A$2:$A$251,0)))),$E41,INDEX(GrocerySAF!C$2:C$251,MATCH(GrocerySA!$C41,GrocerySAF!$A$2:$A$251,0))),NA())</f>
        <v>#N/A</v>
      </c>
      <c r="G41" s="25" t="e">
        <f>IFERROR(IF(AND(ISERROR($E42),ISERROR(INDEX(GrocerySAF!D$2:D$251,MATCH(GrocerySA!$C41,GrocerySAF!$A$2:$A$251,0)))),$E41,INDEX(GrocerySAF!D$2:D$251,MATCH(GrocerySA!$C41,GrocerySAF!$A$2:$A$251,0))),NA())</f>
        <v>#N/A</v>
      </c>
      <c r="H41" s="26" t="e">
        <f>IFERROR(IF(AND(ISERROR($E42),ISERROR(INDEX(GrocerySAF!B$2:B$251,MATCH(GrocerySA!$C41,GrocerySAF!$A$2:$A$251,0)))),$E41,INDEX(GrocerySAF!B$2:B$251,MATCH(GrocerySA!$C41,GrocerySAF!$A$2:$A$251,0))),NA())</f>
        <v>#N/A</v>
      </c>
      <c r="I41" s="25" t="e">
        <f>IFERROR(IF(AND(ISERROR($E42),ISERROR(INDEX(GrocerySAF!E$2:E$251,MATCH(GrocerySA!$C41,GrocerySAF!$A$2:$A$251,0)))),$E41,INDEX(GrocerySAF!E$2:E$251,MATCH(GrocerySA!$C41,GrocerySAF!$A$2:$A$251,0))),NA())</f>
        <v>#N/A</v>
      </c>
      <c r="J41" s="25" t="e">
        <f>IFERROR(IF(AND(ISERROR($E42),ISERROR(INDEX(GrocerySAF!F$2:F$251,MATCH(GrocerySA!$C41,GrocerySAF!$A$2:$A$251,0)))),$E41,INDEX(GrocerySAF!F$2:F$251,MATCH(GrocerySA!$C41,GrocerySAF!$A$2:$A$251,0))),NA())</f>
        <v>#N/A</v>
      </c>
      <c r="K41" s="25"/>
      <c r="L41" s="26"/>
      <c r="M41" s="25"/>
      <c r="N41" s="56">
        <f>E41/GrocerySA!E41</f>
        <v>1</v>
      </c>
      <c r="Z41" s="47"/>
      <c r="AA41" s="23"/>
      <c r="AB41" s="23"/>
      <c r="AC41" s="23"/>
      <c r="AD41" s="23"/>
      <c r="AE41" s="23"/>
      <c r="AF41" s="23"/>
      <c r="AG41" s="23"/>
      <c r="AH41" s="29"/>
      <c r="AI41" s="23"/>
      <c r="AJ41" s="23"/>
      <c r="AK41" s="23"/>
      <c r="AL41" s="23"/>
      <c r="AM41" s="23"/>
      <c r="AN41" s="23"/>
    </row>
    <row r="42" spans="1:40" ht="12.75" x14ac:dyDescent="0.2">
      <c r="A42" s="23">
        <f t="shared" si="8"/>
        <v>5</v>
      </c>
      <c r="B42" s="23">
        <f t="shared" si="9"/>
        <v>1995</v>
      </c>
      <c r="C42" s="23">
        <v>41</v>
      </c>
      <c r="D42" s="24">
        <v>34820</v>
      </c>
      <c r="E42" s="25">
        <f>IF(ISBLANK(table!E42),NA(),table!E42)</f>
        <v>29763</v>
      </c>
      <c r="F42" s="25" t="e">
        <f>IFERROR(IF(AND(ISERROR($E43),ISERROR(INDEX(GrocerySAF!C$2:C$251,MATCH(GrocerySA!$C42,GrocerySAF!$A$2:$A$251,0)))),$E42,INDEX(GrocerySAF!C$2:C$251,MATCH(GrocerySA!$C42,GrocerySAF!$A$2:$A$251,0))),NA())</f>
        <v>#N/A</v>
      </c>
      <c r="G42" s="25" t="e">
        <f>IFERROR(IF(AND(ISERROR($E43),ISERROR(INDEX(GrocerySAF!D$2:D$251,MATCH(GrocerySA!$C42,GrocerySAF!$A$2:$A$251,0)))),$E42,INDEX(GrocerySAF!D$2:D$251,MATCH(GrocerySA!$C42,GrocerySAF!$A$2:$A$251,0))),NA())</f>
        <v>#N/A</v>
      </c>
      <c r="H42" s="26" t="e">
        <f>IFERROR(IF(AND(ISERROR($E43),ISERROR(INDEX(GrocerySAF!B$2:B$251,MATCH(GrocerySA!$C42,GrocerySAF!$A$2:$A$251,0)))),$E42,INDEX(GrocerySAF!B$2:B$251,MATCH(GrocerySA!$C42,GrocerySAF!$A$2:$A$251,0))),NA())</f>
        <v>#N/A</v>
      </c>
      <c r="I42" s="25" t="e">
        <f>IFERROR(IF(AND(ISERROR($E43),ISERROR(INDEX(GrocerySAF!E$2:E$251,MATCH(GrocerySA!$C42,GrocerySAF!$A$2:$A$251,0)))),$E42,INDEX(GrocerySAF!E$2:E$251,MATCH(GrocerySA!$C42,GrocerySAF!$A$2:$A$251,0))),NA())</f>
        <v>#N/A</v>
      </c>
      <c r="J42" s="25" t="e">
        <f>IFERROR(IF(AND(ISERROR($E43),ISERROR(INDEX(GrocerySAF!F$2:F$251,MATCH(GrocerySA!$C42,GrocerySAF!$A$2:$A$251,0)))),$E42,INDEX(GrocerySAF!F$2:F$251,MATCH(GrocerySA!$C42,GrocerySAF!$A$2:$A$251,0))),NA())</f>
        <v>#N/A</v>
      </c>
      <c r="K42" s="25"/>
      <c r="L42" s="26"/>
      <c r="M42" s="25"/>
      <c r="N42" s="56">
        <f>E42/GrocerySA!E42</f>
        <v>1</v>
      </c>
      <c r="Z42" s="47"/>
      <c r="AA42" s="23"/>
      <c r="AB42" s="23"/>
      <c r="AC42" s="23"/>
      <c r="AD42" s="23"/>
      <c r="AE42" s="23"/>
      <c r="AF42" s="23"/>
      <c r="AG42" s="23"/>
      <c r="AH42" s="29"/>
      <c r="AI42" s="23"/>
      <c r="AJ42" s="23"/>
      <c r="AK42" s="23"/>
      <c r="AL42" s="23"/>
      <c r="AM42" s="23"/>
      <c r="AN42" s="23"/>
    </row>
    <row r="43" spans="1:40" ht="12.75" x14ac:dyDescent="0.2">
      <c r="A43" s="23">
        <f t="shared" si="8"/>
        <v>6</v>
      </c>
      <c r="B43" s="23">
        <f t="shared" si="9"/>
        <v>1995</v>
      </c>
      <c r="C43" s="23">
        <v>42</v>
      </c>
      <c r="D43" s="24">
        <v>34851</v>
      </c>
      <c r="E43" s="25">
        <f>IF(ISBLANK(table!E43),NA(),table!E43)</f>
        <v>29812</v>
      </c>
      <c r="F43" s="25" t="e">
        <f>IFERROR(IF(AND(ISERROR($E44),ISERROR(INDEX(GrocerySAF!C$2:C$251,MATCH(GrocerySA!$C43,GrocerySAF!$A$2:$A$251,0)))),$E43,INDEX(GrocerySAF!C$2:C$251,MATCH(GrocerySA!$C43,GrocerySAF!$A$2:$A$251,0))),NA())</f>
        <v>#N/A</v>
      </c>
      <c r="G43" s="25" t="e">
        <f>IFERROR(IF(AND(ISERROR($E44),ISERROR(INDEX(GrocerySAF!D$2:D$251,MATCH(GrocerySA!$C43,GrocerySAF!$A$2:$A$251,0)))),$E43,INDEX(GrocerySAF!D$2:D$251,MATCH(GrocerySA!$C43,GrocerySAF!$A$2:$A$251,0))),NA())</f>
        <v>#N/A</v>
      </c>
      <c r="H43" s="26" t="e">
        <f>IFERROR(IF(AND(ISERROR($E44),ISERROR(INDEX(GrocerySAF!B$2:B$251,MATCH(GrocerySA!$C43,GrocerySAF!$A$2:$A$251,0)))),$E43,INDEX(GrocerySAF!B$2:B$251,MATCH(GrocerySA!$C43,GrocerySAF!$A$2:$A$251,0))),NA())</f>
        <v>#N/A</v>
      </c>
      <c r="I43" s="25" t="e">
        <f>IFERROR(IF(AND(ISERROR($E44),ISERROR(INDEX(GrocerySAF!E$2:E$251,MATCH(GrocerySA!$C43,GrocerySAF!$A$2:$A$251,0)))),$E43,INDEX(GrocerySAF!E$2:E$251,MATCH(GrocerySA!$C43,GrocerySAF!$A$2:$A$251,0))),NA())</f>
        <v>#N/A</v>
      </c>
      <c r="J43" s="25" t="e">
        <f>IFERROR(IF(AND(ISERROR($E44),ISERROR(INDEX(GrocerySAF!F$2:F$251,MATCH(GrocerySA!$C43,GrocerySAF!$A$2:$A$251,0)))),$E43,INDEX(GrocerySAF!F$2:F$251,MATCH(GrocerySA!$C43,GrocerySAF!$A$2:$A$251,0))),NA())</f>
        <v>#N/A</v>
      </c>
      <c r="K43" s="25"/>
      <c r="L43" s="26"/>
      <c r="M43" s="25"/>
      <c r="N43" s="56">
        <f>E43/GrocerySA!E43</f>
        <v>1</v>
      </c>
      <c r="Z43" s="47"/>
      <c r="AA43" s="23"/>
      <c r="AB43" s="23"/>
      <c r="AC43" s="23"/>
      <c r="AD43" s="23"/>
      <c r="AE43" s="23"/>
      <c r="AF43" s="23"/>
      <c r="AG43" s="23"/>
      <c r="AH43" s="29"/>
      <c r="AI43" s="23"/>
      <c r="AJ43" s="23"/>
      <c r="AK43" s="23"/>
      <c r="AL43" s="23"/>
      <c r="AM43" s="23"/>
      <c r="AN43" s="23"/>
    </row>
    <row r="44" spans="1:40" ht="12.75" x14ac:dyDescent="0.2">
      <c r="A44" s="23">
        <f t="shared" si="8"/>
        <v>7</v>
      </c>
      <c r="B44" s="23">
        <f t="shared" si="9"/>
        <v>1995</v>
      </c>
      <c r="C44" s="23">
        <v>43</v>
      </c>
      <c r="D44" s="24">
        <v>34881</v>
      </c>
      <c r="E44" s="25">
        <f>IF(ISBLANK(table!E44),NA(),table!E44)</f>
        <v>29675</v>
      </c>
      <c r="F44" s="25" t="e">
        <f>IFERROR(IF(AND(ISERROR($E45),ISERROR(INDEX(GrocerySAF!C$2:C$251,MATCH(GrocerySA!$C44,GrocerySAF!$A$2:$A$251,0)))),$E44,INDEX(GrocerySAF!C$2:C$251,MATCH(GrocerySA!$C44,GrocerySAF!$A$2:$A$251,0))),NA())</f>
        <v>#N/A</v>
      </c>
      <c r="G44" s="25" t="e">
        <f>IFERROR(IF(AND(ISERROR($E45),ISERROR(INDEX(GrocerySAF!D$2:D$251,MATCH(GrocerySA!$C44,GrocerySAF!$A$2:$A$251,0)))),$E44,INDEX(GrocerySAF!D$2:D$251,MATCH(GrocerySA!$C44,GrocerySAF!$A$2:$A$251,0))),NA())</f>
        <v>#N/A</v>
      </c>
      <c r="H44" s="26" t="e">
        <f>IFERROR(IF(AND(ISERROR($E45),ISERROR(INDEX(GrocerySAF!B$2:B$251,MATCH(GrocerySA!$C44,GrocerySAF!$A$2:$A$251,0)))),$E44,INDEX(GrocerySAF!B$2:B$251,MATCH(GrocerySA!$C44,GrocerySAF!$A$2:$A$251,0))),NA())</f>
        <v>#N/A</v>
      </c>
      <c r="I44" s="25" t="e">
        <f>IFERROR(IF(AND(ISERROR($E45),ISERROR(INDEX(GrocerySAF!E$2:E$251,MATCH(GrocerySA!$C44,GrocerySAF!$A$2:$A$251,0)))),$E44,INDEX(GrocerySAF!E$2:E$251,MATCH(GrocerySA!$C44,GrocerySAF!$A$2:$A$251,0))),NA())</f>
        <v>#N/A</v>
      </c>
      <c r="J44" s="25" t="e">
        <f>IFERROR(IF(AND(ISERROR($E45),ISERROR(INDEX(GrocerySAF!F$2:F$251,MATCH(GrocerySA!$C44,GrocerySAF!$A$2:$A$251,0)))),$E44,INDEX(GrocerySAF!F$2:F$251,MATCH(GrocerySA!$C44,GrocerySAF!$A$2:$A$251,0))),NA())</f>
        <v>#N/A</v>
      </c>
      <c r="K44" s="25"/>
      <c r="L44" s="26"/>
      <c r="M44" s="25"/>
      <c r="N44" s="56">
        <f>E44/GrocerySA!E44</f>
        <v>1</v>
      </c>
      <c r="Z44" s="47"/>
      <c r="AA44" s="23"/>
      <c r="AB44" s="23"/>
      <c r="AC44" s="23"/>
      <c r="AD44" s="23"/>
      <c r="AE44" s="23"/>
      <c r="AF44" s="23"/>
      <c r="AG44" s="23"/>
      <c r="AH44" s="29"/>
      <c r="AI44" s="23"/>
      <c r="AJ44" s="23"/>
      <c r="AK44" s="23"/>
      <c r="AL44" s="23"/>
      <c r="AM44" s="23"/>
      <c r="AN44" s="23"/>
    </row>
    <row r="45" spans="1:40" ht="12.75" x14ac:dyDescent="0.2">
      <c r="A45" s="23">
        <f t="shared" si="8"/>
        <v>8</v>
      </c>
      <c r="B45" s="23">
        <f t="shared" si="9"/>
        <v>1995</v>
      </c>
      <c r="C45" s="23">
        <v>44</v>
      </c>
      <c r="D45" s="24">
        <v>34912</v>
      </c>
      <c r="E45" s="25">
        <f>IF(ISBLANK(table!E45),NA(),table!E45)</f>
        <v>29721</v>
      </c>
      <c r="F45" s="25" t="e">
        <f>IFERROR(IF(AND(ISERROR($E46),ISERROR(INDEX(GrocerySAF!C$2:C$251,MATCH(GrocerySA!$C45,GrocerySAF!$A$2:$A$251,0)))),$E45,INDEX(GrocerySAF!C$2:C$251,MATCH(GrocerySA!$C45,GrocerySAF!$A$2:$A$251,0))),NA())</f>
        <v>#N/A</v>
      </c>
      <c r="G45" s="25" t="e">
        <f>IFERROR(IF(AND(ISERROR($E46),ISERROR(INDEX(GrocerySAF!D$2:D$251,MATCH(GrocerySA!$C45,GrocerySAF!$A$2:$A$251,0)))),$E45,INDEX(GrocerySAF!D$2:D$251,MATCH(GrocerySA!$C45,GrocerySAF!$A$2:$A$251,0))),NA())</f>
        <v>#N/A</v>
      </c>
      <c r="H45" s="26" t="e">
        <f>IFERROR(IF(AND(ISERROR($E46),ISERROR(INDEX(GrocerySAF!B$2:B$251,MATCH(GrocerySA!$C45,GrocerySAF!$A$2:$A$251,0)))),$E45,INDEX(GrocerySAF!B$2:B$251,MATCH(GrocerySA!$C45,GrocerySAF!$A$2:$A$251,0))),NA())</f>
        <v>#N/A</v>
      </c>
      <c r="I45" s="25" t="e">
        <f>IFERROR(IF(AND(ISERROR($E46),ISERROR(INDEX(GrocerySAF!E$2:E$251,MATCH(GrocerySA!$C45,GrocerySAF!$A$2:$A$251,0)))),$E45,INDEX(GrocerySAF!E$2:E$251,MATCH(GrocerySA!$C45,GrocerySAF!$A$2:$A$251,0))),NA())</f>
        <v>#N/A</v>
      </c>
      <c r="J45" s="25" t="e">
        <f>IFERROR(IF(AND(ISERROR($E46),ISERROR(INDEX(GrocerySAF!F$2:F$251,MATCH(GrocerySA!$C45,GrocerySAF!$A$2:$A$251,0)))),$E45,INDEX(GrocerySAF!F$2:F$251,MATCH(GrocerySA!$C45,GrocerySAF!$A$2:$A$251,0))),NA())</f>
        <v>#N/A</v>
      </c>
      <c r="K45" s="25"/>
      <c r="L45" s="26"/>
      <c r="M45" s="25"/>
      <c r="N45" s="56">
        <f>E45/GrocerySA!E45</f>
        <v>1</v>
      </c>
      <c r="Z45" s="47"/>
      <c r="AA45" s="23"/>
      <c r="AB45" s="23"/>
      <c r="AC45" s="23"/>
      <c r="AD45" s="23"/>
      <c r="AE45" s="23"/>
      <c r="AF45" s="23"/>
      <c r="AG45" s="23"/>
      <c r="AH45" s="29"/>
      <c r="AI45" s="23"/>
      <c r="AJ45" s="23"/>
      <c r="AK45" s="23"/>
      <c r="AL45" s="23"/>
      <c r="AM45" s="23"/>
      <c r="AN45" s="23"/>
    </row>
    <row r="46" spans="1:40" ht="12.75" x14ac:dyDescent="0.2">
      <c r="A46" s="23">
        <f t="shared" si="8"/>
        <v>9</v>
      </c>
      <c r="B46" s="23">
        <f t="shared" si="9"/>
        <v>1995</v>
      </c>
      <c r="C46" s="23">
        <v>45</v>
      </c>
      <c r="D46" s="24">
        <v>34943</v>
      </c>
      <c r="E46" s="25">
        <f>IF(ISBLANK(table!E46),NA(),table!E46)</f>
        <v>29735</v>
      </c>
      <c r="F46" s="25" t="e">
        <f>IFERROR(IF(AND(ISERROR($E47),ISERROR(INDEX(GrocerySAF!C$2:C$251,MATCH(GrocerySA!$C46,GrocerySAF!$A$2:$A$251,0)))),$E46,INDEX(GrocerySAF!C$2:C$251,MATCH(GrocerySA!$C46,GrocerySAF!$A$2:$A$251,0))),NA())</f>
        <v>#N/A</v>
      </c>
      <c r="G46" s="25" t="e">
        <f>IFERROR(IF(AND(ISERROR($E47),ISERROR(INDEX(GrocerySAF!D$2:D$251,MATCH(GrocerySA!$C46,GrocerySAF!$A$2:$A$251,0)))),$E46,INDEX(GrocerySAF!D$2:D$251,MATCH(GrocerySA!$C46,GrocerySAF!$A$2:$A$251,0))),NA())</f>
        <v>#N/A</v>
      </c>
      <c r="H46" s="26" t="e">
        <f>IFERROR(IF(AND(ISERROR($E47),ISERROR(INDEX(GrocerySAF!B$2:B$251,MATCH(GrocerySA!$C46,GrocerySAF!$A$2:$A$251,0)))),$E46,INDEX(GrocerySAF!B$2:B$251,MATCH(GrocerySA!$C46,GrocerySAF!$A$2:$A$251,0))),NA())</f>
        <v>#N/A</v>
      </c>
      <c r="I46" s="25" t="e">
        <f>IFERROR(IF(AND(ISERROR($E47),ISERROR(INDEX(GrocerySAF!E$2:E$251,MATCH(GrocerySA!$C46,GrocerySAF!$A$2:$A$251,0)))),$E46,INDEX(GrocerySAF!E$2:E$251,MATCH(GrocerySA!$C46,GrocerySAF!$A$2:$A$251,0))),NA())</f>
        <v>#N/A</v>
      </c>
      <c r="J46" s="25" t="e">
        <f>IFERROR(IF(AND(ISERROR($E47),ISERROR(INDEX(GrocerySAF!F$2:F$251,MATCH(GrocerySA!$C46,GrocerySAF!$A$2:$A$251,0)))),$E46,INDEX(GrocerySAF!F$2:F$251,MATCH(GrocerySA!$C46,GrocerySAF!$A$2:$A$251,0))),NA())</f>
        <v>#N/A</v>
      </c>
      <c r="K46" s="25"/>
      <c r="L46" s="26"/>
      <c r="M46" s="25"/>
      <c r="N46" s="56">
        <f>E46/GrocerySA!E46</f>
        <v>1</v>
      </c>
      <c r="Z46" s="47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ht="12.75" x14ac:dyDescent="0.2">
      <c r="A47" s="23">
        <f t="shared" si="8"/>
        <v>10</v>
      </c>
      <c r="B47" s="23">
        <f t="shared" si="9"/>
        <v>1995</v>
      </c>
      <c r="C47" s="23">
        <v>46</v>
      </c>
      <c r="D47" s="24">
        <v>34973</v>
      </c>
      <c r="E47" s="25">
        <f>IF(ISBLANK(table!E47),NA(),table!E47)</f>
        <v>29692</v>
      </c>
      <c r="F47" s="25" t="e">
        <f>IFERROR(IF(AND(ISERROR($E48),ISERROR(INDEX(GrocerySAF!C$2:C$251,MATCH(GrocerySA!$C47,GrocerySAF!$A$2:$A$251,0)))),$E47,INDEX(GrocerySAF!C$2:C$251,MATCH(GrocerySA!$C47,GrocerySAF!$A$2:$A$251,0))),NA())</f>
        <v>#N/A</v>
      </c>
      <c r="G47" s="25" t="e">
        <f>IFERROR(IF(AND(ISERROR($E48),ISERROR(INDEX(GrocerySAF!D$2:D$251,MATCH(GrocerySA!$C47,GrocerySAF!$A$2:$A$251,0)))),$E47,INDEX(GrocerySAF!D$2:D$251,MATCH(GrocerySA!$C47,GrocerySAF!$A$2:$A$251,0))),NA())</f>
        <v>#N/A</v>
      </c>
      <c r="H47" s="26" t="e">
        <f>IFERROR(IF(AND(ISERROR($E48),ISERROR(INDEX(GrocerySAF!B$2:B$251,MATCH(GrocerySA!$C47,GrocerySAF!$A$2:$A$251,0)))),$E47,INDEX(GrocerySAF!B$2:B$251,MATCH(GrocerySA!$C47,GrocerySAF!$A$2:$A$251,0))),NA())</f>
        <v>#N/A</v>
      </c>
      <c r="I47" s="25" t="e">
        <f>IFERROR(IF(AND(ISERROR($E48),ISERROR(INDEX(GrocerySAF!E$2:E$251,MATCH(GrocerySA!$C47,GrocerySAF!$A$2:$A$251,0)))),$E47,INDEX(GrocerySAF!E$2:E$251,MATCH(GrocerySA!$C47,GrocerySAF!$A$2:$A$251,0))),NA())</f>
        <v>#N/A</v>
      </c>
      <c r="J47" s="25" t="e">
        <f>IFERROR(IF(AND(ISERROR($E48),ISERROR(INDEX(GrocerySAF!F$2:F$251,MATCH(GrocerySA!$C47,GrocerySAF!$A$2:$A$251,0)))),$E47,INDEX(GrocerySAF!F$2:F$251,MATCH(GrocerySA!$C47,GrocerySAF!$A$2:$A$251,0))),NA())</f>
        <v>#N/A</v>
      </c>
      <c r="K47" s="25"/>
      <c r="L47" s="26"/>
      <c r="M47" s="25"/>
      <c r="N47" s="56">
        <f>E47/GrocerySA!E47</f>
        <v>1</v>
      </c>
      <c r="Z47" s="47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ht="12.75" x14ac:dyDescent="0.2">
      <c r="A48" s="23">
        <f t="shared" si="8"/>
        <v>11</v>
      </c>
      <c r="B48" s="23">
        <f t="shared" si="9"/>
        <v>1995</v>
      </c>
      <c r="C48" s="23">
        <v>47</v>
      </c>
      <c r="D48" s="24">
        <v>35004</v>
      </c>
      <c r="E48" s="25">
        <f>IF(ISBLANK(table!E48),NA(),table!E48)</f>
        <v>29858</v>
      </c>
      <c r="F48" s="25" t="e">
        <f>IFERROR(IF(AND(ISERROR($E49),ISERROR(INDEX(GrocerySAF!C$2:C$251,MATCH(GrocerySA!$C48,GrocerySAF!$A$2:$A$251,0)))),$E48,INDEX(GrocerySAF!C$2:C$251,MATCH(GrocerySA!$C48,GrocerySAF!$A$2:$A$251,0))),NA())</f>
        <v>#N/A</v>
      </c>
      <c r="G48" s="25" t="e">
        <f>IFERROR(IF(AND(ISERROR($E49),ISERROR(INDEX(GrocerySAF!D$2:D$251,MATCH(GrocerySA!$C48,GrocerySAF!$A$2:$A$251,0)))),$E48,INDEX(GrocerySAF!D$2:D$251,MATCH(GrocerySA!$C48,GrocerySAF!$A$2:$A$251,0))),NA())</f>
        <v>#N/A</v>
      </c>
      <c r="H48" s="26" t="e">
        <f>IFERROR(IF(AND(ISERROR($E49),ISERROR(INDEX(GrocerySAF!B$2:B$251,MATCH(GrocerySA!$C48,GrocerySAF!$A$2:$A$251,0)))),$E48,INDEX(GrocerySAF!B$2:B$251,MATCH(GrocerySA!$C48,GrocerySAF!$A$2:$A$251,0))),NA())</f>
        <v>#N/A</v>
      </c>
      <c r="I48" s="25" t="e">
        <f>IFERROR(IF(AND(ISERROR($E49),ISERROR(INDEX(GrocerySAF!E$2:E$251,MATCH(GrocerySA!$C48,GrocerySAF!$A$2:$A$251,0)))),$E48,INDEX(GrocerySAF!E$2:E$251,MATCH(GrocerySA!$C48,GrocerySAF!$A$2:$A$251,0))),NA())</f>
        <v>#N/A</v>
      </c>
      <c r="J48" s="25" t="e">
        <f>IFERROR(IF(AND(ISERROR($E49),ISERROR(INDEX(GrocerySAF!F$2:F$251,MATCH(GrocerySA!$C48,GrocerySAF!$A$2:$A$251,0)))),$E48,INDEX(GrocerySAF!F$2:F$251,MATCH(GrocerySA!$C48,GrocerySAF!$A$2:$A$251,0))),NA())</f>
        <v>#N/A</v>
      </c>
      <c r="K48" s="25"/>
      <c r="L48" s="26"/>
      <c r="M48" s="25"/>
      <c r="N48" s="56">
        <f>E48/GrocerySA!E48</f>
        <v>1</v>
      </c>
      <c r="Z48" s="47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ht="12.75" x14ac:dyDescent="0.2">
      <c r="A49" s="23">
        <f t="shared" si="8"/>
        <v>12</v>
      </c>
      <c r="B49" s="23">
        <f t="shared" si="9"/>
        <v>1995</v>
      </c>
      <c r="C49" s="23">
        <v>48</v>
      </c>
      <c r="D49" s="24">
        <v>35034</v>
      </c>
      <c r="E49" s="25">
        <f>IF(ISBLANK(table!E49),NA(),table!E49)</f>
        <v>29994</v>
      </c>
      <c r="F49" s="25" t="e">
        <f>IFERROR(IF(AND(ISERROR($E50),ISERROR(INDEX(GrocerySAF!C$2:C$251,MATCH(GrocerySA!$C49,GrocerySAF!$A$2:$A$251,0)))),$E49,INDEX(GrocerySAF!C$2:C$251,MATCH(GrocerySA!$C49,GrocerySAF!$A$2:$A$251,0))),NA())</f>
        <v>#N/A</v>
      </c>
      <c r="G49" s="25" t="e">
        <f>IFERROR(IF(AND(ISERROR($E50),ISERROR(INDEX(GrocerySAF!D$2:D$251,MATCH(GrocerySA!$C49,GrocerySAF!$A$2:$A$251,0)))),$E49,INDEX(GrocerySAF!D$2:D$251,MATCH(GrocerySA!$C49,GrocerySAF!$A$2:$A$251,0))),NA())</f>
        <v>#N/A</v>
      </c>
      <c r="H49" s="26" t="e">
        <f>IFERROR(IF(AND(ISERROR($E50),ISERROR(INDEX(GrocerySAF!B$2:B$251,MATCH(GrocerySA!$C49,GrocerySAF!$A$2:$A$251,0)))),$E49,INDEX(GrocerySAF!B$2:B$251,MATCH(GrocerySA!$C49,GrocerySAF!$A$2:$A$251,0))),NA())</f>
        <v>#N/A</v>
      </c>
      <c r="I49" s="25" t="e">
        <f>IFERROR(IF(AND(ISERROR($E50),ISERROR(INDEX(GrocerySAF!E$2:E$251,MATCH(GrocerySA!$C49,GrocerySAF!$A$2:$A$251,0)))),$E49,INDEX(GrocerySAF!E$2:E$251,MATCH(GrocerySA!$C49,GrocerySAF!$A$2:$A$251,0))),NA())</f>
        <v>#N/A</v>
      </c>
      <c r="J49" s="25" t="e">
        <f>IFERROR(IF(AND(ISERROR($E50),ISERROR(INDEX(GrocerySAF!F$2:F$251,MATCH(GrocerySA!$C49,GrocerySAF!$A$2:$A$251,0)))),$E49,INDEX(GrocerySAF!F$2:F$251,MATCH(GrocerySA!$C49,GrocerySAF!$A$2:$A$251,0))),NA())</f>
        <v>#N/A</v>
      </c>
      <c r="K49" s="25"/>
      <c r="L49" s="26"/>
      <c r="M49" s="25"/>
      <c r="N49" s="56">
        <f>E49/GrocerySA!E49</f>
        <v>1</v>
      </c>
      <c r="Z49" s="47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ht="12.75" x14ac:dyDescent="0.2">
      <c r="A50" s="23">
        <f t="shared" si="8"/>
        <v>1</v>
      </c>
      <c r="B50" s="23">
        <f t="shared" si="9"/>
        <v>1996</v>
      </c>
      <c r="C50" s="23">
        <v>49</v>
      </c>
      <c r="D50" s="24">
        <v>35065</v>
      </c>
      <c r="E50" s="25">
        <f>IF(ISBLANK(table!E50),NA(),table!E50)</f>
        <v>30105</v>
      </c>
      <c r="F50" s="25" t="e">
        <f>IFERROR(IF(AND(ISERROR($E51),ISERROR(INDEX(GrocerySAF!C$2:C$251,MATCH(GrocerySA!$C50,GrocerySAF!$A$2:$A$251,0)))),$E50,INDEX(GrocerySAF!C$2:C$251,MATCH(GrocerySA!$C50,GrocerySAF!$A$2:$A$251,0))),NA())</f>
        <v>#N/A</v>
      </c>
      <c r="G50" s="25" t="e">
        <f>IFERROR(IF(AND(ISERROR($E51),ISERROR(INDEX(GrocerySAF!D$2:D$251,MATCH(GrocerySA!$C50,GrocerySAF!$A$2:$A$251,0)))),$E50,INDEX(GrocerySAF!D$2:D$251,MATCH(GrocerySA!$C50,GrocerySAF!$A$2:$A$251,0))),NA())</f>
        <v>#N/A</v>
      </c>
      <c r="H50" s="26" t="e">
        <f>IFERROR(IF(AND(ISERROR($E51),ISERROR(INDEX(GrocerySAF!B$2:B$251,MATCH(GrocerySA!$C50,GrocerySAF!$A$2:$A$251,0)))),$E50,INDEX(GrocerySAF!B$2:B$251,MATCH(GrocerySA!$C50,GrocerySAF!$A$2:$A$251,0))),NA())</f>
        <v>#N/A</v>
      </c>
      <c r="I50" s="25" t="e">
        <f>IFERROR(IF(AND(ISERROR($E51),ISERROR(INDEX(GrocerySAF!E$2:E$251,MATCH(GrocerySA!$C50,GrocerySAF!$A$2:$A$251,0)))),$E50,INDEX(GrocerySAF!E$2:E$251,MATCH(GrocerySA!$C50,GrocerySAF!$A$2:$A$251,0))),NA())</f>
        <v>#N/A</v>
      </c>
      <c r="J50" s="25" t="e">
        <f>IFERROR(IF(AND(ISERROR($E51),ISERROR(INDEX(GrocerySAF!F$2:F$251,MATCH(GrocerySA!$C50,GrocerySAF!$A$2:$A$251,0)))),$E50,INDEX(GrocerySAF!F$2:F$251,MATCH(GrocerySA!$C50,GrocerySAF!$A$2:$A$251,0))),NA())</f>
        <v>#N/A</v>
      </c>
      <c r="K50" s="25"/>
      <c r="L50" s="26"/>
      <c r="M50" s="25"/>
      <c r="N50" s="56">
        <f>E50/GrocerySA!E50</f>
        <v>1</v>
      </c>
      <c r="Z50" s="47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ht="12.75" x14ac:dyDescent="0.2">
      <c r="A51" s="23">
        <f t="shared" si="8"/>
        <v>2</v>
      </c>
      <c r="B51" s="23">
        <f t="shared" si="9"/>
        <v>1996</v>
      </c>
      <c r="C51" s="23">
        <v>50</v>
      </c>
      <c r="D51" s="24">
        <v>35096</v>
      </c>
      <c r="E51" s="25">
        <f>IF(ISBLANK(table!E51),NA(),table!E51)</f>
        <v>29990</v>
      </c>
      <c r="F51" s="25" t="e">
        <f>IFERROR(IF(AND(ISERROR($E52),ISERROR(INDEX(GrocerySAF!C$2:C$251,MATCH(GrocerySA!$C51,GrocerySAF!$A$2:$A$251,0)))),$E51,INDEX(GrocerySAF!C$2:C$251,MATCH(GrocerySA!$C51,GrocerySAF!$A$2:$A$251,0))),NA())</f>
        <v>#N/A</v>
      </c>
      <c r="G51" s="25" t="e">
        <f>IFERROR(IF(AND(ISERROR($E52),ISERROR(INDEX(GrocerySAF!D$2:D$251,MATCH(GrocerySA!$C51,GrocerySAF!$A$2:$A$251,0)))),$E51,INDEX(GrocerySAF!D$2:D$251,MATCH(GrocerySA!$C51,GrocerySAF!$A$2:$A$251,0))),NA())</f>
        <v>#N/A</v>
      </c>
      <c r="H51" s="26" t="e">
        <f>IFERROR(IF(AND(ISERROR($E52),ISERROR(INDEX(GrocerySAF!B$2:B$251,MATCH(GrocerySA!$C51,GrocerySAF!$A$2:$A$251,0)))),$E51,INDEX(GrocerySAF!B$2:B$251,MATCH(GrocerySA!$C51,GrocerySAF!$A$2:$A$251,0))),NA())</f>
        <v>#N/A</v>
      </c>
      <c r="I51" s="25" t="e">
        <f>IFERROR(IF(AND(ISERROR($E52),ISERROR(INDEX(GrocerySAF!E$2:E$251,MATCH(GrocerySA!$C51,GrocerySAF!$A$2:$A$251,0)))),$E51,INDEX(GrocerySAF!E$2:E$251,MATCH(GrocerySA!$C51,GrocerySAF!$A$2:$A$251,0))),NA())</f>
        <v>#N/A</v>
      </c>
      <c r="J51" s="25" t="e">
        <f>IFERROR(IF(AND(ISERROR($E52),ISERROR(INDEX(GrocerySAF!F$2:F$251,MATCH(GrocerySA!$C51,GrocerySAF!$A$2:$A$251,0)))),$E51,INDEX(GrocerySAF!F$2:F$251,MATCH(GrocerySA!$C51,GrocerySAF!$A$2:$A$251,0))),NA())</f>
        <v>#N/A</v>
      </c>
      <c r="K51" s="25"/>
      <c r="L51" s="26"/>
      <c r="M51" s="25"/>
      <c r="N51" s="56">
        <f>E51/GrocerySA!E51</f>
        <v>1</v>
      </c>
      <c r="Z51" s="47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ht="12.75" x14ac:dyDescent="0.2">
      <c r="A52" s="23">
        <f t="shared" si="8"/>
        <v>3</v>
      </c>
      <c r="B52" s="23">
        <f t="shared" si="9"/>
        <v>1996</v>
      </c>
      <c r="C52" s="23">
        <v>51</v>
      </c>
      <c r="D52" s="24">
        <v>35125</v>
      </c>
      <c r="E52" s="25">
        <f>IF(ISBLANK(table!E52),NA(),table!E52)</f>
        <v>30125</v>
      </c>
      <c r="F52" s="25" t="e">
        <f>IFERROR(IF(AND(ISERROR($E53),ISERROR(INDEX(GrocerySAF!C$2:C$251,MATCH(GrocerySA!$C52,GrocerySAF!$A$2:$A$251,0)))),$E52,INDEX(GrocerySAF!C$2:C$251,MATCH(GrocerySA!$C52,GrocerySAF!$A$2:$A$251,0))),NA())</f>
        <v>#N/A</v>
      </c>
      <c r="G52" s="25" t="e">
        <f>IFERROR(IF(AND(ISERROR($E53),ISERROR(INDEX(GrocerySAF!D$2:D$251,MATCH(GrocerySA!$C52,GrocerySAF!$A$2:$A$251,0)))),$E52,INDEX(GrocerySAF!D$2:D$251,MATCH(GrocerySA!$C52,GrocerySAF!$A$2:$A$251,0))),NA())</f>
        <v>#N/A</v>
      </c>
      <c r="H52" s="26" t="e">
        <f>IFERROR(IF(AND(ISERROR($E53),ISERROR(INDEX(GrocerySAF!B$2:B$251,MATCH(GrocerySA!$C52,GrocerySAF!$A$2:$A$251,0)))),$E52,INDEX(GrocerySAF!B$2:B$251,MATCH(GrocerySA!$C52,GrocerySAF!$A$2:$A$251,0))),NA())</f>
        <v>#N/A</v>
      </c>
      <c r="I52" s="25" t="e">
        <f>IFERROR(IF(AND(ISERROR($E53),ISERROR(INDEX(GrocerySAF!E$2:E$251,MATCH(GrocerySA!$C52,GrocerySAF!$A$2:$A$251,0)))),$E52,INDEX(GrocerySAF!E$2:E$251,MATCH(GrocerySA!$C52,GrocerySAF!$A$2:$A$251,0))),NA())</f>
        <v>#N/A</v>
      </c>
      <c r="J52" s="25" t="e">
        <f>IFERROR(IF(AND(ISERROR($E53),ISERROR(INDEX(GrocerySAF!F$2:F$251,MATCH(GrocerySA!$C52,GrocerySAF!$A$2:$A$251,0)))),$E52,INDEX(GrocerySAF!F$2:F$251,MATCH(GrocerySA!$C52,GrocerySAF!$A$2:$A$251,0))),NA())</f>
        <v>#N/A</v>
      </c>
      <c r="K52" s="25"/>
      <c r="L52" s="26"/>
      <c r="M52" s="25"/>
      <c r="N52" s="56">
        <f>E52/GrocerySA!E52</f>
        <v>1</v>
      </c>
      <c r="Z52" s="47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ht="12.75" x14ac:dyDescent="0.2">
      <c r="A53" s="23">
        <f t="shared" si="8"/>
        <v>4</v>
      </c>
      <c r="B53" s="23">
        <f t="shared" si="9"/>
        <v>1996</v>
      </c>
      <c r="C53" s="23">
        <v>52</v>
      </c>
      <c r="D53" s="24">
        <v>35156</v>
      </c>
      <c r="E53" s="25">
        <f>IF(ISBLANK(table!E53),NA(),table!E53)</f>
        <v>30220</v>
      </c>
      <c r="F53" s="25" t="e">
        <f>IFERROR(IF(AND(ISERROR($E54),ISERROR(INDEX(GrocerySAF!C$2:C$251,MATCH(GrocerySA!$C53,GrocerySAF!$A$2:$A$251,0)))),$E53,INDEX(GrocerySAF!C$2:C$251,MATCH(GrocerySA!$C53,GrocerySAF!$A$2:$A$251,0))),NA())</f>
        <v>#N/A</v>
      </c>
      <c r="G53" s="25" t="e">
        <f>IFERROR(IF(AND(ISERROR($E54),ISERROR(INDEX(GrocerySAF!D$2:D$251,MATCH(GrocerySA!$C53,GrocerySAF!$A$2:$A$251,0)))),$E53,INDEX(GrocerySAF!D$2:D$251,MATCH(GrocerySA!$C53,GrocerySAF!$A$2:$A$251,0))),NA())</f>
        <v>#N/A</v>
      </c>
      <c r="H53" s="26" t="e">
        <f>IFERROR(IF(AND(ISERROR($E54),ISERROR(INDEX(GrocerySAF!B$2:B$251,MATCH(GrocerySA!$C53,GrocerySAF!$A$2:$A$251,0)))),$E53,INDEX(GrocerySAF!B$2:B$251,MATCH(GrocerySA!$C53,GrocerySAF!$A$2:$A$251,0))),NA())</f>
        <v>#N/A</v>
      </c>
      <c r="I53" s="25" t="e">
        <f>IFERROR(IF(AND(ISERROR($E54),ISERROR(INDEX(GrocerySAF!E$2:E$251,MATCH(GrocerySA!$C53,GrocerySAF!$A$2:$A$251,0)))),$E53,INDEX(GrocerySAF!E$2:E$251,MATCH(GrocerySA!$C53,GrocerySAF!$A$2:$A$251,0))),NA())</f>
        <v>#N/A</v>
      </c>
      <c r="J53" s="25" t="e">
        <f>IFERROR(IF(AND(ISERROR($E54),ISERROR(INDEX(GrocerySAF!F$2:F$251,MATCH(GrocerySA!$C53,GrocerySAF!$A$2:$A$251,0)))),$E53,INDEX(GrocerySAF!F$2:F$251,MATCH(GrocerySA!$C53,GrocerySAF!$A$2:$A$251,0))),NA())</f>
        <v>#N/A</v>
      </c>
      <c r="K53" s="25"/>
      <c r="L53" s="26"/>
      <c r="M53" s="25"/>
      <c r="N53" s="56">
        <f>E53/GrocerySA!E53</f>
        <v>1</v>
      </c>
      <c r="Z53" s="47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ht="12.75" x14ac:dyDescent="0.2">
      <c r="A54" s="23">
        <f t="shared" si="8"/>
        <v>5</v>
      </c>
      <c r="B54" s="23">
        <f t="shared" si="9"/>
        <v>1996</v>
      </c>
      <c r="C54" s="23">
        <v>53</v>
      </c>
      <c r="D54" s="24">
        <v>35186</v>
      </c>
      <c r="E54" s="25">
        <f>IF(ISBLANK(table!E54),NA(),table!E54)</f>
        <v>30245</v>
      </c>
      <c r="F54" s="25" t="e">
        <f>IFERROR(IF(AND(ISERROR($E55),ISERROR(INDEX(GrocerySAF!C$2:C$251,MATCH(GrocerySA!$C54,GrocerySAF!$A$2:$A$251,0)))),$E54,INDEX(GrocerySAF!C$2:C$251,MATCH(GrocerySA!$C54,GrocerySAF!$A$2:$A$251,0))),NA())</f>
        <v>#N/A</v>
      </c>
      <c r="G54" s="25" t="e">
        <f>IFERROR(IF(AND(ISERROR($E55),ISERROR(INDEX(GrocerySAF!D$2:D$251,MATCH(GrocerySA!$C54,GrocerySAF!$A$2:$A$251,0)))),$E54,INDEX(GrocerySAF!D$2:D$251,MATCH(GrocerySA!$C54,GrocerySAF!$A$2:$A$251,0))),NA())</f>
        <v>#N/A</v>
      </c>
      <c r="H54" s="26" t="e">
        <f>IFERROR(IF(AND(ISERROR($E55),ISERROR(INDEX(GrocerySAF!B$2:B$251,MATCH(GrocerySA!$C54,GrocerySAF!$A$2:$A$251,0)))),$E54,INDEX(GrocerySAF!B$2:B$251,MATCH(GrocerySA!$C54,GrocerySAF!$A$2:$A$251,0))),NA())</f>
        <v>#N/A</v>
      </c>
      <c r="I54" s="25" t="e">
        <f>IFERROR(IF(AND(ISERROR($E55),ISERROR(INDEX(GrocerySAF!E$2:E$251,MATCH(GrocerySA!$C54,GrocerySAF!$A$2:$A$251,0)))),$E54,INDEX(GrocerySAF!E$2:E$251,MATCH(GrocerySA!$C54,GrocerySAF!$A$2:$A$251,0))),NA())</f>
        <v>#N/A</v>
      </c>
      <c r="J54" s="25" t="e">
        <f>IFERROR(IF(AND(ISERROR($E55),ISERROR(INDEX(GrocerySAF!F$2:F$251,MATCH(GrocerySA!$C54,GrocerySAF!$A$2:$A$251,0)))),$E54,INDEX(GrocerySAF!F$2:F$251,MATCH(GrocerySA!$C54,GrocerySAF!$A$2:$A$251,0))),NA())</f>
        <v>#N/A</v>
      </c>
      <c r="K54" s="25"/>
      <c r="L54" s="26"/>
      <c r="M54" s="25"/>
      <c r="N54" s="56">
        <f>E54/GrocerySA!E54</f>
        <v>1</v>
      </c>
      <c r="Z54" s="47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ht="12.75" x14ac:dyDescent="0.2">
      <c r="A55" s="23">
        <f t="shared" si="8"/>
        <v>6</v>
      </c>
      <c r="B55" s="23">
        <f t="shared" si="9"/>
        <v>1996</v>
      </c>
      <c r="C55" s="23">
        <v>54</v>
      </c>
      <c r="D55" s="24">
        <v>35217</v>
      </c>
      <c r="E55" s="25">
        <f>IF(ISBLANK(table!E55),NA(),table!E55)</f>
        <v>30288</v>
      </c>
      <c r="F55" s="25" t="e">
        <f>IFERROR(IF(AND(ISERROR($E56),ISERROR(INDEX(GrocerySAF!C$2:C$251,MATCH(GrocerySA!$C55,GrocerySAF!$A$2:$A$251,0)))),$E55,INDEX(GrocerySAF!C$2:C$251,MATCH(GrocerySA!$C55,GrocerySAF!$A$2:$A$251,0))),NA())</f>
        <v>#N/A</v>
      </c>
      <c r="G55" s="25" t="e">
        <f>IFERROR(IF(AND(ISERROR($E56),ISERROR(INDEX(GrocerySAF!D$2:D$251,MATCH(GrocerySA!$C55,GrocerySAF!$A$2:$A$251,0)))),$E55,INDEX(GrocerySAF!D$2:D$251,MATCH(GrocerySA!$C55,GrocerySAF!$A$2:$A$251,0))),NA())</f>
        <v>#N/A</v>
      </c>
      <c r="H55" s="26" t="e">
        <f>IFERROR(IF(AND(ISERROR($E56),ISERROR(INDEX(GrocerySAF!B$2:B$251,MATCH(GrocerySA!$C55,GrocerySAF!$A$2:$A$251,0)))),$E55,INDEX(GrocerySAF!B$2:B$251,MATCH(GrocerySA!$C55,GrocerySAF!$A$2:$A$251,0))),NA())</f>
        <v>#N/A</v>
      </c>
      <c r="I55" s="25" t="e">
        <f>IFERROR(IF(AND(ISERROR($E56),ISERROR(INDEX(GrocerySAF!E$2:E$251,MATCH(GrocerySA!$C55,GrocerySAF!$A$2:$A$251,0)))),$E55,INDEX(GrocerySAF!E$2:E$251,MATCH(GrocerySA!$C55,GrocerySAF!$A$2:$A$251,0))),NA())</f>
        <v>#N/A</v>
      </c>
      <c r="J55" s="25" t="e">
        <f>IFERROR(IF(AND(ISERROR($E56),ISERROR(INDEX(GrocerySAF!F$2:F$251,MATCH(GrocerySA!$C55,GrocerySAF!$A$2:$A$251,0)))),$E55,INDEX(GrocerySAF!F$2:F$251,MATCH(GrocerySA!$C55,GrocerySAF!$A$2:$A$251,0))),NA())</f>
        <v>#N/A</v>
      </c>
      <c r="K55" s="25"/>
      <c r="L55" s="26"/>
      <c r="M55" s="25"/>
      <c r="N55" s="56">
        <f>E55/GrocerySA!E55</f>
        <v>1</v>
      </c>
      <c r="Z55" s="47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ht="12.75" x14ac:dyDescent="0.2">
      <c r="A56" s="23">
        <f t="shared" si="8"/>
        <v>7</v>
      </c>
      <c r="B56" s="23">
        <f t="shared" si="9"/>
        <v>1996</v>
      </c>
      <c r="C56" s="23">
        <v>55</v>
      </c>
      <c r="D56" s="24">
        <v>35247</v>
      </c>
      <c r="E56" s="25">
        <f>IF(ISBLANK(table!E56),NA(),table!E56)</f>
        <v>30493</v>
      </c>
      <c r="F56" s="25" t="e">
        <f>IFERROR(IF(AND(ISERROR($E57),ISERROR(INDEX(GrocerySAF!C$2:C$251,MATCH(GrocerySA!$C56,GrocerySAF!$A$2:$A$251,0)))),$E56,INDEX(GrocerySAF!C$2:C$251,MATCH(GrocerySA!$C56,GrocerySAF!$A$2:$A$251,0))),NA())</f>
        <v>#N/A</v>
      </c>
      <c r="G56" s="25" t="e">
        <f>IFERROR(IF(AND(ISERROR($E57),ISERROR(INDEX(GrocerySAF!D$2:D$251,MATCH(GrocerySA!$C56,GrocerySAF!$A$2:$A$251,0)))),$E56,INDEX(GrocerySAF!D$2:D$251,MATCH(GrocerySA!$C56,GrocerySAF!$A$2:$A$251,0))),NA())</f>
        <v>#N/A</v>
      </c>
      <c r="H56" s="26" t="e">
        <f>IFERROR(IF(AND(ISERROR($E57),ISERROR(INDEX(GrocerySAF!B$2:B$251,MATCH(GrocerySA!$C56,GrocerySAF!$A$2:$A$251,0)))),$E56,INDEX(GrocerySAF!B$2:B$251,MATCH(GrocerySA!$C56,GrocerySAF!$A$2:$A$251,0))),NA())</f>
        <v>#N/A</v>
      </c>
      <c r="I56" s="25" t="e">
        <f>IFERROR(IF(AND(ISERROR($E57),ISERROR(INDEX(GrocerySAF!E$2:E$251,MATCH(GrocerySA!$C56,GrocerySAF!$A$2:$A$251,0)))),$E56,INDEX(GrocerySAF!E$2:E$251,MATCH(GrocerySA!$C56,GrocerySAF!$A$2:$A$251,0))),NA())</f>
        <v>#N/A</v>
      </c>
      <c r="J56" s="25" t="e">
        <f>IFERROR(IF(AND(ISERROR($E57),ISERROR(INDEX(GrocerySAF!F$2:F$251,MATCH(GrocerySA!$C56,GrocerySAF!$A$2:$A$251,0)))),$E56,INDEX(GrocerySAF!F$2:F$251,MATCH(GrocerySA!$C56,GrocerySAF!$A$2:$A$251,0))),NA())</f>
        <v>#N/A</v>
      </c>
      <c r="K56" s="25"/>
      <c r="L56" s="26"/>
      <c r="M56" s="25"/>
      <c r="N56" s="56">
        <f>E56/GrocerySA!E56</f>
        <v>1</v>
      </c>
      <c r="Z56" s="47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ht="12.75" x14ac:dyDescent="0.2">
      <c r="A57" s="23">
        <f t="shared" si="8"/>
        <v>8</v>
      </c>
      <c r="B57" s="23">
        <f t="shared" si="9"/>
        <v>1996</v>
      </c>
      <c r="C57" s="23">
        <v>56</v>
      </c>
      <c r="D57" s="24">
        <v>35278</v>
      </c>
      <c r="E57" s="25">
        <f>IF(ISBLANK(table!E57),NA(),table!E57)</f>
        <v>30555</v>
      </c>
      <c r="F57" s="25" t="e">
        <f>IFERROR(IF(AND(ISERROR($E58),ISERROR(INDEX(GrocerySAF!C$2:C$251,MATCH(GrocerySA!$C57,GrocerySAF!$A$2:$A$251,0)))),$E57,INDEX(GrocerySAF!C$2:C$251,MATCH(GrocerySA!$C57,GrocerySAF!$A$2:$A$251,0))),NA())</f>
        <v>#N/A</v>
      </c>
      <c r="G57" s="25" t="e">
        <f>IFERROR(IF(AND(ISERROR($E58),ISERROR(INDEX(GrocerySAF!D$2:D$251,MATCH(GrocerySA!$C57,GrocerySAF!$A$2:$A$251,0)))),$E57,INDEX(GrocerySAF!D$2:D$251,MATCH(GrocerySA!$C57,GrocerySAF!$A$2:$A$251,0))),NA())</f>
        <v>#N/A</v>
      </c>
      <c r="H57" s="26" t="e">
        <f>IFERROR(IF(AND(ISERROR($E58),ISERROR(INDEX(GrocerySAF!B$2:B$251,MATCH(GrocerySA!$C57,GrocerySAF!$A$2:$A$251,0)))),$E57,INDEX(GrocerySAF!B$2:B$251,MATCH(GrocerySA!$C57,GrocerySAF!$A$2:$A$251,0))),NA())</f>
        <v>#N/A</v>
      </c>
      <c r="I57" s="25" t="e">
        <f>IFERROR(IF(AND(ISERROR($E58),ISERROR(INDEX(GrocerySAF!E$2:E$251,MATCH(GrocerySA!$C57,GrocerySAF!$A$2:$A$251,0)))),$E57,INDEX(GrocerySAF!E$2:E$251,MATCH(GrocerySA!$C57,GrocerySAF!$A$2:$A$251,0))),NA())</f>
        <v>#N/A</v>
      </c>
      <c r="J57" s="25" t="e">
        <f>IFERROR(IF(AND(ISERROR($E58),ISERROR(INDEX(GrocerySAF!F$2:F$251,MATCH(GrocerySA!$C57,GrocerySAF!$A$2:$A$251,0)))),$E57,INDEX(GrocerySAF!F$2:F$251,MATCH(GrocerySA!$C57,GrocerySAF!$A$2:$A$251,0))),NA())</f>
        <v>#N/A</v>
      </c>
      <c r="K57" s="25"/>
      <c r="L57" s="26"/>
      <c r="M57" s="25"/>
      <c r="N57" s="56">
        <f>E57/GrocerySA!E57</f>
        <v>1</v>
      </c>
      <c r="Z57" s="47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ht="12.75" x14ac:dyDescent="0.2">
      <c r="A58" s="23">
        <f t="shared" si="8"/>
        <v>9</v>
      </c>
      <c r="B58" s="23">
        <f t="shared" si="9"/>
        <v>1996</v>
      </c>
      <c r="C58" s="23">
        <v>57</v>
      </c>
      <c r="D58" s="24">
        <v>35309</v>
      </c>
      <c r="E58" s="25">
        <f>IF(ISBLANK(table!E58),NA(),table!E58)</f>
        <v>30565</v>
      </c>
      <c r="F58" s="25" t="e">
        <f>IFERROR(IF(AND(ISERROR($E59),ISERROR(INDEX(GrocerySAF!C$2:C$251,MATCH(GrocerySA!$C58,GrocerySAF!$A$2:$A$251,0)))),$E58,INDEX(GrocerySAF!C$2:C$251,MATCH(GrocerySA!$C58,GrocerySAF!$A$2:$A$251,0))),NA())</f>
        <v>#N/A</v>
      </c>
      <c r="G58" s="25" t="e">
        <f>IFERROR(IF(AND(ISERROR($E59),ISERROR(INDEX(GrocerySAF!D$2:D$251,MATCH(GrocerySA!$C58,GrocerySAF!$A$2:$A$251,0)))),$E58,INDEX(GrocerySAF!D$2:D$251,MATCH(GrocerySA!$C58,GrocerySAF!$A$2:$A$251,0))),NA())</f>
        <v>#N/A</v>
      </c>
      <c r="H58" s="26" t="e">
        <f>IFERROR(IF(AND(ISERROR($E59),ISERROR(INDEX(GrocerySAF!B$2:B$251,MATCH(GrocerySA!$C58,GrocerySAF!$A$2:$A$251,0)))),$E58,INDEX(GrocerySAF!B$2:B$251,MATCH(GrocerySA!$C58,GrocerySAF!$A$2:$A$251,0))),NA())</f>
        <v>#N/A</v>
      </c>
      <c r="I58" s="25" t="e">
        <f>IFERROR(IF(AND(ISERROR($E59),ISERROR(INDEX(GrocerySAF!E$2:E$251,MATCH(GrocerySA!$C58,GrocerySAF!$A$2:$A$251,0)))),$E58,INDEX(GrocerySAF!E$2:E$251,MATCH(GrocerySA!$C58,GrocerySAF!$A$2:$A$251,0))),NA())</f>
        <v>#N/A</v>
      </c>
      <c r="J58" s="25" t="e">
        <f>IFERROR(IF(AND(ISERROR($E59),ISERROR(INDEX(GrocerySAF!F$2:F$251,MATCH(GrocerySA!$C58,GrocerySAF!$A$2:$A$251,0)))),$E58,INDEX(GrocerySAF!F$2:F$251,MATCH(GrocerySA!$C58,GrocerySAF!$A$2:$A$251,0))),NA())</f>
        <v>#N/A</v>
      </c>
      <c r="K58" s="25"/>
      <c r="L58" s="26"/>
      <c r="M58" s="25"/>
      <c r="N58" s="56">
        <f>E58/GrocerySA!E58</f>
        <v>1</v>
      </c>
      <c r="Z58" s="47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ht="12.75" x14ac:dyDescent="0.2">
      <c r="A59" s="23">
        <f t="shared" si="8"/>
        <v>10</v>
      </c>
      <c r="B59" s="23">
        <f t="shared" si="9"/>
        <v>1996</v>
      </c>
      <c r="C59" s="23">
        <v>58</v>
      </c>
      <c r="D59" s="24">
        <v>35339</v>
      </c>
      <c r="E59" s="25">
        <f>IF(ISBLANK(table!E59),NA(),table!E59)</f>
        <v>30766</v>
      </c>
      <c r="F59" s="25" t="e">
        <f>IFERROR(IF(AND(ISERROR($E60),ISERROR(INDEX(GrocerySAF!C$2:C$251,MATCH(GrocerySA!$C59,GrocerySAF!$A$2:$A$251,0)))),$E59,INDEX(GrocerySAF!C$2:C$251,MATCH(GrocerySA!$C59,GrocerySAF!$A$2:$A$251,0))),NA())</f>
        <v>#N/A</v>
      </c>
      <c r="G59" s="25" t="e">
        <f>IFERROR(IF(AND(ISERROR($E60),ISERROR(INDEX(GrocerySAF!D$2:D$251,MATCH(GrocerySA!$C59,GrocerySAF!$A$2:$A$251,0)))),$E59,INDEX(GrocerySAF!D$2:D$251,MATCH(GrocerySA!$C59,GrocerySAF!$A$2:$A$251,0))),NA())</f>
        <v>#N/A</v>
      </c>
      <c r="H59" s="26" t="e">
        <f>IFERROR(IF(AND(ISERROR($E60),ISERROR(INDEX(GrocerySAF!B$2:B$251,MATCH(GrocerySA!$C59,GrocerySAF!$A$2:$A$251,0)))),$E59,INDEX(GrocerySAF!B$2:B$251,MATCH(GrocerySA!$C59,GrocerySAF!$A$2:$A$251,0))),NA())</f>
        <v>#N/A</v>
      </c>
      <c r="I59" s="25" t="e">
        <f>IFERROR(IF(AND(ISERROR($E60),ISERROR(INDEX(GrocerySAF!E$2:E$251,MATCH(GrocerySA!$C59,GrocerySAF!$A$2:$A$251,0)))),$E59,INDEX(GrocerySAF!E$2:E$251,MATCH(GrocerySA!$C59,GrocerySAF!$A$2:$A$251,0))),NA())</f>
        <v>#N/A</v>
      </c>
      <c r="J59" s="25" t="e">
        <f>IFERROR(IF(AND(ISERROR($E60),ISERROR(INDEX(GrocerySAF!F$2:F$251,MATCH(GrocerySA!$C59,GrocerySAF!$A$2:$A$251,0)))),$E59,INDEX(GrocerySAF!F$2:F$251,MATCH(GrocerySA!$C59,GrocerySAF!$A$2:$A$251,0))),NA())</f>
        <v>#N/A</v>
      </c>
      <c r="K59" s="25"/>
      <c r="L59" s="26"/>
      <c r="M59" s="25"/>
      <c r="N59" s="56">
        <f>E59/GrocerySA!E59</f>
        <v>1</v>
      </c>
      <c r="Z59" s="47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ht="12.75" x14ac:dyDescent="0.2">
      <c r="A60" s="23">
        <f t="shared" si="8"/>
        <v>11</v>
      </c>
      <c r="B60" s="23">
        <f t="shared" si="9"/>
        <v>1996</v>
      </c>
      <c r="C60" s="23">
        <v>59</v>
      </c>
      <c r="D60" s="24">
        <v>35370</v>
      </c>
      <c r="E60" s="25">
        <f>IF(ISBLANK(table!E60),NA(),table!E60)</f>
        <v>30768</v>
      </c>
      <c r="F60" s="25" t="e">
        <f>IFERROR(IF(AND(ISERROR($E61),ISERROR(INDEX(GrocerySAF!C$2:C$251,MATCH(GrocerySA!$C60,GrocerySAF!$A$2:$A$251,0)))),$E60,INDEX(GrocerySAF!C$2:C$251,MATCH(GrocerySA!$C60,GrocerySAF!$A$2:$A$251,0))),NA())</f>
        <v>#N/A</v>
      </c>
      <c r="G60" s="25" t="e">
        <f>IFERROR(IF(AND(ISERROR($E61),ISERROR(INDEX(GrocerySAF!D$2:D$251,MATCH(GrocerySA!$C60,GrocerySAF!$A$2:$A$251,0)))),$E60,INDEX(GrocerySAF!D$2:D$251,MATCH(GrocerySA!$C60,GrocerySAF!$A$2:$A$251,0))),NA())</f>
        <v>#N/A</v>
      </c>
      <c r="H60" s="26" t="e">
        <f>IFERROR(IF(AND(ISERROR($E61),ISERROR(INDEX(GrocerySAF!B$2:B$251,MATCH(GrocerySA!$C60,GrocerySAF!$A$2:$A$251,0)))),$E60,INDEX(GrocerySAF!B$2:B$251,MATCH(GrocerySA!$C60,GrocerySAF!$A$2:$A$251,0))),NA())</f>
        <v>#N/A</v>
      </c>
      <c r="I60" s="25" t="e">
        <f>IFERROR(IF(AND(ISERROR($E61),ISERROR(INDEX(GrocerySAF!E$2:E$251,MATCH(GrocerySA!$C60,GrocerySAF!$A$2:$A$251,0)))),$E60,INDEX(GrocerySAF!E$2:E$251,MATCH(GrocerySA!$C60,GrocerySAF!$A$2:$A$251,0))),NA())</f>
        <v>#N/A</v>
      </c>
      <c r="J60" s="25" t="e">
        <f>IFERROR(IF(AND(ISERROR($E61),ISERROR(INDEX(GrocerySAF!F$2:F$251,MATCH(GrocerySA!$C60,GrocerySAF!$A$2:$A$251,0)))),$E60,INDEX(GrocerySAF!F$2:F$251,MATCH(GrocerySA!$C60,GrocerySAF!$A$2:$A$251,0))),NA())</f>
        <v>#N/A</v>
      </c>
      <c r="K60" s="25"/>
      <c r="L60" s="26"/>
      <c r="M60" s="25"/>
      <c r="N60" s="56">
        <f>E60/GrocerySA!E60</f>
        <v>1</v>
      </c>
      <c r="Z60" s="47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ht="12.75" x14ac:dyDescent="0.2">
      <c r="A61" s="23">
        <f t="shared" si="8"/>
        <v>12</v>
      </c>
      <c r="B61" s="23">
        <f t="shared" si="9"/>
        <v>1996</v>
      </c>
      <c r="C61" s="23">
        <v>60</v>
      </c>
      <c r="D61" s="24">
        <v>35400</v>
      </c>
      <c r="E61" s="25">
        <f>IF(ISBLANK(table!E61),NA(),table!E61)</f>
        <v>30879</v>
      </c>
      <c r="F61" s="25" t="e">
        <f>IFERROR(IF(AND(ISERROR($E62),ISERROR(INDEX(GrocerySAF!C$2:C$251,MATCH(GrocerySA!$C61,GrocerySAF!$A$2:$A$251,0)))),$E61,INDEX(GrocerySAF!C$2:C$251,MATCH(GrocerySA!$C61,GrocerySAF!$A$2:$A$251,0))),NA())</f>
        <v>#N/A</v>
      </c>
      <c r="G61" s="25" t="e">
        <f>IFERROR(IF(AND(ISERROR($E62),ISERROR(INDEX(GrocerySAF!D$2:D$251,MATCH(GrocerySA!$C61,GrocerySAF!$A$2:$A$251,0)))),$E61,INDEX(GrocerySAF!D$2:D$251,MATCH(GrocerySA!$C61,GrocerySAF!$A$2:$A$251,0))),NA())</f>
        <v>#N/A</v>
      </c>
      <c r="H61" s="26" t="e">
        <f>IFERROR(IF(AND(ISERROR($E62),ISERROR(INDEX(GrocerySAF!B$2:B$251,MATCH(GrocerySA!$C61,GrocerySAF!$A$2:$A$251,0)))),$E61,INDEX(GrocerySAF!B$2:B$251,MATCH(GrocerySA!$C61,GrocerySAF!$A$2:$A$251,0))),NA())</f>
        <v>#N/A</v>
      </c>
      <c r="I61" s="25" t="e">
        <f>IFERROR(IF(AND(ISERROR($E62),ISERROR(INDEX(GrocerySAF!E$2:E$251,MATCH(GrocerySA!$C61,GrocerySAF!$A$2:$A$251,0)))),$E61,INDEX(GrocerySAF!E$2:E$251,MATCH(GrocerySA!$C61,GrocerySAF!$A$2:$A$251,0))),NA())</f>
        <v>#N/A</v>
      </c>
      <c r="J61" s="25" t="e">
        <f>IFERROR(IF(AND(ISERROR($E62),ISERROR(INDEX(GrocerySAF!F$2:F$251,MATCH(GrocerySA!$C61,GrocerySAF!$A$2:$A$251,0)))),$E61,INDEX(GrocerySAF!F$2:F$251,MATCH(GrocerySA!$C61,GrocerySAF!$A$2:$A$251,0))),NA())</f>
        <v>#N/A</v>
      </c>
      <c r="K61" s="25"/>
      <c r="L61" s="26"/>
      <c r="M61" s="25"/>
      <c r="N61" s="56">
        <f>E61/GrocerySA!E61</f>
        <v>1</v>
      </c>
      <c r="Z61" s="47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ht="12.75" x14ac:dyDescent="0.2">
      <c r="A62" s="23">
        <f t="shared" si="8"/>
        <v>1</v>
      </c>
      <c r="B62" s="23">
        <f t="shared" si="9"/>
        <v>1997</v>
      </c>
      <c r="C62" s="23">
        <v>61</v>
      </c>
      <c r="D62" s="24">
        <v>35431</v>
      </c>
      <c r="E62" s="25">
        <f>IF(ISBLANK(table!E62),NA(),table!E62)</f>
        <v>31030</v>
      </c>
      <c r="F62" s="25" t="e">
        <f>IFERROR(IF(AND(ISERROR($E63),ISERROR(INDEX(GrocerySAF!C$2:C$251,MATCH(GrocerySA!$C62,GrocerySAF!$A$2:$A$251,0)))),$E62,INDEX(GrocerySAF!C$2:C$251,MATCH(GrocerySA!$C62,GrocerySAF!$A$2:$A$251,0))),NA())</f>
        <v>#N/A</v>
      </c>
      <c r="G62" s="25" t="e">
        <f>IFERROR(IF(AND(ISERROR($E63),ISERROR(INDEX(GrocerySAF!D$2:D$251,MATCH(GrocerySA!$C62,GrocerySAF!$A$2:$A$251,0)))),$E62,INDEX(GrocerySAF!D$2:D$251,MATCH(GrocerySA!$C62,GrocerySAF!$A$2:$A$251,0))),NA())</f>
        <v>#N/A</v>
      </c>
      <c r="H62" s="26" t="e">
        <f>IFERROR(IF(AND(ISERROR($E63),ISERROR(INDEX(GrocerySAF!B$2:B$251,MATCH(GrocerySA!$C62,GrocerySAF!$A$2:$A$251,0)))),$E62,INDEX(GrocerySAF!B$2:B$251,MATCH(GrocerySA!$C62,GrocerySAF!$A$2:$A$251,0))),NA())</f>
        <v>#N/A</v>
      </c>
      <c r="I62" s="25" t="e">
        <f>IFERROR(IF(AND(ISERROR($E63),ISERROR(INDEX(GrocerySAF!E$2:E$251,MATCH(GrocerySA!$C62,GrocerySAF!$A$2:$A$251,0)))),$E62,INDEX(GrocerySAF!E$2:E$251,MATCH(GrocerySA!$C62,GrocerySAF!$A$2:$A$251,0))),NA())</f>
        <v>#N/A</v>
      </c>
      <c r="J62" s="25" t="e">
        <f>IFERROR(IF(AND(ISERROR($E63),ISERROR(INDEX(GrocerySAF!F$2:F$251,MATCH(GrocerySA!$C62,GrocerySAF!$A$2:$A$251,0)))),$E62,INDEX(GrocerySAF!F$2:F$251,MATCH(GrocerySA!$C62,GrocerySAF!$A$2:$A$251,0))),NA())</f>
        <v>#N/A</v>
      </c>
      <c r="K62" s="25"/>
      <c r="L62" s="26"/>
      <c r="M62" s="25"/>
      <c r="N62" s="56">
        <f>E62/GrocerySA!E62</f>
        <v>1</v>
      </c>
      <c r="Z62" s="47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ht="12.75" x14ac:dyDescent="0.2">
      <c r="A63" s="23">
        <f t="shared" si="8"/>
        <v>2</v>
      </c>
      <c r="B63" s="23">
        <f t="shared" si="9"/>
        <v>1997</v>
      </c>
      <c r="C63" s="23">
        <v>62</v>
      </c>
      <c r="D63" s="24">
        <v>35462</v>
      </c>
      <c r="E63" s="25">
        <f>IF(ISBLANK(table!E63),NA(),table!E63)</f>
        <v>30991</v>
      </c>
      <c r="F63" s="25" t="e">
        <f>IFERROR(IF(AND(ISERROR($E64),ISERROR(INDEX(GrocerySAF!C$2:C$251,MATCH(GrocerySA!$C63,GrocerySAF!$A$2:$A$251,0)))),$E63,INDEX(GrocerySAF!C$2:C$251,MATCH(GrocerySA!$C63,GrocerySAF!$A$2:$A$251,0))),NA())</f>
        <v>#N/A</v>
      </c>
      <c r="G63" s="25" t="e">
        <f>IFERROR(IF(AND(ISERROR($E64),ISERROR(INDEX(GrocerySAF!D$2:D$251,MATCH(GrocerySA!$C63,GrocerySAF!$A$2:$A$251,0)))),$E63,INDEX(GrocerySAF!D$2:D$251,MATCH(GrocerySA!$C63,GrocerySAF!$A$2:$A$251,0))),NA())</f>
        <v>#N/A</v>
      </c>
      <c r="H63" s="26" t="e">
        <f>IFERROR(IF(AND(ISERROR($E64),ISERROR(INDEX(GrocerySAF!B$2:B$251,MATCH(GrocerySA!$C63,GrocerySAF!$A$2:$A$251,0)))),$E63,INDEX(GrocerySAF!B$2:B$251,MATCH(GrocerySA!$C63,GrocerySAF!$A$2:$A$251,0))),NA())</f>
        <v>#N/A</v>
      </c>
      <c r="I63" s="25" t="e">
        <f>IFERROR(IF(AND(ISERROR($E64),ISERROR(INDEX(GrocerySAF!E$2:E$251,MATCH(GrocerySA!$C63,GrocerySAF!$A$2:$A$251,0)))),$E63,INDEX(GrocerySAF!E$2:E$251,MATCH(GrocerySA!$C63,GrocerySAF!$A$2:$A$251,0))),NA())</f>
        <v>#N/A</v>
      </c>
      <c r="J63" s="25" t="e">
        <f>IFERROR(IF(AND(ISERROR($E64),ISERROR(INDEX(GrocerySAF!F$2:F$251,MATCH(GrocerySA!$C63,GrocerySAF!$A$2:$A$251,0)))),$E63,INDEX(GrocerySAF!F$2:F$251,MATCH(GrocerySA!$C63,GrocerySAF!$A$2:$A$251,0))),NA())</f>
        <v>#N/A</v>
      </c>
      <c r="K63" s="25"/>
      <c r="L63" s="26"/>
      <c r="M63" s="25"/>
      <c r="N63" s="56">
        <f>E63/GrocerySA!E63</f>
        <v>1</v>
      </c>
      <c r="Z63" s="47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ht="12.75" x14ac:dyDescent="0.2">
      <c r="A64" s="23">
        <f t="shared" si="8"/>
        <v>3</v>
      </c>
      <c r="B64" s="23">
        <f t="shared" si="9"/>
        <v>1997</v>
      </c>
      <c r="C64" s="23">
        <v>63</v>
      </c>
      <c r="D64" s="24">
        <v>35490</v>
      </c>
      <c r="E64" s="25">
        <f>IF(ISBLANK(table!E64),NA(),table!E64)</f>
        <v>31109</v>
      </c>
      <c r="F64" s="25" t="e">
        <f>IFERROR(IF(AND(ISERROR($E65),ISERROR(INDEX(GrocerySAF!C$2:C$251,MATCH(GrocerySA!$C64,GrocerySAF!$A$2:$A$251,0)))),$E64,INDEX(GrocerySAF!C$2:C$251,MATCH(GrocerySA!$C64,GrocerySAF!$A$2:$A$251,0))),NA())</f>
        <v>#N/A</v>
      </c>
      <c r="G64" s="25" t="e">
        <f>IFERROR(IF(AND(ISERROR($E65),ISERROR(INDEX(GrocerySAF!D$2:D$251,MATCH(GrocerySA!$C64,GrocerySAF!$A$2:$A$251,0)))),$E64,INDEX(GrocerySAF!D$2:D$251,MATCH(GrocerySA!$C64,GrocerySAF!$A$2:$A$251,0))),NA())</f>
        <v>#N/A</v>
      </c>
      <c r="H64" s="26" t="e">
        <f>IFERROR(IF(AND(ISERROR($E65),ISERROR(INDEX(GrocerySAF!B$2:B$251,MATCH(GrocerySA!$C64,GrocerySAF!$A$2:$A$251,0)))),$E64,INDEX(GrocerySAF!B$2:B$251,MATCH(GrocerySA!$C64,GrocerySAF!$A$2:$A$251,0))),NA())</f>
        <v>#N/A</v>
      </c>
      <c r="I64" s="25" t="e">
        <f>IFERROR(IF(AND(ISERROR($E65),ISERROR(INDEX(GrocerySAF!E$2:E$251,MATCH(GrocerySA!$C64,GrocerySAF!$A$2:$A$251,0)))),$E64,INDEX(GrocerySAF!E$2:E$251,MATCH(GrocerySA!$C64,GrocerySAF!$A$2:$A$251,0))),NA())</f>
        <v>#N/A</v>
      </c>
      <c r="J64" s="25" t="e">
        <f>IFERROR(IF(AND(ISERROR($E65),ISERROR(INDEX(GrocerySAF!F$2:F$251,MATCH(GrocerySA!$C64,GrocerySAF!$A$2:$A$251,0)))),$E64,INDEX(GrocerySAF!F$2:F$251,MATCH(GrocerySA!$C64,GrocerySAF!$A$2:$A$251,0))),NA())</f>
        <v>#N/A</v>
      </c>
      <c r="K64" s="25"/>
      <c r="L64" s="26"/>
      <c r="M64" s="25"/>
      <c r="N64" s="56">
        <f>E64/GrocerySA!E64</f>
        <v>1</v>
      </c>
      <c r="Z64" s="47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ht="12.75" x14ac:dyDescent="0.2">
      <c r="A65" s="23">
        <f t="shared" si="8"/>
        <v>4</v>
      </c>
      <c r="B65" s="23">
        <f t="shared" si="9"/>
        <v>1997</v>
      </c>
      <c r="C65" s="23">
        <v>64</v>
      </c>
      <c r="D65" s="24">
        <v>35521</v>
      </c>
      <c r="E65" s="25">
        <f>IF(ISBLANK(table!E65),NA(),table!E65)</f>
        <v>31065</v>
      </c>
      <c r="F65" s="25" t="e">
        <f>IFERROR(IF(AND(ISERROR($E66),ISERROR(INDEX(GrocerySAF!C$2:C$251,MATCH(GrocerySA!$C65,GrocerySAF!$A$2:$A$251,0)))),$E65,INDEX(GrocerySAF!C$2:C$251,MATCH(GrocerySA!$C65,GrocerySAF!$A$2:$A$251,0))),NA())</f>
        <v>#N/A</v>
      </c>
      <c r="G65" s="25" t="e">
        <f>IFERROR(IF(AND(ISERROR($E66),ISERROR(INDEX(GrocerySAF!D$2:D$251,MATCH(GrocerySA!$C65,GrocerySAF!$A$2:$A$251,0)))),$E65,INDEX(GrocerySAF!D$2:D$251,MATCH(GrocerySA!$C65,GrocerySAF!$A$2:$A$251,0))),NA())</f>
        <v>#N/A</v>
      </c>
      <c r="H65" s="26" t="e">
        <f>IFERROR(IF(AND(ISERROR($E66),ISERROR(INDEX(GrocerySAF!B$2:B$251,MATCH(GrocerySA!$C65,GrocerySAF!$A$2:$A$251,0)))),$E65,INDEX(GrocerySAF!B$2:B$251,MATCH(GrocerySA!$C65,GrocerySAF!$A$2:$A$251,0))),NA())</f>
        <v>#N/A</v>
      </c>
      <c r="I65" s="25" t="e">
        <f>IFERROR(IF(AND(ISERROR($E66),ISERROR(INDEX(GrocerySAF!E$2:E$251,MATCH(GrocerySA!$C65,GrocerySAF!$A$2:$A$251,0)))),$E65,INDEX(GrocerySAF!E$2:E$251,MATCH(GrocerySA!$C65,GrocerySAF!$A$2:$A$251,0))),NA())</f>
        <v>#N/A</v>
      </c>
      <c r="J65" s="25" t="e">
        <f>IFERROR(IF(AND(ISERROR($E66),ISERROR(INDEX(GrocerySAF!F$2:F$251,MATCH(GrocerySA!$C65,GrocerySAF!$A$2:$A$251,0)))),$E65,INDEX(GrocerySAF!F$2:F$251,MATCH(GrocerySA!$C65,GrocerySAF!$A$2:$A$251,0))),NA())</f>
        <v>#N/A</v>
      </c>
      <c r="K65" s="25"/>
      <c r="L65" s="26"/>
      <c r="M65" s="25"/>
      <c r="N65" s="56">
        <f>E65/GrocerySA!E65</f>
        <v>1</v>
      </c>
      <c r="Z65" s="47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ht="12.75" x14ac:dyDescent="0.2">
      <c r="A66" s="23">
        <f t="shared" si="8"/>
        <v>5</v>
      </c>
      <c r="B66" s="23">
        <f t="shared" si="9"/>
        <v>1997</v>
      </c>
      <c r="C66" s="23">
        <v>65</v>
      </c>
      <c r="D66" s="24">
        <v>35551</v>
      </c>
      <c r="E66" s="25">
        <f>IF(ISBLANK(table!E66),NA(),table!E66)</f>
        <v>30987</v>
      </c>
      <c r="F66" s="25" t="e">
        <f>IFERROR(IF(AND(ISERROR($E67),ISERROR(INDEX(GrocerySAF!C$2:C$251,MATCH(GrocerySA!$C66,GrocerySAF!$A$2:$A$251,0)))),$E66,INDEX(GrocerySAF!C$2:C$251,MATCH(GrocerySA!$C66,GrocerySAF!$A$2:$A$251,0))),NA())</f>
        <v>#N/A</v>
      </c>
      <c r="G66" s="25" t="e">
        <f>IFERROR(IF(AND(ISERROR($E67),ISERROR(INDEX(GrocerySAF!D$2:D$251,MATCH(GrocerySA!$C66,GrocerySAF!$A$2:$A$251,0)))),$E66,INDEX(GrocerySAF!D$2:D$251,MATCH(GrocerySA!$C66,GrocerySAF!$A$2:$A$251,0))),NA())</f>
        <v>#N/A</v>
      </c>
      <c r="H66" s="26" t="e">
        <f>IFERROR(IF(AND(ISERROR($E67),ISERROR(INDEX(GrocerySAF!B$2:B$251,MATCH(GrocerySA!$C66,GrocerySAF!$A$2:$A$251,0)))),$E66,INDEX(GrocerySAF!B$2:B$251,MATCH(GrocerySA!$C66,GrocerySAF!$A$2:$A$251,0))),NA())</f>
        <v>#N/A</v>
      </c>
      <c r="I66" s="25" t="e">
        <f>IFERROR(IF(AND(ISERROR($E67),ISERROR(INDEX(GrocerySAF!E$2:E$251,MATCH(GrocerySA!$C66,GrocerySAF!$A$2:$A$251,0)))),$E66,INDEX(GrocerySAF!E$2:E$251,MATCH(GrocerySA!$C66,GrocerySAF!$A$2:$A$251,0))),NA())</f>
        <v>#N/A</v>
      </c>
      <c r="J66" s="25" t="e">
        <f>IFERROR(IF(AND(ISERROR($E67),ISERROR(INDEX(GrocerySAF!F$2:F$251,MATCH(GrocerySA!$C66,GrocerySAF!$A$2:$A$251,0)))),$E66,INDEX(GrocerySAF!F$2:F$251,MATCH(GrocerySA!$C66,GrocerySAF!$A$2:$A$251,0))),NA())</f>
        <v>#N/A</v>
      </c>
      <c r="K66" s="25"/>
      <c r="L66" s="26"/>
      <c r="M66" s="25"/>
      <c r="N66" s="56">
        <f>E66/GrocerySA!E66</f>
        <v>1</v>
      </c>
      <c r="Z66" s="47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ht="12.75" x14ac:dyDescent="0.2">
      <c r="A67" s="23">
        <f t="shared" ref="A67:A130" si="11">MONTH(D67)</f>
        <v>6</v>
      </c>
      <c r="B67" s="23">
        <f t="shared" ref="B67:B130" si="12">YEAR(D67)</f>
        <v>1997</v>
      </c>
      <c r="C67" s="23">
        <v>66</v>
      </c>
      <c r="D67" s="24">
        <v>35582</v>
      </c>
      <c r="E67" s="25">
        <f>IF(ISBLANK(table!E67),NA(),table!E67)</f>
        <v>30804</v>
      </c>
      <c r="F67" s="25" t="e">
        <f>IFERROR(IF(AND(ISERROR($E68),ISERROR(INDEX(GrocerySAF!C$2:C$251,MATCH(GrocerySA!$C67,GrocerySAF!$A$2:$A$251,0)))),$E67,INDEX(GrocerySAF!C$2:C$251,MATCH(GrocerySA!$C67,GrocerySAF!$A$2:$A$251,0))),NA())</f>
        <v>#N/A</v>
      </c>
      <c r="G67" s="25" t="e">
        <f>IFERROR(IF(AND(ISERROR($E68),ISERROR(INDEX(GrocerySAF!D$2:D$251,MATCH(GrocerySA!$C67,GrocerySAF!$A$2:$A$251,0)))),$E67,INDEX(GrocerySAF!D$2:D$251,MATCH(GrocerySA!$C67,GrocerySAF!$A$2:$A$251,0))),NA())</f>
        <v>#N/A</v>
      </c>
      <c r="H67" s="26" t="e">
        <f>IFERROR(IF(AND(ISERROR($E68),ISERROR(INDEX(GrocerySAF!B$2:B$251,MATCH(GrocerySA!$C67,GrocerySAF!$A$2:$A$251,0)))),$E67,INDEX(GrocerySAF!B$2:B$251,MATCH(GrocerySA!$C67,GrocerySAF!$A$2:$A$251,0))),NA())</f>
        <v>#N/A</v>
      </c>
      <c r="I67" s="25" t="e">
        <f>IFERROR(IF(AND(ISERROR($E68),ISERROR(INDEX(GrocerySAF!E$2:E$251,MATCH(GrocerySA!$C67,GrocerySAF!$A$2:$A$251,0)))),$E67,INDEX(GrocerySAF!E$2:E$251,MATCH(GrocerySA!$C67,GrocerySAF!$A$2:$A$251,0))),NA())</f>
        <v>#N/A</v>
      </c>
      <c r="J67" s="25" t="e">
        <f>IFERROR(IF(AND(ISERROR($E68),ISERROR(INDEX(GrocerySAF!F$2:F$251,MATCH(GrocerySA!$C67,GrocerySAF!$A$2:$A$251,0)))),$E67,INDEX(GrocerySAF!F$2:F$251,MATCH(GrocerySA!$C67,GrocerySAF!$A$2:$A$251,0))),NA())</f>
        <v>#N/A</v>
      </c>
      <c r="K67" s="25"/>
      <c r="L67" s="26"/>
      <c r="M67" s="25"/>
      <c r="N67" s="56">
        <f>E67/GrocerySA!E67</f>
        <v>1</v>
      </c>
      <c r="Z67" s="47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ht="12.75" x14ac:dyDescent="0.2">
      <c r="A68" s="23">
        <f t="shared" si="11"/>
        <v>7</v>
      </c>
      <c r="B68" s="23">
        <f t="shared" si="12"/>
        <v>1997</v>
      </c>
      <c r="C68" s="23">
        <v>67</v>
      </c>
      <c r="D68" s="24">
        <v>35612</v>
      </c>
      <c r="E68" s="25">
        <f>IF(ISBLANK(table!E68),NA(),table!E68)</f>
        <v>31022</v>
      </c>
      <c r="F68" s="25" t="e">
        <f>IFERROR(IF(AND(ISERROR($E69),ISERROR(INDEX(GrocerySAF!C$2:C$251,MATCH(GrocerySA!$C68,GrocerySAF!$A$2:$A$251,0)))),$E68,INDEX(GrocerySAF!C$2:C$251,MATCH(GrocerySA!$C68,GrocerySAF!$A$2:$A$251,0))),NA())</f>
        <v>#N/A</v>
      </c>
      <c r="G68" s="25" t="e">
        <f>IFERROR(IF(AND(ISERROR($E69),ISERROR(INDEX(GrocerySAF!D$2:D$251,MATCH(GrocerySA!$C68,GrocerySAF!$A$2:$A$251,0)))),$E68,INDEX(GrocerySAF!D$2:D$251,MATCH(GrocerySA!$C68,GrocerySAF!$A$2:$A$251,0))),NA())</f>
        <v>#N/A</v>
      </c>
      <c r="H68" s="26" t="e">
        <f>IFERROR(IF(AND(ISERROR($E69),ISERROR(INDEX(GrocerySAF!B$2:B$251,MATCH(GrocerySA!$C68,GrocerySAF!$A$2:$A$251,0)))),$E68,INDEX(GrocerySAF!B$2:B$251,MATCH(GrocerySA!$C68,GrocerySAF!$A$2:$A$251,0))),NA())</f>
        <v>#N/A</v>
      </c>
      <c r="I68" s="25" t="e">
        <f>IFERROR(IF(AND(ISERROR($E69),ISERROR(INDEX(GrocerySAF!E$2:E$251,MATCH(GrocerySA!$C68,GrocerySAF!$A$2:$A$251,0)))),$E68,INDEX(GrocerySAF!E$2:E$251,MATCH(GrocerySA!$C68,GrocerySAF!$A$2:$A$251,0))),NA())</f>
        <v>#N/A</v>
      </c>
      <c r="J68" s="25" t="e">
        <f>IFERROR(IF(AND(ISERROR($E69),ISERROR(INDEX(GrocerySAF!F$2:F$251,MATCH(GrocerySA!$C68,GrocerySAF!$A$2:$A$251,0)))),$E68,INDEX(GrocerySAF!F$2:F$251,MATCH(GrocerySA!$C68,GrocerySAF!$A$2:$A$251,0))),NA())</f>
        <v>#N/A</v>
      </c>
      <c r="K68" s="25"/>
      <c r="L68" s="26"/>
      <c r="M68" s="25"/>
      <c r="N68" s="56">
        <f>E68/GrocerySA!E68</f>
        <v>1</v>
      </c>
      <c r="Z68" s="47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ht="12.75" x14ac:dyDescent="0.2">
      <c r="A69" s="23">
        <f t="shared" si="11"/>
        <v>8</v>
      </c>
      <c r="B69" s="23">
        <f t="shared" si="12"/>
        <v>1997</v>
      </c>
      <c r="C69" s="23">
        <v>68</v>
      </c>
      <c r="D69" s="24">
        <v>35643</v>
      </c>
      <c r="E69" s="25">
        <f>IF(ISBLANK(table!E69),NA(),table!E69)</f>
        <v>31160</v>
      </c>
      <c r="F69" s="25" t="e">
        <f>IFERROR(IF(AND(ISERROR($E70),ISERROR(INDEX(GrocerySAF!C$2:C$251,MATCH(GrocerySA!$C69,GrocerySAF!$A$2:$A$251,0)))),$E69,INDEX(GrocerySAF!C$2:C$251,MATCH(GrocerySA!$C69,GrocerySAF!$A$2:$A$251,0))),NA())</f>
        <v>#N/A</v>
      </c>
      <c r="G69" s="25" t="e">
        <f>IFERROR(IF(AND(ISERROR($E70),ISERROR(INDEX(GrocerySAF!D$2:D$251,MATCH(GrocerySA!$C69,GrocerySAF!$A$2:$A$251,0)))),$E69,INDEX(GrocerySAF!D$2:D$251,MATCH(GrocerySA!$C69,GrocerySAF!$A$2:$A$251,0))),NA())</f>
        <v>#N/A</v>
      </c>
      <c r="H69" s="26" t="e">
        <f>IFERROR(IF(AND(ISERROR($E70),ISERROR(INDEX(GrocerySAF!B$2:B$251,MATCH(GrocerySA!$C69,GrocerySAF!$A$2:$A$251,0)))),$E69,INDEX(GrocerySAF!B$2:B$251,MATCH(GrocerySA!$C69,GrocerySAF!$A$2:$A$251,0))),NA())</f>
        <v>#N/A</v>
      </c>
      <c r="I69" s="25" t="e">
        <f>IFERROR(IF(AND(ISERROR($E70),ISERROR(INDEX(GrocerySAF!E$2:E$251,MATCH(GrocerySA!$C69,GrocerySAF!$A$2:$A$251,0)))),$E69,INDEX(GrocerySAF!E$2:E$251,MATCH(GrocerySA!$C69,GrocerySAF!$A$2:$A$251,0))),NA())</f>
        <v>#N/A</v>
      </c>
      <c r="J69" s="25" t="e">
        <f>IFERROR(IF(AND(ISERROR($E70),ISERROR(INDEX(GrocerySAF!F$2:F$251,MATCH(GrocerySA!$C69,GrocerySAF!$A$2:$A$251,0)))),$E69,INDEX(GrocerySAF!F$2:F$251,MATCH(GrocerySA!$C69,GrocerySAF!$A$2:$A$251,0))),NA())</f>
        <v>#N/A</v>
      </c>
      <c r="K69" s="25"/>
      <c r="L69" s="26"/>
      <c r="M69" s="25"/>
      <c r="N69" s="56">
        <f>E69/GrocerySA!E69</f>
        <v>1</v>
      </c>
      <c r="Z69" s="47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ht="12.75" x14ac:dyDescent="0.2">
      <c r="A70" s="23">
        <f t="shared" si="11"/>
        <v>9</v>
      </c>
      <c r="B70" s="23">
        <f t="shared" si="12"/>
        <v>1997</v>
      </c>
      <c r="C70" s="23">
        <v>69</v>
      </c>
      <c r="D70" s="24">
        <v>35674</v>
      </c>
      <c r="E70" s="25">
        <f>IF(ISBLANK(table!E70),NA(),table!E70)</f>
        <v>31171</v>
      </c>
      <c r="F70" s="25" t="e">
        <f>IFERROR(IF(AND(ISERROR($E71),ISERROR(INDEX(GrocerySAF!C$2:C$251,MATCH(GrocerySA!$C70,GrocerySAF!$A$2:$A$251,0)))),$E70,INDEX(GrocerySAF!C$2:C$251,MATCH(GrocerySA!$C70,GrocerySAF!$A$2:$A$251,0))),NA())</f>
        <v>#N/A</v>
      </c>
      <c r="G70" s="25" t="e">
        <f>IFERROR(IF(AND(ISERROR($E71),ISERROR(INDEX(GrocerySAF!D$2:D$251,MATCH(GrocerySA!$C70,GrocerySAF!$A$2:$A$251,0)))),$E70,INDEX(GrocerySAF!D$2:D$251,MATCH(GrocerySA!$C70,GrocerySAF!$A$2:$A$251,0))),NA())</f>
        <v>#N/A</v>
      </c>
      <c r="H70" s="26" t="e">
        <f>IFERROR(IF(AND(ISERROR($E71),ISERROR(INDEX(GrocerySAF!B$2:B$251,MATCH(GrocerySA!$C70,GrocerySAF!$A$2:$A$251,0)))),$E70,INDEX(GrocerySAF!B$2:B$251,MATCH(GrocerySA!$C70,GrocerySAF!$A$2:$A$251,0))),NA())</f>
        <v>#N/A</v>
      </c>
      <c r="I70" s="25" t="e">
        <f>IFERROR(IF(AND(ISERROR($E71),ISERROR(INDEX(GrocerySAF!E$2:E$251,MATCH(GrocerySA!$C70,GrocerySAF!$A$2:$A$251,0)))),$E70,INDEX(GrocerySAF!E$2:E$251,MATCH(GrocerySA!$C70,GrocerySAF!$A$2:$A$251,0))),NA())</f>
        <v>#N/A</v>
      </c>
      <c r="J70" s="25" t="e">
        <f>IFERROR(IF(AND(ISERROR($E71),ISERROR(INDEX(GrocerySAF!F$2:F$251,MATCH(GrocerySA!$C70,GrocerySAF!$A$2:$A$251,0)))),$E70,INDEX(GrocerySAF!F$2:F$251,MATCH(GrocerySA!$C70,GrocerySAF!$A$2:$A$251,0))),NA())</f>
        <v>#N/A</v>
      </c>
      <c r="K70" s="25"/>
      <c r="L70" s="26"/>
      <c r="M70" s="25"/>
      <c r="N70" s="56">
        <f>E70/GrocerySA!E70</f>
        <v>1</v>
      </c>
      <c r="Z70" s="47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ht="12.75" x14ac:dyDescent="0.2">
      <c r="A71" s="23">
        <f t="shared" si="11"/>
        <v>10</v>
      </c>
      <c r="B71" s="23">
        <f t="shared" si="12"/>
        <v>1997</v>
      </c>
      <c r="C71" s="23">
        <v>70</v>
      </c>
      <c r="D71" s="24">
        <v>35704</v>
      </c>
      <c r="E71" s="25">
        <f>IF(ISBLANK(table!E71),NA(),table!E71)</f>
        <v>31225</v>
      </c>
      <c r="F71" s="25" t="e">
        <f>IFERROR(IF(AND(ISERROR($E72),ISERROR(INDEX(GrocerySAF!C$2:C$251,MATCH(GrocerySA!$C71,GrocerySAF!$A$2:$A$251,0)))),$E71,INDEX(GrocerySAF!C$2:C$251,MATCH(GrocerySA!$C71,GrocerySAF!$A$2:$A$251,0))),NA())</f>
        <v>#N/A</v>
      </c>
      <c r="G71" s="25" t="e">
        <f>IFERROR(IF(AND(ISERROR($E72),ISERROR(INDEX(GrocerySAF!D$2:D$251,MATCH(GrocerySA!$C71,GrocerySAF!$A$2:$A$251,0)))),$E71,INDEX(GrocerySAF!D$2:D$251,MATCH(GrocerySA!$C71,GrocerySAF!$A$2:$A$251,0))),NA())</f>
        <v>#N/A</v>
      </c>
      <c r="H71" s="26" t="e">
        <f>IFERROR(IF(AND(ISERROR($E72),ISERROR(INDEX(GrocerySAF!B$2:B$251,MATCH(GrocerySA!$C71,GrocerySAF!$A$2:$A$251,0)))),$E71,INDEX(GrocerySAF!B$2:B$251,MATCH(GrocerySA!$C71,GrocerySAF!$A$2:$A$251,0))),NA())</f>
        <v>#N/A</v>
      </c>
      <c r="I71" s="25" t="e">
        <f>IFERROR(IF(AND(ISERROR($E72),ISERROR(INDEX(GrocerySAF!E$2:E$251,MATCH(GrocerySA!$C71,GrocerySAF!$A$2:$A$251,0)))),$E71,INDEX(GrocerySAF!E$2:E$251,MATCH(GrocerySA!$C71,GrocerySAF!$A$2:$A$251,0))),NA())</f>
        <v>#N/A</v>
      </c>
      <c r="J71" s="25" t="e">
        <f>IFERROR(IF(AND(ISERROR($E72),ISERROR(INDEX(GrocerySAF!F$2:F$251,MATCH(GrocerySA!$C71,GrocerySAF!$A$2:$A$251,0)))),$E71,INDEX(GrocerySAF!F$2:F$251,MATCH(GrocerySA!$C71,GrocerySAF!$A$2:$A$251,0))),NA())</f>
        <v>#N/A</v>
      </c>
      <c r="K71" s="25"/>
      <c r="L71" s="26"/>
      <c r="M71" s="25"/>
      <c r="N71" s="56">
        <f>E71/GrocerySA!E71</f>
        <v>1</v>
      </c>
      <c r="Z71" s="47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ht="12.75" x14ac:dyDescent="0.2">
      <c r="A72" s="23">
        <f t="shared" si="11"/>
        <v>11</v>
      </c>
      <c r="B72" s="23">
        <f t="shared" si="12"/>
        <v>1997</v>
      </c>
      <c r="C72" s="23">
        <v>71</v>
      </c>
      <c r="D72" s="24">
        <v>35735</v>
      </c>
      <c r="E72" s="25">
        <f>IF(ISBLANK(table!E72),NA(),table!E72)</f>
        <v>31125</v>
      </c>
      <c r="F72" s="25" t="e">
        <f>IFERROR(IF(AND(ISERROR($E73),ISERROR(INDEX(GrocerySAF!C$2:C$251,MATCH(GrocerySA!$C72,GrocerySAF!$A$2:$A$251,0)))),$E72,INDEX(GrocerySAF!C$2:C$251,MATCH(GrocerySA!$C72,GrocerySAF!$A$2:$A$251,0))),NA())</f>
        <v>#N/A</v>
      </c>
      <c r="G72" s="25" t="e">
        <f>IFERROR(IF(AND(ISERROR($E73),ISERROR(INDEX(GrocerySAF!D$2:D$251,MATCH(GrocerySA!$C72,GrocerySAF!$A$2:$A$251,0)))),$E72,INDEX(GrocerySAF!D$2:D$251,MATCH(GrocerySA!$C72,GrocerySAF!$A$2:$A$251,0))),NA())</f>
        <v>#N/A</v>
      </c>
      <c r="H72" s="26" t="e">
        <f>IFERROR(IF(AND(ISERROR($E73),ISERROR(INDEX(GrocerySAF!B$2:B$251,MATCH(GrocerySA!$C72,GrocerySAF!$A$2:$A$251,0)))),$E72,INDEX(GrocerySAF!B$2:B$251,MATCH(GrocerySA!$C72,GrocerySAF!$A$2:$A$251,0))),NA())</f>
        <v>#N/A</v>
      </c>
      <c r="I72" s="25" t="e">
        <f>IFERROR(IF(AND(ISERROR($E73),ISERROR(INDEX(GrocerySAF!E$2:E$251,MATCH(GrocerySA!$C72,GrocerySAF!$A$2:$A$251,0)))),$E72,INDEX(GrocerySAF!E$2:E$251,MATCH(GrocerySA!$C72,GrocerySAF!$A$2:$A$251,0))),NA())</f>
        <v>#N/A</v>
      </c>
      <c r="J72" s="25" t="e">
        <f>IFERROR(IF(AND(ISERROR($E73),ISERROR(INDEX(GrocerySAF!F$2:F$251,MATCH(GrocerySA!$C72,GrocerySAF!$A$2:$A$251,0)))),$E72,INDEX(GrocerySAF!F$2:F$251,MATCH(GrocerySA!$C72,GrocerySAF!$A$2:$A$251,0))),NA())</f>
        <v>#N/A</v>
      </c>
      <c r="K72" s="25"/>
      <c r="L72" s="26"/>
      <c r="M72" s="25"/>
      <c r="N72" s="56">
        <f>E72/GrocerySA!E72</f>
        <v>1</v>
      </c>
      <c r="Z72" s="47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ht="12.75" x14ac:dyDescent="0.2">
      <c r="A73" s="23">
        <f t="shared" si="11"/>
        <v>12</v>
      </c>
      <c r="B73" s="23">
        <f t="shared" si="12"/>
        <v>1997</v>
      </c>
      <c r="C73" s="23">
        <v>72</v>
      </c>
      <c r="D73" s="24">
        <v>35765</v>
      </c>
      <c r="E73" s="25">
        <f>IF(ISBLANK(table!E73),NA(),table!E73)</f>
        <v>31063</v>
      </c>
      <c r="F73" s="25" t="e">
        <f>IFERROR(IF(AND(ISERROR($E74),ISERROR(INDEX(GrocerySAF!C$2:C$251,MATCH(GrocerySA!$C73,GrocerySAF!$A$2:$A$251,0)))),$E73,INDEX(GrocerySAF!C$2:C$251,MATCH(GrocerySA!$C73,GrocerySAF!$A$2:$A$251,0))),NA())</f>
        <v>#N/A</v>
      </c>
      <c r="G73" s="25" t="e">
        <f>IFERROR(IF(AND(ISERROR($E74),ISERROR(INDEX(GrocerySAF!D$2:D$251,MATCH(GrocerySA!$C73,GrocerySAF!$A$2:$A$251,0)))),$E73,INDEX(GrocerySAF!D$2:D$251,MATCH(GrocerySA!$C73,GrocerySAF!$A$2:$A$251,0))),NA())</f>
        <v>#N/A</v>
      </c>
      <c r="H73" s="26" t="e">
        <f>IFERROR(IF(AND(ISERROR($E74),ISERROR(INDEX(GrocerySAF!B$2:B$251,MATCH(GrocerySA!$C73,GrocerySAF!$A$2:$A$251,0)))),$E73,INDEX(GrocerySAF!B$2:B$251,MATCH(GrocerySA!$C73,GrocerySAF!$A$2:$A$251,0))),NA())</f>
        <v>#N/A</v>
      </c>
      <c r="I73" s="25" t="e">
        <f>IFERROR(IF(AND(ISERROR($E74),ISERROR(INDEX(GrocerySAF!E$2:E$251,MATCH(GrocerySA!$C73,GrocerySAF!$A$2:$A$251,0)))),$E73,INDEX(GrocerySAF!E$2:E$251,MATCH(GrocerySA!$C73,GrocerySAF!$A$2:$A$251,0))),NA())</f>
        <v>#N/A</v>
      </c>
      <c r="J73" s="25" t="e">
        <f>IFERROR(IF(AND(ISERROR($E74),ISERROR(INDEX(GrocerySAF!F$2:F$251,MATCH(GrocerySA!$C73,GrocerySAF!$A$2:$A$251,0)))),$E73,INDEX(GrocerySAF!F$2:F$251,MATCH(GrocerySA!$C73,GrocerySAF!$A$2:$A$251,0))),NA())</f>
        <v>#N/A</v>
      </c>
      <c r="K73" s="25"/>
      <c r="L73" s="26"/>
      <c r="M73" s="25"/>
      <c r="N73" s="56">
        <f>E73/GrocerySA!E73</f>
        <v>1</v>
      </c>
      <c r="Z73" s="47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ht="12.75" x14ac:dyDescent="0.2">
      <c r="A74" s="23">
        <f t="shared" si="11"/>
        <v>1</v>
      </c>
      <c r="B74" s="23">
        <f t="shared" si="12"/>
        <v>1998</v>
      </c>
      <c r="C74" s="23">
        <v>73</v>
      </c>
      <c r="D74" s="24">
        <v>35796</v>
      </c>
      <c r="E74" s="25">
        <f>IF(ISBLANK(table!E74),NA(),table!E74)</f>
        <v>30989</v>
      </c>
      <c r="F74" s="25" t="e">
        <f>IFERROR(IF(AND(ISERROR($E75),ISERROR(INDEX(GrocerySAF!C$2:C$251,MATCH(GrocerySA!$C74,GrocerySAF!$A$2:$A$251,0)))),$E74,INDEX(GrocerySAF!C$2:C$251,MATCH(GrocerySA!$C74,GrocerySAF!$A$2:$A$251,0))),NA())</f>
        <v>#N/A</v>
      </c>
      <c r="G74" s="25" t="e">
        <f>IFERROR(IF(AND(ISERROR($E75),ISERROR(INDEX(GrocerySAF!D$2:D$251,MATCH(GrocerySA!$C74,GrocerySAF!$A$2:$A$251,0)))),$E74,INDEX(GrocerySAF!D$2:D$251,MATCH(GrocerySA!$C74,GrocerySAF!$A$2:$A$251,0))),NA())</f>
        <v>#N/A</v>
      </c>
      <c r="H74" s="26" t="e">
        <f>IFERROR(IF(AND(ISERROR($E75),ISERROR(INDEX(GrocerySAF!B$2:B$251,MATCH(GrocerySA!$C74,GrocerySAF!$A$2:$A$251,0)))),$E74,INDEX(GrocerySAF!B$2:B$251,MATCH(GrocerySA!$C74,GrocerySAF!$A$2:$A$251,0))),NA())</f>
        <v>#N/A</v>
      </c>
      <c r="I74" s="25" t="e">
        <f>IFERROR(IF(AND(ISERROR($E75),ISERROR(INDEX(GrocerySAF!E$2:E$251,MATCH(GrocerySA!$C74,GrocerySAF!$A$2:$A$251,0)))),$E74,INDEX(GrocerySAF!E$2:E$251,MATCH(GrocerySA!$C74,GrocerySAF!$A$2:$A$251,0))),NA())</f>
        <v>#N/A</v>
      </c>
      <c r="J74" s="25" t="e">
        <f>IFERROR(IF(AND(ISERROR($E75),ISERROR(INDEX(GrocerySAF!F$2:F$251,MATCH(GrocerySA!$C74,GrocerySAF!$A$2:$A$251,0)))),$E74,INDEX(GrocerySAF!F$2:F$251,MATCH(GrocerySA!$C74,GrocerySAF!$A$2:$A$251,0))),NA())</f>
        <v>#N/A</v>
      </c>
      <c r="K74" s="25"/>
      <c r="L74" s="26"/>
      <c r="M74" s="25"/>
      <c r="N74" s="56">
        <f>E74/GrocerySA!E74</f>
        <v>1</v>
      </c>
      <c r="Z74" s="47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ht="12.75" x14ac:dyDescent="0.2">
      <c r="A75" s="23">
        <f t="shared" si="11"/>
        <v>2</v>
      </c>
      <c r="B75" s="23">
        <f t="shared" si="12"/>
        <v>1998</v>
      </c>
      <c r="C75" s="23">
        <v>74</v>
      </c>
      <c r="D75" s="24">
        <v>35827</v>
      </c>
      <c r="E75" s="25">
        <f>IF(ISBLANK(table!E75),NA(),table!E75)</f>
        <v>30915</v>
      </c>
      <c r="F75" s="25" t="e">
        <f>IFERROR(IF(AND(ISERROR($E76),ISERROR(INDEX(GrocerySAF!C$2:C$251,MATCH(GrocerySA!$C75,GrocerySAF!$A$2:$A$251,0)))),$E75,INDEX(GrocerySAF!C$2:C$251,MATCH(GrocerySA!$C75,GrocerySAF!$A$2:$A$251,0))),NA())</f>
        <v>#N/A</v>
      </c>
      <c r="G75" s="25" t="e">
        <f>IFERROR(IF(AND(ISERROR($E76),ISERROR(INDEX(GrocerySAF!D$2:D$251,MATCH(GrocerySA!$C75,GrocerySAF!$A$2:$A$251,0)))),$E75,INDEX(GrocerySAF!D$2:D$251,MATCH(GrocerySA!$C75,GrocerySAF!$A$2:$A$251,0))),NA())</f>
        <v>#N/A</v>
      </c>
      <c r="H75" s="26" t="e">
        <f>IFERROR(IF(AND(ISERROR($E76),ISERROR(INDEX(GrocerySAF!B$2:B$251,MATCH(GrocerySA!$C75,GrocerySAF!$A$2:$A$251,0)))),$E75,INDEX(GrocerySAF!B$2:B$251,MATCH(GrocerySA!$C75,GrocerySAF!$A$2:$A$251,0))),NA())</f>
        <v>#N/A</v>
      </c>
      <c r="I75" s="25" t="e">
        <f>IFERROR(IF(AND(ISERROR($E76),ISERROR(INDEX(GrocerySAF!E$2:E$251,MATCH(GrocerySA!$C75,GrocerySAF!$A$2:$A$251,0)))),$E75,INDEX(GrocerySAF!E$2:E$251,MATCH(GrocerySA!$C75,GrocerySAF!$A$2:$A$251,0))),NA())</f>
        <v>#N/A</v>
      </c>
      <c r="J75" s="25" t="e">
        <f>IFERROR(IF(AND(ISERROR($E76),ISERROR(INDEX(GrocerySAF!F$2:F$251,MATCH(GrocerySA!$C75,GrocerySAF!$A$2:$A$251,0)))),$E75,INDEX(GrocerySAF!F$2:F$251,MATCH(GrocerySA!$C75,GrocerySAF!$A$2:$A$251,0))),NA())</f>
        <v>#N/A</v>
      </c>
      <c r="K75" s="25"/>
      <c r="L75" s="26"/>
      <c r="M75" s="25"/>
      <c r="N75" s="56">
        <f>E75/GrocerySA!E75</f>
        <v>1</v>
      </c>
      <c r="Z75" s="47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ht="12.75" x14ac:dyDescent="0.2">
      <c r="A76" s="23">
        <f t="shared" si="11"/>
        <v>3</v>
      </c>
      <c r="B76" s="23">
        <f t="shared" si="12"/>
        <v>1998</v>
      </c>
      <c r="C76" s="23">
        <v>75</v>
      </c>
      <c r="D76" s="24">
        <v>35855</v>
      </c>
      <c r="E76" s="25">
        <f>IF(ISBLANK(table!E76),NA(),table!E76)</f>
        <v>31123</v>
      </c>
      <c r="F76" s="25" t="e">
        <f>IFERROR(IF(AND(ISERROR($E77),ISERROR(INDEX(GrocerySAF!C$2:C$251,MATCH(GrocerySA!$C76,GrocerySAF!$A$2:$A$251,0)))),$E76,INDEX(GrocerySAF!C$2:C$251,MATCH(GrocerySA!$C76,GrocerySAF!$A$2:$A$251,0))),NA())</f>
        <v>#N/A</v>
      </c>
      <c r="G76" s="25" t="e">
        <f>IFERROR(IF(AND(ISERROR($E77),ISERROR(INDEX(GrocerySAF!D$2:D$251,MATCH(GrocerySA!$C76,GrocerySAF!$A$2:$A$251,0)))),$E76,INDEX(GrocerySAF!D$2:D$251,MATCH(GrocerySA!$C76,GrocerySAF!$A$2:$A$251,0))),NA())</f>
        <v>#N/A</v>
      </c>
      <c r="H76" s="26" t="e">
        <f>IFERROR(IF(AND(ISERROR($E77),ISERROR(INDEX(GrocerySAF!B$2:B$251,MATCH(GrocerySA!$C76,GrocerySAF!$A$2:$A$251,0)))),$E76,INDEX(GrocerySAF!B$2:B$251,MATCH(GrocerySA!$C76,GrocerySAF!$A$2:$A$251,0))),NA())</f>
        <v>#N/A</v>
      </c>
      <c r="I76" s="25" t="e">
        <f>IFERROR(IF(AND(ISERROR($E77),ISERROR(INDEX(GrocerySAF!E$2:E$251,MATCH(GrocerySA!$C76,GrocerySAF!$A$2:$A$251,0)))),$E76,INDEX(GrocerySAF!E$2:E$251,MATCH(GrocerySA!$C76,GrocerySAF!$A$2:$A$251,0))),NA())</f>
        <v>#N/A</v>
      </c>
      <c r="J76" s="25" t="e">
        <f>IFERROR(IF(AND(ISERROR($E77),ISERROR(INDEX(GrocerySAF!F$2:F$251,MATCH(GrocerySA!$C76,GrocerySAF!$A$2:$A$251,0)))),$E76,INDEX(GrocerySAF!F$2:F$251,MATCH(GrocerySA!$C76,GrocerySAF!$A$2:$A$251,0))),NA())</f>
        <v>#N/A</v>
      </c>
      <c r="K76" s="25"/>
      <c r="L76" s="26"/>
      <c r="M76" s="25"/>
      <c r="N76" s="56">
        <f>E76/GrocerySA!E76</f>
        <v>1</v>
      </c>
      <c r="Z76" s="47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ht="12.75" x14ac:dyDescent="0.2">
      <c r="A77" s="23">
        <f t="shared" si="11"/>
        <v>4</v>
      </c>
      <c r="B77" s="23">
        <f t="shared" si="12"/>
        <v>1998</v>
      </c>
      <c r="C77" s="23">
        <v>76</v>
      </c>
      <c r="D77" s="24">
        <v>35886</v>
      </c>
      <c r="E77" s="25">
        <f>IF(ISBLANK(table!E77),NA(),table!E77)</f>
        <v>31169</v>
      </c>
      <c r="F77" s="25" t="e">
        <f>IFERROR(IF(AND(ISERROR($E78),ISERROR(INDEX(GrocerySAF!C$2:C$251,MATCH(GrocerySA!$C77,GrocerySAF!$A$2:$A$251,0)))),$E77,INDEX(GrocerySAF!C$2:C$251,MATCH(GrocerySA!$C77,GrocerySAF!$A$2:$A$251,0))),NA())</f>
        <v>#N/A</v>
      </c>
      <c r="G77" s="25" t="e">
        <f>IFERROR(IF(AND(ISERROR($E78),ISERROR(INDEX(GrocerySAF!D$2:D$251,MATCH(GrocerySA!$C77,GrocerySAF!$A$2:$A$251,0)))),$E77,INDEX(GrocerySAF!D$2:D$251,MATCH(GrocerySA!$C77,GrocerySAF!$A$2:$A$251,0))),NA())</f>
        <v>#N/A</v>
      </c>
      <c r="H77" s="26" t="e">
        <f>IFERROR(IF(AND(ISERROR($E78),ISERROR(INDEX(GrocerySAF!B$2:B$251,MATCH(GrocerySA!$C77,GrocerySAF!$A$2:$A$251,0)))),$E77,INDEX(GrocerySAF!B$2:B$251,MATCH(GrocerySA!$C77,GrocerySAF!$A$2:$A$251,0))),NA())</f>
        <v>#N/A</v>
      </c>
      <c r="I77" s="25" t="e">
        <f>IFERROR(IF(AND(ISERROR($E78),ISERROR(INDEX(GrocerySAF!E$2:E$251,MATCH(GrocerySA!$C77,GrocerySAF!$A$2:$A$251,0)))),$E77,INDEX(GrocerySAF!E$2:E$251,MATCH(GrocerySA!$C77,GrocerySAF!$A$2:$A$251,0))),NA())</f>
        <v>#N/A</v>
      </c>
      <c r="J77" s="25" t="e">
        <f>IFERROR(IF(AND(ISERROR($E78),ISERROR(INDEX(GrocerySAF!F$2:F$251,MATCH(GrocerySA!$C77,GrocerySAF!$A$2:$A$251,0)))),$E77,INDEX(GrocerySAF!F$2:F$251,MATCH(GrocerySA!$C77,GrocerySAF!$A$2:$A$251,0))),NA())</f>
        <v>#N/A</v>
      </c>
      <c r="K77" s="25"/>
      <c r="L77" s="26"/>
      <c r="M77" s="25"/>
      <c r="N77" s="56">
        <f>E77/GrocerySA!E77</f>
        <v>1</v>
      </c>
      <c r="Z77" s="47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</row>
    <row r="78" spans="1:40" ht="12.75" x14ac:dyDescent="0.2">
      <c r="A78" s="23">
        <f t="shared" si="11"/>
        <v>5</v>
      </c>
      <c r="B78" s="23">
        <f t="shared" si="12"/>
        <v>1998</v>
      </c>
      <c r="C78" s="23">
        <v>77</v>
      </c>
      <c r="D78" s="24">
        <v>35916</v>
      </c>
      <c r="E78" s="25">
        <f>IF(ISBLANK(table!E78),NA(),table!E78)</f>
        <v>31358</v>
      </c>
      <c r="F78" s="25" t="e">
        <f>IFERROR(IF(AND(ISERROR($E79),ISERROR(INDEX(GrocerySAF!C$2:C$251,MATCH(GrocerySA!$C78,GrocerySAF!$A$2:$A$251,0)))),$E78,INDEX(GrocerySAF!C$2:C$251,MATCH(GrocerySA!$C78,GrocerySAF!$A$2:$A$251,0))),NA())</f>
        <v>#N/A</v>
      </c>
      <c r="G78" s="25" t="e">
        <f>IFERROR(IF(AND(ISERROR($E79),ISERROR(INDEX(GrocerySAF!D$2:D$251,MATCH(GrocerySA!$C78,GrocerySAF!$A$2:$A$251,0)))),$E78,INDEX(GrocerySAF!D$2:D$251,MATCH(GrocerySA!$C78,GrocerySAF!$A$2:$A$251,0))),NA())</f>
        <v>#N/A</v>
      </c>
      <c r="H78" s="26" t="e">
        <f>IFERROR(IF(AND(ISERROR($E79),ISERROR(INDEX(GrocerySAF!B$2:B$251,MATCH(GrocerySA!$C78,GrocerySAF!$A$2:$A$251,0)))),$E78,INDEX(GrocerySAF!B$2:B$251,MATCH(GrocerySA!$C78,GrocerySAF!$A$2:$A$251,0))),NA())</f>
        <v>#N/A</v>
      </c>
      <c r="I78" s="25" t="e">
        <f>IFERROR(IF(AND(ISERROR($E79),ISERROR(INDEX(GrocerySAF!E$2:E$251,MATCH(GrocerySA!$C78,GrocerySAF!$A$2:$A$251,0)))),$E78,INDEX(GrocerySAF!E$2:E$251,MATCH(GrocerySA!$C78,GrocerySAF!$A$2:$A$251,0))),NA())</f>
        <v>#N/A</v>
      </c>
      <c r="J78" s="25" t="e">
        <f>IFERROR(IF(AND(ISERROR($E79),ISERROR(INDEX(GrocerySAF!F$2:F$251,MATCH(GrocerySA!$C78,GrocerySAF!$A$2:$A$251,0)))),$E78,INDEX(GrocerySAF!F$2:F$251,MATCH(GrocerySA!$C78,GrocerySAF!$A$2:$A$251,0))),NA())</f>
        <v>#N/A</v>
      </c>
      <c r="K78" s="25"/>
      <c r="L78" s="26"/>
      <c r="M78" s="25"/>
      <c r="N78" s="56">
        <f>E78/GrocerySA!E78</f>
        <v>1</v>
      </c>
      <c r="Z78" s="47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</row>
    <row r="79" spans="1:40" ht="12.75" x14ac:dyDescent="0.2">
      <c r="A79" s="23">
        <f t="shared" si="11"/>
        <v>6</v>
      </c>
      <c r="B79" s="23">
        <f t="shared" si="12"/>
        <v>1998</v>
      </c>
      <c r="C79" s="23">
        <v>78</v>
      </c>
      <c r="D79" s="24">
        <v>35947</v>
      </c>
      <c r="E79" s="25">
        <f>IF(ISBLANK(table!E79),NA(),table!E79)</f>
        <v>31435</v>
      </c>
      <c r="F79" s="25" t="e">
        <f>IFERROR(IF(AND(ISERROR($E80),ISERROR(INDEX(GrocerySAF!C$2:C$251,MATCH(GrocerySA!$C79,GrocerySAF!$A$2:$A$251,0)))),$E79,INDEX(GrocerySAF!C$2:C$251,MATCH(GrocerySA!$C79,GrocerySAF!$A$2:$A$251,0))),NA())</f>
        <v>#N/A</v>
      </c>
      <c r="G79" s="25" t="e">
        <f>IFERROR(IF(AND(ISERROR($E80),ISERROR(INDEX(GrocerySAF!D$2:D$251,MATCH(GrocerySA!$C79,GrocerySAF!$A$2:$A$251,0)))),$E79,INDEX(GrocerySAF!D$2:D$251,MATCH(GrocerySA!$C79,GrocerySAF!$A$2:$A$251,0))),NA())</f>
        <v>#N/A</v>
      </c>
      <c r="H79" s="26" t="e">
        <f>IFERROR(IF(AND(ISERROR($E80),ISERROR(INDEX(GrocerySAF!B$2:B$251,MATCH(GrocerySA!$C79,GrocerySAF!$A$2:$A$251,0)))),$E79,INDEX(GrocerySAF!B$2:B$251,MATCH(GrocerySA!$C79,GrocerySAF!$A$2:$A$251,0))),NA())</f>
        <v>#N/A</v>
      </c>
      <c r="I79" s="25" t="e">
        <f>IFERROR(IF(AND(ISERROR($E80),ISERROR(INDEX(GrocerySAF!E$2:E$251,MATCH(GrocerySA!$C79,GrocerySAF!$A$2:$A$251,0)))),$E79,INDEX(GrocerySAF!E$2:E$251,MATCH(GrocerySA!$C79,GrocerySAF!$A$2:$A$251,0))),NA())</f>
        <v>#N/A</v>
      </c>
      <c r="J79" s="25" t="e">
        <f>IFERROR(IF(AND(ISERROR($E80),ISERROR(INDEX(GrocerySAF!F$2:F$251,MATCH(GrocerySA!$C79,GrocerySAF!$A$2:$A$251,0)))),$E79,INDEX(GrocerySAF!F$2:F$251,MATCH(GrocerySA!$C79,GrocerySAF!$A$2:$A$251,0))),NA())</f>
        <v>#N/A</v>
      </c>
      <c r="K79" s="25"/>
      <c r="L79" s="26"/>
      <c r="M79" s="25"/>
      <c r="N79" s="56">
        <f>E79/GrocerySA!E79</f>
        <v>1</v>
      </c>
      <c r="Z79" s="47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</row>
    <row r="80" spans="1:40" ht="12.75" x14ac:dyDescent="0.2">
      <c r="A80" s="23">
        <f t="shared" si="11"/>
        <v>7</v>
      </c>
      <c r="B80" s="23">
        <f t="shared" si="12"/>
        <v>1998</v>
      </c>
      <c r="C80" s="23">
        <v>79</v>
      </c>
      <c r="D80" s="24">
        <v>35977</v>
      </c>
      <c r="E80" s="25">
        <f>IF(ISBLANK(table!E80),NA(),table!E80)</f>
        <v>31673</v>
      </c>
      <c r="F80" s="25" t="e">
        <f>IFERROR(IF(AND(ISERROR($E81),ISERROR(INDEX(GrocerySAF!C$2:C$251,MATCH(GrocerySA!$C80,GrocerySAF!$A$2:$A$251,0)))),$E80,INDEX(GrocerySAF!C$2:C$251,MATCH(GrocerySA!$C80,GrocerySAF!$A$2:$A$251,0))),NA())</f>
        <v>#N/A</v>
      </c>
      <c r="G80" s="25" t="e">
        <f>IFERROR(IF(AND(ISERROR($E81),ISERROR(INDEX(GrocerySAF!D$2:D$251,MATCH(GrocerySA!$C80,GrocerySAF!$A$2:$A$251,0)))),$E80,INDEX(GrocerySAF!D$2:D$251,MATCH(GrocerySA!$C80,GrocerySAF!$A$2:$A$251,0))),NA())</f>
        <v>#N/A</v>
      </c>
      <c r="H80" s="26" t="e">
        <f>IFERROR(IF(AND(ISERROR($E81),ISERROR(INDEX(GrocerySAF!B$2:B$251,MATCH(GrocerySA!$C80,GrocerySAF!$A$2:$A$251,0)))),$E80,INDEX(GrocerySAF!B$2:B$251,MATCH(GrocerySA!$C80,GrocerySAF!$A$2:$A$251,0))),NA())</f>
        <v>#N/A</v>
      </c>
      <c r="I80" s="25" t="e">
        <f>IFERROR(IF(AND(ISERROR($E81),ISERROR(INDEX(GrocerySAF!E$2:E$251,MATCH(GrocerySA!$C80,GrocerySAF!$A$2:$A$251,0)))),$E80,INDEX(GrocerySAF!E$2:E$251,MATCH(GrocerySA!$C80,GrocerySAF!$A$2:$A$251,0))),NA())</f>
        <v>#N/A</v>
      </c>
      <c r="J80" s="25" t="e">
        <f>IFERROR(IF(AND(ISERROR($E81),ISERROR(INDEX(GrocerySAF!F$2:F$251,MATCH(GrocerySA!$C80,GrocerySAF!$A$2:$A$251,0)))),$E80,INDEX(GrocerySAF!F$2:F$251,MATCH(GrocerySA!$C80,GrocerySAF!$A$2:$A$251,0))),NA())</f>
        <v>#N/A</v>
      </c>
      <c r="K80" s="25"/>
      <c r="L80" s="26"/>
      <c r="M80" s="25"/>
      <c r="N80" s="56">
        <f>E80/GrocerySA!E80</f>
        <v>1</v>
      </c>
      <c r="Z80" s="47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</row>
    <row r="81" spans="1:40" ht="12.75" x14ac:dyDescent="0.2">
      <c r="A81" s="23">
        <f t="shared" si="11"/>
        <v>8</v>
      </c>
      <c r="B81" s="23">
        <f t="shared" si="12"/>
        <v>1998</v>
      </c>
      <c r="C81" s="23">
        <v>80</v>
      </c>
      <c r="D81" s="24">
        <v>36008</v>
      </c>
      <c r="E81" s="25">
        <f>IF(ISBLANK(table!E81),NA(),table!E81)</f>
        <v>31744</v>
      </c>
      <c r="F81" s="25" t="e">
        <f>IFERROR(IF(AND(ISERROR($E82),ISERROR(INDEX(GrocerySAF!C$2:C$251,MATCH(GrocerySA!$C81,GrocerySAF!$A$2:$A$251,0)))),$E81,INDEX(GrocerySAF!C$2:C$251,MATCH(GrocerySA!$C81,GrocerySAF!$A$2:$A$251,0))),NA())</f>
        <v>#N/A</v>
      </c>
      <c r="G81" s="25" t="e">
        <f>IFERROR(IF(AND(ISERROR($E82),ISERROR(INDEX(GrocerySAF!D$2:D$251,MATCH(GrocerySA!$C81,GrocerySAF!$A$2:$A$251,0)))),$E81,INDEX(GrocerySAF!D$2:D$251,MATCH(GrocerySA!$C81,GrocerySAF!$A$2:$A$251,0))),NA())</f>
        <v>#N/A</v>
      </c>
      <c r="H81" s="26" t="e">
        <f>IFERROR(IF(AND(ISERROR($E82),ISERROR(INDEX(GrocerySAF!B$2:B$251,MATCH(GrocerySA!$C81,GrocerySAF!$A$2:$A$251,0)))),$E81,INDEX(GrocerySAF!B$2:B$251,MATCH(GrocerySA!$C81,GrocerySAF!$A$2:$A$251,0))),NA())</f>
        <v>#N/A</v>
      </c>
      <c r="I81" s="25" t="e">
        <f>IFERROR(IF(AND(ISERROR($E82),ISERROR(INDEX(GrocerySAF!E$2:E$251,MATCH(GrocerySA!$C81,GrocerySAF!$A$2:$A$251,0)))),$E81,INDEX(GrocerySAF!E$2:E$251,MATCH(GrocerySA!$C81,GrocerySAF!$A$2:$A$251,0))),NA())</f>
        <v>#N/A</v>
      </c>
      <c r="J81" s="25" t="e">
        <f>IFERROR(IF(AND(ISERROR($E82),ISERROR(INDEX(GrocerySAF!F$2:F$251,MATCH(GrocerySA!$C81,GrocerySAF!$A$2:$A$251,0)))),$E81,INDEX(GrocerySAF!F$2:F$251,MATCH(GrocerySA!$C81,GrocerySAF!$A$2:$A$251,0))),NA())</f>
        <v>#N/A</v>
      </c>
      <c r="K81" s="25"/>
      <c r="L81" s="26"/>
      <c r="M81" s="25"/>
      <c r="N81" s="56">
        <f>E81/GrocerySA!E81</f>
        <v>1</v>
      </c>
      <c r="Z81" s="47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</row>
    <row r="82" spans="1:40" ht="12.75" x14ac:dyDescent="0.2">
      <c r="A82" s="23">
        <f t="shared" si="11"/>
        <v>9</v>
      </c>
      <c r="B82" s="23">
        <f t="shared" si="12"/>
        <v>1998</v>
      </c>
      <c r="C82" s="23">
        <v>81</v>
      </c>
      <c r="D82" s="24">
        <v>36039</v>
      </c>
      <c r="E82" s="25">
        <f>IF(ISBLANK(table!E82),NA(),table!E82)</f>
        <v>31702</v>
      </c>
      <c r="F82" s="25" t="e">
        <f>IFERROR(IF(AND(ISERROR($E83),ISERROR(INDEX(GrocerySAF!C$2:C$251,MATCH(GrocerySA!$C82,GrocerySAF!$A$2:$A$251,0)))),$E82,INDEX(GrocerySAF!C$2:C$251,MATCH(GrocerySA!$C82,GrocerySAF!$A$2:$A$251,0))),NA())</f>
        <v>#N/A</v>
      </c>
      <c r="G82" s="25" t="e">
        <f>IFERROR(IF(AND(ISERROR($E83),ISERROR(INDEX(GrocerySAF!D$2:D$251,MATCH(GrocerySA!$C82,GrocerySAF!$A$2:$A$251,0)))),$E82,INDEX(GrocerySAF!D$2:D$251,MATCH(GrocerySA!$C82,GrocerySAF!$A$2:$A$251,0))),NA())</f>
        <v>#N/A</v>
      </c>
      <c r="H82" s="26" t="e">
        <f>IFERROR(IF(AND(ISERROR($E83),ISERROR(INDEX(GrocerySAF!B$2:B$251,MATCH(GrocerySA!$C82,GrocerySAF!$A$2:$A$251,0)))),$E82,INDEX(GrocerySAF!B$2:B$251,MATCH(GrocerySA!$C82,GrocerySAF!$A$2:$A$251,0))),NA())</f>
        <v>#N/A</v>
      </c>
      <c r="I82" s="25" t="e">
        <f>IFERROR(IF(AND(ISERROR($E83),ISERROR(INDEX(GrocerySAF!E$2:E$251,MATCH(GrocerySA!$C82,GrocerySAF!$A$2:$A$251,0)))),$E82,INDEX(GrocerySAF!E$2:E$251,MATCH(GrocerySA!$C82,GrocerySAF!$A$2:$A$251,0))),NA())</f>
        <v>#N/A</v>
      </c>
      <c r="J82" s="25" t="e">
        <f>IFERROR(IF(AND(ISERROR($E83),ISERROR(INDEX(GrocerySAF!F$2:F$251,MATCH(GrocerySA!$C82,GrocerySAF!$A$2:$A$251,0)))),$E82,INDEX(GrocerySAF!F$2:F$251,MATCH(GrocerySA!$C82,GrocerySAF!$A$2:$A$251,0))),NA())</f>
        <v>#N/A</v>
      </c>
      <c r="K82" s="25"/>
      <c r="L82" s="26"/>
      <c r="M82" s="25"/>
      <c r="N82" s="56">
        <f>E82/GrocerySA!E82</f>
        <v>1</v>
      </c>
      <c r="Z82" s="47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</row>
    <row r="83" spans="1:40" ht="12.75" x14ac:dyDescent="0.2">
      <c r="A83" s="23">
        <f t="shared" si="11"/>
        <v>10</v>
      </c>
      <c r="B83" s="23">
        <f t="shared" si="12"/>
        <v>1998</v>
      </c>
      <c r="C83" s="23">
        <v>82</v>
      </c>
      <c r="D83" s="24">
        <v>36069</v>
      </c>
      <c r="E83" s="25">
        <f>IF(ISBLANK(table!E83),NA(),table!E83)</f>
        <v>31864</v>
      </c>
      <c r="F83" s="25" t="e">
        <f>IFERROR(IF(AND(ISERROR($E84),ISERROR(INDEX(GrocerySAF!C$2:C$251,MATCH(GrocerySA!$C83,GrocerySAF!$A$2:$A$251,0)))),$E83,INDEX(GrocerySAF!C$2:C$251,MATCH(GrocerySA!$C83,GrocerySAF!$A$2:$A$251,0))),NA())</f>
        <v>#N/A</v>
      </c>
      <c r="G83" s="25" t="e">
        <f>IFERROR(IF(AND(ISERROR($E84),ISERROR(INDEX(GrocerySAF!D$2:D$251,MATCH(GrocerySA!$C83,GrocerySAF!$A$2:$A$251,0)))),$E83,INDEX(GrocerySAF!D$2:D$251,MATCH(GrocerySA!$C83,GrocerySAF!$A$2:$A$251,0))),NA())</f>
        <v>#N/A</v>
      </c>
      <c r="H83" s="26" t="e">
        <f>IFERROR(IF(AND(ISERROR($E84),ISERROR(INDEX(GrocerySAF!B$2:B$251,MATCH(GrocerySA!$C83,GrocerySAF!$A$2:$A$251,0)))),$E83,INDEX(GrocerySAF!B$2:B$251,MATCH(GrocerySA!$C83,GrocerySAF!$A$2:$A$251,0))),NA())</f>
        <v>#N/A</v>
      </c>
      <c r="I83" s="25" t="e">
        <f>IFERROR(IF(AND(ISERROR($E84),ISERROR(INDEX(GrocerySAF!E$2:E$251,MATCH(GrocerySA!$C83,GrocerySAF!$A$2:$A$251,0)))),$E83,INDEX(GrocerySAF!E$2:E$251,MATCH(GrocerySA!$C83,GrocerySAF!$A$2:$A$251,0))),NA())</f>
        <v>#N/A</v>
      </c>
      <c r="J83" s="25" t="e">
        <f>IFERROR(IF(AND(ISERROR($E84),ISERROR(INDEX(GrocerySAF!F$2:F$251,MATCH(GrocerySA!$C83,GrocerySAF!$A$2:$A$251,0)))),$E83,INDEX(GrocerySAF!F$2:F$251,MATCH(GrocerySA!$C83,GrocerySAF!$A$2:$A$251,0))),NA())</f>
        <v>#N/A</v>
      </c>
      <c r="K83" s="25"/>
      <c r="L83" s="26"/>
      <c r="M83" s="25"/>
      <c r="N83" s="56">
        <f>E83/GrocerySA!E83</f>
        <v>1</v>
      </c>
      <c r="Z83" s="47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</row>
    <row r="84" spans="1:40" ht="12.75" x14ac:dyDescent="0.2">
      <c r="A84" s="23">
        <f t="shared" si="11"/>
        <v>11</v>
      </c>
      <c r="B84" s="23">
        <f t="shared" si="12"/>
        <v>1998</v>
      </c>
      <c r="C84" s="23">
        <v>83</v>
      </c>
      <c r="D84" s="24">
        <v>36100</v>
      </c>
      <c r="E84" s="25">
        <f>IF(ISBLANK(table!E84),NA(),table!E84)</f>
        <v>31920</v>
      </c>
      <c r="F84" s="25" t="e">
        <f>IFERROR(IF(AND(ISERROR($E85),ISERROR(INDEX(GrocerySAF!C$2:C$251,MATCH(GrocerySA!$C84,GrocerySAF!$A$2:$A$251,0)))),$E84,INDEX(GrocerySAF!C$2:C$251,MATCH(GrocerySA!$C84,GrocerySAF!$A$2:$A$251,0))),NA())</f>
        <v>#N/A</v>
      </c>
      <c r="G84" s="25" t="e">
        <f>IFERROR(IF(AND(ISERROR($E85),ISERROR(INDEX(GrocerySAF!D$2:D$251,MATCH(GrocerySA!$C84,GrocerySAF!$A$2:$A$251,0)))),$E84,INDEX(GrocerySAF!D$2:D$251,MATCH(GrocerySA!$C84,GrocerySAF!$A$2:$A$251,0))),NA())</f>
        <v>#N/A</v>
      </c>
      <c r="H84" s="26" t="e">
        <f>IFERROR(IF(AND(ISERROR($E85),ISERROR(INDEX(GrocerySAF!B$2:B$251,MATCH(GrocerySA!$C84,GrocerySAF!$A$2:$A$251,0)))),$E84,INDEX(GrocerySAF!B$2:B$251,MATCH(GrocerySA!$C84,GrocerySAF!$A$2:$A$251,0))),NA())</f>
        <v>#N/A</v>
      </c>
      <c r="I84" s="25" t="e">
        <f>IFERROR(IF(AND(ISERROR($E85),ISERROR(INDEX(GrocerySAF!E$2:E$251,MATCH(GrocerySA!$C84,GrocerySAF!$A$2:$A$251,0)))),$E84,INDEX(GrocerySAF!E$2:E$251,MATCH(GrocerySA!$C84,GrocerySAF!$A$2:$A$251,0))),NA())</f>
        <v>#N/A</v>
      </c>
      <c r="J84" s="25" t="e">
        <f>IFERROR(IF(AND(ISERROR($E85),ISERROR(INDEX(GrocerySAF!F$2:F$251,MATCH(GrocerySA!$C84,GrocerySAF!$A$2:$A$251,0)))),$E84,INDEX(GrocerySAF!F$2:F$251,MATCH(GrocerySA!$C84,GrocerySAF!$A$2:$A$251,0))),NA())</f>
        <v>#N/A</v>
      </c>
      <c r="K84" s="25"/>
      <c r="L84" s="26"/>
      <c r="M84" s="25"/>
      <c r="N84" s="56">
        <f>E84/GrocerySA!E84</f>
        <v>1</v>
      </c>
      <c r="Z84" s="47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</row>
    <row r="85" spans="1:40" ht="12.75" x14ac:dyDescent="0.2">
      <c r="A85" s="23">
        <f t="shared" si="11"/>
        <v>12</v>
      </c>
      <c r="B85" s="23">
        <f t="shared" si="12"/>
        <v>1998</v>
      </c>
      <c r="C85" s="23">
        <v>84</v>
      </c>
      <c r="D85" s="24">
        <v>36130</v>
      </c>
      <c r="E85" s="25">
        <f>IF(ISBLANK(table!E85),NA(),table!E85)</f>
        <v>32291</v>
      </c>
      <c r="F85" s="25" t="e">
        <f>IFERROR(IF(AND(ISERROR($E86),ISERROR(INDEX(GrocerySAF!C$2:C$251,MATCH(GrocerySA!$C85,GrocerySAF!$A$2:$A$251,0)))),$E85,INDEX(GrocerySAF!C$2:C$251,MATCH(GrocerySA!$C85,GrocerySAF!$A$2:$A$251,0))),NA())</f>
        <v>#N/A</v>
      </c>
      <c r="G85" s="25" t="e">
        <f>IFERROR(IF(AND(ISERROR($E86),ISERROR(INDEX(GrocerySAF!D$2:D$251,MATCH(GrocerySA!$C85,GrocerySAF!$A$2:$A$251,0)))),$E85,INDEX(GrocerySAF!D$2:D$251,MATCH(GrocerySA!$C85,GrocerySAF!$A$2:$A$251,0))),NA())</f>
        <v>#N/A</v>
      </c>
      <c r="H85" s="26" t="e">
        <f>IFERROR(IF(AND(ISERROR($E86),ISERROR(INDEX(GrocerySAF!B$2:B$251,MATCH(GrocerySA!$C85,GrocerySAF!$A$2:$A$251,0)))),$E85,INDEX(GrocerySAF!B$2:B$251,MATCH(GrocerySA!$C85,GrocerySAF!$A$2:$A$251,0))),NA())</f>
        <v>#N/A</v>
      </c>
      <c r="I85" s="25" t="e">
        <f>IFERROR(IF(AND(ISERROR($E86),ISERROR(INDEX(GrocerySAF!E$2:E$251,MATCH(GrocerySA!$C85,GrocerySAF!$A$2:$A$251,0)))),$E85,INDEX(GrocerySAF!E$2:E$251,MATCH(GrocerySA!$C85,GrocerySAF!$A$2:$A$251,0))),NA())</f>
        <v>#N/A</v>
      </c>
      <c r="J85" s="25" t="e">
        <f>IFERROR(IF(AND(ISERROR($E86),ISERROR(INDEX(GrocerySAF!F$2:F$251,MATCH(GrocerySA!$C85,GrocerySAF!$A$2:$A$251,0)))),$E85,INDEX(GrocerySAF!F$2:F$251,MATCH(GrocerySA!$C85,GrocerySAF!$A$2:$A$251,0))),NA())</f>
        <v>#N/A</v>
      </c>
      <c r="K85" s="25"/>
      <c r="L85" s="26"/>
      <c r="M85" s="25"/>
      <c r="N85" s="56">
        <f>E85/GrocerySA!E85</f>
        <v>1</v>
      </c>
      <c r="Z85" s="47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</row>
    <row r="86" spans="1:40" ht="12.75" x14ac:dyDescent="0.2">
      <c r="A86" s="23">
        <f t="shared" si="11"/>
        <v>1</v>
      </c>
      <c r="B86" s="23">
        <f t="shared" si="12"/>
        <v>1999</v>
      </c>
      <c r="C86" s="23">
        <v>85</v>
      </c>
      <c r="D86" s="24">
        <v>36161</v>
      </c>
      <c r="E86" s="25">
        <f>IF(ISBLANK(table!E86),NA(),table!E86)</f>
        <v>32225</v>
      </c>
      <c r="F86" s="25" t="e">
        <f>IFERROR(IF(AND(ISERROR($E87),ISERROR(INDEX(GrocerySAF!C$2:C$251,MATCH(GrocerySA!$C86,GrocerySAF!$A$2:$A$251,0)))),$E86,INDEX(GrocerySAF!C$2:C$251,MATCH(GrocerySA!$C86,GrocerySAF!$A$2:$A$251,0))),NA())</f>
        <v>#N/A</v>
      </c>
      <c r="G86" s="25" t="e">
        <f>IFERROR(IF(AND(ISERROR($E87),ISERROR(INDEX(GrocerySAF!D$2:D$251,MATCH(GrocerySA!$C86,GrocerySAF!$A$2:$A$251,0)))),$E86,INDEX(GrocerySAF!D$2:D$251,MATCH(GrocerySA!$C86,GrocerySAF!$A$2:$A$251,0))),NA())</f>
        <v>#N/A</v>
      </c>
      <c r="H86" s="26" t="e">
        <f>IFERROR(IF(AND(ISERROR($E87),ISERROR(INDEX(GrocerySAF!B$2:B$251,MATCH(GrocerySA!$C86,GrocerySAF!$A$2:$A$251,0)))),$E86,INDEX(GrocerySAF!B$2:B$251,MATCH(GrocerySA!$C86,GrocerySAF!$A$2:$A$251,0))),NA())</f>
        <v>#N/A</v>
      </c>
      <c r="I86" s="25" t="e">
        <f>IFERROR(IF(AND(ISERROR($E87),ISERROR(INDEX(GrocerySAF!E$2:E$251,MATCH(GrocerySA!$C86,GrocerySAF!$A$2:$A$251,0)))),$E86,INDEX(GrocerySAF!E$2:E$251,MATCH(GrocerySA!$C86,GrocerySAF!$A$2:$A$251,0))),NA())</f>
        <v>#N/A</v>
      </c>
      <c r="J86" s="25" t="e">
        <f>IFERROR(IF(AND(ISERROR($E87),ISERROR(INDEX(GrocerySAF!F$2:F$251,MATCH(GrocerySA!$C86,GrocerySAF!$A$2:$A$251,0)))),$E86,INDEX(GrocerySAF!F$2:F$251,MATCH(GrocerySA!$C86,GrocerySAF!$A$2:$A$251,0))),NA())</f>
        <v>#N/A</v>
      </c>
      <c r="K86" s="25"/>
      <c r="L86" s="26"/>
      <c r="M86" s="25"/>
      <c r="N86" s="56">
        <f>E86/GrocerySA!E86</f>
        <v>1</v>
      </c>
      <c r="Z86" s="47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40" ht="12.75" x14ac:dyDescent="0.2">
      <c r="A87" s="23">
        <f t="shared" si="11"/>
        <v>2</v>
      </c>
      <c r="B87" s="23">
        <f t="shared" si="12"/>
        <v>1999</v>
      </c>
      <c r="C87" s="23">
        <v>86</v>
      </c>
      <c r="D87" s="24">
        <v>36192</v>
      </c>
      <c r="E87" s="25">
        <f>IF(ISBLANK(table!E87),NA(),table!E87)</f>
        <v>32465</v>
      </c>
      <c r="F87" s="25" t="e">
        <f>IFERROR(IF(AND(ISERROR($E88),ISERROR(INDEX(GrocerySAF!C$2:C$251,MATCH(GrocerySA!$C87,GrocerySAF!$A$2:$A$251,0)))),$E87,INDEX(GrocerySAF!C$2:C$251,MATCH(GrocerySA!$C87,GrocerySAF!$A$2:$A$251,0))),NA())</f>
        <v>#N/A</v>
      </c>
      <c r="G87" s="25" t="e">
        <f>IFERROR(IF(AND(ISERROR($E88),ISERROR(INDEX(GrocerySAF!D$2:D$251,MATCH(GrocerySA!$C87,GrocerySAF!$A$2:$A$251,0)))),$E87,INDEX(GrocerySAF!D$2:D$251,MATCH(GrocerySA!$C87,GrocerySAF!$A$2:$A$251,0))),NA())</f>
        <v>#N/A</v>
      </c>
      <c r="H87" s="26" t="e">
        <f>IFERROR(IF(AND(ISERROR($E88),ISERROR(INDEX(GrocerySAF!B$2:B$251,MATCH(GrocerySA!$C87,GrocerySAF!$A$2:$A$251,0)))),$E87,INDEX(GrocerySAF!B$2:B$251,MATCH(GrocerySA!$C87,GrocerySAF!$A$2:$A$251,0))),NA())</f>
        <v>#N/A</v>
      </c>
      <c r="I87" s="25" t="e">
        <f>IFERROR(IF(AND(ISERROR($E88),ISERROR(INDEX(GrocerySAF!E$2:E$251,MATCH(GrocerySA!$C87,GrocerySAF!$A$2:$A$251,0)))),$E87,INDEX(GrocerySAF!E$2:E$251,MATCH(GrocerySA!$C87,GrocerySAF!$A$2:$A$251,0))),NA())</f>
        <v>#N/A</v>
      </c>
      <c r="J87" s="25" t="e">
        <f>IFERROR(IF(AND(ISERROR($E88),ISERROR(INDEX(GrocerySAF!F$2:F$251,MATCH(GrocerySA!$C87,GrocerySAF!$A$2:$A$251,0)))),$E87,INDEX(GrocerySAF!F$2:F$251,MATCH(GrocerySA!$C87,GrocerySAF!$A$2:$A$251,0))),NA())</f>
        <v>#N/A</v>
      </c>
      <c r="K87" s="25"/>
      <c r="L87" s="26"/>
      <c r="M87" s="25"/>
      <c r="N87" s="56">
        <f>E87/GrocerySA!E87</f>
        <v>1</v>
      </c>
      <c r="Z87" s="47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40" ht="12.75" x14ac:dyDescent="0.2">
      <c r="A88" s="23">
        <f t="shared" si="11"/>
        <v>3</v>
      </c>
      <c r="B88" s="23">
        <f t="shared" si="12"/>
        <v>1999</v>
      </c>
      <c r="C88" s="23">
        <v>87</v>
      </c>
      <c r="D88" s="24">
        <v>36220</v>
      </c>
      <c r="E88" s="25">
        <f>IF(ISBLANK(table!E88),NA(),table!E88)</f>
        <v>32419</v>
      </c>
      <c r="F88" s="25" t="e">
        <f>IFERROR(IF(AND(ISERROR($E89),ISERROR(INDEX(GrocerySAF!C$2:C$251,MATCH(GrocerySA!$C88,GrocerySAF!$A$2:$A$251,0)))),$E88,INDEX(GrocerySAF!C$2:C$251,MATCH(GrocerySA!$C88,GrocerySAF!$A$2:$A$251,0))),NA())</f>
        <v>#N/A</v>
      </c>
      <c r="G88" s="25" t="e">
        <f>IFERROR(IF(AND(ISERROR($E89),ISERROR(INDEX(GrocerySAF!D$2:D$251,MATCH(GrocerySA!$C88,GrocerySAF!$A$2:$A$251,0)))),$E88,INDEX(GrocerySAF!D$2:D$251,MATCH(GrocerySA!$C88,GrocerySAF!$A$2:$A$251,0))),NA())</f>
        <v>#N/A</v>
      </c>
      <c r="H88" s="26" t="e">
        <f>IFERROR(IF(AND(ISERROR($E89),ISERROR(INDEX(GrocerySAF!B$2:B$251,MATCH(GrocerySA!$C88,GrocerySAF!$A$2:$A$251,0)))),$E88,INDEX(GrocerySAF!B$2:B$251,MATCH(GrocerySA!$C88,GrocerySAF!$A$2:$A$251,0))),NA())</f>
        <v>#N/A</v>
      </c>
      <c r="I88" s="25" t="e">
        <f>IFERROR(IF(AND(ISERROR($E89),ISERROR(INDEX(GrocerySAF!E$2:E$251,MATCH(GrocerySA!$C88,GrocerySAF!$A$2:$A$251,0)))),$E88,INDEX(GrocerySAF!E$2:E$251,MATCH(GrocerySA!$C88,GrocerySAF!$A$2:$A$251,0))),NA())</f>
        <v>#N/A</v>
      </c>
      <c r="J88" s="25" t="e">
        <f>IFERROR(IF(AND(ISERROR($E89),ISERROR(INDEX(GrocerySAF!F$2:F$251,MATCH(GrocerySA!$C88,GrocerySAF!$A$2:$A$251,0)))),$E88,INDEX(GrocerySAF!F$2:F$251,MATCH(GrocerySA!$C88,GrocerySAF!$A$2:$A$251,0))),NA())</f>
        <v>#N/A</v>
      </c>
      <c r="K88" s="25"/>
      <c r="L88" s="26"/>
      <c r="M88" s="25"/>
      <c r="N88" s="56">
        <f>E88/GrocerySA!E88</f>
        <v>1</v>
      </c>
      <c r="Z88" s="47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40" ht="12.75" x14ac:dyDescent="0.2">
      <c r="A89" s="23">
        <f t="shared" si="11"/>
        <v>4</v>
      </c>
      <c r="B89" s="23">
        <f t="shared" si="12"/>
        <v>1999</v>
      </c>
      <c r="C89" s="23">
        <v>88</v>
      </c>
      <c r="D89" s="24">
        <v>36251</v>
      </c>
      <c r="E89" s="25">
        <f>IF(ISBLANK(table!E89),NA(),table!E89)</f>
        <v>32700</v>
      </c>
      <c r="F89" s="25" t="e">
        <f>IFERROR(IF(AND(ISERROR($E90),ISERROR(INDEX(GrocerySAF!C$2:C$251,MATCH(GrocerySA!$C89,GrocerySAF!$A$2:$A$251,0)))),$E89,INDEX(GrocerySAF!C$2:C$251,MATCH(GrocerySA!$C89,GrocerySAF!$A$2:$A$251,0))),NA())</f>
        <v>#N/A</v>
      </c>
      <c r="G89" s="25" t="e">
        <f>IFERROR(IF(AND(ISERROR($E90),ISERROR(INDEX(GrocerySAF!D$2:D$251,MATCH(GrocerySA!$C89,GrocerySAF!$A$2:$A$251,0)))),$E89,INDEX(GrocerySAF!D$2:D$251,MATCH(GrocerySA!$C89,GrocerySAF!$A$2:$A$251,0))),NA())</f>
        <v>#N/A</v>
      </c>
      <c r="H89" s="26" t="e">
        <f>IFERROR(IF(AND(ISERROR($E90),ISERROR(INDEX(GrocerySAF!B$2:B$251,MATCH(GrocerySA!$C89,GrocerySAF!$A$2:$A$251,0)))),$E89,INDEX(GrocerySAF!B$2:B$251,MATCH(GrocerySA!$C89,GrocerySAF!$A$2:$A$251,0))),NA())</f>
        <v>#N/A</v>
      </c>
      <c r="I89" s="25" t="e">
        <f>IFERROR(IF(AND(ISERROR($E90),ISERROR(INDEX(GrocerySAF!E$2:E$251,MATCH(GrocerySA!$C89,GrocerySAF!$A$2:$A$251,0)))),$E89,INDEX(GrocerySAF!E$2:E$251,MATCH(GrocerySA!$C89,GrocerySAF!$A$2:$A$251,0))),NA())</f>
        <v>#N/A</v>
      </c>
      <c r="J89" s="25" t="e">
        <f>IFERROR(IF(AND(ISERROR($E90),ISERROR(INDEX(GrocerySAF!F$2:F$251,MATCH(GrocerySA!$C89,GrocerySAF!$A$2:$A$251,0)))),$E89,INDEX(GrocerySAF!F$2:F$251,MATCH(GrocerySA!$C89,GrocerySAF!$A$2:$A$251,0))),NA())</f>
        <v>#N/A</v>
      </c>
      <c r="K89" s="25"/>
      <c r="L89" s="26"/>
      <c r="M89" s="25"/>
      <c r="N89" s="56">
        <f>E89/GrocerySA!E89</f>
        <v>1</v>
      </c>
      <c r="Z89" s="47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40" ht="12.75" x14ac:dyDescent="0.2">
      <c r="A90" s="23">
        <f t="shared" si="11"/>
        <v>5</v>
      </c>
      <c r="B90" s="23">
        <f t="shared" si="12"/>
        <v>1999</v>
      </c>
      <c r="C90" s="23">
        <v>89</v>
      </c>
      <c r="D90" s="24">
        <v>36281</v>
      </c>
      <c r="E90" s="25">
        <f>IF(ISBLANK(table!E90),NA(),table!E90)</f>
        <v>32776</v>
      </c>
      <c r="F90" s="25" t="e">
        <f>IFERROR(IF(AND(ISERROR($E91),ISERROR(INDEX(GrocerySAF!C$2:C$251,MATCH(GrocerySA!$C90,GrocerySAF!$A$2:$A$251,0)))),$E90,INDEX(GrocerySAF!C$2:C$251,MATCH(GrocerySA!$C90,GrocerySAF!$A$2:$A$251,0))),NA())</f>
        <v>#N/A</v>
      </c>
      <c r="G90" s="25" t="e">
        <f>IFERROR(IF(AND(ISERROR($E91),ISERROR(INDEX(GrocerySAF!D$2:D$251,MATCH(GrocerySA!$C90,GrocerySAF!$A$2:$A$251,0)))),$E90,INDEX(GrocerySAF!D$2:D$251,MATCH(GrocerySA!$C90,GrocerySAF!$A$2:$A$251,0))),NA())</f>
        <v>#N/A</v>
      </c>
      <c r="H90" s="26" t="e">
        <f>IFERROR(IF(AND(ISERROR($E91),ISERROR(INDEX(GrocerySAF!B$2:B$251,MATCH(GrocerySA!$C90,GrocerySAF!$A$2:$A$251,0)))),$E90,INDEX(GrocerySAF!B$2:B$251,MATCH(GrocerySA!$C90,GrocerySAF!$A$2:$A$251,0))),NA())</f>
        <v>#N/A</v>
      </c>
      <c r="I90" s="25" t="e">
        <f>IFERROR(IF(AND(ISERROR($E91),ISERROR(INDEX(GrocerySAF!E$2:E$251,MATCH(GrocerySA!$C90,GrocerySAF!$A$2:$A$251,0)))),$E90,INDEX(GrocerySAF!E$2:E$251,MATCH(GrocerySA!$C90,GrocerySAF!$A$2:$A$251,0))),NA())</f>
        <v>#N/A</v>
      </c>
      <c r="J90" s="25" t="e">
        <f>IFERROR(IF(AND(ISERROR($E91),ISERROR(INDEX(GrocerySAF!F$2:F$251,MATCH(GrocerySA!$C90,GrocerySAF!$A$2:$A$251,0)))),$E90,INDEX(GrocerySAF!F$2:F$251,MATCH(GrocerySA!$C90,GrocerySAF!$A$2:$A$251,0))),NA())</f>
        <v>#N/A</v>
      </c>
      <c r="K90" s="25"/>
      <c r="L90" s="26"/>
      <c r="M90" s="25"/>
      <c r="N90" s="56">
        <f>E90/GrocerySA!E90</f>
        <v>1</v>
      </c>
      <c r="Z90" s="47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40" ht="12.75" x14ac:dyDescent="0.2">
      <c r="A91" s="23">
        <f t="shared" si="11"/>
        <v>6</v>
      </c>
      <c r="B91" s="23">
        <f t="shared" si="12"/>
        <v>1999</v>
      </c>
      <c r="C91" s="23">
        <v>90</v>
      </c>
      <c r="D91" s="24">
        <v>36312</v>
      </c>
      <c r="E91" s="25">
        <f>IF(ISBLANK(table!E91),NA(),table!E91)</f>
        <v>32633</v>
      </c>
      <c r="F91" s="25" t="e">
        <f>IFERROR(IF(AND(ISERROR($E92),ISERROR(INDEX(GrocerySAF!C$2:C$251,MATCH(GrocerySA!$C91,GrocerySAF!$A$2:$A$251,0)))),$E91,INDEX(GrocerySAF!C$2:C$251,MATCH(GrocerySA!$C91,GrocerySAF!$A$2:$A$251,0))),NA())</f>
        <v>#N/A</v>
      </c>
      <c r="G91" s="25" t="e">
        <f>IFERROR(IF(AND(ISERROR($E92),ISERROR(INDEX(GrocerySAF!D$2:D$251,MATCH(GrocerySA!$C91,GrocerySAF!$A$2:$A$251,0)))),$E91,INDEX(GrocerySAF!D$2:D$251,MATCH(GrocerySA!$C91,GrocerySAF!$A$2:$A$251,0))),NA())</f>
        <v>#N/A</v>
      </c>
      <c r="H91" s="26" t="e">
        <f>IFERROR(IF(AND(ISERROR($E92),ISERROR(INDEX(GrocerySAF!B$2:B$251,MATCH(GrocerySA!$C91,GrocerySAF!$A$2:$A$251,0)))),$E91,INDEX(GrocerySAF!B$2:B$251,MATCH(GrocerySA!$C91,GrocerySAF!$A$2:$A$251,0))),NA())</f>
        <v>#N/A</v>
      </c>
      <c r="I91" s="25" t="e">
        <f>IFERROR(IF(AND(ISERROR($E92),ISERROR(INDEX(GrocerySAF!E$2:E$251,MATCH(GrocerySA!$C91,GrocerySAF!$A$2:$A$251,0)))),$E91,INDEX(GrocerySAF!E$2:E$251,MATCH(GrocerySA!$C91,GrocerySAF!$A$2:$A$251,0))),NA())</f>
        <v>#N/A</v>
      </c>
      <c r="J91" s="25" t="e">
        <f>IFERROR(IF(AND(ISERROR($E92),ISERROR(INDEX(GrocerySAF!F$2:F$251,MATCH(GrocerySA!$C91,GrocerySAF!$A$2:$A$251,0)))),$E91,INDEX(GrocerySAF!F$2:F$251,MATCH(GrocerySA!$C91,GrocerySAF!$A$2:$A$251,0))),NA())</f>
        <v>#N/A</v>
      </c>
      <c r="K91" s="25"/>
      <c r="L91" s="26"/>
      <c r="M91" s="25"/>
      <c r="N91" s="56">
        <f>E91/GrocerySA!E91</f>
        <v>1</v>
      </c>
      <c r="Z91" s="47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40" ht="12.75" x14ac:dyDescent="0.2">
      <c r="A92" s="23">
        <f t="shared" si="11"/>
        <v>7</v>
      </c>
      <c r="B92" s="23">
        <f t="shared" si="12"/>
        <v>1999</v>
      </c>
      <c r="C92" s="23">
        <v>91</v>
      </c>
      <c r="D92" s="24">
        <v>36342</v>
      </c>
      <c r="E92" s="25">
        <f>IF(ISBLANK(table!E92),NA(),table!E92)</f>
        <v>32891</v>
      </c>
      <c r="F92" s="25" t="e">
        <f>IFERROR(IF(AND(ISERROR($E93),ISERROR(INDEX(GrocerySAF!C$2:C$251,MATCH(GrocerySA!$C92,GrocerySAF!$A$2:$A$251,0)))),$E92,INDEX(GrocerySAF!C$2:C$251,MATCH(GrocerySA!$C92,GrocerySAF!$A$2:$A$251,0))),NA())</f>
        <v>#N/A</v>
      </c>
      <c r="G92" s="25" t="e">
        <f>IFERROR(IF(AND(ISERROR($E93),ISERROR(INDEX(GrocerySAF!D$2:D$251,MATCH(GrocerySA!$C92,GrocerySAF!$A$2:$A$251,0)))),$E92,INDEX(GrocerySAF!D$2:D$251,MATCH(GrocerySA!$C92,GrocerySAF!$A$2:$A$251,0))),NA())</f>
        <v>#N/A</v>
      </c>
      <c r="H92" s="26" t="e">
        <f>IFERROR(IF(AND(ISERROR($E93),ISERROR(INDEX(GrocerySAF!B$2:B$251,MATCH(GrocerySA!$C92,GrocerySAF!$A$2:$A$251,0)))),$E92,INDEX(GrocerySAF!B$2:B$251,MATCH(GrocerySA!$C92,GrocerySAF!$A$2:$A$251,0))),NA())</f>
        <v>#N/A</v>
      </c>
      <c r="I92" s="25" t="e">
        <f>IFERROR(IF(AND(ISERROR($E93),ISERROR(INDEX(GrocerySAF!E$2:E$251,MATCH(GrocerySA!$C92,GrocerySAF!$A$2:$A$251,0)))),$E92,INDEX(GrocerySAF!E$2:E$251,MATCH(GrocerySA!$C92,GrocerySAF!$A$2:$A$251,0))),NA())</f>
        <v>#N/A</v>
      </c>
      <c r="J92" s="25" t="e">
        <f>IFERROR(IF(AND(ISERROR($E93),ISERROR(INDEX(GrocerySAF!F$2:F$251,MATCH(GrocerySA!$C92,GrocerySAF!$A$2:$A$251,0)))),$E92,INDEX(GrocerySAF!F$2:F$251,MATCH(GrocerySA!$C92,GrocerySAF!$A$2:$A$251,0))),NA())</f>
        <v>#N/A</v>
      </c>
      <c r="K92" s="25"/>
      <c r="L92" s="26"/>
      <c r="M92" s="25"/>
      <c r="N92" s="56">
        <f>E92/GrocerySA!E92</f>
        <v>1</v>
      </c>
      <c r="Z92" s="47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40" ht="12.75" x14ac:dyDescent="0.2">
      <c r="A93" s="23">
        <f t="shared" si="11"/>
        <v>8</v>
      </c>
      <c r="B93" s="23">
        <f t="shared" si="12"/>
        <v>1999</v>
      </c>
      <c r="C93" s="23">
        <v>92</v>
      </c>
      <c r="D93" s="24">
        <v>36373</v>
      </c>
      <c r="E93" s="25">
        <f>IF(ISBLANK(table!E93),NA(),table!E93)</f>
        <v>32878</v>
      </c>
      <c r="F93" s="25" t="e">
        <f>IFERROR(IF(AND(ISERROR($E94),ISERROR(INDEX(GrocerySAF!C$2:C$251,MATCH(GrocerySA!$C93,GrocerySAF!$A$2:$A$251,0)))),$E93,INDEX(GrocerySAF!C$2:C$251,MATCH(GrocerySA!$C93,GrocerySAF!$A$2:$A$251,0))),NA())</f>
        <v>#N/A</v>
      </c>
      <c r="G93" s="25" t="e">
        <f>IFERROR(IF(AND(ISERROR($E94),ISERROR(INDEX(GrocerySAF!D$2:D$251,MATCH(GrocerySA!$C93,GrocerySAF!$A$2:$A$251,0)))),$E93,INDEX(GrocerySAF!D$2:D$251,MATCH(GrocerySA!$C93,GrocerySAF!$A$2:$A$251,0))),NA())</f>
        <v>#N/A</v>
      </c>
      <c r="H93" s="26" t="e">
        <f>IFERROR(IF(AND(ISERROR($E94),ISERROR(INDEX(GrocerySAF!B$2:B$251,MATCH(GrocerySA!$C93,GrocerySAF!$A$2:$A$251,0)))),$E93,INDEX(GrocerySAF!B$2:B$251,MATCH(GrocerySA!$C93,GrocerySAF!$A$2:$A$251,0))),NA())</f>
        <v>#N/A</v>
      </c>
      <c r="I93" s="25" t="e">
        <f>IFERROR(IF(AND(ISERROR($E94),ISERROR(INDEX(GrocerySAF!E$2:E$251,MATCH(GrocerySA!$C93,GrocerySAF!$A$2:$A$251,0)))),$E93,INDEX(GrocerySAF!E$2:E$251,MATCH(GrocerySA!$C93,GrocerySAF!$A$2:$A$251,0))),NA())</f>
        <v>#N/A</v>
      </c>
      <c r="J93" s="25" t="e">
        <f>IFERROR(IF(AND(ISERROR($E94),ISERROR(INDEX(GrocerySAF!F$2:F$251,MATCH(GrocerySA!$C93,GrocerySAF!$A$2:$A$251,0)))),$E93,INDEX(GrocerySAF!F$2:F$251,MATCH(GrocerySA!$C93,GrocerySAF!$A$2:$A$251,0))),NA())</f>
        <v>#N/A</v>
      </c>
      <c r="K93" s="25"/>
      <c r="L93" s="26"/>
      <c r="M93" s="25"/>
      <c r="N93" s="56">
        <f>E93/GrocerySA!E93</f>
        <v>1</v>
      </c>
      <c r="Z93" s="47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  <row r="94" spans="1:40" ht="12.75" x14ac:dyDescent="0.2">
      <c r="A94" s="23">
        <f t="shared" si="11"/>
        <v>9</v>
      </c>
      <c r="B94" s="23">
        <f t="shared" si="12"/>
        <v>1999</v>
      </c>
      <c r="C94" s="23">
        <v>93</v>
      </c>
      <c r="D94" s="24">
        <v>36404</v>
      </c>
      <c r="E94" s="25">
        <f>IF(ISBLANK(table!E94),NA(),table!E94)</f>
        <v>33121</v>
      </c>
      <c r="F94" s="25" t="e">
        <f>IFERROR(IF(AND(ISERROR($E95),ISERROR(INDEX(GrocerySAF!C$2:C$251,MATCH(GrocerySA!$C94,GrocerySAF!$A$2:$A$251,0)))),$E94,INDEX(GrocerySAF!C$2:C$251,MATCH(GrocerySA!$C94,GrocerySAF!$A$2:$A$251,0))),NA())</f>
        <v>#N/A</v>
      </c>
      <c r="G94" s="25" t="e">
        <f>IFERROR(IF(AND(ISERROR($E95),ISERROR(INDEX(GrocerySAF!D$2:D$251,MATCH(GrocerySA!$C94,GrocerySAF!$A$2:$A$251,0)))),$E94,INDEX(GrocerySAF!D$2:D$251,MATCH(GrocerySA!$C94,GrocerySAF!$A$2:$A$251,0))),NA())</f>
        <v>#N/A</v>
      </c>
      <c r="H94" s="26" t="e">
        <f>IFERROR(IF(AND(ISERROR($E95),ISERROR(INDEX(GrocerySAF!B$2:B$251,MATCH(GrocerySA!$C94,GrocerySAF!$A$2:$A$251,0)))),$E94,INDEX(GrocerySAF!B$2:B$251,MATCH(GrocerySA!$C94,GrocerySAF!$A$2:$A$251,0))),NA())</f>
        <v>#N/A</v>
      </c>
      <c r="I94" s="25" t="e">
        <f>IFERROR(IF(AND(ISERROR($E95),ISERROR(INDEX(GrocerySAF!E$2:E$251,MATCH(GrocerySA!$C94,GrocerySAF!$A$2:$A$251,0)))),$E94,INDEX(GrocerySAF!E$2:E$251,MATCH(GrocerySA!$C94,GrocerySAF!$A$2:$A$251,0))),NA())</f>
        <v>#N/A</v>
      </c>
      <c r="J94" s="25" t="e">
        <f>IFERROR(IF(AND(ISERROR($E95),ISERROR(INDEX(GrocerySAF!F$2:F$251,MATCH(GrocerySA!$C94,GrocerySAF!$A$2:$A$251,0)))),$E94,INDEX(GrocerySAF!F$2:F$251,MATCH(GrocerySA!$C94,GrocerySAF!$A$2:$A$251,0))),NA())</f>
        <v>#N/A</v>
      </c>
      <c r="K94" s="25"/>
      <c r="L94" s="26"/>
      <c r="M94" s="25"/>
      <c r="N94" s="56">
        <f>E94/GrocerySA!E94</f>
        <v>1</v>
      </c>
      <c r="Z94" s="47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</row>
    <row r="95" spans="1:40" ht="12.75" x14ac:dyDescent="0.2">
      <c r="A95" s="23">
        <f t="shared" si="11"/>
        <v>10</v>
      </c>
      <c r="B95" s="23">
        <f t="shared" si="12"/>
        <v>1999</v>
      </c>
      <c r="C95" s="23">
        <v>94</v>
      </c>
      <c r="D95" s="24">
        <v>36434</v>
      </c>
      <c r="E95" s="25">
        <f>IF(ISBLANK(table!E95),NA(),table!E95)</f>
        <v>32968</v>
      </c>
      <c r="F95" s="25" t="e">
        <f>IFERROR(IF(AND(ISERROR($E96),ISERROR(INDEX(GrocerySAF!C$2:C$251,MATCH(GrocerySA!$C95,GrocerySAF!$A$2:$A$251,0)))),$E95,INDEX(GrocerySAF!C$2:C$251,MATCH(GrocerySA!$C95,GrocerySAF!$A$2:$A$251,0))),NA())</f>
        <v>#N/A</v>
      </c>
      <c r="G95" s="25" t="e">
        <f>IFERROR(IF(AND(ISERROR($E96),ISERROR(INDEX(GrocerySAF!D$2:D$251,MATCH(GrocerySA!$C95,GrocerySAF!$A$2:$A$251,0)))),$E95,INDEX(GrocerySAF!D$2:D$251,MATCH(GrocerySA!$C95,GrocerySAF!$A$2:$A$251,0))),NA())</f>
        <v>#N/A</v>
      </c>
      <c r="H95" s="26" t="e">
        <f>IFERROR(IF(AND(ISERROR($E96),ISERROR(INDEX(GrocerySAF!B$2:B$251,MATCH(GrocerySA!$C95,GrocerySAF!$A$2:$A$251,0)))),$E95,INDEX(GrocerySAF!B$2:B$251,MATCH(GrocerySA!$C95,GrocerySAF!$A$2:$A$251,0))),NA())</f>
        <v>#N/A</v>
      </c>
      <c r="I95" s="25" t="e">
        <f>IFERROR(IF(AND(ISERROR($E96),ISERROR(INDEX(GrocerySAF!E$2:E$251,MATCH(GrocerySA!$C95,GrocerySAF!$A$2:$A$251,0)))),$E95,INDEX(GrocerySAF!E$2:E$251,MATCH(GrocerySA!$C95,GrocerySAF!$A$2:$A$251,0))),NA())</f>
        <v>#N/A</v>
      </c>
      <c r="J95" s="25" t="e">
        <f>IFERROR(IF(AND(ISERROR($E96),ISERROR(INDEX(GrocerySAF!F$2:F$251,MATCH(GrocerySA!$C95,GrocerySAF!$A$2:$A$251,0)))),$E95,INDEX(GrocerySAF!F$2:F$251,MATCH(GrocerySA!$C95,GrocerySAF!$A$2:$A$251,0))),NA())</f>
        <v>#N/A</v>
      </c>
      <c r="K95" s="25"/>
      <c r="L95" s="26"/>
      <c r="M95" s="25"/>
      <c r="N95" s="56">
        <f>E95/GrocerySA!E95</f>
        <v>1</v>
      </c>
      <c r="Z95" s="47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</row>
    <row r="96" spans="1:40" ht="12.75" x14ac:dyDescent="0.2">
      <c r="A96" s="23">
        <f t="shared" si="11"/>
        <v>11</v>
      </c>
      <c r="B96" s="23">
        <f t="shared" si="12"/>
        <v>1999</v>
      </c>
      <c r="C96" s="23">
        <v>95</v>
      </c>
      <c r="D96" s="24">
        <v>36465</v>
      </c>
      <c r="E96" s="25">
        <f>IF(ISBLANK(table!E96),NA(),table!E96)</f>
        <v>32972</v>
      </c>
      <c r="F96" s="25" t="e">
        <f>IFERROR(IF(AND(ISERROR($E97),ISERROR(INDEX(GrocerySAF!C$2:C$251,MATCH(GrocerySA!$C96,GrocerySAF!$A$2:$A$251,0)))),$E96,INDEX(GrocerySAF!C$2:C$251,MATCH(GrocerySA!$C96,GrocerySAF!$A$2:$A$251,0))),NA())</f>
        <v>#N/A</v>
      </c>
      <c r="G96" s="25" t="e">
        <f>IFERROR(IF(AND(ISERROR($E97),ISERROR(INDEX(GrocerySAF!D$2:D$251,MATCH(GrocerySA!$C96,GrocerySAF!$A$2:$A$251,0)))),$E96,INDEX(GrocerySAF!D$2:D$251,MATCH(GrocerySA!$C96,GrocerySAF!$A$2:$A$251,0))),NA())</f>
        <v>#N/A</v>
      </c>
      <c r="H96" s="26" t="e">
        <f>IFERROR(IF(AND(ISERROR($E97),ISERROR(INDEX(GrocerySAF!B$2:B$251,MATCH(GrocerySA!$C96,GrocerySAF!$A$2:$A$251,0)))),$E96,INDEX(GrocerySAF!B$2:B$251,MATCH(GrocerySA!$C96,GrocerySAF!$A$2:$A$251,0))),NA())</f>
        <v>#N/A</v>
      </c>
      <c r="I96" s="25" t="e">
        <f>IFERROR(IF(AND(ISERROR($E97),ISERROR(INDEX(GrocerySAF!E$2:E$251,MATCH(GrocerySA!$C96,GrocerySAF!$A$2:$A$251,0)))),$E96,INDEX(GrocerySAF!E$2:E$251,MATCH(GrocerySA!$C96,GrocerySAF!$A$2:$A$251,0))),NA())</f>
        <v>#N/A</v>
      </c>
      <c r="J96" s="25" t="e">
        <f>IFERROR(IF(AND(ISERROR($E97),ISERROR(INDEX(GrocerySAF!F$2:F$251,MATCH(GrocerySA!$C96,GrocerySAF!$A$2:$A$251,0)))),$E96,INDEX(GrocerySAF!F$2:F$251,MATCH(GrocerySA!$C96,GrocerySAF!$A$2:$A$251,0))),NA())</f>
        <v>#N/A</v>
      </c>
      <c r="K96" s="25"/>
      <c r="L96" s="26"/>
      <c r="M96" s="25"/>
      <c r="N96" s="56">
        <f>E96/GrocerySA!E96</f>
        <v>1</v>
      </c>
      <c r="Z96" s="47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</row>
    <row r="97" spans="1:40" ht="12.75" x14ac:dyDescent="0.2">
      <c r="A97" s="23">
        <f t="shared" si="11"/>
        <v>12</v>
      </c>
      <c r="B97" s="23">
        <f t="shared" si="12"/>
        <v>1999</v>
      </c>
      <c r="C97" s="23">
        <v>96</v>
      </c>
      <c r="D97" s="24">
        <v>36495</v>
      </c>
      <c r="E97" s="25">
        <f>IF(ISBLANK(table!E97),NA(),table!E97)</f>
        <v>34270</v>
      </c>
      <c r="F97" s="25" t="e">
        <f>IFERROR(IF(AND(ISERROR($E98),ISERROR(INDEX(GrocerySAF!C$2:C$251,MATCH(GrocerySA!$C97,GrocerySAF!$A$2:$A$251,0)))),$E97,INDEX(GrocerySAF!C$2:C$251,MATCH(GrocerySA!$C97,GrocerySAF!$A$2:$A$251,0))),NA())</f>
        <v>#N/A</v>
      </c>
      <c r="G97" s="25" t="e">
        <f>IFERROR(IF(AND(ISERROR($E98),ISERROR(INDEX(GrocerySAF!D$2:D$251,MATCH(GrocerySA!$C97,GrocerySAF!$A$2:$A$251,0)))),$E97,INDEX(GrocerySAF!D$2:D$251,MATCH(GrocerySA!$C97,GrocerySAF!$A$2:$A$251,0))),NA())</f>
        <v>#N/A</v>
      </c>
      <c r="H97" s="26" t="e">
        <f>IFERROR(IF(AND(ISERROR($E98),ISERROR(INDEX(GrocerySAF!B$2:B$251,MATCH(GrocerySA!$C97,GrocerySAF!$A$2:$A$251,0)))),$E97,INDEX(GrocerySAF!B$2:B$251,MATCH(GrocerySA!$C97,GrocerySAF!$A$2:$A$251,0))),NA())</f>
        <v>#N/A</v>
      </c>
      <c r="I97" s="25" t="e">
        <f>IFERROR(IF(AND(ISERROR($E98),ISERROR(INDEX(GrocerySAF!E$2:E$251,MATCH(GrocerySA!$C97,GrocerySAF!$A$2:$A$251,0)))),$E97,INDEX(GrocerySAF!E$2:E$251,MATCH(GrocerySA!$C97,GrocerySAF!$A$2:$A$251,0))),NA())</f>
        <v>#N/A</v>
      </c>
      <c r="J97" s="25" t="e">
        <f>IFERROR(IF(AND(ISERROR($E98),ISERROR(INDEX(GrocerySAF!F$2:F$251,MATCH(GrocerySA!$C97,GrocerySAF!$A$2:$A$251,0)))),$E97,INDEX(GrocerySAF!F$2:F$251,MATCH(GrocerySA!$C97,GrocerySAF!$A$2:$A$251,0))),NA())</f>
        <v>#N/A</v>
      </c>
      <c r="K97" s="25"/>
      <c r="L97" s="26"/>
      <c r="M97" s="25"/>
      <c r="N97" s="56">
        <f>E97/GrocerySA!E97</f>
        <v>1</v>
      </c>
      <c r="Z97" s="47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</row>
    <row r="98" spans="1:40" ht="12.75" x14ac:dyDescent="0.2">
      <c r="A98" s="23">
        <f t="shared" si="11"/>
        <v>1</v>
      </c>
      <c r="B98" s="23">
        <f t="shared" si="12"/>
        <v>2000</v>
      </c>
      <c r="C98" s="23">
        <v>97</v>
      </c>
      <c r="D98" s="24">
        <v>36526</v>
      </c>
      <c r="E98" s="25">
        <f>IF(ISBLANK(table!E98),NA(),table!E98)</f>
        <v>32239</v>
      </c>
      <c r="F98" s="25" t="e">
        <f>IFERROR(IF(AND(ISERROR($E99),ISERROR(INDEX(GrocerySAF!C$2:C$251,MATCH(GrocerySA!$C98,GrocerySAF!$A$2:$A$251,0)))),$E98,INDEX(GrocerySAF!C$2:C$251,MATCH(GrocerySA!$C98,GrocerySAF!$A$2:$A$251,0))),NA())</f>
        <v>#N/A</v>
      </c>
      <c r="G98" s="25" t="e">
        <f>IFERROR(IF(AND(ISERROR($E99),ISERROR(INDEX(GrocerySAF!D$2:D$251,MATCH(GrocerySA!$C98,GrocerySAF!$A$2:$A$251,0)))),$E98,INDEX(GrocerySAF!D$2:D$251,MATCH(GrocerySA!$C98,GrocerySAF!$A$2:$A$251,0))),NA())</f>
        <v>#N/A</v>
      </c>
      <c r="H98" s="26" t="e">
        <f>IFERROR(IF(AND(ISERROR($E99),ISERROR(INDEX(GrocerySAF!B$2:B$251,MATCH(GrocerySA!$C98,GrocerySAF!$A$2:$A$251,0)))),$E98,INDEX(GrocerySAF!B$2:B$251,MATCH(GrocerySA!$C98,GrocerySAF!$A$2:$A$251,0))),NA())</f>
        <v>#N/A</v>
      </c>
      <c r="I98" s="25" t="e">
        <f>IFERROR(IF(AND(ISERROR($E99),ISERROR(INDEX(GrocerySAF!E$2:E$251,MATCH(GrocerySA!$C98,GrocerySAF!$A$2:$A$251,0)))),$E98,INDEX(GrocerySAF!E$2:E$251,MATCH(GrocerySA!$C98,GrocerySAF!$A$2:$A$251,0))),NA())</f>
        <v>#N/A</v>
      </c>
      <c r="J98" s="25" t="e">
        <f>IFERROR(IF(AND(ISERROR($E99),ISERROR(INDEX(GrocerySAF!F$2:F$251,MATCH(GrocerySA!$C98,GrocerySAF!$A$2:$A$251,0)))),$E98,INDEX(GrocerySAF!F$2:F$251,MATCH(GrocerySA!$C98,GrocerySAF!$A$2:$A$251,0))),NA())</f>
        <v>#N/A</v>
      </c>
      <c r="K98" s="25"/>
      <c r="L98" s="26"/>
      <c r="M98" s="25"/>
      <c r="N98" s="56">
        <f>E98/GrocerySA!E98</f>
        <v>1</v>
      </c>
      <c r="Z98" s="47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</row>
    <row r="99" spans="1:40" ht="12.75" x14ac:dyDescent="0.2">
      <c r="A99" s="23">
        <f t="shared" si="11"/>
        <v>2</v>
      </c>
      <c r="B99" s="23">
        <f t="shared" si="12"/>
        <v>2000</v>
      </c>
      <c r="C99" s="23">
        <v>98</v>
      </c>
      <c r="D99" s="24">
        <v>36557</v>
      </c>
      <c r="E99" s="25">
        <f>IF(ISBLANK(table!E99),NA(),table!E99)</f>
        <v>32567</v>
      </c>
      <c r="F99" s="25" t="e">
        <f>IFERROR(IF(AND(ISERROR($E100),ISERROR(INDEX(GrocerySAF!C$2:C$251,MATCH(GrocerySA!$C99,GrocerySAF!$A$2:$A$251,0)))),$E99,INDEX(GrocerySAF!C$2:C$251,MATCH(GrocerySA!$C99,GrocerySAF!$A$2:$A$251,0))),NA())</f>
        <v>#N/A</v>
      </c>
      <c r="G99" s="25" t="e">
        <f>IFERROR(IF(AND(ISERROR($E100),ISERROR(INDEX(GrocerySAF!D$2:D$251,MATCH(GrocerySA!$C99,GrocerySAF!$A$2:$A$251,0)))),$E99,INDEX(GrocerySAF!D$2:D$251,MATCH(GrocerySA!$C99,GrocerySAF!$A$2:$A$251,0))),NA())</f>
        <v>#N/A</v>
      </c>
      <c r="H99" s="26" t="e">
        <f>IFERROR(IF(AND(ISERROR($E100),ISERROR(INDEX(GrocerySAF!B$2:B$251,MATCH(GrocerySA!$C99,GrocerySAF!$A$2:$A$251,0)))),$E99,INDEX(GrocerySAF!B$2:B$251,MATCH(GrocerySA!$C99,GrocerySAF!$A$2:$A$251,0))),NA())</f>
        <v>#N/A</v>
      </c>
      <c r="I99" s="25" t="e">
        <f>IFERROR(IF(AND(ISERROR($E100),ISERROR(INDEX(GrocerySAF!E$2:E$251,MATCH(GrocerySA!$C99,GrocerySAF!$A$2:$A$251,0)))),$E99,INDEX(GrocerySAF!E$2:E$251,MATCH(GrocerySA!$C99,GrocerySAF!$A$2:$A$251,0))),NA())</f>
        <v>#N/A</v>
      </c>
      <c r="J99" s="25" t="e">
        <f>IFERROR(IF(AND(ISERROR($E100),ISERROR(INDEX(GrocerySAF!F$2:F$251,MATCH(GrocerySA!$C99,GrocerySAF!$A$2:$A$251,0)))),$E99,INDEX(GrocerySAF!F$2:F$251,MATCH(GrocerySA!$C99,GrocerySAF!$A$2:$A$251,0))),NA())</f>
        <v>#N/A</v>
      </c>
      <c r="K99" s="25"/>
      <c r="L99" s="26"/>
      <c r="M99" s="25"/>
      <c r="N99" s="56">
        <f>E99/GrocerySA!E99</f>
        <v>1</v>
      </c>
      <c r="Z99" s="47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</row>
    <row r="100" spans="1:40" ht="12.75" x14ac:dyDescent="0.2">
      <c r="A100" s="23">
        <f t="shared" si="11"/>
        <v>3</v>
      </c>
      <c r="B100" s="23">
        <f t="shared" si="12"/>
        <v>2000</v>
      </c>
      <c r="C100" s="23">
        <v>99</v>
      </c>
      <c r="D100" s="24">
        <v>36586</v>
      </c>
      <c r="E100" s="25">
        <f>IF(ISBLANK(table!E100),NA(),table!E100)</f>
        <v>33117</v>
      </c>
      <c r="F100" s="25" t="e">
        <f>IFERROR(IF(AND(ISERROR($E101),ISERROR(INDEX(GrocerySAF!C$2:C$251,MATCH(GrocerySA!$C100,GrocerySAF!$A$2:$A$251,0)))),$E100,INDEX(GrocerySAF!C$2:C$251,MATCH(GrocerySA!$C100,GrocerySAF!$A$2:$A$251,0))),NA())</f>
        <v>#N/A</v>
      </c>
      <c r="G100" s="25" t="e">
        <f>IFERROR(IF(AND(ISERROR($E101),ISERROR(INDEX(GrocerySAF!D$2:D$251,MATCH(GrocerySA!$C100,GrocerySAF!$A$2:$A$251,0)))),$E100,INDEX(GrocerySAF!D$2:D$251,MATCH(GrocerySA!$C100,GrocerySAF!$A$2:$A$251,0))),NA())</f>
        <v>#N/A</v>
      </c>
      <c r="H100" s="26" t="e">
        <f>IFERROR(IF(AND(ISERROR($E101),ISERROR(INDEX(GrocerySAF!B$2:B$251,MATCH(GrocerySA!$C100,GrocerySAF!$A$2:$A$251,0)))),$E100,INDEX(GrocerySAF!B$2:B$251,MATCH(GrocerySA!$C100,GrocerySAF!$A$2:$A$251,0))),NA())</f>
        <v>#N/A</v>
      </c>
      <c r="I100" s="25" t="e">
        <f>IFERROR(IF(AND(ISERROR($E101),ISERROR(INDEX(GrocerySAF!E$2:E$251,MATCH(GrocerySA!$C100,GrocerySAF!$A$2:$A$251,0)))),$E100,INDEX(GrocerySAF!E$2:E$251,MATCH(GrocerySA!$C100,GrocerySAF!$A$2:$A$251,0))),NA())</f>
        <v>#N/A</v>
      </c>
      <c r="J100" s="25" t="e">
        <f>IFERROR(IF(AND(ISERROR($E101),ISERROR(INDEX(GrocerySAF!F$2:F$251,MATCH(GrocerySA!$C100,GrocerySAF!$A$2:$A$251,0)))),$E100,INDEX(GrocerySAF!F$2:F$251,MATCH(GrocerySA!$C100,GrocerySAF!$A$2:$A$251,0))),NA())</f>
        <v>#N/A</v>
      </c>
      <c r="K100" s="25"/>
      <c r="L100" s="26"/>
      <c r="M100" s="25"/>
      <c r="N100" s="56">
        <f>E100/GrocerySA!E100</f>
        <v>1</v>
      </c>
      <c r="Z100" s="47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</row>
    <row r="101" spans="1:40" ht="12.75" x14ac:dyDescent="0.2">
      <c r="A101" s="23">
        <f t="shared" si="11"/>
        <v>4</v>
      </c>
      <c r="B101" s="23">
        <f t="shared" si="12"/>
        <v>2000</v>
      </c>
      <c r="C101" s="23">
        <v>100</v>
      </c>
      <c r="D101" s="24">
        <v>36617</v>
      </c>
      <c r="E101" s="25">
        <f>IF(ISBLANK(table!E101),NA(),table!E101)</f>
        <v>33541</v>
      </c>
      <c r="F101" s="25" t="e">
        <f>IFERROR(IF(AND(ISERROR($E102),ISERROR(INDEX(GrocerySAF!C$2:C$251,MATCH(GrocerySA!$C101,GrocerySAF!$A$2:$A$251,0)))),$E101,INDEX(GrocerySAF!C$2:C$251,MATCH(GrocerySA!$C101,GrocerySAF!$A$2:$A$251,0))),NA())</f>
        <v>#N/A</v>
      </c>
      <c r="G101" s="25" t="e">
        <f>IFERROR(IF(AND(ISERROR($E102),ISERROR(INDEX(GrocerySAF!D$2:D$251,MATCH(GrocerySA!$C101,GrocerySAF!$A$2:$A$251,0)))),$E101,INDEX(GrocerySAF!D$2:D$251,MATCH(GrocerySA!$C101,GrocerySAF!$A$2:$A$251,0))),NA())</f>
        <v>#N/A</v>
      </c>
      <c r="H101" s="26" t="e">
        <f>IFERROR(IF(AND(ISERROR($E102),ISERROR(INDEX(GrocerySAF!B$2:B$251,MATCH(GrocerySA!$C101,GrocerySAF!$A$2:$A$251,0)))),$E101,INDEX(GrocerySAF!B$2:B$251,MATCH(GrocerySA!$C101,GrocerySAF!$A$2:$A$251,0))),NA())</f>
        <v>#N/A</v>
      </c>
      <c r="I101" s="25" t="e">
        <f>IFERROR(IF(AND(ISERROR($E102),ISERROR(INDEX(GrocerySAF!E$2:E$251,MATCH(GrocerySA!$C101,GrocerySAF!$A$2:$A$251,0)))),$E101,INDEX(GrocerySAF!E$2:E$251,MATCH(GrocerySA!$C101,GrocerySAF!$A$2:$A$251,0))),NA())</f>
        <v>#N/A</v>
      </c>
      <c r="J101" s="25" t="e">
        <f>IFERROR(IF(AND(ISERROR($E102),ISERROR(INDEX(GrocerySAF!F$2:F$251,MATCH(GrocerySA!$C101,GrocerySAF!$A$2:$A$251,0)))),$E101,INDEX(GrocerySAF!F$2:F$251,MATCH(GrocerySA!$C101,GrocerySAF!$A$2:$A$251,0))),NA())</f>
        <v>#N/A</v>
      </c>
      <c r="K101" s="25"/>
      <c r="L101" s="26"/>
      <c r="M101" s="25"/>
      <c r="N101" s="56">
        <f>E101/GrocerySA!E101</f>
        <v>1</v>
      </c>
      <c r="Z101" s="47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</row>
    <row r="102" spans="1:40" ht="12.75" x14ac:dyDescent="0.2">
      <c r="A102" s="23">
        <f t="shared" si="11"/>
        <v>5</v>
      </c>
      <c r="B102" s="23">
        <f t="shared" si="12"/>
        <v>2000</v>
      </c>
      <c r="C102" s="23">
        <v>101</v>
      </c>
      <c r="D102" s="24">
        <v>36647</v>
      </c>
      <c r="E102" s="25">
        <f>IF(ISBLANK(table!E102),NA(),table!E102)</f>
        <v>33221</v>
      </c>
      <c r="F102" s="25" t="e">
        <f>IFERROR(IF(AND(ISERROR($E103),ISERROR(INDEX(GrocerySAF!C$2:C$251,MATCH(GrocerySA!$C102,GrocerySAF!$A$2:$A$251,0)))),$E102,INDEX(GrocerySAF!C$2:C$251,MATCH(GrocerySA!$C102,GrocerySAF!$A$2:$A$251,0))),NA())</f>
        <v>#N/A</v>
      </c>
      <c r="G102" s="25" t="e">
        <f>IFERROR(IF(AND(ISERROR($E103),ISERROR(INDEX(GrocerySAF!D$2:D$251,MATCH(GrocerySA!$C102,GrocerySAF!$A$2:$A$251,0)))),$E102,INDEX(GrocerySAF!D$2:D$251,MATCH(GrocerySA!$C102,GrocerySAF!$A$2:$A$251,0))),NA())</f>
        <v>#N/A</v>
      </c>
      <c r="H102" s="26" t="e">
        <f>IFERROR(IF(AND(ISERROR($E103),ISERROR(INDEX(GrocerySAF!B$2:B$251,MATCH(GrocerySA!$C102,GrocerySAF!$A$2:$A$251,0)))),$E102,INDEX(GrocerySAF!B$2:B$251,MATCH(GrocerySA!$C102,GrocerySAF!$A$2:$A$251,0))),NA())</f>
        <v>#N/A</v>
      </c>
      <c r="I102" s="25" t="e">
        <f>IFERROR(IF(AND(ISERROR($E103),ISERROR(INDEX(GrocerySAF!E$2:E$251,MATCH(GrocerySA!$C102,GrocerySAF!$A$2:$A$251,0)))),$E102,INDEX(GrocerySAF!E$2:E$251,MATCH(GrocerySA!$C102,GrocerySAF!$A$2:$A$251,0))),NA())</f>
        <v>#N/A</v>
      </c>
      <c r="J102" s="25" t="e">
        <f>IFERROR(IF(AND(ISERROR($E103),ISERROR(INDEX(GrocerySAF!F$2:F$251,MATCH(GrocerySA!$C102,GrocerySAF!$A$2:$A$251,0)))),$E102,INDEX(GrocerySAF!F$2:F$251,MATCH(GrocerySA!$C102,GrocerySAF!$A$2:$A$251,0))),NA())</f>
        <v>#N/A</v>
      </c>
      <c r="K102" s="25"/>
      <c r="L102" s="26"/>
      <c r="M102" s="25"/>
      <c r="N102" s="56">
        <f>E102/GrocerySA!E102</f>
        <v>1</v>
      </c>
      <c r="Z102" s="47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</row>
    <row r="103" spans="1:40" ht="12.75" x14ac:dyDescent="0.2">
      <c r="A103" s="23">
        <f t="shared" si="11"/>
        <v>6</v>
      </c>
      <c r="B103" s="23">
        <f t="shared" si="12"/>
        <v>2000</v>
      </c>
      <c r="C103" s="23">
        <v>102</v>
      </c>
      <c r="D103" s="24">
        <v>36678</v>
      </c>
      <c r="E103" s="25">
        <f>IF(ISBLANK(table!E103),NA(),table!E103)</f>
        <v>33644</v>
      </c>
      <c r="F103" s="25" t="e">
        <f>IFERROR(IF(AND(ISERROR($E104),ISERROR(INDEX(GrocerySAF!C$2:C$251,MATCH(GrocerySA!$C103,GrocerySAF!$A$2:$A$251,0)))),$E103,INDEX(GrocerySAF!C$2:C$251,MATCH(GrocerySA!$C103,GrocerySAF!$A$2:$A$251,0))),NA())</f>
        <v>#N/A</v>
      </c>
      <c r="G103" s="25" t="e">
        <f>IFERROR(IF(AND(ISERROR($E104),ISERROR(INDEX(GrocerySAF!D$2:D$251,MATCH(GrocerySA!$C103,GrocerySAF!$A$2:$A$251,0)))),$E103,INDEX(GrocerySAF!D$2:D$251,MATCH(GrocerySA!$C103,GrocerySAF!$A$2:$A$251,0))),NA())</f>
        <v>#N/A</v>
      </c>
      <c r="H103" s="26" t="e">
        <f>IFERROR(IF(AND(ISERROR($E104),ISERROR(INDEX(GrocerySAF!B$2:B$251,MATCH(GrocerySA!$C103,GrocerySAF!$A$2:$A$251,0)))),$E103,INDEX(GrocerySAF!B$2:B$251,MATCH(GrocerySA!$C103,GrocerySAF!$A$2:$A$251,0))),NA())</f>
        <v>#N/A</v>
      </c>
      <c r="I103" s="25" t="e">
        <f>IFERROR(IF(AND(ISERROR($E104),ISERROR(INDEX(GrocerySAF!E$2:E$251,MATCH(GrocerySA!$C103,GrocerySAF!$A$2:$A$251,0)))),$E103,INDEX(GrocerySAF!E$2:E$251,MATCH(GrocerySA!$C103,GrocerySAF!$A$2:$A$251,0))),NA())</f>
        <v>#N/A</v>
      </c>
      <c r="J103" s="25" t="e">
        <f>IFERROR(IF(AND(ISERROR($E104),ISERROR(INDEX(GrocerySAF!F$2:F$251,MATCH(GrocerySA!$C103,GrocerySAF!$A$2:$A$251,0)))),$E103,INDEX(GrocerySAF!F$2:F$251,MATCH(GrocerySA!$C103,GrocerySAF!$A$2:$A$251,0))),NA())</f>
        <v>#N/A</v>
      </c>
      <c r="K103" s="25"/>
      <c r="L103" s="26"/>
      <c r="M103" s="25"/>
      <c r="N103" s="56">
        <f>E103/GrocerySA!E103</f>
        <v>1</v>
      </c>
      <c r="Z103" s="47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</row>
    <row r="104" spans="1:40" ht="12.75" x14ac:dyDescent="0.2">
      <c r="A104" s="23">
        <f t="shared" si="11"/>
        <v>7</v>
      </c>
      <c r="B104" s="23">
        <f t="shared" si="12"/>
        <v>2000</v>
      </c>
      <c r="C104" s="23">
        <v>103</v>
      </c>
      <c r="D104" s="24">
        <v>36708</v>
      </c>
      <c r="E104" s="25">
        <f>IF(ISBLANK(table!E104),NA(),table!E104)</f>
        <v>33479</v>
      </c>
      <c r="F104" s="25" t="e">
        <f>IFERROR(IF(AND(ISERROR($E105),ISERROR(INDEX(GrocerySAF!C$2:C$251,MATCH(GrocerySA!$C104,GrocerySAF!$A$2:$A$251,0)))),$E104,INDEX(GrocerySAF!C$2:C$251,MATCH(GrocerySA!$C104,GrocerySAF!$A$2:$A$251,0))),NA())</f>
        <v>#N/A</v>
      </c>
      <c r="G104" s="25" t="e">
        <f>IFERROR(IF(AND(ISERROR($E105),ISERROR(INDEX(GrocerySAF!D$2:D$251,MATCH(GrocerySA!$C104,GrocerySAF!$A$2:$A$251,0)))),$E104,INDEX(GrocerySAF!D$2:D$251,MATCH(GrocerySA!$C104,GrocerySAF!$A$2:$A$251,0))),NA())</f>
        <v>#N/A</v>
      </c>
      <c r="H104" s="26" t="e">
        <f>IFERROR(IF(AND(ISERROR($E105),ISERROR(INDEX(GrocerySAF!B$2:B$251,MATCH(GrocerySA!$C104,GrocerySAF!$A$2:$A$251,0)))),$E104,INDEX(GrocerySAF!B$2:B$251,MATCH(GrocerySA!$C104,GrocerySAF!$A$2:$A$251,0))),NA())</f>
        <v>#N/A</v>
      </c>
      <c r="I104" s="25" t="e">
        <f>IFERROR(IF(AND(ISERROR($E105),ISERROR(INDEX(GrocerySAF!E$2:E$251,MATCH(GrocerySA!$C104,GrocerySAF!$A$2:$A$251,0)))),$E104,INDEX(GrocerySAF!E$2:E$251,MATCH(GrocerySA!$C104,GrocerySAF!$A$2:$A$251,0))),NA())</f>
        <v>#N/A</v>
      </c>
      <c r="J104" s="25" t="e">
        <f>IFERROR(IF(AND(ISERROR($E105),ISERROR(INDEX(GrocerySAF!F$2:F$251,MATCH(GrocerySA!$C104,GrocerySAF!$A$2:$A$251,0)))),$E104,INDEX(GrocerySAF!F$2:F$251,MATCH(GrocerySA!$C104,GrocerySAF!$A$2:$A$251,0))),NA())</f>
        <v>#N/A</v>
      </c>
      <c r="K104" s="25"/>
      <c r="L104" s="26"/>
      <c r="M104" s="25"/>
      <c r="N104" s="56">
        <f>E104/GrocerySA!E104</f>
        <v>1</v>
      </c>
      <c r="Z104" s="47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</row>
    <row r="105" spans="1:40" ht="12.75" x14ac:dyDescent="0.2">
      <c r="A105" s="23">
        <f t="shared" si="11"/>
        <v>8</v>
      </c>
      <c r="B105" s="23">
        <f t="shared" si="12"/>
        <v>2000</v>
      </c>
      <c r="C105" s="23">
        <v>104</v>
      </c>
      <c r="D105" s="24">
        <v>36739</v>
      </c>
      <c r="E105" s="25">
        <f>IF(ISBLANK(table!E105),NA(),table!E105)</f>
        <v>33554</v>
      </c>
      <c r="F105" s="25" t="e">
        <f>IFERROR(IF(AND(ISERROR($E106),ISERROR(INDEX(GrocerySAF!C$2:C$251,MATCH(GrocerySA!$C105,GrocerySAF!$A$2:$A$251,0)))),$E105,INDEX(GrocerySAF!C$2:C$251,MATCH(GrocerySA!$C105,GrocerySAF!$A$2:$A$251,0))),NA())</f>
        <v>#N/A</v>
      </c>
      <c r="G105" s="25" t="e">
        <f>IFERROR(IF(AND(ISERROR($E106),ISERROR(INDEX(GrocerySAF!D$2:D$251,MATCH(GrocerySA!$C105,GrocerySAF!$A$2:$A$251,0)))),$E105,INDEX(GrocerySAF!D$2:D$251,MATCH(GrocerySA!$C105,GrocerySAF!$A$2:$A$251,0))),NA())</f>
        <v>#N/A</v>
      </c>
      <c r="H105" s="26" t="e">
        <f>IFERROR(IF(AND(ISERROR($E106),ISERROR(INDEX(GrocerySAF!B$2:B$251,MATCH(GrocerySA!$C105,GrocerySAF!$A$2:$A$251,0)))),$E105,INDEX(GrocerySAF!B$2:B$251,MATCH(GrocerySA!$C105,GrocerySAF!$A$2:$A$251,0))),NA())</f>
        <v>#N/A</v>
      </c>
      <c r="I105" s="25" t="e">
        <f>IFERROR(IF(AND(ISERROR($E106),ISERROR(INDEX(GrocerySAF!E$2:E$251,MATCH(GrocerySA!$C105,GrocerySAF!$A$2:$A$251,0)))),$E105,INDEX(GrocerySAF!E$2:E$251,MATCH(GrocerySA!$C105,GrocerySAF!$A$2:$A$251,0))),NA())</f>
        <v>#N/A</v>
      </c>
      <c r="J105" s="25" t="e">
        <f>IFERROR(IF(AND(ISERROR($E106),ISERROR(INDEX(GrocerySAF!F$2:F$251,MATCH(GrocerySA!$C105,GrocerySAF!$A$2:$A$251,0)))),$E105,INDEX(GrocerySAF!F$2:F$251,MATCH(GrocerySA!$C105,GrocerySAF!$A$2:$A$251,0))),NA())</f>
        <v>#N/A</v>
      </c>
      <c r="K105" s="25"/>
      <c r="L105" s="26"/>
      <c r="M105" s="25"/>
      <c r="N105" s="56">
        <f>E105/GrocerySA!E105</f>
        <v>1</v>
      </c>
      <c r="Z105" s="47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</row>
    <row r="106" spans="1:40" ht="12.75" x14ac:dyDescent="0.2">
      <c r="A106" s="23">
        <f t="shared" si="11"/>
        <v>9</v>
      </c>
      <c r="B106" s="23">
        <f t="shared" si="12"/>
        <v>2000</v>
      </c>
      <c r="C106" s="23">
        <v>105</v>
      </c>
      <c r="D106" s="24">
        <v>36770</v>
      </c>
      <c r="E106" s="25">
        <f>IF(ISBLANK(table!E106),NA(),table!E106)</f>
        <v>33729</v>
      </c>
      <c r="F106" s="25" t="e">
        <f>IFERROR(IF(AND(ISERROR($E107),ISERROR(INDEX(GrocerySAF!C$2:C$251,MATCH(GrocerySA!$C106,GrocerySAF!$A$2:$A$251,0)))),$E106,INDEX(GrocerySAF!C$2:C$251,MATCH(GrocerySA!$C106,GrocerySAF!$A$2:$A$251,0))),NA())</f>
        <v>#N/A</v>
      </c>
      <c r="G106" s="25" t="e">
        <f>IFERROR(IF(AND(ISERROR($E107),ISERROR(INDEX(GrocerySAF!D$2:D$251,MATCH(GrocerySA!$C106,GrocerySAF!$A$2:$A$251,0)))),$E106,INDEX(GrocerySAF!D$2:D$251,MATCH(GrocerySA!$C106,GrocerySAF!$A$2:$A$251,0))),NA())</f>
        <v>#N/A</v>
      </c>
      <c r="H106" s="26" t="e">
        <f>IFERROR(IF(AND(ISERROR($E107),ISERROR(INDEX(GrocerySAF!B$2:B$251,MATCH(GrocerySA!$C106,GrocerySAF!$A$2:$A$251,0)))),$E106,INDEX(GrocerySAF!B$2:B$251,MATCH(GrocerySA!$C106,GrocerySAF!$A$2:$A$251,0))),NA())</f>
        <v>#N/A</v>
      </c>
      <c r="I106" s="25" t="e">
        <f>IFERROR(IF(AND(ISERROR($E107),ISERROR(INDEX(GrocerySAF!E$2:E$251,MATCH(GrocerySA!$C106,GrocerySAF!$A$2:$A$251,0)))),$E106,INDEX(GrocerySAF!E$2:E$251,MATCH(GrocerySA!$C106,GrocerySAF!$A$2:$A$251,0))),NA())</f>
        <v>#N/A</v>
      </c>
      <c r="J106" s="25" t="e">
        <f>IFERROR(IF(AND(ISERROR($E107),ISERROR(INDEX(GrocerySAF!F$2:F$251,MATCH(GrocerySA!$C106,GrocerySAF!$A$2:$A$251,0)))),$E106,INDEX(GrocerySAF!F$2:F$251,MATCH(GrocerySA!$C106,GrocerySAF!$A$2:$A$251,0))),NA())</f>
        <v>#N/A</v>
      </c>
      <c r="K106" s="25"/>
      <c r="L106" s="26"/>
      <c r="M106" s="25"/>
      <c r="N106" s="56">
        <f>E106/GrocerySA!E106</f>
        <v>1</v>
      </c>
      <c r="Z106" s="47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</row>
    <row r="107" spans="1:40" ht="12.75" x14ac:dyDescent="0.2">
      <c r="A107" s="23">
        <f t="shared" si="11"/>
        <v>10</v>
      </c>
      <c r="B107" s="23">
        <f t="shared" si="12"/>
        <v>2000</v>
      </c>
      <c r="C107" s="23">
        <v>106</v>
      </c>
      <c r="D107" s="24">
        <v>36800</v>
      </c>
      <c r="E107" s="25">
        <f>IF(ISBLANK(table!E107),NA(),table!E107)</f>
        <v>33867</v>
      </c>
      <c r="F107" s="25" t="e">
        <f>IFERROR(IF(AND(ISERROR($E108),ISERROR(INDEX(GrocerySAF!C$2:C$251,MATCH(GrocerySA!$C107,GrocerySAF!$A$2:$A$251,0)))),$E107,INDEX(GrocerySAF!C$2:C$251,MATCH(GrocerySA!$C107,GrocerySAF!$A$2:$A$251,0))),NA())</f>
        <v>#N/A</v>
      </c>
      <c r="G107" s="25" t="e">
        <f>IFERROR(IF(AND(ISERROR($E108),ISERROR(INDEX(GrocerySAF!D$2:D$251,MATCH(GrocerySA!$C107,GrocerySAF!$A$2:$A$251,0)))),$E107,INDEX(GrocerySAF!D$2:D$251,MATCH(GrocerySA!$C107,GrocerySAF!$A$2:$A$251,0))),NA())</f>
        <v>#N/A</v>
      </c>
      <c r="H107" s="26" t="e">
        <f>IFERROR(IF(AND(ISERROR($E108),ISERROR(INDEX(GrocerySAF!B$2:B$251,MATCH(GrocerySA!$C107,GrocerySAF!$A$2:$A$251,0)))),$E107,INDEX(GrocerySAF!B$2:B$251,MATCH(GrocerySA!$C107,GrocerySAF!$A$2:$A$251,0))),NA())</f>
        <v>#N/A</v>
      </c>
      <c r="I107" s="25" t="e">
        <f>IFERROR(IF(AND(ISERROR($E108),ISERROR(INDEX(GrocerySAF!E$2:E$251,MATCH(GrocerySA!$C107,GrocerySAF!$A$2:$A$251,0)))),$E107,INDEX(GrocerySAF!E$2:E$251,MATCH(GrocerySA!$C107,GrocerySAF!$A$2:$A$251,0))),NA())</f>
        <v>#N/A</v>
      </c>
      <c r="J107" s="25" t="e">
        <f>IFERROR(IF(AND(ISERROR($E108),ISERROR(INDEX(GrocerySAF!F$2:F$251,MATCH(GrocerySA!$C107,GrocerySAF!$A$2:$A$251,0)))),$E107,INDEX(GrocerySAF!F$2:F$251,MATCH(GrocerySA!$C107,GrocerySAF!$A$2:$A$251,0))),NA())</f>
        <v>#N/A</v>
      </c>
      <c r="K107" s="25"/>
      <c r="L107" s="26"/>
      <c r="M107" s="25"/>
      <c r="N107" s="56">
        <f>E107/GrocerySA!E107</f>
        <v>1</v>
      </c>
      <c r="Z107" s="47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</row>
    <row r="108" spans="1:40" ht="12.75" x14ac:dyDescent="0.2">
      <c r="A108" s="23">
        <f t="shared" si="11"/>
        <v>11</v>
      </c>
      <c r="B108" s="23">
        <f t="shared" si="12"/>
        <v>2000</v>
      </c>
      <c r="C108" s="23">
        <v>107</v>
      </c>
      <c r="D108" s="24">
        <v>36831</v>
      </c>
      <c r="E108" s="25">
        <f>IF(ISBLANK(table!E108),NA(),table!E108)</f>
        <v>34071</v>
      </c>
      <c r="F108" s="25" t="e">
        <f>IFERROR(IF(AND(ISERROR($E109),ISERROR(INDEX(GrocerySAF!C$2:C$251,MATCH(GrocerySA!$C108,GrocerySAF!$A$2:$A$251,0)))),$E108,INDEX(GrocerySAF!C$2:C$251,MATCH(GrocerySA!$C108,GrocerySAF!$A$2:$A$251,0))),NA())</f>
        <v>#N/A</v>
      </c>
      <c r="G108" s="25" t="e">
        <f>IFERROR(IF(AND(ISERROR($E109),ISERROR(INDEX(GrocerySAF!D$2:D$251,MATCH(GrocerySA!$C108,GrocerySAF!$A$2:$A$251,0)))),$E108,INDEX(GrocerySAF!D$2:D$251,MATCH(GrocerySA!$C108,GrocerySAF!$A$2:$A$251,0))),NA())</f>
        <v>#N/A</v>
      </c>
      <c r="H108" s="26" t="e">
        <f>IFERROR(IF(AND(ISERROR($E109),ISERROR(INDEX(GrocerySAF!B$2:B$251,MATCH(GrocerySA!$C108,GrocerySAF!$A$2:$A$251,0)))),$E108,INDEX(GrocerySAF!B$2:B$251,MATCH(GrocerySA!$C108,GrocerySAF!$A$2:$A$251,0))),NA())</f>
        <v>#N/A</v>
      </c>
      <c r="I108" s="25" t="e">
        <f>IFERROR(IF(AND(ISERROR($E109),ISERROR(INDEX(GrocerySAF!E$2:E$251,MATCH(GrocerySA!$C108,GrocerySAF!$A$2:$A$251,0)))),$E108,INDEX(GrocerySAF!E$2:E$251,MATCH(GrocerySA!$C108,GrocerySAF!$A$2:$A$251,0))),NA())</f>
        <v>#N/A</v>
      </c>
      <c r="J108" s="25" t="e">
        <f>IFERROR(IF(AND(ISERROR($E109),ISERROR(INDEX(GrocerySAF!F$2:F$251,MATCH(GrocerySA!$C108,GrocerySAF!$A$2:$A$251,0)))),$E108,INDEX(GrocerySAF!F$2:F$251,MATCH(GrocerySA!$C108,GrocerySAF!$A$2:$A$251,0))),NA())</f>
        <v>#N/A</v>
      </c>
      <c r="K108" s="25"/>
      <c r="L108" s="26"/>
      <c r="M108" s="25"/>
      <c r="N108" s="56">
        <f>E108/GrocerySA!E108</f>
        <v>1</v>
      </c>
      <c r="Z108" s="47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</row>
    <row r="109" spans="1:40" ht="12.75" x14ac:dyDescent="0.2">
      <c r="A109" s="23">
        <f t="shared" si="11"/>
        <v>12</v>
      </c>
      <c r="B109" s="23">
        <f t="shared" si="12"/>
        <v>2000</v>
      </c>
      <c r="C109" s="23">
        <v>108</v>
      </c>
      <c r="D109" s="24">
        <v>36861</v>
      </c>
      <c r="E109" s="25">
        <f>IF(ISBLANK(table!E109),NA(),table!E109)</f>
        <v>34558</v>
      </c>
      <c r="F109" s="25" t="e">
        <f>IFERROR(IF(AND(ISERROR($E110),ISERROR(INDEX(GrocerySAF!C$2:C$251,MATCH(GrocerySA!$C109,GrocerySAF!$A$2:$A$251,0)))),$E109,INDEX(GrocerySAF!C$2:C$251,MATCH(GrocerySA!$C109,GrocerySAF!$A$2:$A$251,0))),NA())</f>
        <v>#N/A</v>
      </c>
      <c r="G109" s="25" t="e">
        <f>IFERROR(IF(AND(ISERROR($E110),ISERROR(INDEX(GrocerySAF!D$2:D$251,MATCH(GrocerySA!$C109,GrocerySAF!$A$2:$A$251,0)))),$E109,INDEX(GrocerySAF!D$2:D$251,MATCH(GrocerySA!$C109,GrocerySAF!$A$2:$A$251,0))),NA())</f>
        <v>#N/A</v>
      </c>
      <c r="H109" s="26" t="e">
        <f>IFERROR(IF(AND(ISERROR($E110),ISERROR(INDEX(GrocerySAF!B$2:B$251,MATCH(GrocerySA!$C109,GrocerySAF!$A$2:$A$251,0)))),$E109,INDEX(GrocerySAF!B$2:B$251,MATCH(GrocerySA!$C109,GrocerySAF!$A$2:$A$251,0))),NA())</f>
        <v>#N/A</v>
      </c>
      <c r="I109" s="25" t="e">
        <f>IFERROR(IF(AND(ISERROR($E110),ISERROR(INDEX(GrocerySAF!E$2:E$251,MATCH(GrocerySA!$C109,GrocerySAF!$A$2:$A$251,0)))),$E109,INDEX(GrocerySAF!E$2:E$251,MATCH(GrocerySA!$C109,GrocerySAF!$A$2:$A$251,0))),NA())</f>
        <v>#N/A</v>
      </c>
      <c r="J109" s="25" t="e">
        <f>IFERROR(IF(AND(ISERROR($E110),ISERROR(INDEX(GrocerySAF!F$2:F$251,MATCH(GrocerySA!$C109,GrocerySAF!$A$2:$A$251,0)))),$E109,INDEX(GrocerySAF!F$2:F$251,MATCH(GrocerySA!$C109,GrocerySAF!$A$2:$A$251,0))),NA())</f>
        <v>#N/A</v>
      </c>
      <c r="K109" s="25"/>
      <c r="L109" s="26"/>
      <c r="M109" s="25"/>
      <c r="N109" s="56">
        <f>E109/GrocerySA!E109</f>
        <v>1</v>
      </c>
      <c r="Z109" s="47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</row>
    <row r="110" spans="1:40" ht="12.75" x14ac:dyDescent="0.2">
      <c r="A110" s="23">
        <f t="shared" si="11"/>
        <v>1</v>
      </c>
      <c r="B110" s="23">
        <f t="shared" si="12"/>
        <v>2001</v>
      </c>
      <c r="C110" s="23">
        <v>109</v>
      </c>
      <c r="D110" s="24">
        <v>36892</v>
      </c>
      <c r="E110" s="25">
        <f>IF(ISBLANK(table!E110),NA(),table!E110)</f>
        <v>34229</v>
      </c>
      <c r="F110" s="25" t="e">
        <f>IFERROR(IF(AND(ISERROR($E111),ISERROR(INDEX(GrocerySAF!C$2:C$251,MATCH(GrocerySA!$C110,GrocerySAF!$A$2:$A$251,0)))),$E110,INDEX(GrocerySAF!C$2:C$251,MATCH(GrocerySA!$C110,GrocerySAF!$A$2:$A$251,0))),NA())</f>
        <v>#N/A</v>
      </c>
      <c r="G110" s="25" t="e">
        <f>IFERROR(IF(AND(ISERROR($E111),ISERROR(INDEX(GrocerySAF!D$2:D$251,MATCH(GrocerySA!$C110,GrocerySAF!$A$2:$A$251,0)))),$E110,INDEX(GrocerySAF!D$2:D$251,MATCH(GrocerySA!$C110,GrocerySAF!$A$2:$A$251,0))),NA())</f>
        <v>#N/A</v>
      </c>
      <c r="H110" s="26" t="e">
        <f>IFERROR(IF(AND(ISERROR($E111),ISERROR(INDEX(GrocerySAF!B$2:B$251,MATCH(GrocerySA!$C110,GrocerySAF!$A$2:$A$251,0)))),$E110,INDEX(GrocerySAF!B$2:B$251,MATCH(GrocerySA!$C110,GrocerySAF!$A$2:$A$251,0))),NA())</f>
        <v>#N/A</v>
      </c>
      <c r="I110" s="25" t="e">
        <f>IFERROR(IF(AND(ISERROR($E111),ISERROR(INDEX(GrocerySAF!E$2:E$251,MATCH(GrocerySA!$C110,GrocerySAF!$A$2:$A$251,0)))),$E110,INDEX(GrocerySAF!E$2:E$251,MATCH(GrocerySA!$C110,GrocerySAF!$A$2:$A$251,0))),NA())</f>
        <v>#N/A</v>
      </c>
      <c r="J110" s="25" t="e">
        <f>IFERROR(IF(AND(ISERROR($E111),ISERROR(INDEX(GrocerySAF!F$2:F$251,MATCH(GrocerySA!$C110,GrocerySAF!$A$2:$A$251,0)))),$E110,INDEX(GrocerySAF!F$2:F$251,MATCH(GrocerySA!$C110,GrocerySAF!$A$2:$A$251,0))),NA())</f>
        <v>#N/A</v>
      </c>
      <c r="K110" s="25"/>
      <c r="L110" s="26"/>
      <c r="M110" s="25"/>
      <c r="N110" s="56">
        <f>E110/GrocerySA!E110</f>
        <v>1</v>
      </c>
      <c r="Z110" s="47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</row>
    <row r="111" spans="1:40" ht="12.75" x14ac:dyDescent="0.2">
      <c r="A111" s="23">
        <f t="shared" si="11"/>
        <v>2</v>
      </c>
      <c r="B111" s="23">
        <f t="shared" si="12"/>
        <v>2001</v>
      </c>
      <c r="C111" s="23">
        <v>110</v>
      </c>
      <c r="D111" s="24">
        <v>36923</v>
      </c>
      <c r="E111" s="25">
        <f>IF(ISBLANK(table!E111),NA(),table!E111)</f>
        <v>34602</v>
      </c>
      <c r="F111" s="25" t="e">
        <f>IFERROR(IF(AND(ISERROR($E112),ISERROR(INDEX(GrocerySAF!C$2:C$251,MATCH(GrocerySA!$C111,GrocerySAF!$A$2:$A$251,0)))),$E111,INDEX(GrocerySAF!C$2:C$251,MATCH(GrocerySA!$C111,GrocerySAF!$A$2:$A$251,0))),NA())</f>
        <v>#N/A</v>
      </c>
      <c r="G111" s="25" t="e">
        <f>IFERROR(IF(AND(ISERROR($E112),ISERROR(INDEX(GrocerySAF!D$2:D$251,MATCH(GrocerySA!$C111,GrocerySAF!$A$2:$A$251,0)))),$E111,INDEX(GrocerySAF!D$2:D$251,MATCH(GrocerySA!$C111,GrocerySAF!$A$2:$A$251,0))),NA())</f>
        <v>#N/A</v>
      </c>
      <c r="H111" s="26" t="e">
        <f>IFERROR(IF(AND(ISERROR($E112),ISERROR(INDEX(GrocerySAF!B$2:B$251,MATCH(GrocerySA!$C111,GrocerySAF!$A$2:$A$251,0)))),$E111,INDEX(GrocerySAF!B$2:B$251,MATCH(GrocerySA!$C111,GrocerySAF!$A$2:$A$251,0))),NA())</f>
        <v>#N/A</v>
      </c>
      <c r="I111" s="25" t="e">
        <f>IFERROR(IF(AND(ISERROR($E112),ISERROR(INDEX(GrocerySAF!E$2:E$251,MATCH(GrocerySA!$C111,GrocerySAF!$A$2:$A$251,0)))),$E111,INDEX(GrocerySAF!E$2:E$251,MATCH(GrocerySA!$C111,GrocerySAF!$A$2:$A$251,0))),NA())</f>
        <v>#N/A</v>
      </c>
      <c r="J111" s="25" t="e">
        <f>IFERROR(IF(AND(ISERROR($E112),ISERROR(INDEX(GrocerySAF!F$2:F$251,MATCH(GrocerySA!$C111,GrocerySAF!$A$2:$A$251,0)))),$E111,INDEX(GrocerySAF!F$2:F$251,MATCH(GrocerySA!$C111,GrocerySAF!$A$2:$A$251,0))),NA())</f>
        <v>#N/A</v>
      </c>
      <c r="K111" s="25"/>
      <c r="L111" s="26"/>
      <c r="M111" s="25"/>
      <c r="N111" s="56">
        <f>E111/GrocerySA!E111</f>
        <v>1</v>
      </c>
      <c r="Z111" s="47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</row>
    <row r="112" spans="1:40" ht="12.75" x14ac:dyDescent="0.2">
      <c r="A112" s="23">
        <f t="shared" si="11"/>
        <v>3</v>
      </c>
      <c r="B112" s="23">
        <f t="shared" si="12"/>
        <v>2001</v>
      </c>
      <c r="C112" s="23">
        <v>111</v>
      </c>
      <c r="D112" s="24">
        <v>36951</v>
      </c>
      <c r="E112" s="25">
        <f>IF(ISBLANK(table!E112),NA(),table!E112)</f>
        <v>34477</v>
      </c>
      <c r="F112" s="25" t="e">
        <f>IFERROR(IF(AND(ISERROR($E113),ISERROR(INDEX(GrocerySAF!C$2:C$251,MATCH(GrocerySA!$C112,GrocerySAF!$A$2:$A$251,0)))),$E112,INDEX(GrocerySAF!C$2:C$251,MATCH(GrocerySA!$C112,GrocerySAF!$A$2:$A$251,0))),NA())</f>
        <v>#N/A</v>
      </c>
      <c r="G112" s="25" t="e">
        <f>IFERROR(IF(AND(ISERROR($E113),ISERROR(INDEX(GrocerySAF!D$2:D$251,MATCH(GrocerySA!$C112,GrocerySAF!$A$2:$A$251,0)))),$E112,INDEX(GrocerySAF!D$2:D$251,MATCH(GrocerySA!$C112,GrocerySAF!$A$2:$A$251,0))),NA())</f>
        <v>#N/A</v>
      </c>
      <c r="H112" s="26" t="e">
        <f>IFERROR(IF(AND(ISERROR($E113),ISERROR(INDEX(GrocerySAF!B$2:B$251,MATCH(GrocerySA!$C112,GrocerySAF!$A$2:$A$251,0)))),$E112,INDEX(GrocerySAF!B$2:B$251,MATCH(GrocerySA!$C112,GrocerySAF!$A$2:$A$251,0))),NA())</f>
        <v>#N/A</v>
      </c>
      <c r="I112" s="25" t="e">
        <f>IFERROR(IF(AND(ISERROR($E113),ISERROR(INDEX(GrocerySAF!E$2:E$251,MATCH(GrocerySA!$C112,GrocerySAF!$A$2:$A$251,0)))),$E112,INDEX(GrocerySAF!E$2:E$251,MATCH(GrocerySA!$C112,GrocerySAF!$A$2:$A$251,0))),NA())</f>
        <v>#N/A</v>
      </c>
      <c r="J112" s="25" t="e">
        <f>IFERROR(IF(AND(ISERROR($E113),ISERROR(INDEX(GrocerySAF!F$2:F$251,MATCH(GrocerySA!$C112,GrocerySAF!$A$2:$A$251,0)))),$E112,INDEX(GrocerySAF!F$2:F$251,MATCH(GrocerySA!$C112,GrocerySAF!$A$2:$A$251,0))),NA())</f>
        <v>#N/A</v>
      </c>
      <c r="K112" s="25"/>
      <c r="L112" s="26"/>
      <c r="M112" s="25"/>
      <c r="N112" s="56">
        <f>E112/GrocerySA!E112</f>
        <v>1</v>
      </c>
      <c r="Z112" s="47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</row>
    <row r="113" spans="1:40" ht="12.75" x14ac:dyDescent="0.2">
      <c r="A113" s="23">
        <f t="shared" si="11"/>
        <v>4</v>
      </c>
      <c r="B113" s="23">
        <f t="shared" si="12"/>
        <v>2001</v>
      </c>
      <c r="C113" s="23">
        <v>112</v>
      </c>
      <c r="D113" s="24">
        <v>36982</v>
      </c>
      <c r="E113" s="25">
        <f>IF(ISBLANK(table!E113),NA(),table!E113)</f>
        <v>34727</v>
      </c>
      <c r="F113" s="25" t="e">
        <f>IFERROR(IF(AND(ISERROR($E114),ISERROR(INDEX(GrocerySAF!C$2:C$251,MATCH(GrocerySA!$C113,GrocerySAF!$A$2:$A$251,0)))),$E113,INDEX(GrocerySAF!C$2:C$251,MATCH(GrocerySA!$C113,GrocerySAF!$A$2:$A$251,0))),NA())</f>
        <v>#N/A</v>
      </c>
      <c r="G113" s="25" t="e">
        <f>IFERROR(IF(AND(ISERROR($E114),ISERROR(INDEX(GrocerySAF!D$2:D$251,MATCH(GrocerySA!$C113,GrocerySAF!$A$2:$A$251,0)))),$E113,INDEX(GrocerySAF!D$2:D$251,MATCH(GrocerySA!$C113,GrocerySAF!$A$2:$A$251,0))),NA())</f>
        <v>#N/A</v>
      </c>
      <c r="H113" s="26" t="e">
        <f>IFERROR(IF(AND(ISERROR($E114),ISERROR(INDEX(GrocerySAF!B$2:B$251,MATCH(GrocerySA!$C113,GrocerySAF!$A$2:$A$251,0)))),$E113,INDEX(GrocerySAF!B$2:B$251,MATCH(GrocerySA!$C113,GrocerySAF!$A$2:$A$251,0))),NA())</f>
        <v>#N/A</v>
      </c>
      <c r="I113" s="25" t="e">
        <f>IFERROR(IF(AND(ISERROR($E114),ISERROR(INDEX(GrocerySAF!E$2:E$251,MATCH(GrocerySA!$C113,GrocerySAF!$A$2:$A$251,0)))),$E113,INDEX(GrocerySAF!E$2:E$251,MATCH(GrocerySA!$C113,GrocerySAF!$A$2:$A$251,0))),NA())</f>
        <v>#N/A</v>
      </c>
      <c r="J113" s="25" t="e">
        <f>IFERROR(IF(AND(ISERROR($E114),ISERROR(INDEX(GrocerySAF!F$2:F$251,MATCH(GrocerySA!$C113,GrocerySAF!$A$2:$A$251,0)))),$E113,INDEX(GrocerySAF!F$2:F$251,MATCH(GrocerySA!$C113,GrocerySAF!$A$2:$A$251,0))),NA())</f>
        <v>#N/A</v>
      </c>
      <c r="K113" s="25"/>
      <c r="L113" s="26"/>
      <c r="M113" s="25"/>
      <c r="N113" s="56">
        <f>E113/GrocerySA!E113</f>
        <v>1</v>
      </c>
      <c r="Z113" s="47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</row>
    <row r="114" spans="1:40" ht="12.75" x14ac:dyDescent="0.2">
      <c r="A114" s="23">
        <f t="shared" si="11"/>
        <v>5</v>
      </c>
      <c r="B114" s="23">
        <f t="shared" si="12"/>
        <v>2001</v>
      </c>
      <c r="C114" s="23">
        <v>113</v>
      </c>
      <c r="D114" s="24">
        <v>37012</v>
      </c>
      <c r="E114" s="25">
        <f>IF(ISBLANK(table!E114),NA(),table!E114)</f>
        <v>34781</v>
      </c>
      <c r="F114" s="25" t="e">
        <f>IFERROR(IF(AND(ISERROR($E115),ISERROR(INDEX(GrocerySAF!C$2:C$251,MATCH(GrocerySA!$C114,GrocerySAF!$A$2:$A$251,0)))),$E114,INDEX(GrocerySAF!C$2:C$251,MATCH(GrocerySA!$C114,GrocerySAF!$A$2:$A$251,0))),NA())</f>
        <v>#N/A</v>
      </c>
      <c r="G114" s="25" t="e">
        <f>IFERROR(IF(AND(ISERROR($E115),ISERROR(INDEX(GrocerySAF!D$2:D$251,MATCH(GrocerySA!$C114,GrocerySAF!$A$2:$A$251,0)))),$E114,INDEX(GrocerySAF!D$2:D$251,MATCH(GrocerySA!$C114,GrocerySAF!$A$2:$A$251,0))),NA())</f>
        <v>#N/A</v>
      </c>
      <c r="H114" s="26" t="e">
        <f>IFERROR(IF(AND(ISERROR($E115),ISERROR(INDEX(GrocerySAF!B$2:B$251,MATCH(GrocerySA!$C114,GrocerySAF!$A$2:$A$251,0)))),$E114,INDEX(GrocerySAF!B$2:B$251,MATCH(GrocerySA!$C114,GrocerySAF!$A$2:$A$251,0))),NA())</f>
        <v>#N/A</v>
      </c>
      <c r="I114" s="25" t="e">
        <f>IFERROR(IF(AND(ISERROR($E115),ISERROR(INDEX(GrocerySAF!E$2:E$251,MATCH(GrocerySA!$C114,GrocerySAF!$A$2:$A$251,0)))),$E114,INDEX(GrocerySAF!E$2:E$251,MATCH(GrocerySA!$C114,GrocerySAF!$A$2:$A$251,0))),NA())</f>
        <v>#N/A</v>
      </c>
      <c r="J114" s="25" t="e">
        <f>IFERROR(IF(AND(ISERROR($E115),ISERROR(INDEX(GrocerySAF!F$2:F$251,MATCH(GrocerySA!$C114,GrocerySAF!$A$2:$A$251,0)))),$E114,INDEX(GrocerySAF!F$2:F$251,MATCH(GrocerySA!$C114,GrocerySAF!$A$2:$A$251,0))),NA())</f>
        <v>#N/A</v>
      </c>
      <c r="K114" s="25"/>
      <c r="L114" s="26"/>
      <c r="M114" s="25"/>
      <c r="N114" s="56">
        <f>E114/GrocerySA!E114</f>
        <v>1</v>
      </c>
      <c r="Z114" s="47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</row>
    <row r="115" spans="1:40" ht="12.75" x14ac:dyDescent="0.2">
      <c r="A115" s="23">
        <f t="shared" si="11"/>
        <v>6</v>
      </c>
      <c r="B115" s="23">
        <f t="shared" si="12"/>
        <v>2001</v>
      </c>
      <c r="C115" s="23">
        <v>114</v>
      </c>
      <c r="D115" s="24">
        <v>37043</v>
      </c>
      <c r="E115" s="25">
        <f>IF(ISBLANK(table!E115),NA(),table!E115)</f>
        <v>34866</v>
      </c>
      <c r="F115" s="25" t="e">
        <f>IFERROR(IF(AND(ISERROR($E116),ISERROR(INDEX(GrocerySAF!C$2:C$251,MATCH(GrocerySA!$C115,GrocerySAF!$A$2:$A$251,0)))),$E115,INDEX(GrocerySAF!C$2:C$251,MATCH(GrocerySA!$C115,GrocerySAF!$A$2:$A$251,0))),NA())</f>
        <v>#N/A</v>
      </c>
      <c r="G115" s="25" t="e">
        <f>IFERROR(IF(AND(ISERROR($E116),ISERROR(INDEX(GrocerySAF!D$2:D$251,MATCH(GrocerySA!$C115,GrocerySAF!$A$2:$A$251,0)))),$E115,INDEX(GrocerySAF!D$2:D$251,MATCH(GrocerySA!$C115,GrocerySAF!$A$2:$A$251,0))),NA())</f>
        <v>#N/A</v>
      </c>
      <c r="H115" s="26" t="e">
        <f>IFERROR(IF(AND(ISERROR($E116),ISERROR(INDEX(GrocerySAF!B$2:B$251,MATCH(GrocerySA!$C115,GrocerySAF!$A$2:$A$251,0)))),$E115,INDEX(GrocerySAF!B$2:B$251,MATCH(GrocerySA!$C115,GrocerySAF!$A$2:$A$251,0))),NA())</f>
        <v>#N/A</v>
      </c>
      <c r="I115" s="25" t="e">
        <f>IFERROR(IF(AND(ISERROR($E116),ISERROR(INDEX(GrocerySAF!E$2:E$251,MATCH(GrocerySA!$C115,GrocerySAF!$A$2:$A$251,0)))),$E115,INDEX(GrocerySAF!E$2:E$251,MATCH(GrocerySA!$C115,GrocerySAF!$A$2:$A$251,0))),NA())</f>
        <v>#N/A</v>
      </c>
      <c r="J115" s="25" t="e">
        <f>IFERROR(IF(AND(ISERROR($E116),ISERROR(INDEX(GrocerySAF!F$2:F$251,MATCH(GrocerySA!$C115,GrocerySAF!$A$2:$A$251,0)))),$E115,INDEX(GrocerySAF!F$2:F$251,MATCH(GrocerySA!$C115,GrocerySAF!$A$2:$A$251,0))),NA())</f>
        <v>#N/A</v>
      </c>
      <c r="K115" s="25"/>
      <c r="L115" s="26"/>
      <c r="M115" s="25"/>
      <c r="N115" s="56">
        <f>E115/GrocerySA!E115</f>
        <v>1</v>
      </c>
      <c r="Z115" s="47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</row>
    <row r="116" spans="1:40" ht="12.75" x14ac:dyDescent="0.2">
      <c r="A116" s="23">
        <f t="shared" si="11"/>
        <v>7</v>
      </c>
      <c r="B116" s="23">
        <f t="shared" si="12"/>
        <v>2001</v>
      </c>
      <c r="C116" s="23">
        <v>115</v>
      </c>
      <c r="D116" s="24">
        <v>37073</v>
      </c>
      <c r="E116" s="25">
        <f>IF(ISBLANK(table!E116),NA(),table!E116)</f>
        <v>34792</v>
      </c>
      <c r="F116" s="25" t="e">
        <f>IFERROR(IF(AND(ISERROR($E117),ISERROR(INDEX(GrocerySAF!C$2:C$251,MATCH(GrocerySA!$C116,GrocerySAF!$A$2:$A$251,0)))),$E116,INDEX(GrocerySAF!C$2:C$251,MATCH(GrocerySA!$C116,GrocerySAF!$A$2:$A$251,0))),NA())</f>
        <v>#N/A</v>
      </c>
      <c r="G116" s="25" t="e">
        <f>IFERROR(IF(AND(ISERROR($E117),ISERROR(INDEX(GrocerySAF!D$2:D$251,MATCH(GrocerySA!$C116,GrocerySAF!$A$2:$A$251,0)))),$E116,INDEX(GrocerySAF!D$2:D$251,MATCH(GrocerySA!$C116,GrocerySAF!$A$2:$A$251,0))),NA())</f>
        <v>#N/A</v>
      </c>
      <c r="H116" s="26" t="e">
        <f>IFERROR(IF(AND(ISERROR($E117),ISERROR(INDEX(GrocerySAF!B$2:B$251,MATCH(GrocerySA!$C116,GrocerySAF!$A$2:$A$251,0)))),$E116,INDEX(GrocerySAF!B$2:B$251,MATCH(GrocerySA!$C116,GrocerySAF!$A$2:$A$251,0))),NA())</f>
        <v>#N/A</v>
      </c>
      <c r="I116" s="25" t="e">
        <f>IFERROR(IF(AND(ISERROR($E117),ISERROR(INDEX(GrocerySAF!E$2:E$251,MATCH(GrocerySA!$C116,GrocerySAF!$A$2:$A$251,0)))),$E116,INDEX(GrocerySAF!E$2:E$251,MATCH(GrocerySA!$C116,GrocerySAF!$A$2:$A$251,0))),NA())</f>
        <v>#N/A</v>
      </c>
      <c r="J116" s="25" t="e">
        <f>IFERROR(IF(AND(ISERROR($E117),ISERROR(INDEX(GrocerySAF!F$2:F$251,MATCH(GrocerySA!$C116,GrocerySAF!$A$2:$A$251,0)))),$E116,INDEX(GrocerySAF!F$2:F$251,MATCH(GrocerySA!$C116,GrocerySAF!$A$2:$A$251,0))),NA())</f>
        <v>#N/A</v>
      </c>
      <c r="K116" s="25"/>
      <c r="L116" s="26"/>
      <c r="M116" s="25"/>
      <c r="N116" s="56">
        <f>E116/GrocerySA!E116</f>
        <v>1</v>
      </c>
      <c r="Z116" s="47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</row>
    <row r="117" spans="1:40" ht="12.75" x14ac:dyDescent="0.2">
      <c r="A117" s="23">
        <f t="shared" si="11"/>
        <v>8</v>
      </c>
      <c r="B117" s="23">
        <f t="shared" si="12"/>
        <v>2001</v>
      </c>
      <c r="C117" s="23">
        <v>116</v>
      </c>
      <c r="D117" s="24">
        <v>37104</v>
      </c>
      <c r="E117" s="25">
        <f>IF(ISBLANK(table!E117),NA(),table!E117)</f>
        <v>35043</v>
      </c>
      <c r="F117" s="25" t="e">
        <f>IFERROR(IF(AND(ISERROR($E118),ISERROR(INDEX(GrocerySAF!C$2:C$251,MATCH(GrocerySA!$C117,GrocerySAF!$A$2:$A$251,0)))),$E117,INDEX(GrocerySAF!C$2:C$251,MATCH(GrocerySA!$C117,GrocerySAF!$A$2:$A$251,0))),NA())</f>
        <v>#N/A</v>
      </c>
      <c r="G117" s="25" t="e">
        <f>IFERROR(IF(AND(ISERROR($E118),ISERROR(INDEX(GrocerySAF!D$2:D$251,MATCH(GrocerySA!$C117,GrocerySAF!$A$2:$A$251,0)))),$E117,INDEX(GrocerySAF!D$2:D$251,MATCH(GrocerySA!$C117,GrocerySAF!$A$2:$A$251,0))),NA())</f>
        <v>#N/A</v>
      </c>
      <c r="H117" s="26" t="e">
        <f>IFERROR(IF(AND(ISERROR($E118),ISERROR(INDEX(GrocerySAF!B$2:B$251,MATCH(GrocerySA!$C117,GrocerySAF!$A$2:$A$251,0)))),$E117,INDEX(GrocerySAF!B$2:B$251,MATCH(GrocerySA!$C117,GrocerySAF!$A$2:$A$251,0))),NA())</f>
        <v>#N/A</v>
      </c>
      <c r="I117" s="25" t="e">
        <f>IFERROR(IF(AND(ISERROR($E118),ISERROR(INDEX(GrocerySAF!E$2:E$251,MATCH(GrocerySA!$C117,GrocerySAF!$A$2:$A$251,0)))),$E117,INDEX(GrocerySAF!E$2:E$251,MATCH(GrocerySA!$C117,GrocerySAF!$A$2:$A$251,0))),NA())</f>
        <v>#N/A</v>
      </c>
      <c r="J117" s="25" t="e">
        <f>IFERROR(IF(AND(ISERROR($E118),ISERROR(INDEX(GrocerySAF!F$2:F$251,MATCH(GrocerySA!$C117,GrocerySAF!$A$2:$A$251,0)))),$E117,INDEX(GrocerySAF!F$2:F$251,MATCH(GrocerySA!$C117,GrocerySAF!$A$2:$A$251,0))),NA())</f>
        <v>#N/A</v>
      </c>
      <c r="K117" s="25"/>
      <c r="L117" s="26"/>
      <c r="M117" s="25"/>
      <c r="N117" s="56">
        <f>E117/GrocerySA!E117</f>
        <v>1</v>
      </c>
      <c r="Z117" s="47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</row>
    <row r="118" spans="1:40" ht="12.75" x14ac:dyDescent="0.2">
      <c r="A118" s="23">
        <f t="shared" si="11"/>
        <v>9</v>
      </c>
      <c r="B118" s="23">
        <f t="shared" si="12"/>
        <v>2001</v>
      </c>
      <c r="C118" s="23">
        <v>117</v>
      </c>
      <c r="D118" s="24">
        <v>37135</v>
      </c>
      <c r="E118" s="25">
        <f>IF(ISBLANK(table!E118),NA(),table!E118)</f>
        <v>35152</v>
      </c>
      <c r="F118" s="25" t="e">
        <f>IFERROR(IF(AND(ISERROR($E119),ISERROR(INDEX(GrocerySAF!C$2:C$251,MATCH(GrocerySA!$C118,GrocerySAF!$A$2:$A$251,0)))),$E118,INDEX(GrocerySAF!C$2:C$251,MATCH(GrocerySA!$C118,GrocerySAF!$A$2:$A$251,0))),NA())</f>
        <v>#N/A</v>
      </c>
      <c r="G118" s="25" t="e">
        <f>IFERROR(IF(AND(ISERROR($E119),ISERROR(INDEX(GrocerySAF!D$2:D$251,MATCH(GrocerySA!$C118,GrocerySAF!$A$2:$A$251,0)))),$E118,INDEX(GrocerySAF!D$2:D$251,MATCH(GrocerySA!$C118,GrocerySAF!$A$2:$A$251,0))),NA())</f>
        <v>#N/A</v>
      </c>
      <c r="H118" s="26" t="e">
        <f>IFERROR(IF(AND(ISERROR($E119),ISERROR(INDEX(GrocerySAF!B$2:B$251,MATCH(GrocerySA!$C118,GrocerySAF!$A$2:$A$251,0)))),$E118,INDEX(GrocerySAF!B$2:B$251,MATCH(GrocerySA!$C118,GrocerySAF!$A$2:$A$251,0))),NA())</f>
        <v>#N/A</v>
      </c>
      <c r="I118" s="25" t="e">
        <f>IFERROR(IF(AND(ISERROR($E119),ISERROR(INDEX(GrocerySAF!E$2:E$251,MATCH(GrocerySA!$C118,GrocerySAF!$A$2:$A$251,0)))),$E118,INDEX(GrocerySAF!E$2:E$251,MATCH(GrocerySA!$C118,GrocerySAF!$A$2:$A$251,0))),NA())</f>
        <v>#N/A</v>
      </c>
      <c r="J118" s="25" t="e">
        <f>IFERROR(IF(AND(ISERROR($E119),ISERROR(INDEX(GrocerySAF!F$2:F$251,MATCH(GrocerySA!$C118,GrocerySAF!$A$2:$A$251,0)))),$E118,INDEX(GrocerySAF!F$2:F$251,MATCH(GrocerySA!$C118,GrocerySAF!$A$2:$A$251,0))),NA())</f>
        <v>#N/A</v>
      </c>
      <c r="K118" s="25"/>
      <c r="L118" s="26"/>
      <c r="M118" s="25"/>
      <c r="N118" s="56">
        <f>E118/GrocerySA!E118</f>
        <v>1</v>
      </c>
      <c r="Z118" s="47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</row>
    <row r="119" spans="1:40" ht="12.75" x14ac:dyDescent="0.2">
      <c r="A119" s="23">
        <f t="shared" si="11"/>
        <v>10</v>
      </c>
      <c r="B119" s="23">
        <f t="shared" si="12"/>
        <v>2001</v>
      </c>
      <c r="C119" s="23">
        <v>118</v>
      </c>
      <c r="D119" s="24">
        <v>37165</v>
      </c>
      <c r="E119" s="25">
        <f>IF(ISBLANK(table!E119),NA(),table!E119)</f>
        <v>35270</v>
      </c>
      <c r="F119" s="25" t="e">
        <f>IFERROR(IF(AND(ISERROR($E120),ISERROR(INDEX(GrocerySAF!C$2:C$251,MATCH(GrocerySA!$C119,GrocerySAF!$A$2:$A$251,0)))),$E119,INDEX(GrocerySAF!C$2:C$251,MATCH(GrocerySA!$C119,GrocerySAF!$A$2:$A$251,0))),NA())</f>
        <v>#N/A</v>
      </c>
      <c r="G119" s="25" t="e">
        <f>IFERROR(IF(AND(ISERROR($E120),ISERROR(INDEX(GrocerySAF!D$2:D$251,MATCH(GrocerySA!$C119,GrocerySAF!$A$2:$A$251,0)))),$E119,INDEX(GrocerySAF!D$2:D$251,MATCH(GrocerySA!$C119,GrocerySAF!$A$2:$A$251,0))),NA())</f>
        <v>#N/A</v>
      </c>
      <c r="H119" s="26" t="e">
        <f>IFERROR(IF(AND(ISERROR($E120),ISERROR(INDEX(GrocerySAF!B$2:B$251,MATCH(GrocerySA!$C119,GrocerySAF!$A$2:$A$251,0)))),$E119,INDEX(GrocerySAF!B$2:B$251,MATCH(GrocerySA!$C119,GrocerySAF!$A$2:$A$251,0))),NA())</f>
        <v>#N/A</v>
      </c>
      <c r="I119" s="25" t="e">
        <f>IFERROR(IF(AND(ISERROR($E120),ISERROR(INDEX(GrocerySAF!E$2:E$251,MATCH(GrocerySA!$C119,GrocerySAF!$A$2:$A$251,0)))),$E119,INDEX(GrocerySAF!E$2:E$251,MATCH(GrocerySA!$C119,GrocerySAF!$A$2:$A$251,0))),NA())</f>
        <v>#N/A</v>
      </c>
      <c r="J119" s="25" t="e">
        <f>IFERROR(IF(AND(ISERROR($E120),ISERROR(INDEX(GrocerySAF!F$2:F$251,MATCH(GrocerySA!$C119,GrocerySAF!$A$2:$A$251,0)))),$E119,INDEX(GrocerySAF!F$2:F$251,MATCH(GrocerySA!$C119,GrocerySAF!$A$2:$A$251,0))),NA())</f>
        <v>#N/A</v>
      </c>
      <c r="K119" s="25"/>
      <c r="L119" s="26"/>
      <c r="M119" s="25"/>
      <c r="N119" s="56">
        <f>E119/GrocerySA!E119</f>
        <v>1</v>
      </c>
      <c r="Z119" s="47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</row>
    <row r="120" spans="1:40" ht="12.75" x14ac:dyDescent="0.2">
      <c r="A120" s="23">
        <f t="shared" si="11"/>
        <v>11</v>
      </c>
      <c r="B120" s="23">
        <f t="shared" si="12"/>
        <v>2001</v>
      </c>
      <c r="C120" s="23">
        <v>119</v>
      </c>
      <c r="D120" s="24">
        <v>37196</v>
      </c>
      <c r="E120" s="25">
        <f>IF(ISBLANK(table!E120),NA(),table!E120)</f>
        <v>35414</v>
      </c>
      <c r="F120" s="25" t="e">
        <f>IFERROR(IF(AND(ISERROR($E121),ISERROR(INDEX(GrocerySAF!C$2:C$251,MATCH(GrocerySA!$C120,GrocerySAF!$A$2:$A$251,0)))),$E120,INDEX(GrocerySAF!C$2:C$251,MATCH(GrocerySA!$C120,GrocerySAF!$A$2:$A$251,0))),NA())</f>
        <v>#N/A</v>
      </c>
      <c r="G120" s="25" t="e">
        <f>IFERROR(IF(AND(ISERROR($E121),ISERROR(INDEX(GrocerySAF!D$2:D$251,MATCH(GrocerySA!$C120,GrocerySAF!$A$2:$A$251,0)))),$E120,INDEX(GrocerySAF!D$2:D$251,MATCH(GrocerySA!$C120,GrocerySAF!$A$2:$A$251,0))),NA())</f>
        <v>#N/A</v>
      </c>
      <c r="H120" s="26" t="e">
        <f>IFERROR(IF(AND(ISERROR($E121),ISERROR(INDEX(GrocerySAF!B$2:B$251,MATCH(GrocerySA!$C120,GrocerySAF!$A$2:$A$251,0)))),$E120,INDEX(GrocerySAF!B$2:B$251,MATCH(GrocerySA!$C120,GrocerySAF!$A$2:$A$251,0))),NA())</f>
        <v>#N/A</v>
      </c>
      <c r="I120" s="25" t="e">
        <f>IFERROR(IF(AND(ISERROR($E121),ISERROR(INDEX(GrocerySAF!E$2:E$251,MATCH(GrocerySA!$C120,GrocerySAF!$A$2:$A$251,0)))),$E120,INDEX(GrocerySAF!E$2:E$251,MATCH(GrocerySA!$C120,GrocerySAF!$A$2:$A$251,0))),NA())</f>
        <v>#N/A</v>
      </c>
      <c r="J120" s="25" t="e">
        <f>IFERROR(IF(AND(ISERROR($E121),ISERROR(INDEX(GrocerySAF!F$2:F$251,MATCH(GrocerySA!$C120,GrocerySAF!$A$2:$A$251,0)))),$E120,INDEX(GrocerySAF!F$2:F$251,MATCH(GrocerySA!$C120,GrocerySAF!$A$2:$A$251,0))),NA())</f>
        <v>#N/A</v>
      </c>
      <c r="K120" s="25"/>
      <c r="L120" s="26"/>
      <c r="M120" s="25"/>
      <c r="N120" s="56">
        <f>E120/GrocerySA!E120</f>
        <v>1</v>
      </c>
      <c r="Z120" s="47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</row>
    <row r="121" spans="1:40" ht="12.75" x14ac:dyDescent="0.2">
      <c r="A121" s="23">
        <f t="shared" si="11"/>
        <v>12</v>
      </c>
      <c r="B121" s="23">
        <f t="shared" si="12"/>
        <v>2001</v>
      </c>
      <c r="C121" s="23">
        <v>120</v>
      </c>
      <c r="D121" s="24">
        <v>37226</v>
      </c>
      <c r="E121" s="25">
        <f>IF(ISBLANK(table!E121),NA(),table!E121)</f>
        <v>35208</v>
      </c>
      <c r="F121" s="25" t="e">
        <f>IFERROR(IF(AND(ISERROR($E122),ISERROR(INDEX(GrocerySAF!C$2:C$251,MATCH(GrocerySA!$C121,GrocerySAF!$A$2:$A$251,0)))),$E121,INDEX(GrocerySAF!C$2:C$251,MATCH(GrocerySA!$C121,GrocerySAF!$A$2:$A$251,0))),NA())</f>
        <v>#N/A</v>
      </c>
      <c r="G121" s="25" t="e">
        <f>IFERROR(IF(AND(ISERROR($E122),ISERROR(INDEX(GrocerySAF!D$2:D$251,MATCH(GrocerySA!$C121,GrocerySAF!$A$2:$A$251,0)))),$E121,INDEX(GrocerySAF!D$2:D$251,MATCH(GrocerySA!$C121,GrocerySAF!$A$2:$A$251,0))),NA())</f>
        <v>#N/A</v>
      </c>
      <c r="H121" s="26" t="e">
        <f>IFERROR(IF(AND(ISERROR($E122),ISERROR(INDEX(GrocerySAF!B$2:B$251,MATCH(GrocerySA!$C121,GrocerySAF!$A$2:$A$251,0)))),$E121,INDEX(GrocerySAF!B$2:B$251,MATCH(GrocerySA!$C121,GrocerySAF!$A$2:$A$251,0))),NA())</f>
        <v>#N/A</v>
      </c>
      <c r="I121" s="25" t="e">
        <f>IFERROR(IF(AND(ISERROR($E122),ISERROR(INDEX(GrocerySAF!E$2:E$251,MATCH(GrocerySA!$C121,GrocerySAF!$A$2:$A$251,0)))),$E121,INDEX(GrocerySAF!E$2:E$251,MATCH(GrocerySA!$C121,GrocerySAF!$A$2:$A$251,0))),NA())</f>
        <v>#N/A</v>
      </c>
      <c r="J121" s="25" t="e">
        <f>IFERROR(IF(AND(ISERROR($E122),ISERROR(INDEX(GrocerySAF!F$2:F$251,MATCH(GrocerySA!$C121,GrocerySAF!$A$2:$A$251,0)))),$E121,INDEX(GrocerySAF!F$2:F$251,MATCH(GrocerySA!$C121,GrocerySAF!$A$2:$A$251,0))),NA())</f>
        <v>#N/A</v>
      </c>
      <c r="K121" s="25"/>
      <c r="L121" s="26"/>
      <c r="M121" s="25"/>
      <c r="N121" s="56">
        <f>E121/GrocerySA!E121</f>
        <v>1</v>
      </c>
      <c r="Z121" s="47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</row>
    <row r="122" spans="1:40" ht="12.75" x14ac:dyDescent="0.2">
      <c r="A122" s="23">
        <f t="shared" si="11"/>
        <v>1</v>
      </c>
      <c r="B122" s="23">
        <f t="shared" si="12"/>
        <v>2002</v>
      </c>
      <c r="C122" s="23">
        <v>121</v>
      </c>
      <c r="D122" s="24">
        <v>37257</v>
      </c>
      <c r="E122" s="25">
        <f>IF(ISBLANK(table!E122),NA(),table!E122)</f>
        <v>35130</v>
      </c>
      <c r="F122" s="25" t="e">
        <f>IFERROR(IF(AND(ISERROR($E123),ISERROR(INDEX(GrocerySAF!C$2:C$251,MATCH(GrocerySA!$C122,GrocerySAF!$A$2:$A$251,0)))),$E122,INDEX(GrocerySAF!C$2:C$251,MATCH(GrocerySA!$C122,GrocerySAF!$A$2:$A$251,0))),NA())</f>
        <v>#N/A</v>
      </c>
      <c r="G122" s="25" t="e">
        <f>IFERROR(IF(AND(ISERROR($E123),ISERROR(INDEX(GrocerySAF!D$2:D$251,MATCH(GrocerySA!$C122,GrocerySAF!$A$2:$A$251,0)))),$E122,INDEX(GrocerySAF!D$2:D$251,MATCH(GrocerySA!$C122,GrocerySAF!$A$2:$A$251,0))),NA())</f>
        <v>#N/A</v>
      </c>
      <c r="H122" s="26" t="e">
        <f>IFERROR(IF(AND(ISERROR($E123),ISERROR(INDEX(GrocerySAF!B$2:B$251,MATCH(GrocerySA!$C122,GrocerySAF!$A$2:$A$251,0)))),$E122,INDEX(GrocerySAF!B$2:B$251,MATCH(GrocerySA!$C122,GrocerySAF!$A$2:$A$251,0))),NA())</f>
        <v>#N/A</v>
      </c>
      <c r="I122" s="25" t="e">
        <f>IFERROR(IF(AND(ISERROR($E123),ISERROR(INDEX(GrocerySAF!E$2:E$251,MATCH(GrocerySA!$C122,GrocerySAF!$A$2:$A$251,0)))),$E122,INDEX(GrocerySAF!E$2:E$251,MATCH(GrocerySA!$C122,GrocerySAF!$A$2:$A$251,0))),NA())</f>
        <v>#N/A</v>
      </c>
      <c r="J122" s="25" t="e">
        <f>IFERROR(IF(AND(ISERROR($E123),ISERROR(INDEX(GrocerySAF!F$2:F$251,MATCH(GrocerySA!$C122,GrocerySAF!$A$2:$A$251,0)))),$E122,INDEX(GrocerySAF!F$2:F$251,MATCH(GrocerySA!$C122,GrocerySAF!$A$2:$A$251,0))),NA())</f>
        <v>#N/A</v>
      </c>
      <c r="K122" s="25"/>
      <c r="L122" s="26"/>
      <c r="M122" s="25"/>
      <c r="N122" s="56">
        <f>E122/GrocerySA!E122</f>
        <v>1</v>
      </c>
      <c r="Z122" s="47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</row>
    <row r="123" spans="1:40" ht="12.75" x14ac:dyDescent="0.2">
      <c r="A123" s="23">
        <f t="shared" si="11"/>
        <v>2</v>
      </c>
      <c r="B123" s="23">
        <f t="shared" si="12"/>
        <v>2002</v>
      </c>
      <c r="C123" s="23">
        <v>122</v>
      </c>
      <c r="D123" s="24">
        <v>37288</v>
      </c>
      <c r="E123" s="25">
        <f>IF(ISBLANK(table!E123),NA(),table!E123)</f>
        <v>35114</v>
      </c>
      <c r="F123" s="25" t="e">
        <f>IFERROR(IF(AND(ISERROR($E124),ISERROR(INDEX(GrocerySAF!C$2:C$251,MATCH(GrocerySA!$C123,GrocerySAF!$A$2:$A$251,0)))),$E123,INDEX(GrocerySAF!C$2:C$251,MATCH(GrocerySA!$C123,GrocerySAF!$A$2:$A$251,0))),NA())</f>
        <v>#N/A</v>
      </c>
      <c r="G123" s="25" t="e">
        <f>IFERROR(IF(AND(ISERROR($E124),ISERROR(INDEX(GrocerySAF!D$2:D$251,MATCH(GrocerySA!$C123,GrocerySAF!$A$2:$A$251,0)))),$E123,INDEX(GrocerySAF!D$2:D$251,MATCH(GrocerySA!$C123,GrocerySAF!$A$2:$A$251,0))),NA())</f>
        <v>#N/A</v>
      </c>
      <c r="H123" s="26" t="e">
        <f>IFERROR(IF(AND(ISERROR($E124),ISERROR(INDEX(GrocerySAF!B$2:B$251,MATCH(GrocerySA!$C123,GrocerySAF!$A$2:$A$251,0)))),$E123,INDEX(GrocerySAF!B$2:B$251,MATCH(GrocerySA!$C123,GrocerySAF!$A$2:$A$251,0))),NA())</f>
        <v>#N/A</v>
      </c>
      <c r="I123" s="25" t="e">
        <f>IFERROR(IF(AND(ISERROR($E124),ISERROR(INDEX(GrocerySAF!E$2:E$251,MATCH(GrocerySA!$C123,GrocerySAF!$A$2:$A$251,0)))),$E123,INDEX(GrocerySAF!E$2:E$251,MATCH(GrocerySA!$C123,GrocerySAF!$A$2:$A$251,0))),NA())</f>
        <v>#N/A</v>
      </c>
      <c r="J123" s="25" t="e">
        <f>IFERROR(IF(AND(ISERROR($E124),ISERROR(INDEX(GrocerySAF!F$2:F$251,MATCH(GrocerySA!$C123,GrocerySAF!$A$2:$A$251,0)))),$E123,INDEX(GrocerySAF!F$2:F$251,MATCH(GrocerySA!$C123,GrocerySAF!$A$2:$A$251,0))),NA())</f>
        <v>#N/A</v>
      </c>
      <c r="K123" s="25"/>
      <c r="L123" s="26"/>
      <c r="M123" s="25"/>
      <c r="N123" s="56">
        <f>E123/GrocerySA!E123</f>
        <v>1</v>
      </c>
      <c r="Z123" s="47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</row>
    <row r="124" spans="1:40" ht="12.75" x14ac:dyDescent="0.2">
      <c r="A124" s="23">
        <f t="shared" si="11"/>
        <v>3</v>
      </c>
      <c r="B124" s="23">
        <f t="shared" si="12"/>
        <v>2002</v>
      </c>
      <c r="C124" s="23">
        <v>123</v>
      </c>
      <c r="D124" s="24">
        <v>37316</v>
      </c>
      <c r="E124" s="25">
        <f>IF(ISBLANK(table!E124),NA(),table!E124)</f>
        <v>35160</v>
      </c>
      <c r="F124" s="25" t="e">
        <f>IFERROR(IF(AND(ISERROR($E125),ISERROR(INDEX(GrocerySAF!C$2:C$251,MATCH(GrocerySA!$C124,GrocerySAF!$A$2:$A$251,0)))),$E124,INDEX(GrocerySAF!C$2:C$251,MATCH(GrocerySA!$C124,GrocerySAF!$A$2:$A$251,0))),NA())</f>
        <v>#N/A</v>
      </c>
      <c r="G124" s="25" t="e">
        <f>IFERROR(IF(AND(ISERROR($E125),ISERROR(INDEX(GrocerySAF!D$2:D$251,MATCH(GrocerySA!$C124,GrocerySAF!$A$2:$A$251,0)))),$E124,INDEX(GrocerySAF!D$2:D$251,MATCH(GrocerySA!$C124,GrocerySAF!$A$2:$A$251,0))),NA())</f>
        <v>#N/A</v>
      </c>
      <c r="H124" s="26" t="e">
        <f>IFERROR(IF(AND(ISERROR($E125),ISERROR(INDEX(GrocerySAF!B$2:B$251,MATCH(GrocerySA!$C124,GrocerySAF!$A$2:$A$251,0)))),$E124,INDEX(GrocerySAF!B$2:B$251,MATCH(GrocerySA!$C124,GrocerySAF!$A$2:$A$251,0))),NA())</f>
        <v>#N/A</v>
      </c>
      <c r="I124" s="25" t="e">
        <f>IFERROR(IF(AND(ISERROR($E125),ISERROR(INDEX(GrocerySAF!E$2:E$251,MATCH(GrocerySA!$C124,GrocerySAF!$A$2:$A$251,0)))),$E124,INDEX(GrocerySAF!E$2:E$251,MATCH(GrocerySA!$C124,GrocerySAF!$A$2:$A$251,0))),NA())</f>
        <v>#N/A</v>
      </c>
      <c r="J124" s="25" t="e">
        <f>IFERROR(IF(AND(ISERROR($E125),ISERROR(INDEX(GrocerySAF!F$2:F$251,MATCH(GrocerySA!$C124,GrocerySAF!$A$2:$A$251,0)))),$E124,INDEX(GrocerySAF!F$2:F$251,MATCH(GrocerySA!$C124,GrocerySAF!$A$2:$A$251,0))),NA())</f>
        <v>#N/A</v>
      </c>
      <c r="K124" s="25"/>
      <c r="L124" s="26"/>
      <c r="M124" s="25"/>
      <c r="N124" s="56">
        <f>E124/GrocerySA!E124</f>
        <v>1</v>
      </c>
      <c r="Z124" s="47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</row>
    <row r="125" spans="1:40" ht="12.75" x14ac:dyDescent="0.2">
      <c r="A125" s="23">
        <f t="shared" si="11"/>
        <v>4</v>
      </c>
      <c r="B125" s="23">
        <f t="shared" si="12"/>
        <v>2002</v>
      </c>
      <c r="C125" s="23">
        <v>124</v>
      </c>
      <c r="D125" s="24">
        <v>37347</v>
      </c>
      <c r="E125" s="25">
        <f>IF(ISBLANK(table!E125),NA(),table!E125)</f>
        <v>34827</v>
      </c>
      <c r="F125" s="25" t="e">
        <f>IFERROR(IF(AND(ISERROR($E126),ISERROR(INDEX(GrocerySAF!C$2:C$251,MATCH(GrocerySA!$C125,GrocerySAF!$A$2:$A$251,0)))),$E125,INDEX(GrocerySAF!C$2:C$251,MATCH(GrocerySA!$C125,GrocerySAF!$A$2:$A$251,0))),NA())</f>
        <v>#N/A</v>
      </c>
      <c r="G125" s="25" t="e">
        <f>IFERROR(IF(AND(ISERROR($E126),ISERROR(INDEX(GrocerySAF!D$2:D$251,MATCH(GrocerySA!$C125,GrocerySAF!$A$2:$A$251,0)))),$E125,INDEX(GrocerySAF!D$2:D$251,MATCH(GrocerySA!$C125,GrocerySAF!$A$2:$A$251,0))),NA())</f>
        <v>#N/A</v>
      </c>
      <c r="H125" s="26" t="e">
        <f>IFERROR(IF(AND(ISERROR($E126),ISERROR(INDEX(GrocerySAF!B$2:B$251,MATCH(GrocerySA!$C125,GrocerySAF!$A$2:$A$251,0)))),$E125,INDEX(GrocerySAF!B$2:B$251,MATCH(GrocerySA!$C125,GrocerySAF!$A$2:$A$251,0))),NA())</f>
        <v>#N/A</v>
      </c>
      <c r="I125" s="25" t="e">
        <f>IFERROR(IF(AND(ISERROR($E126),ISERROR(INDEX(GrocerySAF!E$2:E$251,MATCH(GrocerySA!$C125,GrocerySAF!$A$2:$A$251,0)))),$E125,INDEX(GrocerySAF!E$2:E$251,MATCH(GrocerySA!$C125,GrocerySAF!$A$2:$A$251,0))),NA())</f>
        <v>#N/A</v>
      </c>
      <c r="J125" s="25" t="e">
        <f>IFERROR(IF(AND(ISERROR($E126),ISERROR(INDEX(GrocerySAF!F$2:F$251,MATCH(GrocerySA!$C125,GrocerySAF!$A$2:$A$251,0)))),$E125,INDEX(GrocerySAF!F$2:F$251,MATCH(GrocerySA!$C125,GrocerySAF!$A$2:$A$251,0))),NA())</f>
        <v>#N/A</v>
      </c>
      <c r="K125" s="25"/>
      <c r="L125" s="26"/>
      <c r="M125" s="25"/>
      <c r="N125" s="56">
        <f>E125/GrocerySA!E125</f>
        <v>1</v>
      </c>
      <c r="Z125" s="47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</row>
    <row r="126" spans="1:40" ht="12.75" x14ac:dyDescent="0.2">
      <c r="A126" s="23">
        <f t="shared" si="11"/>
        <v>5</v>
      </c>
      <c r="B126" s="23">
        <f t="shared" si="12"/>
        <v>2002</v>
      </c>
      <c r="C126" s="23">
        <v>125</v>
      </c>
      <c r="D126" s="24">
        <v>37377</v>
      </c>
      <c r="E126" s="25">
        <f>IF(ISBLANK(table!E126),NA(),table!E126)</f>
        <v>34941</v>
      </c>
      <c r="F126" s="25" t="e">
        <f>IFERROR(IF(AND(ISERROR($E127),ISERROR(INDEX(GrocerySAF!C$2:C$251,MATCH(GrocerySA!$C126,GrocerySAF!$A$2:$A$251,0)))),$E126,INDEX(GrocerySAF!C$2:C$251,MATCH(GrocerySA!$C126,GrocerySAF!$A$2:$A$251,0))),NA())</f>
        <v>#N/A</v>
      </c>
      <c r="G126" s="25" t="e">
        <f>IFERROR(IF(AND(ISERROR($E127),ISERROR(INDEX(GrocerySAF!D$2:D$251,MATCH(GrocerySA!$C126,GrocerySAF!$A$2:$A$251,0)))),$E126,INDEX(GrocerySAF!D$2:D$251,MATCH(GrocerySA!$C126,GrocerySAF!$A$2:$A$251,0))),NA())</f>
        <v>#N/A</v>
      </c>
      <c r="H126" s="26" t="e">
        <f>IFERROR(IF(AND(ISERROR($E127),ISERROR(INDEX(GrocerySAF!B$2:B$251,MATCH(GrocerySA!$C126,GrocerySAF!$A$2:$A$251,0)))),$E126,INDEX(GrocerySAF!B$2:B$251,MATCH(GrocerySA!$C126,GrocerySAF!$A$2:$A$251,0))),NA())</f>
        <v>#N/A</v>
      </c>
      <c r="I126" s="25" t="e">
        <f>IFERROR(IF(AND(ISERROR($E127),ISERROR(INDEX(GrocerySAF!E$2:E$251,MATCH(GrocerySA!$C126,GrocerySAF!$A$2:$A$251,0)))),$E126,INDEX(GrocerySAF!E$2:E$251,MATCH(GrocerySA!$C126,GrocerySAF!$A$2:$A$251,0))),NA())</f>
        <v>#N/A</v>
      </c>
      <c r="J126" s="25" t="e">
        <f>IFERROR(IF(AND(ISERROR($E127),ISERROR(INDEX(GrocerySAF!F$2:F$251,MATCH(GrocerySA!$C126,GrocerySAF!$A$2:$A$251,0)))),$E126,INDEX(GrocerySAF!F$2:F$251,MATCH(GrocerySA!$C126,GrocerySAF!$A$2:$A$251,0))),NA())</f>
        <v>#N/A</v>
      </c>
      <c r="K126" s="25"/>
      <c r="L126" s="26"/>
      <c r="M126" s="25"/>
      <c r="N126" s="56">
        <f>E126/GrocerySA!E126</f>
        <v>1</v>
      </c>
      <c r="Z126" s="47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</row>
    <row r="127" spans="1:40" ht="12.75" x14ac:dyDescent="0.2">
      <c r="A127" s="23">
        <f t="shared" si="11"/>
        <v>6</v>
      </c>
      <c r="B127" s="23">
        <f t="shared" si="12"/>
        <v>2002</v>
      </c>
      <c r="C127" s="23">
        <v>126</v>
      </c>
      <c r="D127" s="24">
        <v>37408</v>
      </c>
      <c r="E127" s="25">
        <f>IF(ISBLANK(table!E127),NA(),table!E127)</f>
        <v>34933</v>
      </c>
      <c r="F127" s="25" t="e">
        <f>IFERROR(IF(AND(ISERROR($E128),ISERROR(INDEX(GrocerySAF!C$2:C$251,MATCH(GrocerySA!$C127,GrocerySAF!$A$2:$A$251,0)))),$E127,INDEX(GrocerySAF!C$2:C$251,MATCH(GrocerySA!$C127,GrocerySAF!$A$2:$A$251,0))),NA())</f>
        <v>#N/A</v>
      </c>
      <c r="G127" s="25" t="e">
        <f>IFERROR(IF(AND(ISERROR($E128),ISERROR(INDEX(GrocerySAF!D$2:D$251,MATCH(GrocerySA!$C127,GrocerySAF!$A$2:$A$251,0)))),$E127,INDEX(GrocerySAF!D$2:D$251,MATCH(GrocerySA!$C127,GrocerySAF!$A$2:$A$251,0))),NA())</f>
        <v>#N/A</v>
      </c>
      <c r="H127" s="26" t="e">
        <f>IFERROR(IF(AND(ISERROR($E128),ISERROR(INDEX(GrocerySAF!B$2:B$251,MATCH(GrocerySA!$C127,GrocerySAF!$A$2:$A$251,0)))),$E127,INDEX(GrocerySAF!B$2:B$251,MATCH(GrocerySA!$C127,GrocerySAF!$A$2:$A$251,0))),NA())</f>
        <v>#N/A</v>
      </c>
      <c r="I127" s="25" t="e">
        <f>IFERROR(IF(AND(ISERROR($E128),ISERROR(INDEX(GrocerySAF!E$2:E$251,MATCH(GrocerySA!$C127,GrocerySAF!$A$2:$A$251,0)))),$E127,INDEX(GrocerySAF!E$2:E$251,MATCH(GrocerySA!$C127,GrocerySAF!$A$2:$A$251,0))),NA())</f>
        <v>#N/A</v>
      </c>
      <c r="J127" s="25" t="e">
        <f>IFERROR(IF(AND(ISERROR($E128),ISERROR(INDEX(GrocerySAF!F$2:F$251,MATCH(GrocerySA!$C127,GrocerySAF!$A$2:$A$251,0)))),$E127,INDEX(GrocerySAF!F$2:F$251,MATCH(GrocerySA!$C127,GrocerySAF!$A$2:$A$251,0))),NA())</f>
        <v>#N/A</v>
      </c>
      <c r="K127" s="25"/>
      <c r="L127" s="26"/>
      <c r="M127" s="25"/>
      <c r="N127" s="56">
        <f>E127/GrocerySA!E127</f>
        <v>1</v>
      </c>
      <c r="Z127" s="47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</row>
    <row r="128" spans="1:40" ht="12.75" x14ac:dyDescent="0.2">
      <c r="A128" s="23">
        <f t="shared" si="11"/>
        <v>7</v>
      </c>
      <c r="B128" s="23">
        <f t="shared" si="12"/>
        <v>2002</v>
      </c>
      <c r="C128" s="23">
        <v>127</v>
      </c>
      <c r="D128" s="24">
        <v>37438</v>
      </c>
      <c r="E128" s="25">
        <f>IF(ISBLANK(table!E128),NA(),table!E128)</f>
        <v>35044</v>
      </c>
      <c r="F128" s="25" t="e">
        <f>IFERROR(IF(AND(ISERROR($E129),ISERROR(INDEX(GrocerySAF!C$2:C$251,MATCH(GrocerySA!$C128,GrocerySAF!$A$2:$A$251,0)))),$E128,INDEX(GrocerySAF!C$2:C$251,MATCH(GrocerySA!$C128,GrocerySAF!$A$2:$A$251,0))),NA())</f>
        <v>#N/A</v>
      </c>
      <c r="G128" s="25" t="e">
        <f>IFERROR(IF(AND(ISERROR($E129),ISERROR(INDEX(GrocerySAF!D$2:D$251,MATCH(GrocerySA!$C128,GrocerySAF!$A$2:$A$251,0)))),$E128,INDEX(GrocerySAF!D$2:D$251,MATCH(GrocerySA!$C128,GrocerySAF!$A$2:$A$251,0))),NA())</f>
        <v>#N/A</v>
      </c>
      <c r="H128" s="26" t="e">
        <f>IFERROR(IF(AND(ISERROR($E129),ISERROR(INDEX(GrocerySAF!B$2:B$251,MATCH(GrocerySA!$C128,GrocerySAF!$A$2:$A$251,0)))),$E128,INDEX(GrocerySAF!B$2:B$251,MATCH(GrocerySA!$C128,GrocerySAF!$A$2:$A$251,0))),NA())</f>
        <v>#N/A</v>
      </c>
      <c r="I128" s="25" t="e">
        <f>IFERROR(IF(AND(ISERROR($E129),ISERROR(INDEX(GrocerySAF!E$2:E$251,MATCH(GrocerySA!$C128,GrocerySAF!$A$2:$A$251,0)))),$E128,INDEX(GrocerySAF!E$2:E$251,MATCH(GrocerySA!$C128,GrocerySAF!$A$2:$A$251,0))),NA())</f>
        <v>#N/A</v>
      </c>
      <c r="J128" s="25" t="e">
        <f>IFERROR(IF(AND(ISERROR($E129),ISERROR(INDEX(GrocerySAF!F$2:F$251,MATCH(GrocerySA!$C128,GrocerySAF!$A$2:$A$251,0)))),$E128,INDEX(GrocerySAF!F$2:F$251,MATCH(GrocerySA!$C128,GrocerySAF!$A$2:$A$251,0))),NA())</f>
        <v>#N/A</v>
      </c>
      <c r="K128" s="25"/>
      <c r="L128" s="26"/>
      <c r="M128" s="25"/>
      <c r="N128" s="56">
        <f>E128/GrocerySA!E128</f>
        <v>1</v>
      </c>
      <c r="Z128" s="47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</row>
    <row r="129" spans="1:40" ht="12.75" x14ac:dyDescent="0.2">
      <c r="A129" s="23">
        <f t="shared" si="11"/>
        <v>8</v>
      </c>
      <c r="B129" s="23">
        <f t="shared" si="12"/>
        <v>2002</v>
      </c>
      <c r="C129" s="23">
        <v>128</v>
      </c>
      <c r="D129" s="24">
        <v>37469</v>
      </c>
      <c r="E129" s="25">
        <f>IF(ISBLANK(table!E129),NA(),table!E129)</f>
        <v>34874</v>
      </c>
      <c r="F129" s="25" t="e">
        <f>IFERROR(IF(AND(ISERROR($E130),ISERROR(INDEX(GrocerySAF!C$2:C$251,MATCH(GrocerySA!$C129,GrocerySAF!$A$2:$A$251,0)))),$E129,INDEX(GrocerySAF!C$2:C$251,MATCH(GrocerySA!$C129,GrocerySAF!$A$2:$A$251,0))),NA())</f>
        <v>#N/A</v>
      </c>
      <c r="G129" s="25" t="e">
        <f>IFERROR(IF(AND(ISERROR($E130),ISERROR(INDEX(GrocerySAF!D$2:D$251,MATCH(GrocerySA!$C129,GrocerySAF!$A$2:$A$251,0)))),$E129,INDEX(GrocerySAF!D$2:D$251,MATCH(GrocerySA!$C129,GrocerySAF!$A$2:$A$251,0))),NA())</f>
        <v>#N/A</v>
      </c>
      <c r="H129" s="26" t="e">
        <f>IFERROR(IF(AND(ISERROR($E130),ISERROR(INDEX(GrocerySAF!B$2:B$251,MATCH(GrocerySA!$C129,GrocerySAF!$A$2:$A$251,0)))),$E129,INDEX(GrocerySAF!B$2:B$251,MATCH(GrocerySA!$C129,GrocerySAF!$A$2:$A$251,0))),NA())</f>
        <v>#N/A</v>
      </c>
      <c r="I129" s="25" t="e">
        <f>IFERROR(IF(AND(ISERROR($E130),ISERROR(INDEX(GrocerySAF!E$2:E$251,MATCH(GrocerySA!$C129,GrocerySAF!$A$2:$A$251,0)))),$E129,INDEX(GrocerySAF!E$2:E$251,MATCH(GrocerySA!$C129,GrocerySAF!$A$2:$A$251,0))),NA())</f>
        <v>#N/A</v>
      </c>
      <c r="J129" s="25" t="e">
        <f>IFERROR(IF(AND(ISERROR($E130),ISERROR(INDEX(GrocerySAF!F$2:F$251,MATCH(GrocerySA!$C129,GrocerySAF!$A$2:$A$251,0)))),$E129,INDEX(GrocerySAF!F$2:F$251,MATCH(GrocerySA!$C129,GrocerySAF!$A$2:$A$251,0))),NA())</f>
        <v>#N/A</v>
      </c>
      <c r="K129" s="25"/>
      <c r="L129" s="26"/>
      <c r="M129" s="25"/>
      <c r="N129" s="56">
        <f>E129/GrocerySA!E129</f>
        <v>1</v>
      </c>
      <c r="Z129" s="47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</row>
    <row r="130" spans="1:40" ht="12.75" x14ac:dyDescent="0.2">
      <c r="A130" s="23">
        <f t="shared" si="11"/>
        <v>9</v>
      </c>
      <c r="B130" s="23">
        <f t="shared" si="12"/>
        <v>2002</v>
      </c>
      <c r="C130" s="23">
        <v>129</v>
      </c>
      <c r="D130" s="24">
        <v>37500</v>
      </c>
      <c r="E130" s="25">
        <f>IF(ISBLANK(table!E130),NA(),table!E130)</f>
        <v>34865</v>
      </c>
      <c r="F130" s="25" t="e">
        <f>IFERROR(IF(AND(ISERROR($E131),ISERROR(INDEX(GrocerySAF!C$2:C$251,MATCH(GrocerySA!$C130,GrocerySAF!$A$2:$A$251,0)))),$E130,INDEX(GrocerySAF!C$2:C$251,MATCH(GrocerySA!$C130,GrocerySAF!$A$2:$A$251,0))),NA())</f>
        <v>#N/A</v>
      </c>
      <c r="G130" s="25" t="e">
        <f>IFERROR(IF(AND(ISERROR($E131),ISERROR(INDEX(GrocerySAF!D$2:D$251,MATCH(GrocerySA!$C130,GrocerySAF!$A$2:$A$251,0)))),$E130,INDEX(GrocerySAF!D$2:D$251,MATCH(GrocerySA!$C130,GrocerySAF!$A$2:$A$251,0))),NA())</f>
        <v>#N/A</v>
      </c>
      <c r="H130" s="26" t="e">
        <f>IFERROR(IF(AND(ISERROR($E131),ISERROR(INDEX(GrocerySAF!B$2:B$251,MATCH(GrocerySA!$C130,GrocerySAF!$A$2:$A$251,0)))),$E130,INDEX(GrocerySAF!B$2:B$251,MATCH(GrocerySA!$C130,GrocerySAF!$A$2:$A$251,0))),NA())</f>
        <v>#N/A</v>
      </c>
      <c r="I130" s="25" t="e">
        <f>IFERROR(IF(AND(ISERROR($E131),ISERROR(INDEX(GrocerySAF!E$2:E$251,MATCH(GrocerySA!$C130,GrocerySAF!$A$2:$A$251,0)))),$E130,INDEX(GrocerySAF!E$2:E$251,MATCH(GrocerySA!$C130,GrocerySAF!$A$2:$A$251,0))),NA())</f>
        <v>#N/A</v>
      </c>
      <c r="J130" s="25" t="e">
        <f>IFERROR(IF(AND(ISERROR($E131),ISERROR(INDEX(GrocerySAF!F$2:F$251,MATCH(GrocerySA!$C130,GrocerySAF!$A$2:$A$251,0)))),$E130,INDEX(GrocerySAF!F$2:F$251,MATCH(GrocerySA!$C130,GrocerySAF!$A$2:$A$251,0))),NA())</f>
        <v>#N/A</v>
      </c>
      <c r="K130" s="25"/>
      <c r="L130" s="26"/>
      <c r="M130" s="25"/>
      <c r="N130" s="56">
        <f>E130/GrocerySA!E130</f>
        <v>1</v>
      </c>
      <c r="Z130" s="47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</row>
    <row r="131" spans="1:40" ht="12.75" x14ac:dyDescent="0.2">
      <c r="A131" s="23">
        <f t="shared" ref="A131:A194" si="13">MONTH(D131)</f>
        <v>10</v>
      </c>
      <c r="B131" s="23">
        <f t="shared" ref="B131:B194" si="14">YEAR(D131)</f>
        <v>2002</v>
      </c>
      <c r="C131" s="23">
        <v>130</v>
      </c>
      <c r="D131" s="24">
        <v>37530</v>
      </c>
      <c r="E131" s="25">
        <f>IF(ISBLANK(table!E131),NA(),table!E131)</f>
        <v>34990</v>
      </c>
      <c r="F131" s="25" t="e">
        <f>IFERROR(IF(AND(ISERROR($E132),ISERROR(INDEX(GrocerySAF!C$2:C$251,MATCH(GrocerySA!$C131,GrocerySAF!$A$2:$A$251,0)))),$E131,INDEX(GrocerySAF!C$2:C$251,MATCH(GrocerySA!$C131,GrocerySAF!$A$2:$A$251,0))),NA())</f>
        <v>#N/A</v>
      </c>
      <c r="G131" s="25" t="e">
        <f>IFERROR(IF(AND(ISERROR($E132),ISERROR(INDEX(GrocerySAF!D$2:D$251,MATCH(GrocerySA!$C131,GrocerySAF!$A$2:$A$251,0)))),$E131,INDEX(GrocerySAF!D$2:D$251,MATCH(GrocerySA!$C131,GrocerySAF!$A$2:$A$251,0))),NA())</f>
        <v>#N/A</v>
      </c>
      <c r="H131" s="26" t="e">
        <f>IFERROR(IF(AND(ISERROR($E132),ISERROR(INDEX(GrocerySAF!B$2:B$251,MATCH(GrocerySA!$C131,GrocerySAF!$A$2:$A$251,0)))),$E131,INDEX(GrocerySAF!B$2:B$251,MATCH(GrocerySA!$C131,GrocerySAF!$A$2:$A$251,0))),NA())</f>
        <v>#N/A</v>
      </c>
      <c r="I131" s="25" t="e">
        <f>IFERROR(IF(AND(ISERROR($E132),ISERROR(INDEX(GrocerySAF!E$2:E$251,MATCH(GrocerySA!$C131,GrocerySAF!$A$2:$A$251,0)))),$E131,INDEX(GrocerySAF!E$2:E$251,MATCH(GrocerySA!$C131,GrocerySAF!$A$2:$A$251,0))),NA())</f>
        <v>#N/A</v>
      </c>
      <c r="J131" s="25" t="e">
        <f>IFERROR(IF(AND(ISERROR($E132),ISERROR(INDEX(GrocerySAF!F$2:F$251,MATCH(GrocerySA!$C131,GrocerySAF!$A$2:$A$251,0)))),$E131,INDEX(GrocerySAF!F$2:F$251,MATCH(GrocerySA!$C131,GrocerySAF!$A$2:$A$251,0))),NA())</f>
        <v>#N/A</v>
      </c>
      <c r="K131" s="25"/>
      <c r="L131" s="26"/>
      <c r="M131" s="25"/>
      <c r="N131" s="56">
        <f>E131/GrocerySA!E131</f>
        <v>1</v>
      </c>
      <c r="Z131" s="47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</row>
    <row r="132" spans="1:40" ht="12.75" x14ac:dyDescent="0.2">
      <c r="A132" s="23">
        <f t="shared" si="13"/>
        <v>11</v>
      </c>
      <c r="B132" s="23">
        <f t="shared" si="14"/>
        <v>2002</v>
      </c>
      <c r="C132" s="23">
        <v>131</v>
      </c>
      <c r="D132" s="24">
        <v>37561</v>
      </c>
      <c r="E132" s="25">
        <f>IF(ISBLANK(table!E132),NA(),table!E132)</f>
        <v>35157</v>
      </c>
      <c r="F132" s="25" t="e">
        <f>IFERROR(IF(AND(ISERROR($E133),ISERROR(INDEX(GrocerySAF!C$2:C$251,MATCH(GrocerySA!$C132,GrocerySAF!$A$2:$A$251,0)))),$E132,INDEX(GrocerySAF!C$2:C$251,MATCH(GrocerySA!$C132,GrocerySAF!$A$2:$A$251,0))),NA())</f>
        <v>#N/A</v>
      </c>
      <c r="G132" s="25" t="e">
        <f>IFERROR(IF(AND(ISERROR($E133),ISERROR(INDEX(GrocerySAF!D$2:D$251,MATCH(GrocerySA!$C132,GrocerySAF!$A$2:$A$251,0)))),$E132,INDEX(GrocerySAF!D$2:D$251,MATCH(GrocerySA!$C132,GrocerySAF!$A$2:$A$251,0))),NA())</f>
        <v>#N/A</v>
      </c>
      <c r="H132" s="26" t="e">
        <f>IFERROR(IF(AND(ISERROR($E133),ISERROR(INDEX(GrocerySAF!B$2:B$251,MATCH(GrocerySA!$C132,GrocerySAF!$A$2:$A$251,0)))),$E132,INDEX(GrocerySAF!B$2:B$251,MATCH(GrocerySA!$C132,GrocerySAF!$A$2:$A$251,0))),NA())</f>
        <v>#N/A</v>
      </c>
      <c r="I132" s="25" t="e">
        <f>IFERROR(IF(AND(ISERROR($E133),ISERROR(INDEX(GrocerySAF!E$2:E$251,MATCH(GrocerySA!$C132,GrocerySAF!$A$2:$A$251,0)))),$E132,INDEX(GrocerySAF!E$2:E$251,MATCH(GrocerySA!$C132,GrocerySAF!$A$2:$A$251,0))),NA())</f>
        <v>#N/A</v>
      </c>
      <c r="J132" s="25" t="e">
        <f>IFERROR(IF(AND(ISERROR($E133),ISERROR(INDEX(GrocerySAF!F$2:F$251,MATCH(GrocerySA!$C132,GrocerySAF!$A$2:$A$251,0)))),$E132,INDEX(GrocerySAF!F$2:F$251,MATCH(GrocerySA!$C132,GrocerySAF!$A$2:$A$251,0))),NA())</f>
        <v>#N/A</v>
      </c>
      <c r="K132" s="25"/>
      <c r="L132" s="26"/>
      <c r="M132" s="25"/>
      <c r="N132" s="56">
        <f>E132/GrocerySA!E132</f>
        <v>1</v>
      </c>
      <c r="Z132" s="47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</row>
    <row r="133" spans="1:40" ht="12.75" x14ac:dyDescent="0.2">
      <c r="A133" s="23">
        <f t="shared" si="13"/>
        <v>12</v>
      </c>
      <c r="B133" s="23">
        <f t="shared" si="14"/>
        <v>2002</v>
      </c>
      <c r="C133" s="23">
        <v>132</v>
      </c>
      <c r="D133" s="24">
        <v>37591</v>
      </c>
      <c r="E133" s="25">
        <f>IF(ISBLANK(table!E133),NA(),table!E133)</f>
        <v>35257</v>
      </c>
      <c r="F133" s="25" t="e">
        <f>IFERROR(IF(AND(ISERROR($E134),ISERROR(INDEX(GrocerySAF!C$2:C$251,MATCH(GrocerySA!$C133,GrocerySAF!$A$2:$A$251,0)))),$E133,INDEX(GrocerySAF!C$2:C$251,MATCH(GrocerySA!$C133,GrocerySAF!$A$2:$A$251,0))),NA())</f>
        <v>#N/A</v>
      </c>
      <c r="G133" s="25" t="e">
        <f>IFERROR(IF(AND(ISERROR($E134),ISERROR(INDEX(GrocerySAF!D$2:D$251,MATCH(GrocerySA!$C133,GrocerySAF!$A$2:$A$251,0)))),$E133,INDEX(GrocerySAF!D$2:D$251,MATCH(GrocerySA!$C133,GrocerySAF!$A$2:$A$251,0))),NA())</f>
        <v>#N/A</v>
      </c>
      <c r="H133" s="26" t="e">
        <f>IFERROR(IF(AND(ISERROR($E134),ISERROR(INDEX(GrocerySAF!B$2:B$251,MATCH(GrocerySA!$C133,GrocerySAF!$A$2:$A$251,0)))),$E133,INDEX(GrocerySAF!B$2:B$251,MATCH(GrocerySA!$C133,GrocerySAF!$A$2:$A$251,0))),NA())</f>
        <v>#N/A</v>
      </c>
      <c r="I133" s="25" t="e">
        <f>IFERROR(IF(AND(ISERROR($E134),ISERROR(INDEX(GrocerySAF!E$2:E$251,MATCH(GrocerySA!$C133,GrocerySAF!$A$2:$A$251,0)))),$E133,INDEX(GrocerySAF!E$2:E$251,MATCH(GrocerySA!$C133,GrocerySAF!$A$2:$A$251,0))),NA())</f>
        <v>#N/A</v>
      </c>
      <c r="J133" s="25" t="e">
        <f>IFERROR(IF(AND(ISERROR($E134),ISERROR(INDEX(GrocerySAF!F$2:F$251,MATCH(GrocerySA!$C133,GrocerySAF!$A$2:$A$251,0)))),$E133,INDEX(GrocerySAF!F$2:F$251,MATCH(GrocerySA!$C133,GrocerySAF!$A$2:$A$251,0))),NA())</f>
        <v>#N/A</v>
      </c>
      <c r="K133" s="25"/>
      <c r="L133" s="26"/>
      <c r="M133" s="25"/>
      <c r="N133" s="56">
        <f>E133/GrocerySA!E133</f>
        <v>1</v>
      </c>
      <c r="Z133" s="47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</row>
    <row r="134" spans="1:40" ht="12.75" x14ac:dyDescent="0.2">
      <c r="A134" s="23">
        <f t="shared" si="13"/>
        <v>1</v>
      </c>
      <c r="B134" s="23">
        <f t="shared" si="14"/>
        <v>2003</v>
      </c>
      <c r="C134" s="23">
        <v>133</v>
      </c>
      <c r="D134" s="24">
        <v>37622</v>
      </c>
      <c r="E134" s="25">
        <f>IF(ISBLANK(table!E134),NA(),table!E134)</f>
        <v>35669</v>
      </c>
      <c r="F134" s="25" t="e">
        <f>IFERROR(IF(AND(ISERROR($E135),ISERROR(INDEX(GrocerySAF!C$2:C$251,MATCH(GrocerySA!$C134,GrocerySAF!$A$2:$A$251,0)))),$E134,INDEX(GrocerySAF!C$2:C$251,MATCH(GrocerySA!$C134,GrocerySAF!$A$2:$A$251,0))),NA())</f>
        <v>#N/A</v>
      </c>
      <c r="G134" s="25" t="e">
        <f>IFERROR(IF(AND(ISERROR($E135),ISERROR(INDEX(GrocerySAF!D$2:D$251,MATCH(GrocerySA!$C134,GrocerySAF!$A$2:$A$251,0)))),$E134,INDEX(GrocerySAF!D$2:D$251,MATCH(GrocerySA!$C134,GrocerySAF!$A$2:$A$251,0))),NA())</f>
        <v>#N/A</v>
      </c>
      <c r="H134" s="26" t="e">
        <f>IFERROR(IF(AND(ISERROR($E135),ISERROR(INDEX(GrocerySAF!B$2:B$251,MATCH(GrocerySA!$C134,GrocerySAF!$A$2:$A$251,0)))),$E134,INDEX(GrocerySAF!B$2:B$251,MATCH(GrocerySA!$C134,GrocerySAF!$A$2:$A$251,0))),NA())</f>
        <v>#N/A</v>
      </c>
      <c r="I134" s="25" t="e">
        <f>IFERROR(IF(AND(ISERROR($E135),ISERROR(INDEX(GrocerySAF!E$2:E$251,MATCH(GrocerySA!$C134,GrocerySAF!$A$2:$A$251,0)))),$E134,INDEX(GrocerySAF!E$2:E$251,MATCH(GrocerySA!$C134,GrocerySAF!$A$2:$A$251,0))),NA())</f>
        <v>#N/A</v>
      </c>
      <c r="J134" s="25" t="e">
        <f>IFERROR(IF(AND(ISERROR($E135),ISERROR(INDEX(GrocerySAF!F$2:F$251,MATCH(GrocerySA!$C134,GrocerySAF!$A$2:$A$251,0)))),$E134,INDEX(GrocerySAF!F$2:F$251,MATCH(GrocerySA!$C134,GrocerySAF!$A$2:$A$251,0))),NA())</f>
        <v>#N/A</v>
      </c>
      <c r="K134" s="25"/>
      <c r="L134" s="26"/>
      <c r="M134" s="25"/>
      <c r="N134" s="56">
        <f>E134/GrocerySA!E134</f>
        <v>1</v>
      </c>
      <c r="Z134" s="47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</row>
    <row r="135" spans="1:40" ht="12.75" x14ac:dyDescent="0.2">
      <c r="A135" s="23">
        <f t="shared" si="13"/>
        <v>2</v>
      </c>
      <c r="B135" s="23">
        <f t="shared" si="14"/>
        <v>2003</v>
      </c>
      <c r="C135" s="23">
        <v>134</v>
      </c>
      <c r="D135" s="24">
        <v>37653</v>
      </c>
      <c r="E135" s="25">
        <f>IF(ISBLANK(table!E135),NA(),table!E135)</f>
        <v>35570</v>
      </c>
      <c r="F135" s="25" t="e">
        <f>IFERROR(IF(AND(ISERROR($E136),ISERROR(INDEX(GrocerySAF!C$2:C$251,MATCH(GrocerySA!$C135,GrocerySAF!$A$2:$A$251,0)))),$E135,INDEX(GrocerySAF!C$2:C$251,MATCH(GrocerySA!$C135,GrocerySAF!$A$2:$A$251,0))),NA())</f>
        <v>#N/A</v>
      </c>
      <c r="G135" s="25" t="e">
        <f>IFERROR(IF(AND(ISERROR($E136),ISERROR(INDEX(GrocerySAF!D$2:D$251,MATCH(GrocerySA!$C135,GrocerySAF!$A$2:$A$251,0)))),$E135,INDEX(GrocerySAF!D$2:D$251,MATCH(GrocerySA!$C135,GrocerySAF!$A$2:$A$251,0))),NA())</f>
        <v>#N/A</v>
      </c>
      <c r="H135" s="26" t="e">
        <f>IFERROR(IF(AND(ISERROR($E136),ISERROR(INDEX(GrocerySAF!B$2:B$251,MATCH(GrocerySA!$C135,GrocerySAF!$A$2:$A$251,0)))),$E135,INDEX(GrocerySAF!B$2:B$251,MATCH(GrocerySA!$C135,GrocerySAF!$A$2:$A$251,0))),NA())</f>
        <v>#N/A</v>
      </c>
      <c r="I135" s="25" t="e">
        <f>IFERROR(IF(AND(ISERROR($E136),ISERROR(INDEX(GrocerySAF!E$2:E$251,MATCH(GrocerySA!$C135,GrocerySAF!$A$2:$A$251,0)))),$E135,INDEX(GrocerySAF!E$2:E$251,MATCH(GrocerySA!$C135,GrocerySAF!$A$2:$A$251,0))),NA())</f>
        <v>#N/A</v>
      </c>
      <c r="J135" s="25" t="e">
        <f>IFERROR(IF(AND(ISERROR($E136),ISERROR(INDEX(GrocerySAF!F$2:F$251,MATCH(GrocerySA!$C135,GrocerySAF!$A$2:$A$251,0)))),$E135,INDEX(GrocerySAF!F$2:F$251,MATCH(GrocerySA!$C135,GrocerySAF!$A$2:$A$251,0))),NA())</f>
        <v>#N/A</v>
      </c>
      <c r="K135" s="25"/>
      <c r="L135" s="26"/>
      <c r="M135" s="25"/>
      <c r="N135" s="56">
        <f>E135/GrocerySA!E135</f>
        <v>1</v>
      </c>
      <c r="Z135" s="47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</row>
    <row r="136" spans="1:40" ht="12.75" x14ac:dyDescent="0.2">
      <c r="A136" s="23">
        <f t="shared" si="13"/>
        <v>3</v>
      </c>
      <c r="B136" s="23">
        <f t="shared" si="14"/>
        <v>2003</v>
      </c>
      <c r="C136" s="23">
        <v>135</v>
      </c>
      <c r="D136" s="24">
        <v>37681</v>
      </c>
      <c r="E136" s="25">
        <f>IF(ISBLANK(table!E136),NA(),table!E136)</f>
        <v>35549</v>
      </c>
      <c r="F136" s="25" t="e">
        <f>IFERROR(IF(AND(ISERROR($E137),ISERROR(INDEX(GrocerySAF!C$2:C$251,MATCH(GrocerySA!$C136,GrocerySAF!$A$2:$A$251,0)))),$E136,INDEX(GrocerySAF!C$2:C$251,MATCH(GrocerySA!$C136,GrocerySAF!$A$2:$A$251,0))),NA())</f>
        <v>#N/A</v>
      </c>
      <c r="G136" s="25" t="e">
        <f>IFERROR(IF(AND(ISERROR($E137),ISERROR(INDEX(GrocerySAF!D$2:D$251,MATCH(GrocerySA!$C136,GrocerySAF!$A$2:$A$251,0)))),$E136,INDEX(GrocerySAF!D$2:D$251,MATCH(GrocerySA!$C136,GrocerySAF!$A$2:$A$251,0))),NA())</f>
        <v>#N/A</v>
      </c>
      <c r="H136" s="26" t="e">
        <f>IFERROR(IF(AND(ISERROR($E137),ISERROR(INDEX(GrocerySAF!B$2:B$251,MATCH(GrocerySA!$C136,GrocerySAF!$A$2:$A$251,0)))),$E136,INDEX(GrocerySAF!B$2:B$251,MATCH(GrocerySA!$C136,GrocerySAF!$A$2:$A$251,0))),NA())</f>
        <v>#N/A</v>
      </c>
      <c r="I136" s="25" t="e">
        <f>IFERROR(IF(AND(ISERROR($E137),ISERROR(INDEX(GrocerySAF!E$2:E$251,MATCH(GrocerySA!$C136,GrocerySAF!$A$2:$A$251,0)))),$E136,INDEX(GrocerySAF!E$2:E$251,MATCH(GrocerySA!$C136,GrocerySAF!$A$2:$A$251,0))),NA())</f>
        <v>#N/A</v>
      </c>
      <c r="J136" s="25" t="e">
        <f>IFERROR(IF(AND(ISERROR($E137),ISERROR(INDEX(GrocerySAF!F$2:F$251,MATCH(GrocerySA!$C136,GrocerySAF!$A$2:$A$251,0)))),$E136,INDEX(GrocerySAF!F$2:F$251,MATCH(GrocerySA!$C136,GrocerySAF!$A$2:$A$251,0))),NA())</f>
        <v>#N/A</v>
      </c>
      <c r="K136" s="25"/>
      <c r="L136" s="26"/>
      <c r="M136" s="25"/>
      <c r="N136" s="56">
        <f>E136/GrocerySA!E136</f>
        <v>1</v>
      </c>
      <c r="Z136" s="47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</row>
    <row r="137" spans="1:40" ht="12.75" x14ac:dyDescent="0.2">
      <c r="A137" s="23">
        <f t="shared" si="13"/>
        <v>4</v>
      </c>
      <c r="B137" s="23">
        <f t="shared" si="14"/>
        <v>2003</v>
      </c>
      <c r="C137" s="23">
        <v>136</v>
      </c>
      <c r="D137" s="24">
        <v>37712</v>
      </c>
      <c r="E137" s="25">
        <f>IF(ISBLANK(table!E137),NA(),table!E137)</f>
        <v>35638</v>
      </c>
      <c r="F137" s="25" t="e">
        <f>IFERROR(IF(AND(ISERROR($E138),ISERROR(INDEX(GrocerySAF!C$2:C$251,MATCH(GrocerySA!$C137,GrocerySAF!$A$2:$A$251,0)))),$E137,INDEX(GrocerySAF!C$2:C$251,MATCH(GrocerySA!$C137,GrocerySAF!$A$2:$A$251,0))),NA())</f>
        <v>#N/A</v>
      </c>
      <c r="G137" s="25" t="e">
        <f>IFERROR(IF(AND(ISERROR($E138),ISERROR(INDEX(GrocerySAF!D$2:D$251,MATCH(GrocerySA!$C137,GrocerySAF!$A$2:$A$251,0)))),$E137,INDEX(GrocerySAF!D$2:D$251,MATCH(GrocerySA!$C137,GrocerySAF!$A$2:$A$251,0))),NA())</f>
        <v>#N/A</v>
      </c>
      <c r="H137" s="26" t="e">
        <f>IFERROR(IF(AND(ISERROR($E138),ISERROR(INDEX(GrocerySAF!B$2:B$251,MATCH(GrocerySA!$C137,GrocerySAF!$A$2:$A$251,0)))),$E137,INDEX(GrocerySAF!B$2:B$251,MATCH(GrocerySA!$C137,GrocerySAF!$A$2:$A$251,0))),NA())</f>
        <v>#N/A</v>
      </c>
      <c r="I137" s="25" t="e">
        <f>IFERROR(IF(AND(ISERROR($E138),ISERROR(INDEX(GrocerySAF!E$2:E$251,MATCH(GrocerySA!$C137,GrocerySAF!$A$2:$A$251,0)))),$E137,INDEX(GrocerySAF!E$2:E$251,MATCH(GrocerySA!$C137,GrocerySAF!$A$2:$A$251,0))),NA())</f>
        <v>#N/A</v>
      </c>
      <c r="J137" s="25" t="e">
        <f>IFERROR(IF(AND(ISERROR($E138),ISERROR(INDEX(GrocerySAF!F$2:F$251,MATCH(GrocerySA!$C137,GrocerySAF!$A$2:$A$251,0)))),$E137,INDEX(GrocerySAF!F$2:F$251,MATCH(GrocerySA!$C137,GrocerySAF!$A$2:$A$251,0))),NA())</f>
        <v>#N/A</v>
      </c>
      <c r="K137" s="25"/>
      <c r="L137" s="26"/>
      <c r="M137" s="25"/>
      <c r="N137" s="56">
        <f>E137/GrocerySA!E137</f>
        <v>1</v>
      </c>
      <c r="Z137" s="47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</row>
    <row r="138" spans="1:40" ht="12.75" x14ac:dyDescent="0.2">
      <c r="A138" s="23">
        <f t="shared" si="13"/>
        <v>5</v>
      </c>
      <c r="B138" s="23">
        <f t="shared" si="14"/>
        <v>2003</v>
      </c>
      <c r="C138" s="23">
        <v>137</v>
      </c>
      <c r="D138" s="24">
        <v>37742</v>
      </c>
      <c r="E138" s="25">
        <f>IF(ISBLANK(table!E138),NA(),table!E138)</f>
        <v>35225</v>
      </c>
      <c r="F138" s="25" t="e">
        <f>IFERROR(IF(AND(ISERROR($E139),ISERROR(INDEX(GrocerySAF!C$2:C$251,MATCH(GrocerySA!$C138,GrocerySAF!$A$2:$A$251,0)))),$E138,INDEX(GrocerySAF!C$2:C$251,MATCH(GrocerySA!$C138,GrocerySAF!$A$2:$A$251,0))),NA())</f>
        <v>#N/A</v>
      </c>
      <c r="G138" s="25" t="e">
        <f>IFERROR(IF(AND(ISERROR($E139),ISERROR(INDEX(GrocerySAF!D$2:D$251,MATCH(GrocerySA!$C138,GrocerySAF!$A$2:$A$251,0)))),$E138,INDEX(GrocerySAF!D$2:D$251,MATCH(GrocerySA!$C138,GrocerySAF!$A$2:$A$251,0))),NA())</f>
        <v>#N/A</v>
      </c>
      <c r="H138" s="26" t="e">
        <f>IFERROR(IF(AND(ISERROR($E139),ISERROR(INDEX(GrocerySAF!B$2:B$251,MATCH(GrocerySA!$C138,GrocerySAF!$A$2:$A$251,0)))),$E138,INDEX(GrocerySAF!B$2:B$251,MATCH(GrocerySA!$C138,GrocerySAF!$A$2:$A$251,0))),NA())</f>
        <v>#N/A</v>
      </c>
      <c r="I138" s="25" t="e">
        <f>IFERROR(IF(AND(ISERROR($E139),ISERROR(INDEX(GrocerySAF!E$2:E$251,MATCH(GrocerySA!$C138,GrocerySAF!$A$2:$A$251,0)))),$E138,INDEX(GrocerySAF!E$2:E$251,MATCH(GrocerySA!$C138,GrocerySAF!$A$2:$A$251,0))),NA())</f>
        <v>#N/A</v>
      </c>
      <c r="J138" s="25" t="e">
        <f>IFERROR(IF(AND(ISERROR($E139),ISERROR(INDEX(GrocerySAF!F$2:F$251,MATCH(GrocerySA!$C138,GrocerySAF!$A$2:$A$251,0)))),$E138,INDEX(GrocerySAF!F$2:F$251,MATCH(GrocerySA!$C138,GrocerySAF!$A$2:$A$251,0))),NA())</f>
        <v>#N/A</v>
      </c>
      <c r="K138" s="25"/>
      <c r="L138" s="26"/>
      <c r="M138" s="25"/>
      <c r="N138" s="56">
        <f>E138/GrocerySA!E138</f>
        <v>1</v>
      </c>
      <c r="Z138" s="47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</row>
    <row r="139" spans="1:40" ht="12.75" x14ac:dyDescent="0.2">
      <c r="A139" s="23">
        <f t="shared" si="13"/>
        <v>6</v>
      </c>
      <c r="B139" s="23">
        <f t="shared" si="14"/>
        <v>2003</v>
      </c>
      <c r="C139" s="23">
        <v>138</v>
      </c>
      <c r="D139" s="24">
        <v>37773</v>
      </c>
      <c r="E139" s="25">
        <f>IF(ISBLANK(table!E139),NA(),table!E139)</f>
        <v>35676</v>
      </c>
      <c r="F139" s="25" t="e">
        <f>IFERROR(IF(AND(ISERROR($E140),ISERROR(INDEX(GrocerySAF!C$2:C$251,MATCH(GrocerySA!$C139,GrocerySAF!$A$2:$A$251,0)))),$E139,INDEX(GrocerySAF!C$2:C$251,MATCH(GrocerySA!$C139,GrocerySAF!$A$2:$A$251,0))),NA())</f>
        <v>#N/A</v>
      </c>
      <c r="G139" s="25" t="e">
        <f>IFERROR(IF(AND(ISERROR($E140),ISERROR(INDEX(GrocerySAF!D$2:D$251,MATCH(GrocerySA!$C139,GrocerySAF!$A$2:$A$251,0)))),$E139,INDEX(GrocerySAF!D$2:D$251,MATCH(GrocerySA!$C139,GrocerySAF!$A$2:$A$251,0))),NA())</f>
        <v>#N/A</v>
      </c>
      <c r="H139" s="26" t="e">
        <f>IFERROR(IF(AND(ISERROR($E140),ISERROR(INDEX(GrocerySAF!B$2:B$251,MATCH(GrocerySA!$C139,GrocerySAF!$A$2:$A$251,0)))),$E139,INDEX(GrocerySAF!B$2:B$251,MATCH(GrocerySA!$C139,GrocerySAF!$A$2:$A$251,0))),NA())</f>
        <v>#N/A</v>
      </c>
      <c r="I139" s="25" t="e">
        <f>IFERROR(IF(AND(ISERROR($E140),ISERROR(INDEX(GrocerySAF!E$2:E$251,MATCH(GrocerySA!$C139,GrocerySAF!$A$2:$A$251,0)))),$E139,INDEX(GrocerySAF!E$2:E$251,MATCH(GrocerySA!$C139,GrocerySAF!$A$2:$A$251,0))),NA())</f>
        <v>#N/A</v>
      </c>
      <c r="J139" s="25" t="e">
        <f>IFERROR(IF(AND(ISERROR($E140),ISERROR(INDEX(GrocerySAF!F$2:F$251,MATCH(GrocerySA!$C139,GrocerySAF!$A$2:$A$251,0)))),$E139,INDEX(GrocerySAF!F$2:F$251,MATCH(GrocerySA!$C139,GrocerySAF!$A$2:$A$251,0))),NA())</f>
        <v>#N/A</v>
      </c>
      <c r="K139" s="25"/>
      <c r="L139" s="26"/>
      <c r="M139" s="25"/>
      <c r="N139" s="56">
        <f>E139/GrocerySA!E139</f>
        <v>1</v>
      </c>
      <c r="Z139" s="47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</row>
    <row r="140" spans="1:40" ht="12.75" x14ac:dyDescent="0.2">
      <c r="A140" s="23">
        <f t="shared" si="13"/>
        <v>7</v>
      </c>
      <c r="B140" s="23">
        <f t="shared" si="14"/>
        <v>2003</v>
      </c>
      <c r="C140" s="23">
        <v>139</v>
      </c>
      <c r="D140" s="24">
        <v>37803</v>
      </c>
      <c r="E140" s="25">
        <f>IF(ISBLANK(table!E140),NA(),table!E140)</f>
        <v>35957</v>
      </c>
      <c r="F140" s="25" t="e">
        <f>IFERROR(IF(AND(ISERROR($E141),ISERROR(INDEX(GrocerySAF!C$2:C$251,MATCH(GrocerySA!$C140,GrocerySAF!$A$2:$A$251,0)))),$E140,INDEX(GrocerySAF!C$2:C$251,MATCH(GrocerySA!$C140,GrocerySAF!$A$2:$A$251,0))),NA())</f>
        <v>#N/A</v>
      </c>
      <c r="G140" s="25" t="e">
        <f>IFERROR(IF(AND(ISERROR($E141),ISERROR(INDEX(GrocerySAF!D$2:D$251,MATCH(GrocerySA!$C140,GrocerySAF!$A$2:$A$251,0)))),$E140,INDEX(GrocerySAF!D$2:D$251,MATCH(GrocerySA!$C140,GrocerySAF!$A$2:$A$251,0))),NA())</f>
        <v>#N/A</v>
      </c>
      <c r="H140" s="26" t="e">
        <f>IFERROR(IF(AND(ISERROR($E141),ISERROR(INDEX(GrocerySAF!B$2:B$251,MATCH(GrocerySA!$C140,GrocerySAF!$A$2:$A$251,0)))),$E140,INDEX(GrocerySAF!B$2:B$251,MATCH(GrocerySA!$C140,GrocerySAF!$A$2:$A$251,0))),NA())</f>
        <v>#N/A</v>
      </c>
      <c r="I140" s="25" t="e">
        <f>IFERROR(IF(AND(ISERROR($E141),ISERROR(INDEX(GrocerySAF!E$2:E$251,MATCH(GrocerySA!$C140,GrocerySAF!$A$2:$A$251,0)))),$E140,INDEX(GrocerySAF!E$2:E$251,MATCH(GrocerySA!$C140,GrocerySAF!$A$2:$A$251,0))),NA())</f>
        <v>#N/A</v>
      </c>
      <c r="J140" s="25" t="e">
        <f>IFERROR(IF(AND(ISERROR($E141),ISERROR(INDEX(GrocerySAF!F$2:F$251,MATCH(GrocerySA!$C140,GrocerySAF!$A$2:$A$251,0)))),$E140,INDEX(GrocerySAF!F$2:F$251,MATCH(GrocerySA!$C140,GrocerySAF!$A$2:$A$251,0))),NA())</f>
        <v>#N/A</v>
      </c>
      <c r="K140" s="25"/>
      <c r="L140" s="26"/>
      <c r="M140" s="25"/>
      <c r="N140" s="56">
        <f>E140/GrocerySA!E140</f>
        <v>1</v>
      </c>
      <c r="Z140" s="47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</row>
    <row r="141" spans="1:40" ht="12.75" x14ac:dyDescent="0.2">
      <c r="A141" s="23">
        <f t="shared" si="13"/>
        <v>8</v>
      </c>
      <c r="B141" s="23">
        <f t="shared" si="14"/>
        <v>2003</v>
      </c>
      <c r="C141" s="23">
        <v>140</v>
      </c>
      <c r="D141" s="24">
        <v>37834</v>
      </c>
      <c r="E141" s="25">
        <f>IF(ISBLANK(table!E141),NA(),table!E141)</f>
        <v>35890</v>
      </c>
      <c r="F141" s="25" t="e">
        <f>IFERROR(IF(AND(ISERROR($E142),ISERROR(INDEX(GrocerySAF!C$2:C$251,MATCH(GrocerySA!$C141,GrocerySAF!$A$2:$A$251,0)))),$E141,INDEX(GrocerySAF!C$2:C$251,MATCH(GrocerySA!$C141,GrocerySAF!$A$2:$A$251,0))),NA())</f>
        <v>#N/A</v>
      </c>
      <c r="G141" s="25" t="e">
        <f>IFERROR(IF(AND(ISERROR($E142),ISERROR(INDEX(GrocerySAF!D$2:D$251,MATCH(GrocerySA!$C141,GrocerySAF!$A$2:$A$251,0)))),$E141,INDEX(GrocerySAF!D$2:D$251,MATCH(GrocerySA!$C141,GrocerySAF!$A$2:$A$251,0))),NA())</f>
        <v>#N/A</v>
      </c>
      <c r="H141" s="26" t="e">
        <f>IFERROR(IF(AND(ISERROR($E142),ISERROR(INDEX(GrocerySAF!B$2:B$251,MATCH(GrocerySA!$C141,GrocerySAF!$A$2:$A$251,0)))),$E141,INDEX(GrocerySAF!B$2:B$251,MATCH(GrocerySA!$C141,GrocerySAF!$A$2:$A$251,0))),NA())</f>
        <v>#N/A</v>
      </c>
      <c r="I141" s="25" t="e">
        <f>IFERROR(IF(AND(ISERROR($E142),ISERROR(INDEX(GrocerySAF!E$2:E$251,MATCH(GrocerySA!$C141,GrocerySAF!$A$2:$A$251,0)))),$E141,INDEX(GrocerySAF!E$2:E$251,MATCH(GrocerySA!$C141,GrocerySAF!$A$2:$A$251,0))),NA())</f>
        <v>#N/A</v>
      </c>
      <c r="J141" s="25" t="e">
        <f>IFERROR(IF(AND(ISERROR($E142),ISERROR(INDEX(GrocerySAF!F$2:F$251,MATCH(GrocerySA!$C141,GrocerySAF!$A$2:$A$251,0)))),$E141,INDEX(GrocerySAF!F$2:F$251,MATCH(GrocerySA!$C141,GrocerySAF!$A$2:$A$251,0))),NA())</f>
        <v>#N/A</v>
      </c>
      <c r="K141" s="25"/>
      <c r="L141" s="26"/>
      <c r="M141" s="25"/>
      <c r="N141" s="56">
        <f>E141/GrocerySA!E141</f>
        <v>1</v>
      </c>
      <c r="Z141" s="47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</row>
    <row r="142" spans="1:40" ht="12.75" x14ac:dyDescent="0.2">
      <c r="A142" s="23">
        <f t="shared" si="13"/>
        <v>9</v>
      </c>
      <c r="B142" s="23">
        <f t="shared" si="14"/>
        <v>2003</v>
      </c>
      <c r="C142" s="23">
        <v>141</v>
      </c>
      <c r="D142" s="24">
        <v>37865</v>
      </c>
      <c r="E142" s="25">
        <f>IF(ISBLANK(table!E142),NA(),table!E142)</f>
        <v>35918</v>
      </c>
      <c r="F142" s="25" t="e">
        <f>IFERROR(IF(AND(ISERROR($E143),ISERROR(INDEX(GrocerySAF!C$2:C$251,MATCH(GrocerySA!$C142,GrocerySAF!$A$2:$A$251,0)))),$E142,INDEX(GrocerySAF!C$2:C$251,MATCH(GrocerySA!$C142,GrocerySAF!$A$2:$A$251,0))),NA())</f>
        <v>#N/A</v>
      </c>
      <c r="G142" s="25" t="e">
        <f>IFERROR(IF(AND(ISERROR($E143),ISERROR(INDEX(GrocerySAF!D$2:D$251,MATCH(GrocerySA!$C142,GrocerySAF!$A$2:$A$251,0)))),$E142,INDEX(GrocerySAF!D$2:D$251,MATCH(GrocerySA!$C142,GrocerySAF!$A$2:$A$251,0))),NA())</f>
        <v>#N/A</v>
      </c>
      <c r="H142" s="26" t="e">
        <f>IFERROR(IF(AND(ISERROR($E143),ISERROR(INDEX(GrocerySAF!B$2:B$251,MATCH(GrocerySA!$C142,GrocerySAF!$A$2:$A$251,0)))),$E142,INDEX(GrocerySAF!B$2:B$251,MATCH(GrocerySA!$C142,GrocerySAF!$A$2:$A$251,0))),NA())</f>
        <v>#N/A</v>
      </c>
      <c r="I142" s="25" t="e">
        <f>IFERROR(IF(AND(ISERROR($E143),ISERROR(INDEX(GrocerySAF!E$2:E$251,MATCH(GrocerySA!$C142,GrocerySAF!$A$2:$A$251,0)))),$E142,INDEX(GrocerySAF!E$2:E$251,MATCH(GrocerySA!$C142,GrocerySAF!$A$2:$A$251,0))),NA())</f>
        <v>#N/A</v>
      </c>
      <c r="J142" s="25" t="e">
        <f>IFERROR(IF(AND(ISERROR($E143),ISERROR(INDEX(GrocerySAF!F$2:F$251,MATCH(GrocerySA!$C142,GrocerySAF!$A$2:$A$251,0)))),$E142,INDEX(GrocerySAF!F$2:F$251,MATCH(GrocerySA!$C142,GrocerySAF!$A$2:$A$251,0))),NA())</f>
        <v>#N/A</v>
      </c>
      <c r="K142" s="25"/>
      <c r="L142" s="26"/>
      <c r="M142" s="25"/>
      <c r="N142" s="56">
        <f>E142/GrocerySA!E142</f>
        <v>1</v>
      </c>
      <c r="Z142" s="47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</row>
    <row r="143" spans="1:40" ht="12.75" x14ac:dyDescent="0.2">
      <c r="A143" s="23">
        <f t="shared" si="13"/>
        <v>10</v>
      </c>
      <c r="B143" s="23">
        <f t="shared" si="14"/>
        <v>2003</v>
      </c>
      <c r="C143" s="23">
        <v>142</v>
      </c>
      <c r="D143" s="24">
        <v>37895</v>
      </c>
      <c r="E143" s="25">
        <f>IF(ISBLANK(table!E143),NA(),table!E143)</f>
        <v>35763</v>
      </c>
      <c r="F143" s="25" t="e">
        <f>IFERROR(IF(AND(ISERROR($E144),ISERROR(INDEX(GrocerySAF!C$2:C$251,MATCH(GrocerySA!$C143,GrocerySAF!$A$2:$A$251,0)))),$E143,INDEX(GrocerySAF!C$2:C$251,MATCH(GrocerySA!$C143,GrocerySAF!$A$2:$A$251,0))),NA())</f>
        <v>#N/A</v>
      </c>
      <c r="G143" s="25" t="e">
        <f>IFERROR(IF(AND(ISERROR($E144),ISERROR(INDEX(GrocerySAF!D$2:D$251,MATCH(GrocerySA!$C143,GrocerySAF!$A$2:$A$251,0)))),$E143,INDEX(GrocerySAF!D$2:D$251,MATCH(GrocerySA!$C143,GrocerySAF!$A$2:$A$251,0))),NA())</f>
        <v>#N/A</v>
      </c>
      <c r="H143" s="26" t="e">
        <f>IFERROR(IF(AND(ISERROR($E144),ISERROR(INDEX(GrocerySAF!B$2:B$251,MATCH(GrocerySA!$C143,GrocerySAF!$A$2:$A$251,0)))),$E143,INDEX(GrocerySAF!B$2:B$251,MATCH(GrocerySA!$C143,GrocerySAF!$A$2:$A$251,0))),NA())</f>
        <v>#N/A</v>
      </c>
      <c r="I143" s="25" t="e">
        <f>IFERROR(IF(AND(ISERROR($E144),ISERROR(INDEX(GrocerySAF!E$2:E$251,MATCH(GrocerySA!$C143,GrocerySAF!$A$2:$A$251,0)))),$E143,INDEX(GrocerySAF!E$2:E$251,MATCH(GrocerySA!$C143,GrocerySAF!$A$2:$A$251,0))),NA())</f>
        <v>#N/A</v>
      </c>
      <c r="J143" s="25" t="e">
        <f>IFERROR(IF(AND(ISERROR($E144),ISERROR(INDEX(GrocerySAF!F$2:F$251,MATCH(GrocerySA!$C143,GrocerySAF!$A$2:$A$251,0)))),$E143,INDEX(GrocerySAF!F$2:F$251,MATCH(GrocerySA!$C143,GrocerySAF!$A$2:$A$251,0))),NA())</f>
        <v>#N/A</v>
      </c>
      <c r="K143" s="25"/>
      <c r="L143" s="26"/>
      <c r="M143" s="25"/>
      <c r="N143" s="56">
        <f>E143/GrocerySA!E143</f>
        <v>1</v>
      </c>
      <c r="Z143" s="47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</row>
    <row r="144" spans="1:40" ht="12.75" x14ac:dyDescent="0.2">
      <c r="A144" s="23">
        <f t="shared" si="13"/>
        <v>11</v>
      </c>
      <c r="B144" s="23">
        <f t="shared" si="14"/>
        <v>2003</v>
      </c>
      <c r="C144" s="23">
        <v>143</v>
      </c>
      <c r="D144" s="24">
        <v>37926</v>
      </c>
      <c r="E144" s="25">
        <f>IF(ISBLANK(table!E144),NA(),table!E144)</f>
        <v>35679</v>
      </c>
      <c r="F144" s="25" t="e">
        <f>IFERROR(IF(AND(ISERROR($E145),ISERROR(INDEX(GrocerySAF!C$2:C$251,MATCH(GrocerySA!$C144,GrocerySAF!$A$2:$A$251,0)))),$E144,INDEX(GrocerySAF!C$2:C$251,MATCH(GrocerySA!$C144,GrocerySAF!$A$2:$A$251,0))),NA())</f>
        <v>#N/A</v>
      </c>
      <c r="G144" s="25" t="e">
        <f>IFERROR(IF(AND(ISERROR($E145),ISERROR(INDEX(GrocerySAF!D$2:D$251,MATCH(GrocerySA!$C144,GrocerySAF!$A$2:$A$251,0)))),$E144,INDEX(GrocerySAF!D$2:D$251,MATCH(GrocerySA!$C144,GrocerySAF!$A$2:$A$251,0))),NA())</f>
        <v>#N/A</v>
      </c>
      <c r="H144" s="26" t="e">
        <f>IFERROR(IF(AND(ISERROR($E145),ISERROR(INDEX(GrocerySAF!B$2:B$251,MATCH(GrocerySA!$C144,GrocerySAF!$A$2:$A$251,0)))),$E144,INDEX(GrocerySAF!B$2:B$251,MATCH(GrocerySA!$C144,GrocerySAF!$A$2:$A$251,0))),NA())</f>
        <v>#N/A</v>
      </c>
      <c r="I144" s="25" t="e">
        <f>IFERROR(IF(AND(ISERROR($E145),ISERROR(INDEX(GrocerySAF!E$2:E$251,MATCH(GrocerySA!$C144,GrocerySAF!$A$2:$A$251,0)))),$E144,INDEX(GrocerySAF!E$2:E$251,MATCH(GrocerySA!$C144,GrocerySAF!$A$2:$A$251,0))),NA())</f>
        <v>#N/A</v>
      </c>
      <c r="J144" s="25" t="e">
        <f>IFERROR(IF(AND(ISERROR($E145),ISERROR(INDEX(GrocerySAF!F$2:F$251,MATCH(GrocerySA!$C144,GrocerySAF!$A$2:$A$251,0)))),$E144,INDEX(GrocerySAF!F$2:F$251,MATCH(GrocerySA!$C144,GrocerySAF!$A$2:$A$251,0))),NA())</f>
        <v>#N/A</v>
      </c>
      <c r="K144" s="25"/>
      <c r="L144" s="26"/>
      <c r="M144" s="25"/>
      <c r="N144" s="56">
        <f>E144/GrocerySA!E144</f>
        <v>1</v>
      </c>
      <c r="Z144" s="47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</row>
    <row r="145" spans="1:40" ht="12.75" x14ac:dyDescent="0.2">
      <c r="A145" s="23">
        <f t="shared" si="13"/>
        <v>12</v>
      </c>
      <c r="B145" s="23">
        <f t="shared" si="14"/>
        <v>2003</v>
      </c>
      <c r="C145" s="23">
        <v>144</v>
      </c>
      <c r="D145" s="24">
        <v>37956</v>
      </c>
      <c r="E145" s="25">
        <f>IF(ISBLANK(table!E145),NA(),table!E145)</f>
        <v>35808</v>
      </c>
      <c r="F145" s="25" t="e">
        <f>IFERROR(IF(AND(ISERROR($E146),ISERROR(INDEX(GrocerySAF!C$2:C$251,MATCH(GrocerySA!$C145,GrocerySAF!$A$2:$A$251,0)))),$E145,INDEX(GrocerySAF!C$2:C$251,MATCH(GrocerySA!$C145,GrocerySAF!$A$2:$A$251,0))),NA())</f>
        <v>#N/A</v>
      </c>
      <c r="G145" s="25" t="e">
        <f>IFERROR(IF(AND(ISERROR($E146),ISERROR(INDEX(GrocerySAF!D$2:D$251,MATCH(GrocerySA!$C145,GrocerySAF!$A$2:$A$251,0)))),$E145,INDEX(GrocerySAF!D$2:D$251,MATCH(GrocerySA!$C145,GrocerySAF!$A$2:$A$251,0))),NA())</f>
        <v>#N/A</v>
      </c>
      <c r="H145" s="26" t="e">
        <f>IFERROR(IF(AND(ISERROR($E146),ISERROR(INDEX(GrocerySAF!B$2:B$251,MATCH(GrocerySA!$C145,GrocerySAF!$A$2:$A$251,0)))),$E145,INDEX(GrocerySAF!B$2:B$251,MATCH(GrocerySA!$C145,GrocerySAF!$A$2:$A$251,0))),NA())</f>
        <v>#N/A</v>
      </c>
      <c r="I145" s="25" t="e">
        <f>IFERROR(IF(AND(ISERROR($E146),ISERROR(INDEX(GrocerySAF!E$2:E$251,MATCH(GrocerySA!$C145,GrocerySAF!$A$2:$A$251,0)))),$E145,INDEX(GrocerySAF!E$2:E$251,MATCH(GrocerySA!$C145,GrocerySAF!$A$2:$A$251,0))),NA())</f>
        <v>#N/A</v>
      </c>
      <c r="J145" s="25" t="e">
        <f>IFERROR(IF(AND(ISERROR($E146),ISERROR(INDEX(GrocerySAF!F$2:F$251,MATCH(GrocerySA!$C145,GrocerySAF!$A$2:$A$251,0)))),$E145,INDEX(GrocerySAF!F$2:F$251,MATCH(GrocerySA!$C145,GrocerySAF!$A$2:$A$251,0))),NA())</f>
        <v>#N/A</v>
      </c>
      <c r="K145" s="25"/>
      <c r="L145" s="26"/>
      <c r="M145" s="25"/>
      <c r="N145" s="56">
        <f>E145/GrocerySA!E145</f>
        <v>1</v>
      </c>
      <c r="Z145" s="47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</row>
    <row r="146" spans="1:40" ht="12.75" x14ac:dyDescent="0.2">
      <c r="A146" s="23">
        <f t="shared" si="13"/>
        <v>1</v>
      </c>
      <c r="B146" s="23">
        <f t="shared" si="14"/>
        <v>2004</v>
      </c>
      <c r="C146" s="23">
        <v>145</v>
      </c>
      <c r="D146" s="24">
        <v>37987</v>
      </c>
      <c r="E146" s="25">
        <f>IF(ISBLANK(table!E146),NA(),table!E146)</f>
        <v>36402</v>
      </c>
      <c r="F146" s="25" t="e">
        <f>IFERROR(IF(AND(ISERROR($E147),ISERROR(INDEX(GrocerySAF!C$2:C$251,MATCH(GrocerySA!$C146,GrocerySAF!$A$2:$A$251,0)))),$E146,INDEX(GrocerySAF!C$2:C$251,MATCH(GrocerySA!$C146,GrocerySAF!$A$2:$A$251,0))),NA())</f>
        <v>#N/A</v>
      </c>
      <c r="G146" s="25" t="e">
        <f>IFERROR(IF(AND(ISERROR($E147),ISERROR(INDEX(GrocerySAF!D$2:D$251,MATCH(GrocerySA!$C146,GrocerySAF!$A$2:$A$251,0)))),$E146,INDEX(GrocerySAF!D$2:D$251,MATCH(GrocerySA!$C146,GrocerySAF!$A$2:$A$251,0))),NA())</f>
        <v>#N/A</v>
      </c>
      <c r="H146" s="26" t="e">
        <f>IFERROR(IF(AND(ISERROR($E147),ISERROR(INDEX(GrocerySAF!B$2:B$251,MATCH(GrocerySA!$C146,GrocerySAF!$A$2:$A$251,0)))),$E146,INDEX(GrocerySAF!B$2:B$251,MATCH(GrocerySA!$C146,GrocerySAF!$A$2:$A$251,0))),NA())</f>
        <v>#N/A</v>
      </c>
      <c r="I146" s="25" t="e">
        <f>IFERROR(IF(AND(ISERROR($E147),ISERROR(INDEX(GrocerySAF!E$2:E$251,MATCH(GrocerySA!$C146,GrocerySAF!$A$2:$A$251,0)))),$E146,INDEX(GrocerySAF!E$2:E$251,MATCH(GrocerySA!$C146,GrocerySAF!$A$2:$A$251,0))),NA())</f>
        <v>#N/A</v>
      </c>
      <c r="J146" s="25" t="e">
        <f>IFERROR(IF(AND(ISERROR($E147),ISERROR(INDEX(GrocerySAF!F$2:F$251,MATCH(GrocerySA!$C146,GrocerySAF!$A$2:$A$251,0)))),$E146,INDEX(GrocerySAF!F$2:F$251,MATCH(GrocerySA!$C146,GrocerySAF!$A$2:$A$251,0))),NA())</f>
        <v>#N/A</v>
      </c>
      <c r="K146" s="25"/>
      <c r="L146" s="26"/>
      <c r="M146" s="25"/>
      <c r="N146" s="56">
        <f>E146/GrocerySA!E146</f>
        <v>1</v>
      </c>
      <c r="Z146" s="47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</row>
    <row r="147" spans="1:40" ht="12.75" x14ac:dyDescent="0.2">
      <c r="A147" s="23">
        <f t="shared" si="13"/>
        <v>2</v>
      </c>
      <c r="B147" s="23">
        <f t="shared" si="14"/>
        <v>2004</v>
      </c>
      <c r="C147" s="23">
        <v>146</v>
      </c>
      <c r="D147" s="24">
        <v>38018</v>
      </c>
      <c r="E147" s="25">
        <f>IF(ISBLANK(table!E147),NA(),table!E147)</f>
        <v>35890</v>
      </c>
      <c r="F147" s="25" t="e">
        <f>IFERROR(IF(AND(ISERROR($E148),ISERROR(INDEX(GrocerySAF!C$2:C$251,MATCH(GrocerySA!$C147,GrocerySAF!$A$2:$A$251,0)))),$E147,INDEX(GrocerySAF!C$2:C$251,MATCH(GrocerySA!$C147,GrocerySAF!$A$2:$A$251,0))),NA())</f>
        <v>#N/A</v>
      </c>
      <c r="G147" s="25" t="e">
        <f>IFERROR(IF(AND(ISERROR($E148),ISERROR(INDEX(GrocerySAF!D$2:D$251,MATCH(GrocerySA!$C147,GrocerySAF!$A$2:$A$251,0)))),$E147,INDEX(GrocerySAF!D$2:D$251,MATCH(GrocerySA!$C147,GrocerySAF!$A$2:$A$251,0))),NA())</f>
        <v>#N/A</v>
      </c>
      <c r="H147" s="26" t="e">
        <f>IFERROR(IF(AND(ISERROR($E148),ISERROR(INDEX(GrocerySAF!B$2:B$251,MATCH(GrocerySA!$C147,GrocerySAF!$A$2:$A$251,0)))),$E147,INDEX(GrocerySAF!B$2:B$251,MATCH(GrocerySA!$C147,GrocerySAF!$A$2:$A$251,0))),NA())</f>
        <v>#N/A</v>
      </c>
      <c r="I147" s="25" t="e">
        <f>IFERROR(IF(AND(ISERROR($E148),ISERROR(INDEX(GrocerySAF!E$2:E$251,MATCH(GrocerySA!$C147,GrocerySAF!$A$2:$A$251,0)))),$E147,INDEX(GrocerySAF!E$2:E$251,MATCH(GrocerySA!$C147,GrocerySAF!$A$2:$A$251,0))),NA())</f>
        <v>#N/A</v>
      </c>
      <c r="J147" s="25" t="e">
        <f>IFERROR(IF(AND(ISERROR($E148),ISERROR(INDEX(GrocerySAF!F$2:F$251,MATCH(GrocerySA!$C147,GrocerySAF!$A$2:$A$251,0)))),$E147,INDEX(GrocerySAF!F$2:F$251,MATCH(GrocerySA!$C147,GrocerySAF!$A$2:$A$251,0))),NA())</f>
        <v>#N/A</v>
      </c>
      <c r="K147" s="25"/>
      <c r="L147" s="26"/>
      <c r="M147" s="25"/>
      <c r="N147" s="56">
        <f>E147/GrocerySA!E147</f>
        <v>1</v>
      </c>
      <c r="Z147" s="47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</row>
    <row r="148" spans="1:40" ht="12.75" x14ac:dyDescent="0.2">
      <c r="A148" s="23">
        <f t="shared" si="13"/>
        <v>3</v>
      </c>
      <c r="B148" s="23">
        <f t="shared" si="14"/>
        <v>2004</v>
      </c>
      <c r="C148" s="23">
        <v>147</v>
      </c>
      <c r="D148" s="24">
        <v>38047</v>
      </c>
      <c r="E148" s="25">
        <f>IF(ISBLANK(table!E148),NA(),table!E148)</f>
        <v>36365</v>
      </c>
      <c r="F148" s="25" t="e">
        <f>IFERROR(IF(AND(ISERROR($E149),ISERROR(INDEX(GrocerySAF!C$2:C$251,MATCH(GrocerySA!$C148,GrocerySAF!$A$2:$A$251,0)))),$E148,INDEX(GrocerySAF!C$2:C$251,MATCH(GrocerySA!$C148,GrocerySAF!$A$2:$A$251,0))),NA())</f>
        <v>#N/A</v>
      </c>
      <c r="G148" s="25" t="e">
        <f>IFERROR(IF(AND(ISERROR($E149),ISERROR(INDEX(GrocerySAF!D$2:D$251,MATCH(GrocerySA!$C148,GrocerySAF!$A$2:$A$251,0)))),$E148,INDEX(GrocerySAF!D$2:D$251,MATCH(GrocerySA!$C148,GrocerySAF!$A$2:$A$251,0))),NA())</f>
        <v>#N/A</v>
      </c>
      <c r="H148" s="26" t="e">
        <f>IFERROR(IF(AND(ISERROR($E149),ISERROR(INDEX(GrocerySAF!B$2:B$251,MATCH(GrocerySA!$C148,GrocerySAF!$A$2:$A$251,0)))),$E148,INDEX(GrocerySAF!B$2:B$251,MATCH(GrocerySA!$C148,GrocerySAF!$A$2:$A$251,0))),NA())</f>
        <v>#N/A</v>
      </c>
      <c r="I148" s="25" t="e">
        <f>IFERROR(IF(AND(ISERROR($E149),ISERROR(INDEX(GrocerySAF!E$2:E$251,MATCH(GrocerySA!$C148,GrocerySAF!$A$2:$A$251,0)))),$E148,INDEX(GrocerySAF!E$2:E$251,MATCH(GrocerySA!$C148,GrocerySAF!$A$2:$A$251,0))),NA())</f>
        <v>#N/A</v>
      </c>
      <c r="J148" s="25" t="e">
        <f>IFERROR(IF(AND(ISERROR($E149),ISERROR(INDEX(GrocerySAF!F$2:F$251,MATCH(GrocerySA!$C148,GrocerySAF!$A$2:$A$251,0)))),$E148,INDEX(GrocerySAF!F$2:F$251,MATCH(GrocerySA!$C148,GrocerySAF!$A$2:$A$251,0))),NA())</f>
        <v>#N/A</v>
      </c>
      <c r="K148" s="25"/>
      <c r="L148" s="26"/>
      <c r="M148" s="25"/>
      <c r="N148" s="56">
        <f>E148/GrocerySA!E148</f>
        <v>1</v>
      </c>
      <c r="Z148" s="47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</row>
    <row r="149" spans="1:40" ht="12.75" x14ac:dyDescent="0.2">
      <c r="A149" s="23">
        <f t="shared" si="13"/>
        <v>4</v>
      </c>
      <c r="B149" s="23">
        <f t="shared" si="14"/>
        <v>2004</v>
      </c>
      <c r="C149" s="23">
        <v>148</v>
      </c>
      <c r="D149" s="24">
        <v>38078</v>
      </c>
      <c r="E149" s="25">
        <f>IF(ISBLANK(table!E149),NA(),table!E149)</f>
        <v>36312</v>
      </c>
      <c r="F149" s="25" t="e">
        <f>IFERROR(IF(AND(ISERROR($E150),ISERROR(INDEX(GrocerySAF!C$2:C$251,MATCH(GrocerySA!$C149,GrocerySAF!$A$2:$A$251,0)))),$E149,INDEX(GrocerySAF!C$2:C$251,MATCH(GrocerySA!$C149,GrocerySAF!$A$2:$A$251,0))),NA())</f>
        <v>#N/A</v>
      </c>
      <c r="G149" s="25" t="e">
        <f>IFERROR(IF(AND(ISERROR($E150),ISERROR(INDEX(GrocerySAF!D$2:D$251,MATCH(GrocerySA!$C149,GrocerySAF!$A$2:$A$251,0)))),$E149,INDEX(GrocerySAF!D$2:D$251,MATCH(GrocerySA!$C149,GrocerySAF!$A$2:$A$251,0))),NA())</f>
        <v>#N/A</v>
      </c>
      <c r="H149" s="26" t="e">
        <f>IFERROR(IF(AND(ISERROR($E150),ISERROR(INDEX(GrocerySAF!B$2:B$251,MATCH(GrocerySA!$C149,GrocerySAF!$A$2:$A$251,0)))),$E149,INDEX(GrocerySAF!B$2:B$251,MATCH(GrocerySA!$C149,GrocerySAF!$A$2:$A$251,0))),NA())</f>
        <v>#N/A</v>
      </c>
      <c r="I149" s="25" t="e">
        <f>IFERROR(IF(AND(ISERROR($E150),ISERROR(INDEX(GrocerySAF!E$2:E$251,MATCH(GrocerySA!$C149,GrocerySAF!$A$2:$A$251,0)))),$E149,INDEX(GrocerySAF!E$2:E$251,MATCH(GrocerySA!$C149,GrocerySAF!$A$2:$A$251,0))),NA())</f>
        <v>#N/A</v>
      </c>
      <c r="J149" s="25" t="e">
        <f>IFERROR(IF(AND(ISERROR($E150),ISERROR(INDEX(GrocerySAF!F$2:F$251,MATCH(GrocerySA!$C149,GrocerySAF!$A$2:$A$251,0)))),$E149,INDEX(GrocerySAF!F$2:F$251,MATCH(GrocerySA!$C149,GrocerySAF!$A$2:$A$251,0))),NA())</f>
        <v>#N/A</v>
      </c>
      <c r="K149" s="25"/>
      <c r="L149" s="26"/>
      <c r="M149" s="25"/>
      <c r="N149" s="56">
        <f>E149/GrocerySA!E149</f>
        <v>1</v>
      </c>
      <c r="Z149" s="47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</row>
    <row r="150" spans="1:40" ht="12.75" x14ac:dyDescent="0.2">
      <c r="A150" s="23">
        <f t="shared" si="13"/>
        <v>5</v>
      </c>
      <c r="B150" s="23">
        <f t="shared" si="14"/>
        <v>2004</v>
      </c>
      <c r="C150" s="23">
        <v>149</v>
      </c>
      <c r="D150" s="24">
        <v>38108</v>
      </c>
      <c r="E150" s="25">
        <f>IF(ISBLANK(table!E150),NA(),table!E150)</f>
        <v>36528</v>
      </c>
      <c r="F150" s="25" t="e">
        <f>IFERROR(IF(AND(ISERROR($E151),ISERROR(INDEX(GrocerySAF!C$2:C$251,MATCH(GrocerySA!$C150,GrocerySAF!$A$2:$A$251,0)))),$E150,INDEX(GrocerySAF!C$2:C$251,MATCH(GrocerySA!$C150,GrocerySAF!$A$2:$A$251,0))),NA())</f>
        <v>#N/A</v>
      </c>
      <c r="G150" s="25" t="e">
        <f>IFERROR(IF(AND(ISERROR($E151),ISERROR(INDEX(GrocerySAF!D$2:D$251,MATCH(GrocerySA!$C150,GrocerySAF!$A$2:$A$251,0)))),$E150,INDEX(GrocerySAF!D$2:D$251,MATCH(GrocerySA!$C150,GrocerySAF!$A$2:$A$251,0))),NA())</f>
        <v>#N/A</v>
      </c>
      <c r="H150" s="26" t="e">
        <f>IFERROR(IF(AND(ISERROR($E151),ISERROR(INDEX(GrocerySAF!B$2:B$251,MATCH(GrocerySA!$C150,GrocerySAF!$A$2:$A$251,0)))),$E150,INDEX(GrocerySAF!B$2:B$251,MATCH(GrocerySA!$C150,GrocerySAF!$A$2:$A$251,0))),NA())</f>
        <v>#N/A</v>
      </c>
      <c r="I150" s="25" t="e">
        <f>IFERROR(IF(AND(ISERROR($E151),ISERROR(INDEX(GrocerySAF!E$2:E$251,MATCH(GrocerySA!$C150,GrocerySAF!$A$2:$A$251,0)))),$E150,INDEX(GrocerySAF!E$2:E$251,MATCH(GrocerySA!$C150,GrocerySAF!$A$2:$A$251,0))),NA())</f>
        <v>#N/A</v>
      </c>
      <c r="J150" s="25" t="e">
        <f>IFERROR(IF(AND(ISERROR($E151),ISERROR(INDEX(GrocerySAF!F$2:F$251,MATCH(GrocerySA!$C150,GrocerySAF!$A$2:$A$251,0)))),$E150,INDEX(GrocerySAF!F$2:F$251,MATCH(GrocerySA!$C150,GrocerySAF!$A$2:$A$251,0))),NA())</f>
        <v>#N/A</v>
      </c>
      <c r="K150" s="25"/>
      <c r="L150" s="26"/>
      <c r="M150" s="25"/>
      <c r="N150" s="56">
        <f>E150/GrocerySA!E150</f>
        <v>1</v>
      </c>
      <c r="Z150" s="47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</row>
    <row r="151" spans="1:40" ht="12.75" x14ac:dyDescent="0.2">
      <c r="A151" s="23">
        <f t="shared" si="13"/>
        <v>6</v>
      </c>
      <c r="B151" s="23">
        <f t="shared" si="14"/>
        <v>2004</v>
      </c>
      <c r="C151" s="23">
        <v>150</v>
      </c>
      <c r="D151" s="24">
        <v>38139</v>
      </c>
      <c r="E151" s="25">
        <f>IF(ISBLANK(table!E151),NA(),table!E151)</f>
        <v>36508</v>
      </c>
      <c r="F151" s="25" t="e">
        <f>IFERROR(IF(AND(ISERROR($E152),ISERROR(INDEX(GrocerySAF!C$2:C$251,MATCH(GrocerySA!$C151,GrocerySAF!$A$2:$A$251,0)))),$E151,INDEX(GrocerySAF!C$2:C$251,MATCH(GrocerySA!$C151,GrocerySAF!$A$2:$A$251,0))),NA())</f>
        <v>#N/A</v>
      </c>
      <c r="G151" s="25" t="e">
        <f>IFERROR(IF(AND(ISERROR($E152),ISERROR(INDEX(GrocerySAF!D$2:D$251,MATCH(GrocerySA!$C151,GrocerySAF!$A$2:$A$251,0)))),$E151,INDEX(GrocerySAF!D$2:D$251,MATCH(GrocerySA!$C151,GrocerySAF!$A$2:$A$251,0))),NA())</f>
        <v>#N/A</v>
      </c>
      <c r="H151" s="26" t="e">
        <f>IFERROR(IF(AND(ISERROR($E152),ISERROR(INDEX(GrocerySAF!B$2:B$251,MATCH(GrocerySA!$C151,GrocerySAF!$A$2:$A$251,0)))),$E151,INDEX(GrocerySAF!B$2:B$251,MATCH(GrocerySA!$C151,GrocerySAF!$A$2:$A$251,0))),NA())</f>
        <v>#N/A</v>
      </c>
      <c r="I151" s="25" t="e">
        <f>IFERROR(IF(AND(ISERROR($E152),ISERROR(INDEX(GrocerySAF!E$2:E$251,MATCH(GrocerySA!$C151,GrocerySAF!$A$2:$A$251,0)))),$E151,INDEX(GrocerySAF!E$2:E$251,MATCH(GrocerySA!$C151,GrocerySAF!$A$2:$A$251,0))),NA())</f>
        <v>#N/A</v>
      </c>
      <c r="J151" s="25" t="e">
        <f>IFERROR(IF(AND(ISERROR($E152),ISERROR(INDEX(GrocerySAF!F$2:F$251,MATCH(GrocerySA!$C151,GrocerySAF!$A$2:$A$251,0)))),$E151,INDEX(GrocerySAF!F$2:F$251,MATCH(GrocerySA!$C151,GrocerySAF!$A$2:$A$251,0))),NA())</f>
        <v>#N/A</v>
      </c>
      <c r="K151" s="25"/>
      <c r="L151" s="26"/>
      <c r="M151" s="25"/>
      <c r="N151" s="56">
        <f>E151/GrocerySA!E151</f>
        <v>1</v>
      </c>
      <c r="Z151" s="47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</row>
    <row r="152" spans="1:40" ht="12.75" x14ac:dyDescent="0.2">
      <c r="A152" s="23">
        <f t="shared" si="13"/>
        <v>7</v>
      </c>
      <c r="B152" s="23">
        <f t="shared" si="14"/>
        <v>2004</v>
      </c>
      <c r="C152" s="23">
        <v>151</v>
      </c>
      <c r="D152" s="24">
        <v>38169</v>
      </c>
      <c r="E152" s="25">
        <f>IF(ISBLANK(table!E152),NA(),table!E152)</f>
        <v>36526</v>
      </c>
      <c r="F152" s="25" t="e">
        <f>IFERROR(IF(AND(ISERROR($E153),ISERROR(INDEX(GrocerySAF!C$2:C$251,MATCH(GrocerySA!$C152,GrocerySAF!$A$2:$A$251,0)))),$E152,INDEX(GrocerySAF!C$2:C$251,MATCH(GrocerySA!$C152,GrocerySAF!$A$2:$A$251,0))),NA())</f>
        <v>#N/A</v>
      </c>
      <c r="G152" s="25" t="e">
        <f>IFERROR(IF(AND(ISERROR($E153),ISERROR(INDEX(GrocerySAF!D$2:D$251,MATCH(GrocerySA!$C152,GrocerySAF!$A$2:$A$251,0)))),$E152,INDEX(GrocerySAF!D$2:D$251,MATCH(GrocerySA!$C152,GrocerySAF!$A$2:$A$251,0))),NA())</f>
        <v>#N/A</v>
      </c>
      <c r="H152" s="26" t="e">
        <f>IFERROR(IF(AND(ISERROR($E153),ISERROR(INDEX(GrocerySAF!B$2:B$251,MATCH(GrocerySA!$C152,GrocerySAF!$A$2:$A$251,0)))),$E152,INDEX(GrocerySAF!B$2:B$251,MATCH(GrocerySA!$C152,GrocerySAF!$A$2:$A$251,0))),NA())</f>
        <v>#N/A</v>
      </c>
      <c r="I152" s="25" t="e">
        <f>IFERROR(IF(AND(ISERROR($E153),ISERROR(INDEX(GrocerySAF!E$2:E$251,MATCH(GrocerySA!$C152,GrocerySAF!$A$2:$A$251,0)))),$E152,INDEX(GrocerySAF!E$2:E$251,MATCH(GrocerySA!$C152,GrocerySAF!$A$2:$A$251,0))),NA())</f>
        <v>#N/A</v>
      </c>
      <c r="J152" s="25" t="e">
        <f>IFERROR(IF(AND(ISERROR($E153),ISERROR(INDEX(GrocerySAF!F$2:F$251,MATCH(GrocerySA!$C152,GrocerySAF!$A$2:$A$251,0)))),$E152,INDEX(GrocerySAF!F$2:F$251,MATCH(GrocerySA!$C152,GrocerySAF!$A$2:$A$251,0))),NA())</f>
        <v>#N/A</v>
      </c>
      <c r="K152" s="25"/>
      <c r="L152" s="26"/>
      <c r="M152" s="25"/>
      <c r="N152" s="56">
        <f>E152/GrocerySA!E152</f>
        <v>1</v>
      </c>
      <c r="Z152" s="47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</row>
    <row r="153" spans="1:40" ht="12.75" x14ac:dyDescent="0.2">
      <c r="A153" s="23">
        <f t="shared" si="13"/>
        <v>8</v>
      </c>
      <c r="B153" s="23">
        <f t="shared" si="14"/>
        <v>2004</v>
      </c>
      <c r="C153" s="23">
        <v>152</v>
      </c>
      <c r="D153" s="24">
        <v>38200</v>
      </c>
      <c r="E153" s="25">
        <f>IF(ISBLANK(table!E153),NA(),table!E153)</f>
        <v>36680</v>
      </c>
      <c r="F153" s="25" t="e">
        <f>IFERROR(IF(AND(ISERROR($E154),ISERROR(INDEX(GrocerySAF!C$2:C$251,MATCH(GrocerySA!$C153,GrocerySAF!$A$2:$A$251,0)))),$E153,INDEX(GrocerySAF!C$2:C$251,MATCH(GrocerySA!$C153,GrocerySAF!$A$2:$A$251,0))),NA())</f>
        <v>#N/A</v>
      </c>
      <c r="G153" s="25" t="e">
        <f>IFERROR(IF(AND(ISERROR($E154),ISERROR(INDEX(GrocerySAF!D$2:D$251,MATCH(GrocerySA!$C153,GrocerySAF!$A$2:$A$251,0)))),$E153,INDEX(GrocerySAF!D$2:D$251,MATCH(GrocerySA!$C153,GrocerySAF!$A$2:$A$251,0))),NA())</f>
        <v>#N/A</v>
      </c>
      <c r="H153" s="26" t="e">
        <f>IFERROR(IF(AND(ISERROR($E154),ISERROR(INDEX(GrocerySAF!B$2:B$251,MATCH(GrocerySA!$C153,GrocerySAF!$A$2:$A$251,0)))),$E153,INDEX(GrocerySAF!B$2:B$251,MATCH(GrocerySA!$C153,GrocerySAF!$A$2:$A$251,0))),NA())</f>
        <v>#N/A</v>
      </c>
      <c r="I153" s="25" t="e">
        <f>IFERROR(IF(AND(ISERROR($E154),ISERROR(INDEX(GrocerySAF!E$2:E$251,MATCH(GrocerySA!$C153,GrocerySAF!$A$2:$A$251,0)))),$E153,INDEX(GrocerySAF!E$2:E$251,MATCH(GrocerySA!$C153,GrocerySAF!$A$2:$A$251,0))),NA())</f>
        <v>#N/A</v>
      </c>
      <c r="J153" s="25" t="e">
        <f>IFERROR(IF(AND(ISERROR($E154),ISERROR(INDEX(GrocerySAF!F$2:F$251,MATCH(GrocerySA!$C153,GrocerySAF!$A$2:$A$251,0)))),$E153,INDEX(GrocerySAF!F$2:F$251,MATCH(GrocerySA!$C153,GrocerySAF!$A$2:$A$251,0))),NA())</f>
        <v>#N/A</v>
      </c>
      <c r="K153" s="25"/>
      <c r="L153" s="26"/>
      <c r="M153" s="25"/>
      <c r="N153" s="56">
        <f>E153/GrocerySA!E153</f>
        <v>1</v>
      </c>
      <c r="Z153" s="47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</row>
    <row r="154" spans="1:40" ht="12.75" x14ac:dyDescent="0.2">
      <c r="A154" s="23">
        <f t="shared" si="13"/>
        <v>9</v>
      </c>
      <c r="B154" s="23">
        <f t="shared" si="14"/>
        <v>2004</v>
      </c>
      <c r="C154" s="23">
        <v>153</v>
      </c>
      <c r="D154" s="24">
        <v>38231</v>
      </c>
      <c r="E154" s="25">
        <f>IF(ISBLANK(table!E154),NA(),table!E154)</f>
        <v>36951</v>
      </c>
      <c r="F154" s="25" t="e">
        <f>IFERROR(IF(AND(ISERROR($E155),ISERROR(INDEX(GrocerySAF!C$2:C$251,MATCH(GrocerySA!$C154,GrocerySAF!$A$2:$A$251,0)))),$E154,INDEX(GrocerySAF!C$2:C$251,MATCH(GrocerySA!$C154,GrocerySAF!$A$2:$A$251,0))),NA())</f>
        <v>#N/A</v>
      </c>
      <c r="G154" s="25" t="e">
        <f>IFERROR(IF(AND(ISERROR($E155),ISERROR(INDEX(GrocerySAF!D$2:D$251,MATCH(GrocerySA!$C154,GrocerySAF!$A$2:$A$251,0)))),$E154,INDEX(GrocerySAF!D$2:D$251,MATCH(GrocerySA!$C154,GrocerySAF!$A$2:$A$251,0))),NA())</f>
        <v>#N/A</v>
      </c>
      <c r="H154" s="26" t="e">
        <f>IFERROR(IF(AND(ISERROR($E155),ISERROR(INDEX(GrocerySAF!B$2:B$251,MATCH(GrocerySA!$C154,GrocerySAF!$A$2:$A$251,0)))),$E154,INDEX(GrocerySAF!B$2:B$251,MATCH(GrocerySA!$C154,GrocerySAF!$A$2:$A$251,0))),NA())</f>
        <v>#N/A</v>
      </c>
      <c r="I154" s="25" t="e">
        <f>IFERROR(IF(AND(ISERROR($E155),ISERROR(INDEX(GrocerySAF!E$2:E$251,MATCH(GrocerySA!$C154,GrocerySAF!$A$2:$A$251,0)))),$E154,INDEX(GrocerySAF!E$2:E$251,MATCH(GrocerySA!$C154,GrocerySAF!$A$2:$A$251,0))),NA())</f>
        <v>#N/A</v>
      </c>
      <c r="J154" s="25" t="e">
        <f>IFERROR(IF(AND(ISERROR($E155),ISERROR(INDEX(GrocerySAF!F$2:F$251,MATCH(GrocerySA!$C154,GrocerySAF!$A$2:$A$251,0)))),$E154,INDEX(GrocerySAF!F$2:F$251,MATCH(GrocerySA!$C154,GrocerySAF!$A$2:$A$251,0))),NA())</f>
        <v>#N/A</v>
      </c>
      <c r="K154" s="25"/>
      <c r="L154" s="26"/>
      <c r="M154" s="25"/>
      <c r="N154" s="56">
        <f>E154/GrocerySA!E154</f>
        <v>1</v>
      </c>
      <c r="Z154" s="47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</row>
    <row r="155" spans="1:40" ht="12.75" x14ac:dyDescent="0.2">
      <c r="A155" s="23">
        <f t="shared" si="13"/>
        <v>10</v>
      </c>
      <c r="B155" s="23">
        <f t="shared" si="14"/>
        <v>2004</v>
      </c>
      <c r="C155" s="23">
        <v>154</v>
      </c>
      <c r="D155" s="24">
        <v>38261</v>
      </c>
      <c r="E155" s="25">
        <f>IF(ISBLANK(table!E155),NA(),table!E155)</f>
        <v>37078</v>
      </c>
      <c r="F155" s="25" t="e">
        <f>IFERROR(IF(AND(ISERROR($E156),ISERROR(INDEX(GrocerySAF!C$2:C$251,MATCH(GrocerySA!$C155,GrocerySAF!$A$2:$A$251,0)))),$E155,INDEX(GrocerySAF!C$2:C$251,MATCH(GrocerySA!$C155,GrocerySAF!$A$2:$A$251,0))),NA())</f>
        <v>#N/A</v>
      </c>
      <c r="G155" s="25" t="e">
        <f>IFERROR(IF(AND(ISERROR($E156),ISERROR(INDEX(GrocerySAF!D$2:D$251,MATCH(GrocerySA!$C155,GrocerySAF!$A$2:$A$251,0)))),$E155,INDEX(GrocerySAF!D$2:D$251,MATCH(GrocerySA!$C155,GrocerySAF!$A$2:$A$251,0))),NA())</f>
        <v>#N/A</v>
      </c>
      <c r="H155" s="26" t="e">
        <f>IFERROR(IF(AND(ISERROR($E156),ISERROR(INDEX(GrocerySAF!B$2:B$251,MATCH(GrocerySA!$C155,GrocerySAF!$A$2:$A$251,0)))),$E155,INDEX(GrocerySAF!B$2:B$251,MATCH(GrocerySA!$C155,GrocerySAF!$A$2:$A$251,0))),NA())</f>
        <v>#N/A</v>
      </c>
      <c r="I155" s="25" t="e">
        <f>IFERROR(IF(AND(ISERROR($E156),ISERROR(INDEX(GrocerySAF!E$2:E$251,MATCH(GrocerySA!$C155,GrocerySAF!$A$2:$A$251,0)))),$E155,INDEX(GrocerySAF!E$2:E$251,MATCH(GrocerySA!$C155,GrocerySAF!$A$2:$A$251,0))),NA())</f>
        <v>#N/A</v>
      </c>
      <c r="J155" s="25" t="e">
        <f>IFERROR(IF(AND(ISERROR($E156),ISERROR(INDEX(GrocerySAF!F$2:F$251,MATCH(GrocerySA!$C155,GrocerySAF!$A$2:$A$251,0)))),$E155,INDEX(GrocerySAF!F$2:F$251,MATCH(GrocerySA!$C155,GrocerySAF!$A$2:$A$251,0))),NA())</f>
        <v>#N/A</v>
      </c>
      <c r="K155" s="25"/>
      <c r="L155" s="26"/>
      <c r="M155" s="25"/>
      <c r="N155" s="56">
        <f>E155/GrocerySA!E155</f>
        <v>1</v>
      </c>
      <c r="Z155" s="47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</row>
    <row r="156" spans="1:40" ht="12.75" x14ac:dyDescent="0.2">
      <c r="A156" s="23">
        <f t="shared" si="13"/>
        <v>11</v>
      </c>
      <c r="B156" s="23">
        <f t="shared" si="14"/>
        <v>2004</v>
      </c>
      <c r="C156" s="23">
        <v>155</v>
      </c>
      <c r="D156" s="24">
        <v>38292</v>
      </c>
      <c r="E156" s="25">
        <f>IF(ISBLANK(table!E156),NA(),table!E156)</f>
        <v>37286</v>
      </c>
      <c r="F156" s="25" t="e">
        <f>IFERROR(IF(AND(ISERROR($E157),ISERROR(INDEX(GrocerySAF!C$2:C$251,MATCH(GrocerySA!$C156,GrocerySAF!$A$2:$A$251,0)))),$E156,INDEX(GrocerySAF!C$2:C$251,MATCH(GrocerySA!$C156,GrocerySAF!$A$2:$A$251,0))),NA())</f>
        <v>#N/A</v>
      </c>
      <c r="G156" s="25" t="e">
        <f>IFERROR(IF(AND(ISERROR($E157),ISERROR(INDEX(GrocerySAF!D$2:D$251,MATCH(GrocerySA!$C156,GrocerySAF!$A$2:$A$251,0)))),$E156,INDEX(GrocerySAF!D$2:D$251,MATCH(GrocerySA!$C156,GrocerySAF!$A$2:$A$251,0))),NA())</f>
        <v>#N/A</v>
      </c>
      <c r="H156" s="26" t="e">
        <f>IFERROR(IF(AND(ISERROR($E157),ISERROR(INDEX(GrocerySAF!B$2:B$251,MATCH(GrocerySA!$C156,GrocerySAF!$A$2:$A$251,0)))),$E156,INDEX(GrocerySAF!B$2:B$251,MATCH(GrocerySA!$C156,GrocerySAF!$A$2:$A$251,0))),NA())</f>
        <v>#N/A</v>
      </c>
      <c r="I156" s="25" t="e">
        <f>IFERROR(IF(AND(ISERROR($E157),ISERROR(INDEX(GrocerySAF!E$2:E$251,MATCH(GrocerySA!$C156,GrocerySAF!$A$2:$A$251,0)))),$E156,INDEX(GrocerySAF!E$2:E$251,MATCH(GrocerySA!$C156,GrocerySAF!$A$2:$A$251,0))),NA())</f>
        <v>#N/A</v>
      </c>
      <c r="J156" s="25" t="e">
        <f>IFERROR(IF(AND(ISERROR($E157),ISERROR(INDEX(GrocerySAF!F$2:F$251,MATCH(GrocerySA!$C156,GrocerySAF!$A$2:$A$251,0)))),$E156,INDEX(GrocerySAF!F$2:F$251,MATCH(GrocerySA!$C156,GrocerySAF!$A$2:$A$251,0))),NA())</f>
        <v>#N/A</v>
      </c>
      <c r="K156" s="25"/>
      <c r="L156" s="26"/>
      <c r="M156" s="25"/>
      <c r="N156" s="56">
        <f>E156/GrocerySA!E156</f>
        <v>1</v>
      </c>
      <c r="Z156" s="47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</row>
    <row r="157" spans="1:40" ht="12.75" x14ac:dyDescent="0.2">
      <c r="A157" s="23">
        <f t="shared" si="13"/>
        <v>12</v>
      </c>
      <c r="B157" s="23">
        <f t="shared" si="14"/>
        <v>2004</v>
      </c>
      <c r="C157" s="23">
        <v>156</v>
      </c>
      <c r="D157" s="24">
        <v>38322</v>
      </c>
      <c r="E157" s="25">
        <f>IF(ISBLANK(table!E157),NA(),table!E157)</f>
        <v>37423</v>
      </c>
      <c r="F157" s="25" t="e">
        <f>IFERROR(IF(AND(ISERROR($E158),ISERROR(INDEX(GrocerySAF!C$2:C$251,MATCH(GrocerySA!$C157,GrocerySAF!$A$2:$A$251,0)))),$E157,INDEX(GrocerySAF!C$2:C$251,MATCH(GrocerySA!$C157,GrocerySAF!$A$2:$A$251,0))),NA())</f>
        <v>#N/A</v>
      </c>
      <c r="G157" s="25" t="e">
        <f>IFERROR(IF(AND(ISERROR($E158),ISERROR(INDEX(GrocerySAF!D$2:D$251,MATCH(GrocerySA!$C157,GrocerySAF!$A$2:$A$251,0)))),$E157,INDEX(GrocerySAF!D$2:D$251,MATCH(GrocerySA!$C157,GrocerySAF!$A$2:$A$251,0))),NA())</f>
        <v>#N/A</v>
      </c>
      <c r="H157" s="26" t="e">
        <f>IFERROR(IF(AND(ISERROR($E158),ISERROR(INDEX(GrocerySAF!B$2:B$251,MATCH(GrocerySA!$C157,GrocerySAF!$A$2:$A$251,0)))),$E157,INDEX(GrocerySAF!B$2:B$251,MATCH(GrocerySA!$C157,GrocerySAF!$A$2:$A$251,0))),NA())</f>
        <v>#N/A</v>
      </c>
      <c r="I157" s="25" t="e">
        <f>IFERROR(IF(AND(ISERROR($E158),ISERROR(INDEX(GrocerySAF!E$2:E$251,MATCH(GrocerySA!$C157,GrocerySAF!$A$2:$A$251,0)))),$E157,INDEX(GrocerySAF!E$2:E$251,MATCH(GrocerySA!$C157,GrocerySAF!$A$2:$A$251,0))),NA())</f>
        <v>#N/A</v>
      </c>
      <c r="J157" s="25" t="e">
        <f>IFERROR(IF(AND(ISERROR($E158),ISERROR(INDEX(GrocerySAF!F$2:F$251,MATCH(GrocerySA!$C157,GrocerySAF!$A$2:$A$251,0)))),$E157,INDEX(GrocerySAF!F$2:F$251,MATCH(GrocerySA!$C157,GrocerySAF!$A$2:$A$251,0))),NA())</f>
        <v>#N/A</v>
      </c>
      <c r="K157" s="25"/>
      <c r="L157" s="26"/>
      <c r="M157" s="25"/>
      <c r="N157" s="56">
        <f>E157/GrocerySA!E157</f>
        <v>1</v>
      </c>
      <c r="Z157" s="47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</row>
    <row r="158" spans="1:40" ht="12.75" x14ac:dyDescent="0.2">
      <c r="A158" s="23">
        <f t="shared" si="13"/>
        <v>1</v>
      </c>
      <c r="B158" s="23">
        <f t="shared" si="14"/>
        <v>2005</v>
      </c>
      <c r="C158" s="23">
        <v>157</v>
      </c>
      <c r="D158" s="24">
        <v>38353</v>
      </c>
      <c r="E158" s="25">
        <f>IF(ISBLANK(table!E158),NA(),table!E158)</f>
        <v>37628</v>
      </c>
      <c r="F158" s="25" t="e">
        <f>IFERROR(IF(AND(ISERROR($E159),ISERROR(INDEX(GrocerySAF!C$2:C$251,MATCH(GrocerySA!$C158,GrocerySAF!$A$2:$A$251,0)))),$E158,INDEX(GrocerySAF!C$2:C$251,MATCH(GrocerySA!$C158,GrocerySAF!$A$2:$A$251,0))),NA())</f>
        <v>#N/A</v>
      </c>
      <c r="G158" s="25" t="e">
        <f>IFERROR(IF(AND(ISERROR($E159),ISERROR(INDEX(GrocerySAF!D$2:D$251,MATCH(GrocerySA!$C158,GrocerySAF!$A$2:$A$251,0)))),$E158,INDEX(GrocerySAF!D$2:D$251,MATCH(GrocerySA!$C158,GrocerySAF!$A$2:$A$251,0))),NA())</f>
        <v>#N/A</v>
      </c>
      <c r="H158" s="26" t="e">
        <f>IFERROR(IF(AND(ISERROR($E159),ISERROR(INDEX(GrocerySAF!B$2:B$251,MATCH(GrocerySA!$C158,GrocerySAF!$A$2:$A$251,0)))),$E158,INDEX(GrocerySAF!B$2:B$251,MATCH(GrocerySA!$C158,GrocerySAF!$A$2:$A$251,0))),NA())</f>
        <v>#N/A</v>
      </c>
      <c r="I158" s="25" t="e">
        <f>IFERROR(IF(AND(ISERROR($E159),ISERROR(INDEX(GrocerySAF!E$2:E$251,MATCH(GrocerySA!$C158,GrocerySAF!$A$2:$A$251,0)))),$E158,INDEX(GrocerySAF!E$2:E$251,MATCH(GrocerySA!$C158,GrocerySAF!$A$2:$A$251,0))),NA())</f>
        <v>#N/A</v>
      </c>
      <c r="J158" s="25" t="e">
        <f>IFERROR(IF(AND(ISERROR($E159),ISERROR(INDEX(GrocerySAF!F$2:F$251,MATCH(GrocerySA!$C158,GrocerySAF!$A$2:$A$251,0)))),$E158,INDEX(GrocerySAF!F$2:F$251,MATCH(GrocerySA!$C158,GrocerySAF!$A$2:$A$251,0))),NA())</f>
        <v>#N/A</v>
      </c>
      <c r="K158" s="25"/>
      <c r="L158" s="26"/>
      <c r="M158" s="25"/>
      <c r="N158" s="56">
        <f>E158/GrocerySA!E158</f>
        <v>1</v>
      </c>
      <c r="Z158" s="47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</row>
    <row r="159" spans="1:40" ht="12.75" x14ac:dyDescent="0.2">
      <c r="A159" s="23">
        <f t="shared" si="13"/>
        <v>2</v>
      </c>
      <c r="B159" s="23">
        <f t="shared" si="14"/>
        <v>2005</v>
      </c>
      <c r="C159" s="23">
        <v>158</v>
      </c>
      <c r="D159" s="24">
        <v>38384</v>
      </c>
      <c r="E159" s="25">
        <f>IF(ISBLANK(table!E159),NA(),table!E159)</f>
        <v>37553</v>
      </c>
      <c r="F159" s="25" t="e">
        <f>IFERROR(IF(AND(ISERROR($E160),ISERROR(INDEX(GrocerySAF!C$2:C$251,MATCH(GrocerySA!$C159,GrocerySAF!$A$2:$A$251,0)))),$E159,INDEX(GrocerySAF!C$2:C$251,MATCH(GrocerySA!$C159,GrocerySAF!$A$2:$A$251,0))),NA())</f>
        <v>#N/A</v>
      </c>
      <c r="G159" s="25" t="e">
        <f>IFERROR(IF(AND(ISERROR($E160),ISERROR(INDEX(GrocerySAF!D$2:D$251,MATCH(GrocerySA!$C159,GrocerySAF!$A$2:$A$251,0)))),$E159,INDEX(GrocerySAF!D$2:D$251,MATCH(GrocerySA!$C159,GrocerySAF!$A$2:$A$251,0))),NA())</f>
        <v>#N/A</v>
      </c>
      <c r="H159" s="26" t="e">
        <f>IFERROR(IF(AND(ISERROR($E160),ISERROR(INDEX(GrocerySAF!B$2:B$251,MATCH(GrocerySA!$C159,GrocerySAF!$A$2:$A$251,0)))),$E159,INDEX(GrocerySAF!B$2:B$251,MATCH(GrocerySA!$C159,GrocerySAF!$A$2:$A$251,0))),NA())</f>
        <v>#N/A</v>
      </c>
      <c r="I159" s="25" t="e">
        <f>IFERROR(IF(AND(ISERROR($E160),ISERROR(INDEX(GrocerySAF!E$2:E$251,MATCH(GrocerySA!$C159,GrocerySAF!$A$2:$A$251,0)))),$E159,INDEX(GrocerySAF!E$2:E$251,MATCH(GrocerySA!$C159,GrocerySAF!$A$2:$A$251,0))),NA())</f>
        <v>#N/A</v>
      </c>
      <c r="J159" s="25" t="e">
        <f>IFERROR(IF(AND(ISERROR($E160),ISERROR(INDEX(GrocerySAF!F$2:F$251,MATCH(GrocerySA!$C159,GrocerySAF!$A$2:$A$251,0)))),$E159,INDEX(GrocerySAF!F$2:F$251,MATCH(GrocerySA!$C159,GrocerySAF!$A$2:$A$251,0))),NA())</f>
        <v>#N/A</v>
      </c>
      <c r="K159" s="25"/>
      <c r="L159" s="26"/>
      <c r="M159" s="25"/>
      <c r="N159" s="56">
        <f>E159/GrocerySA!E159</f>
        <v>1</v>
      </c>
      <c r="Z159" s="47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</row>
    <row r="160" spans="1:40" ht="12.75" x14ac:dyDescent="0.2">
      <c r="A160" s="23">
        <f t="shared" si="13"/>
        <v>3</v>
      </c>
      <c r="B160" s="23">
        <f t="shared" si="14"/>
        <v>2005</v>
      </c>
      <c r="C160" s="23">
        <v>159</v>
      </c>
      <c r="D160" s="24">
        <v>38412</v>
      </c>
      <c r="E160" s="25">
        <f>IF(ISBLANK(table!E160),NA(),table!E160)</f>
        <v>37645</v>
      </c>
      <c r="F160" s="25" t="e">
        <f>IFERROR(IF(AND(ISERROR($E161),ISERROR(INDEX(GrocerySAF!C$2:C$251,MATCH(GrocerySA!$C160,GrocerySAF!$A$2:$A$251,0)))),$E160,INDEX(GrocerySAF!C$2:C$251,MATCH(GrocerySA!$C160,GrocerySAF!$A$2:$A$251,0))),NA())</f>
        <v>#N/A</v>
      </c>
      <c r="G160" s="25" t="e">
        <f>IFERROR(IF(AND(ISERROR($E161),ISERROR(INDEX(GrocerySAF!D$2:D$251,MATCH(GrocerySA!$C160,GrocerySAF!$A$2:$A$251,0)))),$E160,INDEX(GrocerySAF!D$2:D$251,MATCH(GrocerySA!$C160,GrocerySAF!$A$2:$A$251,0))),NA())</f>
        <v>#N/A</v>
      </c>
      <c r="H160" s="26" t="e">
        <f>IFERROR(IF(AND(ISERROR($E161),ISERROR(INDEX(GrocerySAF!B$2:B$251,MATCH(GrocerySA!$C160,GrocerySAF!$A$2:$A$251,0)))),$E160,INDEX(GrocerySAF!B$2:B$251,MATCH(GrocerySA!$C160,GrocerySAF!$A$2:$A$251,0))),NA())</f>
        <v>#N/A</v>
      </c>
      <c r="I160" s="25" t="e">
        <f>IFERROR(IF(AND(ISERROR($E161),ISERROR(INDEX(GrocerySAF!E$2:E$251,MATCH(GrocerySA!$C160,GrocerySAF!$A$2:$A$251,0)))),$E160,INDEX(GrocerySAF!E$2:E$251,MATCH(GrocerySA!$C160,GrocerySAF!$A$2:$A$251,0))),NA())</f>
        <v>#N/A</v>
      </c>
      <c r="J160" s="25" t="e">
        <f>IFERROR(IF(AND(ISERROR($E161),ISERROR(INDEX(GrocerySAF!F$2:F$251,MATCH(GrocerySA!$C160,GrocerySAF!$A$2:$A$251,0)))),$E160,INDEX(GrocerySAF!F$2:F$251,MATCH(GrocerySA!$C160,GrocerySAF!$A$2:$A$251,0))),NA())</f>
        <v>#N/A</v>
      </c>
      <c r="K160" s="25"/>
      <c r="L160" s="26"/>
      <c r="M160" s="25"/>
      <c r="N160" s="56">
        <f>E160/GrocerySA!E160</f>
        <v>1</v>
      </c>
      <c r="Z160" s="47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</row>
    <row r="161" spans="1:40" ht="12.75" x14ac:dyDescent="0.2">
      <c r="A161" s="23">
        <f t="shared" si="13"/>
        <v>4</v>
      </c>
      <c r="B161" s="23">
        <f t="shared" si="14"/>
        <v>2005</v>
      </c>
      <c r="C161" s="23">
        <v>160</v>
      </c>
      <c r="D161" s="24">
        <v>38443</v>
      </c>
      <c r="E161" s="25">
        <f>IF(ISBLANK(table!E161),NA(),table!E161)</f>
        <v>38049</v>
      </c>
      <c r="F161" s="25" t="e">
        <f>IFERROR(IF(AND(ISERROR($E162),ISERROR(INDEX(GrocerySAF!C$2:C$251,MATCH(GrocerySA!$C161,GrocerySAF!$A$2:$A$251,0)))),$E161,INDEX(GrocerySAF!C$2:C$251,MATCH(GrocerySA!$C161,GrocerySAF!$A$2:$A$251,0))),NA())</f>
        <v>#N/A</v>
      </c>
      <c r="G161" s="25" t="e">
        <f>IFERROR(IF(AND(ISERROR($E162),ISERROR(INDEX(GrocerySAF!D$2:D$251,MATCH(GrocerySA!$C161,GrocerySAF!$A$2:$A$251,0)))),$E161,INDEX(GrocerySAF!D$2:D$251,MATCH(GrocerySA!$C161,GrocerySAF!$A$2:$A$251,0))),NA())</f>
        <v>#N/A</v>
      </c>
      <c r="H161" s="26" t="e">
        <f>IFERROR(IF(AND(ISERROR($E162),ISERROR(INDEX(GrocerySAF!B$2:B$251,MATCH(GrocerySA!$C161,GrocerySAF!$A$2:$A$251,0)))),$E161,INDEX(GrocerySAF!B$2:B$251,MATCH(GrocerySA!$C161,GrocerySAF!$A$2:$A$251,0))),NA())</f>
        <v>#N/A</v>
      </c>
      <c r="I161" s="25" t="e">
        <f>IFERROR(IF(AND(ISERROR($E162),ISERROR(INDEX(GrocerySAF!E$2:E$251,MATCH(GrocerySA!$C161,GrocerySAF!$A$2:$A$251,0)))),$E161,INDEX(GrocerySAF!E$2:E$251,MATCH(GrocerySA!$C161,GrocerySAF!$A$2:$A$251,0))),NA())</f>
        <v>#N/A</v>
      </c>
      <c r="J161" s="25" t="e">
        <f>IFERROR(IF(AND(ISERROR($E162),ISERROR(INDEX(GrocerySAF!F$2:F$251,MATCH(GrocerySA!$C161,GrocerySAF!$A$2:$A$251,0)))),$E161,INDEX(GrocerySAF!F$2:F$251,MATCH(GrocerySA!$C161,GrocerySAF!$A$2:$A$251,0))),NA())</f>
        <v>#N/A</v>
      </c>
      <c r="K161" s="25"/>
      <c r="L161" s="26"/>
      <c r="M161" s="25"/>
      <c r="N161" s="56">
        <f>E161/GrocerySA!E161</f>
        <v>1</v>
      </c>
      <c r="Z161" s="47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</row>
    <row r="162" spans="1:40" ht="12.75" x14ac:dyDescent="0.2">
      <c r="A162" s="23">
        <f t="shared" si="13"/>
        <v>5</v>
      </c>
      <c r="B162" s="23">
        <f t="shared" si="14"/>
        <v>2005</v>
      </c>
      <c r="C162" s="23">
        <v>161</v>
      </c>
      <c r="D162" s="24">
        <v>38473</v>
      </c>
      <c r="E162" s="25">
        <f>IF(ISBLANK(table!E162),NA(),table!E162)</f>
        <v>37908</v>
      </c>
      <c r="F162" s="25" t="e">
        <f>IFERROR(IF(AND(ISERROR($E163),ISERROR(INDEX(GrocerySAF!C$2:C$251,MATCH(GrocerySA!$C162,GrocerySAF!$A$2:$A$251,0)))),$E162,INDEX(GrocerySAF!C$2:C$251,MATCH(GrocerySA!$C162,GrocerySAF!$A$2:$A$251,0))),NA())</f>
        <v>#N/A</v>
      </c>
      <c r="G162" s="25" t="e">
        <f>IFERROR(IF(AND(ISERROR($E163),ISERROR(INDEX(GrocerySAF!D$2:D$251,MATCH(GrocerySA!$C162,GrocerySAF!$A$2:$A$251,0)))),$E162,INDEX(GrocerySAF!D$2:D$251,MATCH(GrocerySA!$C162,GrocerySAF!$A$2:$A$251,0))),NA())</f>
        <v>#N/A</v>
      </c>
      <c r="H162" s="26" t="e">
        <f>IFERROR(IF(AND(ISERROR($E163),ISERROR(INDEX(GrocerySAF!B$2:B$251,MATCH(GrocerySA!$C162,GrocerySAF!$A$2:$A$251,0)))),$E162,INDEX(GrocerySAF!B$2:B$251,MATCH(GrocerySA!$C162,GrocerySAF!$A$2:$A$251,0))),NA())</f>
        <v>#N/A</v>
      </c>
      <c r="I162" s="25" t="e">
        <f>IFERROR(IF(AND(ISERROR($E163),ISERROR(INDEX(GrocerySAF!E$2:E$251,MATCH(GrocerySA!$C162,GrocerySAF!$A$2:$A$251,0)))),$E162,INDEX(GrocerySAF!E$2:E$251,MATCH(GrocerySA!$C162,GrocerySAF!$A$2:$A$251,0))),NA())</f>
        <v>#N/A</v>
      </c>
      <c r="J162" s="25" t="e">
        <f>IFERROR(IF(AND(ISERROR($E163),ISERROR(INDEX(GrocerySAF!F$2:F$251,MATCH(GrocerySA!$C162,GrocerySAF!$A$2:$A$251,0)))),$E162,INDEX(GrocerySAF!F$2:F$251,MATCH(GrocerySA!$C162,GrocerySAF!$A$2:$A$251,0))),NA())</f>
        <v>#N/A</v>
      </c>
      <c r="K162" s="25"/>
      <c r="L162" s="26"/>
      <c r="M162" s="25"/>
      <c r="N162" s="56">
        <f>E162/GrocerySA!E162</f>
        <v>1</v>
      </c>
      <c r="Z162" s="47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</row>
    <row r="163" spans="1:40" ht="12.75" x14ac:dyDescent="0.2">
      <c r="A163" s="23">
        <f t="shared" si="13"/>
        <v>6</v>
      </c>
      <c r="B163" s="23">
        <f t="shared" si="14"/>
        <v>2005</v>
      </c>
      <c r="C163" s="23">
        <v>162</v>
      </c>
      <c r="D163" s="24">
        <v>38504</v>
      </c>
      <c r="E163" s="25">
        <f>IF(ISBLANK(table!E163),NA(),table!E163)</f>
        <v>38143</v>
      </c>
      <c r="F163" s="25" t="e">
        <f>IFERROR(IF(AND(ISERROR($E164),ISERROR(INDEX(GrocerySAF!C$2:C$251,MATCH(GrocerySA!$C163,GrocerySAF!$A$2:$A$251,0)))),$E163,INDEX(GrocerySAF!C$2:C$251,MATCH(GrocerySA!$C163,GrocerySAF!$A$2:$A$251,0))),NA())</f>
        <v>#N/A</v>
      </c>
      <c r="G163" s="25" t="e">
        <f>IFERROR(IF(AND(ISERROR($E164),ISERROR(INDEX(GrocerySAF!D$2:D$251,MATCH(GrocerySA!$C163,GrocerySAF!$A$2:$A$251,0)))),$E163,INDEX(GrocerySAF!D$2:D$251,MATCH(GrocerySA!$C163,GrocerySAF!$A$2:$A$251,0))),NA())</f>
        <v>#N/A</v>
      </c>
      <c r="H163" s="26" t="e">
        <f>IFERROR(IF(AND(ISERROR($E164),ISERROR(INDEX(GrocerySAF!B$2:B$251,MATCH(GrocerySA!$C163,GrocerySAF!$A$2:$A$251,0)))),$E163,INDEX(GrocerySAF!B$2:B$251,MATCH(GrocerySA!$C163,GrocerySAF!$A$2:$A$251,0))),NA())</f>
        <v>#N/A</v>
      </c>
      <c r="I163" s="25" t="e">
        <f>IFERROR(IF(AND(ISERROR($E164),ISERROR(INDEX(GrocerySAF!E$2:E$251,MATCH(GrocerySA!$C163,GrocerySAF!$A$2:$A$251,0)))),$E163,INDEX(GrocerySAF!E$2:E$251,MATCH(GrocerySA!$C163,GrocerySAF!$A$2:$A$251,0))),NA())</f>
        <v>#N/A</v>
      </c>
      <c r="J163" s="25" t="e">
        <f>IFERROR(IF(AND(ISERROR($E164),ISERROR(INDEX(GrocerySAF!F$2:F$251,MATCH(GrocerySA!$C163,GrocerySAF!$A$2:$A$251,0)))),$E163,INDEX(GrocerySAF!F$2:F$251,MATCH(GrocerySA!$C163,GrocerySAF!$A$2:$A$251,0))),NA())</f>
        <v>#N/A</v>
      </c>
      <c r="K163" s="25"/>
      <c r="L163" s="26"/>
      <c r="M163" s="25"/>
      <c r="N163" s="56">
        <f>E163/GrocerySA!E163</f>
        <v>1</v>
      </c>
      <c r="Z163" s="47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</row>
    <row r="164" spans="1:40" ht="12.75" x14ac:dyDescent="0.2">
      <c r="A164" s="23">
        <f t="shared" si="13"/>
        <v>7</v>
      </c>
      <c r="B164" s="23">
        <f t="shared" si="14"/>
        <v>2005</v>
      </c>
      <c r="C164" s="23">
        <v>163</v>
      </c>
      <c r="D164" s="24">
        <v>38534</v>
      </c>
      <c r="E164" s="25">
        <f>IF(ISBLANK(table!E164),NA(),table!E164)</f>
        <v>37960</v>
      </c>
      <c r="F164" s="25" t="e">
        <f>IFERROR(IF(AND(ISERROR($E165),ISERROR(INDEX(GrocerySAF!C$2:C$251,MATCH(GrocerySA!$C164,GrocerySAF!$A$2:$A$251,0)))),$E164,INDEX(GrocerySAF!C$2:C$251,MATCH(GrocerySA!$C164,GrocerySAF!$A$2:$A$251,0))),NA())</f>
        <v>#N/A</v>
      </c>
      <c r="G164" s="25" t="e">
        <f>IFERROR(IF(AND(ISERROR($E165),ISERROR(INDEX(GrocerySAF!D$2:D$251,MATCH(GrocerySA!$C164,GrocerySAF!$A$2:$A$251,0)))),$E164,INDEX(GrocerySAF!D$2:D$251,MATCH(GrocerySA!$C164,GrocerySAF!$A$2:$A$251,0))),NA())</f>
        <v>#N/A</v>
      </c>
      <c r="H164" s="26" t="e">
        <f>IFERROR(IF(AND(ISERROR($E165),ISERROR(INDEX(GrocerySAF!B$2:B$251,MATCH(GrocerySA!$C164,GrocerySAF!$A$2:$A$251,0)))),$E164,INDEX(GrocerySAF!B$2:B$251,MATCH(GrocerySA!$C164,GrocerySAF!$A$2:$A$251,0))),NA())</f>
        <v>#N/A</v>
      </c>
      <c r="I164" s="25" t="e">
        <f>IFERROR(IF(AND(ISERROR($E165),ISERROR(INDEX(GrocerySAF!E$2:E$251,MATCH(GrocerySA!$C164,GrocerySAF!$A$2:$A$251,0)))),$E164,INDEX(GrocerySAF!E$2:E$251,MATCH(GrocerySA!$C164,GrocerySAF!$A$2:$A$251,0))),NA())</f>
        <v>#N/A</v>
      </c>
      <c r="J164" s="25" t="e">
        <f>IFERROR(IF(AND(ISERROR($E165),ISERROR(INDEX(GrocerySAF!F$2:F$251,MATCH(GrocerySA!$C164,GrocerySAF!$A$2:$A$251,0)))),$E164,INDEX(GrocerySAF!F$2:F$251,MATCH(GrocerySA!$C164,GrocerySAF!$A$2:$A$251,0))),NA())</f>
        <v>#N/A</v>
      </c>
      <c r="K164" s="25"/>
      <c r="L164" s="26"/>
      <c r="M164" s="25"/>
      <c r="N164" s="56">
        <f>E164/GrocerySA!E164</f>
        <v>1</v>
      </c>
      <c r="Z164" s="47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</row>
    <row r="165" spans="1:40" ht="12.75" x14ac:dyDescent="0.2">
      <c r="A165" s="23">
        <f t="shared" si="13"/>
        <v>8</v>
      </c>
      <c r="B165" s="23">
        <f t="shared" si="14"/>
        <v>2005</v>
      </c>
      <c r="C165" s="23">
        <v>164</v>
      </c>
      <c r="D165" s="24">
        <v>38565</v>
      </c>
      <c r="E165" s="25">
        <f>IF(ISBLANK(table!E165),NA(),table!E165)</f>
        <v>38320</v>
      </c>
      <c r="F165" s="25" t="e">
        <f>IFERROR(IF(AND(ISERROR($E166),ISERROR(INDEX(GrocerySAF!C$2:C$251,MATCH(GrocerySA!$C165,GrocerySAF!$A$2:$A$251,0)))),$E165,INDEX(GrocerySAF!C$2:C$251,MATCH(GrocerySA!$C165,GrocerySAF!$A$2:$A$251,0))),NA())</f>
        <v>#N/A</v>
      </c>
      <c r="G165" s="25" t="e">
        <f>IFERROR(IF(AND(ISERROR($E166),ISERROR(INDEX(GrocerySAF!D$2:D$251,MATCH(GrocerySA!$C165,GrocerySAF!$A$2:$A$251,0)))),$E165,INDEX(GrocerySAF!D$2:D$251,MATCH(GrocerySA!$C165,GrocerySAF!$A$2:$A$251,0))),NA())</f>
        <v>#N/A</v>
      </c>
      <c r="H165" s="26" t="e">
        <f>IFERROR(IF(AND(ISERROR($E166),ISERROR(INDEX(GrocerySAF!B$2:B$251,MATCH(GrocerySA!$C165,GrocerySAF!$A$2:$A$251,0)))),$E165,INDEX(GrocerySAF!B$2:B$251,MATCH(GrocerySA!$C165,GrocerySAF!$A$2:$A$251,0))),NA())</f>
        <v>#N/A</v>
      </c>
      <c r="I165" s="25" t="e">
        <f>IFERROR(IF(AND(ISERROR($E166),ISERROR(INDEX(GrocerySAF!E$2:E$251,MATCH(GrocerySA!$C165,GrocerySAF!$A$2:$A$251,0)))),$E165,INDEX(GrocerySAF!E$2:E$251,MATCH(GrocerySA!$C165,GrocerySAF!$A$2:$A$251,0))),NA())</f>
        <v>#N/A</v>
      </c>
      <c r="J165" s="25" t="e">
        <f>IFERROR(IF(AND(ISERROR($E166),ISERROR(INDEX(GrocerySAF!F$2:F$251,MATCH(GrocerySA!$C165,GrocerySAF!$A$2:$A$251,0)))),$E165,INDEX(GrocerySAF!F$2:F$251,MATCH(GrocerySA!$C165,GrocerySAF!$A$2:$A$251,0))),NA())</f>
        <v>#N/A</v>
      </c>
      <c r="K165" s="25"/>
      <c r="L165" s="26"/>
      <c r="M165" s="25"/>
      <c r="N165" s="56">
        <f>E165/GrocerySA!E165</f>
        <v>1</v>
      </c>
      <c r="Z165" s="47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</row>
    <row r="166" spans="1:40" ht="12.75" x14ac:dyDescent="0.2">
      <c r="A166" s="23">
        <f t="shared" si="13"/>
        <v>9</v>
      </c>
      <c r="B166" s="23">
        <f t="shared" si="14"/>
        <v>2005</v>
      </c>
      <c r="C166" s="23">
        <v>165</v>
      </c>
      <c r="D166" s="24">
        <v>38596</v>
      </c>
      <c r="E166" s="25">
        <f>IF(ISBLANK(table!E166),NA(),table!E166)</f>
        <v>38577</v>
      </c>
      <c r="F166" s="25" t="e">
        <f>IFERROR(IF(AND(ISERROR($E167),ISERROR(INDEX(GrocerySAF!C$2:C$251,MATCH(GrocerySA!$C166,GrocerySAF!$A$2:$A$251,0)))),$E166,INDEX(GrocerySAF!C$2:C$251,MATCH(GrocerySA!$C166,GrocerySAF!$A$2:$A$251,0))),NA())</f>
        <v>#N/A</v>
      </c>
      <c r="G166" s="25" t="e">
        <f>IFERROR(IF(AND(ISERROR($E167),ISERROR(INDEX(GrocerySAF!D$2:D$251,MATCH(GrocerySA!$C166,GrocerySAF!$A$2:$A$251,0)))),$E166,INDEX(GrocerySAF!D$2:D$251,MATCH(GrocerySA!$C166,GrocerySAF!$A$2:$A$251,0))),NA())</f>
        <v>#N/A</v>
      </c>
      <c r="H166" s="26" t="e">
        <f>IFERROR(IF(AND(ISERROR($E167),ISERROR(INDEX(GrocerySAF!B$2:B$251,MATCH(GrocerySA!$C166,GrocerySAF!$A$2:$A$251,0)))),$E166,INDEX(GrocerySAF!B$2:B$251,MATCH(GrocerySA!$C166,GrocerySAF!$A$2:$A$251,0))),NA())</f>
        <v>#N/A</v>
      </c>
      <c r="I166" s="25" t="e">
        <f>IFERROR(IF(AND(ISERROR($E167),ISERROR(INDEX(GrocerySAF!E$2:E$251,MATCH(GrocerySA!$C166,GrocerySAF!$A$2:$A$251,0)))),$E166,INDEX(GrocerySAF!E$2:E$251,MATCH(GrocerySA!$C166,GrocerySAF!$A$2:$A$251,0))),NA())</f>
        <v>#N/A</v>
      </c>
      <c r="J166" s="25" t="e">
        <f>IFERROR(IF(AND(ISERROR($E167),ISERROR(INDEX(GrocerySAF!F$2:F$251,MATCH(GrocerySA!$C166,GrocerySAF!$A$2:$A$251,0)))),$E166,INDEX(GrocerySAF!F$2:F$251,MATCH(GrocerySA!$C166,GrocerySAF!$A$2:$A$251,0))),NA())</f>
        <v>#N/A</v>
      </c>
      <c r="K166" s="25"/>
      <c r="L166" s="26"/>
      <c r="M166" s="25"/>
      <c r="N166" s="56">
        <f>E166/GrocerySA!E166</f>
        <v>1</v>
      </c>
      <c r="Z166" s="47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</row>
    <row r="167" spans="1:40" ht="12.75" x14ac:dyDescent="0.2">
      <c r="A167" s="23">
        <f t="shared" si="13"/>
        <v>10</v>
      </c>
      <c r="B167" s="23">
        <f t="shared" si="14"/>
        <v>2005</v>
      </c>
      <c r="C167" s="23">
        <v>166</v>
      </c>
      <c r="D167" s="24">
        <v>38626</v>
      </c>
      <c r="E167" s="25">
        <f>IF(ISBLANK(table!E167),NA(),table!E167)</f>
        <v>38559</v>
      </c>
      <c r="F167" s="25" t="e">
        <f>IFERROR(IF(AND(ISERROR($E168),ISERROR(INDEX(GrocerySAF!C$2:C$251,MATCH(GrocerySA!$C167,GrocerySAF!$A$2:$A$251,0)))),$E167,INDEX(GrocerySAF!C$2:C$251,MATCH(GrocerySA!$C167,GrocerySAF!$A$2:$A$251,0))),NA())</f>
        <v>#N/A</v>
      </c>
      <c r="G167" s="25" t="e">
        <f>IFERROR(IF(AND(ISERROR($E168),ISERROR(INDEX(GrocerySAF!D$2:D$251,MATCH(GrocerySA!$C167,GrocerySAF!$A$2:$A$251,0)))),$E167,INDEX(GrocerySAF!D$2:D$251,MATCH(GrocerySA!$C167,GrocerySAF!$A$2:$A$251,0))),NA())</f>
        <v>#N/A</v>
      </c>
      <c r="H167" s="26" t="e">
        <f>IFERROR(IF(AND(ISERROR($E168),ISERROR(INDEX(GrocerySAF!B$2:B$251,MATCH(GrocerySA!$C167,GrocerySAF!$A$2:$A$251,0)))),$E167,INDEX(GrocerySAF!B$2:B$251,MATCH(GrocerySA!$C167,GrocerySAF!$A$2:$A$251,0))),NA())</f>
        <v>#N/A</v>
      </c>
      <c r="I167" s="25" t="e">
        <f>IFERROR(IF(AND(ISERROR($E168),ISERROR(INDEX(GrocerySAF!E$2:E$251,MATCH(GrocerySA!$C167,GrocerySAF!$A$2:$A$251,0)))),$E167,INDEX(GrocerySAF!E$2:E$251,MATCH(GrocerySA!$C167,GrocerySAF!$A$2:$A$251,0))),NA())</f>
        <v>#N/A</v>
      </c>
      <c r="J167" s="25" t="e">
        <f>IFERROR(IF(AND(ISERROR($E168),ISERROR(INDEX(GrocerySAF!F$2:F$251,MATCH(GrocerySA!$C167,GrocerySAF!$A$2:$A$251,0)))),$E167,INDEX(GrocerySAF!F$2:F$251,MATCH(GrocerySA!$C167,GrocerySAF!$A$2:$A$251,0))),NA())</f>
        <v>#N/A</v>
      </c>
      <c r="K167" s="25"/>
      <c r="L167" s="26"/>
      <c r="M167" s="25"/>
      <c r="N167" s="56">
        <f>E167/GrocerySA!E167</f>
        <v>1</v>
      </c>
      <c r="Z167" s="47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</row>
    <row r="168" spans="1:40" ht="12.75" x14ac:dyDescent="0.2">
      <c r="A168" s="23">
        <f t="shared" si="13"/>
        <v>11</v>
      </c>
      <c r="B168" s="23">
        <f t="shared" si="14"/>
        <v>2005</v>
      </c>
      <c r="C168" s="23">
        <v>167</v>
      </c>
      <c r="D168" s="24">
        <v>38657</v>
      </c>
      <c r="E168" s="25">
        <f>IF(ISBLANK(table!E168),NA(),table!E168)</f>
        <v>38508</v>
      </c>
      <c r="F168" s="25" t="e">
        <f>IFERROR(IF(AND(ISERROR($E169),ISERROR(INDEX(GrocerySAF!C$2:C$251,MATCH(GrocerySA!$C168,GrocerySAF!$A$2:$A$251,0)))),$E168,INDEX(GrocerySAF!C$2:C$251,MATCH(GrocerySA!$C168,GrocerySAF!$A$2:$A$251,0))),NA())</f>
        <v>#N/A</v>
      </c>
      <c r="G168" s="25" t="e">
        <f>IFERROR(IF(AND(ISERROR($E169),ISERROR(INDEX(GrocerySAF!D$2:D$251,MATCH(GrocerySA!$C168,GrocerySAF!$A$2:$A$251,0)))),$E168,INDEX(GrocerySAF!D$2:D$251,MATCH(GrocerySA!$C168,GrocerySAF!$A$2:$A$251,0))),NA())</f>
        <v>#N/A</v>
      </c>
      <c r="H168" s="26" t="e">
        <f>IFERROR(IF(AND(ISERROR($E169),ISERROR(INDEX(GrocerySAF!B$2:B$251,MATCH(GrocerySA!$C168,GrocerySAF!$A$2:$A$251,0)))),$E168,INDEX(GrocerySAF!B$2:B$251,MATCH(GrocerySA!$C168,GrocerySAF!$A$2:$A$251,0))),NA())</f>
        <v>#N/A</v>
      </c>
      <c r="I168" s="25" t="e">
        <f>IFERROR(IF(AND(ISERROR($E169),ISERROR(INDEX(GrocerySAF!E$2:E$251,MATCH(GrocerySA!$C168,GrocerySAF!$A$2:$A$251,0)))),$E168,INDEX(GrocerySAF!E$2:E$251,MATCH(GrocerySA!$C168,GrocerySAF!$A$2:$A$251,0))),NA())</f>
        <v>#N/A</v>
      </c>
      <c r="J168" s="25" t="e">
        <f>IFERROR(IF(AND(ISERROR($E169),ISERROR(INDEX(GrocerySAF!F$2:F$251,MATCH(GrocerySA!$C168,GrocerySAF!$A$2:$A$251,0)))),$E168,INDEX(GrocerySAF!F$2:F$251,MATCH(GrocerySA!$C168,GrocerySAF!$A$2:$A$251,0))),NA())</f>
        <v>#N/A</v>
      </c>
      <c r="K168" s="25"/>
      <c r="L168" s="26"/>
      <c r="M168" s="25"/>
      <c r="N168" s="56">
        <f>E168/GrocerySA!E168</f>
        <v>1</v>
      </c>
      <c r="Z168" s="47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</row>
    <row r="169" spans="1:40" ht="12.75" x14ac:dyDescent="0.2">
      <c r="A169" s="23">
        <f t="shared" si="13"/>
        <v>12</v>
      </c>
      <c r="B169" s="23">
        <f t="shared" si="14"/>
        <v>2005</v>
      </c>
      <c r="C169" s="23">
        <v>168</v>
      </c>
      <c r="D169" s="24">
        <v>38687</v>
      </c>
      <c r="E169" s="25">
        <f>IF(ISBLANK(table!E169),NA(),table!E169)</f>
        <v>38847</v>
      </c>
      <c r="F169" s="25" t="e">
        <f>IFERROR(IF(AND(ISERROR($E170),ISERROR(INDEX(GrocerySAF!C$2:C$251,MATCH(GrocerySA!$C169,GrocerySAF!$A$2:$A$251,0)))),$E169,INDEX(GrocerySAF!C$2:C$251,MATCH(GrocerySA!$C169,GrocerySAF!$A$2:$A$251,0))),NA())</f>
        <v>#N/A</v>
      </c>
      <c r="G169" s="25" t="e">
        <f>IFERROR(IF(AND(ISERROR($E170),ISERROR(INDEX(GrocerySAF!D$2:D$251,MATCH(GrocerySA!$C169,GrocerySAF!$A$2:$A$251,0)))),$E169,INDEX(GrocerySAF!D$2:D$251,MATCH(GrocerySA!$C169,GrocerySAF!$A$2:$A$251,0))),NA())</f>
        <v>#N/A</v>
      </c>
      <c r="H169" s="26" t="e">
        <f>IFERROR(IF(AND(ISERROR($E170),ISERROR(INDEX(GrocerySAF!B$2:B$251,MATCH(GrocerySA!$C169,GrocerySAF!$A$2:$A$251,0)))),$E169,INDEX(GrocerySAF!B$2:B$251,MATCH(GrocerySA!$C169,GrocerySAF!$A$2:$A$251,0))),NA())</f>
        <v>#N/A</v>
      </c>
      <c r="I169" s="25" t="e">
        <f>IFERROR(IF(AND(ISERROR($E170),ISERROR(INDEX(GrocerySAF!E$2:E$251,MATCH(GrocerySA!$C169,GrocerySAF!$A$2:$A$251,0)))),$E169,INDEX(GrocerySAF!E$2:E$251,MATCH(GrocerySA!$C169,GrocerySAF!$A$2:$A$251,0))),NA())</f>
        <v>#N/A</v>
      </c>
      <c r="J169" s="25" t="e">
        <f>IFERROR(IF(AND(ISERROR($E170),ISERROR(INDEX(GrocerySAF!F$2:F$251,MATCH(GrocerySA!$C169,GrocerySAF!$A$2:$A$251,0)))),$E169,INDEX(GrocerySAF!F$2:F$251,MATCH(GrocerySA!$C169,GrocerySAF!$A$2:$A$251,0))),NA())</f>
        <v>#N/A</v>
      </c>
      <c r="K169" s="25"/>
      <c r="L169" s="26"/>
      <c r="M169" s="25"/>
      <c r="N169" s="56">
        <f>E169/GrocerySA!E169</f>
        <v>1</v>
      </c>
      <c r="Z169" s="47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</row>
    <row r="170" spans="1:40" ht="12.75" x14ac:dyDescent="0.2">
      <c r="A170" s="23">
        <f t="shared" si="13"/>
        <v>1</v>
      </c>
      <c r="B170" s="23">
        <f t="shared" si="14"/>
        <v>2006</v>
      </c>
      <c r="C170" s="23">
        <v>169</v>
      </c>
      <c r="D170" s="24">
        <v>38718</v>
      </c>
      <c r="E170" s="25">
        <f>IF(ISBLANK(table!E170),NA(),table!E170)</f>
        <v>38254</v>
      </c>
      <c r="F170" s="25" t="e">
        <f>IFERROR(IF(AND(ISERROR($E171),ISERROR(INDEX(GrocerySAF!C$2:C$251,MATCH(GrocerySA!$C170,GrocerySAF!$A$2:$A$251,0)))),$E170,INDEX(GrocerySAF!C$2:C$251,MATCH(GrocerySA!$C170,GrocerySAF!$A$2:$A$251,0))),NA())</f>
        <v>#N/A</v>
      </c>
      <c r="G170" s="25" t="e">
        <f>IFERROR(IF(AND(ISERROR($E171),ISERROR(INDEX(GrocerySAF!D$2:D$251,MATCH(GrocerySA!$C170,GrocerySAF!$A$2:$A$251,0)))),$E170,INDEX(GrocerySAF!D$2:D$251,MATCH(GrocerySA!$C170,GrocerySAF!$A$2:$A$251,0))),NA())</f>
        <v>#N/A</v>
      </c>
      <c r="H170" s="26" t="e">
        <f>IFERROR(IF(AND(ISERROR($E171),ISERROR(INDEX(GrocerySAF!B$2:B$251,MATCH(GrocerySA!$C170,GrocerySAF!$A$2:$A$251,0)))),$E170,INDEX(GrocerySAF!B$2:B$251,MATCH(GrocerySA!$C170,GrocerySAF!$A$2:$A$251,0))),NA())</f>
        <v>#N/A</v>
      </c>
      <c r="I170" s="25" t="e">
        <f>IFERROR(IF(AND(ISERROR($E171),ISERROR(INDEX(GrocerySAF!E$2:E$251,MATCH(GrocerySA!$C170,GrocerySAF!$A$2:$A$251,0)))),$E170,INDEX(GrocerySAF!E$2:E$251,MATCH(GrocerySA!$C170,GrocerySAF!$A$2:$A$251,0))),NA())</f>
        <v>#N/A</v>
      </c>
      <c r="J170" s="25" t="e">
        <f>IFERROR(IF(AND(ISERROR($E171),ISERROR(INDEX(GrocerySAF!F$2:F$251,MATCH(GrocerySA!$C170,GrocerySAF!$A$2:$A$251,0)))),$E170,INDEX(GrocerySAF!F$2:F$251,MATCH(GrocerySA!$C170,GrocerySAF!$A$2:$A$251,0))),NA())</f>
        <v>#N/A</v>
      </c>
      <c r="K170" s="25"/>
      <c r="L170" s="26"/>
      <c r="M170" s="25"/>
      <c r="N170" s="56">
        <f>E170/GrocerySA!E170</f>
        <v>1</v>
      </c>
      <c r="Z170" s="47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</row>
    <row r="171" spans="1:40" ht="12.75" x14ac:dyDescent="0.2">
      <c r="A171" s="23">
        <f t="shared" si="13"/>
        <v>2</v>
      </c>
      <c r="B171" s="23">
        <f t="shared" si="14"/>
        <v>2006</v>
      </c>
      <c r="C171" s="23">
        <v>170</v>
      </c>
      <c r="D171" s="24">
        <v>38749</v>
      </c>
      <c r="E171" s="25">
        <f>IF(ISBLANK(table!E171),NA(),table!E171)</f>
        <v>38889</v>
      </c>
      <c r="F171" s="25" t="e">
        <f>IFERROR(IF(AND(ISERROR($E172),ISERROR(INDEX(GrocerySAF!C$2:C$251,MATCH(GrocerySA!$C171,GrocerySAF!$A$2:$A$251,0)))),$E171,INDEX(GrocerySAF!C$2:C$251,MATCH(GrocerySA!$C171,GrocerySAF!$A$2:$A$251,0))),NA())</f>
        <v>#N/A</v>
      </c>
      <c r="G171" s="25" t="e">
        <f>IFERROR(IF(AND(ISERROR($E172),ISERROR(INDEX(GrocerySAF!D$2:D$251,MATCH(GrocerySA!$C171,GrocerySAF!$A$2:$A$251,0)))),$E171,INDEX(GrocerySAF!D$2:D$251,MATCH(GrocerySA!$C171,GrocerySAF!$A$2:$A$251,0))),NA())</f>
        <v>#N/A</v>
      </c>
      <c r="H171" s="26" t="e">
        <f>IFERROR(IF(AND(ISERROR($E172),ISERROR(INDEX(GrocerySAF!B$2:B$251,MATCH(GrocerySA!$C171,GrocerySAF!$A$2:$A$251,0)))),$E171,INDEX(GrocerySAF!B$2:B$251,MATCH(GrocerySA!$C171,GrocerySAF!$A$2:$A$251,0))),NA())</f>
        <v>#N/A</v>
      </c>
      <c r="I171" s="25" t="e">
        <f>IFERROR(IF(AND(ISERROR($E172),ISERROR(INDEX(GrocerySAF!E$2:E$251,MATCH(GrocerySA!$C171,GrocerySAF!$A$2:$A$251,0)))),$E171,INDEX(GrocerySAF!E$2:E$251,MATCH(GrocerySA!$C171,GrocerySAF!$A$2:$A$251,0))),NA())</f>
        <v>#N/A</v>
      </c>
      <c r="J171" s="25" t="e">
        <f>IFERROR(IF(AND(ISERROR($E172),ISERROR(INDEX(GrocerySAF!F$2:F$251,MATCH(GrocerySA!$C171,GrocerySAF!$A$2:$A$251,0)))),$E171,INDEX(GrocerySAF!F$2:F$251,MATCH(GrocerySA!$C171,GrocerySAF!$A$2:$A$251,0))),NA())</f>
        <v>#N/A</v>
      </c>
      <c r="K171" s="25"/>
      <c r="L171" s="26"/>
      <c r="M171" s="25"/>
      <c r="N171" s="56">
        <f>E171/GrocerySA!E171</f>
        <v>1</v>
      </c>
      <c r="Z171" s="47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</row>
    <row r="172" spans="1:40" ht="12.75" x14ac:dyDescent="0.2">
      <c r="A172" s="23">
        <f t="shared" si="13"/>
        <v>3</v>
      </c>
      <c r="B172" s="23">
        <f t="shared" si="14"/>
        <v>2006</v>
      </c>
      <c r="C172" s="23">
        <v>171</v>
      </c>
      <c r="D172" s="24">
        <v>38777</v>
      </c>
      <c r="E172" s="25">
        <f>IF(ISBLANK(table!E172),NA(),table!E172)</f>
        <v>38866</v>
      </c>
      <c r="F172" s="25" t="e">
        <f>IFERROR(IF(AND(ISERROR($E173),ISERROR(INDEX(GrocerySAF!C$2:C$251,MATCH(GrocerySA!$C172,GrocerySAF!$A$2:$A$251,0)))),$E172,INDEX(GrocerySAF!C$2:C$251,MATCH(GrocerySA!$C172,GrocerySAF!$A$2:$A$251,0))),NA())</f>
        <v>#N/A</v>
      </c>
      <c r="G172" s="25" t="e">
        <f>IFERROR(IF(AND(ISERROR($E173),ISERROR(INDEX(GrocerySAF!D$2:D$251,MATCH(GrocerySA!$C172,GrocerySAF!$A$2:$A$251,0)))),$E172,INDEX(GrocerySAF!D$2:D$251,MATCH(GrocerySA!$C172,GrocerySAF!$A$2:$A$251,0))),NA())</f>
        <v>#N/A</v>
      </c>
      <c r="H172" s="26" t="e">
        <f>IFERROR(IF(AND(ISERROR($E173),ISERROR(INDEX(GrocerySAF!B$2:B$251,MATCH(GrocerySA!$C172,GrocerySAF!$A$2:$A$251,0)))),$E172,INDEX(GrocerySAF!B$2:B$251,MATCH(GrocerySA!$C172,GrocerySAF!$A$2:$A$251,0))),NA())</f>
        <v>#N/A</v>
      </c>
      <c r="I172" s="25" t="e">
        <f>IFERROR(IF(AND(ISERROR($E173),ISERROR(INDEX(GrocerySAF!E$2:E$251,MATCH(GrocerySA!$C172,GrocerySAF!$A$2:$A$251,0)))),$E172,INDEX(GrocerySAF!E$2:E$251,MATCH(GrocerySA!$C172,GrocerySAF!$A$2:$A$251,0))),NA())</f>
        <v>#N/A</v>
      </c>
      <c r="J172" s="25" t="e">
        <f>IFERROR(IF(AND(ISERROR($E173),ISERROR(INDEX(GrocerySAF!F$2:F$251,MATCH(GrocerySA!$C172,GrocerySAF!$A$2:$A$251,0)))),$E172,INDEX(GrocerySAF!F$2:F$251,MATCH(GrocerySA!$C172,GrocerySAF!$A$2:$A$251,0))),NA())</f>
        <v>#N/A</v>
      </c>
      <c r="K172" s="25"/>
      <c r="L172" s="26"/>
      <c r="M172" s="25"/>
      <c r="N172" s="56">
        <f>E172/GrocerySA!E172</f>
        <v>1</v>
      </c>
      <c r="Z172" s="47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</row>
    <row r="173" spans="1:40" ht="12.75" x14ac:dyDescent="0.2">
      <c r="A173" s="23">
        <f t="shared" si="13"/>
        <v>4</v>
      </c>
      <c r="B173" s="23">
        <f t="shared" si="14"/>
        <v>2006</v>
      </c>
      <c r="C173" s="23">
        <v>172</v>
      </c>
      <c r="D173" s="24">
        <v>38808</v>
      </c>
      <c r="E173" s="25">
        <f>IF(ISBLANK(table!E173),NA(),table!E173)</f>
        <v>38891</v>
      </c>
      <c r="F173" s="25" t="e">
        <f>IFERROR(IF(AND(ISERROR($E174),ISERROR(INDEX(GrocerySAF!C$2:C$251,MATCH(GrocerySA!$C173,GrocerySAF!$A$2:$A$251,0)))),$E173,INDEX(GrocerySAF!C$2:C$251,MATCH(GrocerySA!$C173,GrocerySAF!$A$2:$A$251,0))),NA())</f>
        <v>#N/A</v>
      </c>
      <c r="G173" s="25" t="e">
        <f>IFERROR(IF(AND(ISERROR($E174),ISERROR(INDEX(GrocerySAF!D$2:D$251,MATCH(GrocerySA!$C173,GrocerySAF!$A$2:$A$251,0)))),$E173,INDEX(GrocerySAF!D$2:D$251,MATCH(GrocerySA!$C173,GrocerySAF!$A$2:$A$251,0))),NA())</f>
        <v>#N/A</v>
      </c>
      <c r="H173" s="26" t="e">
        <f>IFERROR(IF(AND(ISERROR($E174),ISERROR(INDEX(GrocerySAF!B$2:B$251,MATCH(GrocerySA!$C173,GrocerySAF!$A$2:$A$251,0)))),$E173,INDEX(GrocerySAF!B$2:B$251,MATCH(GrocerySA!$C173,GrocerySAF!$A$2:$A$251,0))),NA())</f>
        <v>#N/A</v>
      </c>
      <c r="I173" s="25" t="e">
        <f>IFERROR(IF(AND(ISERROR($E174),ISERROR(INDEX(GrocerySAF!E$2:E$251,MATCH(GrocerySA!$C173,GrocerySAF!$A$2:$A$251,0)))),$E173,INDEX(GrocerySAF!E$2:E$251,MATCH(GrocerySA!$C173,GrocerySAF!$A$2:$A$251,0))),NA())</f>
        <v>#N/A</v>
      </c>
      <c r="J173" s="25" t="e">
        <f>IFERROR(IF(AND(ISERROR($E174),ISERROR(INDEX(GrocerySAF!F$2:F$251,MATCH(GrocerySA!$C173,GrocerySAF!$A$2:$A$251,0)))),$E173,INDEX(GrocerySAF!F$2:F$251,MATCH(GrocerySA!$C173,GrocerySAF!$A$2:$A$251,0))),NA())</f>
        <v>#N/A</v>
      </c>
      <c r="K173" s="25"/>
      <c r="L173" s="26"/>
      <c r="M173" s="25"/>
      <c r="N173" s="56">
        <f>E173/GrocerySA!E173</f>
        <v>1</v>
      </c>
      <c r="Z173" s="47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</row>
    <row r="174" spans="1:40" ht="12.75" x14ac:dyDescent="0.2">
      <c r="A174" s="23">
        <f t="shared" si="13"/>
        <v>5</v>
      </c>
      <c r="B174" s="23">
        <f t="shared" si="14"/>
        <v>2006</v>
      </c>
      <c r="C174" s="23">
        <v>173</v>
      </c>
      <c r="D174" s="24">
        <v>38838</v>
      </c>
      <c r="E174" s="25">
        <f>IF(ISBLANK(table!E174),NA(),table!E174)</f>
        <v>39242</v>
      </c>
      <c r="F174" s="25" t="e">
        <f>IFERROR(IF(AND(ISERROR($E175),ISERROR(INDEX(GrocerySAF!C$2:C$251,MATCH(GrocerySA!$C174,GrocerySAF!$A$2:$A$251,0)))),$E174,INDEX(GrocerySAF!C$2:C$251,MATCH(GrocerySA!$C174,GrocerySAF!$A$2:$A$251,0))),NA())</f>
        <v>#N/A</v>
      </c>
      <c r="G174" s="25" t="e">
        <f>IFERROR(IF(AND(ISERROR($E175),ISERROR(INDEX(GrocerySAF!D$2:D$251,MATCH(GrocerySA!$C174,GrocerySAF!$A$2:$A$251,0)))),$E174,INDEX(GrocerySAF!D$2:D$251,MATCH(GrocerySA!$C174,GrocerySAF!$A$2:$A$251,0))),NA())</f>
        <v>#N/A</v>
      </c>
      <c r="H174" s="26" t="e">
        <f>IFERROR(IF(AND(ISERROR($E175),ISERROR(INDEX(GrocerySAF!B$2:B$251,MATCH(GrocerySA!$C174,GrocerySAF!$A$2:$A$251,0)))),$E174,INDEX(GrocerySAF!B$2:B$251,MATCH(GrocerySA!$C174,GrocerySAF!$A$2:$A$251,0))),NA())</f>
        <v>#N/A</v>
      </c>
      <c r="I174" s="25" t="e">
        <f>IFERROR(IF(AND(ISERROR($E175),ISERROR(INDEX(GrocerySAF!E$2:E$251,MATCH(GrocerySA!$C174,GrocerySAF!$A$2:$A$251,0)))),$E174,INDEX(GrocerySAF!E$2:E$251,MATCH(GrocerySA!$C174,GrocerySAF!$A$2:$A$251,0))),NA())</f>
        <v>#N/A</v>
      </c>
      <c r="J174" s="25" t="e">
        <f>IFERROR(IF(AND(ISERROR($E175),ISERROR(INDEX(GrocerySAF!F$2:F$251,MATCH(GrocerySA!$C174,GrocerySAF!$A$2:$A$251,0)))),$E174,INDEX(GrocerySAF!F$2:F$251,MATCH(GrocerySA!$C174,GrocerySAF!$A$2:$A$251,0))),NA())</f>
        <v>#N/A</v>
      </c>
      <c r="K174" s="25"/>
      <c r="L174" s="26"/>
      <c r="M174" s="25"/>
      <c r="N174" s="56">
        <f>E174/GrocerySA!E174</f>
        <v>1</v>
      </c>
      <c r="Z174" s="47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</row>
    <row r="175" spans="1:40" ht="12.75" x14ac:dyDescent="0.2">
      <c r="A175" s="23">
        <f t="shared" si="13"/>
        <v>6</v>
      </c>
      <c r="B175" s="23">
        <f t="shared" si="14"/>
        <v>2006</v>
      </c>
      <c r="C175" s="23">
        <v>174</v>
      </c>
      <c r="D175" s="24">
        <v>38869</v>
      </c>
      <c r="E175" s="25">
        <f>IF(ISBLANK(table!E175),NA(),table!E175)</f>
        <v>39372</v>
      </c>
      <c r="F175" s="25" t="e">
        <f>IFERROR(IF(AND(ISERROR($E176),ISERROR(INDEX(GrocerySAF!C$2:C$251,MATCH(GrocerySA!$C175,GrocerySAF!$A$2:$A$251,0)))),$E175,INDEX(GrocerySAF!C$2:C$251,MATCH(GrocerySA!$C175,GrocerySAF!$A$2:$A$251,0))),NA())</f>
        <v>#N/A</v>
      </c>
      <c r="G175" s="25" t="e">
        <f>IFERROR(IF(AND(ISERROR($E176),ISERROR(INDEX(GrocerySAF!D$2:D$251,MATCH(GrocerySA!$C175,GrocerySAF!$A$2:$A$251,0)))),$E175,INDEX(GrocerySAF!D$2:D$251,MATCH(GrocerySA!$C175,GrocerySAF!$A$2:$A$251,0))),NA())</f>
        <v>#N/A</v>
      </c>
      <c r="H175" s="26" t="e">
        <f>IFERROR(IF(AND(ISERROR($E176),ISERROR(INDEX(GrocerySAF!B$2:B$251,MATCH(GrocerySA!$C175,GrocerySAF!$A$2:$A$251,0)))),$E175,INDEX(GrocerySAF!B$2:B$251,MATCH(GrocerySA!$C175,GrocerySAF!$A$2:$A$251,0))),NA())</f>
        <v>#N/A</v>
      </c>
      <c r="I175" s="25" t="e">
        <f>IFERROR(IF(AND(ISERROR($E176),ISERROR(INDEX(GrocerySAF!E$2:E$251,MATCH(GrocerySA!$C175,GrocerySAF!$A$2:$A$251,0)))),$E175,INDEX(GrocerySAF!E$2:E$251,MATCH(GrocerySA!$C175,GrocerySAF!$A$2:$A$251,0))),NA())</f>
        <v>#N/A</v>
      </c>
      <c r="J175" s="25" t="e">
        <f>IFERROR(IF(AND(ISERROR($E176),ISERROR(INDEX(GrocerySAF!F$2:F$251,MATCH(GrocerySA!$C175,GrocerySAF!$A$2:$A$251,0)))),$E175,INDEX(GrocerySAF!F$2:F$251,MATCH(GrocerySA!$C175,GrocerySAF!$A$2:$A$251,0))),NA())</f>
        <v>#N/A</v>
      </c>
      <c r="K175" s="25"/>
      <c r="L175" s="26"/>
      <c r="M175" s="25"/>
      <c r="N175" s="56">
        <f>E175/GrocerySA!E175</f>
        <v>1</v>
      </c>
      <c r="Z175" s="47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</row>
    <row r="176" spans="1:40" ht="12.75" x14ac:dyDescent="0.2">
      <c r="A176" s="23">
        <f t="shared" si="13"/>
        <v>7</v>
      </c>
      <c r="B176" s="23">
        <f t="shared" si="14"/>
        <v>2006</v>
      </c>
      <c r="C176" s="23">
        <v>175</v>
      </c>
      <c r="D176" s="24">
        <v>38899</v>
      </c>
      <c r="E176" s="25">
        <f>IF(ISBLANK(table!E176),NA(),table!E176)</f>
        <v>39411</v>
      </c>
      <c r="F176" s="25" t="e">
        <f>IFERROR(IF(AND(ISERROR($E177),ISERROR(INDEX(GrocerySAF!C$2:C$251,MATCH(GrocerySA!$C176,GrocerySAF!$A$2:$A$251,0)))),$E176,INDEX(GrocerySAF!C$2:C$251,MATCH(GrocerySA!$C176,GrocerySAF!$A$2:$A$251,0))),NA())</f>
        <v>#N/A</v>
      </c>
      <c r="G176" s="25" t="e">
        <f>IFERROR(IF(AND(ISERROR($E177),ISERROR(INDEX(GrocerySAF!D$2:D$251,MATCH(GrocerySA!$C176,GrocerySAF!$A$2:$A$251,0)))),$E176,INDEX(GrocerySAF!D$2:D$251,MATCH(GrocerySA!$C176,GrocerySAF!$A$2:$A$251,0))),NA())</f>
        <v>#N/A</v>
      </c>
      <c r="H176" s="26" t="e">
        <f>IFERROR(IF(AND(ISERROR($E177),ISERROR(INDEX(GrocerySAF!B$2:B$251,MATCH(GrocerySA!$C176,GrocerySAF!$A$2:$A$251,0)))),$E176,INDEX(GrocerySAF!B$2:B$251,MATCH(GrocerySA!$C176,GrocerySAF!$A$2:$A$251,0))),NA())</f>
        <v>#N/A</v>
      </c>
      <c r="I176" s="25" t="e">
        <f>IFERROR(IF(AND(ISERROR($E177),ISERROR(INDEX(GrocerySAF!E$2:E$251,MATCH(GrocerySA!$C176,GrocerySAF!$A$2:$A$251,0)))),$E176,INDEX(GrocerySAF!E$2:E$251,MATCH(GrocerySA!$C176,GrocerySAF!$A$2:$A$251,0))),NA())</f>
        <v>#N/A</v>
      </c>
      <c r="J176" s="25" t="e">
        <f>IFERROR(IF(AND(ISERROR($E177),ISERROR(INDEX(GrocerySAF!F$2:F$251,MATCH(GrocerySA!$C176,GrocerySAF!$A$2:$A$251,0)))),$E176,INDEX(GrocerySAF!F$2:F$251,MATCH(GrocerySA!$C176,GrocerySAF!$A$2:$A$251,0))),NA())</f>
        <v>#N/A</v>
      </c>
      <c r="K176" s="25"/>
      <c r="L176" s="26"/>
      <c r="M176" s="25"/>
      <c r="N176" s="56">
        <f>E176/GrocerySA!E176</f>
        <v>1</v>
      </c>
      <c r="Z176" s="47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</row>
    <row r="177" spans="1:40" ht="12.75" x14ac:dyDescent="0.2">
      <c r="A177" s="23">
        <f t="shared" si="13"/>
        <v>8</v>
      </c>
      <c r="B177" s="23">
        <f t="shared" si="14"/>
        <v>2006</v>
      </c>
      <c r="C177" s="23">
        <v>176</v>
      </c>
      <c r="D177" s="24">
        <v>38930</v>
      </c>
      <c r="E177" s="25">
        <f>IF(ISBLANK(table!E177),NA(),table!E177)</f>
        <v>39705</v>
      </c>
      <c r="F177" s="25" t="e">
        <f>IFERROR(IF(AND(ISERROR($E178),ISERROR(INDEX(GrocerySAF!C$2:C$251,MATCH(GrocerySA!$C177,GrocerySAF!$A$2:$A$251,0)))),$E177,INDEX(GrocerySAF!C$2:C$251,MATCH(GrocerySA!$C177,GrocerySAF!$A$2:$A$251,0))),NA())</f>
        <v>#N/A</v>
      </c>
      <c r="G177" s="25" t="e">
        <f>IFERROR(IF(AND(ISERROR($E178),ISERROR(INDEX(GrocerySAF!D$2:D$251,MATCH(GrocerySA!$C177,GrocerySAF!$A$2:$A$251,0)))),$E177,INDEX(GrocerySAF!D$2:D$251,MATCH(GrocerySA!$C177,GrocerySAF!$A$2:$A$251,0))),NA())</f>
        <v>#N/A</v>
      </c>
      <c r="H177" s="26" t="e">
        <f>IFERROR(IF(AND(ISERROR($E178),ISERROR(INDEX(GrocerySAF!B$2:B$251,MATCH(GrocerySA!$C177,GrocerySAF!$A$2:$A$251,0)))),$E177,INDEX(GrocerySAF!B$2:B$251,MATCH(GrocerySA!$C177,GrocerySAF!$A$2:$A$251,0))),NA())</f>
        <v>#N/A</v>
      </c>
      <c r="I177" s="25" t="e">
        <f>IFERROR(IF(AND(ISERROR($E178),ISERROR(INDEX(GrocerySAF!E$2:E$251,MATCH(GrocerySA!$C177,GrocerySAF!$A$2:$A$251,0)))),$E177,INDEX(GrocerySAF!E$2:E$251,MATCH(GrocerySA!$C177,GrocerySAF!$A$2:$A$251,0))),NA())</f>
        <v>#N/A</v>
      </c>
      <c r="J177" s="25" t="e">
        <f>IFERROR(IF(AND(ISERROR($E178),ISERROR(INDEX(GrocerySAF!F$2:F$251,MATCH(GrocerySA!$C177,GrocerySAF!$A$2:$A$251,0)))),$E177,INDEX(GrocerySAF!F$2:F$251,MATCH(GrocerySA!$C177,GrocerySAF!$A$2:$A$251,0))),NA())</f>
        <v>#N/A</v>
      </c>
      <c r="K177" s="25"/>
      <c r="L177" s="26"/>
      <c r="M177" s="25"/>
      <c r="N177" s="56">
        <f>E177/GrocerySA!E177</f>
        <v>1</v>
      </c>
      <c r="Z177" s="47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</row>
    <row r="178" spans="1:40" ht="12.75" x14ac:dyDescent="0.2">
      <c r="A178" s="23">
        <f t="shared" si="13"/>
        <v>9</v>
      </c>
      <c r="B178" s="23">
        <f t="shared" si="14"/>
        <v>2006</v>
      </c>
      <c r="C178" s="23">
        <v>177</v>
      </c>
      <c r="D178" s="24">
        <v>38961</v>
      </c>
      <c r="E178" s="25">
        <f>IF(ISBLANK(table!E178),NA(),table!E178)</f>
        <v>39356</v>
      </c>
      <c r="F178" s="25" t="e">
        <f>IFERROR(IF(AND(ISERROR($E179),ISERROR(INDEX(GrocerySAF!C$2:C$251,MATCH(GrocerySA!$C178,GrocerySAF!$A$2:$A$251,0)))),$E178,INDEX(GrocerySAF!C$2:C$251,MATCH(GrocerySA!$C178,GrocerySAF!$A$2:$A$251,0))),NA())</f>
        <v>#N/A</v>
      </c>
      <c r="G178" s="25" t="e">
        <f>IFERROR(IF(AND(ISERROR($E179),ISERROR(INDEX(GrocerySAF!D$2:D$251,MATCH(GrocerySA!$C178,GrocerySAF!$A$2:$A$251,0)))),$E178,INDEX(GrocerySAF!D$2:D$251,MATCH(GrocerySA!$C178,GrocerySAF!$A$2:$A$251,0))),NA())</f>
        <v>#N/A</v>
      </c>
      <c r="H178" s="26" t="e">
        <f>IFERROR(IF(AND(ISERROR($E179),ISERROR(INDEX(GrocerySAF!B$2:B$251,MATCH(GrocerySA!$C178,GrocerySAF!$A$2:$A$251,0)))),$E178,INDEX(GrocerySAF!B$2:B$251,MATCH(GrocerySA!$C178,GrocerySAF!$A$2:$A$251,0))),NA())</f>
        <v>#N/A</v>
      </c>
      <c r="I178" s="25" t="e">
        <f>IFERROR(IF(AND(ISERROR($E179),ISERROR(INDEX(GrocerySAF!E$2:E$251,MATCH(GrocerySA!$C178,GrocerySAF!$A$2:$A$251,0)))),$E178,INDEX(GrocerySAF!E$2:E$251,MATCH(GrocerySA!$C178,GrocerySAF!$A$2:$A$251,0))),NA())</f>
        <v>#N/A</v>
      </c>
      <c r="J178" s="25" t="e">
        <f>IFERROR(IF(AND(ISERROR($E179),ISERROR(INDEX(GrocerySAF!F$2:F$251,MATCH(GrocerySA!$C178,GrocerySAF!$A$2:$A$251,0)))),$E178,INDEX(GrocerySAF!F$2:F$251,MATCH(GrocerySA!$C178,GrocerySAF!$A$2:$A$251,0))),NA())</f>
        <v>#N/A</v>
      </c>
      <c r="K178" s="25"/>
      <c r="L178" s="26"/>
      <c r="M178" s="25"/>
      <c r="N178" s="56">
        <f>E178/GrocerySA!E178</f>
        <v>1</v>
      </c>
      <c r="Z178" s="47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</row>
    <row r="179" spans="1:40" ht="12.75" x14ac:dyDescent="0.2">
      <c r="A179" s="23">
        <f t="shared" si="13"/>
        <v>10</v>
      </c>
      <c r="B179" s="23">
        <f t="shared" si="14"/>
        <v>2006</v>
      </c>
      <c r="C179" s="23">
        <v>178</v>
      </c>
      <c r="D179" s="24">
        <v>38991</v>
      </c>
      <c r="E179" s="25">
        <f>IF(ISBLANK(table!E179),NA(),table!E179)</f>
        <v>40002</v>
      </c>
      <c r="F179" s="25" t="e">
        <f>IFERROR(IF(AND(ISERROR($E180),ISERROR(INDEX(GrocerySAF!C$2:C$251,MATCH(GrocerySA!$C179,GrocerySAF!$A$2:$A$251,0)))),$E179,INDEX(GrocerySAF!C$2:C$251,MATCH(GrocerySA!$C179,GrocerySAF!$A$2:$A$251,0))),NA())</f>
        <v>#N/A</v>
      </c>
      <c r="G179" s="25" t="e">
        <f>IFERROR(IF(AND(ISERROR($E180),ISERROR(INDEX(GrocerySAF!D$2:D$251,MATCH(GrocerySA!$C179,GrocerySAF!$A$2:$A$251,0)))),$E179,INDEX(GrocerySAF!D$2:D$251,MATCH(GrocerySA!$C179,GrocerySAF!$A$2:$A$251,0))),NA())</f>
        <v>#N/A</v>
      </c>
      <c r="H179" s="26" t="e">
        <f>IFERROR(IF(AND(ISERROR($E180),ISERROR(INDEX(GrocerySAF!B$2:B$251,MATCH(GrocerySA!$C179,GrocerySAF!$A$2:$A$251,0)))),$E179,INDEX(GrocerySAF!B$2:B$251,MATCH(GrocerySA!$C179,GrocerySAF!$A$2:$A$251,0))),NA())</f>
        <v>#N/A</v>
      </c>
      <c r="I179" s="25" t="e">
        <f>IFERROR(IF(AND(ISERROR($E180),ISERROR(INDEX(GrocerySAF!E$2:E$251,MATCH(GrocerySA!$C179,GrocerySAF!$A$2:$A$251,0)))),$E179,INDEX(GrocerySAF!E$2:E$251,MATCH(GrocerySA!$C179,GrocerySAF!$A$2:$A$251,0))),NA())</f>
        <v>#N/A</v>
      </c>
      <c r="J179" s="25" t="e">
        <f>IFERROR(IF(AND(ISERROR($E180),ISERROR(INDEX(GrocerySAF!F$2:F$251,MATCH(GrocerySA!$C179,GrocerySAF!$A$2:$A$251,0)))),$E179,INDEX(GrocerySAF!F$2:F$251,MATCH(GrocerySA!$C179,GrocerySAF!$A$2:$A$251,0))),NA())</f>
        <v>#N/A</v>
      </c>
      <c r="K179" s="25"/>
      <c r="L179" s="26"/>
      <c r="M179" s="25"/>
      <c r="N179" s="56">
        <f>E179/GrocerySA!E179</f>
        <v>1</v>
      </c>
      <c r="Z179" s="47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</row>
    <row r="180" spans="1:40" ht="12.75" x14ac:dyDescent="0.2">
      <c r="A180" s="23">
        <f t="shared" si="13"/>
        <v>11</v>
      </c>
      <c r="B180" s="23">
        <f t="shared" si="14"/>
        <v>2006</v>
      </c>
      <c r="C180" s="23">
        <v>179</v>
      </c>
      <c r="D180" s="24">
        <v>39022</v>
      </c>
      <c r="E180" s="25">
        <f>IF(ISBLANK(table!E180),NA(),table!E180)</f>
        <v>39989</v>
      </c>
      <c r="F180" s="25" t="e">
        <f>IFERROR(IF(AND(ISERROR($E181),ISERROR(INDEX(GrocerySAF!C$2:C$251,MATCH(GrocerySA!$C180,GrocerySAF!$A$2:$A$251,0)))),$E180,INDEX(GrocerySAF!C$2:C$251,MATCH(GrocerySA!$C180,GrocerySAF!$A$2:$A$251,0))),NA())</f>
        <v>#N/A</v>
      </c>
      <c r="G180" s="25" t="e">
        <f>IFERROR(IF(AND(ISERROR($E181),ISERROR(INDEX(GrocerySAF!D$2:D$251,MATCH(GrocerySA!$C180,GrocerySAF!$A$2:$A$251,0)))),$E180,INDEX(GrocerySAF!D$2:D$251,MATCH(GrocerySA!$C180,GrocerySAF!$A$2:$A$251,0))),NA())</f>
        <v>#N/A</v>
      </c>
      <c r="H180" s="26" t="e">
        <f>IFERROR(IF(AND(ISERROR($E181),ISERROR(INDEX(GrocerySAF!B$2:B$251,MATCH(GrocerySA!$C180,GrocerySAF!$A$2:$A$251,0)))),$E180,INDEX(GrocerySAF!B$2:B$251,MATCH(GrocerySA!$C180,GrocerySAF!$A$2:$A$251,0))),NA())</f>
        <v>#N/A</v>
      </c>
      <c r="I180" s="25" t="e">
        <f>IFERROR(IF(AND(ISERROR($E181),ISERROR(INDEX(GrocerySAF!E$2:E$251,MATCH(GrocerySA!$C180,GrocerySAF!$A$2:$A$251,0)))),$E180,INDEX(GrocerySAF!E$2:E$251,MATCH(GrocerySA!$C180,GrocerySAF!$A$2:$A$251,0))),NA())</f>
        <v>#N/A</v>
      </c>
      <c r="J180" s="25" t="e">
        <f>IFERROR(IF(AND(ISERROR($E181),ISERROR(INDEX(GrocerySAF!F$2:F$251,MATCH(GrocerySA!$C180,GrocerySAF!$A$2:$A$251,0)))),$E180,INDEX(GrocerySAF!F$2:F$251,MATCH(GrocerySA!$C180,GrocerySAF!$A$2:$A$251,0))),NA())</f>
        <v>#N/A</v>
      </c>
      <c r="K180" s="25"/>
      <c r="L180" s="26"/>
      <c r="M180" s="25"/>
      <c r="N180" s="56">
        <f>E180/GrocerySA!E180</f>
        <v>1</v>
      </c>
      <c r="Z180" s="47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</row>
    <row r="181" spans="1:40" ht="12.75" x14ac:dyDescent="0.2">
      <c r="A181" s="23">
        <f t="shared" si="13"/>
        <v>12</v>
      </c>
      <c r="B181" s="23">
        <f t="shared" si="14"/>
        <v>2006</v>
      </c>
      <c r="C181" s="23">
        <v>180</v>
      </c>
      <c r="D181" s="24">
        <v>39052</v>
      </c>
      <c r="E181" s="25">
        <f>IF(ISBLANK(table!E181),NA(),table!E181)</f>
        <v>40153</v>
      </c>
      <c r="F181" s="25" t="e">
        <f>IFERROR(IF(AND(ISERROR($E182),ISERROR(INDEX(GrocerySAF!C$2:C$251,MATCH(GrocerySA!$C181,GrocerySAF!$A$2:$A$251,0)))),$E181,INDEX(GrocerySAF!C$2:C$251,MATCH(GrocerySA!$C181,GrocerySAF!$A$2:$A$251,0))),NA())</f>
        <v>#N/A</v>
      </c>
      <c r="G181" s="25" t="e">
        <f>IFERROR(IF(AND(ISERROR($E182),ISERROR(INDEX(GrocerySAF!D$2:D$251,MATCH(GrocerySA!$C181,GrocerySAF!$A$2:$A$251,0)))),$E181,INDEX(GrocerySAF!D$2:D$251,MATCH(GrocerySA!$C181,GrocerySAF!$A$2:$A$251,0))),NA())</f>
        <v>#N/A</v>
      </c>
      <c r="H181" s="26" t="e">
        <f>IFERROR(IF(AND(ISERROR($E182),ISERROR(INDEX(GrocerySAF!B$2:B$251,MATCH(GrocerySA!$C181,GrocerySAF!$A$2:$A$251,0)))),$E181,INDEX(GrocerySAF!B$2:B$251,MATCH(GrocerySA!$C181,GrocerySAF!$A$2:$A$251,0))),NA())</f>
        <v>#N/A</v>
      </c>
      <c r="I181" s="25" t="e">
        <f>IFERROR(IF(AND(ISERROR($E182),ISERROR(INDEX(GrocerySAF!E$2:E$251,MATCH(GrocerySA!$C181,GrocerySAF!$A$2:$A$251,0)))),$E181,INDEX(GrocerySAF!E$2:E$251,MATCH(GrocerySA!$C181,GrocerySAF!$A$2:$A$251,0))),NA())</f>
        <v>#N/A</v>
      </c>
      <c r="J181" s="25" t="e">
        <f>IFERROR(IF(AND(ISERROR($E182),ISERROR(INDEX(GrocerySAF!F$2:F$251,MATCH(GrocerySA!$C181,GrocerySAF!$A$2:$A$251,0)))),$E181,INDEX(GrocerySAF!F$2:F$251,MATCH(GrocerySA!$C181,GrocerySAF!$A$2:$A$251,0))),NA())</f>
        <v>#N/A</v>
      </c>
      <c r="K181" s="25"/>
      <c r="L181" s="26"/>
      <c r="M181" s="25"/>
      <c r="N181" s="56">
        <f>E181/GrocerySA!E181</f>
        <v>1</v>
      </c>
      <c r="Z181" s="47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</row>
    <row r="182" spans="1:40" ht="12.75" x14ac:dyDescent="0.2">
      <c r="A182" s="23">
        <f t="shared" si="13"/>
        <v>1</v>
      </c>
      <c r="B182" s="23">
        <f t="shared" si="14"/>
        <v>2007</v>
      </c>
      <c r="C182" s="23">
        <v>181</v>
      </c>
      <c r="D182" s="24">
        <v>39083</v>
      </c>
      <c r="E182" s="25">
        <f>IF(ISBLANK(table!E182),NA(),table!E182)</f>
        <v>40253</v>
      </c>
      <c r="F182" s="25" t="e">
        <f>IFERROR(IF(AND(ISERROR($E183),ISERROR(INDEX(GrocerySAF!C$2:C$251,MATCH(GrocerySA!$C182,GrocerySAF!$A$2:$A$251,0)))),$E182,INDEX(GrocerySAF!C$2:C$251,MATCH(GrocerySA!$C182,GrocerySAF!$A$2:$A$251,0))),NA())</f>
        <v>#N/A</v>
      </c>
      <c r="G182" s="25" t="e">
        <f>IFERROR(IF(AND(ISERROR($E183),ISERROR(INDEX(GrocerySAF!D$2:D$251,MATCH(GrocerySA!$C182,GrocerySAF!$A$2:$A$251,0)))),$E182,INDEX(GrocerySAF!D$2:D$251,MATCH(GrocerySA!$C182,GrocerySAF!$A$2:$A$251,0))),NA())</f>
        <v>#N/A</v>
      </c>
      <c r="H182" s="26" t="e">
        <f>IFERROR(IF(AND(ISERROR($E183),ISERROR(INDEX(GrocerySAF!B$2:B$251,MATCH(GrocerySA!$C182,GrocerySAF!$A$2:$A$251,0)))),$E182,INDEX(GrocerySAF!B$2:B$251,MATCH(GrocerySA!$C182,GrocerySAF!$A$2:$A$251,0))),NA())</f>
        <v>#N/A</v>
      </c>
      <c r="I182" s="25" t="e">
        <f>IFERROR(IF(AND(ISERROR($E183),ISERROR(INDEX(GrocerySAF!E$2:E$251,MATCH(GrocerySA!$C182,GrocerySAF!$A$2:$A$251,0)))),$E182,INDEX(GrocerySAF!E$2:E$251,MATCH(GrocerySA!$C182,GrocerySAF!$A$2:$A$251,0))),NA())</f>
        <v>#N/A</v>
      </c>
      <c r="J182" s="25" t="e">
        <f>IFERROR(IF(AND(ISERROR($E183),ISERROR(INDEX(GrocerySAF!F$2:F$251,MATCH(GrocerySA!$C182,GrocerySAF!$A$2:$A$251,0)))),$E182,INDEX(GrocerySAF!F$2:F$251,MATCH(GrocerySA!$C182,GrocerySAF!$A$2:$A$251,0))),NA())</f>
        <v>#N/A</v>
      </c>
      <c r="K182" s="25"/>
      <c r="L182" s="26"/>
      <c r="M182" s="25"/>
      <c r="N182" s="56">
        <f>E182/GrocerySA!E182</f>
        <v>1</v>
      </c>
      <c r="Z182" s="47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</row>
    <row r="183" spans="1:40" ht="12.75" x14ac:dyDescent="0.2">
      <c r="A183" s="23">
        <f t="shared" si="13"/>
        <v>2</v>
      </c>
      <c r="B183" s="23">
        <f t="shared" si="14"/>
        <v>2007</v>
      </c>
      <c r="C183" s="23">
        <v>182</v>
      </c>
      <c r="D183" s="24">
        <v>39114</v>
      </c>
      <c r="E183" s="25">
        <f>IF(ISBLANK(table!E183),NA(),table!E183)</f>
        <v>40646</v>
      </c>
      <c r="F183" s="25" t="e">
        <f>IFERROR(IF(AND(ISERROR($E184),ISERROR(INDEX(GrocerySAF!C$2:C$251,MATCH(GrocerySA!$C183,GrocerySAF!$A$2:$A$251,0)))),$E183,INDEX(GrocerySAF!C$2:C$251,MATCH(GrocerySA!$C183,GrocerySAF!$A$2:$A$251,0))),NA())</f>
        <v>#N/A</v>
      </c>
      <c r="G183" s="25" t="e">
        <f>IFERROR(IF(AND(ISERROR($E184),ISERROR(INDEX(GrocerySAF!D$2:D$251,MATCH(GrocerySA!$C183,GrocerySAF!$A$2:$A$251,0)))),$E183,INDEX(GrocerySAF!D$2:D$251,MATCH(GrocerySA!$C183,GrocerySAF!$A$2:$A$251,0))),NA())</f>
        <v>#N/A</v>
      </c>
      <c r="H183" s="26" t="e">
        <f>IFERROR(IF(AND(ISERROR($E184),ISERROR(INDEX(GrocerySAF!B$2:B$251,MATCH(GrocerySA!$C183,GrocerySAF!$A$2:$A$251,0)))),$E183,INDEX(GrocerySAF!B$2:B$251,MATCH(GrocerySA!$C183,GrocerySAF!$A$2:$A$251,0))),NA())</f>
        <v>#N/A</v>
      </c>
      <c r="I183" s="25" t="e">
        <f>IFERROR(IF(AND(ISERROR($E184),ISERROR(INDEX(GrocerySAF!E$2:E$251,MATCH(GrocerySA!$C183,GrocerySAF!$A$2:$A$251,0)))),$E183,INDEX(GrocerySAF!E$2:E$251,MATCH(GrocerySA!$C183,GrocerySAF!$A$2:$A$251,0))),NA())</f>
        <v>#N/A</v>
      </c>
      <c r="J183" s="25" t="e">
        <f>IFERROR(IF(AND(ISERROR($E184),ISERROR(INDEX(GrocerySAF!F$2:F$251,MATCH(GrocerySA!$C183,GrocerySAF!$A$2:$A$251,0)))),$E183,INDEX(GrocerySAF!F$2:F$251,MATCH(GrocerySA!$C183,GrocerySAF!$A$2:$A$251,0))),NA())</f>
        <v>#N/A</v>
      </c>
      <c r="K183" s="25"/>
      <c r="L183" s="26"/>
      <c r="M183" s="25"/>
      <c r="N183" s="56">
        <f>E183/GrocerySA!E183</f>
        <v>1</v>
      </c>
      <c r="Z183" s="47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</row>
    <row r="184" spans="1:40" ht="12.75" x14ac:dyDescent="0.2">
      <c r="A184" s="23">
        <f t="shared" si="13"/>
        <v>3</v>
      </c>
      <c r="B184" s="23">
        <f t="shared" si="14"/>
        <v>2007</v>
      </c>
      <c r="C184" s="23">
        <v>183</v>
      </c>
      <c r="D184" s="24">
        <v>39142</v>
      </c>
      <c r="E184" s="25">
        <f>IF(ISBLANK(table!E184),NA(),table!E184)</f>
        <v>40572</v>
      </c>
      <c r="F184" s="25" t="e">
        <f>IFERROR(IF(AND(ISERROR($E185),ISERROR(INDEX(GrocerySAF!C$2:C$251,MATCH(GrocerySA!$C184,GrocerySAF!$A$2:$A$251,0)))),$E184,INDEX(GrocerySAF!C$2:C$251,MATCH(GrocerySA!$C184,GrocerySAF!$A$2:$A$251,0))),NA())</f>
        <v>#N/A</v>
      </c>
      <c r="G184" s="25" t="e">
        <f>IFERROR(IF(AND(ISERROR($E185),ISERROR(INDEX(GrocerySAF!D$2:D$251,MATCH(GrocerySA!$C184,GrocerySAF!$A$2:$A$251,0)))),$E184,INDEX(GrocerySAF!D$2:D$251,MATCH(GrocerySA!$C184,GrocerySAF!$A$2:$A$251,0))),NA())</f>
        <v>#N/A</v>
      </c>
      <c r="H184" s="26" t="e">
        <f>IFERROR(IF(AND(ISERROR($E185),ISERROR(INDEX(GrocerySAF!B$2:B$251,MATCH(GrocerySA!$C184,GrocerySAF!$A$2:$A$251,0)))),$E184,INDEX(GrocerySAF!B$2:B$251,MATCH(GrocerySA!$C184,GrocerySAF!$A$2:$A$251,0))),NA())</f>
        <v>#N/A</v>
      </c>
      <c r="I184" s="25" t="e">
        <f>IFERROR(IF(AND(ISERROR($E185),ISERROR(INDEX(GrocerySAF!E$2:E$251,MATCH(GrocerySA!$C184,GrocerySAF!$A$2:$A$251,0)))),$E184,INDEX(GrocerySAF!E$2:E$251,MATCH(GrocerySA!$C184,GrocerySAF!$A$2:$A$251,0))),NA())</f>
        <v>#N/A</v>
      </c>
      <c r="J184" s="25" t="e">
        <f>IFERROR(IF(AND(ISERROR($E185),ISERROR(INDEX(GrocerySAF!F$2:F$251,MATCH(GrocerySA!$C184,GrocerySAF!$A$2:$A$251,0)))),$E184,INDEX(GrocerySAF!F$2:F$251,MATCH(GrocerySA!$C184,GrocerySAF!$A$2:$A$251,0))),NA())</f>
        <v>#N/A</v>
      </c>
      <c r="K184" s="25"/>
      <c r="L184" s="26"/>
      <c r="M184" s="25"/>
      <c r="N184" s="56">
        <f>E184/GrocerySA!E184</f>
        <v>1</v>
      </c>
      <c r="Z184" s="47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</row>
    <row r="185" spans="1:40" ht="12.75" x14ac:dyDescent="0.2">
      <c r="A185" s="23">
        <f t="shared" si="13"/>
        <v>4</v>
      </c>
      <c r="B185" s="23">
        <f t="shared" si="14"/>
        <v>2007</v>
      </c>
      <c r="C185" s="23">
        <v>184</v>
      </c>
      <c r="D185" s="24">
        <v>39173</v>
      </c>
      <c r="E185" s="25">
        <f>IF(ISBLANK(table!E185),NA(),table!E185)</f>
        <v>40416</v>
      </c>
      <c r="F185" s="25" t="e">
        <f>IFERROR(IF(AND(ISERROR($E186),ISERROR(INDEX(GrocerySAF!C$2:C$251,MATCH(GrocerySA!$C185,GrocerySAF!$A$2:$A$251,0)))),$E185,INDEX(GrocerySAF!C$2:C$251,MATCH(GrocerySA!$C185,GrocerySAF!$A$2:$A$251,0))),NA())</f>
        <v>#N/A</v>
      </c>
      <c r="G185" s="25" t="e">
        <f>IFERROR(IF(AND(ISERROR($E186),ISERROR(INDEX(GrocerySAF!D$2:D$251,MATCH(GrocerySA!$C185,GrocerySAF!$A$2:$A$251,0)))),$E185,INDEX(GrocerySAF!D$2:D$251,MATCH(GrocerySA!$C185,GrocerySAF!$A$2:$A$251,0))),NA())</f>
        <v>#N/A</v>
      </c>
      <c r="H185" s="26" t="e">
        <f>IFERROR(IF(AND(ISERROR($E186),ISERROR(INDEX(GrocerySAF!B$2:B$251,MATCH(GrocerySA!$C185,GrocerySAF!$A$2:$A$251,0)))),$E185,INDEX(GrocerySAF!B$2:B$251,MATCH(GrocerySA!$C185,GrocerySAF!$A$2:$A$251,0))),NA())</f>
        <v>#N/A</v>
      </c>
      <c r="I185" s="25" t="e">
        <f>IFERROR(IF(AND(ISERROR($E186),ISERROR(INDEX(GrocerySAF!E$2:E$251,MATCH(GrocerySA!$C185,GrocerySAF!$A$2:$A$251,0)))),$E185,INDEX(GrocerySAF!E$2:E$251,MATCH(GrocerySA!$C185,GrocerySAF!$A$2:$A$251,0))),NA())</f>
        <v>#N/A</v>
      </c>
      <c r="J185" s="25" t="e">
        <f>IFERROR(IF(AND(ISERROR($E186),ISERROR(INDEX(GrocerySAF!F$2:F$251,MATCH(GrocerySA!$C185,GrocerySAF!$A$2:$A$251,0)))),$E185,INDEX(GrocerySAF!F$2:F$251,MATCH(GrocerySA!$C185,GrocerySAF!$A$2:$A$251,0))),NA())</f>
        <v>#N/A</v>
      </c>
      <c r="K185" s="25"/>
      <c r="L185" s="26"/>
      <c r="M185" s="25"/>
      <c r="N185" s="56">
        <f>E185/GrocerySA!E185</f>
        <v>1</v>
      </c>
      <c r="Z185" s="47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</row>
    <row r="186" spans="1:40" ht="12.75" x14ac:dyDescent="0.2">
      <c r="A186" s="23">
        <f t="shared" si="13"/>
        <v>5</v>
      </c>
      <c r="B186" s="23">
        <f t="shared" si="14"/>
        <v>2007</v>
      </c>
      <c r="C186" s="23">
        <v>185</v>
      </c>
      <c r="D186" s="24">
        <v>39203</v>
      </c>
      <c r="E186" s="25">
        <f>IF(ISBLANK(table!E186),NA(),table!E186)</f>
        <v>40740</v>
      </c>
      <c r="F186" s="25" t="e">
        <f>IFERROR(IF(AND(ISERROR($E187),ISERROR(INDEX(GrocerySAF!C$2:C$251,MATCH(GrocerySA!$C186,GrocerySAF!$A$2:$A$251,0)))),$E186,INDEX(GrocerySAF!C$2:C$251,MATCH(GrocerySA!$C186,GrocerySAF!$A$2:$A$251,0))),NA())</f>
        <v>#N/A</v>
      </c>
      <c r="G186" s="25" t="e">
        <f>IFERROR(IF(AND(ISERROR($E187),ISERROR(INDEX(GrocerySAF!D$2:D$251,MATCH(GrocerySA!$C186,GrocerySAF!$A$2:$A$251,0)))),$E186,INDEX(GrocerySAF!D$2:D$251,MATCH(GrocerySA!$C186,GrocerySAF!$A$2:$A$251,0))),NA())</f>
        <v>#N/A</v>
      </c>
      <c r="H186" s="26" t="e">
        <f>IFERROR(IF(AND(ISERROR($E187),ISERROR(INDEX(GrocerySAF!B$2:B$251,MATCH(GrocerySA!$C186,GrocerySAF!$A$2:$A$251,0)))),$E186,INDEX(GrocerySAF!B$2:B$251,MATCH(GrocerySA!$C186,GrocerySAF!$A$2:$A$251,0))),NA())</f>
        <v>#N/A</v>
      </c>
      <c r="I186" s="25" t="e">
        <f>IFERROR(IF(AND(ISERROR($E187),ISERROR(INDEX(GrocerySAF!E$2:E$251,MATCH(GrocerySA!$C186,GrocerySAF!$A$2:$A$251,0)))),$E186,INDEX(GrocerySAF!E$2:E$251,MATCH(GrocerySA!$C186,GrocerySAF!$A$2:$A$251,0))),NA())</f>
        <v>#N/A</v>
      </c>
      <c r="J186" s="25" t="e">
        <f>IFERROR(IF(AND(ISERROR($E187),ISERROR(INDEX(GrocerySAF!F$2:F$251,MATCH(GrocerySA!$C186,GrocerySAF!$A$2:$A$251,0)))),$E186,INDEX(GrocerySAF!F$2:F$251,MATCH(GrocerySA!$C186,GrocerySAF!$A$2:$A$251,0))),NA())</f>
        <v>#N/A</v>
      </c>
      <c r="K186" s="25"/>
      <c r="L186" s="26"/>
      <c r="M186" s="25"/>
      <c r="N186" s="56">
        <f>E186/GrocerySA!E186</f>
        <v>1</v>
      </c>
      <c r="Z186" s="47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</row>
    <row r="187" spans="1:40" ht="12.75" x14ac:dyDescent="0.2">
      <c r="A187" s="23">
        <f t="shared" si="13"/>
        <v>6</v>
      </c>
      <c r="B187" s="23">
        <f t="shared" si="14"/>
        <v>2007</v>
      </c>
      <c r="C187" s="23">
        <v>186</v>
      </c>
      <c r="D187" s="24">
        <v>39234</v>
      </c>
      <c r="E187" s="25">
        <f>IF(ISBLANK(table!E187),NA(),table!E187)</f>
        <v>40870</v>
      </c>
      <c r="F187" s="25" t="e">
        <f>IFERROR(IF(AND(ISERROR($E188),ISERROR(INDEX(GrocerySAF!C$2:C$251,MATCH(GrocerySA!$C187,GrocerySAF!$A$2:$A$251,0)))),$E187,INDEX(GrocerySAF!C$2:C$251,MATCH(GrocerySA!$C187,GrocerySAF!$A$2:$A$251,0))),NA())</f>
        <v>#N/A</v>
      </c>
      <c r="G187" s="25" t="e">
        <f>IFERROR(IF(AND(ISERROR($E188),ISERROR(INDEX(GrocerySAF!D$2:D$251,MATCH(GrocerySA!$C187,GrocerySAF!$A$2:$A$251,0)))),$E187,INDEX(GrocerySAF!D$2:D$251,MATCH(GrocerySA!$C187,GrocerySAF!$A$2:$A$251,0))),NA())</f>
        <v>#N/A</v>
      </c>
      <c r="H187" s="26" t="e">
        <f>IFERROR(IF(AND(ISERROR($E188),ISERROR(INDEX(GrocerySAF!B$2:B$251,MATCH(GrocerySA!$C187,GrocerySAF!$A$2:$A$251,0)))),$E187,INDEX(GrocerySAF!B$2:B$251,MATCH(GrocerySA!$C187,GrocerySAF!$A$2:$A$251,0))),NA())</f>
        <v>#N/A</v>
      </c>
      <c r="I187" s="25" t="e">
        <f>IFERROR(IF(AND(ISERROR($E188),ISERROR(INDEX(GrocerySAF!E$2:E$251,MATCH(GrocerySA!$C187,GrocerySAF!$A$2:$A$251,0)))),$E187,INDEX(GrocerySAF!E$2:E$251,MATCH(GrocerySA!$C187,GrocerySAF!$A$2:$A$251,0))),NA())</f>
        <v>#N/A</v>
      </c>
      <c r="J187" s="25" t="e">
        <f>IFERROR(IF(AND(ISERROR($E188),ISERROR(INDEX(GrocerySAF!F$2:F$251,MATCH(GrocerySA!$C187,GrocerySAF!$A$2:$A$251,0)))),$E187,INDEX(GrocerySAF!F$2:F$251,MATCH(GrocerySA!$C187,GrocerySAF!$A$2:$A$251,0))),NA())</f>
        <v>#N/A</v>
      </c>
      <c r="K187" s="25"/>
      <c r="L187" s="26"/>
      <c r="M187" s="25"/>
      <c r="N187" s="56">
        <f>E187/GrocerySA!E187</f>
        <v>1</v>
      </c>
      <c r="Z187" s="47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</row>
    <row r="188" spans="1:40" ht="12.75" x14ac:dyDescent="0.2">
      <c r="A188" s="23">
        <f t="shared" si="13"/>
        <v>7</v>
      </c>
      <c r="B188" s="23">
        <f t="shared" si="14"/>
        <v>2007</v>
      </c>
      <c r="C188" s="23">
        <v>187</v>
      </c>
      <c r="D188" s="24">
        <v>39264</v>
      </c>
      <c r="E188" s="25">
        <f>IF(ISBLANK(table!E188),NA(),table!E188)</f>
        <v>41044</v>
      </c>
      <c r="F188" s="25" t="e">
        <f>IFERROR(IF(AND(ISERROR($E189),ISERROR(INDEX(GrocerySAF!C$2:C$251,MATCH(GrocerySA!$C188,GrocerySAF!$A$2:$A$251,0)))),$E188,INDEX(GrocerySAF!C$2:C$251,MATCH(GrocerySA!$C188,GrocerySAF!$A$2:$A$251,0))),NA())</f>
        <v>#N/A</v>
      </c>
      <c r="G188" s="25" t="e">
        <f>IFERROR(IF(AND(ISERROR($E189),ISERROR(INDEX(GrocerySAF!D$2:D$251,MATCH(GrocerySA!$C188,GrocerySAF!$A$2:$A$251,0)))),$E188,INDEX(GrocerySAF!D$2:D$251,MATCH(GrocerySA!$C188,GrocerySAF!$A$2:$A$251,0))),NA())</f>
        <v>#N/A</v>
      </c>
      <c r="H188" s="26" t="e">
        <f>IFERROR(IF(AND(ISERROR($E189),ISERROR(INDEX(GrocerySAF!B$2:B$251,MATCH(GrocerySA!$C188,GrocerySAF!$A$2:$A$251,0)))),$E188,INDEX(GrocerySAF!B$2:B$251,MATCH(GrocerySA!$C188,GrocerySAF!$A$2:$A$251,0))),NA())</f>
        <v>#N/A</v>
      </c>
      <c r="I188" s="25" t="e">
        <f>IFERROR(IF(AND(ISERROR($E189),ISERROR(INDEX(GrocerySAF!E$2:E$251,MATCH(GrocerySA!$C188,GrocerySAF!$A$2:$A$251,0)))),$E188,INDEX(GrocerySAF!E$2:E$251,MATCH(GrocerySA!$C188,GrocerySAF!$A$2:$A$251,0))),NA())</f>
        <v>#N/A</v>
      </c>
      <c r="J188" s="25" t="e">
        <f>IFERROR(IF(AND(ISERROR($E189),ISERROR(INDEX(GrocerySAF!F$2:F$251,MATCH(GrocerySA!$C188,GrocerySAF!$A$2:$A$251,0)))),$E188,INDEX(GrocerySAF!F$2:F$251,MATCH(GrocerySA!$C188,GrocerySAF!$A$2:$A$251,0))),NA())</f>
        <v>#N/A</v>
      </c>
      <c r="K188" s="25"/>
      <c r="L188" s="26"/>
      <c r="M188" s="25"/>
      <c r="N188" s="56">
        <f>E188/GrocerySA!E188</f>
        <v>1</v>
      </c>
      <c r="Z188" s="47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</row>
    <row r="189" spans="1:40" ht="12.75" x14ac:dyDescent="0.2">
      <c r="A189" s="23">
        <f t="shared" si="13"/>
        <v>8</v>
      </c>
      <c r="B189" s="23">
        <f t="shared" si="14"/>
        <v>2007</v>
      </c>
      <c r="C189" s="23">
        <v>188</v>
      </c>
      <c r="D189" s="24">
        <v>39295</v>
      </c>
      <c r="E189" s="25">
        <f>IF(ISBLANK(table!E189),NA(),table!E189)</f>
        <v>40954</v>
      </c>
      <c r="F189" s="25" t="e">
        <f>IFERROR(IF(AND(ISERROR($E190),ISERROR(INDEX(GrocerySAF!C$2:C$251,MATCH(GrocerySA!$C189,GrocerySAF!$A$2:$A$251,0)))),$E189,INDEX(GrocerySAF!C$2:C$251,MATCH(GrocerySA!$C189,GrocerySAF!$A$2:$A$251,0))),NA())</f>
        <v>#N/A</v>
      </c>
      <c r="G189" s="25" t="e">
        <f>IFERROR(IF(AND(ISERROR($E190),ISERROR(INDEX(GrocerySAF!D$2:D$251,MATCH(GrocerySA!$C189,GrocerySAF!$A$2:$A$251,0)))),$E189,INDEX(GrocerySAF!D$2:D$251,MATCH(GrocerySA!$C189,GrocerySAF!$A$2:$A$251,0))),NA())</f>
        <v>#N/A</v>
      </c>
      <c r="H189" s="26" t="e">
        <f>IFERROR(IF(AND(ISERROR($E190),ISERROR(INDEX(GrocerySAF!B$2:B$251,MATCH(GrocerySA!$C189,GrocerySAF!$A$2:$A$251,0)))),$E189,INDEX(GrocerySAF!B$2:B$251,MATCH(GrocerySA!$C189,GrocerySAF!$A$2:$A$251,0))),NA())</f>
        <v>#N/A</v>
      </c>
      <c r="I189" s="25" t="e">
        <f>IFERROR(IF(AND(ISERROR($E190),ISERROR(INDEX(GrocerySAF!E$2:E$251,MATCH(GrocerySA!$C189,GrocerySAF!$A$2:$A$251,0)))),$E189,INDEX(GrocerySAF!E$2:E$251,MATCH(GrocerySA!$C189,GrocerySAF!$A$2:$A$251,0))),NA())</f>
        <v>#N/A</v>
      </c>
      <c r="J189" s="25" t="e">
        <f>IFERROR(IF(AND(ISERROR($E190),ISERROR(INDEX(GrocerySAF!F$2:F$251,MATCH(GrocerySA!$C189,GrocerySAF!$A$2:$A$251,0)))),$E189,INDEX(GrocerySAF!F$2:F$251,MATCH(GrocerySA!$C189,GrocerySAF!$A$2:$A$251,0))),NA())</f>
        <v>#N/A</v>
      </c>
      <c r="K189" s="25"/>
      <c r="L189" s="26"/>
      <c r="M189" s="25"/>
      <c r="N189" s="56">
        <f>E189/GrocerySA!E189</f>
        <v>1</v>
      </c>
      <c r="Z189" s="47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</row>
    <row r="190" spans="1:40" ht="12.75" x14ac:dyDescent="0.2">
      <c r="A190" s="23">
        <f t="shared" si="13"/>
        <v>9</v>
      </c>
      <c r="B190" s="23">
        <f t="shared" si="14"/>
        <v>2007</v>
      </c>
      <c r="C190" s="23">
        <v>189</v>
      </c>
      <c r="D190" s="24">
        <v>39326</v>
      </c>
      <c r="E190" s="25">
        <f>IF(ISBLANK(table!E190),NA(),table!E190)</f>
        <v>41095</v>
      </c>
      <c r="F190" s="25" t="e">
        <f>IFERROR(IF(AND(ISERROR($E191),ISERROR(INDEX(GrocerySAF!C$2:C$251,MATCH(GrocerySA!$C190,GrocerySAF!$A$2:$A$251,0)))),$E190,INDEX(GrocerySAF!C$2:C$251,MATCH(GrocerySA!$C190,GrocerySAF!$A$2:$A$251,0))),NA())</f>
        <v>#N/A</v>
      </c>
      <c r="G190" s="25" t="e">
        <f>IFERROR(IF(AND(ISERROR($E191),ISERROR(INDEX(GrocerySAF!D$2:D$251,MATCH(GrocerySA!$C190,GrocerySAF!$A$2:$A$251,0)))),$E190,INDEX(GrocerySAF!D$2:D$251,MATCH(GrocerySA!$C190,GrocerySAF!$A$2:$A$251,0))),NA())</f>
        <v>#N/A</v>
      </c>
      <c r="H190" s="26" t="e">
        <f>IFERROR(IF(AND(ISERROR($E191),ISERROR(INDEX(GrocerySAF!B$2:B$251,MATCH(GrocerySA!$C190,GrocerySAF!$A$2:$A$251,0)))),$E190,INDEX(GrocerySAF!B$2:B$251,MATCH(GrocerySA!$C190,GrocerySAF!$A$2:$A$251,0))),NA())</f>
        <v>#N/A</v>
      </c>
      <c r="I190" s="25" t="e">
        <f>IFERROR(IF(AND(ISERROR($E191),ISERROR(INDEX(GrocerySAF!E$2:E$251,MATCH(GrocerySA!$C190,GrocerySAF!$A$2:$A$251,0)))),$E190,INDEX(GrocerySAF!E$2:E$251,MATCH(GrocerySA!$C190,GrocerySAF!$A$2:$A$251,0))),NA())</f>
        <v>#N/A</v>
      </c>
      <c r="J190" s="25" t="e">
        <f>IFERROR(IF(AND(ISERROR($E191),ISERROR(INDEX(GrocerySAF!F$2:F$251,MATCH(GrocerySA!$C190,GrocerySAF!$A$2:$A$251,0)))),$E190,INDEX(GrocerySAF!F$2:F$251,MATCH(GrocerySA!$C190,GrocerySAF!$A$2:$A$251,0))),NA())</f>
        <v>#N/A</v>
      </c>
      <c r="K190" s="25"/>
      <c r="L190" s="26"/>
      <c r="M190" s="25"/>
      <c r="N190" s="56">
        <f>E190/GrocerySA!E190</f>
        <v>1</v>
      </c>
      <c r="Z190" s="47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</row>
    <row r="191" spans="1:40" ht="12.75" x14ac:dyDescent="0.2">
      <c r="A191" s="23">
        <f t="shared" si="13"/>
        <v>10</v>
      </c>
      <c r="B191" s="23">
        <f t="shared" si="14"/>
        <v>2007</v>
      </c>
      <c r="C191" s="23">
        <v>190</v>
      </c>
      <c r="D191" s="24">
        <v>39356</v>
      </c>
      <c r="E191" s="25">
        <f>IF(ISBLANK(table!E191),NA(),table!E191)</f>
        <v>41379</v>
      </c>
      <c r="F191" s="25" t="e">
        <f>IFERROR(IF(AND(ISERROR($E192),ISERROR(INDEX(GrocerySAF!C$2:C$251,MATCH(GrocerySA!$C191,GrocerySAF!$A$2:$A$251,0)))),$E191,INDEX(GrocerySAF!C$2:C$251,MATCH(GrocerySA!$C191,GrocerySAF!$A$2:$A$251,0))),NA())</f>
        <v>#N/A</v>
      </c>
      <c r="G191" s="25" t="e">
        <f>IFERROR(IF(AND(ISERROR($E192),ISERROR(INDEX(GrocerySAF!D$2:D$251,MATCH(GrocerySA!$C191,GrocerySAF!$A$2:$A$251,0)))),$E191,INDEX(GrocerySAF!D$2:D$251,MATCH(GrocerySA!$C191,GrocerySAF!$A$2:$A$251,0))),NA())</f>
        <v>#N/A</v>
      </c>
      <c r="H191" s="26" t="e">
        <f>IFERROR(IF(AND(ISERROR($E192),ISERROR(INDEX(GrocerySAF!B$2:B$251,MATCH(GrocerySA!$C191,GrocerySAF!$A$2:$A$251,0)))),$E191,INDEX(GrocerySAF!B$2:B$251,MATCH(GrocerySA!$C191,GrocerySAF!$A$2:$A$251,0))),NA())</f>
        <v>#N/A</v>
      </c>
      <c r="I191" s="25" t="e">
        <f>IFERROR(IF(AND(ISERROR($E192),ISERROR(INDEX(GrocerySAF!E$2:E$251,MATCH(GrocerySA!$C191,GrocerySAF!$A$2:$A$251,0)))),$E191,INDEX(GrocerySAF!E$2:E$251,MATCH(GrocerySA!$C191,GrocerySAF!$A$2:$A$251,0))),NA())</f>
        <v>#N/A</v>
      </c>
      <c r="J191" s="25" t="e">
        <f>IFERROR(IF(AND(ISERROR($E192),ISERROR(INDEX(GrocerySAF!F$2:F$251,MATCH(GrocerySA!$C191,GrocerySAF!$A$2:$A$251,0)))),$E191,INDEX(GrocerySAF!F$2:F$251,MATCH(GrocerySA!$C191,GrocerySAF!$A$2:$A$251,0))),NA())</f>
        <v>#N/A</v>
      </c>
      <c r="K191" s="25"/>
      <c r="L191" s="26"/>
      <c r="M191" s="25"/>
      <c r="N191" s="56">
        <f>E191/GrocerySA!E191</f>
        <v>1</v>
      </c>
      <c r="Z191" s="47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</row>
    <row r="192" spans="1:40" ht="12.75" x14ac:dyDescent="0.2">
      <c r="A192" s="23">
        <f t="shared" si="13"/>
        <v>11</v>
      </c>
      <c r="B192" s="23">
        <f t="shared" si="14"/>
        <v>2007</v>
      </c>
      <c r="C192" s="23">
        <v>191</v>
      </c>
      <c r="D192" s="24">
        <v>39387</v>
      </c>
      <c r="E192" s="25">
        <f>IF(ISBLANK(table!E192),NA(),table!E192)</f>
        <v>41868</v>
      </c>
      <c r="F192" s="25" t="e">
        <f>IFERROR(IF(AND(ISERROR($E193),ISERROR(INDEX(GrocerySAF!C$2:C$251,MATCH(GrocerySA!$C192,GrocerySAF!$A$2:$A$251,0)))),$E192,INDEX(GrocerySAF!C$2:C$251,MATCH(GrocerySA!$C192,GrocerySAF!$A$2:$A$251,0))),NA())</f>
        <v>#N/A</v>
      </c>
      <c r="G192" s="25" t="e">
        <f>IFERROR(IF(AND(ISERROR($E193),ISERROR(INDEX(GrocerySAF!D$2:D$251,MATCH(GrocerySA!$C192,GrocerySAF!$A$2:$A$251,0)))),$E192,INDEX(GrocerySAF!D$2:D$251,MATCH(GrocerySA!$C192,GrocerySAF!$A$2:$A$251,0))),NA())</f>
        <v>#N/A</v>
      </c>
      <c r="H192" s="26" t="e">
        <f>IFERROR(IF(AND(ISERROR($E193),ISERROR(INDEX(GrocerySAF!B$2:B$251,MATCH(GrocerySA!$C192,GrocerySAF!$A$2:$A$251,0)))),$E192,INDEX(GrocerySAF!B$2:B$251,MATCH(GrocerySA!$C192,GrocerySAF!$A$2:$A$251,0))),NA())</f>
        <v>#N/A</v>
      </c>
      <c r="I192" s="25" t="e">
        <f>IFERROR(IF(AND(ISERROR($E193),ISERROR(INDEX(GrocerySAF!E$2:E$251,MATCH(GrocerySA!$C192,GrocerySAF!$A$2:$A$251,0)))),$E192,INDEX(GrocerySAF!E$2:E$251,MATCH(GrocerySA!$C192,GrocerySAF!$A$2:$A$251,0))),NA())</f>
        <v>#N/A</v>
      </c>
      <c r="J192" s="25" t="e">
        <f>IFERROR(IF(AND(ISERROR($E193),ISERROR(INDEX(GrocerySAF!F$2:F$251,MATCH(GrocerySA!$C192,GrocerySAF!$A$2:$A$251,0)))),$E192,INDEX(GrocerySAF!F$2:F$251,MATCH(GrocerySA!$C192,GrocerySAF!$A$2:$A$251,0))),NA())</f>
        <v>#N/A</v>
      </c>
      <c r="K192" s="25"/>
      <c r="L192" s="26"/>
      <c r="M192" s="25"/>
      <c r="N192" s="56">
        <f>E192/GrocerySA!E192</f>
        <v>1</v>
      </c>
      <c r="Z192" s="47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</row>
    <row r="193" spans="1:40" ht="12.75" x14ac:dyDescent="0.2">
      <c r="A193" s="23">
        <f t="shared" si="13"/>
        <v>12</v>
      </c>
      <c r="B193" s="23">
        <f t="shared" si="14"/>
        <v>2007</v>
      </c>
      <c r="C193" s="23">
        <v>192</v>
      </c>
      <c r="D193" s="24">
        <v>39417</v>
      </c>
      <c r="E193" s="25">
        <f>IF(ISBLANK(table!E193),NA(),table!E193)</f>
        <v>41998</v>
      </c>
      <c r="F193" s="25" t="e">
        <f>IFERROR(IF(AND(ISERROR($E194),ISERROR(INDEX(GrocerySAF!C$2:C$251,MATCH(GrocerySA!$C193,GrocerySAF!$A$2:$A$251,0)))),$E193,INDEX(GrocerySAF!C$2:C$251,MATCH(GrocerySA!$C193,GrocerySAF!$A$2:$A$251,0))),NA())</f>
        <v>#N/A</v>
      </c>
      <c r="G193" s="25" t="e">
        <f>IFERROR(IF(AND(ISERROR($E194),ISERROR(INDEX(GrocerySAF!D$2:D$251,MATCH(GrocerySA!$C193,GrocerySAF!$A$2:$A$251,0)))),$E193,INDEX(GrocerySAF!D$2:D$251,MATCH(GrocerySA!$C193,GrocerySAF!$A$2:$A$251,0))),NA())</f>
        <v>#N/A</v>
      </c>
      <c r="H193" s="26" t="e">
        <f>IFERROR(IF(AND(ISERROR($E194),ISERROR(INDEX(GrocerySAF!B$2:B$251,MATCH(GrocerySA!$C193,GrocerySAF!$A$2:$A$251,0)))),$E193,INDEX(GrocerySAF!B$2:B$251,MATCH(GrocerySA!$C193,GrocerySAF!$A$2:$A$251,0))),NA())</f>
        <v>#N/A</v>
      </c>
      <c r="I193" s="25" t="e">
        <f>IFERROR(IF(AND(ISERROR($E194),ISERROR(INDEX(GrocerySAF!E$2:E$251,MATCH(GrocerySA!$C193,GrocerySAF!$A$2:$A$251,0)))),$E193,INDEX(GrocerySAF!E$2:E$251,MATCH(GrocerySA!$C193,GrocerySAF!$A$2:$A$251,0))),NA())</f>
        <v>#N/A</v>
      </c>
      <c r="J193" s="25" t="e">
        <f>IFERROR(IF(AND(ISERROR($E194),ISERROR(INDEX(GrocerySAF!F$2:F$251,MATCH(GrocerySA!$C193,GrocerySAF!$A$2:$A$251,0)))),$E193,INDEX(GrocerySAF!F$2:F$251,MATCH(GrocerySA!$C193,GrocerySAF!$A$2:$A$251,0))),NA())</f>
        <v>#N/A</v>
      </c>
      <c r="K193" s="25"/>
      <c r="L193" s="26"/>
      <c r="M193" s="25"/>
      <c r="N193" s="56">
        <f>E193/GrocerySA!E193</f>
        <v>1</v>
      </c>
      <c r="Z193" s="47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</row>
    <row r="194" spans="1:40" ht="12.75" x14ac:dyDescent="0.2">
      <c r="A194" s="23">
        <f t="shared" si="13"/>
        <v>1</v>
      </c>
      <c r="B194" s="23">
        <f t="shared" si="14"/>
        <v>2008</v>
      </c>
      <c r="C194" s="23">
        <v>193</v>
      </c>
      <c r="D194" s="24">
        <v>39448</v>
      </c>
      <c r="E194" s="25">
        <f>IF(ISBLANK(table!E194),NA(),table!E194)</f>
        <v>42159</v>
      </c>
      <c r="F194" s="25" t="e">
        <f>IFERROR(IF(AND(ISERROR($E195),ISERROR(INDEX(GrocerySAF!C$2:C$251,MATCH(GrocerySA!$C194,GrocerySAF!$A$2:$A$251,0)))),$E194,INDEX(GrocerySAF!C$2:C$251,MATCH(GrocerySA!$C194,GrocerySAF!$A$2:$A$251,0))),NA())</f>
        <v>#N/A</v>
      </c>
      <c r="G194" s="25" t="e">
        <f>IFERROR(IF(AND(ISERROR($E195),ISERROR(INDEX(GrocerySAF!D$2:D$251,MATCH(GrocerySA!$C194,GrocerySAF!$A$2:$A$251,0)))),$E194,INDEX(GrocerySAF!D$2:D$251,MATCH(GrocerySA!$C194,GrocerySAF!$A$2:$A$251,0))),NA())</f>
        <v>#N/A</v>
      </c>
      <c r="H194" s="26" t="e">
        <f>IFERROR(IF(AND(ISERROR($E195),ISERROR(INDEX(GrocerySAF!B$2:B$251,MATCH(GrocerySA!$C194,GrocerySAF!$A$2:$A$251,0)))),$E194,INDEX(GrocerySAF!B$2:B$251,MATCH(GrocerySA!$C194,GrocerySAF!$A$2:$A$251,0))),NA())</f>
        <v>#N/A</v>
      </c>
      <c r="I194" s="25" t="e">
        <f>IFERROR(IF(AND(ISERROR($E195),ISERROR(INDEX(GrocerySAF!E$2:E$251,MATCH(GrocerySA!$C194,GrocerySAF!$A$2:$A$251,0)))),$E194,INDEX(GrocerySAF!E$2:E$251,MATCH(GrocerySA!$C194,GrocerySAF!$A$2:$A$251,0))),NA())</f>
        <v>#N/A</v>
      </c>
      <c r="J194" s="25" t="e">
        <f>IFERROR(IF(AND(ISERROR($E195),ISERROR(INDEX(GrocerySAF!F$2:F$251,MATCH(GrocerySA!$C194,GrocerySAF!$A$2:$A$251,0)))),$E194,INDEX(GrocerySAF!F$2:F$251,MATCH(GrocerySA!$C194,GrocerySAF!$A$2:$A$251,0))),NA())</f>
        <v>#N/A</v>
      </c>
      <c r="K194" s="25"/>
      <c r="L194" s="26"/>
      <c r="M194" s="25"/>
      <c r="N194" s="56">
        <f>E194/GrocerySA!E194</f>
        <v>1</v>
      </c>
      <c r="Z194" s="47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</row>
    <row r="195" spans="1:40" ht="12.75" x14ac:dyDescent="0.2">
      <c r="A195" s="23">
        <f t="shared" ref="A195:A258" si="15">MONTH(D195)</f>
        <v>2</v>
      </c>
      <c r="B195" s="23">
        <f t="shared" ref="B195:B258" si="16">YEAR(D195)</f>
        <v>2008</v>
      </c>
      <c r="C195" s="23">
        <v>194</v>
      </c>
      <c r="D195" s="24">
        <v>39479</v>
      </c>
      <c r="E195" s="25">
        <f>IF(ISBLANK(table!E195),NA(),table!E195)</f>
        <v>42016</v>
      </c>
      <c r="F195" s="25" t="e">
        <f>IFERROR(IF(AND(ISERROR($E196),ISERROR(INDEX(GrocerySAF!C$2:C$251,MATCH(GrocerySA!$C195,GrocerySAF!$A$2:$A$251,0)))),$E195,INDEX(GrocerySAF!C$2:C$251,MATCH(GrocerySA!$C195,GrocerySAF!$A$2:$A$251,0))),NA())</f>
        <v>#N/A</v>
      </c>
      <c r="G195" s="25" t="e">
        <f>IFERROR(IF(AND(ISERROR($E196),ISERROR(INDEX(GrocerySAF!D$2:D$251,MATCH(GrocerySA!$C195,GrocerySAF!$A$2:$A$251,0)))),$E195,INDEX(GrocerySAF!D$2:D$251,MATCH(GrocerySA!$C195,GrocerySAF!$A$2:$A$251,0))),NA())</f>
        <v>#N/A</v>
      </c>
      <c r="H195" s="26" t="e">
        <f>IFERROR(IF(AND(ISERROR($E196),ISERROR(INDEX(GrocerySAF!B$2:B$251,MATCH(GrocerySA!$C195,GrocerySAF!$A$2:$A$251,0)))),$E195,INDEX(GrocerySAF!B$2:B$251,MATCH(GrocerySA!$C195,GrocerySAF!$A$2:$A$251,0))),NA())</f>
        <v>#N/A</v>
      </c>
      <c r="I195" s="25" t="e">
        <f>IFERROR(IF(AND(ISERROR($E196),ISERROR(INDEX(GrocerySAF!E$2:E$251,MATCH(GrocerySA!$C195,GrocerySAF!$A$2:$A$251,0)))),$E195,INDEX(GrocerySAF!E$2:E$251,MATCH(GrocerySA!$C195,GrocerySAF!$A$2:$A$251,0))),NA())</f>
        <v>#N/A</v>
      </c>
      <c r="J195" s="25" t="e">
        <f>IFERROR(IF(AND(ISERROR($E196),ISERROR(INDEX(GrocerySAF!F$2:F$251,MATCH(GrocerySA!$C195,GrocerySAF!$A$2:$A$251,0)))),$E195,INDEX(GrocerySAF!F$2:F$251,MATCH(GrocerySA!$C195,GrocerySAF!$A$2:$A$251,0))),NA())</f>
        <v>#N/A</v>
      </c>
      <c r="K195" s="25"/>
      <c r="L195" s="26"/>
      <c r="M195" s="25"/>
      <c r="N195" s="56">
        <f>E195/GrocerySA!E195</f>
        <v>1</v>
      </c>
      <c r="Z195" s="47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</row>
    <row r="196" spans="1:40" ht="12.75" x14ac:dyDescent="0.2">
      <c r="A196" s="23">
        <f t="shared" si="15"/>
        <v>3</v>
      </c>
      <c r="B196" s="23">
        <f t="shared" si="16"/>
        <v>2008</v>
      </c>
      <c r="C196" s="23">
        <v>195</v>
      </c>
      <c r="D196" s="24">
        <v>39508</v>
      </c>
      <c r="E196" s="25">
        <f>IF(ISBLANK(table!E196),NA(),table!E196)</f>
        <v>42168</v>
      </c>
      <c r="F196" s="25" t="e">
        <f>IFERROR(IF(AND(ISERROR($E197),ISERROR(INDEX(GrocerySAF!C$2:C$251,MATCH(GrocerySA!$C196,GrocerySAF!$A$2:$A$251,0)))),$E196,INDEX(GrocerySAF!C$2:C$251,MATCH(GrocerySA!$C196,GrocerySAF!$A$2:$A$251,0))),NA())</f>
        <v>#N/A</v>
      </c>
      <c r="G196" s="25" t="e">
        <f>IFERROR(IF(AND(ISERROR($E197),ISERROR(INDEX(GrocerySAF!D$2:D$251,MATCH(GrocerySA!$C196,GrocerySAF!$A$2:$A$251,0)))),$E196,INDEX(GrocerySAF!D$2:D$251,MATCH(GrocerySA!$C196,GrocerySAF!$A$2:$A$251,0))),NA())</f>
        <v>#N/A</v>
      </c>
      <c r="H196" s="26" t="e">
        <f>IFERROR(IF(AND(ISERROR($E197),ISERROR(INDEX(GrocerySAF!B$2:B$251,MATCH(GrocerySA!$C196,GrocerySAF!$A$2:$A$251,0)))),$E196,INDEX(GrocerySAF!B$2:B$251,MATCH(GrocerySA!$C196,GrocerySAF!$A$2:$A$251,0))),NA())</f>
        <v>#N/A</v>
      </c>
      <c r="I196" s="25" t="e">
        <f>IFERROR(IF(AND(ISERROR($E197),ISERROR(INDEX(GrocerySAF!E$2:E$251,MATCH(GrocerySA!$C196,GrocerySAF!$A$2:$A$251,0)))),$E196,INDEX(GrocerySAF!E$2:E$251,MATCH(GrocerySA!$C196,GrocerySAF!$A$2:$A$251,0))),NA())</f>
        <v>#N/A</v>
      </c>
      <c r="J196" s="25" t="e">
        <f>IFERROR(IF(AND(ISERROR($E197),ISERROR(INDEX(GrocerySAF!F$2:F$251,MATCH(GrocerySA!$C196,GrocerySAF!$A$2:$A$251,0)))),$E196,INDEX(GrocerySAF!F$2:F$251,MATCH(GrocerySA!$C196,GrocerySAF!$A$2:$A$251,0))),NA())</f>
        <v>#N/A</v>
      </c>
      <c r="K196" s="25"/>
      <c r="L196" s="26"/>
      <c r="M196" s="25"/>
      <c r="N196" s="56">
        <f>E196/GrocerySA!E196</f>
        <v>1</v>
      </c>
      <c r="Z196" s="47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</row>
    <row r="197" spans="1:40" ht="12.75" x14ac:dyDescent="0.2">
      <c r="A197" s="23">
        <f t="shared" si="15"/>
        <v>4</v>
      </c>
      <c r="B197" s="23">
        <f t="shared" si="16"/>
        <v>2008</v>
      </c>
      <c r="C197" s="23">
        <v>196</v>
      </c>
      <c r="D197" s="24">
        <v>39539</v>
      </c>
      <c r="E197" s="25">
        <f>IF(ISBLANK(table!E197),NA(),table!E197)</f>
        <v>42584</v>
      </c>
      <c r="F197" s="25" t="e">
        <f>IFERROR(IF(AND(ISERROR($E198),ISERROR(INDEX(GrocerySAF!C$2:C$251,MATCH(GrocerySA!$C197,GrocerySAF!$A$2:$A$251,0)))),$E197,INDEX(GrocerySAF!C$2:C$251,MATCH(GrocerySA!$C197,GrocerySAF!$A$2:$A$251,0))),NA())</f>
        <v>#N/A</v>
      </c>
      <c r="G197" s="25" t="e">
        <f>IFERROR(IF(AND(ISERROR($E198),ISERROR(INDEX(GrocerySAF!D$2:D$251,MATCH(GrocerySA!$C197,GrocerySAF!$A$2:$A$251,0)))),$E197,INDEX(GrocerySAF!D$2:D$251,MATCH(GrocerySA!$C197,GrocerySAF!$A$2:$A$251,0))),NA())</f>
        <v>#N/A</v>
      </c>
      <c r="H197" s="26" t="e">
        <f>IFERROR(IF(AND(ISERROR($E198),ISERROR(INDEX(GrocerySAF!B$2:B$251,MATCH(GrocerySA!$C197,GrocerySAF!$A$2:$A$251,0)))),$E197,INDEX(GrocerySAF!B$2:B$251,MATCH(GrocerySA!$C197,GrocerySAF!$A$2:$A$251,0))),NA())</f>
        <v>#N/A</v>
      </c>
      <c r="I197" s="25" t="e">
        <f>IFERROR(IF(AND(ISERROR($E198),ISERROR(INDEX(GrocerySAF!E$2:E$251,MATCH(GrocerySA!$C197,GrocerySAF!$A$2:$A$251,0)))),$E197,INDEX(GrocerySAF!E$2:E$251,MATCH(GrocerySA!$C197,GrocerySAF!$A$2:$A$251,0))),NA())</f>
        <v>#N/A</v>
      </c>
      <c r="J197" s="25" t="e">
        <f>IFERROR(IF(AND(ISERROR($E198),ISERROR(INDEX(GrocerySAF!F$2:F$251,MATCH(GrocerySA!$C197,GrocerySAF!$A$2:$A$251,0)))),$E197,INDEX(GrocerySAF!F$2:F$251,MATCH(GrocerySA!$C197,GrocerySAF!$A$2:$A$251,0))),NA())</f>
        <v>#N/A</v>
      </c>
      <c r="K197" s="25"/>
      <c r="L197" s="26"/>
      <c r="M197" s="25"/>
      <c r="N197" s="56">
        <f>E197/GrocerySA!E197</f>
        <v>1</v>
      </c>
      <c r="Z197" s="47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</row>
    <row r="198" spans="1:40" ht="12.75" x14ac:dyDescent="0.2">
      <c r="A198" s="23">
        <f t="shared" si="15"/>
        <v>5</v>
      </c>
      <c r="B198" s="23">
        <f t="shared" si="16"/>
        <v>2008</v>
      </c>
      <c r="C198" s="23">
        <v>197</v>
      </c>
      <c r="D198" s="24">
        <v>39569</v>
      </c>
      <c r="E198" s="25">
        <f>IF(ISBLANK(table!E198),NA(),table!E198)</f>
        <v>42549</v>
      </c>
      <c r="F198" s="25" t="e">
        <f>IFERROR(IF(AND(ISERROR($E199),ISERROR(INDEX(GrocerySAF!C$2:C$251,MATCH(GrocerySA!$C198,GrocerySAF!$A$2:$A$251,0)))),$E198,INDEX(GrocerySAF!C$2:C$251,MATCH(GrocerySA!$C198,GrocerySAF!$A$2:$A$251,0))),NA())</f>
        <v>#N/A</v>
      </c>
      <c r="G198" s="25" t="e">
        <f>IFERROR(IF(AND(ISERROR($E199),ISERROR(INDEX(GrocerySAF!D$2:D$251,MATCH(GrocerySA!$C198,GrocerySAF!$A$2:$A$251,0)))),$E198,INDEX(GrocerySAF!D$2:D$251,MATCH(GrocerySA!$C198,GrocerySAF!$A$2:$A$251,0))),NA())</f>
        <v>#N/A</v>
      </c>
      <c r="H198" s="26" t="e">
        <f>IFERROR(IF(AND(ISERROR($E199),ISERROR(INDEX(GrocerySAF!B$2:B$251,MATCH(GrocerySA!$C198,GrocerySAF!$A$2:$A$251,0)))),$E198,INDEX(GrocerySAF!B$2:B$251,MATCH(GrocerySA!$C198,GrocerySAF!$A$2:$A$251,0))),NA())</f>
        <v>#N/A</v>
      </c>
      <c r="I198" s="25" t="e">
        <f>IFERROR(IF(AND(ISERROR($E199),ISERROR(INDEX(GrocerySAF!E$2:E$251,MATCH(GrocerySA!$C198,GrocerySAF!$A$2:$A$251,0)))),$E198,INDEX(GrocerySAF!E$2:E$251,MATCH(GrocerySA!$C198,GrocerySAF!$A$2:$A$251,0))),NA())</f>
        <v>#N/A</v>
      </c>
      <c r="J198" s="25" t="e">
        <f>IFERROR(IF(AND(ISERROR($E199),ISERROR(INDEX(GrocerySAF!F$2:F$251,MATCH(GrocerySA!$C198,GrocerySAF!$A$2:$A$251,0)))),$E198,INDEX(GrocerySAF!F$2:F$251,MATCH(GrocerySA!$C198,GrocerySAF!$A$2:$A$251,0))),NA())</f>
        <v>#N/A</v>
      </c>
      <c r="K198" s="25"/>
      <c r="L198" s="26"/>
      <c r="M198" s="25"/>
      <c r="N198" s="56">
        <f>E198/GrocerySA!E198</f>
        <v>1</v>
      </c>
      <c r="Z198" s="47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</row>
    <row r="199" spans="1:40" ht="12.75" x14ac:dyDescent="0.2">
      <c r="A199" s="23">
        <f t="shared" si="15"/>
        <v>6</v>
      </c>
      <c r="B199" s="23">
        <f t="shared" si="16"/>
        <v>2008</v>
      </c>
      <c r="C199" s="23">
        <v>198</v>
      </c>
      <c r="D199" s="24">
        <v>39600</v>
      </c>
      <c r="E199" s="25">
        <f>IF(ISBLANK(table!E199),NA(),table!E199)</f>
        <v>42683</v>
      </c>
      <c r="F199" s="25" t="e">
        <f>IFERROR(IF(AND(ISERROR($E200),ISERROR(INDEX(GrocerySAF!C$2:C$251,MATCH(GrocerySA!$C199,GrocerySAF!$A$2:$A$251,0)))),$E199,INDEX(GrocerySAF!C$2:C$251,MATCH(GrocerySA!$C199,GrocerySAF!$A$2:$A$251,0))),NA())</f>
        <v>#N/A</v>
      </c>
      <c r="G199" s="25" t="e">
        <f>IFERROR(IF(AND(ISERROR($E200),ISERROR(INDEX(GrocerySAF!D$2:D$251,MATCH(GrocerySA!$C199,GrocerySAF!$A$2:$A$251,0)))),$E199,INDEX(GrocerySAF!D$2:D$251,MATCH(GrocerySA!$C199,GrocerySAF!$A$2:$A$251,0))),NA())</f>
        <v>#N/A</v>
      </c>
      <c r="H199" s="26" t="e">
        <f>IFERROR(IF(AND(ISERROR($E200),ISERROR(INDEX(GrocerySAF!B$2:B$251,MATCH(GrocerySA!$C199,GrocerySAF!$A$2:$A$251,0)))),$E199,INDEX(GrocerySAF!B$2:B$251,MATCH(GrocerySA!$C199,GrocerySAF!$A$2:$A$251,0))),NA())</f>
        <v>#N/A</v>
      </c>
      <c r="I199" s="25" t="e">
        <f>IFERROR(IF(AND(ISERROR($E200),ISERROR(INDEX(GrocerySAF!E$2:E$251,MATCH(GrocerySA!$C199,GrocerySAF!$A$2:$A$251,0)))),$E199,INDEX(GrocerySAF!E$2:E$251,MATCH(GrocerySA!$C199,GrocerySAF!$A$2:$A$251,0))),NA())</f>
        <v>#N/A</v>
      </c>
      <c r="J199" s="25" t="e">
        <f>IFERROR(IF(AND(ISERROR($E200),ISERROR(INDEX(GrocerySAF!F$2:F$251,MATCH(GrocerySA!$C199,GrocerySAF!$A$2:$A$251,0)))),$E199,INDEX(GrocerySAF!F$2:F$251,MATCH(GrocerySA!$C199,GrocerySAF!$A$2:$A$251,0))),NA())</f>
        <v>#N/A</v>
      </c>
      <c r="K199" s="25"/>
      <c r="L199" s="26"/>
      <c r="M199" s="25"/>
      <c r="N199" s="56">
        <f>E199/GrocerySA!E199</f>
        <v>1</v>
      </c>
      <c r="Z199" s="47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</row>
    <row r="200" spans="1:40" ht="12.75" x14ac:dyDescent="0.2">
      <c r="A200" s="23">
        <f t="shared" si="15"/>
        <v>7</v>
      </c>
      <c r="B200" s="23">
        <f t="shared" si="16"/>
        <v>2008</v>
      </c>
      <c r="C200" s="23">
        <v>199</v>
      </c>
      <c r="D200" s="24">
        <v>39630</v>
      </c>
      <c r="E200" s="25">
        <f>IF(ISBLANK(table!E200),NA(),table!E200)</f>
        <v>42899</v>
      </c>
      <c r="F200" s="25" t="e">
        <f>IFERROR(IF(AND(ISERROR($E201),ISERROR(INDEX(GrocerySAF!C$2:C$251,MATCH(GrocerySA!$C200,GrocerySAF!$A$2:$A$251,0)))),$E200,INDEX(GrocerySAF!C$2:C$251,MATCH(GrocerySA!$C200,GrocerySAF!$A$2:$A$251,0))),NA())</f>
        <v>#N/A</v>
      </c>
      <c r="G200" s="25" t="e">
        <f>IFERROR(IF(AND(ISERROR($E201),ISERROR(INDEX(GrocerySAF!D$2:D$251,MATCH(GrocerySA!$C200,GrocerySAF!$A$2:$A$251,0)))),$E200,INDEX(GrocerySAF!D$2:D$251,MATCH(GrocerySA!$C200,GrocerySAF!$A$2:$A$251,0))),NA())</f>
        <v>#N/A</v>
      </c>
      <c r="H200" s="26" t="e">
        <f>IFERROR(IF(AND(ISERROR($E201),ISERROR(INDEX(GrocerySAF!B$2:B$251,MATCH(GrocerySA!$C200,GrocerySAF!$A$2:$A$251,0)))),$E200,INDEX(GrocerySAF!B$2:B$251,MATCH(GrocerySA!$C200,GrocerySAF!$A$2:$A$251,0))),NA())</f>
        <v>#N/A</v>
      </c>
      <c r="I200" s="25" t="e">
        <f>IFERROR(IF(AND(ISERROR($E201),ISERROR(INDEX(GrocerySAF!E$2:E$251,MATCH(GrocerySA!$C200,GrocerySAF!$A$2:$A$251,0)))),$E200,INDEX(GrocerySAF!E$2:E$251,MATCH(GrocerySA!$C200,GrocerySAF!$A$2:$A$251,0))),NA())</f>
        <v>#N/A</v>
      </c>
      <c r="J200" s="25" t="e">
        <f>IFERROR(IF(AND(ISERROR($E201),ISERROR(INDEX(GrocerySAF!F$2:F$251,MATCH(GrocerySA!$C200,GrocerySAF!$A$2:$A$251,0)))),$E200,INDEX(GrocerySAF!F$2:F$251,MATCH(GrocerySA!$C200,GrocerySAF!$A$2:$A$251,0))),NA())</f>
        <v>#N/A</v>
      </c>
      <c r="K200" s="25"/>
      <c r="L200" s="26"/>
      <c r="M200" s="25"/>
      <c r="N200" s="56">
        <f>E200/GrocerySA!E200</f>
        <v>1</v>
      </c>
      <c r="Z200" s="47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</row>
    <row r="201" spans="1:40" ht="12.75" x14ac:dyDescent="0.2">
      <c r="A201" s="23">
        <f t="shared" si="15"/>
        <v>8</v>
      </c>
      <c r="B201" s="23">
        <f t="shared" si="16"/>
        <v>2008</v>
      </c>
      <c r="C201" s="23">
        <v>200</v>
      </c>
      <c r="D201" s="24">
        <v>39661</v>
      </c>
      <c r="E201" s="25">
        <f>IF(ISBLANK(table!E201),NA(),table!E201)</f>
        <v>43063</v>
      </c>
      <c r="F201" s="25" t="e">
        <f>IFERROR(IF(AND(ISERROR($E202),ISERROR(INDEX(GrocerySAF!C$2:C$251,MATCH(GrocerySA!$C201,GrocerySAF!$A$2:$A$251,0)))),$E201,INDEX(GrocerySAF!C$2:C$251,MATCH(GrocerySA!$C201,GrocerySAF!$A$2:$A$251,0))),NA())</f>
        <v>#N/A</v>
      </c>
      <c r="G201" s="25" t="e">
        <f>IFERROR(IF(AND(ISERROR($E202),ISERROR(INDEX(GrocerySAF!D$2:D$251,MATCH(GrocerySA!$C201,GrocerySAF!$A$2:$A$251,0)))),$E201,INDEX(GrocerySAF!D$2:D$251,MATCH(GrocerySA!$C201,GrocerySAF!$A$2:$A$251,0))),NA())</f>
        <v>#N/A</v>
      </c>
      <c r="H201" s="26" t="e">
        <f>IFERROR(IF(AND(ISERROR($E202),ISERROR(INDEX(GrocerySAF!B$2:B$251,MATCH(GrocerySA!$C201,GrocerySAF!$A$2:$A$251,0)))),$E201,INDEX(GrocerySAF!B$2:B$251,MATCH(GrocerySA!$C201,GrocerySAF!$A$2:$A$251,0))),NA())</f>
        <v>#N/A</v>
      </c>
      <c r="I201" s="25" t="e">
        <f>IFERROR(IF(AND(ISERROR($E202),ISERROR(INDEX(GrocerySAF!E$2:E$251,MATCH(GrocerySA!$C201,GrocerySAF!$A$2:$A$251,0)))),$E201,INDEX(GrocerySAF!E$2:E$251,MATCH(GrocerySA!$C201,GrocerySAF!$A$2:$A$251,0))),NA())</f>
        <v>#N/A</v>
      </c>
      <c r="J201" s="25" t="e">
        <f>IFERROR(IF(AND(ISERROR($E202),ISERROR(INDEX(GrocerySAF!F$2:F$251,MATCH(GrocerySA!$C201,GrocerySAF!$A$2:$A$251,0)))),$E201,INDEX(GrocerySAF!F$2:F$251,MATCH(GrocerySA!$C201,GrocerySAF!$A$2:$A$251,0))),NA())</f>
        <v>#N/A</v>
      </c>
      <c r="K201" s="25"/>
      <c r="L201" s="26"/>
      <c r="M201" s="25"/>
      <c r="N201" s="56">
        <f>E201/GrocerySA!E201</f>
        <v>1</v>
      </c>
      <c r="Z201" s="47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</row>
    <row r="202" spans="1:40" ht="12.75" x14ac:dyDescent="0.2">
      <c r="A202" s="23">
        <f t="shared" si="15"/>
        <v>9</v>
      </c>
      <c r="B202" s="23">
        <f t="shared" si="16"/>
        <v>2008</v>
      </c>
      <c r="C202" s="23">
        <v>201</v>
      </c>
      <c r="D202" s="24">
        <v>39692</v>
      </c>
      <c r="E202" s="25">
        <f>IF(ISBLANK(table!E202),NA(),table!E202)</f>
        <v>42834</v>
      </c>
      <c r="F202" s="25" t="e">
        <f>IFERROR(IF(AND(ISERROR($E203),ISERROR(INDEX(GrocerySAF!C$2:C$251,MATCH(GrocerySA!$C202,GrocerySAF!$A$2:$A$251,0)))),$E202,INDEX(GrocerySAF!C$2:C$251,MATCH(GrocerySA!$C202,GrocerySAF!$A$2:$A$251,0))),NA())</f>
        <v>#N/A</v>
      </c>
      <c r="G202" s="25" t="e">
        <f>IFERROR(IF(AND(ISERROR($E203),ISERROR(INDEX(GrocerySAF!D$2:D$251,MATCH(GrocerySA!$C202,GrocerySAF!$A$2:$A$251,0)))),$E202,INDEX(GrocerySAF!D$2:D$251,MATCH(GrocerySA!$C202,GrocerySAF!$A$2:$A$251,0))),NA())</f>
        <v>#N/A</v>
      </c>
      <c r="H202" s="26" t="e">
        <f>IFERROR(IF(AND(ISERROR($E203),ISERROR(INDEX(GrocerySAF!B$2:B$251,MATCH(GrocerySA!$C202,GrocerySAF!$A$2:$A$251,0)))),$E202,INDEX(GrocerySAF!B$2:B$251,MATCH(GrocerySA!$C202,GrocerySAF!$A$2:$A$251,0))),NA())</f>
        <v>#N/A</v>
      </c>
      <c r="I202" s="25" t="e">
        <f>IFERROR(IF(AND(ISERROR($E203),ISERROR(INDEX(GrocerySAF!E$2:E$251,MATCH(GrocerySA!$C202,GrocerySAF!$A$2:$A$251,0)))),$E202,INDEX(GrocerySAF!E$2:E$251,MATCH(GrocerySA!$C202,GrocerySAF!$A$2:$A$251,0))),NA())</f>
        <v>#N/A</v>
      </c>
      <c r="J202" s="25" t="e">
        <f>IFERROR(IF(AND(ISERROR($E203),ISERROR(INDEX(GrocerySAF!F$2:F$251,MATCH(GrocerySA!$C202,GrocerySAF!$A$2:$A$251,0)))),$E202,INDEX(GrocerySAF!F$2:F$251,MATCH(GrocerySA!$C202,GrocerySAF!$A$2:$A$251,0))),NA())</f>
        <v>#N/A</v>
      </c>
      <c r="K202" s="25"/>
      <c r="L202" s="26"/>
      <c r="M202" s="25"/>
      <c r="N202" s="56">
        <f>E202/GrocerySA!E202</f>
        <v>1</v>
      </c>
      <c r="Z202" s="47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</row>
    <row r="203" spans="1:40" ht="12.75" x14ac:dyDescent="0.2">
      <c r="A203" s="23">
        <f t="shared" si="15"/>
        <v>10</v>
      </c>
      <c r="B203" s="23">
        <f t="shared" si="16"/>
        <v>2008</v>
      </c>
      <c r="C203" s="23">
        <v>202</v>
      </c>
      <c r="D203" s="24">
        <v>39722</v>
      </c>
      <c r="E203" s="25">
        <f>IF(ISBLANK(table!E203),NA(),table!E203)</f>
        <v>42768</v>
      </c>
      <c r="F203" s="25" t="e">
        <f>IFERROR(IF(AND(ISERROR($E204),ISERROR(INDEX(GrocerySAF!C$2:C$251,MATCH(GrocerySA!$C203,GrocerySAF!$A$2:$A$251,0)))),$E203,INDEX(GrocerySAF!C$2:C$251,MATCH(GrocerySA!$C203,GrocerySAF!$A$2:$A$251,0))),NA())</f>
        <v>#N/A</v>
      </c>
      <c r="G203" s="25" t="e">
        <f>IFERROR(IF(AND(ISERROR($E204),ISERROR(INDEX(GrocerySAF!D$2:D$251,MATCH(GrocerySA!$C203,GrocerySAF!$A$2:$A$251,0)))),$E203,INDEX(GrocerySAF!D$2:D$251,MATCH(GrocerySA!$C203,GrocerySAF!$A$2:$A$251,0))),NA())</f>
        <v>#N/A</v>
      </c>
      <c r="H203" s="26" t="e">
        <f>IFERROR(IF(AND(ISERROR($E204),ISERROR(INDEX(GrocerySAF!B$2:B$251,MATCH(GrocerySA!$C203,GrocerySAF!$A$2:$A$251,0)))),$E203,INDEX(GrocerySAF!B$2:B$251,MATCH(GrocerySA!$C203,GrocerySAF!$A$2:$A$251,0))),NA())</f>
        <v>#N/A</v>
      </c>
      <c r="I203" s="25" t="e">
        <f>IFERROR(IF(AND(ISERROR($E204),ISERROR(INDEX(GrocerySAF!E$2:E$251,MATCH(GrocerySA!$C203,GrocerySAF!$A$2:$A$251,0)))),$E203,INDEX(GrocerySAF!E$2:E$251,MATCH(GrocerySA!$C203,GrocerySAF!$A$2:$A$251,0))),NA())</f>
        <v>#N/A</v>
      </c>
      <c r="J203" s="25" t="e">
        <f>IFERROR(IF(AND(ISERROR($E204),ISERROR(INDEX(GrocerySAF!F$2:F$251,MATCH(GrocerySA!$C203,GrocerySAF!$A$2:$A$251,0)))),$E203,INDEX(GrocerySAF!F$2:F$251,MATCH(GrocerySA!$C203,GrocerySAF!$A$2:$A$251,0))),NA())</f>
        <v>#N/A</v>
      </c>
      <c r="K203" s="25"/>
      <c r="L203" s="26"/>
      <c r="M203" s="25"/>
      <c r="N203" s="56">
        <f>E203/GrocerySA!E203</f>
        <v>1</v>
      </c>
      <c r="Z203" s="47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</row>
    <row r="204" spans="1:40" ht="12.75" x14ac:dyDescent="0.2">
      <c r="A204" s="23">
        <f t="shared" si="15"/>
        <v>11</v>
      </c>
      <c r="B204" s="23">
        <f t="shared" si="16"/>
        <v>2008</v>
      </c>
      <c r="C204" s="23">
        <v>203</v>
      </c>
      <c r="D204" s="24">
        <v>39753</v>
      </c>
      <c r="E204" s="25">
        <f>IF(ISBLANK(table!E204),NA(),table!E204)</f>
        <v>42496</v>
      </c>
      <c r="F204" s="25" t="e">
        <f>IFERROR(IF(AND(ISERROR($E205),ISERROR(INDEX(GrocerySAF!C$2:C$251,MATCH(GrocerySA!$C204,GrocerySAF!$A$2:$A$251,0)))),$E204,INDEX(GrocerySAF!C$2:C$251,MATCH(GrocerySA!$C204,GrocerySAF!$A$2:$A$251,0))),NA())</f>
        <v>#N/A</v>
      </c>
      <c r="G204" s="25" t="e">
        <f>IFERROR(IF(AND(ISERROR($E205),ISERROR(INDEX(GrocerySAF!D$2:D$251,MATCH(GrocerySA!$C204,GrocerySAF!$A$2:$A$251,0)))),$E204,INDEX(GrocerySAF!D$2:D$251,MATCH(GrocerySA!$C204,GrocerySAF!$A$2:$A$251,0))),NA())</f>
        <v>#N/A</v>
      </c>
      <c r="H204" s="26" t="e">
        <f>IFERROR(IF(AND(ISERROR($E205),ISERROR(INDEX(GrocerySAF!B$2:B$251,MATCH(GrocerySA!$C204,GrocerySAF!$A$2:$A$251,0)))),$E204,INDEX(GrocerySAF!B$2:B$251,MATCH(GrocerySA!$C204,GrocerySAF!$A$2:$A$251,0))),NA())</f>
        <v>#N/A</v>
      </c>
      <c r="I204" s="25" t="e">
        <f>IFERROR(IF(AND(ISERROR($E205),ISERROR(INDEX(GrocerySAF!E$2:E$251,MATCH(GrocerySA!$C204,GrocerySAF!$A$2:$A$251,0)))),$E204,INDEX(GrocerySAF!E$2:E$251,MATCH(GrocerySA!$C204,GrocerySAF!$A$2:$A$251,0))),NA())</f>
        <v>#N/A</v>
      </c>
      <c r="J204" s="25" t="e">
        <f>IFERROR(IF(AND(ISERROR($E205),ISERROR(INDEX(GrocerySAF!F$2:F$251,MATCH(GrocerySA!$C204,GrocerySAF!$A$2:$A$251,0)))),$E204,INDEX(GrocerySAF!F$2:F$251,MATCH(GrocerySA!$C204,GrocerySAF!$A$2:$A$251,0))),NA())</f>
        <v>#N/A</v>
      </c>
      <c r="K204" s="25"/>
      <c r="L204" s="26"/>
      <c r="M204" s="25"/>
      <c r="N204" s="56">
        <f>E204/GrocerySA!E204</f>
        <v>1</v>
      </c>
      <c r="Z204" s="47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</row>
    <row r="205" spans="1:40" ht="12.75" x14ac:dyDescent="0.2">
      <c r="A205" s="23">
        <f t="shared" si="15"/>
        <v>12</v>
      </c>
      <c r="B205" s="23">
        <f t="shared" si="16"/>
        <v>2008</v>
      </c>
      <c r="C205" s="23">
        <v>204</v>
      </c>
      <c r="D205" s="24">
        <v>39783</v>
      </c>
      <c r="E205" s="25">
        <f>IF(ISBLANK(table!E205),NA(),table!E205)</f>
        <v>42136</v>
      </c>
      <c r="F205" s="25" t="e">
        <f>IFERROR(IF(AND(ISERROR($E206),ISERROR(INDEX(GrocerySAF!C$2:C$251,MATCH(GrocerySA!$C205,GrocerySAF!$A$2:$A$251,0)))),$E205,INDEX(GrocerySAF!C$2:C$251,MATCH(GrocerySA!$C205,GrocerySAF!$A$2:$A$251,0))),NA())</f>
        <v>#N/A</v>
      </c>
      <c r="G205" s="25" t="e">
        <f>IFERROR(IF(AND(ISERROR($E206),ISERROR(INDEX(GrocerySAF!D$2:D$251,MATCH(GrocerySA!$C205,GrocerySAF!$A$2:$A$251,0)))),$E205,INDEX(GrocerySAF!D$2:D$251,MATCH(GrocerySA!$C205,GrocerySAF!$A$2:$A$251,0))),NA())</f>
        <v>#N/A</v>
      </c>
      <c r="H205" s="26" t="e">
        <f>IFERROR(IF(AND(ISERROR($E206),ISERROR(INDEX(GrocerySAF!B$2:B$251,MATCH(GrocerySA!$C205,GrocerySAF!$A$2:$A$251,0)))),$E205,INDEX(GrocerySAF!B$2:B$251,MATCH(GrocerySA!$C205,GrocerySAF!$A$2:$A$251,0))),NA())</f>
        <v>#N/A</v>
      </c>
      <c r="I205" s="25" t="e">
        <f>IFERROR(IF(AND(ISERROR($E206),ISERROR(INDEX(GrocerySAF!E$2:E$251,MATCH(GrocerySA!$C205,GrocerySAF!$A$2:$A$251,0)))),$E205,INDEX(GrocerySAF!E$2:E$251,MATCH(GrocerySA!$C205,GrocerySAF!$A$2:$A$251,0))),NA())</f>
        <v>#N/A</v>
      </c>
      <c r="J205" s="25" t="e">
        <f>IFERROR(IF(AND(ISERROR($E206),ISERROR(INDEX(GrocerySAF!F$2:F$251,MATCH(GrocerySA!$C205,GrocerySAF!$A$2:$A$251,0)))),$E205,INDEX(GrocerySAF!F$2:F$251,MATCH(GrocerySA!$C205,GrocerySAF!$A$2:$A$251,0))),NA())</f>
        <v>#N/A</v>
      </c>
      <c r="K205" s="25"/>
      <c r="L205" s="26"/>
      <c r="M205" s="25"/>
      <c r="N205" s="56">
        <f>E205/GrocerySA!E205</f>
        <v>1</v>
      </c>
      <c r="Z205" s="47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</row>
    <row r="206" spans="1:40" ht="12.75" x14ac:dyDescent="0.2">
      <c r="A206" s="23">
        <f t="shared" si="15"/>
        <v>1</v>
      </c>
      <c r="B206" s="23">
        <f t="shared" si="16"/>
        <v>2009</v>
      </c>
      <c r="C206" s="23">
        <v>205</v>
      </c>
      <c r="D206" s="24">
        <v>39814</v>
      </c>
      <c r="E206" s="25">
        <f>IF(ISBLANK(table!E206),NA(),table!E206)</f>
        <v>42771</v>
      </c>
      <c r="F206" s="25" t="e">
        <f>IFERROR(IF(AND(ISERROR($E207),ISERROR(INDEX(GrocerySAF!C$2:C$251,MATCH(GrocerySA!$C206,GrocerySAF!$A$2:$A$251,0)))),$E206,INDEX(GrocerySAF!C$2:C$251,MATCH(GrocerySA!$C206,GrocerySAF!$A$2:$A$251,0))),NA())</f>
        <v>#N/A</v>
      </c>
      <c r="G206" s="25" t="e">
        <f>IFERROR(IF(AND(ISERROR($E207),ISERROR(INDEX(GrocerySAF!D$2:D$251,MATCH(GrocerySA!$C206,GrocerySAF!$A$2:$A$251,0)))),$E206,INDEX(GrocerySAF!D$2:D$251,MATCH(GrocerySA!$C206,GrocerySAF!$A$2:$A$251,0))),NA())</f>
        <v>#N/A</v>
      </c>
      <c r="H206" s="26" t="e">
        <f>IFERROR(IF(AND(ISERROR($E207),ISERROR(INDEX(GrocerySAF!B$2:B$251,MATCH(GrocerySA!$C206,GrocerySAF!$A$2:$A$251,0)))),$E206,INDEX(GrocerySAF!B$2:B$251,MATCH(GrocerySA!$C206,GrocerySAF!$A$2:$A$251,0))),NA())</f>
        <v>#N/A</v>
      </c>
      <c r="I206" s="25" t="e">
        <f>IFERROR(IF(AND(ISERROR($E207),ISERROR(INDEX(GrocerySAF!E$2:E$251,MATCH(GrocerySA!$C206,GrocerySAF!$A$2:$A$251,0)))),$E206,INDEX(GrocerySAF!E$2:E$251,MATCH(GrocerySA!$C206,GrocerySAF!$A$2:$A$251,0))),NA())</f>
        <v>#N/A</v>
      </c>
      <c r="J206" s="25" t="e">
        <f>IFERROR(IF(AND(ISERROR($E207),ISERROR(INDEX(GrocerySAF!F$2:F$251,MATCH(GrocerySA!$C206,GrocerySAF!$A$2:$A$251,0)))),$E206,INDEX(GrocerySAF!F$2:F$251,MATCH(GrocerySA!$C206,GrocerySAF!$A$2:$A$251,0))),NA())</f>
        <v>#N/A</v>
      </c>
      <c r="K206" s="25"/>
      <c r="L206" s="26"/>
      <c r="M206" s="25"/>
      <c r="N206" s="56">
        <f>E206/GrocerySA!E206</f>
        <v>1</v>
      </c>
      <c r="Z206" s="47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</row>
    <row r="207" spans="1:40" ht="12.75" x14ac:dyDescent="0.2">
      <c r="A207" s="23">
        <f t="shared" si="15"/>
        <v>2</v>
      </c>
      <c r="B207" s="23">
        <f t="shared" si="16"/>
        <v>2009</v>
      </c>
      <c r="C207" s="23">
        <v>206</v>
      </c>
      <c r="D207" s="24">
        <v>39845</v>
      </c>
      <c r="E207" s="25">
        <f>IF(ISBLANK(table!E207),NA(),table!E207)</f>
        <v>42101</v>
      </c>
      <c r="F207" s="25" t="e">
        <f>IFERROR(IF(AND(ISERROR($E208),ISERROR(INDEX(GrocerySAF!C$2:C$251,MATCH(GrocerySA!$C207,GrocerySAF!$A$2:$A$251,0)))),$E207,INDEX(GrocerySAF!C$2:C$251,MATCH(GrocerySA!$C207,GrocerySAF!$A$2:$A$251,0))),NA())</f>
        <v>#N/A</v>
      </c>
      <c r="G207" s="25" t="e">
        <f>IFERROR(IF(AND(ISERROR($E208),ISERROR(INDEX(GrocerySAF!D$2:D$251,MATCH(GrocerySA!$C207,GrocerySAF!$A$2:$A$251,0)))),$E207,INDEX(GrocerySAF!D$2:D$251,MATCH(GrocerySA!$C207,GrocerySAF!$A$2:$A$251,0))),NA())</f>
        <v>#N/A</v>
      </c>
      <c r="H207" s="26" t="e">
        <f>IFERROR(IF(AND(ISERROR($E208),ISERROR(INDEX(GrocerySAF!B$2:B$251,MATCH(GrocerySA!$C207,GrocerySAF!$A$2:$A$251,0)))),$E207,INDEX(GrocerySAF!B$2:B$251,MATCH(GrocerySA!$C207,GrocerySAF!$A$2:$A$251,0))),NA())</f>
        <v>#N/A</v>
      </c>
      <c r="I207" s="25" t="e">
        <f>IFERROR(IF(AND(ISERROR($E208),ISERROR(INDEX(GrocerySAF!E$2:E$251,MATCH(GrocerySA!$C207,GrocerySAF!$A$2:$A$251,0)))),$E207,INDEX(GrocerySAF!E$2:E$251,MATCH(GrocerySA!$C207,GrocerySAF!$A$2:$A$251,0))),NA())</f>
        <v>#N/A</v>
      </c>
      <c r="J207" s="25" t="e">
        <f>IFERROR(IF(AND(ISERROR($E208),ISERROR(INDEX(GrocerySAF!F$2:F$251,MATCH(GrocerySA!$C207,GrocerySAF!$A$2:$A$251,0)))),$E207,INDEX(GrocerySAF!F$2:F$251,MATCH(GrocerySA!$C207,GrocerySAF!$A$2:$A$251,0))),NA())</f>
        <v>#N/A</v>
      </c>
      <c r="K207" s="25"/>
      <c r="L207" s="26"/>
      <c r="M207" s="25"/>
      <c r="N207" s="56">
        <f>E207/GrocerySA!E207</f>
        <v>1</v>
      </c>
      <c r="Z207" s="47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</row>
    <row r="208" spans="1:40" ht="12.75" x14ac:dyDescent="0.2">
      <c r="A208" s="23">
        <f t="shared" si="15"/>
        <v>3</v>
      </c>
      <c r="B208" s="23">
        <f t="shared" si="16"/>
        <v>2009</v>
      </c>
      <c r="C208" s="23">
        <v>207</v>
      </c>
      <c r="D208" s="24">
        <v>39873</v>
      </c>
      <c r="E208" s="25">
        <f>IF(ISBLANK(table!E208),NA(),table!E208)</f>
        <v>42069</v>
      </c>
      <c r="F208" s="25" t="e">
        <f>IFERROR(IF(AND(ISERROR($E209),ISERROR(INDEX(GrocerySAF!C$2:C$251,MATCH(GrocerySA!$C208,GrocerySAF!$A$2:$A$251,0)))),$E208,INDEX(GrocerySAF!C$2:C$251,MATCH(GrocerySA!$C208,GrocerySAF!$A$2:$A$251,0))),NA())</f>
        <v>#N/A</v>
      </c>
      <c r="G208" s="25" t="e">
        <f>IFERROR(IF(AND(ISERROR($E209),ISERROR(INDEX(GrocerySAF!D$2:D$251,MATCH(GrocerySA!$C208,GrocerySAF!$A$2:$A$251,0)))),$E208,INDEX(GrocerySAF!D$2:D$251,MATCH(GrocerySA!$C208,GrocerySAF!$A$2:$A$251,0))),NA())</f>
        <v>#N/A</v>
      </c>
      <c r="H208" s="26" t="e">
        <f>IFERROR(IF(AND(ISERROR($E209),ISERROR(INDEX(GrocerySAF!B$2:B$251,MATCH(GrocerySA!$C208,GrocerySAF!$A$2:$A$251,0)))),$E208,INDEX(GrocerySAF!B$2:B$251,MATCH(GrocerySA!$C208,GrocerySAF!$A$2:$A$251,0))),NA())</f>
        <v>#N/A</v>
      </c>
      <c r="I208" s="25" t="e">
        <f>IFERROR(IF(AND(ISERROR($E209),ISERROR(INDEX(GrocerySAF!E$2:E$251,MATCH(GrocerySA!$C208,GrocerySAF!$A$2:$A$251,0)))),$E208,INDEX(GrocerySAF!E$2:E$251,MATCH(GrocerySA!$C208,GrocerySAF!$A$2:$A$251,0))),NA())</f>
        <v>#N/A</v>
      </c>
      <c r="J208" s="25" t="e">
        <f>IFERROR(IF(AND(ISERROR($E209),ISERROR(INDEX(GrocerySAF!F$2:F$251,MATCH(GrocerySA!$C208,GrocerySAF!$A$2:$A$251,0)))),$E208,INDEX(GrocerySAF!F$2:F$251,MATCH(GrocerySA!$C208,GrocerySAF!$A$2:$A$251,0))),NA())</f>
        <v>#N/A</v>
      </c>
      <c r="K208" s="25"/>
      <c r="L208" s="26"/>
      <c r="M208" s="25"/>
      <c r="N208" s="56">
        <f>E208/GrocerySA!E208</f>
        <v>1</v>
      </c>
      <c r="Z208" s="47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</row>
    <row r="209" spans="1:40" ht="12.75" x14ac:dyDescent="0.2">
      <c r="A209" s="23">
        <f t="shared" si="15"/>
        <v>4</v>
      </c>
      <c r="B209" s="23">
        <f t="shared" si="16"/>
        <v>2009</v>
      </c>
      <c r="C209" s="23">
        <v>208</v>
      </c>
      <c r="D209" s="24">
        <v>39904</v>
      </c>
      <c r="E209" s="25">
        <f>IF(ISBLANK(table!E209),NA(),table!E209)</f>
        <v>42288</v>
      </c>
      <c r="F209" s="25" t="e">
        <f>IFERROR(IF(AND(ISERROR($E210),ISERROR(INDEX(GrocerySAF!C$2:C$251,MATCH(GrocerySA!$C209,GrocerySAF!$A$2:$A$251,0)))),$E209,INDEX(GrocerySAF!C$2:C$251,MATCH(GrocerySA!$C209,GrocerySAF!$A$2:$A$251,0))),NA())</f>
        <v>#N/A</v>
      </c>
      <c r="G209" s="25" t="e">
        <f>IFERROR(IF(AND(ISERROR($E210),ISERROR(INDEX(GrocerySAF!D$2:D$251,MATCH(GrocerySA!$C209,GrocerySAF!$A$2:$A$251,0)))),$E209,INDEX(GrocerySAF!D$2:D$251,MATCH(GrocerySA!$C209,GrocerySAF!$A$2:$A$251,0))),NA())</f>
        <v>#N/A</v>
      </c>
      <c r="H209" s="26" t="e">
        <f>IFERROR(IF(AND(ISERROR($E210),ISERROR(INDEX(GrocerySAF!B$2:B$251,MATCH(GrocerySA!$C209,GrocerySAF!$A$2:$A$251,0)))),$E209,INDEX(GrocerySAF!B$2:B$251,MATCH(GrocerySA!$C209,GrocerySAF!$A$2:$A$251,0))),NA())</f>
        <v>#N/A</v>
      </c>
      <c r="I209" s="25" t="e">
        <f>IFERROR(IF(AND(ISERROR($E210),ISERROR(INDEX(GrocerySAF!E$2:E$251,MATCH(GrocerySA!$C209,GrocerySAF!$A$2:$A$251,0)))),$E209,INDEX(GrocerySAF!E$2:E$251,MATCH(GrocerySA!$C209,GrocerySAF!$A$2:$A$251,0))),NA())</f>
        <v>#N/A</v>
      </c>
      <c r="J209" s="25" t="e">
        <f>IFERROR(IF(AND(ISERROR($E210),ISERROR(INDEX(GrocerySAF!F$2:F$251,MATCH(GrocerySA!$C209,GrocerySAF!$A$2:$A$251,0)))),$E209,INDEX(GrocerySAF!F$2:F$251,MATCH(GrocerySA!$C209,GrocerySAF!$A$2:$A$251,0))),NA())</f>
        <v>#N/A</v>
      </c>
      <c r="K209" s="25"/>
      <c r="L209" s="26"/>
      <c r="M209" s="25"/>
      <c r="N209" s="56">
        <f>E209/GrocerySA!E209</f>
        <v>1</v>
      </c>
      <c r="Z209" s="47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</row>
    <row r="210" spans="1:40" ht="12.75" x14ac:dyDescent="0.2">
      <c r="A210" s="23">
        <f t="shared" si="15"/>
        <v>5</v>
      </c>
      <c r="B210" s="23">
        <f t="shared" si="16"/>
        <v>2009</v>
      </c>
      <c r="C210" s="23">
        <v>209</v>
      </c>
      <c r="D210" s="24">
        <v>39934</v>
      </c>
      <c r="E210" s="25">
        <f>IF(ISBLANK(table!E210),NA(),table!E210)</f>
        <v>42300</v>
      </c>
      <c r="F210" s="25" t="e">
        <f>IFERROR(IF(AND(ISERROR($E211),ISERROR(INDEX(GrocerySAF!C$2:C$251,MATCH(GrocerySA!$C210,GrocerySAF!$A$2:$A$251,0)))),$E210,INDEX(GrocerySAF!C$2:C$251,MATCH(GrocerySA!$C210,GrocerySAF!$A$2:$A$251,0))),NA())</f>
        <v>#N/A</v>
      </c>
      <c r="G210" s="25" t="e">
        <f>IFERROR(IF(AND(ISERROR($E211),ISERROR(INDEX(GrocerySAF!D$2:D$251,MATCH(GrocerySA!$C210,GrocerySAF!$A$2:$A$251,0)))),$E210,INDEX(GrocerySAF!D$2:D$251,MATCH(GrocerySA!$C210,GrocerySAF!$A$2:$A$251,0))),NA())</f>
        <v>#N/A</v>
      </c>
      <c r="H210" s="26" t="e">
        <f>IFERROR(IF(AND(ISERROR($E211),ISERROR(INDEX(GrocerySAF!B$2:B$251,MATCH(GrocerySA!$C210,GrocerySAF!$A$2:$A$251,0)))),$E210,INDEX(GrocerySAF!B$2:B$251,MATCH(GrocerySA!$C210,GrocerySAF!$A$2:$A$251,0))),NA())</f>
        <v>#N/A</v>
      </c>
      <c r="I210" s="25" t="e">
        <f>IFERROR(IF(AND(ISERROR($E211),ISERROR(INDEX(GrocerySAF!E$2:E$251,MATCH(GrocerySA!$C210,GrocerySAF!$A$2:$A$251,0)))),$E210,INDEX(GrocerySAF!E$2:E$251,MATCH(GrocerySA!$C210,GrocerySAF!$A$2:$A$251,0))),NA())</f>
        <v>#N/A</v>
      </c>
      <c r="J210" s="25" t="e">
        <f>IFERROR(IF(AND(ISERROR($E211),ISERROR(INDEX(GrocerySAF!F$2:F$251,MATCH(GrocerySA!$C210,GrocerySAF!$A$2:$A$251,0)))),$E210,INDEX(GrocerySAF!F$2:F$251,MATCH(GrocerySA!$C210,GrocerySAF!$A$2:$A$251,0))),NA())</f>
        <v>#N/A</v>
      </c>
      <c r="K210" s="25"/>
      <c r="L210" s="26"/>
      <c r="M210" s="25"/>
      <c r="N210" s="56">
        <f>E210/GrocerySA!E210</f>
        <v>1</v>
      </c>
      <c r="Z210" s="47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</row>
    <row r="211" spans="1:40" ht="12.75" x14ac:dyDescent="0.2">
      <c r="A211" s="23">
        <f t="shared" si="15"/>
        <v>6</v>
      </c>
      <c r="B211" s="23">
        <f t="shared" si="16"/>
        <v>2009</v>
      </c>
      <c r="C211" s="23">
        <v>210</v>
      </c>
      <c r="D211" s="24">
        <v>39965</v>
      </c>
      <c r="E211" s="25">
        <f>IF(ISBLANK(table!E211),NA(),table!E211)</f>
        <v>42530</v>
      </c>
      <c r="F211" s="25" t="e">
        <f>IFERROR(IF(AND(ISERROR($E212),ISERROR(INDEX(GrocerySAF!C$2:C$251,MATCH(GrocerySA!$C211,GrocerySAF!$A$2:$A$251,0)))),$E211,INDEX(GrocerySAF!C$2:C$251,MATCH(GrocerySA!$C211,GrocerySAF!$A$2:$A$251,0))),NA())</f>
        <v>#N/A</v>
      </c>
      <c r="G211" s="25" t="e">
        <f>IFERROR(IF(AND(ISERROR($E212),ISERROR(INDEX(GrocerySAF!D$2:D$251,MATCH(GrocerySA!$C211,GrocerySAF!$A$2:$A$251,0)))),$E211,INDEX(GrocerySAF!D$2:D$251,MATCH(GrocerySA!$C211,GrocerySAF!$A$2:$A$251,0))),NA())</f>
        <v>#N/A</v>
      </c>
      <c r="H211" s="26" t="e">
        <f>IFERROR(IF(AND(ISERROR($E212),ISERROR(INDEX(GrocerySAF!B$2:B$251,MATCH(GrocerySA!$C211,GrocerySAF!$A$2:$A$251,0)))),$E211,INDEX(GrocerySAF!B$2:B$251,MATCH(GrocerySA!$C211,GrocerySAF!$A$2:$A$251,0))),NA())</f>
        <v>#N/A</v>
      </c>
      <c r="I211" s="25" t="e">
        <f>IFERROR(IF(AND(ISERROR($E212),ISERROR(INDEX(GrocerySAF!E$2:E$251,MATCH(GrocerySA!$C211,GrocerySAF!$A$2:$A$251,0)))),$E211,INDEX(GrocerySAF!E$2:E$251,MATCH(GrocerySA!$C211,GrocerySAF!$A$2:$A$251,0))),NA())</f>
        <v>#N/A</v>
      </c>
      <c r="J211" s="25" t="e">
        <f>IFERROR(IF(AND(ISERROR($E212),ISERROR(INDEX(GrocerySAF!F$2:F$251,MATCH(GrocerySA!$C211,GrocerySAF!$A$2:$A$251,0)))),$E211,INDEX(GrocerySAF!F$2:F$251,MATCH(GrocerySA!$C211,GrocerySAF!$A$2:$A$251,0))),NA())</f>
        <v>#N/A</v>
      </c>
      <c r="K211" s="25"/>
      <c r="L211" s="26"/>
      <c r="M211" s="25"/>
      <c r="N211" s="56">
        <f>E211/GrocerySA!E211</f>
        <v>1</v>
      </c>
      <c r="Z211" s="47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</row>
    <row r="212" spans="1:40" ht="12.75" x14ac:dyDescent="0.2">
      <c r="A212" s="23">
        <f t="shared" si="15"/>
        <v>7</v>
      </c>
      <c r="B212" s="23">
        <f t="shared" si="16"/>
        <v>2009</v>
      </c>
      <c r="C212" s="23">
        <v>211</v>
      </c>
      <c r="D212" s="24">
        <v>39995</v>
      </c>
      <c r="E212" s="25">
        <f>IF(ISBLANK(table!E212),NA(),table!E212)</f>
        <v>42480</v>
      </c>
      <c r="F212" s="25" t="e">
        <f>IFERROR(IF(AND(ISERROR($E213),ISERROR(INDEX(GrocerySAF!C$2:C$251,MATCH(GrocerySA!$C212,GrocerySAF!$A$2:$A$251,0)))),$E212,INDEX(GrocerySAF!C$2:C$251,MATCH(GrocerySA!$C212,GrocerySAF!$A$2:$A$251,0))),NA())</f>
        <v>#N/A</v>
      </c>
      <c r="G212" s="25" t="e">
        <f>IFERROR(IF(AND(ISERROR($E213),ISERROR(INDEX(GrocerySAF!D$2:D$251,MATCH(GrocerySA!$C212,GrocerySAF!$A$2:$A$251,0)))),$E212,INDEX(GrocerySAF!D$2:D$251,MATCH(GrocerySA!$C212,GrocerySAF!$A$2:$A$251,0))),NA())</f>
        <v>#N/A</v>
      </c>
      <c r="H212" s="26" t="e">
        <f>IFERROR(IF(AND(ISERROR($E213),ISERROR(INDEX(GrocerySAF!B$2:B$251,MATCH(GrocerySA!$C212,GrocerySAF!$A$2:$A$251,0)))),$E212,INDEX(GrocerySAF!B$2:B$251,MATCH(GrocerySA!$C212,GrocerySAF!$A$2:$A$251,0))),NA())</f>
        <v>#N/A</v>
      </c>
      <c r="I212" s="25" t="e">
        <f>IFERROR(IF(AND(ISERROR($E213),ISERROR(INDEX(GrocerySAF!E$2:E$251,MATCH(GrocerySA!$C212,GrocerySAF!$A$2:$A$251,0)))),$E212,INDEX(GrocerySAF!E$2:E$251,MATCH(GrocerySA!$C212,GrocerySAF!$A$2:$A$251,0))),NA())</f>
        <v>#N/A</v>
      </c>
      <c r="J212" s="25" t="e">
        <f>IFERROR(IF(AND(ISERROR($E213),ISERROR(INDEX(GrocerySAF!F$2:F$251,MATCH(GrocerySA!$C212,GrocerySAF!$A$2:$A$251,0)))),$E212,INDEX(GrocerySAF!F$2:F$251,MATCH(GrocerySA!$C212,GrocerySAF!$A$2:$A$251,0))),NA())</f>
        <v>#N/A</v>
      </c>
      <c r="K212" s="25"/>
      <c r="L212" s="26"/>
      <c r="M212" s="25"/>
      <c r="N212" s="56">
        <f>E212/GrocerySA!E212</f>
        <v>1</v>
      </c>
      <c r="Z212" s="47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</row>
    <row r="213" spans="1:40" ht="12.75" x14ac:dyDescent="0.2">
      <c r="A213" s="23">
        <f t="shared" si="15"/>
        <v>8</v>
      </c>
      <c r="B213" s="23">
        <f t="shared" si="16"/>
        <v>2009</v>
      </c>
      <c r="C213" s="23">
        <v>212</v>
      </c>
      <c r="D213" s="24">
        <v>40026</v>
      </c>
      <c r="E213" s="25">
        <f>IF(ISBLANK(table!E213),NA(),table!E213)</f>
        <v>42401</v>
      </c>
      <c r="F213" s="25" t="e">
        <f>IFERROR(IF(AND(ISERROR($E214),ISERROR(INDEX(GrocerySAF!C$2:C$251,MATCH(GrocerySA!$C213,GrocerySAF!$A$2:$A$251,0)))),$E213,INDEX(GrocerySAF!C$2:C$251,MATCH(GrocerySA!$C213,GrocerySAF!$A$2:$A$251,0))),NA())</f>
        <v>#N/A</v>
      </c>
      <c r="G213" s="25" t="e">
        <f>IFERROR(IF(AND(ISERROR($E214),ISERROR(INDEX(GrocerySAF!D$2:D$251,MATCH(GrocerySA!$C213,GrocerySAF!$A$2:$A$251,0)))),$E213,INDEX(GrocerySAF!D$2:D$251,MATCH(GrocerySA!$C213,GrocerySAF!$A$2:$A$251,0))),NA())</f>
        <v>#N/A</v>
      </c>
      <c r="H213" s="26" t="e">
        <f>IFERROR(IF(AND(ISERROR($E214),ISERROR(INDEX(GrocerySAF!B$2:B$251,MATCH(GrocerySA!$C213,GrocerySAF!$A$2:$A$251,0)))),$E213,INDEX(GrocerySAF!B$2:B$251,MATCH(GrocerySA!$C213,GrocerySAF!$A$2:$A$251,0))),NA())</f>
        <v>#N/A</v>
      </c>
      <c r="I213" s="25" t="e">
        <f>IFERROR(IF(AND(ISERROR($E214),ISERROR(INDEX(GrocerySAF!E$2:E$251,MATCH(GrocerySA!$C213,GrocerySAF!$A$2:$A$251,0)))),$E213,INDEX(GrocerySAF!E$2:E$251,MATCH(GrocerySA!$C213,GrocerySAF!$A$2:$A$251,0))),NA())</f>
        <v>#N/A</v>
      </c>
      <c r="J213" s="25" t="e">
        <f>IFERROR(IF(AND(ISERROR($E214),ISERROR(INDEX(GrocerySAF!F$2:F$251,MATCH(GrocerySA!$C213,GrocerySAF!$A$2:$A$251,0)))),$E213,INDEX(GrocerySAF!F$2:F$251,MATCH(GrocerySA!$C213,GrocerySAF!$A$2:$A$251,0))),NA())</f>
        <v>#N/A</v>
      </c>
      <c r="K213" s="25"/>
      <c r="L213" s="26"/>
      <c r="M213" s="25"/>
      <c r="N213" s="56">
        <f>E213/GrocerySA!E213</f>
        <v>1</v>
      </c>
      <c r="Z213" s="47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</row>
    <row r="214" spans="1:40" ht="12.75" x14ac:dyDescent="0.2">
      <c r="A214" s="23">
        <f t="shared" si="15"/>
        <v>9</v>
      </c>
      <c r="B214" s="23">
        <f t="shared" si="16"/>
        <v>2009</v>
      </c>
      <c r="C214" s="23">
        <v>213</v>
      </c>
      <c r="D214" s="24">
        <v>40057</v>
      </c>
      <c r="E214" s="25">
        <f>IF(ISBLANK(table!E214),NA(),table!E214)</f>
        <v>42691</v>
      </c>
      <c r="F214" s="25" t="e">
        <f>IFERROR(IF(AND(ISERROR($E215),ISERROR(INDEX(GrocerySAF!C$2:C$251,MATCH(GrocerySA!$C214,GrocerySAF!$A$2:$A$251,0)))),$E214,INDEX(GrocerySAF!C$2:C$251,MATCH(GrocerySA!$C214,GrocerySAF!$A$2:$A$251,0))),NA())</f>
        <v>#N/A</v>
      </c>
      <c r="G214" s="25" t="e">
        <f>IFERROR(IF(AND(ISERROR($E215),ISERROR(INDEX(GrocerySAF!D$2:D$251,MATCH(GrocerySA!$C214,GrocerySAF!$A$2:$A$251,0)))),$E214,INDEX(GrocerySAF!D$2:D$251,MATCH(GrocerySA!$C214,GrocerySAF!$A$2:$A$251,0))),NA())</f>
        <v>#N/A</v>
      </c>
      <c r="H214" s="26" t="e">
        <f>IFERROR(IF(AND(ISERROR($E215),ISERROR(INDEX(GrocerySAF!B$2:B$251,MATCH(GrocerySA!$C214,GrocerySAF!$A$2:$A$251,0)))),$E214,INDEX(GrocerySAF!B$2:B$251,MATCH(GrocerySA!$C214,GrocerySAF!$A$2:$A$251,0))),NA())</f>
        <v>#N/A</v>
      </c>
      <c r="I214" s="25" t="e">
        <f>IFERROR(IF(AND(ISERROR($E215),ISERROR(INDEX(GrocerySAF!E$2:E$251,MATCH(GrocerySA!$C214,GrocerySAF!$A$2:$A$251,0)))),$E214,INDEX(GrocerySAF!E$2:E$251,MATCH(GrocerySA!$C214,GrocerySAF!$A$2:$A$251,0))),NA())</f>
        <v>#N/A</v>
      </c>
      <c r="J214" s="25" t="e">
        <f>IFERROR(IF(AND(ISERROR($E215),ISERROR(INDEX(GrocerySAF!F$2:F$251,MATCH(GrocerySA!$C214,GrocerySAF!$A$2:$A$251,0)))),$E214,INDEX(GrocerySAF!F$2:F$251,MATCH(GrocerySA!$C214,GrocerySAF!$A$2:$A$251,0))),NA())</f>
        <v>#N/A</v>
      </c>
      <c r="K214" s="25"/>
      <c r="L214" s="26"/>
      <c r="M214" s="25"/>
      <c r="N214" s="56">
        <f>E214/GrocerySA!E214</f>
        <v>1</v>
      </c>
      <c r="Z214" s="47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</row>
    <row r="215" spans="1:40" ht="12.75" x14ac:dyDescent="0.2">
      <c r="A215" s="23">
        <f t="shared" si="15"/>
        <v>10</v>
      </c>
      <c r="B215" s="23">
        <f t="shared" si="16"/>
        <v>2009</v>
      </c>
      <c r="C215" s="23">
        <v>214</v>
      </c>
      <c r="D215" s="24">
        <v>40087</v>
      </c>
      <c r="E215" s="25">
        <f>IF(ISBLANK(table!E215),NA(),table!E215)</f>
        <v>42763</v>
      </c>
      <c r="F215" s="25" t="e">
        <f>IFERROR(IF(AND(ISERROR($E216),ISERROR(INDEX(GrocerySAF!C$2:C$251,MATCH(GrocerySA!$C215,GrocerySAF!$A$2:$A$251,0)))),$E215,INDEX(GrocerySAF!C$2:C$251,MATCH(GrocerySA!$C215,GrocerySAF!$A$2:$A$251,0))),NA())</f>
        <v>#N/A</v>
      </c>
      <c r="G215" s="25" t="e">
        <f>IFERROR(IF(AND(ISERROR($E216),ISERROR(INDEX(GrocerySAF!D$2:D$251,MATCH(GrocerySA!$C215,GrocerySAF!$A$2:$A$251,0)))),$E215,INDEX(GrocerySAF!D$2:D$251,MATCH(GrocerySA!$C215,GrocerySAF!$A$2:$A$251,0))),NA())</f>
        <v>#N/A</v>
      </c>
      <c r="H215" s="26" t="e">
        <f>IFERROR(IF(AND(ISERROR($E216),ISERROR(INDEX(GrocerySAF!B$2:B$251,MATCH(GrocerySA!$C215,GrocerySAF!$A$2:$A$251,0)))),$E215,INDEX(GrocerySAF!B$2:B$251,MATCH(GrocerySA!$C215,GrocerySAF!$A$2:$A$251,0))),NA())</f>
        <v>#N/A</v>
      </c>
      <c r="I215" s="25" t="e">
        <f>IFERROR(IF(AND(ISERROR($E216),ISERROR(INDEX(GrocerySAF!E$2:E$251,MATCH(GrocerySA!$C215,GrocerySAF!$A$2:$A$251,0)))),$E215,INDEX(GrocerySAF!E$2:E$251,MATCH(GrocerySA!$C215,GrocerySAF!$A$2:$A$251,0))),NA())</f>
        <v>#N/A</v>
      </c>
      <c r="J215" s="25" t="e">
        <f>IFERROR(IF(AND(ISERROR($E216),ISERROR(INDEX(GrocerySAF!F$2:F$251,MATCH(GrocerySA!$C215,GrocerySAF!$A$2:$A$251,0)))),$E215,INDEX(GrocerySAF!F$2:F$251,MATCH(GrocerySA!$C215,GrocerySAF!$A$2:$A$251,0))),NA())</f>
        <v>#N/A</v>
      </c>
      <c r="K215" s="25"/>
      <c r="L215" s="26"/>
      <c r="M215" s="25"/>
      <c r="N215" s="56">
        <f>E215/GrocerySA!E215</f>
        <v>1</v>
      </c>
      <c r="Z215" s="47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</row>
    <row r="216" spans="1:40" ht="12.75" x14ac:dyDescent="0.2">
      <c r="A216" s="23">
        <f t="shared" si="15"/>
        <v>11</v>
      </c>
      <c r="B216" s="23">
        <f t="shared" si="16"/>
        <v>2009</v>
      </c>
      <c r="C216" s="23">
        <v>215</v>
      </c>
      <c r="D216" s="24">
        <v>40118</v>
      </c>
      <c r="E216" s="25">
        <f>IF(ISBLANK(table!E216),NA(),table!E216)</f>
        <v>42808</v>
      </c>
      <c r="F216" s="25" t="e">
        <f>IFERROR(IF(AND(ISERROR($E217),ISERROR(INDEX(GrocerySAF!C$2:C$251,MATCH(GrocerySA!$C216,GrocerySAF!$A$2:$A$251,0)))),$E216,INDEX(GrocerySAF!C$2:C$251,MATCH(GrocerySA!$C216,GrocerySAF!$A$2:$A$251,0))),NA())</f>
        <v>#N/A</v>
      </c>
      <c r="G216" s="25" t="e">
        <f>IFERROR(IF(AND(ISERROR($E217),ISERROR(INDEX(GrocerySAF!D$2:D$251,MATCH(GrocerySA!$C216,GrocerySAF!$A$2:$A$251,0)))),$E216,INDEX(GrocerySAF!D$2:D$251,MATCH(GrocerySA!$C216,GrocerySAF!$A$2:$A$251,0))),NA())</f>
        <v>#N/A</v>
      </c>
      <c r="H216" s="26" t="e">
        <f>IFERROR(IF(AND(ISERROR($E217),ISERROR(INDEX(GrocerySAF!B$2:B$251,MATCH(GrocerySA!$C216,GrocerySAF!$A$2:$A$251,0)))),$E216,INDEX(GrocerySAF!B$2:B$251,MATCH(GrocerySA!$C216,GrocerySAF!$A$2:$A$251,0))),NA())</f>
        <v>#N/A</v>
      </c>
      <c r="I216" s="25" t="e">
        <f>IFERROR(IF(AND(ISERROR($E217),ISERROR(INDEX(GrocerySAF!E$2:E$251,MATCH(GrocerySA!$C216,GrocerySAF!$A$2:$A$251,0)))),$E216,INDEX(GrocerySAF!E$2:E$251,MATCH(GrocerySA!$C216,GrocerySAF!$A$2:$A$251,0))),NA())</f>
        <v>#N/A</v>
      </c>
      <c r="J216" s="25" t="e">
        <f>IFERROR(IF(AND(ISERROR($E217),ISERROR(INDEX(GrocerySAF!F$2:F$251,MATCH(GrocerySA!$C216,GrocerySAF!$A$2:$A$251,0)))),$E216,INDEX(GrocerySAF!F$2:F$251,MATCH(GrocerySA!$C216,GrocerySAF!$A$2:$A$251,0))),NA())</f>
        <v>#N/A</v>
      </c>
      <c r="K216" s="25"/>
      <c r="L216" s="26"/>
      <c r="M216" s="25"/>
      <c r="N216" s="56">
        <f>E216/GrocerySA!E216</f>
        <v>1</v>
      </c>
      <c r="Z216" s="47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</row>
    <row r="217" spans="1:40" ht="12.75" x14ac:dyDescent="0.2">
      <c r="A217" s="23">
        <f t="shared" si="15"/>
        <v>12</v>
      </c>
      <c r="B217" s="23">
        <f t="shared" si="16"/>
        <v>2009</v>
      </c>
      <c r="C217" s="23">
        <v>216</v>
      </c>
      <c r="D217" s="24">
        <v>40148</v>
      </c>
      <c r="E217" s="25">
        <f>IF(ISBLANK(table!E217),NA(),table!E217)</f>
        <v>43192</v>
      </c>
      <c r="F217" s="25" t="e">
        <f>IFERROR(IF(AND(ISERROR($E218),ISERROR(INDEX(GrocerySAF!C$2:C$251,MATCH(GrocerySA!$C217,GrocerySAF!$A$2:$A$251,0)))),$E217,INDEX(GrocerySAF!C$2:C$251,MATCH(GrocerySA!$C217,GrocerySAF!$A$2:$A$251,0))),NA())</f>
        <v>#N/A</v>
      </c>
      <c r="G217" s="25" t="e">
        <f>IFERROR(IF(AND(ISERROR($E218),ISERROR(INDEX(GrocerySAF!D$2:D$251,MATCH(GrocerySA!$C217,GrocerySAF!$A$2:$A$251,0)))),$E217,INDEX(GrocerySAF!D$2:D$251,MATCH(GrocerySA!$C217,GrocerySAF!$A$2:$A$251,0))),NA())</f>
        <v>#N/A</v>
      </c>
      <c r="H217" s="26" t="e">
        <f>IFERROR(IF(AND(ISERROR($E218),ISERROR(INDEX(GrocerySAF!B$2:B$251,MATCH(GrocerySA!$C217,GrocerySAF!$A$2:$A$251,0)))),$E217,INDEX(GrocerySAF!B$2:B$251,MATCH(GrocerySA!$C217,GrocerySAF!$A$2:$A$251,0))),NA())</f>
        <v>#N/A</v>
      </c>
      <c r="I217" s="25" t="e">
        <f>IFERROR(IF(AND(ISERROR($E218),ISERROR(INDEX(GrocerySAF!E$2:E$251,MATCH(GrocerySA!$C217,GrocerySAF!$A$2:$A$251,0)))),$E217,INDEX(GrocerySAF!E$2:E$251,MATCH(GrocerySA!$C217,GrocerySAF!$A$2:$A$251,0))),NA())</f>
        <v>#N/A</v>
      </c>
      <c r="J217" s="25" t="e">
        <f>IFERROR(IF(AND(ISERROR($E218),ISERROR(INDEX(GrocerySAF!F$2:F$251,MATCH(GrocerySA!$C217,GrocerySAF!$A$2:$A$251,0)))),$E217,INDEX(GrocerySAF!F$2:F$251,MATCH(GrocerySA!$C217,GrocerySAF!$A$2:$A$251,0))),NA())</f>
        <v>#N/A</v>
      </c>
      <c r="K217" s="25"/>
      <c r="L217" s="26"/>
      <c r="M217" s="25"/>
      <c r="N217" s="56">
        <f>E217/GrocerySA!E217</f>
        <v>1</v>
      </c>
      <c r="Z217" s="47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</row>
    <row r="218" spans="1:40" ht="12.75" x14ac:dyDescent="0.2">
      <c r="A218" s="23">
        <f t="shared" si="15"/>
        <v>1</v>
      </c>
      <c r="B218" s="23">
        <f t="shared" si="16"/>
        <v>2010</v>
      </c>
      <c r="C218" s="23">
        <v>217</v>
      </c>
      <c r="D218" s="24">
        <v>40179</v>
      </c>
      <c r="E218" s="25">
        <f>IF(ISBLANK(table!E218),NA(),table!E218)</f>
        <v>43028</v>
      </c>
      <c r="F218" s="25" t="e">
        <f>IFERROR(IF(AND(ISERROR($E219),ISERROR(INDEX(GrocerySAF!C$2:C$251,MATCH(GrocerySA!$C218,GrocerySAF!$A$2:$A$251,0)))),$E218,INDEX(GrocerySAF!C$2:C$251,MATCH(GrocerySA!$C218,GrocerySAF!$A$2:$A$251,0))),NA())</f>
        <v>#N/A</v>
      </c>
      <c r="G218" s="25" t="e">
        <f>IFERROR(IF(AND(ISERROR($E219),ISERROR(INDEX(GrocerySAF!D$2:D$251,MATCH(GrocerySA!$C218,GrocerySAF!$A$2:$A$251,0)))),$E218,INDEX(GrocerySAF!D$2:D$251,MATCH(GrocerySA!$C218,GrocerySAF!$A$2:$A$251,0))),NA())</f>
        <v>#N/A</v>
      </c>
      <c r="H218" s="26" t="e">
        <f>IFERROR(IF(AND(ISERROR($E219),ISERROR(INDEX(GrocerySAF!B$2:B$251,MATCH(GrocerySA!$C218,GrocerySAF!$A$2:$A$251,0)))),$E218,INDEX(GrocerySAF!B$2:B$251,MATCH(GrocerySA!$C218,GrocerySAF!$A$2:$A$251,0))),NA())</f>
        <v>#N/A</v>
      </c>
      <c r="I218" s="25" t="e">
        <f>IFERROR(IF(AND(ISERROR($E219),ISERROR(INDEX(GrocerySAF!E$2:E$251,MATCH(GrocerySA!$C218,GrocerySAF!$A$2:$A$251,0)))),$E218,INDEX(GrocerySAF!E$2:E$251,MATCH(GrocerySA!$C218,GrocerySAF!$A$2:$A$251,0))),NA())</f>
        <v>#N/A</v>
      </c>
      <c r="J218" s="25" t="e">
        <f>IFERROR(IF(AND(ISERROR($E219),ISERROR(INDEX(GrocerySAF!F$2:F$251,MATCH(GrocerySA!$C218,GrocerySAF!$A$2:$A$251,0)))),$E218,INDEX(GrocerySAF!F$2:F$251,MATCH(GrocerySA!$C218,GrocerySAF!$A$2:$A$251,0))),NA())</f>
        <v>#N/A</v>
      </c>
      <c r="K218" s="25"/>
      <c r="L218" s="26"/>
      <c r="M218" s="25"/>
      <c r="N218" s="56">
        <f>E218/GrocerySA!E218</f>
        <v>1</v>
      </c>
      <c r="Z218" s="47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</row>
    <row r="219" spans="1:40" ht="12.75" x14ac:dyDescent="0.2">
      <c r="A219" s="23">
        <f t="shared" si="15"/>
        <v>2</v>
      </c>
      <c r="B219" s="23">
        <f t="shared" si="16"/>
        <v>2010</v>
      </c>
      <c r="C219" s="23">
        <v>218</v>
      </c>
      <c r="D219" s="24">
        <v>40210</v>
      </c>
      <c r="E219" s="25">
        <f>IF(ISBLANK(table!E219),NA(),table!E219)</f>
        <v>43735</v>
      </c>
      <c r="F219" s="25" t="e">
        <f>IFERROR(IF(AND(ISERROR($E220),ISERROR(INDEX(GrocerySAF!C$2:C$251,MATCH(GrocerySA!$C219,GrocerySAF!$A$2:$A$251,0)))),$E219,INDEX(GrocerySAF!C$2:C$251,MATCH(GrocerySA!$C219,GrocerySAF!$A$2:$A$251,0))),NA())</f>
        <v>#N/A</v>
      </c>
      <c r="G219" s="25" t="e">
        <f>IFERROR(IF(AND(ISERROR($E220),ISERROR(INDEX(GrocerySAF!D$2:D$251,MATCH(GrocerySA!$C219,GrocerySAF!$A$2:$A$251,0)))),$E219,INDEX(GrocerySAF!D$2:D$251,MATCH(GrocerySA!$C219,GrocerySAF!$A$2:$A$251,0))),NA())</f>
        <v>#N/A</v>
      </c>
      <c r="H219" s="26" t="e">
        <f>IFERROR(IF(AND(ISERROR($E220),ISERROR(INDEX(GrocerySAF!B$2:B$251,MATCH(GrocerySA!$C219,GrocerySAF!$A$2:$A$251,0)))),$E219,INDEX(GrocerySAF!B$2:B$251,MATCH(GrocerySA!$C219,GrocerySAF!$A$2:$A$251,0))),NA())</f>
        <v>#N/A</v>
      </c>
      <c r="I219" s="25" t="e">
        <f>IFERROR(IF(AND(ISERROR($E220),ISERROR(INDEX(GrocerySAF!E$2:E$251,MATCH(GrocerySA!$C219,GrocerySAF!$A$2:$A$251,0)))),$E219,INDEX(GrocerySAF!E$2:E$251,MATCH(GrocerySA!$C219,GrocerySAF!$A$2:$A$251,0))),NA())</f>
        <v>#N/A</v>
      </c>
      <c r="J219" s="25" t="e">
        <f>IFERROR(IF(AND(ISERROR($E220),ISERROR(INDEX(GrocerySAF!F$2:F$251,MATCH(GrocerySA!$C219,GrocerySAF!$A$2:$A$251,0)))),$E219,INDEX(GrocerySAF!F$2:F$251,MATCH(GrocerySA!$C219,GrocerySAF!$A$2:$A$251,0))),NA())</f>
        <v>#N/A</v>
      </c>
      <c r="K219" s="25"/>
      <c r="L219" s="26"/>
      <c r="M219" s="25"/>
      <c r="N219" s="56">
        <f>E219/GrocerySA!E219</f>
        <v>1</v>
      </c>
      <c r="Z219" s="47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</row>
    <row r="220" spans="1:40" ht="12.75" x14ac:dyDescent="0.2">
      <c r="A220" s="23">
        <f t="shared" si="15"/>
        <v>3</v>
      </c>
      <c r="B220" s="23">
        <f t="shared" si="16"/>
        <v>2010</v>
      </c>
      <c r="C220" s="23">
        <v>219</v>
      </c>
      <c r="D220" s="24">
        <v>40238</v>
      </c>
      <c r="E220" s="25">
        <f>IF(ISBLANK(table!E220),NA(),table!E220)</f>
        <v>43304</v>
      </c>
      <c r="F220" s="25" t="e">
        <f>IFERROR(IF(AND(ISERROR($E221),ISERROR(INDEX(GrocerySAF!C$2:C$251,MATCH(GrocerySA!$C220,GrocerySAF!$A$2:$A$251,0)))),$E220,INDEX(GrocerySAF!C$2:C$251,MATCH(GrocerySA!$C220,GrocerySAF!$A$2:$A$251,0))),NA())</f>
        <v>#N/A</v>
      </c>
      <c r="G220" s="25" t="e">
        <f>IFERROR(IF(AND(ISERROR($E221),ISERROR(INDEX(GrocerySAF!D$2:D$251,MATCH(GrocerySA!$C220,GrocerySAF!$A$2:$A$251,0)))),$E220,INDEX(GrocerySAF!D$2:D$251,MATCH(GrocerySA!$C220,GrocerySAF!$A$2:$A$251,0))),NA())</f>
        <v>#N/A</v>
      </c>
      <c r="H220" s="26" t="e">
        <f>IFERROR(IF(AND(ISERROR($E221),ISERROR(INDEX(GrocerySAF!B$2:B$251,MATCH(GrocerySA!$C220,GrocerySAF!$A$2:$A$251,0)))),$E220,INDEX(GrocerySAF!B$2:B$251,MATCH(GrocerySA!$C220,GrocerySAF!$A$2:$A$251,0))),NA())</f>
        <v>#N/A</v>
      </c>
      <c r="I220" s="25" t="e">
        <f>IFERROR(IF(AND(ISERROR($E221),ISERROR(INDEX(GrocerySAF!E$2:E$251,MATCH(GrocerySA!$C220,GrocerySAF!$A$2:$A$251,0)))),$E220,INDEX(GrocerySAF!E$2:E$251,MATCH(GrocerySA!$C220,GrocerySAF!$A$2:$A$251,0))),NA())</f>
        <v>#N/A</v>
      </c>
      <c r="J220" s="25" t="e">
        <f>IFERROR(IF(AND(ISERROR($E221),ISERROR(INDEX(GrocerySAF!F$2:F$251,MATCH(GrocerySA!$C220,GrocerySAF!$A$2:$A$251,0)))),$E220,INDEX(GrocerySAF!F$2:F$251,MATCH(GrocerySA!$C220,GrocerySAF!$A$2:$A$251,0))),NA())</f>
        <v>#N/A</v>
      </c>
      <c r="K220" s="25"/>
      <c r="L220" s="26"/>
      <c r="M220" s="25"/>
      <c r="N220" s="56">
        <f>E220/GrocerySA!E220</f>
        <v>1</v>
      </c>
      <c r="Z220" s="47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</row>
    <row r="221" spans="1:40" ht="12.75" x14ac:dyDescent="0.2">
      <c r="A221" s="23">
        <f t="shared" si="15"/>
        <v>4</v>
      </c>
      <c r="B221" s="23">
        <f t="shared" si="16"/>
        <v>2010</v>
      </c>
      <c r="C221" s="23">
        <v>220</v>
      </c>
      <c r="D221" s="24">
        <v>40269</v>
      </c>
      <c r="E221" s="25">
        <f>IF(ISBLANK(table!E221),NA(),table!E221)</f>
        <v>43186</v>
      </c>
      <c r="F221" s="25" t="e">
        <f>IFERROR(IF(AND(ISERROR($E222),ISERROR(INDEX(GrocerySAF!C$2:C$251,MATCH(GrocerySA!$C221,GrocerySAF!$A$2:$A$251,0)))),$E221,INDEX(GrocerySAF!C$2:C$251,MATCH(GrocerySA!$C221,GrocerySAF!$A$2:$A$251,0))),NA())</f>
        <v>#N/A</v>
      </c>
      <c r="G221" s="25" t="e">
        <f>IFERROR(IF(AND(ISERROR($E222),ISERROR(INDEX(GrocerySAF!D$2:D$251,MATCH(GrocerySA!$C221,GrocerySAF!$A$2:$A$251,0)))),$E221,INDEX(GrocerySAF!D$2:D$251,MATCH(GrocerySA!$C221,GrocerySAF!$A$2:$A$251,0))),NA())</f>
        <v>#N/A</v>
      </c>
      <c r="H221" s="26" t="e">
        <f>IFERROR(IF(AND(ISERROR($E222),ISERROR(INDEX(GrocerySAF!B$2:B$251,MATCH(GrocerySA!$C221,GrocerySAF!$A$2:$A$251,0)))),$E221,INDEX(GrocerySAF!B$2:B$251,MATCH(GrocerySA!$C221,GrocerySAF!$A$2:$A$251,0))),NA())</f>
        <v>#N/A</v>
      </c>
      <c r="I221" s="25" t="e">
        <f>IFERROR(IF(AND(ISERROR($E222),ISERROR(INDEX(GrocerySAF!E$2:E$251,MATCH(GrocerySA!$C221,GrocerySAF!$A$2:$A$251,0)))),$E221,INDEX(GrocerySAF!E$2:E$251,MATCH(GrocerySA!$C221,GrocerySAF!$A$2:$A$251,0))),NA())</f>
        <v>#N/A</v>
      </c>
      <c r="J221" s="25" t="e">
        <f>IFERROR(IF(AND(ISERROR($E222),ISERROR(INDEX(GrocerySAF!F$2:F$251,MATCH(GrocerySA!$C221,GrocerySAF!$A$2:$A$251,0)))),$E221,INDEX(GrocerySAF!F$2:F$251,MATCH(GrocerySA!$C221,GrocerySAF!$A$2:$A$251,0))),NA())</f>
        <v>#N/A</v>
      </c>
      <c r="K221" s="25"/>
      <c r="L221" s="26"/>
      <c r="M221" s="25"/>
      <c r="N221" s="56">
        <f>E221/GrocerySA!E221</f>
        <v>1</v>
      </c>
      <c r="Z221" s="47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</row>
    <row r="222" spans="1:40" ht="12.75" x14ac:dyDescent="0.2">
      <c r="A222" s="23">
        <f t="shared" si="15"/>
        <v>5</v>
      </c>
      <c r="B222" s="23">
        <f t="shared" si="16"/>
        <v>2010</v>
      </c>
      <c r="C222" s="23">
        <v>221</v>
      </c>
      <c r="D222" s="24">
        <v>40299</v>
      </c>
      <c r="E222" s="25">
        <f>IF(ISBLANK(table!E222),NA(),table!E222)</f>
        <v>43266</v>
      </c>
      <c r="F222" s="25" t="e">
        <f>IFERROR(IF(AND(ISERROR($E223),ISERROR(INDEX(GrocerySAF!C$2:C$251,MATCH(GrocerySA!$C222,GrocerySAF!$A$2:$A$251,0)))),$E222,INDEX(GrocerySAF!C$2:C$251,MATCH(GrocerySA!$C222,GrocerySAF!$A$2:$A$251,0))),NA())</f>
        <v>#N/A</v>
      </c>
      <c r="G222" s="25" t="e">
        <f>IFERROR(IF(AND(ISERROR($E223),ISERROR(INDEX(GrocerySAF!D$2:D$251,MATCH(GrocerySA!$C222,GrocerySAF!$A$2:$A$251,0)))),$E222,INDEX(GrocerySAF!D$2:D$251,MATCH(GrocerySA!$C222,GrocerySAF!$A$2:$A$251,0))),NA())</f>
        <v>#N/A</v>
      </c>
      <c r="H222" s="26" t="e">
        <f>IFERROR(IF(AND(ISERROR($E223),ISERROR(INDEX(GrocerySAF!B$2:B$251,MATCH(GrocerySA!$C222,GrocerySAF!$A$2:$A$251,0)))),$E222,INDEX(GrocerySAF!B$2:B$251,MATCH(GrocerySA!$C222,GrocerySAF!$A$2:$A$251,0))),NA())</f>
        <v>#N/A</v>
      </c>
      <c r="I222" s="25" t="e">
        <f>IFERROR(IF(AND(ISERROR($E223),ISERROR(INDEX(GrocerySAF!E$2:E$251,MATCH(GrocerySA!$C222,GrocerySAF!$A$2:$A$251,0)))),$E222,INDEX(GrocerySAF!E$2:E$251,MATCH(GrocerySA!$C222,GrocerySAF!$A$2:$A$251,0))),NA())</f>
        <v>#N/A</v>
      </c>
      <c r="J222" s="25" t="e">
        <f>IFERROR(IF(AND(ISERROR($E223),ISERROR(INDEX(GrocerySAF!F$2:F$251,MATCH(GrocerySA!$C222,GrocerySAF!$A$2:$A$251,0)))),$E222,INDEX(GrocerySAF!F$2:F$251,MATCH(GrocerySA!$C222,GrocerySAF!$A$2:$A$251,0))),NA())</f>
        <v>#N/A</v>
      </c>
      <c r="K222" s="25"/>
      <c r="L222" s="26"/>
      <c r="M222" s="25"/>
      <c r="N222" s="56">
        <f>E222/GrocerySA!E222</f>
        <v>1</v>
      </c>
      <c r="Z222" s="47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</row>
    <row r="223" spans="1:40" ht="12.75" x14ac:dyDescent="0.2">
      <c r="A223" s="23">
        <f t="shared" si="15"/>
        <v>6</v>
      </c>
      <c r="B223" s="23">
        <f t="shared" si="16"/>
        <v>2010</v>
      </c>
      <c r="C223" s="23">
        <v>222</v>
      </c>
      <c r="D223" s="24">
        <v>40330</v>
      </c>
      <c r="E223" s="25">
        <f>IF(ISBLANK(table!E223),NA(),table!E223)</f>
        <v>42920</v>
      </c>
      <c r="F223" s="25" t="e">
        <f>IFERROR(IF(AND(ISERROR($E224),ISERROR(INDEX(GrocerySAF!C$2:C$251,MATCH(GrocerySA!$C223,GrocerySAF!$A$2:$A$251,0)))),$E223,INDEX(GrocerySAF!C$2:C$251,MATCH(GrocerySA!$C223,GrocerySAF!$A$2:$A$251,0))),NA())</f>
        <v>#N/A</v>
      </c>
      <c r="G223" s="25" t="e">
        <f>IFERROR(IF(AND(ISERROR($E224),ISERROR(INDEX(GrocerySAF!D$2:D$251,MATCH(GrocerySA!$C223,GrocerySAF!$A$2:$A$251,0)))),$E223,INDEX(GrocerySAF!D$2:D$251,MATCH(GrocerySA!$C223,GrocerySAF!$A$2:$A$251,0))),NA())</f>
        <v>#N/A</v>
      </c>
      <c r="H223" s="26" t="e">
        <f>IFERROR(IF(AND(ISERROR($E224),ISERROR(INDEX(GrocerySAF!B$2:B$251,MATCH(GrocerySA!$C223,GrocerySAF!$A$2:$A$251,0)))),$E223,INDEX(GrocerySAF!B$2:B$251,MATCH(GrocerySA!$C223,GrocerySAF!$A$2:$A$251,0))),NA())</f>
        <v>#N/A</v>
      </c>
      <c r="I223" s="25" t="e">
        <f>IFERROR(IF(AND(ISERROR($E224),ISERROR(INDEX(GrocerySAF!E$2:E$251,MATCH(GrocerySA!$C223,GrocerySAF!$A$2:$A$251,0)))),$E223,INDEX(GrocerySAF!E$2:E$251,MATCH(GrocerySA!$C223,GrocerySAF!$A$2:$A$251,0))),NA())</f>
        <v>#N/A</v>
      </c>
      <c r="J223" s="25" t="e">
        <f>IFERROR(IF(AND(ISERROR($E224),ISERROR(INDEX(GrocerySAF!F$2:F$251,MATCH(GrocerySA!$C223,GrocerySAF!$A$2:$A$251,0)))),$E223,INDEX(GrocerySAF!F$2:F$251,MATCH(GrocerySA!$C223,GrocerySAF!$A$2:$A$251,0))),NA())</f>
        <v>#N/A</v>
      </c>
      <c r="K223" s="25"/>
      <c r="L223" s="26"/>
      <c r="M223" s="25"/>
      <c r="N223" s="56">
        <f>E223/GrocerySA!E223</f>
        <v>1</v>
      </c>
      <c r="Z223" s="47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</row>
    <row r="224" spans="1:40" ht="12.75" x14ac:dyDescent="0.2">
      <c r="A224" s="23">
        <f t="shared" si="15"/>
        <v>7</v>
      </c>
      <c r="B224" s="23">
        <f t="shared" si="16"/>
        <v>2010</v>
      </c>
      <c r="C224" s="23">
        <v>223</v>
      </c>
      <c r="D224" s="24">
        <v>40360</v>
      </c>
      <c r="E224" s="25">
        <f>IF(ISBLANK(table!E224),NA(),table!E224)</f>
        <v>43052</v>
      </c>
      <c r="F224" s="25" t="e">
        <f>IFERROR(IF(AND(ISERROR($E225),ISERROR(INDEX(GrocerySAF!C$2:C$251,MATCH(GrocerySA!$C224,GrocerySAF!$A$2:$A$251,0)))),$E224,INDEX(GrocerySAF!C$2:C$251,MATCH(GrocerySA!$C224,GrocerySAF!$A$2:$A$251,0))),NA())</f>
        <v>#N/A</v>
      </c>
      <c r="G224" s="25" t="e">
        <f>IFERROR(IF(AND(ISERROR($E225),ISERROR(INDEX(GrocerySAF!D$2:D$251,MATCH(GrocerySA!$C224,GrocerySAF!$A$2:$A$251,0)))),$E224,INDEX(GrocerySAF!D$2:D$251,MATCH(GrocerySA!$C224,GrocerySAF!$A$2:$A$251,0))),NA())</f>
        <v>#N/A</v>
      </c>
      <c r="H224" s="26" t="e">
        <f>IFERROR(IF(AND(ISERROR($E225),ISERROR(INDEX(GrocerySAF!B$2:B$251,MATCH(GrocerySA!$C224,GrocerySAF!$A$2:$A$251,0)))),$E224,INDEX(GrocerySAF!B$2:B$251,MATCH(GrocerySA!$C224,GrocerySAF!$A$2:$A$251,0))),NA())</f>
        <v>#N/A</v>
      </c>
      <c r="I224" s="25" t="e">
        <f>IFERROR(IF(AND(ISERROR($E225),ISERROR(INDEX(GrocerySAF!E$2:E$251,MATCH(GrocerySA!$C224,GrocerySAF!$A$2:$A$251,0)))),$E224,INDEX(GrocerySAF!E$2:E$251,MATCH(GrocerySA!$C224,GrocerySAF!$A$2:$A$251,0))),NA())</f>
        <v>#N/A</v>
      </c>
      <c r="J224" s="25" t="e">
        <f>IFERROR(IF(AND(ISERROR($E225),ISERROR(INDEX(GrocerySAF!F$2:F$251,MATCH(GrocerySA!$C224,GrocerySAF!$A$2:$A$251,0)))),$E224,INDEX(GrocerySAF!F$2:F$251,MATCH(GrocerySA!$C224,GrocerySAF!$A$2:$A$251,0))),NA())</f>
        <v>#N/A</v>
      </c>
      <c r="K224" s="25"/>
      <c r="L224" s="26"/>
      <c r="M224" s="25"/>
      <c r="N224" s="56">
        <f>E224/GrocerySA!E224</f>
        <v>1</v>
      </c>
      <c r="Z224" s="47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</row>
    <row r="225" spans="1:40" ht="12.75" x14ac:dyDescent="0.2">
      <c r="A225" s="23">
        <f t="shared" si="15"/>
        <v>8</v>
      </c>
      <c r="B225" s="23">
        <f t="shared" si="16"/>
        <v>2010</v>
      </c>
      <c r="C225" s="23">
        <v>224</v>
      </c>
      <c r="D225" s="24">
        <v>40391</v>
      </c>
      <c r="E225" s="25">
        <f>IF(ISBLANK(table!E225),NA(),table!E225)</f>
        <v>43215</v>
      </c>
      <c r="F225" s="25" t="e">
        <f>IFERROR(IF(AND(ISERROR($E226),ISERROR(INDEX(GrocerySAF!C$2:C$251,MATCH(GrocerySA!$C225,GrocerySAF!$A$2:$A$251,0)))),$E225,INDEX(GrocerySAF!C$2:C$251,MATCH(GrocerySA!$C225,GrocerySAF!$A$2:$A$251,0))),NA())</f>
        <v>#N/A</v>
      </c>
      <c r="G225" s="25" t="e">
        <f>IFERROR(IF(AND(ISERROR($E226),ISERROR(INDEX(GrocerySAF!D$2:D$251,MATCH(GrocerySA!$C225,GrocerySAF!$A$2:$A$251,0)))),$E225,INDEX(GrocerySAF!D$2:D$251,MATCH(GrocerySA!$C225,GrocerySAF!$A$2:$A$251,0))),NA())</f>
        <v>#N/A</v>
      </c>
      <c r="H225" s="26" t="e">
        <f>IFERROR(IF(AND(ISERROR($E226),ISERROR(INDEX(GrocerySAF!B$2:B$251,MATCH(GrocerySA!$C225,GrocerySAF!$A$2:$A$251,0)))),$E225,INDEX(GrocerySAF!B$2:B$251,MATCH(GrocerySA!$C225,GrocerySAF!$A$2:$A$251,0))),NA())</f>
        <v>#N/A</v>
      </c>
      <c r="I225" s="25" t="e">
        <f>IFERROR(IF(AND(ISERROR($E226),ISERROR(INDEX(GrocerySAF!E$2:E$251,MATCH(GrocerySA!$C225,GrocerySAF!$A$2:$A$251,0)))),$E225,INDEX(GrocerySAF!E$2:E$251,MATCH(GrocerySA!$C225,GrocerySAF!$A$2:$A$251,0))),NA())</f>
        <v>#N/A</v>
      </c>
      <c r="J225" s="25" t="e">
        <f>IFERROR(IF(AND(ISERROR($E226),ISERROR(INDEX(GrocerySAF!F$2:F$251,MATCH(GrocerySA!$C225,GrocerySAF!$A$2:$A$251,0)))),$E225,INDEX(GrocerySAF!F$2:F$251,MATCH(GrocerySA!$C225,GrocerySAF!$A$2:$A$251,0))),NA())</f>
        <v>#N/A</v>
      </c>
      <c r="K225" s="25"/>
      <c r="L225" s="26"/>
      <c r="M225" s="25"/>
      <c r="N225" s="56">
        <f>E225/GrocerySA!E225</f>
        <v>1</v>
      </c>
      <c r="Z225" s="47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</row>
    <row r="226" spans="1:40" ht="12.75" x14ac:dyDescent="0.2">
      <c r="A226" s="23">
        <f t="shared" si="15"/>
        <v>9</v>
      </c>
      <c r="B226" s="23">
        <f t="shared" si="16"/>
        <v>2010</v>
      </c>
      <c r="C226" s="23">
        <v>225</v>
      </c>
      <c r="D226" s="24">
        <v>40422</v>
      </c>
      <c r="E226" s="25">
        <f>IF(ISBLANK(table!E226),NA(),table!E226)</f>
        <v>43646</v>
      </c>
      <c r="F226" s="25" t="e">
        <f>IFERROR(IF(AND(ISERROR($E227),ISERROR(INDEX(GrocerySAF!C$2:C$251,MATCH(GrocerySA!$C226,GrocerySAF!$A$2:$A$251,0)))),$E226,INDEX(GrocerySAF!C$2:C$251,MATCH(GrocerySA!$C226,GrocerySAF!$A$2:$A$251,0))),NA())</f>
        <v>#N/A</v>
      </c>
      <c r="G226" s="25" t="e">
        <f>IFERROR(IF(AND(ISERROR($E227),ISERROR(INDEX(GrocerySAF!D$2:D$251,MATCH(GrocerySA!$C226,GrocerySAF!$A$2:$A$251,0)))),$E226,INDEX(GrocerySAF!D$2:D$251,MATCH(GrocerySA!$C226,GrocerySAF!$A$2:$A$251,0))),NA())</f>
        <v>#N/A</v>
      </c>
      <c r="H226" s="26" t="e">
        <f>IFERROR(IF(AND(ISERROR($E227),ISERROR(INDEX(GrocerySAF!B$2:B$251,MATCH(GrocerySA!$C226,GrocerySAF!$A$2:$A$251,0)))),$E226,INDEX(GrocerySAF!B$2:B$251,MATCH(GrocerySA!$C226,GrocerySAF!$A$2:$A$251,0))),NA())</f>
        <v>#N/A</v>
      </c>
      <c r="I226" s="25" t="e">
        <f>IFERROR(IF(AND(ISERROR($E227),ISERROR(INDEX(GrocerySAF!E$2:E$251,MATCH(GrocerySA!$C226,GrocerySAF!$A$2:$A$251,0)))),$E226,INDEX(GrocerySAF!E$2:E$251,MATCH(GrocerySA!$C226,GrocerySAF!$A$2:$A$251,0))),NA())</f>
        <v>#N/A</v>
      </c>
      <c r="J226" s="25" t="e">
        <f>IFERROR(IF(AND(ISERROR($E227),ISERROR(INDEX(GrocerySAF!F$2:F$251,MATCH(GrocerySA!$C226,GrocerySAF!$A$2:$A$251,0)))),$E226,INDEX(GrocerySAF!F$2:F$251,MATCH(GrocerySA!$C226,GrocerySAF!$A$2:$A$251,0))),NA())</f>
        <v>#N/A</v>
      </c>
      <c r="K226" s="25"/>
      <c r="L226" s="26"/>
      <c r="M226" s="25"/>
      <c r="N226" s="56">
        <f>E226/GrocerySA!E226</f>
        <v>1</v>
      </c>
      <c r="Z226" s="47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</row>
    <row r="227" spans="1:40" ht="12.75" x14ac:dyDescent="0.2">
      <c r="A227" s="23">
        <f t="shared" si="15"/>
        <v>10</v>
      </c>
      <c r="B227" s="23">
        <f t="shared" si="16"/>
        <v>2010</v>
      </c>
      <c r="C227" s="23">
        <v>226</v>
      </c>
      <c r="D227" s="24">
        <v>40452</v>
      </c>
      <c r="E227" s="25">
        <f>IF(ISBLANK(table!E227),NA(),table!E227)</f>
        <v>43493</v>
      </c>
      <c r="F227" s="25" t="e">
        <f>IFERROR(IF(AND(ISERROR($E228),ISERROR(INDEX(GrocerySAF!C$2:C$251,MATCH(GrocerySA!$C227,GrocerySAF!$A$2:$A$251,0)))),$E227,INDEX(GrocerySAF!C$2:C$251,MATCH(GrocerySA!$C227,GrocerySAF!$A$2:$A$251,0))),NA())</f>
        <v>#N/A</v>
      </c>
      <c r="G227" s="25" t="e">
        <f>IFERROR(IF(AND(ISERROR($E228),ISERROR(INDEX(GrocerySAF!D$2:D$251,MATCH(GrocerySA!$C227,GrocerySAF!$A$2:$A$251,0)))),$E227,INDEX(GrocerySAF!D$2:D$251,MATCH(GrocerySA!$C227,GrocerySAF!$A$2:$A$251,0))),NA())</f>
        <v>#N/A</v>
      </c>
      <c r="H227" s="26" t="e">
        <f>IFERROR(IF(AND(ISERROR($E228),ISERROR(INDEX(GrocerySAF!B$2:B$251,MATCH(GrocerySA!$C227,GrocerySAF!$A$2:$A$251,0)))),$E227,INDEX(GrocerySAF!B$2:B$251,MATCH(GrocerySA!$C227,GrocerySAF!$A$2:$A$251,0))),NA())</f>
        <v>#N/A</v>
      </c>
      <c r="I227" s="25" t="e">
        <f>IFERROR(IF(AND(ISERROR($E228),ISERROR(INDEX(GrocerySAF!E$2:E$251,MATCH(GrocerySA!$C227,GrocerySAF!$A$2:$A$251,0)))),$E227,INDEX(GrocerySAF!E$2:E$251,MATCH(GrocerySA!$C227,GrocerySAF!$A$2:$A$251,0))),NA())</f>
        <v>#N/A</v>
      </c>
      <c r="J227" s="25" t="e">
        <f>IFERROR(IF(AND(ISERROR($E228),ISERROR(INDEX(GrocerySAF!F$2:F$251,MATCH(GrocerySA!$C227,GrocerySAF!$A$2:$A$251,0)))),$E227,INDEX(GrocerySAF!F$2:F$251,MATCH(GrocerySA!$C227,GrocerySAF!$A$2:$A$251,0))),NA())</f>
        <v>#N/A</v>
      </c>
      <c r="K227" s="25"/>
      <c r="L227" s="26"/>
      <c r="M227" s="25"/>
      <c r="N227" s="56">
        <f>E227/GrocerySA!E227</f>
        <v>1</v>
      </c>
      <c r="Z227" s="47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</row>
    <row r="228" spans="1:40" ht="12.75" x14ac:dyDescent="0.2">
      <c r="A228" s="23">
        <f t="shared" si="15"/>
        <v>11</v>
      </c>
      <c r="B228" s="23">
        <f t="shared" si="16"/>
        <v>2010</v>
      </c>
      <c r="C228" s="23">
        <v>227</v>
      </c>
      <c r="D228" s="24">
        <v>40483</v>
      </c>
      <c r="E228" s="25">
        <f>IF(ISBLANK(table!E228),NA(),table!E228)</f>
        <v>44077</v>
      </c>
      <c r="F228" s="25" t="e">
        <f>IFERROR(IF(AND(ISERROR($E229),ISERROR(INDEX(GrocerySAF!C$2:C$251,MATCH(GrocerySA!$C228,GrocerySAF!$A$2:$A$251,0)))),$E228,INDEX(GrocerySAF!C$2:C$251,MATCH(GrocerySA!$C228,GrocerySAF!$A$2:$A$251,0))),NA())</f>
        <v>#N/A</v>
      </c>
      <c r="G228" s="25" t="e">
        <f>IFERROR(IF(AND(ISERROR($E229),ISERROR(INDEX(GrocerySAF!D$2:D$251,MATCH(GrocerySA!$C228,GrocerySAF!$A$2:$A$251,0)))),$E228,INDEX(GrocerySAF!D$2:D$251,MATCH(GrocerySA!$C228,GrocerySAF!$A$2:$A$251,0))),NA())</f>
        <v>#N/A</v>
      </c>
      <c r="H228" s="26" t="e">
        <f>IFERROR(IF(AND(ISERROR($E229),ISERROR(INDEX(GrocerySAF!B$2:B$251,MATCH(GrocerySA!$C228,GrocerySAF!$A$2:$A$251,0)))),$E228,INDEX(GrocerySAF!B$2:B$251,MATCH(GrocerySA!$C228,GrocerySAF!$A$2:$A$251,0))),NA())</f>
        <v>#N/A</v>
      </c>
      <c r="I228" s="25" t="e">
        <f>IFERROR(IF(AND(ISERROR($E229),ISERROR(INDEX(GrocerySAF!E$2:E$251,MATCH(GrocerySA!$C228,GrocerySAF!$A$2:$A$251,0)))),$E228,INDEX(GrocerySAF!E$2:E$251,MATCH(GrocerySA!$C228,GrocerySAF!$A$2:$A$251,0))),NA())</f>
        <v>#N/A</v>
      </c>
      <c r="J228" s="25" t="e">
        <f>IFERROR(IF(AND(ISERROR($E229),ISERROR(INDEX(GrocerySAF!F$2:F$251,MATCH(GrocerySA!$C228,GrocerySAF!$A$2:$A$251,0)))),$E228,INDEX(GrocerySAF!F$2:F$251,MATCH(GrocerySA!$C228,GrocerySAF!$A$2:$A$251,0))),NA())</f>
        <v>#N/A</v>
      </c>
      <c r="K228" s="25"/>
      <c r="L228" s="26"/>
      <c r="M228" s="25"/>
      <c r="N228" s="56">
        <f>E228/GrocerySA!E228</f>
        <v>1</v>
      </c>
      <c r="Z228" s="47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</row>
    <row r="229" spans="1:40" ht="12.75" x14ac:dyDescent="0.2">
      <c r="A229" s="23">
        <f t="shared" si="15"/>
        <v>12</v>
      </c>
      <c r="B229" s="23">
        <f t="shared" si="16"/>
        <v>2010</v>
      </c>
      <c r="C229" s="23">
        <v>228</v>
      </c>
      <c r="D229" s="24">
        <v>40513</v>
      </c>
      <c r="E229" s="25">
        <f>IF(ISBLANK(table!E229),NA(),table!E229)</f>
        <v>44184</v>
      </c>
      <c r="F229" s="25" t="e">
        <f>IFERROR(IF(AND(ISERROR($E230),ISERROR(INDEX(GrocerySAF!C$2:C$251,MATCH(GrocerySA!$C229,GrocerySAF!$A$2:$A$251,0)))),$E229,INDEX(GrocerySAF!C$2:C$251,MATCH(GrocerySA!$C229,GrocerySAF!$A$2:$A$251,0))),NA())</f>
        <v>#N/A</v>
      </c>
      <c r="G229" s="25" t="e">
        <f>IFERROR(IF(AND(ISERROR($E230),ISERROR(INDEX(GrocerySAF!D$2:D$251,MATCH(GrocerySA!$C229,GrocerySAF!$A$2:$A$251,0)))),$E229,INDEX(GrocerySAF!D$2:D$251,MATCH(GrocerySA!$C229,GrocerySAF!$A$2:$A$251,0))),NA())</f>
        <v>#N/A</v>
      </c>
      <c r="H229" s="26" t="e">
        <f>IFERROR(IF(AND(ISERROR($E230),ISERROR(INDEX(GrocerySAF!B$2:B$251,MATCH(GrocerySA!$C229,GrocerySAF!$A$2:$A$251,0)))),$E229,INDEX(GrocerySAF!B$2:B$251,MATCH(GrocerySA!$C229,GrocerySAF!$A$2:$A$251,0))),NA())</f>
        <v>#N/A</v>
      </c>
      <c r="I229" s="25" t="e">
        <f>IFERROR(IF(AND(ISERROR($E230),ISERROR(INDEX(GrocerySAF!E$2:E$251,MATCH(GrocerySA!$C229,GrocerySAF!$A$2:$A$251,0)))),$E229,INDEX(GrocerySAF!E$2:E$251,MATCH(GrocerySA!$C229,GrocerySAF!$A$2:$A$251,0))),NA())</f>
        <v>#N/A</v>
      </c>
      <c r="J229" s="25" t="e">
        <f>IFERROR(IF(AND(ISERROR($E230),ISERROR(INDEX(GrocerySAF!F$2:F$251,MATCH(GrocerySA!$C229,GrocerySAF!$A$2:$A$251,0)))),$E229,INDEX(GrocerySAF!F$2:F$251,MATCH(GrocerySA!$C229,GrocerySAF!$A$2:$A$251,0))),NA())</f>
        <v>#N/A</v>
      </c>
      <c r="K229" s="25"/>
      <c r="L229" s="26"/>
      <c r="M229" s="25"/>
      <c r="N229" s="56">
        <f>E229/GrocerySA!E229</f>
        <v>1</v>
      </c>
      <c r="Z229" s="47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</row>
    <row r="230" spans="1:40" ht="12.75" x14ac:dyDescent="0.2">
      <c r="A230" s="23">
        <f t="shared" si="15"/>
        <v>1</v>
      </c>
      <c r="B230" s="23">
        <f t="shared" si="16"/>
        <v>2011</v>
      </c>
      <c r="C230" s="23">
        <v>229</v>
      </c>
      <c r="D230" s="24">
        <v>40544</v>
      </c>
      <c r="E230" s="25">
        <f>IF(ISBLANK(table!E230),NA(),table!E230)</f>
        <v>44684</v>
      </c>
      <c r="F230" s="25" t="e">
        <f>IFERROR(IF(AND(ISERROR($E231),ISERROR(INDEX(GrocerySAF!C$2:C$251,MATCH(GrocerySA!$C230,GrocerySAF!$A$2:$A$251,0)))),$E230,INDEX(GrocerySAF!C$2:C$251,MATCH(GrocerySA!$C230,GrocerySAF!$A$2:$A$251,0))),NA())</f>
        <v>#N/A</v>
      </c>
      <c r="G230" s="25" t="e">
        <f>IFERROR(IF(AND(ISERROR($E231),ISERROR(INDEX(GrocerySAF!D$2:D$251,MATCH(GrocerySA!$C230,GrocerySAF!$A$2:$A$251,0)))),$E230,INDEX(GrocerySAF!D$2:D$251,MATCH(GrocerySA!$C230,GrocerySAF!$A$2:$A$251,0))),NA())</f>
        <v>#N/A</v>
      </c>
      <c r="H230" s="26" t="e">
        <f>IFERROR(IF(AND(ISERROR($E231),ISERROR(INDEX(GrocerySAF!B$2:B$251,MATCH(GrocerySA!$C230,GrocerySAF!$A$2:$A$251,0)))),$E230,INDEX(GrocerySAF!B$2:B$251,MATCH(GrocerySA!$C230,GrocerySAF!$A$2:$A$251,0))),NA())</f>
        <v>#N/A</v>
      </c>
      <c r="I230" s="25" t="e">
        <f>IFERROR(IF(AND(ISERROR($E231),ISERROR(INDEX(GrocerySAF!E$2:E$251,MATCH(GrocerySA!$C230,GrocerySAF!$A$2:$A$251,0)))),$E230,INDEX(GrocerySAF!E$2:E$251,MATCH(GrocerySA!$C230,GrocerySAF!$A$2:$A$251,0))),NA())</f>
        <v>#N/A</v>
      </c>
      <c r="J230" s="25" t="e">
        <f>IFERROR(IF(AND(ISERROR($E231),ISERROR(INDEX(GrocerySAF!F$2:F$251,MATCH(GrocerySA!$C230,GrocerySAF!$A$2:$A$251,0)))),$E230,INDEX(GrocerySAF!F$2:F$251,MATCH(GrocerySA!$C230,GrocerySAF!$A$2:$A$251,0))),NA())</f>
        <v>#N/A</v>
      </c>
      <c r="K230" s="25"/>
      <c r="L230" s="26"/>
      <c r="M230" s="25"/>
      <c r="N230" s="56">
        <f>E230/GrocerySA!E230</f>
        <v>1</v>
      </c>
      <c r="Z230" s="47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</row>
    <row r="231" spans="1:40" ht="12.75" x14ac:dyDescent="0.2">
      <c r="A231" s="23">
        <f t="shared" si="15"/>
        <v>2</v>
      </c>
      <c r="B231" s="23">
        <f t="shared" si="16"/>
        <v>2011</v>
      </c>
      <c r="C231" s="23">
        <v>230</v>
      </c>
      <c r="D231" s="24">
        <v>40575</v>
      </c>
      <c r="E231" s="25">
        <f>IF(ISBLANK(table!E231),NA(),table!E231)</f>
        <v>44961</v>
      </c>
      <c r="F231" s="25" t="e">
        <f>IFERROR(IF(AND(ISERROR($E232),ISERROR(INDEX(GrocerySAF!C$2:C$251,MATCH(GrocerySA!$C231,GrocerySAF!$A$2:$A$251,0)))),$E231,INDEX(GrocerySAF!C$2:C$251,MATCH(GrocerySA!$C231,GrocerySAF!$A$2:$A$251,0))),NA())</f>
        <v>#N/A</v>
      </c>
      <c r="G231" s="25" t="e">
        <f>IFERROR(IF(AND(ISERROR($E232),ISERROR(INDEX(GrocerySAF!D$2:D$251,MATCH(GrocerySA!$C231,GrocerySAF!$A$2:$A$251,0)))),$E231,INDEX(GrocerySAF!D$2:D$251,MATCH(GrocerySA!$C231,GrocerySAF!$A$2:$A$251,0))),NA())</f>
        <v>#N/A</v>
      </c>
      <c r="H231" s="26" t="e">
        <f>IFERROR(IF(AND(ISERROR($E232),ISERROR(INDEX(GrocerySAF!B$2:B$251,MATCH(GrocerySA!$C231,GrocerySAF!$A$2:$A$251,0)))),$E231,INDEX(GrocerySAF!B$2:B$251,MATCH(GrocerySA!$C231,GrocerySAF!$A$2:$A$251,0))),NA())</f>
        <v>#N/A</v>
      </c>
      <c r="I231" s="25" t="e">
        <f>IFERROR(IF(AND(ISERROR($E232),ISERROR(INDEX(GrocerySAF!E$2:E$251,MATCH(GrocerySA!$C231,GrocerySAF!$A$2:$A$251,0)))),$E231,INDEX(GrocerySAF!E$2:E$251,MATCH(GrocerySA!$C231,GrocerySAF!$A$2:$A$251,0))),NA())</f>
        <v>#N/A</v>
      </c>
      <c r="J231" s="25" t="e">
        <f>IFERROR(IF(AND(ISERROR($E232),ISERROR(INDEX(GrocerySAF!F$2:F$251,MATCH(GrocerySA!$C231,GrocerySAF!$A$2:$A$251,0)))),$E231,INDEX(GrocerySAF!F$2:F$251,MATCH(GrocerySA!$C231,GrocerySAF!$A$2:$A$251,0))),NA())</f>
        <v>#N/A</v>
      </c>
      <c r="K231" s="25"/>
      <c r="L231" s="26"/>
      <c r="M231" s="25"/>
      <c r="N231" s="56">
        <f>E231/GrocerySA!E231</f>
        <v>1</v>
      </c>
      <c r="Z231" s="47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</row>
    <row r="232" spans="1:40" ht="12.75" x14ac:dyDescent="0.2">
      <c r="A232" s="23">
        <f t="shared" si="15"/>
        <v>3</v>
      </c>
      <c r="B232" s="23">
        <f t="shared" si="16"/>
        <v>2011</v>
      </c>
      <c r="C232" s="23">
        <v>231</v>
      </c>
      <c r="D232" s="24">
        <v>40603</v>
      </c>
      <c r="E232" s="25">
        <f>IF(ISBLANK(table!E232),NA(),table!E232)</f>
        <v>45068</v>
      </c>
      <c r="F232" s="25" t="e">
        <f>IFERROR(IF(AND(ISERROR($E233),ISERROR(INDEX(GrocerySAF!C$2:C$251,MATCH(GrocerySA!$C232,GrocerySAF!$A$2:$A$251,0)))),$E232,INDEX(GrocerySAF!C$2:C$251,MATCH(GrocerySA!$C232,GrocerySAF!$A$2:$A$251,0))),NA())</f>
        <v>#N/A</v>
      </c>
      <c r="G232" s="25" t="e">
        <f>IFERROR(IF(AND(ISERROR($E233),ISERROR(INDEX(GrocerySAF!D$2:D$251,MATCH(GrocerySA!$C232,GrocerySAF!$A$2:$A$251,0)))),$E232,INDEX(GrocerySAF!D$2:D$251,MATCH(GrocerySA!$C232,GrocerySAF!$A$2:$A$251,0))),NA())</f>
        <v>#N/A</v>
      </c>
      <c r="H232" s="26" t="e">
        <f>IFERROR(IF(AND(ISERROR($E233),ISERROR(INDEX(GrocerySAF!B$2:B$251,MATCH(GrocerySA!$C232,GrocerySAF!$A$2:$A$251,0)))),$E232,INDEX(GrocerySAF!B$2:B$251,MATCH(GrocerySA!$C232,GrocerySAF!$A$2:$A$251,0))),NA())</f>
        <v>#N/A</v>
      </c>
      <c r="I232" s="25" t="e">
        <f>IFERROR(IF(AND(ISERROR($E233),ISERROR(INDEX(GrocerySAF!E$2:E$251,MATCH(GrocerySA!$C232,GrocerySAF!$A$2:$A$251,0)))),$E232,INDEX(GrocerySAF!E$2:E$251,MATCH(GrocerySA!$C232,GrocerySAF!$A$2:$A$251,0))),NA())</f>
        <v>#N/A</v>
      </c>
      <c r="J232" s="25" t="e">
        <f>IFERROR(IF(AND(ISERROR($E233),ISERROR(INDEX(GrocerySAF!F$2:F$251,MATCH(GrocerySA!$C232,GrocerySAF!$A$2:$A$251,0)))),$E232,INDEX(GrocerySAF!F$2:F$251,MATCH(GrocerySA!$C232,GrocerySAF!$A$2:$A$251,0))),NA())</f>
        <v>#N/A</v>
      </c>
      <c r="K232" s="25"/>
      <c r="L232" s="26"/>
      <c r="M232" s="25"/>
      <c r="N232" s="56">
        <f>E232/GrocerySA!E232</f>
        <v>1</v>
      </c>
      <c r="Z232" s="47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</row>
    <row r="233" spans="1:40" ht="12.75" x14ac:dyDescent="0.2">
      <c r="A233" s="23">
        <f t="shared" si="15"/>
        <v>4</v>
      </c>
      <c r="B233" s="23">
        <f t="shared" si="16"/>
        <v>2011</v>
      </c>
      <c r="C233" s="23">
        <v>232</v>
      </c>
      <c r="D233" s="24">
        <v>40634</v>
      </c>
      <c r="E233" s="25">
        <f>IF(ISBLANK(table!E233),NA(),table!E233)</f>
        <v>45769</v>
      </c>
      <c r="F233" s="25" t="e">
        <f>IFERROR(IF(AND(ISERROR($E234),ISERROR(INDEX(GrocerySAF!C$2:C$251,MATCH(GrocerySA!$C233,GrocerySAF!$A$2:$A$251,0)))),$E233,INDEX(GrocerySAF!C$2:C$251,MATCH(GrocerySA!$C233,GrocerySAF!$A$2:$A$251,0))),NA())</f>
        <v>#N/A</v>
      </c>
      <c r="G233" s="25" t="e">
        <f>IFERROR(IF(AND(ISERROR($E234),ISERROR(INDEX(GrocerySAF!D$2:D$251,MATCH(GrocerySA!$C233,GrocerySAF!$A$2:$A$251,0)))),$E233,INDEX(GrocerySAF!D$2:D$251,MATCH(GrocerySA!$C233,GrocerySAF!$A$2:$A$251,0))),NA())</f>
        <v>#N/A</v>
      </c>
      <c r="H233" s="26" t="e">
        <f>IFERROR(IF(AND(ISERROR($E234),ISERROR(INDEX(GrocerySAF!B$2:B$251,MATCH(GrocerySA!$C233,GrocerySAF!$A$2:$A$251,0)))),$E233,INDEX(GrocerySAF!B$2:B$251,MATCH(GrocerySA!$C233,GrocerySAF!$A$2:$A$251,0))),NA())</f>
        <v>#N/A</v>
      </c>
      <c r="I233" s="25" t="e">
        <f>IFERROR(IF(AND(ISERROR($E234),ISERROR(INDEX(GrocerySAF!E$2:E$251,MATCH(GrocerySA!$C233,GrocerySAF!$A$2:$A$251,0)))),$E233,INDEX(GrocerySAF!E$2:E$251,MATCH(GrocerySA!$C233,GrocerySAF!$A$2:$A$251,0))),NA())</f>
        <v>#N/A</v>
      </c>
      <c r="J233" s="25" t="e">
        <f>IFERROR(IF(AND(ISERROR($E234),ISERROR(INDEX(GrocerySAF!F$2:F$251,MATCH(GrocerySA!$C233,GrocerySAF!$A$2:$A$251,0)))),$E233,INDEX(GrocerySAF!F$2:F$251,MATCH(GrocerySA!$C233,GrocerySAF!$A$2:$A$251,0))),NA())</f>
        <v>#N/A</v>
      </c>
      <c r="K233" s="25"/>
      <c r="L233" s="26"/>
      <c r="M233" s="25"/>
      <c r="N233" s="56">
        <f>E233/GrocerySA!E233</f>
        <v>1</v>
      </c>
      <c r="Z233" s="47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</row>
    <row r="234" spans="1:40" ht="12.75" x14ac:dyDescent="0.2">
      <c r="A234" s="23">
        <f t="shared" si="15"/>
        <v>5</v>
      </c>
      <c r="B234" s="23">
        <f t="shared" si="16"/>
        <v>2011</v>
      </c>
      <c r="C234" s="23">
        <v>233</v>
      </c>
      <c r="D234" s="24">
        <v>40664</v>
      </c>
      <c r="E234" s="25">
        <f>IF(ISBLANK(table!E234),NA(),table!E234)</f>
        <v>45321</v>
      </c>
      <c r="F234" s="25" t="e">
        <f>IFERROR(IF(AND(ISERROR($E235),ISERROR(INDEX(GrocerySAF!C$2:C$251,MATCH(GrocerySA!$C234,GrocerySAF!$A$2:$A$251,0)))),$E234,INDEX(GrocerySAF!C$2:C$251,MATCH(GrocerySA!$C234,GrocerySAF!$A$2:$A$251,0))),NA())</f>
        <v>#N/A</v>
      </c>
      <c r="G234" s="25" t="e">
        <f>IFERROR(IF(AND(ISERROR($E235),ISERROR(INDEX(GrocerySAF!D$2:D$251,MATCH(GrocerySA!$C234,GrocerySAF!$A$2:$A$251,0)))),$E234,INDEX(GrocerySAF!D$2:D$251,MATCH(GrocerySA!$C234,GrocerySAF!$A$2:$A$251,0))),NA())</f>
        <v>#N/A</v>
      </c>
      <c r="H234" s="26" t="e">
        <f>IFERROR(IF(AND(ISERROR($E235),ISERROR(INDEX(GrocerySAF!B$2:B$251,MATCH(GrocerySA!$C234,GrocerySAF!$A$2:$A$251,0)))),$E234,INDEX(GrocerySAF!B$2:B$251,MATCH(GrocerySA!$C234,GrocerySAF!$A$2:$A$251,0))),NA())</f>
        <v>#N/A</v>
      </c>
      <c r="I234" s="25" t="e">
        <f>IFERROR(IF(AND(ISERROR($E235),ISERROR(INDEX(GrocerySAF!E$2:E$251,MATCH(GrocerySA!$C234,GrocerySAF!$A$2:$A$251,0)))),$E234,INDEX(GrocerySAF!E$2:E$251,MATCH(GrocerySA!$C234,GrocerySAF!$A$2:$A$251,0))),NA())</f>
        <v>#N/A</v>
      </c>
      <c r="J234" s="25" t="e">
        <f>IFERROR(IF(AND(ISERROR($E235),ISERROR(INDEX(GrocerySAF!F$2:F$251,MATCH(GrocerySA!$C234,GrocerySAF!$A$2:$A$251,0)))),$E234,INDEX(GrocerySAF!F$2:F$251,MATCH(GrocerySA!$C234,GrocerySAF!$A$2:$A$251,0))),NA())</f>
        <v>#N/A</v>
      </c>
      <c r="K234" s="25"/>
      <c r="L234" s="26"/>
      <c r="M234" s="25"/>
      <c r="N234" s="56">
        <f>E234/GrocerySA!E234</f>
        <v>1</v>
      </c>
      <c r="Z234" s="47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</row>
    <row r="235" spans="1:40" ht="12.75" x14ac:dyDescent="0.2">
      <c r="A235" s="23">
        <f t="shared" si="15"/>
        <v>6</v>
      </c>
      <c r="B235" s="23">
        <f t="shared" si="16"/>
        <v>2011</v>
      </c>
      <c r="C235" s="23">
        <v>234</v>
      </c>
      <c r="D235" s="24">
        <v>40695</v>
      </c>
      <c r="E235" s="25">
        <f>IF(ISBLANK(table!E235),NA(),table!E235)</f>
        <v>45791</v>
      </c>
      <c r="F235" s="25" t="e">
        <f>IFERROR(IF(AND(ISERROR($E236),ISERROR(INDEX(GrocerySAF!C$2:C$251,MATCH(GrocerySA!$C235,GrocerySAF!$A$2:$A$251,0)))),$E235,INDEX(GrocerySAF!C$2:C$251,MATCH(GrocerySA!$C235,GrocerySAF!$A$2:$A$251,0))),NA())</f>
        <v>#N/A</v>
      </c>
      <c r="G235" s="25" t="e">
        <f>IFERROR(IF(AND(ISERROR($E236),ISERROR(INDEX(GrocerySAF!D$2:D$251,MATCH(GrocerySA!$C235,GrocerySAF!$A$2:$A$251,0)))),$E235,INDEX(GrocerySAF!D$2:D$251,MATCH(GrocerySA!$C235,GrocerySAF!$A$2:$A$251,0))),NA())</f>
        <v>#N/A</v>
      </c>
      <c r="H235" s="26" t="e">
        <f>IFERROR(IF(AND(ISERROR($E236),ISERROR(INDEX(GrocerySAF!B$2:B$251,MATCH(GrocerySA!$C235,GrocerySAF!$A$2:$A$251,0)))),$E235,INDEX(GrocerySAF!B$2:B$251,MATCH(GrocerySA!$C235,GrocerySAF!$A$2:$A$251,0))),NA())</f>
        <v>#N/A</v>
      </c>
      <c r="I235" s="25" t="e">
        <f>IFERROR(IF(AND(ISERROR($E236),ISERROR(INDEX(GrocerySAF!E$2:E$251,MATCH(GrocerySA!$C235,GrocerySAF!$A$2:$A$251,0)))),$E235,INDEX(GrocerySAF!E$2:E$251,MATCH(GrocerySA!$C235,GrocerySAF!$A$2:$A$251,0))),NA())</f>
        <v>#N/A</v>
      </c>
      <c r="J235" s="25" t="e">
        <f>IFERROR(IF(AND(ISERROR($E236),ISERROR(INDEX(GrocerySAF!F$2:F$251,MATCH(GrocerySA!$C235,GrocerySAF!$A$2:$A$251,0)))),$E235,INDEX(GrocerySAF!F$2:F$251,MATCH(GrocerySA!$C235,GrocerySAF!$A$2:$A$251,0))),NA())</f>
        <v>#N/A</v>
      </c>
      <c r="K235" s="25"/>
      <c r="L235" s="26"/>
      <c r="M235" s="25"/>
      <c r="N235" s="56">
        <f>E235/GrocerySA!E235</f>
        <v>1</v>
      </c>
      <c r="Z235" s="47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</row>
    <row r="236" spans="1:40" ht="12.75" x14ac:dyDescent="0.2">
      <c r="A236" s="23">
        <f t="shared" si="15"/>
        <v>7</v>
      </c>
      <c r="B236" s="23">
        <f t="shared" si="16"/>
        <v>2011</v>
      </c>
      <c r="C236" s="23">
        <v>235</v>
      </c>
      <c r="D236" s="24">
        <v>40725</v>
      </c>
      <c r="E236" s="25">
        <f>IF(ISBLANK(table!E236),NA(),table!E236)</f>
        <v>45797</v>
      </c>
      <c r="F236" s="25" t="e">
        <f>IFERROR(IF(AND(ISERROR($E237),ISERROR(INDEX(GrocerySAF!C$2:C$251,MATCH(GrocerySA!$C236,GrocerySAF!$A$2:$A$251,0)))),$E236,INDEX(GrocerySAF!C$2:C$251,MATCH(GrocerySA!$C236,GrocerySAF!$A$2:$A$251,0))),NA())</f>
        <v>#N/A</v>
      </c>
      <c r="G236" s="25" t="e">
        <f>IFERROR(IF(AND(ISERROR($E237),ISERROR(INDEX(GrocerySAF!D$2:D$251,MATCH(GrocerySA!$C236,GrocerySAF!$A$2:$A$251,0)))),$E236,INDEX(GrocerySAF!D$2:D$251,MATCH(GrocerySA!$C236,GrocerySAF!$A$2:$A$251,0))),NA())</f>
        <v>#N/A</v>
      </c>
      <c r="H236" s="26" t="e">
        <f>IFERROR(IF(AND(ISERROR($E237),ISERROR(INDEX(GrocerySAF!B$2:B$251,MATCH(GrocerySA!$C236,GrocerySAF!$A$2:$A$251,0)))),$E236,INDEX(GrocerySAF!B$2:B$251,MATCH(GrocerySA!$C236,GrocerySAF!$A$2:$A$251,0))),NA())</f>
        <v>#N/A</v>
      </c>
      <c r="I236" s="25" t="e">
        <f>IFERROR(IF(AND(ISERROR($E237),ISERROR(INDEX(GrocerySAF!E$2:E$251,MATCH(GrocerySA!$C236,GrocerySAF!$A$2:$A$251,0)))),$E236,INDEX(GrocerySAF!E$2:E$251,MATCH(GrocerySA!$C236,GrocerySAF!$A$2:$A$251,0))),NA())</f>
        <v>#N/A</v>
      </c>
      <c r="J236" s="25" t="e">
        <f>IFERROR(IF(AND(ISERROR($E237),ISERROR(INDEX(GrocerySAF!F$2:F$251,MATCH(GrocerySA!$C236,GrocerySAF!$A$2:$A$251,0)))),$E236,INDEX(GrocerySAF!F$2:F$251,MATCH(GrocerySA!$C236,GrocerySAF!$A$2:$A$251,0))),NA())</f>
        <v>#N/A</v>
      </c>
      <c r="K236" s="25"/>
      <c r="L236" s="26"/>
      <c r="M236" s="25"/>
      <c r="N236" s="56">
        <f>E236/GrocerySA!E236</f>
        <v>1</v>
      </c>
      <c r="Z236" s="47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</row>
    <row r="237" spans="1:40" ht="12.75" x14ac:dyDescent="0.2">
      <c r="A237" s="23">
        <f t="shared" si="15"/>
        <v>8</v>
      </c>
      <c r="B237" s="23">
        <f t="shared" si="16"/>
        <v>2011</v>
      </c>
      <c r="C237" s="23">
        <v>236</v>
      </c>
      <c r="D237" s="24">
        <v>40756</v>
      </c>
      <c r="E237" s="25">
        <f>IF(ISBLANK(table!E237),NA(),table!E237)</f>
        <v>46034</v>
      </c>
      <c r="F237" s="25" t="e">
        <f>IFERROR(IF(AND(ISERROR($E238),ISERROR(INDEX(GrocerySAF!C$2:C$251,MATCH(GrocerySA!$C237,GrocerySAF!$A$2:$A$251,0)))),$E237,INDEX(GrocerySAF!C$2:C$251,MATCH(GrocerySA!$C237,GrocerySAF!$A$2:$A$251,0))),NA())</f>
        <v>#N/A</v>
      </c>
      <c r="G237" s="25" t="e">
        <f>IFERROR(IF(AND(ISERROR($E238),ISERROR(INDEX(GrocerySAF!D$2:D$251,MATCH(GrocerySA!$C237,GrocerySAF!$A$2:$A$251,0)))),$E237,INDEX(GrocerySAF!D$2:D$251,MATCH(GrocerySA!$C237,GrocerySAF!$A$2:$A$251,0))),NA())</f>
        <v>#N/A</v>
      </c>
      <c r="H237" s="26" t="e">
        <f>IFERROR(IF(AND(ISERROR($E238),ISERROR(INDEX(GrocerySAF!B$2:B$251,MATCH(GrocerySA!$C237,GrocerySAF!$A$2:$A$251,0)))),$E237,INDEX(GrocerySAF!B$2:B$251,MATCH(GrocerySA!$C237,GrocerySAF!$A$2:$A$251,0))),NA())</f>
        <v>#N/A</v>
      </c>
      <c r="I237" s="25" t="e">
        <f>IFERROR(IF(AND(ISERROR($E238),ISERROR(INDEX(GrocerySAF!E$2:E$251,MATCH(GrocerySA!$C237,GrocerySAF!$A$2:$A$251,0)))),$E237,INDEX(GrocerySAF!E$2:E$251,MATCH(GrocerySA!$C237,GrocerySAF!$A$2:$A$251,0))),NA())</f>
        <v>#N/A</v>
      </c>
      <c r="J237" s="25" t="e">
        <f>IFERROR(IF(AND(ISERROR($E238),ISERROR(INDEX(GrocerySAF!F$2:F$251,MATCH(GrocerySA!$C237,GrocerySAF!$A$2:$A$251,0)))),$E237,INDEX(GrocerySAF!F$2:F$251,MATCH(GrocerySA!$C237,GrocerySAF!$A$2:$A$251,0))),NA())</f>
        <v>#N/A</v>
      </c>
      <c r="K237" s="25"/>
      <c r="L237" s="26"/>
      <c r="M237" s="25"/>
      <c r="N237" s="56">
        <f>E237/GrocerySA!E237</f>
        <v>1</v>
      </c>
      <c r="Z237" s="47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</row>
    <row r="238" spans="1:40" ht="12.75" x14ac:dyDescent="0.2">
      <c r="A238" s="23">
        <f t="shared" si="15"/>
        <v>9</v>
      </c>
      <c r="B238" s="23">
        <f t="shared" si="16"/>
        <v>2011</v>
      </c>
      <c r="C238" s="23">
        <v>237</v>
      </c>
      <c r="D238" s="24">
        <v>40787</v>
      </c>
      <c r="E238" s="25">
        <f>IF(ISBLANK(table!E238),NA(),table!E238)</f>
        <v>45887</v>
      </c>
      <c r="F238" s="25" t="e">
        <f>IFERROR(IF(AND(ISERROR($E239),ISERROR(INDEX(GrocerySAF!C$2:C$251,MATCH(GrocerySA!$C238,GrocerySAF!$A$2:$A$251,0)))),$E238,INDEX(GrocerySAF!C$2:C$251,MATCH(GrocerySA!$C238,GrocerySAF!$A$2:$A$251,0))),NA())</f>
        <v>#N/A</v>
      </c>
      <c r="G238" s="25" t="e">
        <f>IFERROR(IF(AND(ISERROR($E239),ISERROR(INDEX(GrocerySAF!D$2:D$251,MATCH(GrocerySA!$C238,GrocerySAF!$A$2:$A$251,0)))),$E238,INDEX(GrocerySAF!D$2:D$251,MATCH(GrocerySA!$C238,GrocerySAF!$A$2:$A$251,0))),NA())</f>
        <v>#N/A</v>
      </c>
      <c r="H238" s="26" t="e">
        <f>IFERROR(IF(AND(ISERROR($E239),ISERROR(INDEX(GrocerySAF!B$2:B$251,MATCH(GrocerySA!$C238,GrocerySAF!$A$2:$A$251,0)))),$E238,INDEX(GrocerySAF!B$2:B$251,MATCH(GrocerySA!$C238,GrocerySAF!$A$2:$A$251,0))),NA())</f>
        <v>#N/A</v>
      </c>
      <c r="I238" s="25" t="e">
        <f>IFERROR(IF(AND(ISERROR($E239),ISERROR(INDEX(GrocerySAF!E$2:E$251,MATCH(GrocerySA!$C238,GrocerySAF!$A$2:$A$251,0)))),$E238,INDEX(GrocerySAF!E$2:E$251,MATCH(GrocerySA!$C238,GrocerySAF!$A$2:$A$251,0))),NA())</f>
        <v>#N/A</v>
      </c>
      <c r="J238" s="25" t="e">
        <f>IFERROR(IF(AND(ISERROR($E239),ISERROR(INDEX(GrocerySAF!F$2:F$251,MATCH(GrocerySA!$C238,GrocerySAF!$A$2:$A$251,0)))),$E238,INDEX(GrocerySAF!F$2:F$251,MATCH(GrocerySA!$C238,GrocerySAF!$A$2:$A$251,0))),NA())</f>
        <v>#N/A</v>
      </c>
      <c r="K238" s="25"/>
      <c r="L238" s="26"/>
      <c r="M238" s="25"/>
      <c r="N238" s="56">
        <f>E238/GrocerySA!E238</f>
        <v>1</v>
      </c>
      <c r="Z238" s="47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</row>
    <row r="239" spans="1:40" ht="12.75" x14ac:dyDescent="0.2">
      <c r="A239" s="23">
        <f t="shared" si="15"/>
        <v>10</v>
      </c>
      <c r="B239" s="23">
        <f t="shared" si="16"/>
        <v>2011</v>
      </c>
      <c r="C239" s="23">
        <v>238</v>
      </c>
      <c r="D239" s="24">
        <v>40817</v>
      </c>
      <c r="E239" s="25">
        <f>IF(ISBLANK(table!E239),NA(),table!E239)</f>
        <v>46047</v>
      </c>
      <c r="F239" s="25" t="e">
        <f>IFERROR(IF(AND(ISERROR($E240),ISERROR(INDEX(GrocerySAF!C$2:C$251,MATCH(GrocerySA!$C239,GrocerySAF!$A$2:$A$251,0)))),$E239,INDEX(GrocerySAF!C$2:C$251,MATCH(GrocerySA!$C239,GrocerySAF!$A$2:$A$251,0))),NA())</f>
        <v>#N/A</v>
      </c>
      <c r="G239" s="25" t="e">
        <f>IFERROR(IF(AND(ISERROR($E240),ISERROR(INDEX(GrocerySAF!D$2:D$251,MATCH(GrocerySA!$C239,GrocerySAF!$A$2:$A$251,0)))),$E239,INDEX(GrocerySAF!D$2:D$251,MATCH(GrocerySA!$C239,GrocerySAF!$A$2:$A$251,0))),NA())</f>
        <v>#N/A</v>
      </c>
      <c r="H239" s="26" t="e">
        <f>IFERROR(IF(AND(ISERROR($E240),ISERROR(INDEX(GrocerySAF!B$2:B$251,MATCH(GrocerySA!$C239,GrocerySAF!$A$2:$A$251,0)))),$E239,INDEX(GrocerySAF!B$2:B$251,MATCH(GrocerySA!$C239,GrocerySAF!$A$2:$A$251,0))),NA())</f>
        <v>#N/A</v>
      </c>
      <c r="I239" s="25" t="e">
        <f>IFERROR(IF(AND(ISERROR($E240),ISERROR(INDEX(GrocerySAF!E$2:E$251,MATCH(GrocerySA!$C239,GrocerySAF!$A$2:$A$251,0)))),$E239,INDEX(GrocerySAF!E$2:E$251,MATCH(GrocerySA!$C239,GrocerySAF!$A$2:$A$251,0))),NA())</f>
        <v>#N/A</v>
      </c>
      <c r="J239" s="25" t="e">
        <f>IFERROR(IF(AND(ISERROR($E240),ISERROR(INDEX(GrocerySAF!F$2:F$251,MATCH(GrocerySA!$C239,GrocerySAF!$A$2:$A$251,0)))),$E239,INDEX(GrocerySAF!F$2:F$251,MATCH(GrocerySA!$C239,GrocerySAF!$A$2:$A$251,0))),NA())</f>
        <v>#N/A</v>
      </c>
      <c r="K239" s="25"/>
      <c r="L239" s="26"/>
      <c r="M239" s="25"/>
      <c r="N239" s="56">
        <f>E239/GrocerySA!E239</f>
        <v>1</v>
      </c>
      <c r="Z239" s="47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</row>
    <row r="240" spans="1:40" ht="12.75" x14ac:dyDescent="0.2">
      <c r="A240" s="23">
        <f t="shared" si="15"/>
        <v>11</v>
      </c>
      <c r="B240" s="23">
        <f t="shared" si="16"/>
        <v>2011</v>
      </c>
      <c r="C240" s="23">
        <v>239</v>
      </c>
      <c r="D240" s="24">
        <v>40848</v>
      </c>
      <c r="E240" s="25">
        <f>IF(ISBLANK(table!E240),NA(),table!E240)</f>
        <v>46185</v>
      </c>
      <c r="F240" s="25" t="e">
        <f>IFERROR(IF(AND(ISERROR($E241),ISERROR(INDEX(GrocerySAF!C$2:C$251,MATCH(GrocerySA!$C240,GrocerySAF!$A$2:$A$251,0)))),$E240,INDEX(GrocerySAF!C$2:C$251,MATCH(GrocerySA!$C240,GrocerySAF!$A$2:$A$251,0))),NA())</f>
        <v>#N/A</v>
      </c>
      <c r="G240" s="25" t="e">
        <f>IFERROR(IF(AND(ISERROR($E241),ISERROR(INDEX(GrocerySAF!D$2:D$251,MATCH(GrocerySA!$C240,GrocerySAF!$A$2:$A$251,0)))),$E240,INDEX(GrocerySAF!D$2:D$251,MATCH(GrocerySA!$C240,GrocerySAF!$A$2:$A$251,0))),NA())</f>
        <v>#N/A</v>
      </c>
      <c r="H240" s="26" t="e">
        <f>IFERROR(IF(AND(ISERROR($E241),ISERROR(INDEX(GrocerySAF!B$2:B$251,MATCH(GrocerySA!$C240,GrocerySAF!$A$2:$A$251,0)))),$E240,INDEX(GrocerySAF!B$2:B$251,MATCH(GrocerySA!$C240,GrocerySAF!$A$2:$A$251,0))),NA())</f>
        <v>#N/A</v>
      </c>
      <c r="I240" s="25" t="e">
        <f>IFERROR(IF(AND(ISERROR($E241),ISERROR(INDEX(GrocerySAF!E$2:E$251,MATCH(GrocerySA!$C240,GrocerySAF!$A$2:$A$251,0)))),$E240,INDEX(GrocerySAF!E$2:E$251,MATCH(GrocerySA!$C240,GrocerySAF!$A$2:$A$251,0))),NA())</f>
        <v>#N/A</v>
      </c>
      <c r="J240" s="25" t="e">
        <f>IFERROR(IF(AND(ISERROR($E241),ISERROR(INDEX(GrocerySAF!F$2:F$251,MATCH(GrocerySA!$C240,GrocerySAF!$A$2:$A$251,0)))),$E240,INDEX(GrocerySAF!F$2:F$251,MATCH(GrocerySA!$C240,GrocerySAF!$A$2:$A$251,0))),NA())</f>
        <v>#N/A</v>
      </c>
      <c r="K240" s="25"/>
      <c r="L240" s="26"/>
      <c r="M240" s="25"/>
      <c r="N240" s="56">
        <f>E240/GrocerySA!E240</f>
        <v>1</v>
      </c>
      <c r="Z240" s="47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</row>
    <row r="241" spans="1:40" ht="12.75" x14ac:dyDescent="0.2">
      <c r="A241" s="23">
        <f t="shared" si="15"/>
        <v>12</v>
      </c>
      <c r="B241" s="23">
        <f t="shared" si="16"/>
        <v>2011</v>
      </c>
      <c r="C241" s="23">
        <v>240</v>
      </c>
      <c r="D241" s="24">
        <v>40878</v>
      </c>
      <c r="E241" s="25">
        <f>IF(ISBLANK(table!E241),NA(),table!E241)</f>
        <v>46078</v>
      </c>
      <c r="F241" s="25" t="e">
        <f>IFERROR(IF(AND(ISERROR($E242),ISERROR(INDEX(GrocerySAF!C$2:C$251,MATCH(GrocerySA!$C241,GrocerySAF!$A$2:$A$251,0)))),$E241,INDEX(GrocerySAF!C$2:C$251,MATCH(GrocerySA!$C241,GrocerySAF!$A$2:$A$251,0))),NA())</f>
        <v>#N/A</v>
      </c>
      <c r="G241" s="25" t="e">
        <f>IFERROR(IF(AND(ISERROR($E242),ISERROR(INDEX(GrocerySAF!D$2:D$251,MATCH(GrocerySA!$C241,GrocerySAF!$A$2:$A$251,0)))),$E241,INDEX(GrocerySAF!D$2:D$251,MATCH(GrocerySA!$C241,GrocerySAF!$A$2:$A$251,0))),NA())</f>
        <v>#N/A</v>
      </c>
      <c r="H241" s="26" t="e">
        <f>IFERROR(IF(AND(ISERROR($E242),ISERROR(INDEX(GrocerySAF!B$2:B$251,MATCH(GrocerySA!$C241,GrocerySAF!$A$2:$A$251,0)))),$E241,INDEX(GrocerySAF!B$2:B$251,MATCH(GrocerySA!$C241,GrocerySAF!$A$2:$A$251,0))),NA())</f>
        <v>#N/A</v>
      </c>
      <c r="I241" s="25" t="e">
        <f>IFERROR(IF(AND(ISERROR($E242),ISERROR(INDEX(GrocerySAF!E$2:E$251,MATCH(GrocerySA!$C241,GrocerySAF!$A$2:$A$251,0)))),$E241,INDEX(GrocerySAF!E$2:E$251,MATCH(GrocerySA!$C241,GrocerySAF!$A$2:$A$251,0))),NA())</f>
        <v>#N/A</v>
      </c>
      <c r="J241" s="25" t="e">
        <f>IFERROR(IF(AND(ISERROR($E242),ISERROR(INDEX(GrocerySAF!F$2:F$251,MATCH(GrocerySA!$C241,GrocerySAF!$A$2:$A$251,0)))),$E241,INDEX(GrocerySAF!F$2:F$251,MATCH(GrocerySA!$C241,GrocerySAF!$A$2:$A$251,0))),NA())</f>
        <v>#N/A</v>
      </c>
      <c r="K241" s="25"/>
      <c r="L241" s="26"/>
      <c r="M241" s="25"/>
      <c r="N241" s="56">
        <f>E241/GrocerySA!E241</f>
        <v>1</v>
      </c>
      <c r="Z241" s="47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</row>
    <row r="242" spans="1:40" ht="12.75" x14ac:dyDescent="0.2">
      <c r="A242" s="23">
        <f t="shared" si="15"/>
        <v>1</v>
      </c>
      <c r="B242" s="23">
        <f t="shared" si="16"/>
        <v>2012</v>
      </c>
      <c r="C242" s="23">
        <v>241</v>
      </c>
      <c r="D242" s="24">
        <v>40909</v>
      </c>
      <c r="E242" s="25">
        <f>IF(ISBLANK(table!E242),NA(),table!E242)</f>
        <v>46201</v>
      </c>
      <c r="F242" s="25" t="e">
        <f>IFERROR(IF(AND(ISERROR($E243),ISERROR(INDEX(GrocerySAF!C$2:C$251,MATCH(GrocerySA!$C242,GrocerySAF!$A$2:$A$251,0)))),$E242,INDEX(GrocerySAF!C$2:C$251,MATCH(GrocerySA!$C242,GrocerySAF!$A$2:$A$251,0))),NA())</f>
        <v>#N/A</v>
      </c>
      <c r="G242" s="25" t="e">
        <f>IFERROR(IF(AND(ISERROR($E243),ISERROR(INDEX(GrocerySAF!D$2:D$251,MATCH(GrocerySA!$C242,GrocerySAF!$A$2:$A$251,0)))),$E242,INDEX(GrocerySAF!D$2:D$251,MATCH(GrocerySA!$C242,GrocerySAF!$A$2:$A$251,0))),NA())</f>
        <v>#N/A</v>
      </c>
      <c r="H242" s="26" t="e">
        <f>IFERROR(IF(AND(ISERROR($E243),ISERROR(INDEX(GrocerySAF!B$2:B$251,MATCH(GrocerySA!$C242,GrocerySAF!$A$2:$A$251,0)))),$E242,INDEX(GrocerySAF!B$2:B$251,MATCH(GrocerySA!$C242,GrocerySAF!$A$2:$A$251,0))),NA())</f>
        <v>#N/A</v>
      </c>
      <c r="I242" s="25" t="e">
        <f>IFERROR(IF(AND(ISERROR($E243),ISERROR(INDEX(GrocerySAF!E$2:E$251,MATCH(GrocerySA!$C242,GrocerySAF!$A$2:$A$251,0)))),$E242,INDEX(GrocerySAF!E$2:E$251,MATCH(GrocerySA!$C242,GrocerySAF!$A$2:$A$251,0))),NA())</f>
        <v>#N/A</v>
      </c>
      <c r="J242" s="25" t="e">
        <f>IFERROR(IF(AND(ISERROR($E243),ISERROR(INDEX(GrocerySAF!F$2:F$251,MATCH(GrocerySA!$C242,GrocerySAF!$A$2:$A$251,0)))),$E242,INDEX(GrocerySAF!F$2:F$251,MATCH(GrocerySA!$C242,GrocerySAF!$A$2:$A$251,0))),NA())</f>
        <v>#N/A</v>
      </c>
      <c r="K242" s="25"/>
      <c r="L242" s="26"/>
      <c r="M242" s="25"/>
      <c r="N242" s="56">
        <f>E242/GrocerySA!E242</f>
        <v>1</v>
      </c>
      <c r="Z242" s="47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</row>
    <row r="243" spans="1:40" ht="12.75" x14ac:dyDescent="0.2">
      <c r="A243" s="23">
        <f t="shared" si="15"/>
        <v>2</v>
      </c>
      <c r="B243" s="23">
        <f t="shared" si="16"/>
        <v>2012</v>
      </c>
      <c r="C243" s="23">
        <v>242</v>
      </c>
      <c r="D243" s="24">
        <v>40940</v>
      </c>
      <c r="E243" s="25">
        <f>IF(ISBLANK(table!E243),NA(),table!E243)</f>
        <v>46353</v>
      </c>
      <c r="F243" s="25" t="e">
        <f>IFERROR(IF(AND(ISERROR($E244),ISERROR(INDEX(GrocerySAF!C$2:C$251,MATCH(GrocerySA!$C243,GrocerySAF!$A$2:$A$251,0)))),$E243,INDEX(GrocerySAF!C$2:C$251,MATCH(GrocerySA!$C243,GrocerySAF!$A$2:$A$251,0))),NA())</f>
        <v>#N/A</v>
      </c>
      <c r="G243" s="25" t="e">
        <f>IFERROR(IF(AND(ISERROR($E244),ISERROR(INDEX(GrocerySAF!D$2:D$251,MATCH(GrocerySA!$C243,GrocerySAF!$A$2:$A$251,0)))),$E243,INDEX(GrocerySAF!D$2:D$251,MATCH(GrocerySA!$C243,GrocerySAF!$A$2:$A$251,0))),NA())</f>
        <v>#N/A</v>
      </c>
      <c r="H243" s="26" t="e">
        <f>IFERROR(IF(AND(ISERROR($E244),ISERROR(INDEX(GrocerySAF!B$2:B$251,MATCH(GrocerySA!$C243,GrocerySAF!$A$2:$A$251,0)))),$E243,INDEX(GrocerySAF!B$2:B$251,MATCH(GrocerySA!$C243,GrocerySAF!$A$2:$A$251,0))),NA())</f>
        <v>#N/A</v>
      </c>
      <c r="I243" s="25" t="e">
        <f>IFERROR(IF(AND(ISERROR($E244),ISERROR(INDEX(GrocerySAF!E$2:E$251,MATCH(GrocerySA!$C243,GrocerySAF!$A$2:$A$251,0)))),$E243,INDEX(GrocerySAF!E$2:E$251,MATCH(GrocerySA!$C243,GrocerySAF!$A$2:$A$251,0))),NA())</f>
        <v>#N/A</v>
      </c>
      <c r="J243" s="25" t="e">
        <f>IFERROR(IF(AND(ISERROR($E244),ISERROR(INDEX(GrocerySAF!F$2:F$251,MATCH(GrocerySA!$C243,GrocerySAF!$A$2:$A$251,0)))),$E243,INDEX(GrocerySAF!F$2:F$251,MATCH(GrocerySA!$C243,GrocerySAF!$A$2:$A$251,0))),NA())</f>
        <v>#N/A</v>
      </c>
      <c r="K243" s="25"/>
      <c r="L243" s="26"/>
      <c r="M243" s="25"/>
      <c r="N243" s="56">
        <f>E243/GrocerySA!E243</f>
        <v>1</v>
      </c>
      <c r="Z243" s="47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</row>
    <row r="244" spans="1:40" ht="12.75" x14ac:dyDescent="0.2">
      <c r="A244" s="23">
        <f t="shared" si="15"/>
        <v>3</v>
      </c>
      <c r="B244" s="23">
        <f t="shared" si="16"/>
        <v>2012</v>
      </c>
      <c r="C244" s="23">
        <v>243</v>
      </c>
      <c r="D244" s="24">
        <v>40969</v>
      </c>
      <c r="E244" s="25">
        <f>IF(ISBLANK(table!E244),NA(),table!E244)</f>
        <v>46800</v>
      </c>
      <c r="F244" s="25" t="e">
        <f>IFERROR(IF(AND(ISERROR($E245),ISERROR(INDEX(GrocerySAF!C$2:C$251,MATCH(GrocerySA!$C244,GrocerySAF!$A$2:$A$251,0)))),$E244,INDEX(GrocerySAF!C$2:C$251,MATCH(GrocerySA!$C244,GrocerySAF!$A$2:$A$251,0))),NA())</f>
        <v>#N/A</v>
      </c>
      <c r="G244" s="25" t="e">
        <f>IFERROR(IF(AND(ISERROR($E245),ISERROR(INDEX(GrocerySAF!D$2:D$251,MATCH(GrocerySA!$C244,GrocerySAF!$A$2:$A$251,0)))),$E244,INDEX(GrocerySAF!D$2:D$251,MATCH(GrocerySA!$C244,GrocerySAF!$A$2:$A$251,0))),NA())</f>
        <v>#N/A</v>
      </c>
      <c r="H244" s="26" t="e">
        <f>IFERROR(IF(AND(ISERROR($E245),ISERROR(INDEX(GrocerySAF!B$2:B$251,MATCH(GrocerySA!$C244,GrocerySAF!$A$2:$A$251,0)))),$E244,INDEX(GrocerySAF!B$2:B$251,MATCH(GrocerySA!$C244,GrocerySAF!$A$2:$A$251,0))),NA())</f>
        <v>#N/A</v>
      </c>
      <c r="I244" s="25" t="e">
        <f>IFERROR(IF(AND(ISERROR($E245),ISERROR(INDEX(GrocerySAF!E$2:E$251,MATCH(GrocerySA!$C244,GrocerySAF!$A$2:$A$251,0)))),$E244,INDEX(GrocerySAF!E$2:E$251,MATCH(GrocerySA!$C244,GrocerySAF!$A$2:$A$251,0))),NA())</f>
        <v>#N/A</v>
      </c>
      <c r="J244" s="25" t="e">
        <f>IFERROR(IF(AND(ISERROR($E245),ISERROR(INDEX(GrocerySAF!F$2:F$251,MATCH(GrocerySA!$C244,GrocerySAF!$A$2:$A$251,0)))),$E244,INDEX(GrocerySAF!F$2:F$251,MATCH(GrocerySA!$C244,GrocerySAF!$A$2:$A$251,0))),NA())</f>
        <v>#N/A</v>
      </c>
      <c r="K244" s="25"/>
      <c r="L244" s="26"/>
      <c r="M244" s="25"/>
      <c r="N244" s="56">
        <f>E244/GrocerySA!E244</f>
        <v>1</v>
      </c>
      <c r="Z244" s="47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</row>
    <row r="245" spans="1:40" ht="12.75" x14ac:dyDescent="0.2">
      <c r="A245" s="23">
        <f t="shared" si="15"/>
        <v>4</v>
      </c>
      <c r="B245" s="23">
        <f t="shared" si="16"/>
        <v>2012</v>
      </c>
      <c r="C245" s="23">
        <v>244</v>
      </c>
      <c r="D245" s="24">
        <v>41000</v>
      </c>
      <c r="E245" s="25">
        <f>IF(ISBLANK(table!E245),NA(),table!E245)</f>
        <v>46879</v>
      </c>
      <c r="F245" s="25" t="e">
        <f>IFERROR(IF(AND(ISERROR($E246),ISERROR(INDEX(GrocerySAF!C$2:C$251,MATCH(GrocerySA!$C245,GrocerySAF!$A$2:$A$251,0)))),$E245,INDEX(GrocerySAF!C$2:C$251,MATCH(GrocerySA!$C245,GrocerySAF!$A$2:$A$251,0))),NA())</f>
        <v>#N/A</v>
      </c>
      <c r="G245" s="25" t="e">
        <f>IFERROR(IF(AND(ISERROR($E246),ISERROR(INDEX(GrocerySAF!D$2:D$251,MATCH(GrocerySA!$C245,GrocerySAF!$A$2:$A$251,0)))),$E245,INDEX(GrocerySAF!D$2:D$251,MATCH(GrocerySA!$C245,GrocerySAF!$A$2:$A$251,0))),NA())</f>
        <v>#N/A</v>
      </c>
      <c r="H245" s="26" t="e">
        <f>IFERROR(IF(AND(ISERROR($E246),ISERROR(INDEX(GrocerySAF!B$2:B$251,MATCH(GrocerySA!$C245,GrocerySAF!$A$2:$A$251,0)))),$E245,INDEX(GrocerySAF!B$2:B$251,MATCH(GrocerySA!$C245,GrocerySAF!$A$2:$A$251,0))),NA())</f>
        <v>#N/A</v>
      </c>
      <c r="I245" s="25" t="e">
        <f>IFERROR(IF(AND(ISERROR($E246),ISERROR(INDEX(GrocerySAF!E$2:E$251,MATCH(GrocerySA!$C245,GrocerySAF!$A$2:$A$251,0)))),$E245,INDEX(GrocerySAF!E$2:E$251,MATCH(GrocerySA!$C245,GrocerySAF!$A$2:$A$251,0))),NA())</f>
        <v>#N/A</v>
      </c>
      <c r="J245" s="25" t="e">
        <f>IFERROR(IF(AND(ISERROR($E246),ISERROR(INDEX(GrocerySAF!F$2:F$251,MATCH(GrocerySA!$C245,GrocerySAF!$A$2:$A$251,0)))),$E245,INDEX(GrocerySAF!F$2:F$251,MATCH(GrocerySA!$C245,GrocerySAF!$A$2:$A$251,0))),NA())</f>
        <v>#N/A</v>
      </c>
      <c r="K245" s="25"/>
      <c r="L245" s="26"/>
      <c r="M245" s="25"/>
      <c r="N245" s="56">
        <f>E245/GrocerySA!E245</f>
        <v>1</v>
      </c>
      <c r="Z245" s="47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</row>
    <row r="246" spans="1:40" ht="12.75" x14ac:dyDescent="0.2">
      <c r="A246" s="23">
        <f t="shared" si="15"/>
        <v>5</v>
      </c>
      <c r="B246" s="23">
        <f t="shared" si="16"/>
        <v>2012</v>
      </c>
      <c r="C246" s="23">
        <v>245</v>
      </c>
      <c r="D246" s="24">
        <v>41030</v>
      </c>
      <c r="E246" s="25">
        <f>IF(ISBLANK(table!E246),NA(),table!E246)</f>
        <v>46873</v>
      </c>
      <c r="F246" s="25" t="e">
        <f>IFERROR(IF(AND(ISERROR($E247),ISERROR(INDEX(GrocerySAF!C$2:C$251,MATCH(GrocerySA!$C246,GrocerySAF!$A$2:$A$251,0)))),$E246,INDEX(GrocerySAF!C$2:C$251,MATCH(GrocerySA!$C246,GrocerySAF!$A$2:$A$251,0))),NA())</f>
        <v>#N/A</v>
      </c>
      <c r="G246" s="25" t="e">
        <f>IFERROR(IF(AND(ISERROR($E247),ISERROR(INDEX(GrocerySAF!D$2:D$251,MATCH(GrocerySA!$C246,GrocerySAF!$A$2:$A$251,0)))),$E246,INDEX(GrocerySAF!D$2:D$251,MATCH(GrocerySA!$C246,GrocerySAF!$A$2:$A$251,0))),NA())</f>
        <v>#N/A</v>
      </c>
      <c r="H246" s="26" t="e">
        <f>IFERROR(IF(AND(ISERROR($E247),ISERROR(INDEX(GrocerySAF!B$2:B$251,MATCH(GrocerySA!$C246,GrocerySAF!$A$2:$A$251,0)))),$E246,INDEX(GrocerySAF!B$2:B$251,MATCH(GrocerySA!$C246,GrocerySAF!$A$2:$A$251,0))),NA())</f>
        <v>#N/A</v>
      </c>
      <c r="I246" s="25" t="e">
        <f>IFERROR(IF(AND(ISERROR($E247),ISERROR(INDEX(GrocerySAF!E$2:E$251,MATCH(GrocerySA!$C246,GrocerySAF!$A$2:$A$251,0)))),$E246,INDEX(GrocerySAF!E$2:E$251,MATCH(GrocerySA!$C246,GrocerySAF!$A$2:$A$251,0))),NA())</f>
        <v>#N/A</v>
      </c>
      <c r="J246" s="25" t="e">
        <f>IFERROR(IF(AND(ISERROR($E247),ISERROR(INDEX(GrocerySAF!F$2:F$251,MATCH(GrocerySA!$C246,GrocerySAF!$A$2:$A$251,0)))),$E246,INDEX(GrocerySAF!F$2:F$251,MATCH(GrocerySA!$C246,GrocerySAF!$A$2:$A$251,0))),NA())</f>
        <v>#N/A</v>
      </c>
      <c r="K246" s="25"/>
      <c r="L246" s="26"/>
      <c r="M246" s="25"/>
      <c r="N246" s="56">
        <f>E246/GrocerySA!E246</f>
        <v>1</v>
      </c>
      <c r="Z246" s="47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</row>
    <row r="247" spans="1:40" ht="12.75" x14ac:dyDescent="0.2">
      <c r="A247" s="23">
        <f t="shared" si="15"/>
        <v>6</v>
      </c>
      <c r="B247" s="23">
        <f t="shared" si="16"/>
        <v>2012</v>
      </c>
      <c r="C247" s="23">
        <v>246</v>
      </c>
      <c r="D247" s="24">
        <v>41061</v>
      </c>
      <c r="E247" s="25">
        <f>IF(ISBLANK(table!E247),NA(),table!E247)</f>
        <v>46889</v>
      </c>
      <c r="F247" s="25" t="e">
        <f>IFERROR(IF(AND(ISERROR($E248),ISERROR(INDEX(GrocerySAF!C$2:C$251,MATCH(GrocerySA!$C247,GrocerySAF!$A$2:$A$251,0)))),$E247,INDEX(GrocerySAF!C$2:C$251,MATCH(GrocerySA!$C247,GrocerySAF!$A$2:$A$251,0))),NA())</f>
        <v>#N/A</v>
      </c>
      <c r="G247" s="25" t="e">
        <f>IFERROR(IF(AND(ISERROR($E248),ISERROR(INDEX(GrocerySAF!D$2:D$251,MATCH(GrocerySA!$C247,GrocerySAF!$A$2:$A$251,0)))),$E247,INDEX(GrocerySAF!D$2:D$251,MATCH(GrocerySA!$C247,GrocerySAF!$A$2:$A$251,0))),NA())</f>
        <v>#N/A</v>
      </c>
      <c r="H247" s="26" t="e">
        <f>IFERROR(IF(AND(ISERROR($E248),ISERROR(INDEX(GrocerySAF!B$2:B$251,MATCH(GrocerySA!$C247,GrocerySAF!$A$2:$A$251,0)))),$E247,INDEX(GrocerySAF!B$2:B$251,MATCH(GrocerySA!$C247,GrocerySAF!$A$2:$A$251,0))),NA())</f>
        <v>#N/A</v>
      </c>
      <c r="I247" s="25" t="e">
        <f>IFERROR(IF(AND(ISERROR($E248),ISERROR(INDEX(GrocerySAF!E$2:E$251,MATCH(GrocerySA!$C247,GrocerySAF!$A$2:$A$251,0)))),$E247,INDEX(GrocerySAF!E$2:E$251,MATCH(GrocerySA!$C247,GrocerySAF!$A$2:$A$251,0))),NA())</f>
        <v>#N/A</v>
      </c>
      <c r="J247" s="25" t="e">
        <f>IFERROR(IF(AND(ISERROR($E248),ISERROR(INDEX(GrocerySAF!F$2:F$251,MATCH(GrocerySA!$C247,GrocerySAF!$A$2:$A$251,0)))),$E247,INDEX(GrocerySAF!F$2:F$251,MATCH(GrocerySA!$C247,GrocerySAF!$A$2:$A$251,0))),NA())</f>
        <v>#N/A</v>
      </c>
      <c r="K247" s="25"/>
      <c r="L247" s="26"/>
      <c r="M247" s="25"/>
      <c r="N247" s="56">
        <f>E247/GrocerySA!E247</f>
        <v>1</v>
      </c>
      <c r="Z247" s="47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</row>
    <row r="248" spans="1:40" ht="12.75" x14ac:dyDescent="0.2">
      <c r="A248" s="23">
        <f t="shared" si="15"/>
        <v>7</v>
      </c>
      <c r="B248" s="23">
        <f t="shared" si="16"/>
        <v>2012</v>
      </c>
      <c r="C248" s="23">
        <v>247</v>
      </c>
      <c r="D248" s="24">
        <v>41091</v>
      </c>
      <c r="E248" s="25">
        <f>IF(ISBLANK(table!E248),NA(),table!E248)</f>
        <v>46910</v>
      </c>
      <c r="F248" s="25" t="e">
        <f>IFERROR(IF(AND(ISERROR($E249),ISERROR(INDEX(GrocerySAF!C$2:C$251,MATCH(GrocerySA!$C248,GrocerySAF!$A$2:$A$251,0)))),$E248,INDEX(GrocerySAF!C$2:C$251,MATCH(GrocerySA!$C248,GrocerySAF!$A$2:$A$251,0))),NA())</f>
        <v>#N/A</v>
      </c>
      <c r="G248" s="25" t="e">
        <f>IFERROR(IF(AND(ISERROR($E249),ISERROR(INDEX(GrocerySAF!D$2:D$251,MATCH(GrocerySA!$C248,GrocerySAF!$A$2:$A$251,0)))),$E248,INDEX(GrocerySAF!D$2:D$251,MATCH(GrocerySA!$C248,GrocerySAF!$A$2:$A$251,0))),NA())</f>
        <v>#N/A</v>
      </c>
      <c r="H248" s="26" t="e">
        <f>IFERROR(IF(AND(ISERROR($E249),ISERROR(INDEX(GrocerySAF!B$2:B$251,MATCH(GrocerySA!$C248,GrocerySAF!$A$2:$A$251,0)))),$E248,INDEX(GrocerySAF!B$2:B$251,MATCH(GrocerySA!$C248,GrocerySAF!$A$2:$A$251,0))),NA())</f>
        <v>#N/A</v>
      </c>
      <c r="I248" s="25" t="e">
        <f>IFERROR(IF(AND(ISERROR($E249),ISERROR(INDEX(GrocerySAF!E$2:E$251,MATCH(GrocerySA!$C248,GrocerySAF!$A$2:$A$251,0)))),$E248,INDEX(GrocerySAF!E$2:E$251,MATCH(GrocerySA!$C248,GrocerySAF!$A$2:$A$251,0))),NA())</f>
        <v>#N/A</v>
      </c>
      <c r="J248" s="25" t="e">
        <f>IFERROR(IF(AND(ISERROR($E249),ISERROR(INDEX(GrocerySAF!F$2:F$251,MATCH(GrocerySA!$C248,GrocerySAF!$A$2:$A$251,0)))),$E248,INDEX(GrocerySAF!F$2:F$251,MATCH(GrocerySA!$C248,GrocerySAF!$A$2:$A$251,0))),NA())</f>
        <v>#N/A</v>
      </c>
      <c r="K248" s="25"/>
      <c r="L248" s="26"/>
      <c r="M248" s="25"/>
      <c r="N248" s="56">
        <f>E248/GrocerySA!E248</f>
        <v>1</v>
      </c>
      <c r="Z248" s="47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</row>
    <row r="249" spans="1:40" ht="12.75" x14ac:dyDescent="0.2">
      <c r="A249" s="23">
        <f t="shared" si="15"/>
        <v>8</v>
      </c>
      <c r="B249" s="23">
        <f t="shared" si="16"/>
        <v>2012</v>
      </c>
      <c r="C249" s="23">
        <v>248</v>
      </c>
      <c r="D249" s="24">
        <v>41122</v>
      </c>
      <c r="E249" s="25">
        <f>IF(ISBLANK(table!E249),NA(),table!E249)</f>
        <v>47059</v>
      </c>
      <c r="F249" s="25" t="e">
        <f>IFERROR(IF(AND(ISERROR($E250),ISERROR(INDEX(GrocerySAF!C$2:C$251,MATCH(GrocerySA!$C249,GrocerySAF!$A$2:$A$251,0)))),$E249,INDEX(GrocerySAF!C$2:C$251,MATCH(GrocerySA!$C249,GrocerySAF!$A$2:$A$251,0))),NA())</f>
        <v>#N/A</v>
      </c>
      <c r="G249" s="25" t="e">
        <f>IFERROR(IF(AND(ISERROR($E250),ISERROR(INDEX(GrocerySAF!D$2:D$251,MATCH(GrocerySA!$C249,GrocerySAF!$A$2:$A$251,0)))),$E249,INDEX(GrocerySAF!D$2:D$251,MATCH(GrocerySA!$C249,GrocerySAF!$A$2:$A$251,0))),NA())</f>
        <v>#N/A</v>
      </c>
      <c r="H249" s="26" t="e">
        <f>IFERROR(IF(AND(ISERROR($E250),ISERROR(INDEX(GrocerySAF!B$2:B$251,MATCH(GrocerySA!$C249,GrocerySAF!$A$2:$A$251,0)))),$E249,INDEX(GrocerySAF!B$2:B$251,MATCH(GrocerySA!$C249,GrocerySAF!$A$2:$A$251,0))),NA())</f>
        <v>#N/A</v>
      </c>
      <c r="I249" s="25" t="e">
        <f>IFERROR(IF(AND(ISERROR($E250),ISERROR(INDEX(GrocerySAF!E$2:E$251,MATCH(GrocerySA!$C249,GrocerySAF!$A$2:$A$251,0)))),$E249,INDEX(GrocerySAF!E$2:E$251,MATCH(GrocerySA!$C249,GrocerySAF!$A$2:$A$251,0))),NA())</f>
        <v>#N/A</v>
      </c>
      <c r="J249" s="25" t="e">
        <f>IFERROR(IF(AND(ISERROR($E250),ISERROR(INDEX(GrocerySAF!F$2:F$251,MATCH(GrocerySA!$C249,GrocerySAF!$A$2:$A$251,0)))),$E249,INDEX(GrocerySAF!F$2:F$251,MATCH(GrocerySA!$C249,GrocerySAF!$A$2:$A$251,0))),NA())</f>
        <v>#N/A</v>
      </c>
      <c r="K249" s="25"/>
      <c r="L249" s="26"/>
      <c r="M249" s="25"/>
      <c r="N249" s="56">
        <f>E249/GrocerySA!E249</f>
        <v>1</v>
      </c>
      <c r="Z249" s="47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</row>
    <row r="250" spans="1:40" ht="12.75" x14ac:dyDescent="0.2">
      <c r="A250" s="23">
        <f t="shared" si="15"/>
        <v>9</v>
      </c>
      <c r="B250" s="23">
        <f t="shared" si="16"/>
        <v>2012</v>
      </c>
      <c r="C250" s="23">
        <v>249</v>
      </c>
      <c r="D250" s="24">
        <v>41153</v>
      </c>
      <c r="E250" s="25">
        <f>IF(ISBLANK(table!E250),NA(),table!E250)</f>
        <v>47131</v>
      </c>
      <c r="F250" s="25" t="e">
        <f>IFERROR(IF(AND(ISERROR($E251),ISERROR(INDEX(GrocerySAF!C$2:C$251,MATCH(GrocerySA!$C250,GrocerySAF!$A$2:$A$251,0)))),$E250,INDEX(GrocerySAF!C$2:C$251,MATCH(GrocerySA!$C250,GrocerySAF!$A$2:$A$251,0))),NA())</f>
        <v>#N/A</v>
      </c>
      <c r="G250" s="25" t="e">
        <f>IFERROR(IF(AND(ISERROR($E251),ISERROR(INDEX(GrocerySAF!D$2:D$251,MATCH(GrocerySA!$C250,GrocerySAF!$A$2:$A$251,0)))),$E250,INDEX(GrocerySAF!D$2:D$251,MATCH(GrocerySA!$C250,GrocerySAF!$A$2:$A$251,0))),NA())</f>
        <v>#N/A</v>
      </c>
      <c r="H250" s="26" t="e">
        <f>IFERROR(IF(AND(ISERROR($E251),ISERROR(INDEX(GrocerySAF!B$2:B$251,MATCH(GrocerySA!$C250,GrocerySAF!$A$2:$A$251,0)))),$E250,INDEX(GrocerySAF!B$2:B$251,MATCH(GrocerySA!$C250,GrocerySAF!$A$2:$A$251,0))),NA())</f>
        <v>#N/A</v>
      </c>
      <c r="I250" s="25" t="e">
        <f>IFERROR(IF(AND(ISERROR($E251),ISERROR(INDEX(GrocerySAF!E$2:E$251,MATCH(GrocerySA!$C250,GrocerySAF!$A$2:$A$251,0)))),$E250,INDEX(GrocerySAF!E$2:E$251,MATCH(GrocerySA!$C250,GrocerySAF!$A$2:$A$251,0))),NA())</f>
        <v>#N/A</v>
      </c>
      <c r="J250" s="25" t="e">
        <f>IFERROR(IF(AND(ISERROR($E251),ISERROR(INDEX(GrocerySAF!F$2:F$251,MATCH(GrocerySA!$C250,GrocerySAF!$A$2:$A$251,0)))),$E250,INDEX(GrocerySAF!F$2:F$251,MATCH(GrocerySA!$C250,GrocerySAF!$A$2:$A$251,0))),NA())</f>
        <v>#N/A</v>
      </c>
      <c r="K250" s="25"/>
      <c r="L250" s="26"/>
      <c r="M250" s="25"/>
      <c r="N250" s="56">
        <f>E250/GrocerySA!E250</f>
        <v>1</v>
      </c>
      <c r="Z250" s="47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</row>
    <row r="251" spans="1:40" ht="12.75" x14ac:dyDescent="0.2">
      <c r="A251" s="23">
        <f t="shared" si="15"/>
        <v>10</v>
      </c>
      <c r="B251" s="23">
        <f t="shared" si="16"/>
        <v>2012</v>
      </c>
      <c r="C251" s="23">
        <v>250</v>
      </c>
      <c r="D251" s="24">
        <v>41183</v>
      </c>
      <c r="E251" s="25">
        <f>IF(ISBLANK(table!E251),NA(),table!E251)</f>
        <v>47402</v>
      </c>
      <c r="F251" s="25" t="e">
        <f>IFERROR(IF(AND(ISERROR($E252),ISERROR(INDEX(GrocerySAF!C$2:C$251,MATCH(GrocerySA!$C251,GrocerySAF!$A$2:$A$251,0)))),$E251,INDEX(GrocerySAF!C$2:C$251,MATCH(GrocerySA!$C251,GrocerySAF!$A$2:$A$251,0))),NA())</f>
        <v>#N/A</v>
      </c>
      <c r="G251" s="25" t="e">
        <f>IFERROR(IF(AND(ISERROR($E252),ISERROR(INDEX(GrocerySAF!D$2:D$251,MATCH(GrocerySA!$C251,GrocerySAF!$A$2:$A$251,0)))),$E251,INDEX(GrocerySAF!D$2:D$251,MATCH(GrocerySA!$C251,GrocerySAF!$A$2:$A$251,0))),NA())</f>
        <v>#N/A</v>
      </c>
      <c r="H251" s="26" t="e">
        <f>IFERROR(IF(AND(ISERROR($E252),ISERROR(INDEX(GrocerySAF!B$2:B$251,MATCH(GrocerySA!$C251,GrocerySAF!$A$2:$A$251,0)))),$E251,INDEX(GrocerySAF!B$2:B$251,MATCH(GrocerySA!$C251,GrocerySAF!$A$2:$A$251,0))),NA())</f>
        <v>#N/A</v>
      </c>
      <c r="I251" s="25" t="e">
        <f>IFERROR(IF(AND(ISERROR($E252),ISERROR(INDEX(GrocerySAF!E$2:E$251,MATCH(GrocerySA!$C251,GrocerySAF!$A$2:$A$251,0)))),$E251,INDEX(GrocerySAF!E$2:E$251,MATCH(GrocerySA!$C251,GrocerySAF!$A$2:$A$251,0))),NA())</f>
        <v>#N/A</v>
      </c>
      <c r="J251" s="25" t="e">
        <f>IFERROR(IF(AND(ISERROR($E252),ISERROR(INDEX(GrocerySAF!F$2:F$251,MATCH(GrocerySA!$C251,GrocerySAF!$A$2:$A$251,0)))),$E251,INDEX(GrocerySAF!F$2:F$251,MATCH(GrocerySA!$C251,GrocerySAF!$A$2:$A$251,0))),NA())</f>
        <v>#N/A</v>
      </c>
      <c r="K251" s="25"/>
      <c r="L251" s="26"/>
      <c r="M251" s="25"/>
      <c r="N251" s="56">
        <f>E251/GrocerySA!E251</f>
        <v>1</v>
      </c>
      <c r="Z251" s="47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</row>
    <row r="252" spans="1:40" ht="12.75" x14ac:dyDescent="0.2">
      <c r="A252" s="23">
        <f t="shared" si="15"/>
        <v>11</v>
      </c>
      <c r="B252" s="23">
        <f t="shared" si="16"/>
        <v>2012</v>
      </c>
      <c r="C252" s="23">
        <v>251</v>
      </c>
      <c r="D252" s="24">
        <v>41214</v>
      </c>
      <c r="E252" s="25">
        <f>IF(ISBLANK(table!E252),NA(),table!E252)</f>
        <v>47310</v>
      </c>
      <c r="F252" s="25" t="e">
        <f>IFERROR(IF(AND(ISERROR($E253),ISERROR(INDEX(GrocerySAF!C$2:C$251,MATCH(GrocerySA!$C252,GrocerySAF!$A$2:$A$251,0)))),$E252,INDEX(GrocerySAF!C$2:C$251,MATCH(GrocerySA!$C252,GrocerySAF!$A$2:$A$251,0))),NA())</f>
        <v>#N/A</v>
      </c>
      <c r="G252" s="25" t="e">
        <f>IFERROR(IF(AND(ISERROR($E253),ISERROR(INDEX(GrocerySAF!D$2:D$251,MATCH(GrocerySA!$C252,GrocerySAF!$A$2:$A$251,0)))),$E252,INDEX(GrocerySAF!D$2:D$251,MATCH(GrocerySA!$C252,GrocerySAF!$A$2:$A$251,0))),NA())</f>
        <v>#N/A</v>
      </c>
      <c r="H252" s="26" t="e">
        <f>IFERROR(IF(AND(ISERROR($E253),ISERROR(INDEX(GrocerySAF!B$2:B$251,MATCH(GrocerySA!$C252,GrocerySAF!$A$2:$A$251,0)))),$E252,INDEX(GrocerySAF!B$2:B$251,MATCH(GrocerySA!$C252,GrocerySAF!$A$2:$A$251,0))),NA())</f>
        <v>#N/A</v>
      </c>
      <c r="I252" s="25" t="e">
        <f>IFERROR(IF(AND(ISERROR($E253),ISERROR(INDEX(GrocerySAF!E$2:E$251,MATCH(GrocerySA!$C252,GrocerySAF!$A$2:$A$251,0)))),$E252,INDEX(GrocerySAF!E$2:E$251,MATCH(GrocerySA!$C252,GrocerySAF!$A$2:$A$251,0))),NA())</f>
        <v>#N/A</v>
      </c>
      <c r="J252" s="25" t="e">
        <f>IFERROR(IF(AND(ISERROR($E253),ISERROR(INDEX(GrocerySAF!F$2:F$251,MATCH(GrocerySA!$C252,GrocerySAF!$A$2:$A$251,0)))),$E252,INDEX(GrocerySAF!F$2:F$251,MATCH(GrocerySA!$C252,GrocerySAF!$A$2:$A$251,0))),NA())</f>
        <v>#N/A</v>
      </c>
      <c r="K252" s="25"/>
      <c r="L252" s="26"/>
      <c r="M252" s="25"/>
      <c r="N252" s="56">
        <f>E252/GrocerySA!E252</f>
        <v>1</v>
      </c>
      <c r="Z252" s="47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</row>
    <row r="253" spans="1:40" ht="12.75" x14ac:dyDescent="0.2">
      <c r="A253" s="23">
        <f t="shared" si="15"/>
        <v>12</v>
      </c>
      <c r="B253" s="23">
        <f t="shared" si="16"/>
        <v>2012</v>
      </c>
      <c r="C253" s="23">
        <v>252</v>
      </c>
      <c r="D253" s="24">
        <v>41244</v>
      </c>
      <c r="E253" s="25">
        <f>IF(ISBLANK(table!E253),NA(),table!E253)</f>
        <v>47142</v>
      </c>
      <c r="F253" s="25" t="e">
        <f>IFERROR(IF(AND(ISERROR($E254),ISERROR(INDEX(GrocerySAF!C$2:C$251,MATCH(GrocerySA!$C253,GrocerySAF!$A$2:$A$251,0)))),$E253,INDEX(GrocerySAF!C$2:C$251,MATCH(GrocerySA!$C253,GrocerySAF!$A$2:$A$251,0))),NA())</f>
        <v>#N/A</v>
      </c>
      <c r="G253" s="25" t="e">
        <f>IFERROR(IF(AND(ISERROR($E254),ISERROR(INDEX(GrocerySAF!D$2:D$251,MATCH(GrocerySA!$C253,GrocerySAF!$A$2:$A$251,0)))),$E253,INDEX(GrocerySAF!D$2:D$251,MATCH(GrocerySA!$C253,GrocerySAF!$A$2:$A$251,0))),NA())</f>
        <v>#N/A</v>
      </c>
      <c r="H253" s="26" t="e">
        <f>IFERROR(IF(AND(ISERROR($E254),ISERROR(INDEX(GrocerySAF!B$2:B$251,MATCH(GrocerySA!$C253,GrocerySAF!$A$2:$A$251,0)))),$E253,INDEX(GrocerySAF!B$2:B$251,MATCH(GrocerySA!$C253,GrocerySAF!$A$2:$A$251,0))),NA())</f>
        <v>#N/A</v>
      </c>
      <c r="I253" s="25" t="e">
        <f>IFERROR(IF(AND(ISERROR($E254),ISERROR(INDEX(GrocerySAF!E$2:E$251,MATCH(GrocerySA!$C253,GrocerySAF!$A$2:$A$251,0)))),$E253,INDEX(GrocerySAF!E$2:E$251,MATCH(GrocerySA!$C253,GrocerySAF!$A$2:$A$251,0))),NA())</f>
        <v>#N/A</v>
      </c>
      <c r="J253" s="25" t="e">
        <f>IFERROR(IF(AND(ISERROR($E254),ISERROR(INDEX(GrocerySAF!F$2:F$251,MATCH(GrocerySA!$C253,GrocerySAF!$A$2:$A$251,0)))),$E253,INDEX(GrocerySAF!F$2:F$251,MATCH(GrocerySA!$C253,GrocerySAF!$A$2:$A$251,0))),NA())</f>
        <v>#N/A</v>
      </c>
      <c r="K253" s="25"/>
      <c r="L253" s="26"/>
      <c r="M253" s="25"/>
      <c r="N253" s="56">
        <f>E253/GrocerySA!E253</f>
        <v>1</v>
      </c>
      <c r="Z253" s="47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</row>
    <row r="254" spans="1:40" ht="12.75" x14ac:dyDescent="0.2">
      <c r="A254" s="23">
        <f t="shared" si="15"/>
        <v>1</v>
      </c>
      <c r="B254" s="23">
        <f t="shared" si="16"/>
        <v>2013</v>
      </c>
      <c r="C254" s="23">
        <v>253</v>
      </c>
      <c r="D254" s="24">
        <v>41275</v>
      </c>
      <c r="E254" s="25">
        <f>IF(ISBLANK(table!E254),NA(),table!E254)</f>
        <v>47283</v>
      </c>
      <c r="F254" s="25" t="e">
        <f>IFERROR(IF(AND(ISERROR($E255),ISERROR(INDEX(GrocerySAF!C$2:C$251,MATCH(GrocerySA!$C254,GrocerySAF!$A$2:$A$251,0)))),$E254,INDEX(GrocerySAF!C$2:C$251,MATCH(GrocerySA!$C254,GrocerySAF!$A$2:$A$251,0))),NA())</f>
        <v>#N/A</v>
      </c>
      <c r="G254" s="25" t="e">
        <f>IFERROR(IF(AND(ISERROR($E255),ISERROR(INDEX(GrocerySAF!D$2:D$251,MATCH(GrocerySA!$C254,GrocerySAF!$A$2:$A$251,0)))),$E254,INDEX(GrocerySAF!D$2:D$251,MATCH(GrocerySA!$C254,GrocerySAF!$A$2:$A$251,0))),NA())</f>
        <v>#N/A</v>
      </c>
      <c r="H254" s="26" t="e">
        <f>IFERROR(IF(AND(ISERROR($E255),ISERROR(INDEX(GrocerySAF!B$2:B$251,MATCH(GrocerySA!$C254,GrocerySAF!$A$2:$A$251,0)))),$E254,INDEX(GrocerySAF!B$2:B$251,MATCH(GrocerySA!$C254,GrocerySAF!$A$2:$A$251,0))),NA())</f>
        <v>#N/A</v>
      </c>
      <c r="I254" s="25" t="e">
        <f>IFERROR(IF(AND(ISERROR($E255),ISERROR(INDEX(GrocerySAF!E$2:E$251,MATCH(GrocerySA!$C254,GrocerySAF!$A$2:$A$251,0)))),$E254,INDEX(GrocerySAF!E$2:E$251,MATCH(GrocerySA!$C254,GrocerySAF!$A$2:$A$251,0))),NA())</f>
        <v>#N/A</v>
      </c>
      <c r="J254" s="25" t="e">
        <f>IFERROR(IF(AND(ISERROR($E255),ISERROR(INDEX(GrocerySAF!F$2:F$251,MATCH(GrocerySA!$C254,GrocerySAF!$A$2:$A$251,0)))),$E254,INDEX(GrocerySAF!F$2:F$251,MATCH(GrocerySA!$C254,GrocerySAF!$A$2:$A$251,0))),NA())</f>
        <v>#N/A</v>
      </c>
      <c r="K254" s="25"/>
      <c r="L254" s="26"/>
      <c r="M254" s="25"/>
      <c r="N254" s="56">
        <f>E254/GrocerySA!E254</f>
        <v>1</v>
      </c>
      <c r="Z254" s="47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</row>
    <row r="255" spans="1:40" ht="12.75" x14ac:dyDescent="0.2">
      <c r="A255" s="23">
        <f t="shared" si="15"/>
        <v>2</v>
      </c>
      <c r="B255" s="23">
        <f t="shared" si="16"/>
        <v>2013</v>
      </c>
      <c r="C255" s="23">
        <v>254</v>
      </c>
      <c r="D255" s="24">
        <v>41306</v>
      </c>
      <c r="E255" s="25">
        <f>IF(ISBLANK(table!E255),NA(),table!E255)</f>
        <v>47729</v>
      </c>
      <c r="F255" s="25" t="e">
        <f>IFERROR(IF(AND(ISERROR($E256),ISERROR(INDEX(GrocerySAF!C$2:C$251,MATCH(GrocerySA!$C255,GrocerySAF!$A$2:$A$251,0)))),$E255,INDEX(GrocerySAF!C$2:C$251,MATCH(GrocerySA!$C255,GrocerySAF!$A$2:$A$251,0))),NA())</f>
        <v>#N/A</v>
      </c>
      <c r="G255" s="25" t="e">
        <f>IFERROR(IF(AND(ISERROR($E256),ISERROR(INDEX(GrocerySAF!D$2:D$251,MATCH(GrocerySA!$C255,GrocerySAF!$A$2:$A$251,0)))),$E255,INDEX(GrocerySAF!D$2:D$251,MATCH(GrocerySA!$C255,GrocerySAF!$A$2:$A$251,0))),NA())</f>
        <v>#N/A</v>
      </c>
      <c r="H255" s="26" t="e">
        <f>IFERROR(IF(AND(ISERROR($E256),ISERROR(INDEX(GrocerySAF!B$2:B$251,MATCH(GrocerySA!$C255,GrocerySAF!$A$2:$A$251,0)))),$E255,INDEX(GrocerySAF!B$2:B$251,MATCH(GrocerySA!$C255,GrocerySAF!$A$2:$A$251,0))),NA())</f>
        <v>#N/A</v>
      </c>
      <c r="I255" s="25" t="e">
        <f>IFERROR(IF(AND(ISERROR($E256),ISERROR(INDEX(GrocerySAF!E$2:E$251,MATCH(GrocerySA!$C255,GrocerySAF!$A$2:$A$251,0)))),$E255,INDEX(GrocerySAF!E$2:E$251,MATCH(GrocerySA!$C255,GrocerySAF!$A$2:$A$251,0))),NA())</f>
        <v>#N/A</v>
      </c>
      <c r="J255" s="25" t="e">
        <f>IFERROR(IF(AND(ISERROR($E256),ISERROR(INDEX(GrocerySAF!F$2:F$251,MATCH(GrocerySA!$C255,GrocerySAF!$A$2:$A$251,0)))),$E255,INDEX(GrocerySAF!F$2:F$251,MATCH(GrocerySA!$C255,GrocerySAF!$A$2:$A$251,0))),NA())</f>
        <v>#N/A</v>
      </c>
      <c r="K255" s="25"/>
      <c r="L255" s="26"/>
      <c r="M255" s="25"/>
      <c r="N255" s="56">
        <f>E255/GrocerySA!E255</f>
        <v>1</v>
      </c>
      <c r="Z255" s="47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</row>
    <row r="256" spans="1:40" ht="12.75" x14ac:dyDescent="0.2">
      <c r="A256" s="23">
        <f t="shared" si="15"/>
        <v>3</v>
      </c>
      <c r="B256" s="23">
        <f t="shared" si="16"/>
        <v>2013</v>
      </c>
      <c r="C256" s="23">
        <v>255</v>
      </c>
      <c r="D256" s="24">
        <v>41334</v>
      </c>
      <c r="E256" s="25">
        <f>IF(ISBLANK(table!E256),NA(),table!E256)</f>
        <v>47624</v>
      </c>
      <c r="F256" s="25" t="e">
        <f>IFERROR(IF(AND(ISERROR($E257),ISERROR(INDEX(GrocerySAF!C$2:C$251,MATCH(GrocerySA!$C256,GrocerySAF!$A$2:$A$251,0)))),$E256,INDEX(GrocerySAF!C$2:C$251,MATCH(GrocerySA!$C256,GrocerySAF!$A$2:$A$251,0))),NA())</f>
        <v>#N/A</v>
      </c>
      <c r="G256" s="25" t="e">
        <f>IFERROR(IF(AND(ISERROR($E257),ISERROR(INDEX(GrocerySAF!D$2:D$251,MATCH(GrocerySA!$C256,GrocerySAF!$A$2:$A$251,0)))),$E256,INDEX(GrocerySAF!D$2:D$251,MATCH(GrocerySA!$C256,GrocerySAF!$A$2:$A$251,0))),NA())</f>
        <v>#N/A</v>
      </c>
      <c r="H256" s="26" t="e">
        <f>IFERROR(IF(AND(ISERROR($E257),ISERROR(INDEX(GrocerySAF!B$2:B$251,MATCH(GrocerySA!$C256,GrocerySAF!$A$2:$A$251,0)))),$E256,INDEX(GrocerySAF!B$2:B$251,MATCH(GrocerySA!$C256,GrocerySAF!$A$2:$A$251,0))),NA())</f>
        <v>#N/A</v>
      </c>
      <c r="I256" s="25" t="e">
        <f>IFERROR(IF(AND(ISERROR($E257),ISERROR(INDEX(GrocerySAF!E$2:E$251,MATCH(GrocerySA!$C256,GrocerySAF!$A$2:$A$251,0)))),$E256,INDEX(GrocerySAF!E$2:E$251,MATCH(GrocerySA!$C256,GrocerySAF!$A$2:$A$251,0))),NA())</f>
        <v>#N/A</v>
      </c>
      <c r="J256" s="25" t="e">
        <f>IFERROR(IF(AND(ISERROR($E257),ISERROR(INDEX(GrocerySAF!F$2:F$251,MATCH(GrocerySA!$C256,GrocerySAF!$A$2:$A$251,0)))),$E256,INDEX(GrocerySAF!F$2:F$251,MATCH(GrocerySA!$C256,GrocerySAF!$A$2:$A$251,0))),NA())</f>
        <v>#N/A</v>
      </c>
      <c r="K256" s="25"/>
      <c r="L256" s="26"/>
      <c r="M256" s="25"/>
      <c r="N256" s="56">
        <f>E256/GrocerySA!E256</f>
        <v>1</v>
      </c>
      <c r="Z256" s="47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</row>
    <row r="257" spans="1:40" ht="12.75" x14ac:dyDescent="0.2">
      <c r="A257" s="23">
        <f t="shared" si="15"/>
        <v>4</v>
      </c>
      <c r="B257" s="23">
        <f t="shared" si="16"/>
        <v>2013</v>
      </c>
      <c r="C257" s="23">
        <v>256</v>
      </c>
      <c r="D257" s="24">
        <v>41365</v>
      </c>
      <c r="E257" s="25">
        <f>IF(ISBLANK(table!E257),NA(),table!E257)</f>
        <v>47307</v>
      </c>
      <c r="F257" s="25" t="e">
        <f>IFERROR(IF(AND(ISERROR($E258),ISERROR(INDEX(GrocerySAF!C$2:C$251,MATCH(GrocerySA!$C257,GrocerySAF!$A$2:$A$251,0)))),$E257,INDEX(GrocerySAF!C$2:C$251,MATCH(GrocerySA!$C257,GrocerySAF!$A$2:$A$251,0))),NA())</f>
        <v>#N/A</v>
      </c>
      <c r="G257" s="25" t="e">
        <f>IFERROR(IF(AND(ISERROR($E258),ISERROR(INDEX(GrocerySAF!D$2:D$251,MATCH(GrocerySA!$C257,GrocerySAF!$A$2:$A$251,0)))),$E257,INDEX(GrocerySAF!D$2:D$251,MATCH(GrocerySA!$C257,GrocerySAF!$A$2:$A$251,0))),NA())</f>
        <v>#N/A</v>
      </c>
      <c r="H257" s="26" t="e">
        <f>IFERROR(IF(AND(ISERROR($E258),ISERROR(INDEX(GrocerySAF!B$2:B$251,MATCH(GrocerySA!$C257,GrocerySAF!$A$2:$A$251,0)))),$E257,INDEX(GrocerySAF!B$2:B$251,MATCH(GrocerySA!$C257,GrocerySAF!$A$2:$A$251,0))),NA())</f>
        <v>#N/A</v>
      </c>
      <c r="I257" s="25" t="e">
        <f>IFERROR(IF(AND(ISERROR($E258),ISERROR(INDEX(GrocerySAF!E$2:E$251,MATCH(GrocerySA!$C257,GrocerySAF!$A$2:$A$251,0)))),$E257,INDEX(GrocerySAF!E$2:E$251,MATCH(GrocerySA!$C257,GrocerySAF!$A$2:$A$251,0))),NA())</f>
        <v>#N/A</v>
      </c>
      <c r="J257" s="25" t="e">
        <f>IFERROR(IF(AND(ISERROR($E258),ISERROR(INDEX(GrocerySAF!F$2:F$251,MATCH(GrocerySA!$C257,GrocerySAF!$A$2:$A$251,0)))),$E257,INDEX(GrocerySAF!F$2:F$251,MATCH(GrocerySA!$C257,GrocerySAF!$A$2:$A$251,0))),NA())</f>
        <v>#N/A</v>
      </c>
      <c r="K257" s="25"/>
      <c r="L257" s="26"/>
      <c r="M257" s="25"/>
      <c r="N257" s="56">
        <f>E257/GrocerySA!E257</f>
        <v>1</v>
      </c>
      <c r="Z257" s="47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</row>
    <row r="258" spans="1:40" ht="12.75" x14ac:dyDescent="0.2">
      <c r="A258" s="23">
        <f t="shared" si="15"/>
        <v>5</v>
      </c>
      <c r="B258" s="23">
        <f t="shared" si="16"/>
        <v>2013</v>
      </c>
      <c r="C258" s="23">
        <v>257</v>
      </c>
      <c r="D258" s="24">
        <v>41395</v>
      </c>
      <c r="E258" s="25">
        <f>IF(ISBLANK(table!E258),NA(),table!E258)</f>
        <v>47800</v>
      </c>
      <c r="F258" s="25" t="e">
        <f>IFERROR(IF(AND(ISERROR($E259),ISERROR(INDEX(GrocerySAF!C$2:C$251,MATCH(GrocerySA!$C258,GrocerySAF!$A$2:$A$251,0)))),$E258,INDEX(GrocerySAF!C$2:C$251,MATCH(GrocerySA!$C258,GrocerySAF!$A$2:$A$251,0))),NA())</f>
        <v>#N/A</v>
      </c>
      <c r="G258" s="25" t="e">
        <f>IFERROR(IF(AND(ISERROR($E259),ISERROR(INDEX(GrocerySAF!D$2:D$251,MATCH(GrocerySA!$C258,GrocerySAF!$A$2:$A$251,0)))),$E258,INDEX(GrocerySAF!D$2:D$251,MATCH(GrocerySA!$C258,GrocerySAF!$A$2:$A$251,0))),NA())</f>
        <v>#N/A</v>
      </c>
      <c r="H258" s="26" t="e">
        <f>IFERROR(IF(AND(ISERROR($E259),ISERROR(INDEX(GrocerySAF!B$2:B$251,MATCH(GrocerySA!$C258,GrocerySAF!$A$2:$A$251,0)))),$E258,INDEX(GrocerySAF!B$2:B$251,MATCH(GrocerySA!$C258,GrocerySAF!$A$2:$A$251,0))),NA())</f>
        <v>#N/A</v>
      </c>
      <c r="I258" s="25" t="e">
        <f>IFERROR(IF(AND(ISERROR($E259),ISERROR(INDEX(GrocerySAF!E$2:E$251,MATCH(GrocerySA!$C258,GrocerySAF!$A$2:$A$251,0)))),$E258,INDEX(GrocerySAF!E$2:E$251,MATCH(GrocerySA!$C258,GrocerySAF!$A$2:$A$251,0))),NA())</f>
        <v>#N/A</v>
      </c>
      <c r="J258" s="25" t="e">
        <f>IFERROR(IF(AND(ISERROR($E259),ISERROR(INDEX(GrocerySAF!F$2:F$251,MATCH(GrocerySA!$C258,GrocerySAF!$A$2:$A$251,0)))),$E258,INDEX(GrocerySAF!F$2:F$251,MATCH(GrocerySA!$C258,GrocerySAF!$A$2:$A$251,0))),NA())</f>
        <v>#N/A</v>
      </c>
      <c r="K258" s="25"/>
      <c r="L258" s="26"/>
      <c r="M258" s="25"/>
      <c r="N258" s="56">
        <f>E258/GrocerySA!E258</f>
        <v>1</v>
      </c>
      <c r="Z258" s="47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</row>
    <row r="259" spans="1:40" ht="12.75" x14ac:dyDescent="0.2">
      <c r="A259" s="23">
        <f t="shared" ref="A259:A322" si="17">MONTH(D259)</f>
        <v>6</v>
      </c>
      <c r="B259" s="23">
        <f t="shared" ref="B259:B322" si="18">YEAR(D259)</f>
        <v>2013</v>
      </c>
      <c r="C259" s="23">
        <v>258</v>
      </c>
      <c r="D259" s="24">
        <v>41426</v>
      </c>
      <c r="E259" s="25">
        <f>IF(ISBLANK(table!E259),NA(),table!E259)</f>
        <v>47792</v>
      </c>
      <c r="F259" s="25" t="e">
        <f>IFERROR(IF(AND(ISERROR($E260),ISERROR(INDEX(GrocerySAF!C$2:C$251,MATCH(GrocerySA!$C259,GrocerySAF!$A$2:$A$251,0)))),$E259,INDEX(GrocerySAF!C$2:C$251,MATCH(GrocerySA!$C259,GrocerySAF!$A$2:$A$251,0))),NA())</f>
        <v>#N/A</v>
      </c>
      <c r="G259" s="25" t="e">
        <f>IFERROR(IF(AND(ISERROR($E260),ISERROR(INDEX(GrocerySAF!D$2:D$251,MATCH(GrocerySA!$C259,GrocerySAF!$A$2:$A$251,0)))),$E259,INDEX(GrocerySAF!D$2:D$251,MATCH(GrocerySA!$C259,GrocerySAF!$A$2:$A$251,0))),NA())</f>
        <v>#N/A</v>
      </c>
      <c r="H259" s="26" t="e">
        <f>IFERROR(IF(AND(ISERROR($E260),ISERROR(INDEX(GrocerySAF!B$2:B$251,MATCH(GrocerySA!$C259,GrocerySAF!$A$2:$A$251,0)))),$E259,INDEX(GrocerySAF!B$2:B$251,MATCH(GrocerySA!$C259,GrocerySAF!$A$2:$A$251,0))),NA())</f>
        <v>#N/A</v>
      </c>
      <c r="I259" s="25" t="e">
        <f>IFERROR(IF(AND(ISERROR($E260),ISERROR(INDEX(GrocerySAF!E$2:E$251,MATCH(GrocerySA!$C259,GrocerySAF!$A$2:$A$251,0)))),$E259,INDEX(GrocerySAF!E$2:E$251,MATCH(GrocerySA!$C259,GrocerySAF!$A$2:$A$251,0))),NA())</f>
        <v>#N/A</v>
      </c>
      <c r="J259" s="25" t="e">
        <f>IFERROR(IF(AND(ISERROR($E260),ISERROR(INDEX(GrocerySAF!F$2:F$251,MATCH(GrocerySA!$C259,GrocerySAF!$A$2:$A$251,0)))),$E259,INDEX(GrocerySAF!F$2:F$251,MATCH(GrocerySA!$C259,GrocerySAF!$A$2:$A$251,0))),NA())</f>
        <v>#N/A</v>
      </c>
      <c r="K259" s="25"/>
      <c r="L259" s="26"/>
      <c r="M259" s="25"/>
      <c r="N259" s="56">
        <f>E259/GrocerySA!E259</f>
        <v>1</v>
      </c>
      <c r="Z259" s="47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</row>
    <row r="260" spans="1:40" ht="12.75" x14ac:dyDescent="0.2">
      <c r="A260" s="23">
        <f t="shared" si="17"/>
        <v>7</v>
      </c>
      <c r="B260" s="23">
        <f t="shared" si="18"/>
        <v>2013</v>
      </c>
      <c r="C260" s="23">
        <v>259</v>
      </c>
      <c r="D260" s="24">
        <v>41456</v>
      </c>
      <c r="E260" s="25">
        <f>IF(ISBLANK(table!E260),NA(),table!E260)</f>
        <v>48101</v>
      </c>
      <c r="F260" s="25" t="e">
        <f>IFERROR(IF(AND(ISERROR($E261),ISERROR(INDEX(GrocerySAF!C$2:C$251,MATCH(GrocerySA!$C260,GrocerySAF!$A$2:$A$251,0)))),$E260,INDEX(GrocerySAF!C$2:C$251,MATCH(GrocerySA!$C260,GrocerySAF!$A$2:$A$251,0))),NA())</f>
        <v>#N/A</v>
      </c>
      <c r="G260" s="25" t="e">
        <f>IFERROR(IF(AND(ISERROR($E261),ISERROR(INDEX(GrocerySAF!D$2:D$251,MATCH(GrocerySA!$C260,GrocerySAF!$A$2:$A$251,0)))),$E260,INDEX(GrocerySAF!D$2:D$251,MATCH(GrocerySA!$C260,GrocerySAF!$A$2:$A$251,0))),NA())</f>
        <v>#N/A</v>
      </c>
      <c r="H260" s="26" t="e">
        <f>IFERROR(IF(AND(ISERROR($E261),ISERROR(INDEX(GrocerySAF!B$2:B$251,MATCH(GrocerySA!$C260,GrocerySAF!$A$2:$A$251,0)))),$E260,INDEX(GrocerySAF!B$2:B$251,MATCH(GrocerySA!$C260,GrocerySAF!$A$2:$A$251,0))),NA())</f>
        <v>#N/A</v>
      </c>
      <c r="I260" s="25" t="e">
        <f>IFERROR(IF(AND(ISERROR($E261),ISERROR(INDEX(GrocerySAF!E$2:E$251,MATCH(GrocerySA!$C260,GrocerySAF!$A$2:$A$251,0)))),$E260,INDEX(GrocerySAF!E$2:E$251,MATCH(GrocerySA!$C260,GrocerySAF!$A$2:$A$251,0))),NA())</f>
        <v>#N/A</v>
      </c>
      <c r="J260" s="25" t="e">
        <f>IFERROR(IF(AND(ISERROR($E261),ISERROR(INDEX(GrocerySAF!F$2:F$251,MATCH(GrocerySA!$C260,GrocerySAF!$A$2:$A$251,0)))),$E260,INDEX(GrocerySAF!F$2:F$251,MATCH(GrocerySA!$C260,GrocerySAF!$A$2:$A$251,0))),NA())</f>
        <v>#N/A</v>
      </c>
      <c r="K260" s="25"/>
      <c r="L260" s="26"/>
      <c r="M260" s="25"/>
      <c r="N260" s="56">
        <f>E260/GrocerySA!E260</f>
        <v>1</v>
      </c>
      <c r="Z260" s="47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</row>
    <row r="261" spans="1:40" ht="12.75" x14ac:dyDescent="0.2">
      <c r="A261" s="23">
        <f t="shared" si="17"/>
        <v>8</v>
      </c>
      <c r="B261" s="23">
        <f t="shared" si="18"/>
        <v>2013</v>
      </c>
      <c r="C261" s="23">
        <v>260</v>
      </c>
      <c r="D261" s="24">
        <v>41487</v>
      </c>
      <c r="E261" s="25">
        <f>IF(ISBLANK(table!E261),NA(),table!E261)</f>
        <v>48183</v>
      </c>
      <c r="F261" s="25" t="e">
        <f>IFERROR(IF(AND(ISERROR($E262),ISERROR(INDEX(GrocerySAF!C$2:C$251,MATCH(GrocerySA!$C261,GrocerySAF!$A$2:$A$251,0)))),$E261,INDEX(GrocerySAF!C$2:C$251,MATCH(GrocerySA!$C261,GrocerySAF!$A$2:$A$251,0))),NA())</f>
        <v>#N/A</v>
      </c>
      <c r="G261" s="25" t="e">
        <f>IFERROR(IF(AND(ISERROR($E262),ISERROR(INDEX(GrocerySAF!D$2:D$251,MATCH(GrocerySA!$C261,GrocerySAF!$A$2:$A$251,0)))),$E261,INDEX(GrocerySAF!D$2:D$251,MATCH(GrocerySA!$C261,GrocerySAF!$A$2:$A$251,0))),NA())</f>
        <v>#N/A</v>
      </c>
      <c r="H261" s="26" t="e">
        <f>IFERROR(IF(AND(ISERROR($E262),ISERROR(INDEX(GrocerySAF!B$2:B$251,MATCH(GrocerySA!$C261,GrocerySAF!$A$2:$A$251,0)))),$E261,INDEX(GrocerySAF!B$2:B$251,MATCH(GrocerySA!$C261,GrocerySAF!$A$2:$A$251,0))),NA())</f>
        <v>#N/A</v>
      </c>
      <c r="I261" s="25" t="e">
        <f>IFERROR(IF(AND(ISERROR($E262),ISERROR(INDEX(GrocerySAF!E$2:E$251,MATCH(GrocerySA!$C261,GrocerySAF!$A$2:$A$251,0)))),$E261,INDEX(GrocerySAF!E$2:E$251,MATCH(GrocerySA!$C261,GrocerySAF!$A$2:$A$251,0))),NA())</f>
        <v>#N/A</v>
      </c>
      <c r="J261" s="25" t="e">
        <f>IFERROR(IF(AND(ISERROR($E262),ISERROR(INDEX(GrocerySAF!F$2:F$251,MATCH(GrocerySA!$C261,GrocerySAF!$A$2:$A$251,0)))),$E261,INDEX(GrocerySAF!F$2:F$251,MATCH(GrocerySA!$C261,GrocerySAF!$A$2:$A$251,0))),NA())</f>
        <v>#N/A</v>
      </c>
      <c r="K261" s="25"/>
      <c r="L261" s="26"/>
      <c r="M261" s="25"/>
      <c r="N261" s="56">
        <f>E261/GrocerySA!E261</f>
        <v>1</v>
      </c>
      <c r="Z261" s="47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</row>
    <row r="262" spans="1:40" ht="12.75" x14ac:dyDescent="0.2">
      <c r="A262" s="23">
        <f t="shared" si="17"/>
        <v>9</v>
      </c>
      <c r="B262" s="23">
        <f t="shared" si="18"/>
        <v>2013</v>
      </c>
      <c r="C262" s="23">
        <v>261</v>
      </c>
      <c r="D262" s="24">
        <v>41518</v>
      </c>
      <c r="E262" s="25">
        <f>IF(ISBLANK(table!E262),NA(),table!E262)</f>
        <v>48290</v>
      </c>
      <c r="F262" s="25" t="e">
        <f>IFERROR(IF(AND(ISERROR($E263),ISERROR(INDEX(GrocerySAF!C$2:C$251,MATCH(GrocerySA!$C262,GrocerySAF!$A$2:$A$251,0)))),$E262,INDEX(GrocerySAF!C$2:C$251,MATCH(GrocerySA!$C262,GrocerySAF!$A$2:$A$251,0))),NA())</f>
        <v>#N/A</v>
      </c>
      <c r="G262" s="25" t="e">
        <f>IFERROR(IF(AND(ISERROR($E263),ISERROR(INDEX(GrocerySAF!D$2:D$251,MATCH(GrocerySA!$C262,GrocerySAF!$A$2:$A$251,0)))),$E262,INDEX(GrocerySAF!D$2:D$251,MATCH(GrocerySA!$C262,GrocerySAF!$A$2:$A$251,0))),NA())</f>
        <v>#N/A</v>
      </c>
      <c r="H262" s="26" t="e">
        <f>IFERROR(IF(AND(ISERROR($E263),ISERROR(INDEX(GrocerySAF!B$2:B$251,MATCH(GrocerySA!$C262,GrocerySAF!$A$2:$A$251,0)))),$E262,INDEX(GrocerySAF!B$2:B$251,MATCH(GrocerySA!$C262,GrocerySAF!$A$2:$A$251,0))),NA())</f>
        <v>#N/A</v>
      </c>
      <c r="I262" s="25" t="e">
        <f>IFERROR(IF(AND(ISERROR($E263),ISERROR(INDEX(GrocerySAF!E$2:E$251,MATCH(GrocerySA!$C262,GrocerySAF!$A$2:$A$251,0)))),$E262,INDEX(GrocerySAF!E$2:E$251,MATCH(GrocerySA!$C262,GrocerySAF!$A$2:$A$251,0))),NA())</f>
        <v>#N/A</v>
      </c>
      <c r="J262" s="25" t="e">
        <f>IFERROR(IF(AND(ISERROR($E263),ISERROR(INDEX(GrocerySAF!F$2:F$251,MATCH(GrocerySA!$C262,GrocerySAF!$A$2:$A$251,0)))),$E262,INDEX(GrocerySAF!F$2:F$251,MATCH(GrocerySA!$C262,GrocerySAF!$A$2:$A$251,0))),NA())</f>
        <v>#N/A</v>
      </c>
      <c r="K262" s="25"/>
      <c r="L262" s="26"/>
      <c r="M262" s="25"/>
      <c r="N262" s="56">
        <f>E262/GrocerySA!E262</f>
        <v>1</v>
      </c>
      <c r="Z262" s="47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</row>
    <row r="263" spans="1:40" ht="12.75" x14ac:dyDescent="0.2">
      <c r="A263" s="23">
        <f t="shared" si="17"/>
        <v>10</v>
      </c>
      <c r="B263" s="23">
        <f t="shared" si="18"/>
        <v>2013</v>
      </c>
      <c r="C263" s="23">
        <v>262</v>
      </c>
      <c r="D263" s="24">
        <v>41548</v>
      </c>
      <c r="E263" s="25">
        <f>IF(ISBLANK(table!E263),NA(),table!E263)</f>
        <v>48443</v>
      </c>
      <c r="F263" s="25" t="e">
        <f>IFERROR(IF(AND(ISERROR($E264),ISERROR(INDEX(GrocerySAF!C$2:C$251,MATCH(GrocerySA!$C263,GrocerySAF!$A$2:$A$251,0)))),$E263,INDEX(GrocerySAF!C$2:C$251,MATCH(GrocerySA!$C263,GrocerySAF!$A$2:$A$251,0))),NA())</f>
        <v>#N/A</v>
      </c>
      <c r="G263" s="25" t="e">
        <f>IFERROR(IF(AND(ISERROR($E264),ISERROR(INDEX(GrocerySAF!D$2:D$251,MATCH(GrocerySA!$C263,GrocerySAF!$A$2:$A$251,0)))),$E263,INDEX(GrocerySAF!D$2:D$251,MATCH(GrocerySA!$C263,GrocerySAF!$A$2:$A$251,0))),NA())</f>
        <v>#N/A</v>
      </c>
      <c r="H263" s="26" t="e">
        <f>IFERROR(IF(AND(ISERROR($E264),ISERROR(INDEX(GrocerySAF!B$2:B$251,MATCH(GrocerySA!$C263,GrocerySAF!$A$2:$A$251,0)))),$E263,INDEX(GrocerySAF!B$2:B$251,MATCH(GrocerySA!$C263,GrocerySAF!$A$2:$A$251,0))),NA())</f>
        <v>#N/A</v>
      </c>
      <c r="I263" s="25" t="e">
        <f>IFERROR(IF(AND(ISERROR($E264),ISERROR(INDEX(GrocerySAF!E$2:E$251,MATCH(GrocerySA!$C263,GrocerySAF!$A$2:$A$251,0)))),$E263,INDEX(GrocerySAF!E$2:E$251,MATCH(GrocerySA!$C263,GrocerySAF!$A$2:$A$251,0))),NA())</f>
        <v>#N/A</v>
      </c>
      <c r="J263" s="25" t="e">
        <f>IFERROR(IF(AND(ISERROR($E264),ISERROR(INDEX(GrocerySAF!F$2:F$251,MATCH(GrocerySA!$C263,GrocerySAF!$A$2:$A$251,0)))),$E263,INDEX(GrocerySAF!F$2:F$251,MATCH(GrocerySA!$C263,GrocerySAF!$A$2:$A$251,0))),NA())</f>
        <v>#N/A</v>
      </c>
      <c r="K263" s="25"/>
      <c r="L263" s="26"/>
      <c r="M263" s="25"/>
      <c r="N263" s="56">
        <f>E263/GrocerySA!E263</f>
        <v>1</v>
      </c>
      <c r="Z263" s="47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</row>
    <row r="264" spans="1:40" ht="12.75" x14ac:dyDescent="0.2">
      <c r="A264" s="23">
        <f t="shared" si="17"/>
        <v>11</v>
      </c>
      <c r="B264" s="23">
        <f t="shared" si="18"/>
        <v>2013</v>
      </c>
      <c r="C264" s="23">
        <v>263</v>
      </c>
      <c r="D264" s="24">
        <v>41579</v>
      </c>
      <c r="E264" s="25">
        <f>IF(ISBLANK(table!E264),NA(),table!E264)</f>
        <v>48493</v>
      </c>
      <c r="F264" s="25" t="e">
        <f>IFERROR(IF(AND(ISERROR($E265),ISERROR(INDEX(GrocerySAF!C$2:C$251,MATCH(GrocerySA!$C264,GrocerySAF!$A$2:$A$251,0)))),$E264,INDEX(GrocerySAF!C$2:C$251,MATCH(GrocerySA!$C264,GrocerySAF!$A$2:$A$251,0))),NA())</f>
        <v>#N/A</v>
      </c>
      <c r="G264" s="25" t="e">
        <f>IFERROR(IF(AND(ISERROR($E265),ISERROR(INDEX(GrocerySAF!D$2:D$251,MATCH(GrocerySA!$C264,GrocerySAF!$A$2:$A$251,0)))),$E264,INDEX(GrocerySAF!D$2:D$251,MATCH(GrocerySA!$C264,GrocerySAF!$A$2:$A$251,0))),NA())</f>
        <v>#N/A</v>
      </c>
      <c r="H264" s="26" t="e">
        <f>IFERROR(IF(AND(ISERROR($E265),ISERROR(INDEX(GrocerySAF!B$2:B$251,MATCH(GrocerySA!$C264,GrocerySAF!$A$2:$A$251,0)))),$E264,INDEX(GrocerySAF!B$2:B$251,MATCH(GrocerySA!$C264,GrocerySAF!$A$2:$A$251,0))),NA())</f>
        <v>#N/A</v>
      </c>
      <c r="I264" s="25" t="e">
        <f>IFERROR(IF(AND(ISERROR($E265),ISERROR(INDEX(GrocerySAF!E$2:E$251,MATCH(GrocerySA!$C264,GrocerySAF!$A$2:$A$251,0)))),$E264,INDEX(GrocerySAF!E$2:E$251,MATCH(GrocerySA!$C264,GrocerySAF!$A$2:$A$251,0))),NA())</f>
        <v>#N/A</v>
      </c>
      <c r="J264" s="25" t="e">
        <f>IFERROR(IF(AND(ISERROR($E265),ISERROR(INDEX(GrocerySAF!F$2:F$251,MATCH(GrocerySA!$C264,GrocerySAF!$A$2:$A$251,0)))),$E264,INDEX(GrocerySAF!F$2:F$251,MATCH(GrocerySA!$C264,GrocerySAF!$A$2:$A$251,0))),NA())</f>
        <v>#N/A</v>
      </c>
      <c r="K264" s="25"/>
      <c r="L264" s="26"/>
      <c r="M264" s="25"/>
      <c r="N264" s="56">
        <f>E264/GrocerySA!E264</f>
        <v>1</v>
      </c>
      <c r="Z264" s="47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</row>
    <row r="265" spans="1:40" ht="12.75" x14ac:dyDescent="0.2">
      <c r="A265" s="23">
        <f t="shared" si="17"/>
        <v>12</v>
      </c>
      <c r="B265" s="23">
        <f t="shared" si="18"/>
        <v>2013</v>
      </c>
      <c r="C265" s="23">
        <v>264</v>
      </c>
      <c r="D265" s="24">
        <v>41609</v>
      </c>
      <c r="E265" s="25">
        <f>IF(ISBLANK(table!E265),NA(),table!E265)</f>
        <v>48940</v>
      </c>
      <c r="F265" s="25" t="e">
        <f>IFERROR(IF(AND(ISERROR($E266),ISERROR(INDEX(GrocerySAF!C$2:C$251,MATCH(GrocerySA!$C265,GrocerySAF!$A$2:$A$251,0)))),$E265,INDEX(GrocerySAF!C$2:C$251,MATCH(GrocerySA!$C265,GrocerySAF!$A$2:$A$251,0))),NA())</f>
        <v>#N/A</v>
      </c>
      <c r="G265" s="25" t="e">
        <f>IFERROR(IF(AND(ISERROR($E266),ISERROR(INDEX(GrocerySAF!D$2:D$251,MATCH(GrocerySA!$C265,GrocerySAF!$A$2:$A$251,0)))),$E265,INDEX(GrocerySAF!D$2:D$251,MATCH(GrocerySA!$C265,GrocerySAF!$A$2:$A$251,0))),NA())</f>
        <v>#N/A</v>
      </c>
      <c r="H265" s="26" t="e">
        <f>IFERROR(IF(AND(ISERROR($E266),ISERROR(INDEX(GrocerySAF!B$2:B$251,MATCH(GrocerySA!$C265,GrocerySAF!$A$2:$A$251,0)))),$E265,INDEX(GrocerySAF!B$2:B$251,MATCH(GrocerySA!$C265,GrocerySAF!$A$2:$A$251,0))),NA())</f>
        <v>#N/A</v>
      </c>
      <c r="I265" s="25" t="e">
        <f>IFERROR(IF(AND(ISERROR($E266),ISERROR(INDEX(GrocerySAF!E$2:E$251,MATCH(GrocerySA!$C265,GrocerySAF!$A$2:$A$251,0)))),$E265,INDEX(GrocerySAF!E$2:E$251,MATCH(GrocerySA!$C265,GrocerySAF!$A$2:$A$251,0))),NA())</f>
        <v>#N/A</v>
      </c>
      <c r="J265" s="25" t="e">
        <f>IFERROR(IF(AND(ISERROR($E266),ISERROR(INDEX(GrocerySAF!F$2:F$251,MATCH(GrocerySA!$C265,GrocerySAF!$A$2:$A$251,0)))),$E265,INDEX(GrocerySAF!F$2:F$251,MATCH(GrocerySA!$C265,GrocerySAF!$A$2:$A$251,0))),NA())</f>
        <v>#N/A</v>
      </c>
      <c r="K265" s="25"/>
      <c r="L265" s="26"/>
      <c r="M265" s="25"/>
      <c r="N265" s="56">
        <f>E265/GrocerySA!E265</f>
        <v>1</v>
      </c>
      <c r="Z265" s="47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</row>
    <row r="266" spans="1:40" ht="12.75" x14ac:dyDescent="0.2">
      <c r="A266" s="23">
        <f t="shared" si="17"/>
        <v>1</v>
      </c>
      <c r="B266" s="23">
        <f t="shared" si="18"/>
        <v>2014</v>
      </c>
      <c r="C266" s="23">
        <v>265</v>
      </c>
      <c r="D266" s="24">
        <v>41640</v>
      </c>
      <c r="E266" s="25">
        <f>IF(ISBLANK(table!E266),NA(),table!E266)</f>
        <v>49128</v>
      </c>
      <c r="F266" s="25" t="e">
        <f>IFERROR(IF(AND(ISERROR($E267),ISERROR(INDEX(GrocerySAF!C$2:C$251,MATCH(GrocerySA!$C266,GrocerySAF!$A$2:$A$251,0)))),$E266,INDEX(GrocerySAF!C$2:C$251,MATCH(GrocerySA!$C266,GrocerySAF!$A$2:$A$251,0))),NA())</f>
        <v>#N/A</v>
      </c>
      <c r="G266" s="25" t="e">
        <f>IFERROR(IF(AND(ISERROR($E267),ISERROR(INDEX(GrocerySAF!D$2:D$251,MATCH(GrocerySA!$C266,GrocerySAF!$A$2:$A$251,0)))),$E266,INDEX(GrocerySAF!D$2:D$251,MATCH(GrocerySA!$C266,GrocerySAF!$A$2:$A$251,0))),NA())</f>
        <v>#N/A</v>
      </c>
      <c r="H266" s="26" t="e">
        <f>IFERROR(IF(AND(ISERROR($E267),ISERROR(INDEX(GrocerySAF!B$2:B$251,MATCH(GrocerySA!$C266,GrocerySAF!$A$2:$A$251,0)))),$E266,INDEX(GrocerySAF!B$2:B$251,MATCH(GrocerySA!$C266,GrocerySAF!$A$2:$A$251,0))),NA())</f>
        <v>#N/A</v>
      </c>
      <c r="I266" s="25" t="e">
        <f>IFERROR(IF(AND(ISERROR($E267),ISERROR(INDEX(GrocerySAF!E$2:E$251,MATCH(GrocerySA!$C266,GrocerySAF!$A$2:$A$251,0)))),$E266,INDEX(GrocerySAF!E$2:E$251,MATCH(GrocerySA!$C266,GrocerySAF!$A$2:$A$251,0))),NA())</f>
        <v>#N/A</v>
      </c>
      <c r="J266" s="25" t="e">
        <f>IFERROR(IF(AND(ISERROR($E267),ISERROR(INDEX(GrocerySAF!F$2:F$251,MATCH(GrocerySA!$C266,GrocerySAF!$A$2:$A$251,0)))),$E266,INDEX(GrocerySAF!F$2:F$251,MATCH(GrocerySA!$C266,GrocerySAF!$A$2:$A$251,0))),NA())</f>
        <v>#N/A</v>
      </c>
      <c r="K266" s="25"/>
      <c r="L266" s="26"/>
      <c r="M266" s="25"/>
      <c r="N266" s="56">
        <f>E266/GrocerySA!E266</f>
        <v>1</v>
      </c>
      <c r="Z266" s="47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</row>
    <row r="267" spans="1:40" ht="12.75" x14ac:dyDescent="0.2">
      <c r="A267" s="23">
        <f t="shared" si="17"/>
        <v>2</v>
      </c>
      <c r="B267" s="23">
        <f t="shared" si="18"/>
        <v>2014</v>
      </c>
      <c r="C267" s="23">
        <v>266</v>
      </c>
      <c r="D267" s="24">
        <v>41671</v>
      </c>
      <c r="E267" s="25">
        <f>IF(ISBLANK(table!E267),NA(),table!E267)</f>
        <v>49211</v>
      </c>
      <c r="F267" s="25" t="e">
        <f>IFERROR(IF(AND(ISERROR($E268),ISERROR(INDEX(GrocerySAF!C$2:C$251,MATCH(GrocerySA!$C267,GrocerySAF!$A$2:$A$251,0)))),$E267,INDEX(GrocerySAF!C$2:C$251,MATCH(GrocerySA!$C267,GrocerySAF!$A$2:$A$251,0))),NA())</f>
        <v>#N/A</v>
      </c>
      <c r="G267" s="25" t="e">
        <f>IFERROR(IF(AND(ISERROR($E268),ISERROR(INDEX(GrocerySAF!D$2:D$251,MATCH(GrocerySA!$C267,GrocerySAF!$A$2:$A$251,0)))),$E267,INDEX(GrocerySAF!D$2:D$251,MATCH(GrocerySA!$C267,GrocerySAF!$A$2:$A$251,0))),NA())</f>
        <v>#N/A</v>
      </c>
      <c r="H267" s="26" t="e">
        <f>IFERROR(IF(AND(ISERROR($E268),ISERROR(INDEX(GrocerySAF!B$2:B$251,MATCH(GrocerySA!$C267,GrocerySAF!$A$2:$A$251,0)))),$E267,INDEX(GrocerySAF!B$2:B$251,MATCH(GrocerySA!$C267,GrocerySAF!$A$2:$A$251,0))),NA())</f>
        <v>#N/A</v>
      </c>
      <c r="I267" s="25" t="e">
        <f>IFERROR(IF(AND(ISERROR($E268),ISERROR(INDEX(GrocerySAF!E$2:E$251,MATCH(GrocerySA!$C267,GrocerySAF!$A$2:$A$251,0)))),$E267,INDEX(GrocerySAF!E$2:E$251,MATCH(GrocerySA!$C267,GrocerySAF!$A$2:$A$251,0))),NA())</f>
        <v>#N/A</v>
      </c>
      <c r="J267" s="25" t="e">
        <f>IFERROR(IF(AND(ISERROR($E268),ISERROR(INDEX(GrocerySAF!F$2:F$251,MATCH(GrocerySA!$C267,GrocerySAF!$A$2:$A$251,0)))),$E267,INDEX(GrocerySAF!F$2:F$251,MATCH(GrocerySA!$C267,GrocerySAF!$A$2:$A$251,0))),NA())</f>
        <v>#N/A</v>
      </c>
      <c r="K267" s="25"/>
      <c r="L267" s="26"/>
      <c r="M267" s="25"/>
      <c r="N267" s="56">
        <f>E267/GrocerySA!E267</f>
        <v>1</v>
      </c>
      <c r="Z267" s="47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</row>
    <row r="268" spans="1:40" ht="12.75" x14ac:dyDescent="0.2">
      <c r="A268" s="23">
        <f t="shared" si="17"/>
        <v>3</v>
      </c>
      <c r="B268" s="23">
        <f t="shared" si="18"/>
        <v>2014</v>
      </c>
      <c r="C268" s="23">
        <v>267</v>
      </c>
      <c r="D268" s="24">
        <v>41699</v>
      </c>
      <c r="E268" s="25">
        <f>IF(ISBLANK(table!E268),NA(),table!E268)</f>
        <v>49246</v>
      </c>
      <c r="F268" s="25" t="e">
        <f>IFERROR(IF(AND(ISERROR($E269),ISERROR(INDEX(GrocerySAF!C$2:C$251,MATCH(GrocerySA!$C268,GrocerySAF!$A$2:$A$251,0)))),$E268,INDEX(GrocerySAF!C$2:C$251,MATCH(GrocerySA!$C268,GrocerySAF!$A$2:$A$251,0))),NA())</f>
        <v>#N/A</v>
      </c>
      <c r="G268" s="25" t="e">
        <f>IFERROR(IF(AND(ISERROR($E269),ISERROR(INDEX(GrocerySAF!D$2:D$251,MATCH(GrocerySA!$C268,GrocerySAF!$A$2:$A$251,0)))),$E268,INDEX(GrocerySAF!D$2:D$251,MATCH(GrocerySA!$C268,GrocerySAF!$A$2:$A$251,0))),NA())</f>
        <v>#N/A</v>
      </c>
      <c r="H268" s="26" t="e">
        <f>IFERROR(IF(AND(ISERROR($E269),ISERROR(INDEX(GrocerySAF!B$2:B$251,MATCH(GrocerySA!$C268,GrocerySAF!$A$2:$A$251,0)))),$E268,INDEX(GrocerySAF!B$2:B$251,MATCH(GrocerySA!$C268,GrocerySAF!$A$2:$A$251,0))),NA())</f>
        <v>#N/A</v>
      </c>
      <c r="I268" s="25" t="e">
        <f>IFERROR(IF(AND(ISERROR($E269),ISERROR(INDEX(GrocerySAF!E$2:E$251,MATCH(GrocerySA!$C268,GrocerySAF!$A$2:$A$251,0)))),$E268,INDEX(GrocerySAF!E$2:E$251,MATCH(GrocerySA!$C268,GrocerySAF!$A$2:$A$251,0))),NA())</f>
        <v>#N/A</v>
      </c>
      <c r="J268" s="25" t="e">
        <f>IFERROR(IF(AND(ISERROR($E269),ISERROR(INDEX(GrocerySAF!F$2:F$251,MATCH(GrocerySA!$C268,GrocerySAF!$A$2:$A$251,0)))),$E268,INDEX(GrocerySAF!F$2:F$251,MATCH(GrocerySA!$C268,GrocerySAF!$A$2:$A$251,0))),NA())</f>
        <v>#N/A</v>
      </c>
      <c r="K268" s="25"/>
      <c r="L268" s="26"/>
      <c r="M268" s="25"/>
      <c r="N268" s="56">
        <f>E268/GrocerySA!E268</f>
        <v>1</v>
      </c>
      <c r="Z268" s="47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</row>
    <row r="269" spans="1:40" ht="12.75" x14ac:dyDescent="0.2">
      <c r="A269" s="23">
        <f t="shared" si="17"/>
        <v>4</v>
      </c>
      <c r="B269" s="23">
        <f t="shared" si="18"/>
        <v>2014</v>
      </c>
      <c r="C269" s="23">
        <v>268</v>
      </c>
      <c r="D269" s="24">
        <v>41730</v>
      </c>
      <c r="E269" s="25">
        <f>IF(ISBLANK(table!E269),NA(),table!E269)</f>
        <v>49541</v>
      </c>
      <c r="F269" s="25" t="e">
        <f>IFERROR(IF(AND(ISERROR($E270),ISERROR(INDEX(GrocerySAF!C$2:C$251,MATCH(GrocerySA!$C269,GrocerySAF!$A$2:$A$251,0)))),$E269,INDEX(GrocerySAF!C$2:C$251,MATCH(GrocerySA!$C269,GrocerySAF!$A$2:$A$251,0))),NA())</f>
        <v>#N/A</v>
      </c>
      <c r="G269" s="25" t="e">
        <f>IFERROR(IF(AND(ISERROR($E270),ISERROR(INDEX(GrocerySAF!D$2:D$251,MATCH(GrocerySA!$C269,GrocerySAF!$A$2:$A$251,0)))),$E269,INDEX(GrocerySAF!D$2:D$251,MATCH(GrocerySA!$C269,GrocerySAF!$A$2:$A$251,0))),NA())</f>
        <v>#N/A</v>
      </c>
      <c r="H269" s="26" t="e">
        <f>IFERROR(IF(AND(ISERROR($E270),ISERROR(INDEX(GrocerySAF!B$2:B$251,MATCH(GrocerySA!$C269,GrocerySAF!$A$2:$A$251,0)))),$E269,INDEX(GrocerySAF!B$2:B$251,MATCH(GrocerySA!$C269,GrocerySAF!$A$2:$A$251,0))),NA())</f>
        <v>#N/A</v>
      </c>
      <c r="I269" s="25" t="e">
        <f>IFERROR(IF(AND(ISERROR($E270),ISERROR(INDEX(GrocerySAF!E$2:E$251,MATCH(GrocerySA!$C269,GrocerySAF!$A$2:$A$251,0)))),$E269,INDEX(GrocerySAF!E$2:E$251,MATCH(GrocerySA!$C269,GrocerySAF!$A$2:$A$251,0))),NA())</f>
        <v>#N/A</v>
      </c>
      <c r="J269" s="25" t="e">
        <f>IFERROR(IF(AND(ISERROR($E270),ISERROR(INDEX(GrocerySAF!F$2:F$251,MATCH(GrocerySA!$C269,GrocerySAF!$A$2:$A$251,0)))),$E269,INDEX(GrocerySAF!F$2:F$251,MATCH(GrocerySA!$C269,GrocerySAF!$A$2:$A$251,0))),NA())</f>
        <v>#N/A</v>
      </c>
      <c r="K269" s="25"/>
      <c r="L269" s="26"/>
      <c r="M269" s="25"/>
      <c r="N269" s="56">
        <f>E269/GrocerySA!E269</f>
        <v>1</v>
      </c>
      <c r="Z269" s="47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</row>
    <row r="270" spans="1:40" ht="12.75" x14ac:dyDescent="0.2">
      <c r="A270" s="23">
        <f t="shared" si="17"/>
        <v>5</v>
      </c>
      <c r="B270" s="23">
        <f t="shared" si="18"/>
        <v>2014</v>
      </c>
      <c r="C270" s="23">
        <v>269</v>
      </c>
      <c r="D270" s="24">
        <v>41760</v>
      </c>
      <c r="E270" s="25">
        <f>IF(ISBLANK(table!E270),NA(),table!E270)</f>
        <v>49771</v>
      </c>
      <c r="F270" s="25" t="e">
        <f>IFERROR(IF(AND(ISERROR($E271),ISERROR(INDEX(GrocerySAF!C$2:C$251,MATCH(GrocerySA!$C270,GrocerySAF!$A$2:$A$251,0)))),$E270,INDEX(GrocerySAF!C$2:C$251,MATCH(GrocerySA!$C270,GrocerySAF!$A$2:$A$251,0))),NA())</f>
        <v>#N/A</v>
      </c>
      <c r="G270" s="25" t="e">
        <f>IFERROR(IF(AND(ISERROR($E271),ISERROR(INDEX(GrocerySAF!D$2:D$251,MATCH(GrocerySA!$C270,GrocerySAF!$A$2:$A$251,0)))),$E270,INDEX(GrocerySAF!D$2:D$251,MATCH(GrocerySA!$C270,GrocerySAF!$A$2:$A$251,0))),NA())</f>
        <v>#N/A</v>
      </c>
      <c r="H270" s="26" t="e">
        <f>IFERROR(IF(AND(ISERROR($E271),ISERROR(INDEX(GrocerySAF!B$2:B$251,MATCH(GrocerySA!$C270,GrocerySAF!$A$2:$A$251,0)))),$E270,INDEX(GrocerySAF!B$2:B$251,MATCH(GrocerySA!$C270,GrocerySAF!$A$2:$A$251,0))),NA())</f>
        <v>#N/A</v>
      </c>
      <c r="I270" s="25" t="e">
        <f>IFERROR(IF(AND(ISERROR($E271),ISERROR(INDEX(GrocerySAF!E$2:E$251,MATCH(GrocerySA!$C270,GrocerySAF!$A$2:$A$251,0)))),$E270,INDEX(GrocerySAF!E$2:E$251,MATCH(GrocerySA!$C270,GrocerySAF!$A$2:$A$251,0))),NA())</f>
        <v>#N/A</v>
      </c>
      <c r="J270" s="25" t="e">
        <f>IFERROR(IF(AND(ISERROR($E271),ISERROR(INDEX(GrocerySAF!F$2:F$251,MATCH(GrocerySA!$C270,GrocerySAF!$A$2:$A$251,0)))),$E270,INDEX(GrocerySAF!F$2:F$251,MATCH(GrocerySA!$C270,GrocerySAF!$A$2:$A$251,0))),NA())</f>
        <v>#N/A</v>
      </c>
      <c r="K270" s="25"/>
      <c r="L270" s="26"/>
      <c r="M270" s="25"/>
      <c r="N270" s="56">
        <f>E270/GrocerySA!E270</f>
        <v>1</v>
      </c>
      <c r="Z270" s="47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</row>
    <row r="271" spans="1:40" ht="12.75" x14ac:dyDescent="0.2">
      <c r="A271" s="23">
        <f t="shared" si="17"/>
        <v>6</v>
      </c>
      <c r="B271" s="23">
        <f t="shared" si="18"/>
        <v>2014</v>
      </c>
      <c r="C271" s="23">
        <v>270</v>
      </c>
      <c r="D271" s="24">
        <v>41791</v>
      </c>
      <c r="E271" s="25">
        <f>IF(ISBLANK(table!E271),NA(),table!E271)</f>
        <v>50148</v>
      </c>
      <c r="F271" s="25" t="e">
        <f>IFERROR(IF(AND(ISERROR($E272),ISERROR(INDEX(GrocerySAF!C$2:C$251,MATCH(GrocerySA!$C271,GrocerySAF!$A$2:$A$251,0)))),$E271,INDEX(GrocerySAF!C$2:C$251,MATCH(GrocerySA!$C271,GrocerySAF!$A$2:$A$251,0))),NA())</f>
        <v>#N/A</v>
      </c>
      <c r="G271" s="25" t="e">
        <f>IFERROR(IF(AND(ISERROR($E272),ISERROR(INDEX(GrocerySAF!D$2:D$251,MATCH(GrocerySA!$C271,GrocerySAF!$A$2:$A$251,0)))),$E271,INDEX(GrocerySAF!D$2:D$251,MATCH(GrocerySA!$C271,GrocerySAF!$A$2:$A$251,0))),NA())</f>
        <v>#N/A</v>
      </c>
      <c r="H271" s="26" t="e">
        <f>IFERROR(IF(AND(ISERROR($E272),ISERROR(INDEX(GrocerySAF!B$2:B$251,MATCH(GrocerySA!$C271,GrocerySAF!$A$2:$A$251,0)))),$E271,INDEX(GrocerySAF!B$2:B$251,MATCH(GrocerySA!$C271,GrocerySAF!$A$2:$A$251,0))),NA())</f>
        <v>#N/A</v>
      </c>
      <c r="I271" s="25" t="e">
        <f>IFERROR(IF(AND(ISERROR($E272),ISERROR(INDEX(GrocerySAF!E$2:E$251,MATCH(GrocerySA!$C271,GrocerySAF!$A$2:$A$251,0)))),$E271,INDEX(GrocerySAF!E$2:E$251,MATCH(GrocerySA!$C271,GrocerySAF!$A$2:$A$251,0))),NA())</f>
        <v>#N/A</v>
      </c>
      <c r="J271" s="25" t="e">
        <f>IFERROR(IF(AND(ISERROR($E272),ISERROR(INDEX(GrocerySAF!F$2:F$251,MATCH(GrocerySA!$C271,GrocerySAF!$A$2:$A$251,0)))),$E271,INDEX(GrocerySAF!F$2:F$251,MATCH(GrocerySA!$C271,GrocerySAF!$A$2:$A$251,0))),NA())</f>
        <v>#N/A</v>
      </c>
      <c r="K271" s="25"/>
      <c r="L271" s="26"/>
      <c r="M271" s="25"/>
      <c r="N271" s="56">
        <f>E271/GrocerySA!E271</f>
        <v>1</v>
      </c>
      <c r="Z271" s="47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</row>
    <row r="272" spans="1:40" ht="12.75" x14ac:dyDescent="0.2">
      <c r="A272" s="23">
        <f t="shared" si="17"/>
        <v>7</v>
      </c>
      <c r="B272" s="23">
        <f t="shared" si="18"/>
        <v>2014</v>
      </c>
      <c r="C272" s="23">
        <v>271</v>
      </c>
      <c r="D272" s="24">
        <v>41821</v>
      </c>
      <c r="E272" s="25">
        <f>IF(ISBLANK(table!E272),NA(),table!E272)</f>
        <v>50370</v>
      </c>
      <c r="F272" s="25" t="e">
        <f>IFERROR(IF(AND(ISERROR($E273),ISERROR(INDEX(GrocerySAF!C$2:C$251,MATCH(GrocerySA!$C272,GrocerySAF!$A$2:$A$251,0)))),$E272,INDEX(GrocerySAF!C$2:C$251,MATCH(GrocerySA!$C272,GrocerySAF!$A$2:$A$251,0))),NA())</f>
        <v>#N/A</v>
      </c>
      <c r="G272" s="25" t="e">
        <f>IFERROR(IF(AND(ISERROR($E273),ISERROR(INDEX(GrocerySAF!D$2:D$251,MATCH(GrocerySA!$C272,GrocerySAF!$A$2:$A$251,0)))),$E272,INDEX(GrocerySAF!D$2:D$251,MATCH(GrocerySA!$C272,GrocerySAF!$A$2:$A$251,0))),NA())</f>
        <v>#N/A</v>
      </c>
      <c r="H272" s="26" t="e">
        <f>IFERROR(IF(AND(ISERROR($E273),ISERROR(INDEX(GrocerySAF!B$2:B$251,MATCH(GrocerySA!$C272,GrocerySAF!$A$2:$A$251,0)))),$E272,INDEX(GrocerySAF!B$2:B$251,MATCH(GrocerySA!$C272,GrocerySAF!$A$2:$A$251,0))),NA())</f>
        <v>#N/A</v>
      </c>
      <c r="I272" s="25" t="e">
        <f>IFERROR(IF(AND(ISERROR($E273),ISERROR(INDEX(GrocerySAF!E$2:E$251,MATCH(GrocerySA!$C272,GrocerySAF!$A$2:$A$251,0)))),$E272,INDEX(GrocerySAF!E$2:E$251,MATCH(GrocerySA!$C272,GrocerySAF!$A$2:$A$251,0))),NA())</f>
        <v>#N/A</v>
      </c>
      <c r="J272" s="25" t="e">
        <f>IFERROR(IF(AND(ISERROR($E273),ISERROR(INDEX(GrocerySAF!F$2:F$251,MATCH(GrocerySA!$C272,GrocerySAF!$A$2:$A$251,0)))),$E272,INDEX(GrocerySAF!F$2:F$251,MATCH(GrocerySA!$C272,GrocerySAF!$A$2:$A$251,0))),NA())</f>
        <v>#N/A</v>
      </c>
      <c r="K272" s="25"/>
      <c r="L272" s="26"/>
      <c r="M272" s="25"/>
      <c r="N272" s="56">
        <f>E272/GrocerySA!E272</f>
        <v>1</v>
      </c>
      <c r="Z272" s="47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</row>
    <row r="273" spans="1:40" ht="12.75" x14ac:dyDescent="0.2">
      <c r="A273" s="23">
        <f t="shared" si="17"/>
        <v>8</v>
      </c>
      <c r="B273" s="23">
        <f t="shared" si="18"/>
        <v>2014</v>
      </c>
      <c r="C273" s="23">
        <v>272</v>
      </c>
      <c r="D273" s="24">
        <v>41852</v>
      </c>
      <c r="E273" s="25">
        <f>IF(ISBLANK(table!E273),NA(),table!E273)</f>
        <v>50506</v>
      </c>
      <c r="F273" s="25" t="e">
        <f>IFERROR(IF(AND(ISERROR($E274),ISERROR(INDEX(GrocerySAF!C$2:C$251,MATCH(GrocerySA!$C273,GrocerySAF!$A$2:$A$251,0)))),$E273,INDEX(GrocerySAF!C$2:C$251,MATCH(GrocerySA!$C273,GrocerySAF!$A$2:$A$251,0))),NA())</f>
        <v>#N/A</v>
      </c>
      <c r="G273" s="25" t="e">
        <f>IFERROR(IF(AND(ISERROR($E274),ISERROR(INDEX(GrocerySAF!D$2:D$251,MATCH(GrocerySA!$C273,GrocerySAF!$A$2:$A$251,0)))),$E273,INDEX(GrocerySAF!D$2:D$251,MATCH(GrocerySA!$C273,GrocerySAF!$A$2:$A$251,0))),NA())</f>
        <v>#N/A</v>
      </c>
      <c r="H273" s="26" t="e">
        <f>IFERROR(IF(AND(ISERROR($E274),ISERROR(INDEX(GrocerySAF!B$2:B$251,MATCH(GrocerySA!$C273,GrocerySAF!$A$2:$A$251,0)))),$E273,INDEX(GrocerySAF!B$2:B$251,MATCH(GrocerySA!$C273,GrocerySAF!$A$2:$A$251,0))),NA())</f>
        <v>#N/A</v>
      </c>
      <c r="I273" s="25" t="e">
        <f>IFERROR(IF(AND(ISERROR($E274),ISERROR(INDEX(GrocerySAF!E$2:E$251,MATCH(GrocerySA!$C273,GrocerySAF!$A$2:$A$251,0)))),$E273,INDEX(GrocerySAF!E$2:E$251,MATCH(GrocerySA!$C273,GrocerySAF!$A$2:$A$251,0))),NA())</f>
        <v>#N/A</v>
      </c>
      <c r="J273" s="25" t="e">
        <f>IFERROR(IF(AND(ISERROR($E274),ISERROR(INDEX(GrocerySAF!F$2:F$251,MATCH(GrocerySA!$C273,GrocerySAF!$A$2:$A$251,0)))),$E273,INDEX(GrocerySAF!F$2:F$251,MATCH(GrocerySA!$C273,GrocerySAF!$A$2:$A$251,0))),NA())</f>
        <v>#N/A</v>
      </c>
      <c r="K273" s="25"/>
      <c r="L273" s="26"/>
      <c r="M273" s="25"/>
      <c r="N273" s="56">
        <f>E273/GrocerySA!E273</f>
        <v>1</v>
      </c>
      <c r="Z273" s="47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</row>
    <row r="274" spans="1:40" ht="12.75" x14ac:dyDescent="0.2">
      <c r="A274" s="23">
        <f t="shared" si="17"/>
        <v>9</v>
      </c>
      <c r="B274" s="23">
        <f t="shared" si="18"/>
        <v>2014</v>
      </c>
      <c r="C274" s="23">
        <v>273</v>
      </c>
      <c r="D274" s="24">
        <v>41883</v>
      </c>
      <c r="E274" s="25">
        <f>IF(ISBLANK(table!E274),NA(),table!E274)</f>
        <v>50728</v>
      </c>
      <c r="F274" s="25" t="e">
        <f>IFERROR(IF(AND(ISERROR($E275),ISERROR(INDEX(GrocerySAF!C$2:C$251,MATCH(GrocerySA!$C274,GrocerySAF!$A$2:$A$251,0)))),$E274,INDEX(GrocerySAF!C$2:C$251,MATCH(GrocerySA!$C274,GrocerySAF!$A$2:$A$251,0))),NA())</f>
        <v>#N/A</v>
      </c>
      <c r="G274" s="25" t="e">
        <f>IFERROR(IF(AND(ISERROR($E275),ISERROR(INDEX(GrocerySAF!D$2:D$251,MATCH(GrocerySA!$C274,GrocerySAF!$A$2:$A$251,0)))),$E274,INDEX(GrocerySAF!D$2:D$251,MATCH(GrocerySA!$C274,GrocerySAF!$A$2:$A$251,0))),NA())</f>
        <v>#N/A</v>
      </c>
      <c r="H274" s="26" t="e">
        <f>IFERROR(IF(AND(ISERROR($E275),ISERROR(INDEX(GrocerySAF!B$2:B$251,MATCH(GrocerySA!$C274,GrocerySAF!$A$2:$A$251,0)))),$E274,INDEX(GrocerySAF!B$2:B$251,MATCH(GrocerySA!$C274,GrocerySAF!$A$2:$A$251,0))),NA())</f>
        <v>#N/A</v>
      </c>
      <c r="I274" s="25" t="e">
        <f>IFERROR(IF(AND(ISERROR($E275),ISERROR(INDEX(GrocerySAF!E$2:E$251,MATCH(GrocerySA!$C274,GrocerySAF!$A$2:$A$251,0)))),$E274,INDEX(GrocerySAF!E$2:E$251,MATCH(GrocerySA!$C274,GrocerySAF!$A$2:$A$251,0))),NA())</f>
        <v>#N/A</v>
      </c>
      <c r="J274" s="25" t="e">
        <f>IFERROR(IF(AND(ISERROR($E275),ISERROR(INDEX(GrocerySAF!F$2:F$251,MATCH(GrocerySA!$C274,GrocerySAF!$A$2:$A$251,0)))),$E274,INDEX(GrocerySAF!F$2:F$251,MATCH(GrocerySA!$C274,GrocerySAF!$A$2:$A$251,0))),NA())</f>
        <v>#N/A</v>
      </c>
      <c r="K274" s="25"/>
      <c r="L274" s="26"/>
      <c r="M274" s="25"/>
      <c r="N274" s="56">
        <f>E274/GrocerySA!E274</f>
        <v>1</v>
      </c>
      <c r="Z274" s="47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</row>
    <row r="275" spans="1:40" ht="12.75" x14ac:dyDescent="0.2">
      <c r="A275" s="23">
        <f t="shared" si="17"/>
        <v>10</v>
      </c>
      <c r="B275" s="23">
        <f t="shared" si="18"/>
        <v>2014</v>
      </c>
      <c r="C275" s="23">
        <v>274</v>
      </c>
      <c r="D275" s="24">
        <v>41913</v>
      </c>
      <c r="E275" s="25">
        <f>IF(ISBLANK(table!E275),NA(),table!E275)</f>
        <v>50941</v>
      </c>
      <c r="F275" s="25" t="e">
        <f>IFERROR(IF(AND(ISERROR($E276),ISERROR(INDEX(GrocerySAF!C$2:C$251,MATCH(GrocerySA!$C275,GrocerySAF!$A$2:$A$251,0)))),$E275,INDEX(GrocerySAF!C$2:C$251,MATCH(GrocerySA!$C275,GrocerySAF!$A$2:$A$251,0))),NA())</f>
        <v>#N/A</v>
      </c>
      <c r="G275" s="25" t="e">
        <f>IFERROR(IF(AND(ISERROR($E276),ISERROR(INDEX(GrocerySAF!D$2:D$251,MATCH(GrocerySA!$C275,GrocerySAF!$A$2:$A$251,0)))),$E275,INDEX(GrocerySAF!D$2:D$251,MATCH(GrocerySA!$C275,GrocerySAF!$A$2:$A$251,0))),NA())</f>
        <v>#N/A</v>
      </c>
      <c r="H275" s="26" t="e">
        <f>IFERROR(IF(AND(ISERROR($E276),ISERROR(INDEX(GrocerySAF!B$2:B$251,MATCH(GrocerySA!$C275,GrocerySAF!$A$2:$A$251,0)))),$E275,INDEX(GrocerySAF!B$2:B$251,MATCH(GrocerySA!$C275,GrocerySAF!$A$2:$A$251,0))),NA())</f>
        <v>#N/A</v>
      </c>
      <c r="I275" s="25" t="e">
        <f>IFERROR(IF(AND(ISERROR($E276),ISERROR(INDEX(GrocerySAF!E$2:E$251,MATCH(GrocerySA!$C275,GrocerySAF!$A$2:$A$251,0)))),$E275,INDEX(GrocerySAF!E$2:E$251,MATCH(GrocerySA!$C275,GrocerySAF!$A$2:$A$251,0))),NA())</f>
        <v>#N/A</v>
      </c>
      <c r="J275" s="25" t="e">
        <f>IFERROR(IF(AND(ISERROR($E276),ISERROR(INDEX(GrocerySAF!F$2:F$251,MATCH(GrocerySA!$C275,GrocerySAF!$A$2:$A$251,0)))),$E275,INDEX(GrocerySAF!F$2:F$251,MATCH(GrocerySA!$C275,GrocerySAF!$A$2:$A$251,0))),NA())</f>
        <v>#N/A</v>
      </c>
      <c r="K275" s="25"/>
      <c r="L275" s="26"/>
      <c r="M275" s="25"/>
      <c r="N275" s="56">
        <f>E275/GrocerySA!E275</f>
        <v>1</v>
      </c>
      <c r="Z275" s="47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</row>
    <row r="276" spans="1:40" ht="12.75" x14ac:dyDescent="0.2">
      <c r="A276" s="23">
        <f t="shared" si="17"/>
        <v>11</v>
      </c>
      <c r="B276" s="23">
        <f t="shared" si="18"/>
        <v>2014</v>
      </c>
      <c r="C276" s="23">
        <v>275</v>
      </c>
      <c r="D276" s="24">
        <v>41944</v>
      </c>
      <c r="E276" s="25">
        <f>IF(ISBLANK(table!E276),NA(),table!E276)</f>
        <v>50964</v>
      </c>
      <c r="F276" s="25" t="e">
        <f>IFERROR(IF(AND(ISERROR($E277),ISERROR(INDEX(GrocerySAF!C$2:C$251,MATCH(GrocerySA!$C276,GrocerySAF!$A$2:$A$251,0)))),$E276,INDEX(GrocerySAF!C$2:C$251,MATCH(GrocerySA!$C276,GrocerySAF!$A$2:$A$251,0))),NA())</f>
        <v>#N/A</v>
      </c>
      <c r="G276" s="25" t="e">
        <f>IFERROR(IF(AND(ISERROR($E277),ISERROR(INDEX(GrocerySAF!D$2:D$251,MATCH(GrocerySA!$C276,GrocerySAF!$A$2:$A$251,0)))),$E276,INDEX(GrocerySAF!D$2:D$251,MATCH(GrocerySA!$C276,GrocerySAF!$A$2:$A$251,0))),NA())</f>
        <v>#N/A</v>
      </c>
      <c r="H276" s="26" t="e">
        <f>IFERROR(IF(AND(ISERROR($E277),ISERROR(INDEX(GrocerySAF!B$2:B$251,MATCH(GrocerySA!$C276,GrocerySAF!$A$2:$A$251,0)))),$E276,INDEX(GrocerySAF!B$2:B$251,MATCH(GrocerySA!$C276,GrocerySAF!$A$2:$A$251,0))),NA())</f>
        <v>#N/A</v>
      </c>
      <c r="I276" s="25" t="e">
        <f>IFERROR(IF(AND(ISERROR($E277),ISERROR(INDEX(GrocerySAF!E$2:E$251,MATCH(GrocerySA!$C276,GrocerySAF!$A$2:$A$251,0)))),$E276,INDEX(GrocerySAF!E$2:E$251,MATCH(GrocerySA!$C276,GrocerySAF!$A$2:$A$251,0))),NA())</f>
        <v>#N/A</v>
      </c>
      <c r="J276" s="25" t="e">
        <f>IFERROR(IF(AND(ISERROR($E277),ISERROR(INDEX(GrocerySAF!F$2:F$251,MATCH(GrocerySA!$C276,GrocerySAF!$A$2:$A$251,0)))),$E276,INDEX(GrocerySAF!F$2:F$251,MATCH(GrocerySA!$C276,GrocerySAF!$A$2:$A$251,0))),NA())</f>
        <v>#N/A</v>
      </c>
      <c r="K276" s="25"/>
      <c r="L276" s="26"/>
      <c r="M276" s="25"/>
      <c r="N276" s="56">
        <f>E276/GrocerySA!E276</f>
        <v>1</v>
      </c>
      <c r="Z276" s="47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</row>
    <row r="277" spans="1:40" ht="12.75" x14ac:dyDescent="0.2">
      <c r="A277" s="23">
        <f t="shared" si="17"/>
        <v>12</v>
      </c>
      <c r="B277" s="23">
        <f t="shared" si="18"/>
        <v>2014</v>
      </c>
      <c r="C277" s="23">
        <v>276</v>
      </c>
      <c r="D277" s="24">
        <v>41974</v>
      </c>
      <c r="E277" s="25">
        <f>IF(ISBLANK(table!E277),NA(),table!E277)</f>
        <v>51141</v>
      </c>
      <c r="F277" s="25" t="e">
        <f>IFERROR(IF(AND(ISERROR($E278),ISERROR(INDEX(GrocerySAF!C$2:C$251,MATCH(GrocerySA!$C277,GrocerySAF!$A$2:$A$251,0)))),$E277,INDEX(GrocerySAF!C$2:C$251,MATCH(GrocerySA!$C277,GrocerySAF!$A$2:$A$251,0))),NA())</f>
        <v>#N/A</v>
      </c>
      <c r="G277" s="25" t="e">
        <f>IFERROR(IF(AND(ISERROR($E278),ISERROR(INDEX(GrocerySAF!D$2:D$251,MATCH(GrocerySA!$C277,GrocerySAF!$A$2:$A$251,0)))),$E277,INDEX(GrocerySAF!D$2:D$251,MATCH(GrocerySA!$C277,GrocerySAF!$A$2:$A$251,0))),NA())</f>
        <v>#N/A</v>
      </c>
      <c r="H277" s="26" t="e">
        <f>IFERROR(IF(AND(ISERROR($E278),ISERROR(INDEX(GrocerySAF!B$2:B$251,MATCH(GrocerySA!$C277,GrocerySAF!$A$2:$A$251,0)))),$E277,INDEX(GrocerySAF!B$2:B$251,MATCH(GrocerySA!$C277,GrocerySAF!$A$2:$A$251,0))),NA())</f>
        <v>#N/A</v>
      </c>
      <c r="I277" s="25" t="e">
        <f>IFERROR(IF(AND(ISERROR($E278),ISERROR(INDEX(GrocerySAF!E$2:E$251,MATCH(GrocerySA!$C277,GrocerySAF!$A$2:$A$251,0)))),$E277,INDEX(GrocerySAF!E$2:E$251,MATCH(GrocerySA!$C277,GrocerySAF!$A$2:$A$251,0))),NA())</f>
        <v>#N/A</v>
      </c>
      <c r="J277" s="25" t="e">
        <f>IFERROR(IF(AND(ISERROR($E278),ISERROR(INDEX(GrocerySAF!F$2:F$251,MATCH(GrocerySA!$C277,GrocerySAF!$A$2:$A$251,0)))),$E277,INDEX(GrocerySAF!F$2:F$251,MATCH(GrocerySA!$C277,GrocerySAF!$A$2:$A$251,0))),NA())</f>
        <v>#N/A</v>
      </c>
      <c r="K277" s="25"/>
      <c r="L277" s="26"/>
      <c r="M277" s="25"/>
      <c r="N277" s="56">
        <f>E277/GrocerySA!E277</f>
        <v>1</v>
      </c>
      <c r="Z277" s="47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</row>
    <row r="278" spans="1:40" ht="12.75" x14ac:dyDescent="0.2">
      <c r="A278" s="23">
        <f t="shared" si="17"/>
        <v>1</v>
      </c>
      <c r="B278" s="23">
        <f t="shared" si="18"/>
        <v>2015</v>
      </c>
      <c r="C278" s="23">
        <v>277</v>
      </c>
      <c r="D278" s="24">
        <v>42005</v>
      </c>
      <c r="E278" s="25">
        <f>IF(ISBLANK(table!E278),NA(),table!E278)</f>
        <v>51286</v>
      </c>
      <c r="F278" s="25" t="e">
        <f>IFERROR(IF(AND(ISERROR($E279),ISERROR(INDEX(GrocerySAF!C$2:C$251,MATCH(GrocerySA!$C278,GrocerySAF!$A$2:$A$251,0)))),$E278,INDEX(GrocerySAF!C$2:C$251,MATCH(GrocerySA!$C278,GrocerySAF!$A$2:$A$251,0))),NA())</f>
        <v>#N/A</v>
      </c>
      <c r="G278" s="25" t="e">
        <f>IFERROR(IF(AND(ISERROR($E279),ISERROR(INDEX(GrocerySAF!D$2:D$251,MATCH(GrocerySA!$C278,GrocerySAF!$A$2:$A$251,0)))),$E278,INDEX(GrocerySAF!D$2:D$251,MATCH(GrocerySA!$C278,GrocerySAF!$A$2:$A$251,0))),NA())</f>
        <v>#N/A</v>
      </c>
      <c r="H278" s="26" t="e">
        <f>IFERROR(IF(AND(ISERROR($E279),ISERROR(INDEX(GrocerySAF!B$2:B$251,MATCH(GrocerySA!$C278,GrocerySAF!$A$2:$A$251,0)))),$E278,INDEX(GrocerySAF!B$2:B$251,MATCH(GrocerySA!$C278,GrocerySAF!$A$2:$A$251,0))),NA())</f>
        <v>#N/A</v>
      </c>
      <c r="I278" s="25" t="e">
        <f>IFERROR(IF(AND(ISERROR($E279),ISERROR(INDEX(GrocerySAF!E$2:E$251,MATCH(GrocerySA!$C278,GrocerySAF!$A$2:$A$251,0)))),$E278,INDEX(GrocerySAF!E$2:E$251,MATCH(GrocerySA!$C278,GrocerySAF!$A$2:$A$251,0))),NA())</f>
        <v>#N/A</v>
      </c>
      <c r="J278" s="25" t="e">
        <f>IFERROR(IF(AND(ISERROR($E279),ISERROR(INDEX(GrocerySAF!F$2:F$251,MATCH(GrocerySA!$C278,GrocerySAF!$A$2:$A$251,0)))),$E278,INDEX(GrocerySAF!F$2:F$251,MATCH(GrocerySA!$C278,GrocerySAF!$A$2:$A$251,0))),NA())</f>
        <v>#N/A</v>
      </c>
      <c r="K278" s="25"/>
      <c r="L278" s="26"/>
      <c r="M278" s="25"/>
      <c r="N278" s="56">
        <f>E278/GrocerySA!E278</f>
        <v>1</v>
      </c>
      <c r="Z278" s="47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</row>
    <row r="279" spans="1:40" ht="12.75" x14ac:dyDescent="0.2">
      <c r="A279" s="23">
        <f t="shared" si="17"/>
        <v>2</v>
      </c>
      <c r="B279" s="23">
        <f t="shared" si="18"/>
        <v>2015</v>
      </c>
      <c r="C279" s="23">
        <v>278</v>
      </c>
      <c r="D279" s="24">
        <v>42036</v>
      </c>
      <c r="E279" s="25">
        <f>IF(ISBLANK(table!E279),NA(),table!E279)</f>
        <v>51322</v>
      </c>
      <c r="F279" s="25" t="e">
        <f>IFERROR(IF(AND(ISERROR($E280),ISERROR(INDEX(GrocerySAF!C$2:C$251,MATCH(GrocerySA!$C279,GrocerySAF!$A$2:$A$251,0)))),$E279,INDEX(GrocerySAF!C$2:C$251,MATCH(GrocerySA!$C279,GrocerySAF!$A$2:$A$251,0))),NA())</f>
        <v>#N/A</v>
      </c>
      <c r="G279" s="25" t="e">
        <f>IFERROR(IF(AND(ISERROR($E280),ISERROR(INDEX(GrocerySAF!D$2:D$251,MATCH(GrocerySA!$C279,GrocerySAF!$A$2:$A$251,0)))),$E279,INDEX(GrocerySAF!D$2:D$251,MATCH(GrocerySA!$C279,GrocerySAF!$A$2:$A$251,0))),NA())</f>
        <v>#N/A</v>
      </c>
      <c r="H279" s="26" t="e">
        <f>IFERROR(IF(AND(ISERROR($E280),ISERROR(INDEX(GrocerySAF!B$2:B$251,MATCH(GrocerySA!$C279,GrocerySAF!$A$2:$A$251,0)))),$E279,INDEX(GrocerySAF!B$2:B$251,MATCH(GrocerySA!$C279,GrocerySAF!$A$2:$A$251,0))),NA())</f>
        <v>#N/A</v>
      </c>
      <c r="I279" s="25" t="e">
        <f>IFERROR(IF(AND(ISERROR($E280),ISERROR(INDEX(GrocerySAF!E$2:E$251,MATCH(GrocerySA!$C279,GrocerySAF!$A$2:$A$251,0)))),$E279,INDEX(GrocerySAF!E$2:E$251,MATCH(GrocerySA!$C279,GrocerySAF!$A$2:$A$251,0))),NA())</f>
        <v>#N/A</v>
      </c>
      <c r="J279" s="25" t="e">
        <f>IFERROR(IF(AND(ISERROR($E280),ISERROR(INDEX(GrocerySAF!F$2:F$251,MATCH(GrocerySA!$C279,GrocerySAF!$A$2:$A$251,0)))),$E279,INDEX(GrocerySAF!F$2:F$251,MATCH(GrocerySA!$C279,GrocerySAF!$A$2:$A$251,0))),NA())</f>
        <v>#N/A</v>
      </c>
      <c r="K279" s="25"/>
      <c r="L279" s="26"/>
      <c r="M279" s="25"/>
      <c r="N279" s="56">
        <f>E279/GrocerySA!E279</f>
        <v>1</v>
      </c>
      <c r="Z279" s="47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</row>
    <row r="280" spans="1:40" ht="12.75" x14ac:dyDescent="0.2">
      <c r="A280" s="23">
        <f t="shared" si="17"/>
        <v>3</v>
      </c>
      <c r="B280" s="23">
        <f t="shared" si="18"/>
        <v>2015</v>
      </c>
      <c r="C280" s="23">
        <v>279</v>
      </c>
      <c r="D280" s="24">
        <v>42064</v>
      </c>
      <c r="E280" s="25">
        <f>IF(ISBLANK(table!E280),NA(),table!E280)</f>
        <v>51273</v>
      </c>
      <c r="F280" s="25" t="e">
        <f>IFERROR(IF(AND(ISERROR($E281),ISERROR(INDEX(GrocerySAF!C$2:C$251,MATCH(GrocerySA!$C280,GrocerySAF!$A$2:$A$251,0)))),$E280,INDEX(GrocerySAF!C$2:C$251,MATCH(GrocerySA!$C280,GrocerySAF!$A$2:$A$251,0))),NA())</f>
        <v>#N/A</v>
      </c>
      <c r="G280" s="25" t="e">
        <f>IFERROR(IF(AND(ISERROR($E281),ISERROR(INDEX(GrocerySAF!D$2:D$251,MATCH(GrocerySA!$C280,GrocerySAF!$A$2:$A$251,0)))),$E280,INDEX(GrocerySAF!D$2:D$251,MATCH(GrocerySA!$C280,GrocerySAF!$A$2:$A$251,0))),NA())</f>
        <v>#N/A</v>
      </c>
      <c r="H280" s="26" t="e">
        <f>IFERROR(IF(AND(ISERROR($E281),ISERROR(INDEX(GrocerySAF!B$2:B$251,MATCH(GrocerySA!$C280,GrocerySAF!$A$2:$A$251,0)))),$E280,INDEX(GrocerySAF!B$2:B$251,MATCH(GrocerySA!$C280,GrocerySAF!$A$2:$A$251,0))),NA())</f>
        <v>#N/A</v>
      </c>
      <c r="I280" s="25" t="e">
        <f>IFERROR(IF(AND(ISERROR($E281),ISERROR(INDEX(GrocerySAF!E$2:E$251,MATCH(GrocerySA!$C280,GrocerySAF!$A$2:$A$251,0)))),$E280,INDEX(GrocerySAF!E$2:E$251,MATCH(GrocerySA!$C280,GrocerySAF!$A$2:$A$251,0))),NA())</f>
        <v>#N/A</v>
      </c>
      <c r="J280" s="25" t="e">
        <f>IFERROR(IF(AND(ISERROR($E281),ISERROR(INDEX(GrocerySAF!F$2:F$251,MATCH(GrocerySA!$C280,GrocerySAF!$A$2:$A$251,0)))),$E280,INDEX(GrocerySAF!F$2:F$251,MATCH(GrocerySA!$C280,GrocerySAF!$A$2:$A$251,0))),NA())</f>
        <v>#N/A</v>
      </c>
      <c r="K280" s="25"/>
      <c r="L280" s="26"/>
      <c r="M280" s="25"/>
      <c r="N280" s="56">
        <f>E280/GrocerySA!E280</f>
        <v>1</v>
      </c>
      <c r="Z280" s="47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</row>
    <row r="281" spans="1:40" ht="12.75" x14ac:dyDescent="0.2">
      <c r="A281" s="23">
        <f t="shared" si="17"/>
        <v>4</v>
      </c>
      <c r="B281" s="23">
        <f t="shared" si="18"/>
        <v>2015</v>
      </c>
      <c r="C281" s="23">
        <v>280</v>
      </c>
      <c r="D281" s="24">
        <v>42095</v>
      </c>
      <c r="E281" s="25">
        <f>IF(ISBLANK(table!E281),NA(),table!E281)</f>
        <v>51137</v>
      </c>
      <c r="F281" s="25" t="e">
        <f>IFERROR(IF(AND(ISERROR($E282),ISERROR(INDEX(GrocerySAF!C$2:C$251,MATCH(GrocerySA!$C281,GrocerySAF!$A$2:$A$251,0)))),$E281,INDEX(GrocerySAF!C$2:C$251,MATCH(GrocerySA!$C281,GrocerySAF!$A$2:$A$251,0))),NA())</f>
        <v>#N/A</v>
      </c>
      <c r="G281" s="25" t="e">
        <f>IFERROR(IF(AND(ISERROR($E282),ISERROR(INDEX(GrocerySAF!D$2:D$251,MATCH(GrocerySA!$C281,GrocerySAF!$A$2:$A$251,0)))),$E281,INDEX(GrocerySAF!D$2:D$251,MATCH(GrocerySA!$C281,GrocerySAF!$A$2:$A$251,0))),NA())</f>
        <v>#N/A</v>
      </c>
      <c r="H281" s="26" t="e">
        <f>IFERROR(IF(AND(ISERROR($E282),ISERROR(INDEX(GrocerySAF!B$2:B$251,MATCH(GrocerySA!$C281,GrocerySAF!$A$2:$A$251,0)))),$E281,INDEX(GrocerySAF!B$2:B$251,MATCH(GrocerySA!$C281,GrocerySAF!$A$2:$A$251,0))),NA())</f>
        <v>#N/A</v>
      </c>
      <c r="I281" s="25" t="e">
        <f>IFERROR(IF(AND(ISERROR($E282),ISERROR(INDEX(GrocerySAF!E$2:E$251,MATCH(GrocerySA!$C281,GrocerySAF!$A$2:$A$251,0)))),$E281,INDEX(GrocerySAF!E$2:E$251,MATCH(GrocerySA!$C281,GrocerySAF!$A$2:$A$251,0))),NA())</f>
        <v>#N/A</v>
      </c>
      <c r="J281" s="25" t="e">
        <f>IFERROR(IF(AND(ISERROR($E282),ISERROR(INDEX(GrocerySAF!F$2:F$251,MATCH(GrocerySA!$C281,GrocerySAF!$A$2:$A$251,0)))),$E281,INDEX(GrocerySAF!F$2:F$251,MATCH(GrocerySA!$C281,GrocerySAF!$A$2:$A$251,0))),NA())</f>
        <v>#N/A</v>
      </c>
      <c r="K281" s="25"/>
      <c r="L281" s="26"/>
      <c r="M281" s="25"/>
      <c r="N281" s="56">
        <f>E281/GrocerySA!E281</f>
        <v>1</v>
      </c>
      <c r="Z281" s="47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</row>
    <row r="282" spans="1:40" ht="12.75" x14ac:dyDescent="0.2">
      <c r="A282" s="23">
        <f t="shared" si="17"/>
        <v>5</v>
      </c>
      <c r="B282" s="23">
        <f t="shared" si="18"/>
        <v>2015</v>
      </c>
      <c r="C282" s="23">
        <v>281</v>
      </c>
      <c r="D282" s="24">
        <v>42125</v>
      </c>
      <c r="E282" s="25">
        <f>IF(ISBLANK(table!E282),NA(),table!E282)</f>
        <v>51192</v>
      </c>
      <c r="F282" s="25" t="e">
        <f>IFERROR(IF(AND(ISERROR($E283),ISERROR(INDEX(GrocerySAF!C$2:C$251,MATCH(GrocerySA!$C282,GrocerySAF!$A$2:$A$251,0)))),$E282,INDEX(GrocerySAF!C$2:C$251,MATCH(GrocerySA!$C282,GrocerySAF!$A$2:$A$251,0))),NA())</f>
        <v>#N/A</v>
      </c>
      <c r="G282" s="25" t="e">
        <f>IFERROR(IF(AND(ISERROR($E283),ISERROR(INDEX(GrocerySAF!D$2:D$251,MATCH(GrocerySA!$C282,GrocerySAF!$A$2:$A$251,0)))),$E282,INDEX(GrocerySAF!D$2:D$251,MATCH(GrocerySA!$C282,GrocerySAF!$A$2:$A$251,0))),NA())</f>
        <v>#N/A</v>
      </c>
      <c r="H282" s="26" t="e">
        <f>IFERROR(IF(AND(ISERROR($E283),ISERROR(INDEX(GrocerySAF!B$2:B$251,MATCH(GrocerySA!$C282,GrocerySAF!$A$2:$A$251,0)))),$E282,INDEX(GrocerySAF!B$2:B$251,MATCH(GrocerySA!$C282,GrocerySAF!$A$2:$A$251,0))),NA())</f>
        <v>#N/A</v>
      </c>
      <c r="I282" s="25" t="e">
        <f>IFERROR(IF(AND(ISERROR($E283),ISERROR(INDEX(GrocerySAF!E$2:E$251,MATCH(GrocerySA!$C282,GrocerySAF!$A$2:$A$251,0)))),$E282,INDEX(GrocerySAF!E$2:E$251,MATCH(GrocerySA!$C282,GrocerySAF!$A$2:$A$251,0))),NA())</f>
        <v>#N/A</v>
      </c>
      <c r="J282" s="25" t="e">
        <f>IFERROR(IF(AND(ISERROR($E283),ISERROR(INDEX(GrocerySAF!F$2:F$251,MATCH(GrocerySA!$C282,GrocerySAF!$A$2:$A$251,0)))),$E282,INDEX(GrocerySAF!F$2:F$251,MATCH(GrocerySA!$C282,GrocerySAF!$A$2:$A$251,0))),NA())</f>
        <v>#N/A</v>
      </c>
      <c r="K282" s="25"/>
      <c r="L282" s="26"/>
      <c r="M282" s="25"/>
      <c r="N282" s="56">
        <f>E282/GrocerySA!E282</f>
        <v>1</v>
      </c>
      <c r="Z282" s="47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</row>
    <row r="283" spans="1:40" ht="12.75" x14ac:dyDescent="0.2">
      <c r="A283" s="23">
        <f t="shared" si="17"/>
        <v>6</v>
      </c>
      <c r="B283" s="23">
        <f t="shared" si="18"/>
        <v>2015</v>
      </c>
      <c r="C283" s="23">
        <v>282</v>
      </c>
      <c r="D283" s="24">
        <v>42156</v>
      </c>
      <c r="E283" s="25">
        <f>IF(ISBLANK(table!E283),NA(),table!E283)</f>
        <v>51455</v>
      </c>
      <c r="F283" s="25" t="e">
        <f>IFERROR(IF(AND(ISERROR($E284),ISERROR(INDEX(GrocerySAF!C$2:C$251,MATCH(GrocerySA!$C283,GrocerySAF!$A$2:$A$251,0)))),$E283,INDEX(GrocerySAF!C$2:C$251,MATCH(GrocerySA!$C283,GrocerySAF!$A$2:$A$251,0))),NA())</f>
        <v>#N/A</v>
      </c>
      <c r="G283" s="25" t="e">
        <f>IFERROR(IF(AND(ISERROR($E284),ISERROR(INDEX(GrocerySAF!D$2:D$251,MATCH(GrocerySA!$C283,GrocerySAF!$A$2:$A$251,0)))),$E283,INDEX(GrocerySAF!D$2:D$251,MATCH(GrocerySA!$C283,GrocerySAF!$A$2:$A$251,0))),NA())</f>
        <v>#N/A</v>
      </c>
      <c r="H283" s="26" t="e">
        <f>IFERROR(IF(AND(ISERROR($E284),ISERROR(INDEX(GrocerySAF!B$2:B$251,MATCH(GrocerySA!$C283,GrocerySAF!$A$2:$A$251,0)))),$E283,INDEX(GrocerySAF!B$2:B$251,MATCH(GrocerySA!$C283,GrocerySAF!$A$2:$A$251,0))),NA())</f>
        <v>#N/A</v>
      </c>
      <c r="I283" s="25" t="e">
        <f>IFERROR(IF(AND(ISERROR($E284),ISERROR(INDEX(GrocerySAF!E$2:E$251,MATCH(GrocerySA!$C283,GrocerySAF!$A$2:$A$251,0)))),$E283,INDEX(GrocerySAF!E$2:E$251,MATCH(GrocerySA!$C283,GrocerySAF!$A$2:$A$251,0))),NA())</f>
        <v>#N/A</v>
      </c>
      <c r="J283" s="25" t="e">
        <f>IFERROR(IF(AND(ISERROR($E284),ISERROR(INDEX(GrocerySAF!F$2:F$251,MATCH(GrocerySA!$C283,GrocerySAF!$A$2:$A$251,0)))),$E283,INDEX(GrocerySAF!F$2:F$251,MATCH(GrocerySA!$C283,GrocerySAF!$A$2:$A$251,0))),NA())</f>
        <v>#N/A</v>
      </c>
      <c r="K283" s="25"/>
      <c r="L283" s="26"/>
      <c r="M283" s="25"/>
      <c r="N283" s="56">
        <f>E283/GrocerySA!E283</f>
        <v>1</v>
      </c>
      <c r="Z283" s="47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</row>
    <row r="284" spans="1:40" ht="12.75" x14ac:dyDescent="0.2">
      <c r="A284" s="23">
        <f t="shared" si="17"/>
        <v>7</v>
      </c>
      <c r="B284" s="23">
        <f t="shared" si="18"/>
        <v>2015</v>
      </c>
      <c r="C284" s="23">
        <v>283</v>
      </c>
      <c r="D284" s="24">
        <v>42186</v>
      </c>
      <c r="E284" s="25">
        <f>IF(ISBLANK(table!E284),NA(),table!E284)</f>
        <v>51572</v>
      </c>
      <c r="F284" s="25" t="e">
        <f>IFERROR(IF(AND(ISERROR($E285),ISERROR(INDEX(GrocerySAF!C$2:C$251,MATCH(GrocerySA!$C284,GrocerySAF!$A$2:$A$251,0)))),$E284,INDEX(GrocerySAF!C$2:C$251,MATCH(GrocerySA!$C284,GrocerySAF!$A$2:$A$251,0))),NA())</f>
        <v>#N/A</v>
      </c>
      <c r="G284" s="25" t="e">
        <f>IFERROR(IF(AND(ISERROR($E285),ISERROR(INDEX(GrocerySAF!D$2:D$251,MATCH(GrocerySA!$C284,GrocerySAF!$A$2:$A$251,0)))),$E284,INDEX(GrocerySAF!D$2:D$251,MATCH(GrocerySA!$C284,GrocerySAF!$A$2:$A$251,0))),NA())</f>
        <v>#N/A</v>
      </c>
      <c r="H284" s="26" t="e">
        <f>IFERROR(IF(AND(ISERROR($E285),ISERROR(INDEX(GrocerySAF!B$2:B$251,MATCH(GrocerySA!$C284,GrocerySAF!$A$2:$A$251,0)))),$E284,INDEX(GrocerySAF!B$2:B$251,MATCH(GrocerySA!$C284,GrocerySAF!$A$2:$A$251,0))),NA())</f>
        <v>#N/A</v>
      </c>
      <c r="I284" s="25" t="e">
        <f>IFERROR(IF(AND(ISERROR($E285),ISERROR(INDEX(GrocerySAF!E$2:E$251,MATCH(GrocerySA!$C284,GrocerySAF!$A$2:$A$251,0)))),$E284,INDEX(GrocerySAF!E$2:E$251,MATCH(GrocerySA!$C284,GrocerySAF!$A$2:$A$251,0))),NA())</f>
        <v>#N/A</v>
      </c>
      <c r="J284" s="25" t="e">
        <f>IFERROR(IF(AND(ISERROR($E285),ISERROR(INDEX(GrocerySAF!F$2:F$251,MATCH(GrocerySA!$C284,GrocerySAF!$A$2:$A$251,0)))),$E284,INDEX(GrocerySAF!F$2:F$251,MATCH(GrocerySA!$C284,GrocerySAF!$A$2:$A$251,0))),NA())</f>
        <v>#N/A</v>
      </c>
      <c r="K284" s="25"/>
      <c r="L284" s="26"/>
      <c r="M284" s="25"/>
      <c r="N284" s="56">
        <f>E284/GrocerySA!E284</f>
        <v>1</v>
      </c>
      <c r="Z284" s="47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</row>
    <row r="285" spans="1:40" ht="12.75" x14ac:dyDescent="0.2">
      <c r="A285" s="23">
        <f t="shared" si="17"/>
        <v>8</v>
      </c>
      <c r="B285" s="23">
        <f t="shared" si="18"/>
        <v>2015</v>
      </c>
      <c r="C285" s="23">
        <v>284</v>
      </c>
      <c r="D285" s="24">
        <v>42217</v>
      </c>
      <c r="E285" s="25">
        <f>IF(ISBLANK(table!E285),NA(),table!E285)</f>
        <v>51527</v>
      </c>
      <c r="F285" s="25" t="e">
        <f>IFERROR(IF(AND(ISERROR($E286),ISERROR(INDEX(GrocerySAF!C$2:C$251,MATCH(GrocerySA!$C285,GrocerySAF!$A$2:$A$251,0)))),$E285,INDEX(GrocerySAF!C$2:C$251,MATCH(GrocerySA!$C285,GrocerySAF!$A$2:$A$251,0))),NA())</f>
        <v>#N/A</v>
      </c>
      <c r="G285" s="25" t="e">
        <f>IFERROR(IF(AND(ISERROR($E286),ISERROR(INDEX(GrocerySAF!D$2:D$251,MATCH(GrocerySA!$C285,GrocerySAF!$A$2:$A$251,0)))),$E285,INDEX(GrocerySAF!D$2:D$251,MATCH(GrocerySA!$C285,GrocerySAF!$A$2:$A$251,0))),NA())</f>
        <v>#N/A</v>
      </c>
      <c r="H285" s="26" t="e">
        <f>IFERROR(IF(AND(ISERROR($E286),ISERROR(INDEX(GrocerySAF!B$2:B$251,MATCH(GrocerySA!$C285,GrocerySAF!$A$2:$A$251,0)))),$E285,INDEX(GrocerySAF!B$2:B$251,MATCH(GrocerySA!$C285,GrocerySAF!$A$2:$A$251,0))),NA())</f>
        <v>#N/A</v>
      </c>
      <c r="I285" s="25" t="e">
        <f>IFERROR(IF(AND(ISERROR($E286),ISERROR(INDEX(GrocerySAF!E$2:E$251,MATCH(GrocerySA!$C285,GrocerySAF!$A$2:$A$251,0)))),$E285,INDEX(GrocerySAF!E$2:E$251,MATCH(GrocerySA!$C285,GrocerySAF!$A$2:$A$251,0))),NA())</f>
        <v>#N/A</v>
      </c>
      <c r="J285" s="25" t="e">
        <f>IFERROR(IF(AND(ISERROR($E286),ISERROR(INDEX(GrocerySAF!F$2:F$251,MATCH(GrocerySA!$C285,GrocerySAF!$A$2:$A$251,0)))),$E285,INDEX(GrocerySAF!F$2:F$251,MATCH(GrocerySA!$C285,GrocerySAF!$A$2:$A$251,0))),NA())</f>
        <v>#N/A</v>
      </c>
      <c r="K285" s="25"/>
      <c r="L285" s="26"/>
      <c r="M285" s="25"/>
      <c r="N285" s="56">
        <f>E285/GrocerySA!E285</f>
        <v>1</v>
      </c>
      <c r="Z285" s="47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</row>
    <row r="286" spans="1:40" ht="12.75" x14ac:dyDescent="0.2">
      <c r="A286" s="23">
        <f t="shared" si="17"/>
        <v>9</v>
      </c>
      <c r="B286" s="23">
        <f t="shared" si="18"/>
        <v>2015</v>
      </c>
      <c r="C286" s="23">
        <v>285</v>
      </c>
      <c r="D286" s="24">
        <v>42248</v>
      </c>
      <c r="E286" s="25">
        <f>IF(ISBLANK(table!E286),NA(),table!E286)</f>
        <v>51419</v>
      </c>
      <c r="F286" s="25" t="e">
        <f>IFERROR(IF(AND(ISERROR($E287),ISERROR(INDEX(GrocerySAF!C$2:C$251,MATCH(GrocerySA!$C286,GrocerySAF!$A$2:$A$251,0)))),$E286,INDEX(GrocerySAF!C$2:C$251,MATCH(GrocerySA!$C286,GrocerySAF!$A$2:$A$251,0))),NA())</f>
        <v>#N/A</v>
      </c>
      <c r="G286" s="25" t="e">
        <f>IFERROR(IF(AND(ISERROR($E287),ISERROR(INDEX(GrocerySAF!D$2:D$251,MATCH(GrocerySA!$C286,GrocerySAF!$A$2:$A$251,0)))),$E286,INDEX(GrocerySAF!D$2:D$251,MATCH(GrocerySA!$C286,GrocerySAF!$A$2:$A$251,0))),NA())</f>
        <v>#N/A</v>
      </c>
      <c r="H286" s="26" t="e">
        <f>IFERROR(IF(AND(ISERROR($E287),ISERROR(INDEX(GrocerySAF!B$2:B$251,MATCH(GrocerySA!$C286,GrocerySAF!$A$2:$A$251,0)))),$E286,INDEX(GrocerySAF!B$2:B$251,MATCH(GrocerySA!$C286,GrocerySAF!$A$2:$A$251,0))),NA())</f>
        <v>#N/A</v>
      </c>
      <c r="I286" s="25" t="e">
        <f>IFERROR(IF(AND(ISERROR($E287),ISERROR(INDEX(GrocerySAF!E$2:E$251,MATCH(GrocerySA!$C286,GrocerySAF!$A$2:$A$251,0)))),$E286,INDEX(GrocerySAF!E$2:E$251,MATCH(GrocerySA!$C286,GrocerySAF!$A$2:$A$251,0))),NA())</f>
        <v>#N/A</v>
      </c>
      <c r="J286" s="25" t="e">
        <f>IFERROR(IF(AND(ISERROR($E287),ISERROR(INDEX(GrocerySAF!F$2:F$251,MATCH(GrocerySA!$C286,GrocerySAF!$A$2:$A$251,0)))),$E286,INDEX(GrocerySAF!F$2:F$251,MATCH(GrocerySA!$C286,GrocerySAF!$A$2:$A$251,0))),NA())</f>
        <v>#N/A</v>
      </c>
      <c r="K286" s="25"/>
      <c r="L286" s="26"/>
      <c r="M286" s="25"/>
      <c r="N286" s="56">
        <f>E286/GrocerySA!E286</f>
        <v>1</v>
      </c>
      <c r="Z286" s="47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</row>
    <row r="287" spans="1:40" ht="12.75" x14ac:dyDescent="0.2">
      <c r="A287" s="23">
        <f t="shared" si="17"/>
        <v>10</v>
      </c>
      <c r="B287" s="23">
        <f t="shared" si="18"/>
        <v>2015</v>
      </c>
      <c r="C287" s="23">
        <v>286</v>
      </c>
      <c r="D287" s="24">
        <v>42278</v>
      </c>
      <c r="E287" s="25">
        <f>IF(ISBLANK(table!E287),NA(),table!E287)</f>
        <v>51281</v>
      </c>
      <c r="F287" s="25" t="e">
        <f>IFERROR(IF(AND(ISERROR($E288),ISERROR(INDEX(GrocerySAF!C$2:C$251,MATCH(GrocerySA!$C287,GrocerySAF!$A$2:$A$251,0)))),$E287,INDEX(GrocerySAF!C$2:C$251,MATCH(GrocerySA!$C287,GrocerySAF!$A$2:$A$251,0))),NA())</f>
        <v>#N/A</v>
      </c>
      <c r="G287" s="25" t="e">
        <f>IFERROR(IF(AND(ISERROR($E288),ISERROR(INDEX(GrocerySAF!D$2:D$251,MATCH(GrocerySA!$C287,GrocerySAF!$A$2:$A$251,0)))),$E287,INDEX(GrocerySAF!D$2:D$251,MATCH(GrocerySA!$C287,GrocerySAF!$A$2:$A$251,0))),NA())</f>
        <v>#N/A</v>
      </c>
      <c r="H287" s="26" t="e">
        <f>IFERROR(IF(AND(ISERROR($E288),ISERROR(INDEX(GrocerySAF!B$2:B$251,MATCH(GrocerySA!$C287,GrocerySAF!$A$2:$A$251,0)))),$E287,INDEX(GrocerySAF!B$2:B$251,MATCH(GrocerySA!$C287,GrocerySAF!$A$2:$A$251,0))),NA())</f>
        <v>#N/A</v>
      </c>
      <c r="I287" s="25" t="e">
        <f>IFERROR(IF(AND(ISERROR($E288),ISERROR(INDEX(GrocerySAF!E$2:E$251,MATCH(GrocerySA!$C287,GrocerySAF!$A$2:$A$251,0)))),$E287,INDEX(GrocerySAF!E$2:E$251,MATCH(GrocerySA!$C287,GrocerySAF!$A$2:$A$251,0))),NA())</f>
        <v>#N/A</v>
      </c>
      <c r="J287" s="25" t="e">
        <f>IFERROR(IF(AND(ISERROR($E288),ISERROR(INDEX(GrocerySAF!F$2:F$251,MATCH(GrocerySA!$C287,GrocerySAF!$A$2:$A$251,0)))),$E287,INDEX(GrocerySAF!F$2:F$251,MATCH(GrocerySA!$C287,GrocerySAF!$A$2:$A$251,0))),NA())</f>
        <v>#N/A</v>
      </c>
      <c r="K287" s="25"/>
      <c r="L287" s="26"/>
      <c r="M287" s="25"/>
      <c r="N287" s="56">
        <f>E287/GrocerySA!E287</f>
        <v>1</v>
      </c>
      <c r="Z287" s="47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</row>
    <row r="288" spans="1:40" ht="12.75" x14ac:dyDescent="0.2">
      <c r="A288" s="23">
        <f t="shared" si="17"/>
        <v>11</v>
      </c>
      <c r="B288" s="23">
        <f t="shared" si="18"/>
        <v>2015</v>
      </c>
      <c r="C288" s="23">
        <v>287</v>
      </c>
      <c r="D288" s="24">
        <v>42309</v>
      </c>
      <c r="E288" s="25">
        <f>IF(ISBLANK(table!E288),NA(),table!E288)</f>
        <v>51545</v>
      </c>
      <c r="F288" s="25" t="e">
        <f>IFERROR(IF(AND(ISERROR($E289),ISERROR(INDEX(GrocerySAF!C$2:C$251,MATCH(GrocerySA!$C288,GrocerySAF!$A$2:$A$251,0)))),$E288,INDEX(GrocerySAF!C$2:C$251,MATCH(GrocerySA!$C288,GrocerySAF!$A$2:$A$251,0))),NA())</f>
        <v>#N/A</v>
      </c>
      <c r="G288" s="25" t="e">
        <f>IFERROR(IF(AND(ISERROR($E289),ISERROR(INDEX(GrocerySAF!D$2:D$251,MATCH(GrocerySA!$C288,GrocerySAF!$A$2:$A$251,0)))),$E288,INDEX(GrocerySAF!D$2:D$251,MATCH(GrocerySA!$C288,GrocerySAF!$A$2:$A$251,0))),NA())</f>
        <v>#N/A</v>
      </c>
      <c r="H288" s="26" t="e">
        <f>IFERROR(IF(AND(ISERROR($E289),ISERROR(INDEX(GrocerySAF!B$2:B$251,MATCH(GrocerySA!$C288,GrocerySAF!$A$2:$A$251,0)))),$E288,INDEX(GrocerySAF!B$2:B$251,MATCH(GrocerySA!$C288,GrocerySAF!$A$2:$A$251,0))),NA())</f>
        <v>#N/A</v>
      </c>
      <c r="I288" s="25" t="e">
        <f>IFERROR(IF(AND(ISERROR($E289),ISERROR(INDEX(GrocerySAF!E$2:E$251,MATCH(GrocerySA!$C288,GrocerySAF!$A$2:$A$251,0)))),$E288,INDEX(GrocerySAF!E$2:E$251,MATCH(GrocerySA!$C288,GrocerySAF!$A$2:$A$251,0))),NA())</f>
        <v>#N/A</v>
      </c>
      <c r="J288" s="25" t="e">
        <f>IFERROR(IF(AND(ISERROR($E289),ISERROR(INDEX(GrocerySAF!F$2:F$251,MATCH(GrocerySA!$C288,GrocerySAF!$A$2:$A$251,0)))),$E288,INDEX(GrocerySAF!F$2:F$251,MATCH(GrocerySA!$C288,GrocerySAF!$A$2:$A$251,0))),NA())</f>
        <v>#N/A</v>
      </c>
      <c r="K288" s="25"/>
      <c r="L288" s="26"/>
      <c r="M288" s="25"/>
      <c r="N288" s="56">
        <f>E288/GrocerySA!E288</f>
        <v>1</v>
      </c>
      <c r="Z288" s="47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</row>
    <row r="289" spans="1:40" ht="12.75" x14ac:dyDescent="0.2">
      <c r="A289" s="23">
        <f t="shared" si="17"/>
        <v>12</v>
      </c>
      <c r="B289" s="23">
        <f t="shared" si="18"/>
        <v>2015</v>
      </c>
      <c r="C289" s="23">
        <v>288</v>
      </c>
      <c r="D289" s="24">
        <v>42339</v>
      </c>
      <c r="E289" s="25">
        <f>IF(ISBLANK(table!E289),NA(),table!E289)</f>
        <v>51331</v>
      </c>
      <c r="F289" s="25" t="e">
        <f>IFERROR(IF(AND(ISERROR($E290),ISERROR(INDEX(GrocerySAF!C$2:C$251,MATCH(GrocerySA!$C289,GrocerySAF!$A$2:$A$251,0)))),$E289,INDEX(GrocerySAF!C$2:C$251,MATCH(GrocerySA!$C289,GrocerySAF!$A$2:$A$251,0))),NA())</f>
        <v>#N/A</v>
      </c>
      <c r="G289" s="25" t="e">
        <f>IFERROR(IF(AND(ISERROR($E290),ISERROR(INDEX(GrocerySAF!D$2:D$251,MATCH(GrocerySA!$C289,GrocerySAF!$A$2:$A$251,0)))),$E289,INDEX(GrocerySAF!D$2:D$251,MATCH(GrocerySA!$C289,GrocerySAF!$A$2:$A$251,0))),NA())</f>
        <v>#N/A</v>
      </c>
      <c r="H289" s="26" t="e">
        <f>IFERROR(IF(AND(ISERROR($E290),ISERROR(INDEX(GrocerySAF!B$2:B$251,MATCH(GrocerySA!$C289,GrocerySAF!$A$2:$A$251,0)))),$E289,INDEX(GrocerySAF!B$2:B$251,MATCH(GrocerySA!$C289,GrocerySAF!$A$2:$A$251,0))),NA())</f>
        <v>#N/A</v>
      </c>
      <c r="I289" s="25" t="e">
        <f>IFERROR(IF(AND(ISERROR($E290),ISERROR(INDEX(GrocerySAF!E$2:E$251,MATCH(GrocerySA!$C289,GrocerySAF!$A$2:$A$251,0)))),$E289,INDEX(GrocerySAF!E$2:E$251,MATCH(GrocerySA!$C289,GrocerySAF!$A$2:$A$251,0))),NA())</f>
        <v>#N/A</v>
      </c>
      <c r="J289" s="25" t="e">
        <f>IFERROR(IF(AND(ISERROR($E290),ISERROR(INDEX(GrocerySAF!F$2:F$251,MATCH(GrocerySA!$C289,GrocerySAF!$A$2:$A$251,0)))),$E289,INDEX(GrocerySAF!F$2:F$251,MATCH(GrocerySA!$C289,GrocerySAF!$A$2:$A$251,0))),NA())</f>
        <v>#N/A</v>
      </c>
      <c r="K289" s="25"/>
      <c r="L289" s="26"/>
      <c r="M289" s="25"/>
      <c r="N289" s="56">
        <f>E289/GrocerySA!E289</f>
        <v>1</v>
      </c>
      <c r="Z289" s="47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</row>
    <row r="290" spans="1:40" ht="12.75" x14ac:dyDescent="0.2">
      <c r="A290" s="23">
        <f t="shared" si="17"/>
        <v>1</v>
      </c>
      <c r="B290" s="23">
        <f t="shared" si="18"/>
        <v>2016</v>
      </c>
      <c r="C290" s="23">
        <v>289</v>
      </c>
      <c r="D290" s="24">
        <v>42370</v>
      </c>
      <c r="E290" s="25">
        <f>IF(ISBLANK(table!E290),NA(),table!E290)</f>
        <v>51600</v>
      </c>
      <c r="F290" s="25" t="e">
        <f>IFERROR(IF(AND(ISERROR($E291),ISERROR(INDEX(GrocerySAF!C$2:C$251,MATCH(GrocerySA!$C290,GrocerySAF!$A$2:$A$251,0)))),$E290,INDEX(GrocerySAF!C$2:C$251,MATCH(GrocerySA!$C290,GrocerySAF!$A$2:$A$251,0))),NA())</f>
        <v>#N/A</v>
      </c>
      <c r="G290" s="25" t="e">
        <f>IFERROR(IF(AND(ISERROR($E291),ISERROR(INDEX(GrocerySAF!D$2:D$251,MATCH(GrocerySA!$C290,GrocerySAF!$A$2:$A$251,0)))),$E290,INDEX(GrocerySAF!D$2:D$251,MATCH(GrocerySA!$C290,GrocerySAF!$A$2:$A$251,0))),NA())</f>
        <v>#N/A</v>
      </c>
      <c r="H290" s="26" t="e">
        <f>IFERROR(IF(AND(ISERROR($E291),ISERROR(INDEX(GrocerySAF!B$2:B$251,MATCH(GrocerySA!$C290,GrocerySAF!$A$2:$A$251,0)))),$E290,INDEX(GrocerySAF!B$2:B$251,MATCH(GrocerySA!$C290,GrocerySAF!$A$2:$A$251,0))),NA())</f>
        <v>#N/A</v>
      </c>
      <c r="I290" s="25" t="e">
        <f>IFERROR(IF(AND(ISERROR($E291),ISERROR(INDEX(GrocerySAF!E$2:E$251,MATCH(GrocerySA!$C290,GrocerySAF!$A$2:$A$251,0)))),$E290,INDEX(GrocerySAF!E$2:E$251,MATCH(GrocerySA!$C290,GrocerySAF!$A$2:$A$251,0))),NA())</f>
        <v>#N/A</v>
      </c>
      <c r="J290" s="25" t="e">
        <f>IFERROR(IF(AND(ISERROR($E291),ISERROR(INDEX(GrocerySAF!F$2:F$251,MATCH(GrocerySA!$C290,GrocerySAF!$A$2:$A$251,0)))),$E290,INDEX(GrocerySAF!F$2:F$251,MATCH(GrocerySA!$C290,GrocerySAF!$A$2:$A$251,0))),NA())</f>
        <v>#N/A</v>
      </c>
      <c r="K290" s="25"/>
      <c r="L290" s="26"/>
      <c r="M290" s="25"/>
      <c r="N290" s="56">
        <f>E290/GrocerySA!E290</f>
        <v>1</v>
      </c>
      <c r="Z290" s="47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</row>
    <row r="291" spans="1:40" ht="12.75" x14ac:dyDescent="0.2">
      <c r="A291" s="23">
        <f t="shared" si="17"/>
        <v>2</v>
      </c>
      <c r="B291" s="23">
        <f t="shared" si="18"/>
        <v>2016</v>
      </c>
      <c r="C291" s="23">
        <v>290</v>
      </c>
      <c r="D291" s="24">
        <v>42401</v>
      </c>
      <c r="E291" s="25">
        <f>IF(ISBLANK(table!E291),NA(),table!E291)</f>
        <v>51525</v>
      </c>
      <c r="F291" s="25" t="e">
        <f>IFERROR(IF(AND(ISERROR($E292),ISERROR(INDEX(GrocerySAF!C$2:C$251,MATCH(GrocerySA!$C291,GrocerySAF!$A$2:$A$251,0)))),$E291,INDEX(GrocerySAF!C$2:C$251,MATCH(GrocerySA!$C291,GrocerySAF!$A$2:$A$251,0))),NA())</f>
        <v>#N/A</v>
      </c>
      <c r="G291" s="25" t="e">
        <f>IFERROR(IF(AND(ISERROR($E292),ISERROR(INDEX(GrocerySAF!D$2:D$251,MATCH(GrocerySA!$C291,GrocerySAF!$A$2:$A$251,0)))),$E291,INDEX(GrocerySAF!D$2:D$251,MATCH(GrocerySA!$C291,GrocerySAF!$A$2:$A$251,0))),NA())</f>
        <v>#N/A</v>
      </c>
      <c r="H291" s="26" t="e">
        <f>IFERROR(IF(AND(ISERROR($E292),ISERROR(INDEX(GrocerySAF!B$2:B$251,MATCH(GrocerySA!$C291,GrocerySAF!$A$2:$A$251,0)))),$E291,INDEX(GrocerySAF!B$2:B$251,MATCH(GrocerySA!$C291,GrocerySAF!$A$2:$A$251,0))),NA())</f>
        <v>#N/A</v>
      </c>
      <c r="I291" s="25" t="e">
        <f>IFERROR(IF(AND(ISERROR($E292),ISERROR(INDEX(GrocerySAF!E$2:E$251,MATCH(GrocerySA!$C291,GrocerySAF!$A$2:$A$251,0)))),$E291,INDEX(GrocerySAF!E$2:E$251,MATCH(GrocerySA!$C291,GrocerySAF!$A$2:$A$251,0))),NA())</f>
        <v>#N/A</v>
      </c>
      <c r="J291" s="25" t="e">
        <f>IFERROR(IF(AND(ISERROR($E292),ISERROR(INDEX(GrocerySAF!F$2:F$251,MATCH(GrocerySA!$C291,GrocerySAF!$A$2:$A$251,0)))),$E291,INDEX(GrocerySAF!F$2:F$251,MATCH(GrocerySA!$C291,GrocerySAF!$A$2:$A$251,0))),NA())</f>
        <v>#N/A</v>
      </c>
      <c r="K291" s="25"/>
      <c r="L291" s="26"/>
      <c r="M291" s="25"/>
      <c r="N291" s="56">
        <f>E291/GrocerySA!E291</f>
        <v>1</v>
      </c>
      <c r="Z291" s="47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</row>
    <row r="292" spans="1:40" ht="12.75" x14ac:dyDescent="0.2">
      <c r="A292" s="23">
        <f t="shared" si="17"/>
        <v>3</v>
      </c>
      <c r="B292" s="23">
        <f t="shared" si="18"/>
        <v>2016</v>
      </c>
      <c r="C292" s="23">
        <v>291</v>
      </c>
      <c r="D292" s="24">
        <v>42430</v>
      </c>
      <c r="E292" s="25">
        <f>IF(ISBLANK(table!E292),NA(),table!E292)</f>
        <v>51175</v>
      </c>
      <c r="F292" s="25" t="e">
        <f>IFERROR(IF(AND(ISERROR($E293),ISERROR(INDEX(GrocerySAF!C$2:C$251,MATCH(GrocerySA!$C292,GrocerySAF!$A$2:$A$251,0)))),$E292,INDEX(GrocerySAF!C$2:C$251,MATCH(GrocerySA!$C292,GrocerySAF!$A$2:$A$251,0))),NA())</f>
        <v>#N/A</v>
      </c>
      <c r="G292" s="25" t="e">
        <f>IFERROR(IF(AND(ISERROR($E293),ISERROR(INDEX(GrocerySAF!D$2:D$251,MATCH(GrocerySA!$C292,GrocerySAF!$A$2:$A$251,0)))),$E292,INDEX(GrocerySAF!D$2:D$251,MATCH(GrocerySA!$C292,GrocerySAF!$A$2:$A$251,0))),NA())</f>
        <v>#N/A</v>
      </c>
      <c r="H292" s="26" t="e">
        <f>IFERROR(IF(AND(ISERROR($E293),ISERROR(INDEX(GrocerySAF!B$2:B$251,MATCH(GrocerySA!$C292,GrocerySAF!$A$2:$A$251,0)))),$E292,INDEX(GrocerySAF!B$2:B$251,MATCH(GrocerySA!$C292,GrocerySAF!$A$2:$A$251,0))),NA())</f>
        <v>#N/A</v>
      </c>
      <c r="I292" s="25" t="e">
        <f>IFERROR(IF(AND(ISERROR($E293),ISERROR(INDEX(GrocerySAF!E$2:E$251,MATCH(GrocerySA!$C292,GrocerySAF!$A$2:$A$251,0)))),$E292,INDEX(GrocerySAF!E$2:E$251,MATCH(GrocerySA!$C292,GrocerySAF!$A$2:$A$251,0))),NA())</f>
        <v>#N/A</v>
      </c>
      <c r="J292" s="25" t="e">
        <f>IFERROR(IF(AND(ISERROR($E293),ISERROR(INDEX(GrocerySAF!F$2:F$251,MATCH(GrocerySA!$C292,GrocerySAF!$A$2:$A$251,0)))),$E292,INDEX(GrocerySAF!F$2:F$251,MATCH(GrocerySA!$C292,GrocerySAF!$A$2:$A$251,0))),NA())</f>
        <v>#N/A</v>
      </c>
      <c r="K292" s="25"/>
      <c r="L292" s="26"/>
      <c r="M292" s="25"/>
      <c r="N292" s="56">
        <f>E292/GrocerySA!E292</f>
        <v>1</v>
      </c>
      <c r="Z292" s="47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</row>
    <row r="293" spans="1:40" ht="12.75" x14ac:dyDescent="0.2">
      <c r="A293" s="23">
        <f t="shared" si="17"/>
        <v>4</v>
      </c>
      <c r="B293" s="23">
        <f t="shared" si="18"/>
        <v>2016</v>
      </c>
      <c r="C293" s="23">
        <v>292</v>
      </c>
      <c r="D293" s="24">
        <v>42461</v>
      </c>
      <c r="E293" s="25">
        <f>IF(ISBLANK(table!E293),NA(),table!E293)</f>
        <v>51781</v>
      </c>
      <c r="F293" s="25" t="e">
        <f>IFERROR(IF(AND(ISERROR($E294),ISERROR(INDEX(GrocerySAF!C$2:C$251,MATCH(GrocerySA!$C293,GrocerySAF!$A$2:$A$251,0)))),$E293,INDEX(GrocerySAF!C$2:C$251,MATCH(GrocerySA!$C293,GrocerySAF!$A$2:$A$251,0))),NA())</f>
        <v>#N/A</v>
      </c>
      <c r="G293" s="25" t="e">
        <f>IFERROR(IF(AND(ISERROR($E294),ISERROR(INDEX(GrocerySAF!D$2:D$251,MATCH(GrocerySA!$C293,GrocerySAF!$A$2:$A$251,0)))),$E293,INDEX(GrocerySAF!D$2:D$251,MATCH(GrocerySA!$C293,GrocerySAF!$A$2:$A$251,0))),NA())</f>
        <v>#N/A</v>
      </c>
      <c r="H293" s="26" t="e">
        <f>IFERROR(IF(AND(ISERROR($E294),ISERROR(INDEX(GrocerySAF!B$2:B$251,MATCH(GrocerySA!$C293,GrocerySAF!$A$2:$A$251,0)))),$E293,INDEX(GrocerySAF!B$2:B$251,MATCH(GrocerySA!$C293,GrocerySAF!$A$2:$A$251,0))),NA())</f>
        <v>#N/A</v>
      </c>
      <c r="I293" s="25" t="e">
        <f>IFERROR(IF(AND(ISERROR($E294),ISERROR(INDEX(GrocerySAF!E$2:E$251,MATCH(GrocerySA!$C293,GrocerySAF!$A$2:$A$251,0)))),$E293,INDEX(GrocerySAF!E$2:E$251,MATCH(GrocerySA!$C293,GrocerySAF!$A$2:$A$251,0))),NA())</f>
        <v>#N/A</v>
      </c>
      <c r="J293" s="25" t="e">
        <f>IFERROR(IF(AND(ISERROR($E294),ISERROR(INDEX(GrocerySAF!F$2:F$251,MATCH(GrocerySA!$C293,GrocerySAF!$A$2:$A$251,0)))),$E293,INDEX(GrocerySAF!F$2:F$251,MATCH(GrocerySA!$C293,GrocerySAF!$A$2:$A$251,0))),NA())</f>
        <v>#N/A</v>
      </c>
      <c r="K293" s="25"/>
      <c r="L293" s="26"/>
      <c r="M293" s="25"/>
      <c r="N293" s="56">
        <f>E293/GrocerySA!E293</f>
        <v>1</v>
      </c>
      <c r="Z293" s="47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</row>
    <row r="294" spans="1:40" ht="12.75" x14ac:dyDescent="0.2">
      <c r="A294" s="23">
        <f t="shared" si="17"/>
        <v>5</v>
      </c>
      <c r="B294" s="23">
        <f t="shared" si="18"/>
        <v>2016</v>
      </c>
      <c r="C294" s="23">
        <v>293</v>
      </c>
      <c r="D294" s="24">
        <v>42491</v>
      </c>
      <c r="E294" s="25">
        <f>IF(ISBLANK(table!E294),NA(),table!E294)</f>
        <v>51959</v>
      </c>
      <c r="F294" s="25" t="e">
        <f>IFERROR(IF(AND(ISERROR($E295),ISERROR(INDEX(GrocerySAF!C$2:C$251,MATCH(GrocerySA!$C294,GrocerySAF!$A$2:$A$251,0)))),$E294,INDEX(GrocerySAF!C$2:C$251,MATCH(GrocerySA!$C294,GrocerySAF!$A$2:$A$251,0))),NA())</f>
        <v>#N/A</v>
      </c>
      <c r="G294" s="25" t="e">
        <f>IFERROR(IF(AND(ISERROR($E295),ISERROR(INDEX(GrocerySAF!D$2:D$251,MATCH(GrocerySA!$C294,GrocerySAF!$A$2:$A$251,0)))),$E294,INDEX(GrocerySAF!D$2:D$251,MATCH(GrocerySA!$C294,GrocerySAF!$A$2:$A$251,0))),NA())</f>
        <v>#N/A</v>
      </c>
      <c r="H294" s="26" t="e">
        <f>IFERROR(IF(AND(ISERROR($E295),ISERROR(INDEX(GrocerySAF!B$2:B$251,MATCH(GrocerySA!$C294,GrocerySAF!$A$2:$A$251,0)))),$E294,INDEX(GrocerySAF!B$2:B$251,MATCH(GrocerySA!$C294,GrocerySAF!$A$2:$A$251,0))),NA())</f>
        <v>#N/A</v>
      </c>
      <c r="I294" s="25" t="e">
        <f>IFERROR(IF(AND(ISERROR($E295),ISERROR(INDEX(GrocerySAF!E$2:E$251,MATCH(GrocerySA!$C294,GrocerySAF!$A$2:$A$251,0)))),$E294,INDEX(GrocerySAF!E$2:E$251,MATCH(GrocerySA!$C294,GrocerySAF!$A$2:$A$251,0))),NA())</f>
        <v>#N/A</v>
      </c>
      <c r="J294" s="25" t="e">
        <f>IFERROR(IF(AND(ISERROR($E295),ISERROR(INDEX(GrocerySAF!F$2:F$251,MATCH(GrocerySA!$C294,GrocerySAF!$A$2:$A$251,0)))),$E294,INDEX(GrocerySAF!F$2:F$251,MATCH(GrocerySA!$C294,GrocerySAF!$A$2:$A$251,0))),NA())</f>
        <v>#N/A</v>
      </c>
      <c r="K294" s="25"/>
      <c r="L294" s="26"/>
      <c r="M294" s="25"/>
      <c r="N294" s="56">
        <f>E294/GrocerySA!E294</f>
        <v>1</v>
      </c>
      <c r="Z294" s="47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</row>
    <row r="295" spans="1:40" ht="12.75" x14ac:dyDescent="0.2">
      <c r="A295" s="23">
        <f t="shared" si="17"/>
        <v>6</v>
      </c>
      <c r="B295" s="23">
        <f t="shared" si="18"/>
        <v>2016</v>
      </c>
      <c r="C295" s="23">
        <v>294</v>
      </c>
      <c r="D295" s="24">
        <v>42522</v>
      </c>
      <c r="E295" s="25">
        <f>IF(ISBLANK(table!E295),NA(),table!E295)</f>
        <v>52330</v>
      </c>
      <c r="F295" s="25" t="e">
        <f>IFERROR(IF(AND(ISERROR($E296),ISERROR(INDEX(GrocerySAF!C$2:C$251,MATCH(GrocerySA!$C295,GrocerySAF!$A$2:$A$251,0)))),$E295,INDEX(GrocerySAF!C$2:C$251,MATCH(GrocerySA!$C295,GrocerySAF!$A$2:$A$251,0))),NA())</f>
        <v>#N/A</v>
      </c>
      <c r="G295" s="25" t="e">
        <f>IFERROR(IF(AND(ISERROR($E296),ISERROR(INDEX(GrocerySAF!D$2:D$251,MATCH(GrocerySA!$C295,GrocerySAF!$A$2:$A$251,0)))),$E295,INDEX(GrocerySAF!D$2:D$251,MATCH(GrocerySA!$C295,GrocerySAF!$A$2:$A$251,0))),NA())</f>
        <v>#N/A</v>
      </c>
      <c r="H295" s="26" t="e">
        <f>IFERROR(IF(AND(ISERROR($E296),ISERROR(INDEX(GrocerySAF!B$2:B$251,MATCH(GrocerySA!$C295,GrocerySAF!$A$2:$A$251,0)))),$E295,INDEX(GrocerySAF!B$2:B$251,MATCH(GrocerySA!$C295,GrocerySAF!$A$2:$A$251,0))),NA())</f>
        <v>#N/A</v>
      </c>
      <c r="I295" s="25" t="e">
        <f>IFERROR(IF(AND(ISERROR($E296),ISERROR(INDEX(GrocerySAF!E$2:E$251,MATCH(GrocerySA!$C295,GrocerySAF!$A$2:$A$251,0)))),$E295,INDEX(GrocerySAF!E$2:E$251,MATCH(GrocerySA!$C295,GrocerySAF!$A$2:$A$251,0))),NA())</f>
        <v>#N/A</v>
      </c>
      <c r="J295" s="25" t="e">
        <f>IFERROR(IF(AND(ISERROR($E296),ISERROR(INDEX(GrocerySAF!F$2:F$251,MATCH(GrocerySA!$C295,GrocerySAF!$A$2:$A$251,0)))),$E295,INDEX(GrocerySAF!F$2:F$251,MATCH(GrocerySA!$C295,GrocerySAF!$A$2:$A$251,0))),NA())</f>
        <v>#N/A</v>
      </c>
      <c r="K295" s="25"/>
      <c r="L295" s="26"/>
      <c r="M295" s="25"/>
      <c r="N295" s="56">
        <f>E295/GrocerySA!E295</f>
        <v>1</v>
      </c>
      <c r="Z295" s="47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</row>
    <row r="296" spans="1:40" ht="12.75" x14ac:dyDescent="0.2">
      <c r="A296" s="23">
        <f t="shared" si="17"/>
        <v>7</v>
      </c>
      <c r="B296" s="23">
        <f t="shared" si="18"/>
        <v>2016</v>
      </c>
      <c r="C296" s="23">
        <v>295</v>
      </c>
      <c r="D296" s="24">
        <v>42552</v>
      </c>
      <c r="E296" s="25">
        <f>IF(ISBLANK(table!E296),NA(),table!E296)</f>
        <v>51978</v>
      </c>
      <c r="F296" s="25" t="e">
        <f>IFERROR(IF(AND(ISERROR($E297),ISERROR(INDEX(GrocerySAF!C$2:C$251,MATCH(GrocerySA!$C296,GrocerySAF!$A$2:$A$251,0)))),$E296,INDEX(GrocerySAF!C$2:C$251,MATCH(GrocerySA!$C296,GrocerySAF!$A$2:$A$251,0))),NA())</f>
        <v>#N/A</v>
      </c>
      <c r="G296" s="25" t="e">
        <f>IFERROR(IF(AND(ISERROR($E297),ISERROR(INDEX(GrocerySAF!D$2:D$251,MATCH(GrocerySA!$C296,GrocerySAF!$A$2:$A$251,0)))),$E296,INDEX(GrocerySAF!D$2:D$251,MATCH(GrocerySA!$C296,GrocerySAF!$A$2:$A$251,0))),NA())</f>
        <v>#N/A</v>
      </c>
      <c r="H296" s="26" t="e">
        <f>IFERROR(IF(AND(ISERROR($E297),ISERROR(INDEX(GrocerySAF!B$2:B$251,MATCH(GrocerySA!$C296,GrocerySAF!$A$2:$A$251,0)))),$E296,INDEX(GrocerySAF!B$2:B$251,MATCH(GrocerySA!$C296,GrocerySAF!$A$2:$A$251,0))),NA())</f>
        <v>#N/A</v>
      </c>
      <c r="I296" s="25" t="e">
        <f>IFERROR(IF(AND(ISERROR($E297),ISERROR(INDEX(GrocerySAF!E$2:E$251,MATCH(GrocerySA!$C296,GrocerySAF!$A$2:$A$251,0)))),$E296,INDEX(GrocerySAF!E$2:E$251,MATCH(GrocerySA!$C296,GrocerySAF!$A$2:$A$251,0))),NA())</f>
        <v>#N/A</v>
      </c>
      <c r="J296" s="25" t="e">
        <f>IFERROR(IF(AND(ISERROR($E297),ISERROR(INDEX(GrocerySAF!F$2:F$251,MATCH(GrocerySA!$C296,GrocerySAF!$A$2:$A$251,0)))),$E296,INDEX(GrocerySAF!F$2:F$251,MATCH(GrocerySA!$C296,GrocerySAF!$A$2:$A$251,0))),NA())</f>
        <v>#N/A</v>
      </c>
      <c r="K296" s="25"/>
      <c r="L296" s="26"/>
      <c r="M296" s="25"/>
      <c r="N296" s="56">
        <f>E296/GrocerySA!E296</f>
        <v>1</v>
      </c>
      <c r="Z296" s="47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</row>
    <row r="297" spans="1:40" ht="12.75" x14ac:dyDescent="0.2">
      <c r="A297" s="23">
        <f t="shared" si="17"/>
        <v>8</v>
      </c>
      <c r="B297" s="23">
        <f t="shared" si="18"/>
        <v>2016</v>
      </c>
      <c r="C297" s="23">
        <v>296</v>
      </c>
      <c r="D297" s="24">
        <v>42583</v>
      </c>
      <c r="E297" s="25">
        <f>IF(ISBLANK(table!E297),NA(),table!E297)</f>
        <v>52214</v>
      </c>
      <c r="F297" s="25" t="e">
        <f>IFERROR(IF(AND(ISERROR($E298),ISERROR(INDEX(GrocerySAF!C$2:C$251,MATCH(GrocerySA!$C297,GrocerySAF!$A$2:$A$251,0)))),$E297,INDEX(GrocerySAF!C$2:C$251,MATCH(GrocerySA!$C297,GrocerySAF!$A$2:$A$251,0))),NA())</f>
        <v>#N/A</v>
      </c>
      <c r="G297" s="25" t="e">
        <f>IFERROR(IF(AND(ISERROR($E298),ISERROR(INDEX(GrocerySAF!D$2:D$251,MATCH(GrocerySA!$C297,GrocerySAF!$A$2:$A$251,0)))),$E297,INDEX(GrocerySAF!D$2:D$251,MATCH(GrocerySA!$C297,GrocerySAF!$A$2:$A$251,0))),NA())</f>
        <v>#N/A</v>
      </c>
      <c r="H297" s="26" t="e">
        <f>IFERROR(IF(AND(ISERROR($E298),ISERROR(INDEX(GrocerySAF!B$2:B$251,MATCH(GrocerySA!$C297,GrocerySAF!$A$2:$A$251,0)))),$E297,INDEX(GrocerySAF!B$2:B$251,MATCH(GrocerySA!$C297,GrocerySAF!$A$2:$A$251,0))),NA())</f>
        <v>#N/A</v>
      </c>
      <c r="I297" s="25" t="e">
        <f>IFERROR(IF(AND(ISERROR($E298),ISERROR(INDEX(GrocerySAF!E$2:E$251,MATCH(GrocerySA!$C297,GrocerySAF!$A$2:$A$251,0)))),$E297,INDEX(GrocerySAF!E$2:E$251,MATCH(GrocerySA!$C297,GrocerySAF!$A$2:$A$251,0))),NA())</f>
        <v>#N/A</v>
      </c>
      <c r="J297" s="25" t="e">
        <f>IFERROR(IF(AND(ISERROR($E298),ISERROR(INDEX(GrocerySAF!F$2:F$251,MATCH(GrocerySA!$C297,GrocerySAF!$A$2:$A$251,0)))),$E297,INDEX(GrocerySAF!F$2:F$251,MATCH(GrocerySA!$C297,GrocerySAF!$A$2:$A$251,0))),NA())</f>
        <v>#N/A</v>
      </c>
      <c r="K297" s="25"/>
      <c r="L297" s="26"/>
      <c r="M297" s="25"/>
      <c r="N297" s="56">
        <f>E297/GrocerySA!E297</f>
        <v>1</v>
      </c>
      <c r="Z297" s="47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</row>
    <row r="298" spans="1:40" ht="12.75" x14ac:dyDescent="0.2">
      <c r="A298" s="23">
        <f t="shared" si="17"/>
        <v>9</v>
      </c>
      <c r="B298" s="23">
        <f t="shared" si="18"/>
        <v>2016</v>
      </c>
      <c r="C298" s="23">
        <v>297</v>
      </c>
      <c r="D298" s="24">
        <v>42614</v>
      </c>
      <c r="E298" s="25">
        <f>IF(ISBLANK(table!E298),NA(),table!E298)</f>
        <v>52510</v>
      </c>
      <c r="F298" s="25" t="e">
        <f>IFERROR(IF(AND(ISERROR($E299),ISERROR(INDEX(GrocerySAF!C$2:C$251,MATCH(GrocerySA!$C298,GrocerySAF!$A$2:$A$251,0)))),$E298,INDEX(GrocerySAF!C$2:C$251,MATCH(GrocerySA!$C298,GrocerySAF!$A$2:$A$251,0))),NA())</f>
        <v>#N/A</v>
      </c>
      <c r="G298" s="25" t="e">
        <f>IFERROR(IF(AND(ISERROR($E299),ISERROR(INDEX(GrocerySAF!D$2:D$251,MATCH(GrocerySA!$C298,GrocerySAF!$A$2:$A$251,0)))),$E298,INDEX(GrocerySAF!D$2:D$251,MATCH(GrocerySA!$C298,GrocerySAF!$A$2:$A$251,0))),NA())</f>
        <v>#N/A</v>
      </c>
      <c r="H298" s="26" t="e">
        <f>IFERROR(IF(AND(ISERROR($E299),ISERROR(INDEX(GrocerySAF!B$2:B$251,MATCH(GrocerySA!$C298,GrocerySAF!$A$2:$A$251,0)))),$E298,INDEX(GrocerySAF!B$2:B$251,MATCH(GrocerySA!$C298,GrocerySAF!$A$2:$A$251,0))),NA())</f>
        <v>#N/A</v>
      </c>
      <c r="I298" s="25" t="e">
        <f>IFERROR(IF(AND(ISERROR($E299),ISERROR(INDEX(GrocerySAF!E$2:E$251,MATCH(GrocerySA!$C298,GrocerySAF!$A$2:$A$251,0)))),$E298,INDEX(GrocerySAF!E$2:E$251,MATCH(GrocerySA!$C298,GrocerySAF!$A$2:$A$251,0))),NA())</f>
        <v>#N/A</v>
      </c>
      <c r="J298" s="25" t="e">
        <f>IFERROR(IF(AND(ISERROR($E299),ISERROR(INDEX(GrocerySAF!F$2:F$251,MATCH(GrocerySA!$C298,GrocerySAF!$A$2:$A$251,0)))),$E298,INDEX(GrocerySAF!F$2:F$251,MATCH(GrocerySA!$C298,GrocerySAF!$A$2:$A$251,0))),NA())</f>
        <v>#N/A</v>
      </c>
      <c r="K298" s="25"/>
      <c r="L298" s="26"/>
      <c r="M298" s="25"/>
      <c r="N298" s="56">
        <f>E298/GrocerySA!E298</f>
        <v>1</v>
      </c>
      <c r="Z298" s="47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</row>
    <row r="299" spans="1:40" ht="12.75" x14ac:dyDescent="0.2">
      <c r="A299" s="23">
        <f t="shared" si="17"/>
        <v>10</v>
      </c>
      <c r="B299" s="23">
        <f t="shared" si="18"/>
        <v>2016</v>
      </c>
      <c r="C299" s="23">
        <v>298</v>
      </c>
      <c r="D299" s="24">
        <v>42644</v>
      </c>
      <c r="E299" s="25">
        <f>IF(ISBLANK(table!E299),NA(),table!E299)</f>
        <v>52817</v>
      </c>
      <c r="F299" s="25" t="e">
        <f>IFERROR(IF(AND(ISERROR($E300),ISERROR(INDEX(GrocerySAF!C$2:C$251,MATCH(GrocerySA!$C299,GrocerySAF!$A$2:$A$251,0)))),$E299,INDEX(GrocerySAF!C$2:C$251,MATCH(GrocerySA!$C299,GrocerySAF!$A$2:$A$251,0))),NA())</f>
        <v>#N/A</v>
      </c>
      <c r="G299" s="25" t="e">
        <f>IFERROR(IF(AND(ISERROR($E300),ISERROR(INDEX(GrocerySAF!D$2:D$251,MATCH(GrocerySA!$C299,GrocerySAF!$A$2:$A$251,0)))),$E299,INDEX(GrocerySAF!D$2:D$251,MATCH(GrocerySA!$C299,GrocerySAF!$A$2:$A$251,0))),NA())</f>
        <v>#N/A</v>
      </c>
      <c r="H299" s="26" t="e">
        <f>IFERROR(IF(AND(ISERROR($E300),ISERROR(INDEX(GrocerySAF!B$2:B$251,MATCH(GrocerySA!$C299,GrocerySAF!$A$2:$A$251,0)))),$E299,INDEX(GrocerySAF!B$2:B$251,MATCH(GrocerySA!$C299,GrocerySAF!$A$2:$A$251,0))),NA())</f>
        <v>#N/A</v>
      </c>
      <c r="I299" s="25" t="e">
        <f>IFERROR(IF(AND(ISERROR($E300),ISERROR(INDEX(GrocerySAF!E$2:E$251,MATCH(GrocerySA!$C299,GrocerySAF!$A$2:$A$251,0)))),$E299,INDEX(GrocerySAF!E$2:E$251,MATCH(GrocerySA!$C299,GrocerySAF!$A$2:$A$251,0))),NA())</f>
        <v>#N/A</v>
      </c>
      <c r="J299" s="25" t="e">
        <f>IFERROR(IF(AND(ISERROR($E300),ISERROR(INDEX(GrocerySAF!F$2:F$251,MATCH(GrocerySA!$C299,GrocerySAF!$A$2:$A$251,0)))),$E299,INDEX(GrocerySAF!F$2:F$251,MATCH(GrocerySA!$C299,GrocerySAF!$A$2:$A$251,0))),NA())</f>
        <v>#N/A</v>
      </c>
      <c r="K299" s="25"/>
      <c r="L299" s="26"/>
      <c r="M299" s="25"/>
      <c r="N299" s="56">
        <f>E299/GrocerySA!E299</f>
        <v>1</v>
      </c>
      <c r="Z299" s="47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</row>
    <row r="300" spans="1:40" ht="12.75" x14ac:dyDescent="0.2">
      <c r="A300" s="23">
        <f t="shared" si="17"/>
        <v>11</v>
      </c>
      <c r="B300" s="23">
        <f t="shared" si="18"/>
        <v>2016</v>
      </c>
      <c r="C300" s="23">
        <v>299</v>
      </c>
      <c r="D300" s="24">
        <v>42675</v>
      </c>
      <c r="E300" s="25">
        <f>IF(ISBLANK(table!E300),NA(),table!E300)</f>
        <v>52833</v>
      </c>
      <c r="F300" s="25" t="e">
        <f>IFERROR(IF(AND(ISERROR($E301),ISERROR(INDEX(GrocerySAF!C$2:C$251,MATCH(GrocerySA!$C300,GrocerySAF!$A$2:$A$251,0)))),$E300,INDEX(GrocerySAF!C$2:C$251,MATCH(GrocerySA!$C300,GrocerySAF!$A$2:$A$251,0))),NA())</f>
        <v>#N/A</v>
      </c>
      <c r="G300" s="25" t="e">
        <f>IFERROR(IF(AND(ISERROR($E301),ISERROR(INDEX(GrocerySAF!D$2:D$251,MATCH(GrocerySA!$C300,GrocerySAF!$A$2:$A$251,0)))),$E300,INDEX(GrocerySAF!D$2:D$251,MATCH(GrocerySA!$C300,GrocerySAF!$A$2:$A$251,0))),NA())</f>
        <v>#N/A</v>
      </c>
      <c r="H300" s="26" t="e">
        <f>IFERROR(IF(AND(ISERROR($E301),ISERROR(INDEX(GrocerySAF!B$2:B$251,MATCH(GrocerySA!$C300,GrocerySAF!$A$2:$A$251,0)))),$E300,INDEX(GrocerySAF!B$2:B$251,MATCH(GrocerySA!$C300,GrocerySAF!$A$2:$A$251,0))),NA())</f>
        <v>#N/A</v>
      </c>
      <c r="I300" s="25" t="e">
        <f>IFERROR(IF(AND(ISERROR($E301),ISERROR(INDEX(GrocerySAF!E$2:E$251,MATCH(GrocerySA!$C300,GrocerySAF!$A$2:$A$251,0)))),$E300,INDEX(GrocerySAF!E$2:E$251,MATCH(GrocerySA!$C300,GrocerySAF!$A$2:$A$251,0))),NA())</f>
        <v>#N/A</v>
      </c>
      <c r="J300" s="25" t="e">
        <f>IFERROR(IF(AND(ISERROR($E301),ISERROR(INDEX(GrocerySAF!F$2:F$251,MATCH(GrocerySA!$C300,GrocerySAF!$A$2:$A$251,0)))),$E300,INDEX(GrocerySAF!F$2:F$251,MATCH(GrocerySA!$C300,GrocerySAF!$A$2:$A$251,0))),NA())</f>
        <v>#N/A</v>
      </c>
      <c r="K300" s="25"/>
      <c r="L300" s="26"/>
      <c r="M300" s="25"/>
      <c r="N300" s="56">
        <f>E300/GrocerySA!E300</f>
        <v>1</v>
      </c>
      <c r="Z300" s="47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</row>
    <row r="301" spans="1:40" ht="12.75" x14ac:dyDescent="0.2">
      <c r="A301" s="23">
        <f t="shared" si="17"/>
        <v>12</v>
      </c>
      <c r="B301" s="23">
        <f t="shared" si="18"/>
        <v>2016</v>
      </c>
      <c r="C301" s="23">
        <v>300</v>
      </c>
      <c r="D301" s="24">
        <v>42705</v>
      </c>
      <c r="E301" s="25">
        <f>IF(ISBLANK(table!E301),NA(),table!E301)</f>
        <v>53156</v>
      </c>
      <c r="F301" s="25" t="e">
        <f>IFERROR(IF(AND(ISERROR($E302),ISERROR(INDEX(GrocerySAF!C$2:C$251,MATCH(GrocerySA!$C301,GrocerySAF!$A$2:$A$251,0)))),$E301,INDEX(GrocerySAF!C$2:C$251,MATCH(GrocerySA!$C301,GrocerySAF!$A$2:$A$251,0))),NA())</f>
        <v>#N/A</v>
      </c>
      <c r="G301" s="25" t="e">
        <f>IFERROR(IF(AND(ISERROR($E302),ISERROR(INDEX(GrocerySAF!D$2:D$251,MATCH(GrocerySA!$C301,GrocerySAF!$A$2:$A$251,0)))),$E301,INDEX(GrocerySAF!D$2:D$251,MATCH(GrocerySA!$C301,GrocerySAF!$A$2:$A$251,0))),NA())</f>
        <v>#N/A</v>
      </c>
      <c r="H301" s="26" t="e">
        <f>IFERROR(IF(AND(ISERROR($E302),ISERROR(INDEX(GrocerySAF!B$2:B$251,MATCH(GrocerySA!$C301,GrocerySAF!$A$2:$A$251,0)))),$E301,INDEX(GrocerySAF!B$2:B$251,MATCH(GrocerySA!$C301,GrocerySAF!$A$2:$A$251,0))),NA())</f>
        <v>#N/A</v>
      </c>
      <c r="I301" s="25" t="e">
        <f>IFERROR(IF(AND(ISERROR($E302),ISERROR(INDEX(GrocerySAF!E$2:E$251,MATCH(GrocerySA!$C301,GrocerySAF!$A$2:$A$251,0)))),$E301,INDEX(GrocerySAF!E$2:E$251,MATCH(GrocerySA!$C301,GrocerySAF!$A$2:$A$251,0))),NA())</f>
        <v>#N/A</v>
      </c>
      <c r="J301" s="25" t="e">
        <f>IFERROR(IF(AND(ISERROR($E302),ISERROR(INDEX(GrocerySAF!F$2:F$251,MATCH(GrocerySA!$C301,GrocerySAF!$A$2:$A$251,0)))),$E301,INDEX(GrocerySAF!F$2:F$251,MATCH(GrocerySA!$C301,GrocerySAF!$A$2:$A$251,0))),NA())</f>
        <v>#N/A</v>
      </c>
      <c r="K301" s="25"/>
      <c r="L301" s="26"/>
      <c r="M301" s="25"/>
      <c r="N301" s="56">
        <f>E301/GrocerySA!E301</f>
        <v>1</v>
      </c>
      <c r="Z301" s="47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</row>
    <row r="302" spans="1:40" ht="12.75" x14ac:dyDescent="0.2">
      <c r="A302" s="23">
        <f t="shared" si="17"/>
        <v>1</v>
      </c>
      <c r="B302" s="23">
        <f t="shared" si="18"/>
        <v>2017</v>
      </c>
      <c r="C302" s="23">
        <v>301</v>
      </c>
      <c r="D302" s="24">
        <v>42736</v>
      </c>
      <c r="E302" s="25">
        <f>IF(ISBLANK(table!E302),NA(),table!E302)</f>
        <v>53258</v>
      </c>
      <c r="F302" s="25" t="e">
        <f>IFERROR(IF(AND(ISERROR($E303),ISERROR(INDEX(GrocerySAF!C$2:C$251,MATCH(GrocerySA!$C302,GrocerySAF!$A$2:$A$251,0)))),$E302,INDEX(GrocerySAF!C$2:C$251,MATCH(GrocerySA!$C302,GrocerySAF!$A$2:$A$251,0))),NA())</f>
        <v>#N/A</v>
      </c>
      <c r="G302" s="25" t="e">
        <f>IFERROR(IF(AND(ISERROR($E303),ISERROR(INDEX(GrocerySAF!D$2:D$251,MATCH(GrocerySA!$C302,GrocerySAF!$A$2:$A$251,0)))),$E302,INDEX(GrocerySAF!D$2:D$251,MATCH(GrocerySA!$C302,GrocerySAF!$A$2:$A$251,0))),NA())</f>
        <v>#N/A</v>
      </c>
      <c r="H302" s="26" t="e">
        <f>IFERROR(IF(AND(ISERROR($E303),ISERROR(INDEX(GrocerySAF!B$2:B$251,MATCH(GrocerySA!$C302,GrocerySAF!$A$2:$A$251,0)))),$E302,INDEX(GrocerySAF!B$2:B$251,MATCH(GrocerySA!$C302,GrocerySAF!$A$2:$A$251,0))),NA())</f>
        <v>#N/A</v>
      </c>
      <c r="I302" s="25" t="e">
        <f>IFERROR(IF(AND(ISERROR($E303),ISERROR(INDEX(GrocerySAF!E$2:E$251,MATCH(GrocerySA!$C302,GrocerySAF!$A$2:$A$251,0)))),$E302,INDEX(GrocerySAF!E$2:E$251,MATCH(GrocerySA!$C302,GrocerySAF!$A$2:$A$251,0))),NA())</f>
        <v>#N/A</v>
      </c>
      <c r="J302" s="25" t="e">
        <f>IFERROR(IF(AND(ISERROR($E303),ISERROR(INDEX(GrocerySAF!F$2:F$251,MATCH(GrocerySA!$C302,GrocerySAF!$A$2:$A$251,0)))),$E302,INDEX(GrocerySAF!F$2:F$251,MATCH(GrocerySA!$C302,GrocerySAF!$A$2:$A$251,0))),NA())</f>
        <v>#N/A</v>
      </c>
      <c r="K302" s="25"/>
      <c r="L302" s="26"/>
      <c r="M302" s="25"/>
      <c r="N302" s="56">
        <f>E302/GrocerySA!E302</f>
        <v>1</v>
      </c>
      <c r="Z302" s="47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</row>
    <row r="303" spans="1:40" ht="12.75" x14ac:dyDescent="0.2">
      <c r="A303" s="23">
        <f t="shared" si="17"/>
        <v>2</v>
      </c>
      <c r="B303" s="23">
        <f t="shared" si="18"/>
        <v>2017</v>
      </c>
      <c r="C303" s="23">
        <v>302</v>
      </c>
      <c r="D303" s="24">
        <v>42767</v>
      </c>
      <c r="E303" s="25">
        <f>IF(ISBLANK(table!E303),NA(),table!E303)</f>
        <v>53682</v>
      </c>
      <c r="F303" s="25" t="e">
        <f>IFERROR(IF(AND(ISERROR($E304),ISERROR(INDEX(GrocerySAF!C$2:C$251,MATCH(GrocerySA!$C303,GrocerySAF!$A$2:$A$251,0)))),$E303,INDEX(GrocerySAF!C$2:C$251,MATCH(GrocerySA!$C303,GrocerySAF!$A$2:$A$251,0))),NA())</f>
        <v>#N/A</v>
      </c>
      <c r="G303" s="25" t="e">
        <f>IFERROR(IF(AND(ISERROR($E304),ISERROR(INDEX(GrocerySAF!D$2:D$251,MATCH(GrocerySA!$C303,GrocerySAF!$A$2:$A$251,0)))),$E303,INDEX(GrocerySAF!D$2:D$251,MATCH(GrocerySA!$C303,GrocerySAF!$A$2:$A$251,0))),NA())</f>
        <v>#N/A</v>
      </c>
      <c r="H303" s="26" t="e">
        <f>IFERROR(IF(AND(ISERROR($E304),ISERROR(INDEX(GrocerySAF!B$2:B$251,MATCH(GrocerySA!$C303,GrocerySAF!$A$2:$A$251,0)))),$E303,INDEX(GrocerySAF!B$2:B$251,MATCH(GrocerySA!$C303,GrocerySAF!$A$2:$A$251,0))),NA())</f>
        <v>#N/A</v>
      </c>
      <c r="I303" s="25" t="e">
        <f>IFERROR(IF(AND(ISERROR($E304),ISERROR(INDEX(GrocerySAF!E$2:E$251,MATCH(GrocerySA!$C303,GrocerySAF!$A$2:$A$251,0)))),$E303,INDEX(GrocerySAF!E$2:E$251,MATCH(GrocerySA!$C303,GrocerySAF!$A$2:$A$251,0))),NA())</f>
        <v>#N/A</v>
      </c>
      <c r="J303" s="25" t="e">
        <f>IFERROR(IF(AND(ISERROR($E304),ISERROR(INDEX(GrocerySAF!F$2:F$251,MATCH(GrocerySA!$C303,GrocerySAF!$A$2:$A$251,0)))),$E303,INDEX(GrocerySAF!F$2:F$251,MATCH(GrocerySA!$C303,GrocerySAF!$A$2:$A$251,0))),NA())</f>
        <v>#N/A</v>
      </c>
      <c r="K303" s="25"/>
      <c r="L303" s="26"/>
      <c r="M303" s="25"/>
      <c r="N303" s="56">
        <f>E303/GrocerySA!E303</f>
        <v>1</v>
      </c>
      <c r="Z303" s="47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</row>
    <row r="304" spans="1:40" ht="12.75" x14ac:dyDescent="0.2">
      <c r="A304" s="23">
        <f t="shared" si="17"/>
        <v>3</v>
      </c>
      <c r="B304" s="23">
        <f t="shared" si="18"/>
        <v>2017</v>
      </c>
      <c r="C304" s="23">
        <v>303</v>
      </c>
      <c r="D304" s="24">
        <v>42795</v>
      </c>
      <c r="E304" s="25">
        <f>IF(ISBLANK(table!E304),NA(),table!E304)</f>
        <v>54112</v>
      </c>
      <c r="F304" s="25" t="e">
        <f>IFERROR(IF(AND(ISERROR($E305),ISERROR(INDEX(GrocerySAF!C$2:C$251,MATCH(GrocerySA!$C304,GrocerySAF!$A$2:$A$251,0)))),$E304,INDEX(GrocerySAF!C$2:C$251,MATCH(GrocerySA!$C304,GrocerySAF!$A$2:$A$251,0))),NA())</f>
        <v>#N/A</v>
      </c>
      <c r="G304" s="25" t="e">
        <f>IFERROR(IF(AND(ISERROR($E305),ISERROR(INDEX(GrocerySAF!D$2:D$251,MATCH(GrocerySA!$C304,GrocerySAF!$A$2:$A$251,0)))),$E304,INDEX(GrocerySAF!D$2:D$251,MATCH(GrocerySA!$C304,GrocerySAF!$A$2:$A$251,0))),NA())</f>
        <v>#N/A</v>
      </c>
      <c r="H304" s="26" t="e">
        <f>IFERROR(IF(AND(ISERROR($E305),ISERROR(INDEX(GrocerySAF!B$2:B$251,MATCH(GrocerySA!$C304,GrocerySAF!$A$2:$A$251,0)))),$E304,INDEX(GrocerySAF!B$2:B$251,MATCH(GrocerySA!$C304,GrocerySAF!$A$2:$A$251,0))),NA())</f>
        <v>#N/A</v>
      </c>
      <c r="I304" s="25" t="e">
        <f>IFERROR(IF(AND(ISERROR($E305),ISERROR(INDEX(GrocerySAF!E$2:E$251,MATCH(GrocerySA!$C304,GrocerySAF!$A$2:$A$251,0)))),$E304,INDEX(GrocerySAF!E$2:E$251,MATCH(GrocerySA!$C304,GrocerySAF!$A$2:$A$251,0))),NA())</f>
        <v>#N/A</v>
      </c>
      <c r="J304" s="25" t="e">
        <f>IFERROR(IF(AND(ISERROR($E305),ISERROR(INDEX(GrocerySAF!F$2:F$251,MATCH(GrocerySA!$C304,GrocerySAF!$A$2:$A$251,0)))),$E304,INDEX(GrocerySAF!F$2:F$251,MATCH(GrocerySA!$C304,GrocerySAF!$A$2:$A$251,0))),NA())</f>
        <v>#N/A</v>
      </c>
      <c r="K304" s="25"/>
      <c r="L304" s="26"/>
      <c r="M304" s="25"/>
      <c r="N304" s="56">
        <f>E304/GrocerySA!E304</f>
        <v>1</v>
      </c>
      <c r="Z304" s="47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</row>
    <row r="305" spans="1:40" ht="12.75" x14ac:dyDescent="0.2">
      <c r="A305" s="23">
        <f t="shared" si="17"/>
        <v>4</v>
      </c>
      <c r="B305" s="23">
        <f t="shared" si="18"/>
        <v>2017</v>
      </c>
      <c r="C305" s="23">
        <v>304</v>
      </c>
      <c r="D305" s="24">
        <v>42826</v>
      </c>
      <c r="E305" s="25">
        <f>IF(ISBLANK(table!E305),NA(),table!E305)</f>
        <v>54193</v>
      </c>
      <c r="F305" s="25" t="e">
        <f>IFERROR(IF(AND(ISERROR($E306),ISERROR(INDEX(GrocerySAF!C$2:C$251,MATCH(GrocerySA!$C305,GrocerySAF!$A$2:$A$251,0)))),$E305,INDEX(GrocerySAF!C$2:C$251,MATCH(GrocerySA!$C305,GrocerySAF!$A$2:$A$251,0))),NA())</f>
        <v>#N/A</v>
      </c>
      <c r="G305" s="25" t="e">
        <f>IFERROR(IF(AND(ISERROR($E306),ISERROR(INDEX(GrocerySAF!D$2:D$251,MATCH(GrocerySA!$C305,GrocerySAF!$A$2:$A$251,0)))),$E305,INDEX(GrocerySAF!D$2:D$251,MATCH(GrocerySA!$C305,GrocerySAF!$A$2:$A$251,0))),NA())</f>
        <v>#N/A</v>
      </c>
      <c r="H305" s="26" t="e">
        <f>IFERROR(IF(AND(ISERROR($E306),ISERROR(INDEX(GrocerySAF!B$2:B$251,MATCH(GrocerySA!$C305,GrocerySAF!$A$2:$A$251,0)))),$E305,INDEX(GrocerySAF!B$2:B$251,MATCH(GrocerySA!$C305,GrocerySAF!$A$2:$A$251,0))),NA())</f>
        <v>#N/A</v>
      </c>
      <c r="I305" s="25" t="e">
        <f>IFERROR(IF(AND(ISERROR($E306),ISERROR(INDEX(GrocerySAF!E$2:E$251,MATCH(GrocerySA!$C305,GrocerySAF!$A$2:$A$251,0)))),$E305,INDEX(GrocerySAF!E$2:E$251,MATCH(GrocerySA!$C305,GrocerySAF!$A$2:$A$251,0))),NA())</f>
        <v>#N/A</v>
      </c>
      <c r="J305" s="25" t="e">
        <f>IFERROR(IF(AND(ISERROR($E306),ISERROR(INDEX(GrocerySAF!F$2:F$251,MATCH(GrocerySA!$C305,GrocerySAF!$A$2:$A$251,0)))),$E305,INDEX(GrocerySAF!F$2:F$251,MATCH(GrocerySA!$C305,GrocerySAF!$A$2:$A$251,0))),NA())</f>
        <v>#N/A</v>
      </c>
      <c r="K305" s="25"/>
      <c r="L305" s="26"/>
      <c r="M305" s="25"/>
      <c r="N305" s="56">
        <f>E305/GrocerySA!E305</f>
        <v>1</v>
      </c>
      <c r="Z305" s="47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</row>
    <row r="306" spans="1:40" ht="12.75" x14ac:dyDescent="0.2">
      <c r="A306" s="23">
        <f t="shared" si="17"/>
        <v>5</v>
      </c>
      <c r="B306" s="23">
        <f t="shared" si="18"/>
        <v>2017</v>
      </c>
      <c r="C306" s="23">
        <v>305</v>
      </c>
      <c r="D306" s="24">
        <v>42856</v>
      </c>
      <c r="E306" s="25">
        <f>IF(ISBLANK(table!E306),NA(),table!E306)</f>
        <v>54312</v>
      </c>
      <c r="F306" s="25" t="e">
        <f>IFERROR(IF(AND(ISERROR($E307),ISERROR(INDEX(GrocerySAF!C$2:C$251,MATCH(GrocerySA!$C306,GrocerySAF!$A$2:$A$251,0)))),$E306,INDEX(GrocerySAF!C$2:C$251,MATCH(GrocerySA!$C306,GrocerySAF!$A$2:$A$251,0))),NA())</f>
        <v>#N/A</v>
      </c>
      <c r="G306" s="25" t="e">
        <f>IFERROR(IF(AND(ISERROR($E307),ISERROR(INDEX(GrocerySAF!D$2:D$251,MATCH(GrocerySA!$C306,GrocerySAF!$A$2:$A$251,0)))),$E306,INDEX(GrocerySAF!D$2:D$251,MATCH(GrocerySA!$C306,GrocerySAF!$A$2:$A$251,0))),NA())</f>
        <v>#N/A</v>
      </c>
      <c r="H306" s="26" t="e">
        <f>IFERROR(IF(AND(ISERROR($E307),ISERROR(INDEX(GrocerySAF!B$2:B$251,MATCH(GrocerySA!$C306,GrocerySAF!$A$2:$A$251,0)))),$E306,INDEX(GrocerySAF!B$2:B$251,MATCH(GrocerySA!$C306,GrocerySAF!$A$2:$A$251,0))),NA())</f>
        <v>#N/A</v>
      </c>
      <c r="I306" s="25" t="e">
        <f>IFERROR(IF(AND(ISERROR($E307),ISERROR(INDEX(GrocerySAF!E$2:E$251,MATCH(GrocerySA!$C306,GrocerySAF!$A$2:$A$251,0)))),$E306,INDEX(GrocerySAF!E$2:E$251,MATCH(GrocerySA!$C306,GrocerySAF!$A$2:$A$251,0))),NA())</f>
        <v>#N/A</v>
      </c>
      <c r="J306" s="25" t="e">
        <f>IFERROR(IF(AND(ISERROR($E307),ISERROR(INDEX(GrocerySAF!F$2:F$251,MATCH(GrocerySA!$C306,GrocerySAF!$A$2:$A$251,0)))),$E306,INDEX(GrocerySAF!F$2:F$251,MATCH(GrocerySA!$C306,GrocerySAF!$A$2:$A$251,0))),NA())</f>
        <v>#N/A</v>
      </c>
      <c r="K306" s="25"/>
      <c r="L306" s="26"/>
      <c r="M306" s="25"/>
      <c r="N306" s="56">
        <f>E306/GrocerySA!E306</f>
        <v>1</v>
      </c>
      <c r="Z306" s="47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</row>
    <row r="307" spans="1:40" ht="12.75" x14ac:dyDescent="0.2">
      <c r="A307" s="23">
        <f t="shared" si="17"/>
        <v>6</v>
      </c>
      <c r="B307" s="23">
        <f t="shared" si="18"/>
        <v>2017</v>
      </c>
      <c r="C307" s="23">
        <v>306</v>
      </c>
      <c r="D307" s="24">
        <v>42887</v>
      </c>
      <c r="E307" s="25">
        <f>IF(ISBLANK(table!E307),NA(),table!E307)</f>
        <v>54148</v>
      </c>
      <c r="F307" s="25" t="e">
        <f>IFERROR(IF(AND(ISERROR($E308),ISERROR(INDEX(GrocerySAF!C$2:C$251,MATCH(GrocerySA!$C307,GrocerySAF!$A$2:$A$251,0)))),$E307,INDEX(GrocerySAF!C$2:C$251,MATCH(GrocerySA!$C307,GrocerySAF!$A$2:$A$251,0))),NA())</f>
        <v>#N/A</v>
      </c>
      <c r="G307" s="25" t="e">
        <f>IFERROR(IF(AND(ISERROR($E308),ISERROR(INDEX(GrocerySAF!D$2:D$251,MATCH(GrocerySA!$C307,GrocerySAF!$A$2:$A$251,0)))),$E307,INDEX(GrocerySAF!D$2:D$251,MATCH(GrocerySA!$C307,GrocerySAF!$A$2:$A$251,0))),NA())</f>
        <v>#N/A</v>
      </c>
      <c r="H307" s="26" t="e">
        <f>IFERROR(IF(AND(ISERROR($E308),ISERROR(INDEX(GrocerySAF!B$2:B$251,MATCH(GrocerySA!$C307,GrocerySAF!$A$2:$A$251,0)))),$E307,INDEX(GrocerySAF!B$2:B$251,MATCH(GrocerySA!$C307,GrocerySAF!$A$2:$A$251,0))),NA())</f>
        <v>#N/A</v>
      </c>
      <c r="I307" s="25" t="e">
        <f>IFERROR(IF(AND(ISERROR($E308),ISERROR(INDEX(GrocerySAF!E$2:E$251,MATCH(GrocerySA!$C307,GrocerySAF!$A$2:$A$251,0)))),$E307,INDEX(GrocerySAF!E$2:E$251,MATCH(GrocerySA!$C307,GrocerySAF!$A$2:$A$251,0))),NA())</f>
        <v>#N/A</v>
      </c>
      <c r="J307" s="25" t="e">
        <f>IFERROR(IF(AND(ISERROR($E308),ISERROR(INDEX(GrocerySAF!F$2:F$251,MATCH(GrocerySA!$C307,GrocerySAF!$A$2:$A$251,0)))),$E307,INDEX(GrocerySAF!F$2:F$251,MATCH(GrocerySA!$C307,GrocerySAF!$A$2:$A$251,0))),NA())</f>
        <v>#N/A</v>
      </c>
      <c r="K307" s="25"/>
      <c r="L307" s="26"/>
      <c r="M307" s="25"/>
      <c r="N307" s="56">
        <f>E307/GrocerySA!E307</f>
        <v>1</v>
      </c>
      <c r="Z307" s="47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</row>
    <row r="308" spans="1:40" ht="12.75" x14ac:dyDescent="0.2">
      <c r="A308" s="23">
        <f t="shared" si="17"/>
        <v>7</v>
      </c>
      <c r="B308" s="23">
        <f t="shared" si="18"/>
        <v>2017</v>
      </c>
      <c r="C308" s="23">
        <v>307</v>
      </c>
      <c r="D308" s="24">
        <v>42917</v>
      </c>
      <c r="E308" s="25">
        <f>IF(ISBLANK(table!E308),NA(),table!E308)</f>
        <v>54190</v>
      </c>
      <c r="F308" s="25" t="e">
        <f>IFERROR(IF(AND(ISERROR($E309),ISERROR(INDEX(GrocerySAF!C$2:C$251,MATCH(GrocerySA!$C308,GrocerySAF!$A$2:$A$251,0)))),$E308,INDEX(GrocerySAF!C$2:C$251,MATCH(GrocerySA!$C308,GrocerySAF!$A$2:$A$251,0))),NA())</f>
        <v>#N/A</v>
      </c>
      <c r="G308" s="25" t="e">
        <f>IFERROR(IF(AND(ISERROR($E309),ISERROR(INDEX(GrocerySAF!D$2:D$251,MATCH(GrocerySA!$C308,GrocerySAF!$A$2:$A$251,0)))),$E308,INDEX(GrocerySAF!D$2:D$251,MATCH(GrocerySA!$C308,GrocerySAF!$A$2:$A$251,0))),NA())</f>
        <v>#N/A</v>
      </c>
      <c r="H308" s="26" t="e">
        <f>IFERROR(IF(AND(ISERROR($E309),ISERROR(INDEX(GrocerySAF!B$2:B$251,MATCH(GrocerySA!$C308,GrocerySAF!$A$2:$A$251,0)))),$E308,INDEX(GrocerySAF!B$2:B$251,MATCH(GrocerySA!$C308,GrocerySAF!$A$2:$A$251,0))),NA())</f>
        <v>#N/A</v>
      </c>
      <c r="I308" s="25" t="e">
        <f>IFERROR(IF(AND(ISERROR($E309),ISERROR(INDEX(GrocerySAF!E$2:E$251,MATCH(GrocerySA!$C308,GrocerySAF!$A$2:$A$251,0)))),$E308,INDEX(GrocerySAF!E$2:E$251,MATCH(GrocerySA!$C308,GrocerySAF!$A$2:$A$251,0))),NA())</f>
        <v>#N/A</v>
      </c>
      <c r="J308" s="25" t="e">
        <f>IFERROR(IF(AND(ISERROR($E309),ISERROR(INDEX(GrocerySAF!F$2:F$251,MATCH(GrocerySA!$C308,GrocerySAF!$A$2:$A$251,0)))),$E308,INDEX(GrocerySAF!F$2:F$251,MATCH(GrocerySA!$C308,GrocerySAF!$A$2:$A$251,0))),NA())</f>
        <v>#N/A</v>
      </c>
      <c r="K308" s="25"/>
      <c r="L308" s="26"/>
      <c r="M308" s="25"/>
      <c r="N308" s="56">
        <f>E308/GrocerySA!E308</f>
        <v>1</v>
      </c>
      <c r="Z308" s="47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</row>
    <row r="309" spans="1:40" ht="12.75" x14ac:dyDescent="0.2">
      <c r="A309" s="23">
        <f t="shared" si="17"/>
        <v>8</v>
      </c>
      <c r="B309" s="23">
        <f t="shared" si="18"/>
        <v>2017</v>
      </c>
      <c r="C309" s="23">
        <v>308</v>
      </c>
      <c r="D309" s="24">
        <v>42948</v>
      </c>
      <c r="E309" s="25">
        <f>IF(ISBLANK(table!E309),NA(),table!E309)</f>
        <v>54375</v>
      </c>
      <c r="F309" s="25" t="e">
        <f>IFERROR(IF(AND(ISERROR($E310),ISERROR(INDEX(GrocerySAF!C$2:C$251,MATCH(GrocerySA!$C309,GrocerySAF!$A$2:$A$251,0)))),$E309,INDEX(GrocerySAF!C$2:C$251,MATCH(GrocerySA!$C309,GrocerySAF!$A$2:$A$251,0))),NA())</f>
        <v>#N/A</v>
      </c>
      <c r="G309" s="25" t="e">
        <f>IFERROR(IF(AND(ISERROR($E310),ISERROR(INDEX(GrocerySAF!D$2:D$251,MATCH(GrocerySA!$C309,GrocerySAF!$A$2:$A$251,0)))),$E309,INDEX(GrocerySAF!D$2:D$251,MATCH(GrocerySA!$C309,GrocerySAF!$A$2:$A$251,0))),NA())</f>
        <v>#N/A</v>
      </c>
      <c r="H309" s="26" t="e">
        <f>IFERROR(IF(AND(ISERROR($E310),ISERROR(INDEX(GrocerySAF!B$2:B$251,MATCH(GrocerySA!$C309,GrocerySAF!$A$2:$A$251,0)))),$E309,INDEX(GrocerySAF!B$2:B$251,MATCH(GrocerySA!$C309,GrocerySAF!$A$2:$A$251,0))),NA())</f>
        <v>#N/A</v>
      </c>
      <c r="I309" s="25" t="e">
        <f>IFERROR(IF(AND(ISERROR($E310),ISERROR(INDEX(GrocerySAF!E$2:E$251,MATCH(GrocerySA!$C309,GrocerySAF!$A$2:$A$251,0)))),$E309,INDEX(GrocerySAF!E$2:E$251,MATCH(GrocerySA!$C309,GrocerySAF!$A$2:$A$251,0))),NA())</f>
        <v>#N/A</v>
      </c>
      <c r="J309" s="25" t="e">
        <f>IFERROR(IF(AND(ISERROR($E310),ISERROR(INDEX(GrocerySAF!F$2:F$251,MATCH(GrocerySA!$C309,GrocerySAF!$A$2:$A$251,0)))),$E309,INDEX(GrocerySAF!F$2:F$251,MATCH(GrocerySA!$C309,GrocerySAF!$A$2:$A$251,0))),NA())</f>
        <v>#N/A</v>
      </c>
      <c r="K309" s="25"/>
      <c r="L309" s="26"/>
      <c r="M309" s="25"/>
      <c r="N309" s="56">
        <f>E309/GrocerySA!E309</f>
        <v>1</v>
      </c>
      <c r="Z309" s="47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</row>
    <row r="310" spans="1:40" ht="12.75" x14ac:dyDescent="0.2">
      <c r="A310" s="23">
        <f t="shared" si="17"/>
        <v>9</v>
      </c>
      <c r="B310" s="23">
        <f t="shared" si="18"/>
        <v>2017</v>
      </c>
      <c r="C310" s="23">
        <v>309</v>
      </c>
      <c r="D310" s="24">
        <v>42979</v>
      </c>
      <c r="E310" s="25">
        <f>IF(ISBLANK(table!E310),NA(),table!E310)</f>
        <v>55071</v>
      </c>
      <c r="F310" s="25" t="e">
        <f>IFERROR(IF(AND(ISERROR($E311),ISERROR(INDEX(GrocerySAF!C$2:C$251,MATCH(GrocerySA!$C310,GrocerySAF!$A$2:$A$251,0)))),$E310,INDEX(GrocerySAF!C$2:C$251,MATCH(GrocerySA!$C310,GrocerySAF!$A$2:$A$251,0))),NA())</f>
        <v>#N/A</v>
      </c>
      <c r="G310" s="25" t="e">
        <f>IFERROR(IF(AND(ISERROR($E311),ISERROR(INDEX(GrocerySAF!D$2:D$251,MATCH(GrocerySA!$C310,GrocerySAF!$A$2:$A$251,0)))),$E310,INDEX(GrocerySAF!D$2:D$251,MATCH(GrocerySA!$C310,GrocerySAF!$A$2:$A$251,0))),NA())</f>
        <v>#N/A</v>
      </c>
      <c r="H310" s="26" t="e">
        <f>IFERROR(IF(AND(ISERROR($E311),ISERROR(INDEX(GrocerySAF!B$2:B$251,MATCH(GrocerySA!$C310,GrocerySAF!$A$2:$A$251,0)))),$E310,INDEX(GrocerySAF!B$2:B$251,MATCH(GrocerySA!$C310,GrocerySAF!$A$2:$A$251,0))),NA())</f>
        <v>#N/A</v>
      </c>
      <c r="I310" s="25" t="e">
        <f>IFERROR(IF(AND(ISERROR($E311),ISERROR(INDEX(GrocerySAF!E$2:E$251,MATCH(GrocerySA!$C310,GrocerySAF!$A$2:$A$251,0)))),$E310,INDEX(GrocerySAF!E$2:E$251,MATCH(GrocerySA!$C310,GrocerySAF!$A$2:$A$251,0))),NA())</f>
        <v>#N/A</v>
      </c>
      <c r="J310" s="25" t="e">
        <f>IFERROR(IF(AND(ISERROR($E311),ISERROR(INDEX(GrocerySAF!F$2:F$251,MATCH(GrocerySA!$C310,GrocerySAF!$A$2:$A$251,0)))),$E310,INDEX(GrocerySAF!F$2:F$251,MATCH(GrocerySA!$C310,GrocerySAF!$A$2:$A$251,0))),NA())</f>
        <v>#N/A</v>
      </c>
      <c r="K310" s="25"/>
      <c r="L310" s="26"/>
      <c r="M310" s="25"/>
      <c r="N310" s="56">
        <f>E310/GrocerySA!E310</f>
        <v>1</v>
      </c>
      <c r="Z310" s="47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</row>
    <row r="311" spans="1:40" ht="12.75" x14ac:dyDescent="0.2">
      <c r="A311" s="23">
        <f t="shared" si="17"/>
        <v>10</v>
      </c>
      <c r="B311" s="23">
        <f t="shared" si="18"/>
        <v>2017</v>
      </c>
      <c r="C311" s="23">
        <v>310</v>
      </c>
      <c r="D311" s="24">
        <v>43009</v>
      </c>
      <c r="E311" s="25">
        <f>IF(ISBLANK(table!E311),NA(),table!E311)</f>
        <v>55150</v>
      </c>
      <c r="F311" s="25" t="e">
        <f>IFERROR(IF(AND(ISERROR($E312),ISERROR(INDEX(GrocerySAF!C$2:C$251,MATCH(GrocerySA!$C311,GrocerySAF!$A$2:$A$251,0)))),$E311,INDEX(GrocerySAF!C$2:C$251,MATCH(GrocerySA!$C311,GrocerySAF!$A$2:$A$251,0))),NA())</f>
        <v>#N/A</v>
      </c>
      <c r="G311" s="25" t="e">
        <f>IFERROR(IF(AND(ISERROR($E312),ISERROR(INDEX(GrocerySAF!D$2:D$251,MATCH(GrocerySA!$C311,GrocerySAF!$A$2:$A$251,0)))),$E311,INDEX(GrocerySAF!D$2:D$251,MATCH(GrocerySA!$C311,GrocerySAF!$A$2:$A$251,0))),NA())</f>
        <v>#N/A</v>
      </c>
      <c r="H311" s="26" t="e">
        <f>IFERROR(IF(AND(ISERROR($E312),ISERROR(INDEX(GrocerySAF!B$2:B$251,MATCH(GrocerySA!$C311,GrocerySAF!$A$2:$A$251,0)))),$E311,INDEX(GrocerySAF!B$2:B$251,MATCH(GrocerySA!$C311,GrocerySAF!$A$2:$A$251,0))),NA())</f>
        <v>#N/A</v>
      </c>
      <c r="I311" s="25" t="e">
        <f>IFERROR(IF(AND(ISERROR($E312),ISERROR(INDEX(GrocerySAF!E$2:E$251,MATCH(GrocerySA!$C311,GrocerySAF!$A$2:$A$251,0)))),$E311,INDEX(GrocerySAF!E$2:E$251,MATCH(GrocerySA!$C311,GrocerySAF!$A$2:$A$251,0))),NA())</f>
        <v>#N/A</v>
      </c>
      <c r="J311" s="25" t="e">
        <f>IFERROR(IF(AND(ISERROR($E312),ISERROR(INDEX(GrocerySAF!F$2:F$251,MATCH(GrocerySA!$C311,GrocerySAF!$A$2:$A$251,0)))),$E311,INDEX(GrocerySAF!F$2:F$251,MATCH(GrocerySA!$C311,GrocerySAF!$A$2:$A$251,0))),NA())</f>
        <v>#N/A</v>
      </c>
      <c r="K311" s="25"/>
      <c r="L311" s="26"/>
      <c r="M311" s="25"/>
      <c r="N311" s="56">
        <f>E311/GrocerySA!E311</f>
        <v>1</v>
      </c>
      <c r="Z311" s="47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</row>
    <row r="312" spans="1:40" ht="12.75" x14ac:dyDescent="0.2">
      <c r="A312" s="23">
        <f t="shared" si="17"/>
        <v>11</v>
      </c>
      <c r="B312" s="23">
        <f t="shared" si="18"/>
        <v>2017</v>
      </c>
      <c r="C312" s="23">
        <v>311</v>
      </c>
      <c r="D312" s="24">
        <v>43040</v>
      </c>
      <c r="E312" s="25">
        <f>IF(ISBLANK(table!E312),NA(),table!E312)</f>
        <v>55249</v>
      </c>
      <c r="F312" s="25" t="e">
        <f>IFERROR(IF(AND(ISERROR($E313),ISERROR(INDEX(GrocerySAF!C$2:C$251,MATCH(GrocerySA!$C312,GrocerySAF!$A$2:$A$251,0)))),$E312,INDEX(GrocerySAF!C$2:C$251,MATCH(GrocerySA!$C312,GrocerySAF!$A$2:$A$251,0))),NA())</f>
        <v>#N/A</v>
      </c>
      <c r="G312" s="25" t="e">
        <f>IFERROR(IF(AND(ISERROR($E313),ISERROR(INDEX(GrocerySAF!D$2:D$251,MATCH(GrocerySA!$C312,GrocerySAF!$A$2:$A$251,0)))),$E312,INDEX(GrocerySAF!D$2:D$251,MATCH(GrocerySA!$C312,GrocerySAF!$A$2:$A$251,0))),NA())</f>
        <v>#N/A</v>
      </c>
      <c r="H312" s="26" t="e">
        <f>IFERROR(IF(AND(ISERROR($E313),ISERROR(INDEX(GrocerySAF!B$2:B$251,MATCH(GrocerySA!$C312,GrocerySAF!$A$2:$A$251,0)))),$E312,INDEX(GrocerySAF!B$2:B$251,MATCH(GrocerySA!$C312,GrocerySAF!$A$2:$A$251,0))),NA())</f>
        <v>#N/A</v>
      </c>
      <c r="I312" s="25" t="e">
        <f>IFERROR(IF(AND(ISERROR($E313),ISERROR(INDEX(GrocerySAF!E$2:E$251,MATCH(GrocerySA!$C312,GrocerySAF!$A$2:$A$251,0)))),$E312,INDEX(GrocerySAF!E$2:E$251,MATCH(GrocerySA!$C312,GrocerySAF!$A$2:$A$251,0))),NA())</f>
        <v>#N/A</v>
      </c>
      <c r="J312" s="25" t="e">
        <f>IFERROR(IF(AND(ISERROR($E313),ISERROR(INDEX(GrocerySAF!F$2:F$251,MATCH(GrocerySA!$C312,GrocerySAF!$A$2:$A$251,0)))),$E312,INDEX(GrocerySAF!F$2:F$251,MATCH(GrocerySA!$C312,GrocerySAF!$A$2:$A$251,0))),NA())</f>
        <v>#N/A</v>
      </c>
      <c r="K312" s="25"/>
      <c r="L312" s="26"/>
      <c r="M312" s="25"/>
      <c r="N312" s="56">
        <f>E312/GrocerySA!E312</f>
        <v>1</v>
      </c>
      <c r="Z312" s="47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</row>
    <row r="313" spans="1:40" ht="12.75" x14ac:dyDescent="0.2">
      <c r="A313" s="23">
        <f t="shared" si="17"/>
        <v>12</v>
      </c>
      <c r="B313" s="23">
        <f t="shared" si="18"/>
        <v>2017</v>
      </c>
      <c r="C313" s="23">
        <v>312</v>
      </c>
      <c r="D313" s="24">
        <v>43070</v>
      </c>
      <c r="E313" s="25">
        <f>IF(ISBLANK(table!E313),NA(),table!E313)</f>
        <v>55794</v>
      </c>
      <c r="F313" s="25" t="e">
        <f>IFERROR(IF(AND(ISERROR($E314),ISERROR(INDEX(GrocerySAF!C$2:C$251,MATCH(GrocerySA!$C313,GrocerySAF!$A$2:$A$251,0)))),$E313,INDEX(GrocerySAF!C$2:C$251,MATCH(GrocerySA!$C313,GrocerySAF!$A$2:$A$251,0))),NA())</f>
        <v>#N/A</v>
      </c>
      <c r="G313" s="25" t="e">
        <f>IFERROR(IF(AND(ISERROR($E314),ISERROR(INDEX(GrocerySAF!D$2:D$251,MATCH(GrocerySA!$C313,GrocerySAF!$A$2:$A$251,0)))),$E313,INDEX(GrocerySAF!D$2:D$251,MATCH(GrocerySA!$C313,GrocerySAF!$A$2:$A$251,0))),NA())</f>
        <v>#N/A</v>
      </c>
      <c r="H313" s="26" t="e">
        <f>IFERROR(IF(AND(ISERROR($E314),ISERROR(INDEX(GrocerySAF!B$2:B$251,MATCH(GrocerySA!$C313,GrocerySAF!$A$2:$A$251,0)))),$E313,INDEX(GrocerySAF!B$2:B$251,MATCH(GrocerySA!$C313,GrocerySAF!$A$2:$A$251,0))),NA())</f>
        <v>#N/A</v>
      </c>
      <c r="I313" s="25" t="e">
        <f>IFERROR(IF(AND(ISERROR($E314),ISERROR(INDEX(GrocerySAF!E$2:E$251,MATCH(GrocerySA!$C313,GrocerySAF!$A$2:$A$251,0)))),$E313,INDEX(GrocerySAF!E$2:E$251,MATCH(GrocerySA!$C313,GrocerySAF!$A$2:$A$251,0))),NA())</f>
        <v>#N/A</v>
      </c>
      <c r="J313" s="25" t="e">
        <f>IFERROR(IF(AND(ISERROR($E314),ISERROR(INDEX(GrocerySAF!F$2:F$251,MATCH(GrocerySA!$C313,GrocerySAF!$A$2:$A$251,0)))),$E313,INDEX(GrocerySAF!F$2:F$251,MATCH(GrocerySA!$C313,GrocerySAF!$A$2:$A$251,0))),NA())</f>
        <v>#N/A</v>
      </c>
      <c r="K313" s="25"/>
      <c r="L313" s="26"/>
      <c r="M313" s="25"/>
      <c r="N313" s="56">
        <f>E313/GrocerySA!E313</f>
        <v>1</v>
      </c>
      <c r="Z313" s="47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</row>
    <row r="314" spans="1:40" ht="12.75" x14ac:dyDescent="0.2">
      <c r="A314" s="23">
        <f t="shared" si="17"/>
        <v>1</v>
      </c>
      <c r="B314" s="23">
        <f t="shared" si="18"/>
        <v>2018</v>
      </c>
      <c r="C314" s="23">
        <v>313</v>
      </c>
      <c r="D314" s="24">
        <v>43101</v>
      </c>
      <c r="E314" s="25">
        <f>IF(ISBLANK(table!E314),NA(),table!E314)</f>
        <v>55355</v>
      </c>
      <c r="F314" s="25" t="e">
        <f>IFERROR(IF(AND(ISERROR($E315),ISERROR(INDEX(GrocerySAF!C$2:C$251,MATCH(GrocerySA!$C314,GrocerySAF!$A$2:$A$251,0)))),$E314,INDEX(GrocerySAF!C$2:C$251,MATCH(GrocerySA!$C314,GrocerySAF!$A$2:$A$251,0))),NA())</f>
        <v>#N/A</v>
      </c>
      <c r="G314" s="25" t="e">
        <f>IFERROR(IF(AND(ISERROR($E315),ISERROR(INDEX(GrocerySAF!D$2:D$251,MATCH(GrocerySA!$C314,GrocerySAF!$A$2:$A$251,0)))),$E314,INDEX(GrocerySAF!D$2:D$251,MATCH(GrocerySA!$C314,GrocerySAF!$A$2:$A$251,0))),NA())</f>
        <v>#N/A</v>
      </c>
      <c r="H314" s="26" t="e">
        <f>IFERROR(IF(AND(ISERROR($E315),ISERROR(INDEX(GrocerySAF!B$2:B$251,MATCH(GrocerySA!$C314,GrocerySAF!$A$2:$A$251,0)))),$E314,INDEX(GrocerySAF!B$2:B$251,MATCH(GrocerySA!$C314,GrocerySAF!$A$2:$A$251,0))),NA())</f>
        <v>#N/A</v>
      </c>
      <c r="I314" s="25" t="e">
        <f>IFERROR(IF(AND(ISERROR($E315),ISERROR(INDEX(GrocerySAF!E$2:E$251,MATCH(GrocerySA!$C314,GrocerySAF!$A$2:$A$251,0)))),$E314,INDEX(GrocerySAF!E$2:E$251,MATCH(GrocerySA!$C314,GrocerySAF!$A$2:$A$251,0))),NA())</f>
        <v>#N/A</v>
      </c>
      <c r="J314" s="25" t="e">
        <f>IFERROR(IF(AND(ISERROR($E315),ISERROR(INDEX(GrocerySAF!F$2:F$251,MATCH(GrocerySA!$C314,GrocerySAF!$A$2:$A$251,0)))),$E314,INDEX(GrocerySAF!F$2:F$251,MATCH(GrocerySA!$C314,GrocerySAF!$A$2:$A$251,0))),NA())</f>
        <v>#N/A</v>
      </c>
      <c r="K314" s="25"/>
      <c r="L314" s="26"/>
      <c r="M314" s="25"/>
      <c r="N314" s="56">
        <f>E314/GrocerySA!E314</f>
        <v>1</v>
      </c>
      <c r="Z314" s="47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</row>
    <row r="315" spans="1:40" ht="12.75" x14ac:dyDescent="0.2">
      <c r="A315" s="23">
        <f t="shared" si="17"/>
        <v>2</v>
      </c>
      <c r="B315" s="23">
        <f t="shared" si="18"/>
        <v>2018</v>
      </c>
      <c r="C315" s="23">
        <v>314</v>
      </c>
      <c r="D315" s="24">
        <v>43132</v>
      </c>
      <c r="E315" s="25">
        <f>IF(ISBLANK(table!E315),NA(),table!E315)</f>
        <v>55579</v>
      </c>
      <c r="F315" s="25" t="e">
        <f>IFERROR(IF(AND(ISERROR($E316),ISERROR(INDEX(GrocerySAF!C$2:C$251,MATCH(GrocerySA!$C315,GrocerySAF!$A$2:$A$251,0)))),$E315,INDEX(GrocerySAF!C$2:C$251,MATCH(GrocerySA!$C315,GrocerySAF!$A$2:$A$251,0))),NA())</f>
        <v>#N/A</v>
      </c>
      <c r="G315" s="25" t="e">
        <f>IFERROR(IF(AND(ISERROR($E316),ISERROR(INDEX(GrocerySAF!D$2:D$251,MATCH(GrocerySA!$C315,GrocerySAF!$A$2:$A$251,0)))),$E315,INDEX(GrocerySAF!D$2:D$251,MATCH(GrocerySA!$C315,GrocerySAF!$A$2:$A$251,0))),NA())</f>
        <v>#N/A</v>
      </c>
      <c r="H315" s="26" t="e">
        <f>IFERROR(IF(AND(ISERROR($E316),ISERROR(INDEX(GrocerySAF!B$2:B$251,MATCH(GrocerySA!$C315,GrocerySAF!$A$2:$A$251,0)))),$E315,INDEX(GrocerySAF!B$2:B$251,MATCH(GrocerySA!$C315,GrocerySAF!$A$2:$A$251,0))),NA())</f>
        <v>#N/A</v>
      </c>
      <c r="I315" s="25" t="e">
        <f>IFERROR(IF(AND(ISERROR($E316),ISERROR(INDEX(GrocerySAF!E$2:E$251,MATCH(GrocerySA!$C315,GrocerySAF!$A$2:$A$251,0)))),$E315,INDEX(GrocerySAF!E$2:E$251,MATCH(GrocerySA!$C315,GrocerySAF!$A$2:$A$251,0))),NA())</f>
        <v>#N/A</v>
      </c>
      <c r="J315" s="25" t="e">
        <f>IFERROR(IF(AND(ISERROR($E316),ISERROR(INDEX(GrocerySAF!F$2:F$251,MATCH(GrocerySA!$C315,GrocerySAF!$A$2:$A$251,0)))),$E315,INDEX(GrocerySAF!F$2:F$251,MATCH(GrocerySA!$C315,GrocerySAF!$A$2:$A$251,0))),NA())</f>
        <v>#N/A</v>
      </c>
      <c r="K315" s="25"/>
      <c r="L315" s="26"/>
      <c r="M315" s="25"/>
      <c r="N315" s="56">
        <f>E315/GrocerySA!E315</f>
        <v>1</v>
      </c>
      <c r="Z315" s="47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</row>
    <row r="316" spans="1:40" ht="12.75" x14ac:dyDescent="0.2">
      <c r="A316" s="23">
        <f t="shared" si="17"/>
        <v>3</v>
      </c>
      <c r="B316" s="23">
        <f t="shared" si="18"/>
        <v>2018</v>
      </c>
      <c r="C316" s="23">
        <v>315</v>
      </c>
      <c r="D316" s="24">
        <v>43160</v>
      </c>
      <c r="E316" s="25">
        <f>IF(ISBLANK(table!E316),NA(),table!E316)</f>
        <v>55731</v>
      </c>
      <c r="F316" s="25" t="e">
        <f>IFERROR(IF(AND(ISERROR($E317),ISERROR(INDEX(GrocerySAF!C$2:C$251,MATCH(GrocerySA!$C316,GrocerySAF!$A$2:$A$251,0)))),$E316,INDEX(GrocerySAF!C$2:C$251,MATCH(GrocerySA!$C316,GrocerySAF!$A$2:$A$251,0))),NA())</f>
        <v>#N/A</v>
      </c>
      <c r="G316" s="25" t="e">
        <f>IFERROR(IF(AND(ISERROR($E317),ISERROR(INDEX(GrocerySAF!D$2:D$251,MATCH(GrocerySA!$C316,GrocerySAF!$A$2:$A$251,0)))),$E316,INDEX(GrocerySAF!D$2:D$251,MATCH(GrocerySA!$C316,GrocerySAF!$A$2:$A$251,0))),NA())</f>
        <v>#N/A</v>
      </c>
      <c r="H316" s="26" t="e">
        <f>IFERROR(IF(AND(ISERROR($E317),ISERROR(INDEX(GrocerySAF!B$2:B$251,MATCH(GrocerySA!$C316,GrocerySAF!$A$2:$A$251,0)))),$E316,INDEX(GrocerySAF!B$2:B$251,MATCH(GrocerySA!$C316,GrocerySAF!$A$2:$A$251,0))),NA())</f>
        <v>#N/A</v>
      </c>
      <c r="I316" s="25" t="e">
        <f>IFERROR(IF(AND(ISERROR($E317),ISERROR(INDEX(GrocerySAF!E$2:E$251,MATCH(GrocerySA!$C316,GrocerySAF!$A$2:$A$251,0)))),$E316,INDEX(GrocerySAF!E$2:E$251,MATCH(GrocerySA!$C316,GrocerySAF!$A$2:$A$251,0))),NA())</f>
        <v>#N/A</v>
      </c>
      <c r="J316" s="25" t="e">
        <f>IFERROR(IF(AND(ISERROR($E317),ISERROR(INDEX(GrocerySAF!F$2:F$251,MATCH(GrocerySA!$C316,GrocerySAF!$A$2:$A$251,0)))),$E316,INDEX(GrocerySAF!F$2:F$251,MATCH(GrocerySA!$C316,GrocerySAF!$A$2:$A$251,0))),NA())</f>
        <v>#N/A</v>
      </c>
      <c r="K316" s="25"/>
      <c r="L316" s="26"/>
      <c r="M316" s="25"/>
      <c r="N316" s="56">
        <f>E316/GrocerySA!E316</f>
        <v>1</v>
      </c>
      <c r="Z316" s="47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</row>
    <row r="317" spans="1:40" ht="12.75" x14ac:dyDescent="0.2">
      <c r="A317" s="23">
        <f t="shared" si="17"/>
        <v>4</v>
      </c>
      <c r="B317" s="23">
        <f t="shared" si="18"/>
        <v>2018</v>
      </c>
      <c r="C317" s="23">
        <v>316</v>
      </c>
      <c r="D317" s="24">
        <v>43191</v>
      </c>
      <c r="E317" s="25">
        <f>IF(ISBLANK(table!E317),NA(),table!E317)</f>
        <v>55886</v>
      </c>
      <c r="F317" s="25" t="e">
        <f>IFERROR(IF(AND(ISERROR($E318),ISERROR(INDEX(GrocerySAF!C$2:C$251,MATCH(GrocerySA!$C317,GrocerySAF!$A$2:$A$251,0)))),$E317,INDEX(GrocerySAF!C$2:C$251,MATCH(GrocerySA!$C317,GrocerySAF!$A$2:$A$251,0))),NA())</f>
        <v>#N/A</v>
      </c>
      <c r="G317" s="25" t="e">
        <f>IFERROR(IF(AND(ISERROR($E318),ISERROR(INDEX(GrocerySAF!D$2:D$251,MATCH(GrocerySA!$C317,GrocerySAF!$A$2:$A$251,0)))),$E317,INDEX(GrocerySAF!D$2:D$251,MATCH(GrocerySA!$C317,GrocerySAF!$A$2:$A$251,0))),NA())</f>
        <v>#N/A</v>
      </c>
      <c r="H317" s="26" t="e">
        <f>IFERROR(IF(AND(ISERROR($E318),ISERROR(INDEX(GrocerySAF!B$2:B$251,MATCH(GrocerySA!$C317,GrocerySAF!$A$2:$A$251,0)))),$E317,INDEX(GrocerySAF!B$2:B$251,MATCH(GrocerySA!$C317,GrocerySAF!$A$2:$A$251,0))),NA())</f>
        <v>#N/A</v>
      </c>
      <c r="I317" s="25" t="e">
        <f>IFERROR(IF(AND(ISERROR($E318),ISERROR(INDEX(GrocerySAF!E$2:E$251,MATCH(GrocerySA!$C317,GrocerySAF!$A$2:$A$251,0)))),$E317,INDEX(GrocerySAF!E$2:E$251,MATCH(GrocerySA!$C317,GrocerySAF!$A$2:$A$251,0))),NA())</f>
        <v>#N/A</v>
      </c>
      <c r="J317" s="25" t="e">
        <f>IFERROR(IF(AND(ISERROR($E318),ISERROR(INDEX(GrocerySAF!F$2:F$251,MATCH(GrocerySA!$C317,GrocerySAF!$A$2:$A$251,0)))),$E317,INDEX(GrocerySAF!F$2:F$251,MATCH(GrocerySA!$C317,GrocerySAF!$A$2:$A$251,0))),NA())</f>
        <v>#N/A</v>
      </c>
      <c r="K317" s="25"/>
      <c r="L317" s="26"/>
      <c r="M317" s="25"/>
      <c r="N317" s="56">
        <f>E317/GrocerySA!E317</f>
        <v>1</v>
      </c>
      <c r="Z317" s="47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</row>
    <row r="318" spans="1:40" ht="12.75" x14ac:dyDescent="0.2">
      <c r="A318" s="23">
        <f t="shared" si="17"/>
        <v>5</v>
      </c>
      <c r="B318" s="23">
        <f t="shared" si="18"/>
        <v>2018</v>
      </c>
      <c r="C318" s="23">
        <v>317</v>
      </c>
      <c r="D318" s="24">
        <v>43221</v>
      </c>
      <c r="E318" s="25">
        <f>IF(ISBLANK(table!E318),NA(),table!E318)</f>
        <v>55899</v>
      </c>
      <c r="F318" s="25" t="e">
        <f>IFERROR(IF(AND(ISERROR($E319),ISERROR(INDEX(GrocerySAF!C$2:C$251,MATCH(GrocerySA!$C318,GrocerySAF!$A$2:$A$251,0)))),$E318,INDEX(GrocerySAF!C$2:C$251,MATCH(GrocerySA!$C318,GrocerySAF!$A$2:$A$251,0))),NA())</f>
        <v>#N/A</v>
      </c>
      <c r="G318" s="25" t="e">
        <f>IFERROR(IF(AND(ISERROR($E319),ISERROR(INDEX(GrocerySAF!D$2:D$251,MATCH(GrocerySA!$C318,GrocerySAF!$A$2:$A$251,0)))),$E318,INDEX(GrocerySAF!D$2:D$251,MATCH(GrocerySA!$C318,GrocerySAF!$A$2:$A$251,0))),NA())</f>
        <v>#N/A</v>
      </c>
      <c r="H318" s="26" t="e">
        <f>IFERROR(IF(AND(ISERROR($E319),ISERROR(INDEX(GrocerySAF!B$2:B$251,MATCH(GrocerySA!$C318,GrocerySAF!$A$2:$A$251,0)))),$E318,INDEX(GrocerySAF!B$2:B$251,MATCH(GrocerySA!$C318,GrocerySAF!$A$2:$A$251,0))),NA())</f>
        <v>#N/A</v>
      </c>
      <c r="I318" s="25" t="e">
        <f>IFERROR(IF(AND(ISERROR($E319),ISERROR(INDEX(GrocerySAF!E$2:E$251,MATCH(GrocerySA!$C318,GrocerySAF!$A$2:$A$251,0)))),$E318,INDEX(GrocerySAF!E$2:E$251,MATCH(GrocerySA!$C318,GrocerySAF!$A$2:$A$251,0))),NA())</f>
        <v>#N/A</v>
      </c>
      <c r="J318" s="25" t="e">
        <f>IFERROR(IF(AND(ISERROR($E319),ISERROR(INDEX(GrocerySAF!F$2:F$251,MATCH(GrocerySA!$C318,GrocerySAF!$A$2:$A$251,0)))),$E318,INDEX(GrocerySAF!F$2:F$251,MATCH(GrocerySA!$C318,GrocerySAF!$A$2:$A$251,0))),NA())</f>
        <v>#N/A</v>
      </c>
      <c r="K318" s="25"/>
      <c r="L318" s="26"/>
      <c r="M318" s="25"/>
      <c r="N318" s="56">
        <f>E318/GrocerySA!E318</f>
        <v>1</v>
      </c>
      <c r="Z318" s="47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</row>
    <row r="319" spans="1:40" ht="12.75" x14ac:dyDescent="0.2">
      <c r="A319" s="23">
        <f t="shared" si="17"/>
        <v>6</v>
      </c>
      <c r="B319" s="23">
        <f t="shared" si="18"/>
        <v>2018</v>
      </c>
      <c r="C319" s="23">
        <v>318</v>
      </c>
      <c r="D319" s="24">
        <v>43252</v>
      </c>
      <c r="E319" s="25">
        <f>IF(ISBLANK(table!E319),NA(),table!E319)</f>
        <v>55787</v>
      </c>
      <c r="F319" s="25" t="e">
        <f>IFERROR(IF(AND(ISERROR($E320),ISERROR(INDEX(GrocerySAF!C$2:C$251,MATCH(GrocerySA!$C319,GrocerySAF!$A$2:$A$251,0)))),$E319,INDEX(GrocerySAF!C$2:C$251,MATCH(GrocerySA!$C319,GrocerySAF!$A$2:$A$251,0))),NA())</f>
        <v>#N/A</v>
      </c>
      <c r="G319" s="25" t="e">
        <f>IFERROR(IF(AND(ISERROR($E320),ISERROR(INDEX(GrocerySAF!D$2:D$251,MATCH(GrocerySA!$C319,GrocerySAF!$A$2:$A$251,0)))),$E319,INDEX(GrocerySAF!D$2:D$251,MATCH(GrocerySA!$C319,GrocerySAF!$A$2:$A$251,0))),NA())</f>
        <v>#N/A</v>
      </c>
      <c r="H319" s="26" t="e">
        <f>IFERROR(IF(AND(ISERROR($E320),ISERROR(INDEX(GrocerySAF!B$2:B$251,MATCH(GrocerySA!$C319,GrocerySAF!$A$2:$A$251,0)))),$E319,INDEX(GrocerySAF!B$2:B$251,MATCH(GrocerySA!$C319,GrocerySAF!$A$2:$A$251,0))),NA())</f>
        <v>#N/A</v>
      </c>
      <c r="I319" s="25" t="e">
        <f>IFERROR(IF(AND(ISERROR($E320),ISERROR(INDEX(GrocerySAF!E$2:E$251,MATCH(GrocerySA!$C319,GrocerySAF!$A$2:$A$251,0)))),$E319,INDEX(GrocerySAF!E$2:E$251,MATCH(GrocerySA!$C319,GrocerySAF!$A$2:$A$251,0))),NA())</f>
        <v>#N/A</v>
      </c>
      <c r="J319" s="25" t="e">
        <f>IFERROR(IF(AND(ISERROR($E320),ISERROR(INDEX(GrocerySAF!F$2:F$251,MATCH(GrocerySA!$C319,GrocerySAF!$A$2:$A$251,0)))),$E319,INDEX(GrocerySAF!F$2:F$251,MATCH(GrocerySA!$C319,GrocerySAF!$A$2:$A$251,0))),NA())</f>
        <v>#N/A</v>
      </c>
      <c r="K319" s="25"/>
      <c r="L319" s="26"/>
      <c r="M319" s="25"/>
      <c r="N319" s="56">
        <f>E319/GrocerySA!E319</f>
        <v>1</v>
      </c>
      <c r="Z319" s="47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</row>
    <row r="320" spans="1:40" ht="12.75" x14ac:dyDescent="0.2">
      <c r="A320" s="23">
        <f t="shared" si="17"/>
        <v>7</v>
      </c>
      <c r="B320" s="23">
        <f t="shared" si="18"/>
        <v>2018</v>
      </c>
      <c r="C320" s="23">
        <v>319</v>
      </c>
      <c r="D320" s="24">
        <v>43282</v>
      </c>
      <c r="E320" s="25">
        <f>IF(ISBLANK(table!E320),NA(),table!E320)</f>
        <v>56139</v>
      </c>
      <c r="F320" s="25" t="e">
        <f>IFERROR(IF(AND(ISERROR($E321),ISERROR(INDEX(GrocerySAF!C$2:C$251,MATCH(GrocerySA!$C320,GrocerySAF!$A$2:$A$251,0)))),$E320,INDEX(GrocerySAF!C$2:C$251,MATCH(GrocerySA!$C320,GrocerySAF!$A$2:$A$251,0))),NA())</f>
        <v>#N/A</v>
      </c>
      <c r="G320" s="25" t="e">
        <f>IFERROR(IF(AND(ISERROR($E321),ISERROR(INDEX(GrocerySAF!D$2:D$251,MATCH(GrocerySA!$C320,GrocerySAF!$A$2:$A$251,0)))),$E320,INDEX(GrocerySAF!D$2:D$251,MATCH(GrocerySA!$C320,GrocerySAF!$A$2:$A$251,0))),NA())</f>
        <v>#N/A</v>
      </c>
      <c r="H320" s="26" t="e">
        <f>IFERROR(IF(AND(ISERROR($E321),ISERROR(INDEX(GrocerySAF!B$2:B$251,MATCH(GrocerySA!$C320,GrocerySAF!$A$2:$A$251,0)))),$E320,INDEX(GrocerySAF!B$2:B$251,MATCH(GrocerySA!$C320,GrocerySAF!$A$2:$A$251,0))),NA())</f>
        <v>#N/A</v>
      </c>
      <c r="I320" s="25" t="e">
        <f>IFERROR(IF(AND(ISERROR($E321),ISERROR(INDEX(GrocerySAF!E$2:E$251,MATCH(GrocerySA!$C320,GrocerySAF!$A$2:$A$251,0)))),$E320,INDEX(GrocerySAF!E$2:E$251,MATCH(GrocerySA!$C320,GrocerySAF!$A$2:$A$251,0))),NA())</f>
        <v>#N/A</v>
      </c>
      <c r="J320" s="25" t="e">
        <f>IFERROR(IF(AND(ISERROR($E321),ISERROR(INDEX(GrocerySAF!F$2:F$251,MATCH(GrocerySA!$C320,GrocerySAF!$A$2:$A$251,0)))),$E320,INDEX(GrocerySAF!F$2:F$251,MATCH(GrocerySA!$C320,GrocerySAF!$A$2:$A$251,0))),NA())</f>
        <v>#N/A</v>
      </c>
      <c r="K320" s="25"/>
      <c r="L320" s="26"/>
      <c r="M320" s="25"/>
      <c r="N320" s="56">
        <f>E320/GrocerySA!E320</f>
        <v>1</v>
      </c>
      <c r="Z320" s="47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</row>
    <row r="321" spans="1:40" ht="12.75" x14ac:dyDescent="0.2">
      <c r="A321" s="23">
        <f t="shared" si="17"/>
        <v>8</v>
      </c>
      <c r="B321" s="23">
        <f t="shared" si="18"/>
        <v>2018</v>
      </c>
      <c r="C321" s="23">
        <v>320</v>
      </c>
      <c r="D321" s="24">
        <v>43313</v>
      </c>
      <c r="E321" s="25">
        <f>IF(ISBLANK(table!E321),NA(),table!E321)</f>
        <v>55869</v>
      </c>
      <c r="F321" s="25" t="e">
        <f>IFERROR(IF(AND(ISERROR($E322),ISERROR(INDEX(GrocerySAF!C$2:C$251,MATCH(GrocerySA!$C321,GrocerySAF!$A$2:$A$251,0)))),$E321,INDEX(GrocerySAF!C$2:C$251,MATCH(GrocerySA!$C321,GrocerySAF!$A$2:$A$251,0))),NA())</f>
        <v>#N/A</v>
      </c>
      <c r="G321" s="25" t="e">
        <f>IFERROR(IF(AND(ISERROR($E322),ISERROR(INDEX(GrocerySAF!D$2:D$251,MATCH(GrocerySA!$C321,GrocerySAF!$A$2:$A$251,0)))),$E321,INDEX(GrocerySAF!D$2:D$251,MATCH(GrocerySA!$C321,GrocerySAF!$A$2:$A$251,0))),NA())</f>
        <v>#N/A</v>
      </c>
      <c r="H321" s="26" t="e">
        <f>IFERROR(IF(AND(ISERROR($E322),ISERROR(INDEX(GrocerySAF!B$2:B$251,MATCH(GrocerySA!$C321,GrocerySAF!$A$2:$A$251,0)))),$E321,INDEX(GrocerySAF!B$2:B$251,MATCH(GrocerySA!$C321,GrocerySAF!$A$2:$A$251,0))),NA())</f>
        <v>#N/A</v>
      </c>
      <c r="I321" s="25" t="e">
        <f>IFERROR(IF(AND(ISERROR($E322),ISERROR(INDEX(GrocerySAF!E$2:E$251,MATCH(GrocerySA!$C321,GrocerySAF!$A$2:$A$251,0)))),$E321,INDEX(GrocerySAF!E$2:E$251,MATCH(GrocerySA!$C321,GrocerySAF!$A$2:$A$251,0))),NA())</f>
        <v>#N/A</v>
      </c>
      <c r="J321" s="25" t="e">
        <f>IFERROR(IF(AND(ISERROR($E322),ISERROR(INDEX(GrocerySAF!F$2:F$251,MATCH(GrocerySA!$C321,GrocerySAF!$A$2:$A$251,0)))),$E321,INDEX(GrocerySAF!F$2:F$251,MATCH(GrocerySA!$C321,GrocerySAF!$A$2:$A$251,0))),NA())</f>
        <v>#N/A</v>
      </c>
      <c r="K321" s="25"/>
      <c r="L321" s="26"/>
      <c r="M321" s="25"/>
      <c r="N321" s="56">
        <f>E321/GrocerySA!E321</f>
        <v>1</v>
      </c>
      <c r="Z321" s="47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</row>
    <row r="322" spans="1:40" ht="12.75" x14ac:dyDescent="0.2">
      <c r="A322" s="23">
        <f t="shared" si="17"/>
        <v>9</v>
      </c>
      <c r="B322" s="23">
        <f t="shared" si="18"/>
        <v>2018</v>
      </c>
      <c r="C322" s="23">
        <v>321</v>
      </c>
      <c r="D322" s="24">
        <v>43344</v>
      </c>
      <c r="E322" s="25">
        <f>IF(ISBLANK(table!E322),NA(),table!E322)</f>
        <v>56153</v>
      </c>
      <c r="F322" s="25" t="e">
        <f>IFERROR(IF(AND(ISERROR($E323),ISERROR(INDEX(GrocerySAF!C$2:C$251,MATCH(GrocerySA!$C322,GrocerySAF!$A$2:$A$251,0)))),$E322,INDEX(GrocerySAF!C$2:C$251,MATCH(GrocerySA!$C322,GrocerySAF!$A$2:$A$251,0))),NA())</f>
        <v>#N/A</v>
      </c>
      <c r="G322" s="25" t="e">
        <f>IFERROR(IF(AND(ISERROR($E323),ISERROR(INDEX(GrocerySAF!D$2:D$251,MATCH(GrocerySA!$C322,GrocerySAF!$A$2:$A$251,0)))),$E322,INDEX(GrocerySAF!D$2:D$251,MATCH(GrocerySA!$C322,GrocerySAF!$A$2:$A$251,0))),NA())</f>
        <v>#N/A</v>
      </c>
      <c r="H322" s="26" t="e">
        <f>IFERROR(IF(AND(ISERROR($E323),ISERROR(INDEX(GrocerySAF!B$2:B$251,MATCH(GrocerySA!$C322,GrocerySAF!$A$2:$A$251,0)))),$E322,INDEX(GrocerySAF!B$2:B$251,MATCH(GrocerySA!$C322,GrocerySAF!$A$2:$A$251,0))),NA())</f>
        <v>#N/A</v>
      </c>
      <c r="I322" s="25" t="e">
        <f>IFERROR(IF(AND(ISERROR($E323),ISERROR(INDEX(GrocerySAF!E$2:E$251,MATCH(GrocerySA!$C322,GrocerySAF!$A$2:$A$251,0)))),$E322,INDEX(GrocerySAF!E$2:E$251,MATCH(GrocerySA!$C322,GrocerySAF!$A$2:$A$251,0))),NA())</f>
        <v>#N/A</v>
      </c>
      <c r="J322" s="25" t="e">
        <f>IFERROR(IF(AND(ISERROR($E323),ISERROR(INDEX(GrocerySAF!F$2:F$251,MATCH(GrocerySA!$C322,GrocerySAF!$A$2:$A$251,0)))),$E322,INDEX(GrocerySAF!F$2:F$251,MATCH(GrocerySA!$C322,GrocerySAF!$A$2:$A$251,0))),NA())</f>
        <v>#N/A</v>
      </c>
      <c r="K322" s="25"/>
      <c r="L322" s="26"/>
      <c r="M322" s="25"/>
      <c r="N322" s="56">
        <f>E322/GrocerySA!E322</f>
        <v>1</v>
      </c>
      <c r="Z322" s="47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</row>
    <row r="323" spans="1:40" ht="12.75" x14ac:dyDescent="0.2">
      <c r="A323" s="23">
        <f t="shared" ref="A323:A366" si="19">MONTH(D323)</f>
        <v>10</v>
      </c>
      <c r="B323" s="23">
        <f t="shared" ref="B323:B366" si="20">YEAR(D323)</f>
        <v>2018</v>
      </c>
      <c r="C323" s="23">
        <v>322</v>
      </c>
      <c r="D323" s="24">
        <v>43374</v>
      </c>
      <c r="E323" s="25">
        <f>IF(ISBLANK(table!E323),NA(),table!E323)</f>
        <v>56459</v>
      </c>
      <c r="F323" s="25" t="e">
        <f>IFERROR(IF(AND(ISERROR($E324),ISERROR(INDEX(GrocerySAF!C$2:C$251,MATCH(GrocerySA!$C323,GrocerySAF!$A$2:$A$251,0)))),$E323,INDEX(GrocerySAF!C$2:C$251,MATCH(GrocerySA!$C323,GrocerySAF!$A$2:$A$251,0))),NA())</f>
        <v>#N/A</v>
      </c>
      <c r="G323" s="25" t="e">
        <f>IFERROR(IF(AND(ISERROR($E324),ISERROR(INDEX(GrocerySAF!D$2:D$251,MATCH(GrocerySA!$C323,GrocerySAF!$A$2:$A$251,0)))),$E323,INDEX(GrocerySAF!D$2:D$251,MATCH(GrocerySA!$C323,GrocerySAF!$A$2:$A$251,0))),NA())</f>
        <v>#N/A</v>
      </c>
      <c r="H323" s="26" t="e">
        <f>IFERROR(IF(AND(ISERROR($E324),ISERROR(INDEX(GrocerySAF!B$2:B$251,MATCH(GrocerySA!$C323,GrocerySAF!$A$2:$A$251,0)))),$E323,INDEX(GrocerySAF!B$2:B$251,MATCH(GrocerySA!$C323,GrocerySAF!$A$2:$A$251,0))),NA())</f>
        <v>#N/A</v>
      </c>
      <c r="I323" s="25" t="e">
        <f>IFERROR(IF(AND(ISERROR($E324),ISERROR(INDEX(GrocerySAF!E$2:E$251,MATCH(GrocerySA!$C323,GrocerySAF!$A$2:$A$251,0)))),$E323,INDEX(GrocerySAF!E$2:E$251,MATCH(GrocerySA!$C323,GrocerySAF!$A$2:$A$251,0))),NA())</f>
        <v>#N/A</v>
      </c>
      <c r="J323" s="25" t="e">
        <f>IFERROR(IF(AND(ISERROR($E324),ISERROR(INDEX(GrocerySAF!F$2:F$251,MATCH(GrocerySA!$C323,GrocerySAF!$A$2:$A$251,0)))),$E323,INDEX(GrocerySAF!F$2:F$251,MATCH(GrocerySA!$C323,GrocerySAF!$A$2:$A$251,0))),NA())</f>
        <v>#N/A</v>
      </c>
      <c r="K323" s="25"/>
      <c r="L323" s="26"/>
      <c r="M323" s="25"/>
      <c r="N323" s="56">
        <f>E323/GrocerySA!E323</f>
        <v>1</v>
      </c>
      <c r="Z323" s="47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</row>
    <row r="324" spans="1:40" ht="12.75" x14ac:dyDescent="0.2">
      <c r="A324" s="23">
        <f t="shared" si="19"/>
        <v>11</v>
      </c>
      <c r="B324" s="23">
        <f t="shared" si="20"/>
        <v>2018</v>
      </c>
      <c r="C324" s="23">
        <v>323</v>
      </c>
      <c r="D324" s="24">
        <v>43405</v>
      </c>
      <c r="E324" s="25">
        <f>IF(ISBLANK(table!E324),NA(),table!E324)</f>
        <v>56558</v>
      </c>
      <c r="F324" s="25" t="e">
        <f>IFERROR(IF(AND(ISERROR($E325),ISERROR(INDEX(GrocerySAF!C$2:C$251,MATCH(GrocerySA!$C324,GrocerySAF!$A$2:$A$251,0)))),$E324,INDEX(GrocerySAF!C$2:C$251,MATCH(GrocerySA!$C324,GrocerySAF!$A$2:$A$251,0))),NA())</f>
        <v>#N/A</v>
      </c>
      <c r="G324" s="25" t="e">
        <f>IFERROR(IF(AND(ISERROR($E325),ISERROR(INDEX(GrocerySAF!D$2:D$251,MATCH(GrocerySA!$C324,GrocerySAF!$A$2:$A$251,0)))),$E324,INDEX(GrocerySAF!D$2:D$251,MATCH(GrocerySA!$C324,GrocerySAF!$A$2:$A$251,0))),NA())</f>
        <v>#N/A</v>
      </c>
      <c r="H324" s="26" t="e">
        <f>IFERROR(IF(AND(ISERROR($E325),ISERROR(INDEX(GrocerySAF!B$2:B$251,MATCH(GrocerySA!$C324,GrocerySAF!$A$2:$A$251,0)))),$E324,INDEX(GrocerySAF!B$2:B$251,MATCH(GrocerySA!$C324,GrocerySAF!$A$2:$A$251,0))),NA())</f>
        <v>#N/A</v>
      </c>
      <c r="I324" s="25" t="e">
        <f>IFERROR(IF(AND(ISERROR($E325),ISERROR(INDEX(GrocerySAF!E$2:E$251,MATCH(GrocerySA!$C324,GrocerySAF!$A$2:$A$251,0)))),$E324,INDEX(GrocerySAF!E$2:E$251,MATCH(GrocerySA!$C324,GrocerySAF!$A$2:$A$251,0))),NA())</f>
        <v>#N/A</v>
      </c>
      <c r="J324" s="25" t="e">
        <f>IFERROR(IF(AND(ISERROR($E325),ISERROR(INDEX(GrocerySAF!F$2:F$251,MATCH(GrocerySA!$C324,GrocerySAF!$A$2:$A$251,0)))),$E324,INDEX(GrocerySAF!F$2:F$251,MATCH(GrocerySA!$C324,GrocerySAF!$A$2:$A$251,0))),NA())</f>
        <v>#N/A</v>
      </c>
      <c r="K324" s="25"/>
      <c r="L324" s="26"/>
      <c r="M324" s="25"/>
      <c r="N324" s="56">
        <f>E324/GrocerySA!E324</f>
        <v>1</v>
      </c>
      <c r="Z324" s="47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</row>
    <row r="325" spans="1:40" ht="12.75" x14ac:dyDescent="0.2">
      <c r="A325" s="23">
        <f t="shared" si="19"/>
        <v>12</v>
      </c>
      <c r="B325" s="23">
        <f t="shared" si="20"/>
        <v>2018</v>
      </c>
      <c r="C325" s="23">
        <v>324</v>
      </c>
      <c r="D325" s="24">
        <v>43435</v>
      </c>
      <c r="E325" s="25">
        <f>IF(ISBLANK(table!E325),NA(),table!E325)</f>
        <v>56478</v>
      </c>
      <c r="F325" s="25" t="e">
        <f>IFERROR(IF(AND(ISERROR($E326),ISERROR(INDEX(GrocerySAF!C$2:C$251,MATCH(GrocerySA!$C325,GrocerySAF!$A$2:$A$251,0)))),$E325,INDEX(GrocerySAF!C$2:C$251,MATCH(GrocerySA!$C325,GrocerySAF!$A$2:$A$251,0))),NA())</f>
        <v>#N/A</v>
      </c>
      <c r="G325" s="25" t="e">
        <f>IFERROR(IF(AND(ISERROR($E326),ISERROR(INDEX(GrocerySAF!D$2:D$251,MATCH(GrocerySA!$C325,GrocerySAF!$A$2:$A$251,0)))),$E325,INDEX(GrocerySAF!D$2:D$251,MATCH(GrocerySA!$C325,GrocerySAF!$A$2:$A$251,0))),NA())</f>
        <v>#N/A</v>
      </c>
      <c r="H325" s="26" t="e">
        <f>IFERROR(IF(AND(ISERROR($E326),ISERROR(INDEX(GrocerySAF!B$2:B$251,MATCH(GrocerySA!$C325,GrocerySAF!$A$2:$A$251,0)))),$E325,INDEX(GrocerySAF!B$2:B$251,MATCH(GrocerySA!$C325,GrocerySAF!$A$2:$A$251,0))),NA())</f>
        <v>#N/A</v>
      </c>
      <c r="I325" s="25" t="e">
        <f>IFERROR(IF(AND(ISERROR($E326),ISERROR(INDEX(GrocerySAF!E$2:E$251,MATCH(GrocerySA!$C325,GrocerySAF!$A$2:$A$251,0)))),$E325,INDEX(GrocerySAF!E$2:E$251,MATCH(GrocerySA!$C325,GrocerySAF!$A$2:$A$251,0))),NA())</f>
        <v>#N/A</v>
      </c>
      <c r="J325" s="25" t="e">
        <f>IFERROR(IF(AND(ISERROR($E326),ISERROR(INDEX(GrocerySAF!F$2:F$251,MATCH(GrocerySA!$C325,GrocerySAF!$A$2:$A$251,0)))),$E325,INDEX(GrocerySAF!F$2:F$251,MATCH(GrocerySA!$C325,GrocerySAF!$A$2:$A$251,0))),NA())</f>
        <v>#N/A</v>
      </c>
      <c r="K325" s="25"/>
      <c r="L325" s="26"/>
      <c r="M325" s="25"/>
      <c r="N325" s="56">
        <f>E325/GrocerySA!E325</f>
        <v>1</v>
      </c>
      <c r="Z325" s="47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</row>
    <row r="326" spans="1:40" ht="12.75" x14ac:dyDescent="0.2">
      <c r="A326" s="23">
        <f t="shared" si="19"/>
        <v>1</v>
      </c>
      <c r="B326" s="23">
        <f t="shared" si="20"/>
        <v>2019</v>
      </c>
      <c r="C326" s="23">
        <v>325</v>
      </c>
      <c r="D326" s="24">
        <v>43466</v>
      </c>
      <c r="E326" s="25">
        <f>IF(ISBLANK(table!E326),NA(),table!E326)</f>
        <v>57507</v>
      </c>
      <c r="F326" s="25" t="e">
        <f>IFERROR(IF(AND(ISERROR($E327),ISERROR(INDEX(GrocerySAF!C$2:C$251,MATCH(GrocerySA!$C326,GrocerySAF!$A$2:$A$251,0)))),$E326,INDEX(GrocerySAF!C$2:C$251,MATCH(GrocerySA!$C326,GrocerySAF!$A$2:$A$251,0))),NA())</f>
        <v>#N/A</v>
      </c>
      <c r="G326" s="25" t="e">
        <f>IFERROR(IF(AND(ISERROR($E327),ISERROR(INDEX(GrocerySAF!D$2:D$251,MATCH(GrocerySA!$C326,GrocerySAF!$A$2:$A$251,0)))),$E326,INDEX(GrocerySAF!D$2:D$251,MATCH(GrocerySA!$C326,GrocerySAF!$A$2:$A$251,0))),NA())</f>
        <v>#N/A</v>
      </c>
      <c r="H326" s="26" t="e">
        <f>IFERROR(IF(AND(ISERROR($E327),ISERROR(INDEX(GrocerySAF!B$2:B$251,MATCH(GrocerySA!$C326,GrocerySAF!$A$2:$A$251,0)))),$E326,INDEX(GrocerySAF!B$2:B$251,MATCH(GrocerySA!$C326,GrocerySAF!$A$2:$A$251,0))),NA())</f>
        <v>#N/A</v>
      </c>
      <c r="I326" s="25" t="e">
        <f>IFERROR(IF(AND(ISERROR($E327),ISERROR(INDEX(GrocerySAF!E$2:E$251,MATCH(GrocerySA!$C326,GrocerySAF!$A$2:$A$251,0)))),$E326,INDEX(GrocerySAF!E$2:E$251,MATCH(GrocerySA!$C326,GrocerySAF!$A$2:$A$251,0))),NA())</f>
        <v>#N/A</v>
      </c>
      <c r="J326" s="25" t="e">
        <f>IFERROR(IF(AND(ISERROR($E327),ISERROR(INDEX(GrocerySAF!F$2:F$251,MATCH(GrocerySA!$C326,GrocerySAF!$A$2:$A$251,0)))),$E326,INDEX(GrocerySAF!F$2:F$251,MATCH(GrocerySA!$C326,GrocerySAF!$A$2:$A$251,0))),NA())</f>
        <v>#N/A</v>
      </c>
      <c r="K326" s="25"/>
      <c r="L326" s="26"/>
      <c r="M326" s="25"/>
      <c r="N326" s="56">
        <f>E326/GrocerySA!E326</f>
        <v>1</v>
      </c>
      <c r="Z326" s="47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</row>
    <row r="327" spans="1:40" ht="12.75" x14ac:dyDescent="0.2">
      <c r="A327" s="23">
        <f t="shared" si="19"/>
        <v>2</v>
      </c>
      <c r="B327" s="23">
        <f t="shared" si="20"/>
        <v>2019</v>
      </c>
      <c r="C327" s="23">
        <v>326</v>
      </c>
      <c r="D327" s="24">
        <v>43497</v>
      </c>
      <c r="E327" s="25">
        <f>IF(ISBLANK(table!E327),NA(),table!E327)</f>
        <v>56290</v>
      </c>
      <c r="F327" s="25" t="e">
        <f>IFERROR(IF(AND(ISERROR($E328),ISERROR(INDEX(GrocerySAF!C$2:C$251,MATCH(GrocerySA!$C327,GrocerySAF!$A$2:$A$251,0)))),$E327,INDEX(GrocerySAF!C$2:C$251,MATCH(GrocerySA!$C327,GrocerySAF!$A$2:$A$251,0))),NA())</f>
        <v>#N/A</v>
      </c>
      <c r="G327" s="25" t="e">
        <f>IFERROR(IF(AND(ISERROR($E328),ISERROR(INDEX(GrocerySAF!D$2:D$251,MATCH(GrocerySA!$C327,GrocerySAF!$A$2:$A$251,0)))),$E327,INDEX(GrocerySAF!D$2:D$251,MATCH(GrocerySA!$C327,GrocerySAF!$A$2:$A$251,0))),NA())</f>
        <v>#N/A</v>
      </c>
      <c r="H327" s="26" t="e">
        <f>IFERROR(IF(AND(ISERROR($E328),ISERROR(INDEX(GrocerySAF!B$2:B$251,MATCH(GrocerySA!$C327,GrocerySAF!$A$2:$A$251,0)))),$E327,INDEX(GrocerySAF!B$2:B$251,MATCH(GrocerySA!$C327,GrocerySAF!$A$2:$A$251,0))),NA())</f>
        <v>#N/A</v>
      </c>
      <c r="I327" s="25" t="e">
        <f>IFERROR(IF(AND(ISERROR($E328),ISERROR(INDEX(GrocerySAF!E$2:E$251,MATCH(GrocerySA!$C327,GrocerySAF!$A$2:$A$251,0)))),$E327,INDEX(GrocerySAF!E$2:E$251,MATCH(GrocerySA!$C327,GrocerySAF!$A$2:$A$251,0))),NA())</f>
        <v>#N/A</v>
      </c>
      <c r="J327" s="25" t="e">
        <f>IFERROR(IF(AND(ISERROR($E328),ISERROR(INDEX(GrocerySAF!F$2:F$251,MATCH(GrocerySA!$C327,GrocerySAF!$A$2:$A$251,0)))),$E327,INDEX(GrocerySAF!F$2:F$251,MATCH(GrocerySA!$C327,GrocerySAF!$A$2:$A$251,0))),NA())</f>
        <v>#N/A</v>
      </c>
      <c r="K327" s="25"/>
      <c r="L327" s="26"/>
      <c r="M327" s="25"/>
      <c r="N327" s="56">
        <f>E327/GrocerySA!E327</f>
        <v>1</v>
      </c>
      <c r="Z327" s="47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</row>
    <row r="328" spans="1:40" ht="12.75" x14ac:dyDescent="0.2">
      <c r="A328" s="23">
        <f t="shared" si="19"/>
        <v>3</v>
      </c>
      <c r="B328" s="23">
        <f t="shared" si="20"/>
        <v>2019</v>
      </c>
      <c r="C328" s="23">
        <v>327</v>
      </c>
      <c r="D328" s="24">
        <v>43525</v>
      </c>
      <c r="E328" s="25">
        <f>IF(ISBLANK(table!E328),NA(),table!E328)</f>
        <v>57371</v>
      </c>
      <c r="F328" s="25" t="e">
        <f>IFERROR(IF(AND(ISERROR($E329),ISERROR(INDEX(GrocerySAF!C$2:C$251,MATCH(GrocerySA!$C328,GrocerySAF!$A$2:$A$251,0)))),$E328,INDEX(GrocerySAF!C$2:C$251,MATCH(GrocerySA!$C328,GrocerySAF!$A$2:$A$251,0))),NA())</f>
        <v>#N/A</v>
      </c>
      <c r="G328" s="25" t="e">
        <f>IFERROR(IF(AND(ISERROR($E329),ISERROR(INDEX(GrocerySAF!D$2:D$251,MATCH(GrocerySA!$C328,GrocerySAF!$A$2:$A$251,0)))),$E328,INDEX(GrocerySAF!D$2:D$251,MATCH(GrocerySA!$C328,GrocerySAF!$A$2:$A$251,0))),NA())</f>
        <v>#N/A</v>
      </c>
      <c r="H328" s="26" t="e">
        <f>IFERROR(IF(AND(ISERROR($E329),ISERROR(INDEX(GrocerySAF!B$2:B$251,MATCH(GrocerySA!$C328,GrocerySAF!$A$2:$A$251,0)))),$E328,INDEX(GrocerySAF!B$2:B$251,MATCH(GrocerySA!$C328,GrocerySAF!$A$2:$A$251,0))),NA())</f>
        <v>#N/A</v>
      </c>
      <c r="I328" s="25" t="e">
        <f>IFERROR(IF(AND(ISERROR($E329),ISERROR(INDEX(GrocerySAF!E$2:E$251,MATCH(GrocerySA!$C328,GrocerySAF!$A$2:$A$251,0)))),$E328,INDEX(GrocerySAF!E$2:E$251,MATCH(GrocerySA!$C328,GrocerySAF!$A$2:$A$251,0))),NA())</f>
        <v>#N/A</v>
      </c>
      <c r="J328" s="25" t="e">
        <f>IFERROR(IF(AND(ISERROR($E329),ISERROR(INDEX(GrocerySAF!F$2:F$251,MATCH(GrocerySA!$C328,GrocerySAF!$A$2:$A$251,0)))),$E328,INDEX(GrocerySAF!F$2:F$251,MATCH(GrocerySA!$C328,GrocerySAF!$A$2:$A$251,0))),NA())</f>
        <v>#N/A</v>
      </c>
      <c r="K328" s="25"/>
      <c r="L328" s="26"/>
      <c r="M328" s="25"/>
      <c r="N328" s="56">
        <f>E328/GrocerySA!E328</f>
        <v>1</v>
      </c>
      <c r="Z328" s="47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</row>
    <row r="329" spans="1:40" ht="12.75" x14ac:dyDescent="0.2">
      <c r="A329" s="23">
        <f t="shared" si="19"/>
        <v>4</v>
      </c>
      <c r="B329" s="23">
        <f t="shared" si="20"/>
        <v>2019</v>
      </c>
      <c r="C329" s="23">
        <v>328</v>
      </c>
      <c r="D329" s="24">
        <v>43556</v>
      </c>
      <c r="E329" s="25">
        <f>IF(ISBLANK(table!E329),NA(),table!E329)</f>
        <v>57585</v>
      </c>
      <c r="F329" s="25" t="e">
        <f>IFERROR(IF(AND(ISERROR($E330),ISERROR(INDEX(GrocerySAF!C$2:C$251,MATCH(GrocerySA!$C329,GrocerySAF!$A$2:$A$251,0)))),$E329,INDEX(GrocerySAF!C$2:C$251,MATCH(GrocerySA!$C329,GrocerySAF!$A$2:$A$251,0))),NA())</f>
        <v>#N/A</v>
      </c>
      <c r="G329" s="25" t="e">
        <f>IFERROR(IF(AND(ISERROR($E330),ISERROR(INDEX(GrocerySAF!D$2:D$251,MATCH(GrocerySA!$C329,GrocerySAF!$A$2:$A$251,0)))),$E329,INDEX(GrocerySAF!D$2:D$251,MATCH(GrocerySA!$C329,GrocerySAF!$A$2:$A$251,0))),NA())</f>
        <v>#N/A</v>
      </c>
      <c r="H329" s="26" t="e">
        <f>IFERROR(IF(AND(ISERROR($E330),ISERROR(INDEX(GrocerySAF!B$2:B$251,MATCH(GrocerySA!$C329,GrocerySAF!$A$2:$A$251,0)))),$E329,INDEX(GrocerySAF!B$2:B$251,MATCH(GrocerySA!$C329,GrocerySAF!$A$2:$A$251,0))),NA())</f>
        <v>#N/A</v>
      </c>
      <c r="I329" s="25" t="e">
        <f>IFERROR(IF(AND(ISERROR($E330),ISERROR(INDEX(GrocerySAF!E$2:E$251,MATCH(GrocerySA!$C329,GrocerySAF!$A$2:$A$251,0)))),$E329,INDEX(GrocerySAF!E$2:E$251,MATCH(GrocerySA!$C329,GrocerySAF!$A$2:$A$251,0))),NA())</f>
        <v>#N/A</v>
      </c>
      <c r="J329" s="25" t="e">
        <f>IFERROR(IF(AND(ISERROR($E330),ISERROR(INDEX(GrocerySAF!F$2:F$251,MATCH(GrocerySA!$C329,GrocerySAF!$A$2:$A$251,0)))),$E329,INDEX(GrocerySAF!F$2:F$251,MATCH(GrocerySA!$C329,GrocerySAF!$A$2:$A$251,0))),NA())</f>
        <v>#N/A</v>
      </c>
      <c r="K329" s="25"/>
      <c r="L329" s="26"/>
      <c r="M329" s="25"/>
      <c r="N329" s="56">
        <f>E329/GrocerySA!E329</f>
        <v>1</v>
      </c>
      <c r="Z329" s="47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</row>
    <row r="330" spans="1:40" ht="12.75" x14ac:dyDescent="0.2">
      <c r="A330" s="23">
        <f t="shared" si="19"/>
        <v>5</v>
      </c>
      <c r="B330" s="23">
        <f t="shared" si="20"/>
        <v>2019</v>
      </c>
      <c r="C330" s="23">
        <v>329</v>
      </c>
      <c r="D330" s="24">
        <v>43586</v>
      </c>
      <c r="E330" s="25">
        <f>IF(ISBLANK(table!E330),NA(),table!E330)</f>
        <v>57682</v>
      </c>
      <c r="F330" s="25" t="e">
        <f>IFERROR(IF(AND(ISERROR($E331),ISERROR(INDEX(GrocerySAF!C$2:C$251,MATCH(GrocerySA!$C330,GrocerySAF!$A$2:$A$251,0)))),$E330,INDEX(GrocerySAF!C$2:C$251,MATCH(GrocerySA!$C330,GrocerySAF!$A$2:$A$251,0))),NA())</f>
        <v>#N/A</v>
      </c>
      <c r="G330" s="25" t="e">
        <f>IFERROR(IF(AND(ISERROR($E331),ISERROR(INDEX(GrocerySAF!D$2:D$251,MATCH(GrocerySA!$C330,GrocerySAF!$A$2:$A$251,0)))),$E330,INDEX(GrocerySAF!D$2:D$251,MATCH(GrocerySA!$C330,GrocerySAF!$A$2:$A$251,0))),NA())</f>
        <v>#N/A</v>
      </c>
      <c r="H330" s="26" t="e">
        <f>IFERROR(IF(AND(ISERROR($E331),ISERROR(INDEX(GrocerySAF!B$2:B$251,MATCH(GrocerySA!$C330,GrocerySAF!$A$2:$A$251,0)))),$E330,INDEX(GrocerySAF!B$2:B$251,MATCH(GrocerySA!$C330,GrocerySAF!$A$2:$A$251,0))),NA())</f>
        <v>#N/A</v>
      </c>
      <c r="I330" s="25" t="e">
        <f>IFERROR(IF(AND(ISERROR($E331),ISERROR(INDEX(GrocerySAF!E$2:E$251,MATCH(GrocerySA!$C330,GrocerySAF!$A$2:$A$251,0)))),$E330,INDEX(GrocerySAF!E$2:E$251,MATCH(GrocerySA!$C330,GrocerySAF!$A$2:$A$251,0))),NA())</f>
        <v>#N/A</v>
      </c>
      <c r="J330" s="25" t="e">
        <f>IFERROR(IF(AND(ISERROR($E331),ISERROR(INDEX(GrocerySAF!F$2:F$251,MATCH(GrocerySA!$C330,GrocerySAF!$A$2:$A$251,0)))),$E330,INDEX(GrocerySAF!F$2:F$251,MATCH(GrocerySA!$C330,GrocerySAF!$A$2:$A$251,0))),NA())</f>
        <v>#N/A</v>
      </c>
      <c r="K330" s="25"/>
      <c r="L330" s="26"/>
      <c r="M330" s="25"/>
      <c r="N330" s="56">
        <f>E330/GrocerySA!E330</f>
        <v>1</v>
      </c>
      <c r="Z330" s="47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</row>
    <row r="331" spans="1:40" ht="12.75" x14ac:dyDescent="0.2">
      <c r="A331" s="23">
        <f t="shared" si="19"/>
        <v>6</v>
      </c>
      <c r="B331" s="23">
        <f t="shared" si="20"/>
        <v>2019</v>
      </c>
      <c r="C331" s="23">
        <v>330</v>
      </c>
      <c r="D331" s="24">
        <v>43617</v>
      </c>
      <c r="E331" s="25">
        <f>IF(ISBLANK(table!E331),NA(),table!E331)</f>
        <v>58025</v>
      </c>
      <c r="F331" s="25" t="e">
        <f>IFERROR(IF(AND(ISERROR($E332),ISERROR(INDEX(GrocerySAF!C$2:C$251,MATCH(GrocerySA!$C331,GrocerySAF!$A$2:$A$251,0)))),$E331,INDEX(GrocerySAF!C$2:C$251,MATCH(GrocerySA!$C331,GrocerySAF!$A$2:$A$251,0))),NA())</f>
        <v>#N/A</v>
      </c>
      <c r="G331" s="25" t="e">
        <f>IFERROR(IF(AND(ISERROR($E332),ISERROR(INDEX(GrocerySAF!D$2:D$251,MATCH(GrocerySA!$C331,GrocerySAF!$A$2:$A$251,0)))),$E331,INDEX(GrocerySAF!D$2:D$251,MATCH(GrocerySA!$C331,GrocerySAF!$A$2:$A$251,0))),NA())</f>
        <v>#N/A</v>
      </c>
      <c r="H331" s="26" t="e">
        <f>IFERROR(IF(AND(ISERROR($E332),ISERROR(INDEX(GrocerySAF!B$2:B$251,MATCH(GrocerySA!$C331,GrocerySAF!$A$2:$A$251,0)))),$E331,INDEX(GrocerySAF!B$2:B$251,MATCH(GrocerySA!$C331,GrocerySAF!$A$2:$A$251,0))),NA())</f>
        <v>#N/A</v>
      </c>
      <c r="I331" s="25" t="e">
        <f>IFERROR(IF(AND(ISERROR($E332),ISERROR(INDEX(GrocerySAF!E$2:E$251,MATCH(GrocerySA!$C331,GrocerySAF!$A$2:$A$251,0)))),$E331,INDEX(GrocerySAF!E$2:E$251,MATCH(GrocerySA!$C331,GrocerySAF!$A$2:$A$251,0))),NA())</f>
        <v>#N/A</v>
      </c>
      <c r="J331" s="25" t="e">
        <f>IFERROR(IF(AND(ISERROR($E332),ISERROR(INDEX(GrocerySAF!F$2:F$251,MATCH(GrocerySA!$C331,GrocerySAF!$A$2:$A$251,0)))),$E331,INDEX(GrocerySAF!F$2:F$251,MATCH(GrocerySA!$C331,GrocerySAF!$A$2:$A$251,0))),NA())</f>
        <v>#N/A</v>
      </c>
      <c r="K331" s="25"/>
      <c r="L331" s="26"/>
      <c r="M331" s="25"/>
      <c r="N331" s="56">
        <f>E331/GrocerySA!E331</f>
        <v>1</v>
      </c>
      <c r="Z331" s="47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</row>
    <row r="332" spans="1:40" ht="12.75" x14ac:dyDescent="0.2">
      <c r="A332" s="23">
        <f t="shared" si="19"/>
        <v>7</v>
      </c>
      <c r="B332" s="23">
        <f t="shared" si="20"/>
        <v>2019</v>
      </c>
      <c r="C332" s="23">
        <v>331</v>
      </c>
      <c r="D332" s="24">
        <v>43647</v>
      </c>
      <c r="E332" s="25">
        <f>IF(ISBLANK(table!E332),NA(),table!E332)</f>
        <v>58772</v>
      </c>
      <c r="F332" s="25" t="e">
        <f>IFERROR(IF(AND(ISERROR($E333),ISERROR(INDEX(GrocerySAF!C$2:C$251,MATCH(GrocerySA!$C332,GrocerySAF!$A$2:$A$251,0)))),$E332,INDEX(GrocerySAF!C$2:C$251,MATCH(GrocerySA!$C332,GrocerySAF!$A$2:$A$251,0))),NA())</f>
        <v>#N/A</v>
      </c>
      <c r="G332" s="25" t="e">
        <f>IFERROR(IF(AND(ISERROR($E333),ISERROR(INDEX(GrocerySAF!D$2:D$251,MATCH(GrocerySA!$C332,GrocerySAF!$A$2:$A$251,0)))),$E332,INDEX(GrocerySAF!D$2:D$251,MATCH(GrocerySA!$C332,GrocerySAF!$A$2:$A$251,0))),NA())</f>
        <v>#N/A</v>
      </c>
      <c r="H332" s="26" t="e">
        <f>IFERROR(IF(AND(ISERROR($E333),ISERROR(INDEX(GrocerySAF!B$2:B$251,MATCH(GrocerySA!$C332,GrocerySAF!$A$2:$A$251,0)))),$E332,INDEX(GrocerySAF!B$2:B$251,MATCH(GrocerySA!$C332,GrocerySAF!$A$2:$A$251,0))),NA())</f>
        <v>#N/A</v>
      </c>
      <c r="I332" s="25" t="e">
        <f>IFERROR(IF(AND(ISERROR($E333),ISERROR(INDEX(GrocerySAF!E$2:E$251,MATCH(GrocerySA!$C332,GrocerySAF!$A$2:$A$251,0)))),$E332,INDEX(GrocerySAF!E$2:E$251,MATCH(GrocerySA!$C332,GrocerySAF!$A$2:$A$251,0))),NA())</f>
        <v>#N/A</v>
      </c>
      <c r="J332" s="25" t="e">
        <f>IFERROR(IF(AND(ISERROR($E333),ISERROR(INDEX(GrocerySAF!F$2:F$251,MATCH(GrocerySA!$C332,GrocerySAF!$A$2:$A$251,0)))),$E332,INDEX(GrocerySAF!F$2:F$251,MATCH(GrocerySA!$C332,GrocerySAF!$A$2:$A$251,0))),NA())</f>
        <v>#N/A</v>
      </c>
      <c r="K332" s="25"/>
      <c r="L332" s="26"/>
      <c r="M332" s="25"/>
      <c r="N332" s="56">
        <f>E332/GrocerySA!E332</f>
        <v>1</v>
      </c>
      <c r="Z332" s="47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</row>
    <row r="333" spans="1:40" ht="12.75" x14ac:dyDescent="0.2">
      <c r="A333" s="23">
        <f t="shared" si="19"/>
        <v>8</v>
      </c>
      <c r="B333" s="23">
        <f t="shared" si="20"/>
        <v>2019</v>
      </c>
      <c r="C333" s="23">
        <v>332</v>
      </c>
      <c r="D333" s="24">
        <v>43678</v>
      </c>
      <c r="E333" s="25">
        <f>IF(ISBLANK(table!E333),NA(),table!E333)</f>
        <v>58543</v>
      </c>
      <c r="F333" s="25" t="e">
        <f>IFERROR(IF(AND(ISERROR($E334),ISERROR(INDEX(GrocerySAF!C$2:C$251,MATCH(GrocerySA!$C333,GrocerySAF!$A$2:$A$251,0)))),$E333,INDEX(GrocerySAF!C$2:C$251,MATCH(GrocerySA!$C333,GrocerySAF!$A$2:$A$251,0))),NA())</f>
        <v>#N/A</v>
      </c>
      <c r="G333" s="25" t="e">
        <f>IFERROR(IF(AND(ISERROR($E334),ISERROR(INDEX(GrocerySAF!D$2:D$251,MATCH(GrocerySA!$C333,GrocerySAF!$A$2:$A$251,0)))),$E333,INDEX(GrocerySAF!D$2:D$251,MATCH(GrocerySA!$C333,GrocerySAF!$A$2:$A$251,0))),NA())</f>
        <v>#N/A</v>
      </c>
      <c r="H333" s="26" t="e">
        <f>IFERROR(IF(AND(ISERROR($E334),ISERROR(INDEX(GrocerySAF!B$2:B$251,MATCH(GrocerySA!$C333,GrocerySAF!$A$2:$A$251,0)))),$E333,INDEX(GrocerySAF!B$2:B$251,MATCH(GrocerySA!$C333,GrocerySAF!$A$2:$A$251,0))),NA())</f>
        <v>#N/A</v>
      </c>
      <c r="I333" s="25" t="e">
        <f>IFERROR(IF(AND(ISERROR($E334),ISERROR(INDEX(GrocerySAF!E$2:E$251,MATCH(GrocerySA!$C333,GrocerySAF!$A$2:$A$251,0)))),$E333,INDEX(GrocerySAF!E$2:E$251,MATCH(GrocerySA!$C333,GrocerySAF!$A$2:$A$251,0))),NA())</f>
        <v>#N/A</v>
      </c>
      <c r="J333" s="25" t="e">
        <f>IFERROR(IF(AND(ISERROR($E334),ISERROR(INDEX(GrocerySAF!F$2:F$251,MATCH(GrocerySA!$C333,GrocerySAF!$A$2:$A$251,0)))),$E333,INDEX(GrocerySAF!F$2:F$251,MATCH(GrocerySA!$C333,GrocerySAF!$A$2:$A$251,0))),NA())</f>
        <v>#N/A</v>
      </c>
      <c r="K333" s="25"/>
      <c r="L333" s="26"/>
      <c r="M333" s="25"/>
      <c r="N333" s="56">
        <f>E333/GrocerySA!E333</f>
        <v>1</v>
      </c>
      <c r="Z333" s="47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</row>
    <row r="334" spans="1:40" ht="12.75" x14ac:dyDescent="0.2">
      <c r="A334" s="23">
        <f t="shared" si="19"/>
        <v>9</v>
      </c>
      <c r="B334" s="23">
        <f t="shared" si="20"/>
        <v>2019</v>
      </c>
      <c r="C334" s="23">
        <v>333</v>
      </c>
      <c r="D334" s="24">
        <v>43709</v>
      </c>
      <c r="E334" s="25">
        <f>IF(ISBLANK(table!E334),NA(),table!E334)</f>
        <v>58062</v>
      </c>
      <c r="F334" s="25" t="e">
        <f>IFERROR(IF(AND(ISERROR($E335),ISERROR(INDEX(GrocerySAF!C$2:C$251,MATCH(GrocerySA!$C334,GrocerySAF!$A$2:$A$251,0)))),$E334,INDEX(GrocerySAF!C$2:C$251,MATCH(GrocerySA!$C334,GrocerySAF!$A$2:$A$251,0))),NA())</f>
        <v>#N/A</v>
      </c>
      <c r="G334" s="25" t="e">
        <f>IFERROR(IF(AND(ISERROR($E335),ISERROR(INDEX(GrocerySAF!D$2:D$251,MATCH(GrocerySA!$C334,GrocerySAF!$A$2:$A$251,0)))),$E334,INDEX(GrocerySAF!D$2:D$251,MATCH(GrocerySA!$C334,GrocerySAF!$A$2:$A$251,0))),NA())</f>
        <v>#N/A</v>
      </c>
      <c r="H334" s="26" t="e">
        <f>IFERROR(IF(AND(ISERROR($E335),ISERROR(INDEX(GrocerySAF!B$2:B$251,MATCH(GrocerySA!$C334,GrocerySAF!$A$2:$A$251,0)))),$E334,INDEX(GrocerySAF!B$2:B$251,MATCH(GrocerySA!$C334,GrocerySAF!$A$2:$A$251,0))),NA())</f>
        <v>#N/A</v>
      </c>
      <c r="I334" s="25" t="e">
        <f>IFERROR(IF(AND(ISERROR($E335),ISERROR(INDEX(GrocerySAF!E$2:E$251,MATCH(GrocerySA!$C334,GrocerySAF!$A$2:$A$251,0)))),$E334,INDEX(GrocerySAF!E$2:E$251,MATCH(GrocerySA!$C334,GrocerySAF!$A$2:$A$251,0))),NA())</f>
        <v>#N/A</v>
      </c>
      <c r="J334" s="25" t="e">
        <f>IFERROR(IF(AND(ISERROR($E335),ISERROR(INDEX(GrocerySAF!F$2:F$251,MATCH(GrocerySA!$C334,GrocerySAF!$A$2:$A$251,0)))),$E334,INDEX(GrocerySAF!F$2:F$251,MATCH(GrocerySA!$C334,GrocerySAF!$A$2:$A$251,0))),NA())</f>
        <v>#N/A</v>
      </c>
      <c r="K334" s="25"/>
      <c r="L334" s="26"/>
      <c r="M334" s="25"/>
      <c r="N334" s="56">
        <f>E334/GrocerySA!E334</f>
        <v>1</v>
      </c>
      <c r="Z334" s="47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</row>
    <row r="335" spans="1:40" ht="12.75" x14ac:dyDescent="0.2">
      <c r="A335" s="23">
        <f t="shared" si="19"/>
        <v>10</v>
      </c>
      <c r="B335" s="23">
        <f t="shared" si="20"/>
        <v>2019</v>
      </c>
      <c r="C335" s="23">
        <v>334</v>
      </c>
      <c r="D335" s="24">
        <v>43739</v>
      </c>
      <c r="E335" s="25">
        <f>IF(ISBLANK(table!E335),NA(),table!E335)</f>
        <v>58132</v>
      </c>
      <c r="F335" s="25" t="e">
        <f>IFERROR(IF(AND(ISERROR($E336),ISERROR(INDEX(GrocerySAF!C$2:C$251,MATCH(GrocerySA!$C335,GrocerySAF!$A$2:$A$251,0)))),$E335,INDEX(GrocerySAF!C$2:C$251,MATCH(GrocerySA!$C335,GrocerySAF!$A$2:$A$251,0))),NA())</f>
        <v>#N/A</v>
      </c>
      <c r="G335" s="25" t="e">
        <f>IFERROR(IF(AND(ISERROR($E336),ISERROR(INDEX(GrocerySAF!D$2:D$251,MATCH(GrocerySA!$C335,GrocerySAF!$A$2:$A$251,0)))),$E335,INDEX(GrocerySAF!D$2:D$251,MATCH(GrocerySA!$C335,GrocerySAF!$A$2:$A$251,0))),NA())</f>
        <v>#N/A</v>
      </c>
      <c r="H335" s="26" t="e">
        <f>IFERROR(IF(AND(ISERROR($E336),ISERROR(INDEX(GrocerySAF!B$2:B$251,MATCH(GrocerySA!$C335,GrocerySAF!$A$2:$A$251,0)))),$E335,INDEX(GrocerySAF!B$2:B$251,MATCH(GrocerySA!$C335,GrocerySAF!$A$2:$A$251,0))),NA())</f>
        <v>#N/A</v>
      </c>
      <c r="I335" s="25" t="e">
        <f>IFERROR(IF(AND(ISERROR($E336),ISERROR(INDEX(GrocerySAF!E$2:E$251,MATCH(GrocerySA!$C335,GrocerySAF!$A$2:$A$251,0)))),$E335,INDEX(GrocerySAF!E$2:E$251,MATCH(GrocerySA!$C335,GrocerySAF!$A$2:$A$251,0))),NA())</f>
        <v>#N/A</v>
      </c>
      <c r="J335" s="25" t="e">
        <f>IFERROR(IF(AND(ISERROR($E336),ISERROR(INDEX(GrocerySAF!F$2:F$251,MATCH(GrocerySA!$C335,GrocerySAF!$A$2:$A$251,0)))),$E335,INDEX(GrocerySAF!F$2:F$251,MATCH(GrocerySA!$C335,GrocerySAF!$A$2:$A$251,0))),NA())</f>
        <v>#N/A</v>
      </c>
      <c r="K335" s="25"/>
      <c r="L335" s="26"/>
      <c r="M335" s="25"/>
      <c r="N335" s="56">
        <f>E335/GrocerySA!E335</f>
        <v>1</v>
      </c>
      <c r="Z335" s="47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</row>
    <row r="336" spans="1:40" ht="12.75" x14ac:dyDescent="0.2">
      <c r="A336" s="23">
        <f t="shared" si="19"/>
        <v>11</v>
      </c>
      <c r="B336" s="23">
        <f t="shared" si="20"/>
        <v>2019</v>
      </c>
      <c r="C336" s="23">
        <v>335</v>
      </c>
      <c r="D336" s="24">
        <v>43770</v>
      </c>
      <c r="E336" s="25">
        <f>IF(ISBLANK(table!E336),NA(),table!E336)</f>
        <v>58160</v>
      </c>
      <c r="F336" s="25" t="e">
        <f>IFERROR(IF(AND(ISERROR($E337),ISERROR(INDEX(GrocerySAF!C$2:C$251,MATCH(GrocerySA!$C336,GrocerySAF!$A$2:$A$251,0)))),$E336,INDEX(GrocerySAF!C$2:C$251,MATCH(GrocerySA!$C336,GrocerySAF!$A$2:$A$251,0))),NA())</f>
        <v>#N/A</v>
      </c>
      <c r="G336" s="25" t="e">
        <f>IFERROR(IF(AND(ISERROR($E337),ISERROR(INDEX(GrocerySAF!D$2:D$251,MATCH(GrocerySA!$C336,GrocerySAF!$A$2:$A$251,0)))),$E336,INDEX(GrocerySAF!D$2:D$251,MATCH(GrocerySA!$C336,GrocerySAF!$A$2:$A$251,0))),NA())</f>
        <v>#N/A</v>
      </c>
      <c r="H336" s="26" t="e">
        <f>IFERROR(IF(AND(ISERROR($E337),ISERROR(INDEX(GrocerySAF!B$2:B$251,MATCH(GrocerySA!$C336,GrocerySAF!$A$2:$A$251,0)))),$E336,INDEX(GrocerySAF!B$2:B$251,MATCH(GrocerySA!$C336,GrocerySAF!$A$2:$A$251,0))),NA())</f>
        <v>#N/A</v>
      </c>
      <c r="I336" s="25" t="e">
        <f>IFERROR(IF(AND(ISERROR($E337),ISERROR(INDEX(GrocerySAF!E$2:E$251,MATCH(GrocerySA!$C336,GrocerySAF!$A$2:$A$251,0)))),$E336,INDEX(GrocerySAF!E$2:E$251,MATCH(GrocerySA!$C336,GrocerySAF!$A$2:$A$251,0))),NA())</f>
        <v>#N/A</v>
      </c>
      <c r="J336" s="25" t="e">
        <f>IFERROR(IF(AND(ISERROR($E337),ISERROR(INDEX(GrocerySAF!F$2:F$251,MATCH(GrocerySA!$C336,GrocerySAF!$A$2:$A$251,0)))),$E336,INDEX(GrocerySAF!F$2:F$251,MATCH(GrocerySA!$C336,GrocerySAF!$A$2:$A$251,0))),NA())</f>
        <v>#N/A</v>
      </c>
      <c r="K336" s="25"/>
      <c r="L336" s="26"/>
      <c r="M336" s="25"/>
      <c r="N336" s="56">
        <f>E336/GrocerySA!E336</f>
        <v>1</v>
      </c>
      <c r="Z336" s="47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</row>
    <row r="337" spans="1:40" ht="12.75" x14ac:dyDescent="0.2">
      <c r="A337" s="23">
        <f t="shared" si="19"/>
        <v>12</v>
      </c>
      <c r="B337" s="23">
        <f t="shared" si="20"/>
        <v>2019</v>
      </c>
      <c r="C337" s="23">
        <v>336</v>
      </c>
      <c r="D337" s="24">
        <v>43800</v>
      </c>
      <c r="E337" s="25">
        <f>IF(ISBLANK(table!E337),NA(),table!E337)</f>
        <v>58630</v>
      </c>
      <c r="F337" s="25" t="e">
        <f>IFERROR(IF(AND(ISERROR($E338),ISERROR(INDEX(GrocerySAF!C$2:C$251,MATCH(GrocerySA!$C337,GrocerySAF!$A$2:$A$251,0)))),$E337,INDEX(GrocerySAF!C$2:C$251,MATCH(GrocerySA!$C337,GrocerySAF!$A$2:$A$251,0))),NA())</f>
        <v>#N/A</v>
      </c>
      <c r="G337" s="25" t="e">
        <f>IFERROR(IF(AND(ISERROR($E338),ISERROR(INDEX(GrocerySAF!D$2:D$251,MATCH(GrocerySA!$C337,GrocerySAF!$A$2:$A$251,0)))),$E337,INDEX(GrocerySAF!D$2:D$251,MATCH(GrocerySA!$C337,GrocerySAF!$A$2:$A$251,0))),NA())</f>
        <v>#N/A</v>
      </c>
      <c r="H337" s="26" t="e">
        <f>IFERROR(IF(AND(ISERROR($E338),ISERROR(INDEX(GrocerySAF!B$2:B$251,MATCH(GrocerySA!$C337,GrocerySAF!$A$2:$A$251,0)))),$E337,INDEX(GrocerySAF!B$2:B$251,MATCH(GrocerySA!$C337,GrocerySAF!$A$2:$A$251,0))),NA())</f>
        <v>#N/A</v>
      </c>
      <c r="I337" s="25" t="e">
        <f>IFERROR(IF(AND(ISERROR($E338),ISERROR(INDEX(GrocerySAF!E$2:E$251,MATCH(GrocerySA!$C337,GrocerySAF!$A$2:$A$251,0)))),$E337,INDEX(GrocerySAF!E$2:E$251,MATCH(GrocerySA!$C337,GrocerySAF!$A$2:$A$251,0))),NA())</f>
        <v>#N/A</v>
      </c>
      <c r="J337" s="25" t="e">
        <f>IFERROR(IF(AND(ISERROR($E338),ISERROR(INDEX(GrocerySAF!F$2:F$251,MATCH(GrocerySA!$C337,GrocerySAF!$A$2:$A$251,0)))),$E337,INDEX(GrocerySAF!F$2:F$251,MATCH(GrocerySA!$C337,GrocerySAF!$A$2:$A$251,0))),NA())</f>
        <v>#N/A</v>
      </c>
      <c r="K337" s="25"/>
      <c r="L337" s="26"/>
      <c r="M337" s="25"/>
      <c r="N337" s="56">
        <f>E337/GrocerySA!E337</f>
        <v>1</v>
      </c>
      <c r="Z337" s="47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</row>
    <row r="338" spans="1:40" ht="12.75" x14ac:dyDescent="0.2">
      <c r="A338" s="23">
        <f t="shared" si="19"/>
        <v>1</v>
      </c>
      <c r="B338" s="23">
        <f t="shared" si="20"/>
        <v>2020</v>
      </c>
      <c r="C338" s="23">
        <v>337</v>
      </c>
      <c r="D338" s="24">
        <v>43831</v>
      </c>
      <c r="E338" s="25">
        <f>IF(ISBLANK(table!E338),NA(),table!E338)</f>
        <v>57998</v>
      </c>
      <c r="F338" s="25" t="e">
        <f>IFERROR(IF(AND(ISERROR($E339),ISERROR(INDEX(GrocerySAF!C$2:C$251,MATCH(GrocerySA!$C338,GrocerySAF!$A$2:$A$251,0)))),$E338,INDEX(GrocerySAF!C$2:C$251,MATCH(GrocerySA!$C338,GrocerySAF!$A$2:$A$251,0))),NA())</f>
        <v>#N/A</v>
      </c>
      <c r="G338" s="25" t="e">
        <f>IFERROR(IF(AND(ISERROR($E339),ISERROR(INDEX(GrocerySAF!D$2:D$251,MATCH(GrocerySA!$C338,GrocerySAF!$A$2:$A$251,0)))),$E338,INDEX(GrocerySAF!D$2:D$251,MATCH(GrocerySA!$C338,GrocerySAF!$A$2:$A$251,0))),NA())</f>
        <v>#N/A</v>
      </c>
      <c r="H338" s="26" t="e">
        <f>IFERROR(IF(AND(ISERROR($E339),ISERROR(INDEX(GrocerySAF!B$2:B$251,MATCH(GrocerySA!$C338,GrocerySAF!$A$2:$A$251,0)))),$E338,INDEX(GrocerySAF!B$2:B$251,MATCH(GrocerySA!$C338,GrocerySAF!$A$2:$A$251,0))),NA())</f>
        <v>#N/A</v>
      </c>
      <c r="I338" s="25" t="e">
        <f>IFERROR(IF(AND(ISERROR($E339),ISERROR(INDEX(GrocerySAF!E$2:E$251,MATCH(GrocerySA!$C338,GrocerySAF!$A$2:$A$251,0)))),$E338,INDEX(GrocerySAF!E$2:E$251,MATCH(GrocerySA!$C338,GrocerySAF!$A$2:$A$251,0))),NA())</f>
        <v>#N/A</v>
      </c>
      <c r="J338" s="25" t="e">
        <f>IFERROR(IF(AND(ISERROR($E339),ISERROR(INDEX(GrocerySAF!F$2:F$251,MATCH(GrocerySA!$C338,GrocerySAF!$A$2:$A$251,0)))),$E338,INDEX(GrocerySAF!F$2:F$251,MATCH(GrocerySA!$C338,GrocerySAF!$A$2:$A$251,0))),NA())</f>
        <v>#N/A</v>
      </c>
      <c r="K338" s="25"/>
      <c r="L338" s="26"/>
      <c r="M338" s="25"/>
      <c r="N338" s="56">
        <f>E338/GrocerySA!E338</f>
        <v>1</v>
      </c>
      <c r="Z338" s="47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</row>
    <row r="339" spans="1:40" ht="12.75" x14ac:dyDescent="0.2">
      <c r="A339" s="23">
        <f t="shared" si="19"/>
        <v>2</v>
      </c>
      <c r="B339" s="23">
        <f t="shared" si="20"/>
        <v>2020</v>
      </c>
      <c r="C339" s="23">
        <v>338</v>
      </c>
      <c r="D339" s="24">
        <v>43862</v>
      </c>
      <c r="E339" s="25">
        <f>IF(ISBLANK(table!E339),NA(),table!E339)</f>
        <v>58024</v>
      </c>
      <c r="F339" s="25" t="e">
        <f>IFERROR(IF(AND(ISERROR($E340),ISERROR(INDEX(GrocerySAF!C$2:C$251,MATCH(GrocerySA!$C339,GrocerySAF!$A$2:$A$251,0)))),$E339,INDEX(GrocerySAF!C$2:C$251,MATCH(GrocerySA!$C339,GrocerySAF!$A$2:$A$251,0))),NA())</f>
        <v>#N/A</v>
      </c>
      <c r="G339" s="25" t="e">
        <f>IFERROR(IF(AND(ISERROR($E340),ISERROR(INDEX(GrocerySAF!D$2:D$251,MATCH(GrocerySA!$C339,GrocerySAF!$A$2:$A$251,0)))),$E339,INDEX(GrocerySAF!D$2:D$251,MATCH(GrocerySA!$C339,GrocerySAF!$A$2:$A$251,0))),NA())</f>
        <v>#N/A</v>
      </c>
      <c r="H339" s="26" t="e">
        <f>IFERROR(IF(AND(ISERROR($E340),ISERROR(INDEX(GrocerySAF!B$2:B$251,MATCH(GrocerySA!$C339,GrocerySAF!$A$2:$A$251,0)))),$E339,INDEX(GrocerySAF!B$2:B$251,MATCH(GrocerySA!$C339,GrocerySAF!$A$2:$A$251,0))),NA())</f>
        <v>#N/A</v>
      </c>
      <c r="I339" s="25" t="e">
        <f>IFERROR(IF(AND(ISERROR($E340),ISERROR(INDEX(GrocerySAF!E$2:E$251,MATCH(GrocerySA!$C339,GrocerySAF!$A$2:$A$251,0)))),$E339,INDEX(GrocerySAF!E$2:E$251,MATCH(GrocerySA!$C339,GrocerySAF!$A$2:$A$251,0))),NA())</f>
        <v>#N/A</v>
      </c>
      <c r="J339" s="25" t="e">
        <f>IFERROR(IF(AND(ISERROR($E340),ISERROR(INDEX(GrocerySAF!F$2:F$251,MATCH(GrocerySA!$C339,GrocerySAF!$A$2:$A$251,0)))),$E339,INDEX(GrocerySAF!F$2:F$251,MATCH(GrocerySA!$C339,GrocerySAF!$A$2:$A$251,0))),NA())</f>
        <v>#N/A</v>
      </c>
      <c r="K339" s="25"/>
      <c r="L339" s="26"/>
      <c r="M339" s="25"/>
      <c r="N339" s="56">
        <f>E339/GrocerySA!E339</f>
        <v>1</v>
      </c>
      <c r="Z339" s="47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</row>
    <row r="340" spans="1:40" ht="12.75" x14ac:dyDescent="0.2">
      <c r="A340" s="23">
        <f t="shared" si="19"/>
        <v>3</v>
      </c>
      <c r="B340" s="23">
        <f t="shared" si="20"/>
        <v>2020</v>
      </c>
      <c r="C340" s="23">
        <v>339</v>
      </c>
      <c r="D340" s="24">
        <v>43891</v>
      </c>
      <c r="E340" s="25">
        <f>IF(ISBLANK(table!E340),NA(),table!E340)</f>
        <v>74190</v>
      </c>
      <c r="F340" s="25" t="e">
        <f>IFERROR(IF(AND(ISERROR($E341),ISERROR(INDEX(GrocerySAF!C$2:C$251,MATCH(GrocerySA!$C340,GrocerySAF!$A$2:$A$251,0)))),$E340,INDEX(GrocerySAF!C$2:C$251,MATCH(GrocerySA!$C340,GrocerySAF!$A$2:$A$251,0))),NA())</f>
        <v>#N/A</v>
      </c>
      <c r="G340" s="25" t="e">
        <f>IFERROR(IF(AND(ISERROR($E341),ISERROR(INDEX(GrocerySAF!D$2:D$251,MATCH(GrocerySA!$C340,GrocerySAF!$A$2:$A$251,0)))),$E340,INDEX(GrocerySAF!D$2:D$251,MATCH(GrocerySA!$C340,GrocerySAF!$A$2:$A$251,0))),NA())</f>
        <v>#N/A</v>
      </c>
      <c r="H340" s="26" t="e">
        <f>IFERROR(IF(AND(ISERROR($E341),ISERROR(INDEX(GrocerySAF!B$2:B$251,MATCH(GrocerySA!$C340,GrocerySAF!$A$2:$A$251,0)))),$E340,INDEX(GrocerySAF!B$2:B$251,MATCH(GrocerySA!$C340,GrocerySAF!$A$2:$A$251,0))),NA())</f>
        <v>#N/A</v>
      </c>
      <c r="I340" s="25" t="e">
        <f>IFERROR(IF(AND(ISERROR($E341),ISERROR(INDEX(GrocerySAF!E$2:E$251,MATCH(GrocerySA!$C340,GrocerySAF!$A$2:$A$251,0)))),$E340,INDEX(GrocerySAF!E$2:E$251,MATCH(GrocerySA!$C340,GrocerySAF!$A$2:$A$251,0))),NA())</f>
        <v>#N/A</v>
      </c>
      <c r="J340" s="25" t="e">
        <f>IFERROR(IF(AND(ISERROR($E341),ISERROR(INDEX(GrocerySAF!F$2:F$251,MATCH(GrocerySA!$C340,GrocerySAF!$A$2:$A$251,0)))),$E340,INDEX(GrocerySAF!F$2:F$251,MATCH(GrocerySA!$C340,GrocerySAF!$A$2:$A$251,0))),NA())</f>
        <v>#N/A</v>
      </c>
      <c r="K340" s="25"/>
      <c r="L340" s="26"/>
      <c r="M340" s="25"/>
      <c r="N340" s="56">
        <f>E340/GrocerySA!E340</f>
        <v>1</v>
      </c>
      <c r="Z340" s="47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</row>
    <row r="341" spans="1:40" ht="12.75" x14ac:dyDescent="0.2">
      <c r="A341" s="23">
        <f t="shared" si="19"/>
        <v>4</v>
      </c>
      <c r="B341" s="23">
        <f t="shared" si="20"/>
        <v>2020</v>
      </c>
      <c r="C341" s="23">
        <v>340</v>
      </c>
      <c r="D341" s="24">
        <v>43922</v>
      </c>
      <c r="E341" s="25">
        <f>IF(ISBLANK(table!E341),NA(),table!E341)</f>
        <v>64225</v>
      </c>
      <c r="F341" s="25" t="e">
        <f>IFERROR(IF(AND(ISERROR($E342),ISERROR(INDEX(GrocerySAF!C$2:C$251,MATCH(GrocerySA!$C341,GrocerySAF!$A$2:$A$251,0)))),$E341,INDEX(GrocerySAF!C$2:C$251,MATCH(GrocerySA!$C341,GrocerySAF!$A$2:$A$251,0))),NA())</f>
        <v>#N/A</v>
      </c>
      <c r="G341" s="25" t="e">
        <f>IFERROR(IF(AND(ISERROR($E342),ISERROR(INDEX(GrocerySAF!D$2:D$251,MATCH(GrocerySA!$C341,GrocerySAF!$A$2:$A$251,0)))),$E341,INDEX(GrocerySAF!D$2:D$251,MATCH(GrocerySA!$C341,GrocerySAF!$A$2:$A$251,0))),NA())</f>
        <v>#N/A</v>
      </c>
      <c r="H341" s="26" t="e">
        <f>IFERROR(IF(AND(ISERROR($E342),ISERROR(INDEX(GrocerySAF!B$2:B$251,MATCH(GrocerySA!$C341,GrocerySAF!$A$2:$A$251,0)))),$E341,INDEX(GrocerySAF!B$2:B$251,MATCH(GrocerySA!$C341,GrocerySAF!$A$2:$A$251,0))),NA())</f>
        <v>#N/A</v>
      </c>
      <c r="I341" s="25" t="e">
        <f>IFERROR(IF(AND(ISERROR($E342),ISERROR(INDEX(GrocerySAF!E$2:E$251,MATCH(GrocerySA!$C341,GrocerySAF!$A$2:$A$251,0)))),$E341,INDEX(GrocerySAF!E$2:E$251,MATCH(GrocerySA!$C341,GrocerySAF!$A$2:$A$251,0))),NA())</f>
        <v>#N/A</v>
      </c>
      <c r="J341" s="25" t="e">
        <f>IFERROR(IF(AND(ISERROR($E342),ISERROR(INDEX(GrocerySAF!F$2:F$251,MATCH(GrocerySA!$C341,GrocerySAF!$A$2:$A$251,0)))),$E341,INDEX(GrocerySAF!F$2:F$251,MATCH(GrocerySA!$C341,GrocerySAF!$A$2:$A$251,0))),NA())</f>
        <v>#N/A</v>
      </c>
      <c r="K341" s="25"/>
      <c r="L341" s="26"/>
      <c r="M341" s="25"/>
      <c r="N341" s="56">
        <f>E341/GrocerySA!E341</f>
        <v>1</v>
      </c>
      <c r="Z341" s="47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</row>
    <row r="342" spans="1:40" ht="12.75" x14ac:dyDescent="0.2">
      <c r="A342" s="23">
        <f t="shared" si="19"/>
        <v>5</v>
      </c>
      <c r="B342" s="23">
        <f t="shared" si="20"/>
        <v>2020</v>
      </c>
      <c r="C342" s="23">
        <v>341</v>
      </c>
      <c r="D342" s="24">
        <v>43952</v>
      </c>
      <c r="E342" s="25">
        <f>IF(ISBLANK(table!E342),NA(),table!E342)</f>
        <v>64804</v>
      </c>
      <c r="F342" s="25" t="e">
        <f>IFERROR(IF(AND(ISERROR($E343),ISERROR(INDEX(GrocerySAF!C$2:C$251,MATCH(GrocerySA!$C342,GrocerySAF!$A$2:$A$251,0)))),$E342,INDEX(GrocerySAF!C$2:C$251,MATCH(GrocerySA!$C342,GrocerySAF!$A$2:$A$251,0))),NA())</f>
        <v>#N/A</v>
      </c>
      <c r="G342" s="25" t="e">
        <f>IFERROR(IF(AND(ISERROR($E343),ISERROR(INDEX(GrocerySAF!D$2:D$251,MATCH(GrocerySA!$C342,GrocerySAF!$A$2:$A$251,0)))),$E342,INDEX(GrocerySAF!D$2:D$251,MATCH(GrocerySA!$C342,GrocerySAF!$A$2:$A$251,0))),NA())</f>
        <v>#N/A</v>
      </c>
      <c r="H342" s="26" t="e">
        <f>IFERROR(IF(AND(ISERROR($E343),ISERROR(INDEX(GrocerySAF!B$2:B$251,MATCH(GrocerySA!$C342,GrocerySAF!$A$2:$A$251,0)))),$E342,INDEX(GrocerySAF!B$2:B$251,MATCH(GrocerySA!$C342,GrocerySAF!$A$2:$A$251,0))),NA())</f>
        <v>#N/A</v>
      </c>
      <c r="I342" s="25" t="e">
        <f>IFERROR(IF(AND(ISERROR($E343),ISERROR(INDEX(GrocerySAF!E$2:E$251,MATCH(GrocerySA!$C342,GrocerySAF!$A$2:$A$251,0)))),$E342,INDEX(GrocerySAF!E$2:E$251,MATCH(GrocerySA!$C342,GrocerySAF!$A$2:$A$251,0))),NA())</f>
        <v>#N/A</v>
      </c>
      <c r="J342" s="25" t="e">
        <f>IFERROR(IF(AND(ISERROR($E343),ISERROR(INDEX(GrocerySAF!F$2:F$251,MATCH(GrocerySA!$C342,GrocerySAF!$A$2:$A$251,0)))),$E342,INDEX(GrocerySAF!F$2:F$251,MATCH(GrocerySA!$C342,GrocerySAF!$A$2:$A$251,0))),NA())</f>
        <v>#N/A</v>
      </c>
      <c r="K342" s="25"/>
      <c r="L342" s="26"/>
      <c r="M342" s="25"/>
      <c r="N342" s="56">
        <f>E342/GrocerySA!E342</f>
        <v>1</v>
      </c>
      <c r="Z342" s="47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</row>
    <row r="343" spans="1:40" ht="12.75" x14ac:dyDescent="0.2">
      <c r="A343" s="23">
        <f t="shared" si="19"/>
        <v>6</v>
      </c>
      <c r="B343" s="23">
        <f t="shared" si="20"/>
        <v>2020</v>
      </c>
      <c r="C343" s="23">
        <v>342</v>
      </c>
      <c r="D343" s="24">
        <v>43983</v>
      </c>
      <c r="E343" s="25">
        <f>IF(ISBLANK(table!E343),NA(),table!E343)</f>
        <v>63505</v>
      </c>
      <c r="F343" s="25" t="e">
        <f>IFERROR(IF(AND(ISERROR($E344),ISERROR(INDEX(GrocerySAF!C$2:C$251,MATCH(GrocerySA!$C343,GrocerySAF!$A$2:$A$251,0)))),$E343,INDEX(GrocerySAF!C$2:C$251,MATCH(GrocerySA!$C343,GrocerySAF!$A$2:$A$251,0))),NA())</f>
        <v>#N/A</v>
      </c>
      <c r="G343" s="25" t="e">
        <f>IFERROR(IF(AND(ISERROR($E344),ISERROR(INDEX(GrocerySAF!D$2:D$251,MATCH(GrocerySA!$C343,GrocerySAF!$A$2:$A$251,0)))),$E343,INDEX(GrocerySAF!D$2:D$251,MATCH(GrocerySA!$C343,GrocerySAF!$A$2:$A$251,0))),NA())</f>
        <v>#N/A</v>
      </c>
      <c r="H343" s="26" t="e">
        <f>IFERROR(IF(AND(ISERROR($E344),ISERROR(INDEX(GrocerySAF!B$2:B$251,MATCH(GrocerySA!$C343,GrocerySAF!$A$2:$A$251,0)))),$E343,INDEX(GrocerySAF!B$2:B$251,MATCH(GrocerySA!$C343,GrocerySAF!$A$2:$A$251,0))),NA())</f>
        <v>#N/A</v>
      </c>
      <c r="I343" s="25" t="e">
        <f>IFERROR(IF(AND(ISERROR($E344),ISERROR(INDEX(GrocerySAF!E$2:E$251,MATCH(GrocerySA!$C343,GrocerySAF!$A$2:$A$251,0)))),$E343,INDEX(GrocerySAF!E$2:E$251,MATCH(GrocerySA!$C343,GrocerySAF!$A$2:$A$251,0))),NA())</f>
        <v>#N/A</v>
      </c>
      <c r="J343" s="25" t="e">
        <f>IFERROR(IF(AND(ISERROR($E344),ISERROR(INDEX(GrocerySAF!F$2:F$251,MATCH(GrocerySA!$C343,GrocerySAF!$A$2:$A$251,0)))),$E343,INDEX(GrocerySAF!F$2:F$251,MATCH(GrocerySA!$C343,GrocerySAF!$A$2:$A$251,0))),NA())</f>
        <v>#N/A</v>
      </c>
      <c r="K343" s="25"/>
      <c r="L343" s="26"/>
      <c r="M343" s="25"/>
      <c r="N343" s="56">
        <f>E343/GrocerySA!E343</f>
        <v>1</v>
      </c>
      <c r="Z343" s="47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</row>
    <row r="344" spans="1:40" ht="12.75" x14ac:dyDescent="0.2">
      <c r="A344" s="23">
        <f t="shared" si="19"/>
        <v>7</v>
      </c>
      <c r="B344" s="23">
        <f t="shared" si="20"/>
        <v>2020</v>
      </c>
      <c r="C344" s="23">
        <v>343</v>
      </c>
      <c r="D344" s="24">
        <v>44013</v>
      </c>
      <c r="E344" s="25">
        <f>IF(ISBLANK(table!E344),NA(),table!E344)</f>
        <v>63727</v>
      </c>
      <c r="F344" s="25" t="e">
        <f>IFERROR(IF(AND(ISERROR($E345),ISERROR(INDEX(GrocerySAF!C$2:C$251,MATCH(GrocerySA!$C344,GrocerySAF!$A$2:$A$251,0)))),$E344,INDEX(GrocerySAF!C$2:C$251,MATCH(GrocerySA!$C344,GrocerySAF!$A$2:$A$251,0))),NA())</f>
        <v>#N/A</v>
      </c>
      <c r="G344" s="25" t="e">
        <f>IFERROR(IF(AND(ISERROR($E345),ISERROR(INDEX(GrocerySAF!D$2:D$251,MATCH(GrocerySA!$C344,GrocerySAF!$A$2:$A$251,0)))),$E344,INDEX(GrocerySAF!D$2:D$251,MATCH(GrocerySA!$C344,GrocerySAF!$A$2:$A$251,0))),NA())</f>
        <v>#N/A</v>
      </c>
      <c r="H344" s="26" t="e">
        <f>IFERROR(IF(AND(ISERROR($E345),ISERROR(INDEX(GrocerySAF!B$2:B$251,MATCH(GrocerySA!$C344,GrocerySAF!$A$2:$A$251,0)))),$E344,INDEX(GrocerySAF!B$2:B$251,MATCH(GrocerySA!$C344,GrocerySAF!$A$2:$A$251,0))),NA())</f>
        <v>#N/A</v>
      </c>
      <c r="I344" s="25" t="e">
        <f>IFERROR(IF(AND(ISERROR($E345),ISERROR(INDEX(GrocerySAF!E$2:E$251,MATCH(GrocerySA!$C344,GrocerySAF!$A$2:$A$251,0)))),$E344,INDEX(GrocerySAF!E$2:E$251,MATCH(GrocerySA!$C344,GrocerySAF!$A$2:$A$251,0))),NA())</f>
        <v>#N/A</v>
      </c>
      <c r="J344" s="25" t="e">
        <f>IFERROR(IF(AND(ISERROR($E345),ISERROR(INDEX(GrocerySAF!F$2:F$251,MATCH(GrocerySA!$C344,GrocerySAF!$A$2:$A$251,0)))),$E344,INDEX(GrocerySAF!F$2:F$251,MATCH(GrocerySA!$C344,GrocerySAF!$A$2:$A$251,0))),NA())</f>
        <v>#N/A</v>
      </c>
      <c r="K344" s="25"/>
      <c r="L344" s="26"/>
      <c r="M344" s="25"/>
      <c r="N344" s="56">
        <f>E344/GrocerySA!E344</f>
        <v>1</v>
      </c>
      <c r="Z344" s="47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</row>
    <row r="345" spans="1:40" ht="12.75" x14ac:dyDescent="0.2">
      <c r="A345" s="23">
        <f t="shared" si="19"/>
        <v>8</v>
      </c>
      <c r="B345" s="23">
        <f t="shared" si="20"/>
        <v>2020</v>
      </c>
      <c r="C345" s="23">
        <v>344</v>
      </c>
      <c r="D345" s="24">
        <v>44044</v>
      </c>
      <c r="E345" s="25">
        <f>IF(ISBLANK(table!E345),NA(),table!E345)</f>
        <v>62269</v>
      </c>
      <c r="F345" s="25" t="e">
        <f>IFERROR(IF(AND(ISERROR($E346),ISERROR(INDEX(GrocerySAF!C$2:C$251,MATCH(GrocerySA!$C345,GrocerySAF!$A$2:$A$251,0)))),$E345,INDEX(GrocerySAF!C$2:C$251,MATCH(GrocerySA!$C345,GrocerySAF!$A$2:$A$251,0))),NA())</f>
        <v>#N/A</v>
      </c>
      <c r="G345" s="25" t="e">
        <f>IFERROR(IF(AND(ISERROR($E346),ISERROR(INDEX(GrocerySAF!D$2:D$251,MATCH(GrocerySA!$C345,GrocerySAF!$A$2:$A$251,0)))),$E345,INDEX(GrocerySAF!D$2:D$251,MATCH(GrocerySA!$C345,GrocerySAF!$A$2:$A$251,0))),NA())</f>
        <v>#N/A</v>
      </c>
      <c r="H345" s="26" t="e">
        <f>IFERROR(IF(AND(ISERROR($E346),ISERROR(INDEX(GrocerySAF!B$2:B$251,MATCH(GrocerySA!$C345,GrocerySAF!$A$2:$A$251,0)))),$E345,INDEX(GrocerySAF!B$2:B$251,MATCH(GrocerySA!$C345,GrocerySAF!$A$2:$A$251,0))),NA())</f>
        <v>#N/A</v>
      </c>
      <c r="I345" s="25" t="e">
        <f>IFERROR(IF(AND(ISERROR($E346),ISERROR(INDEX(GrocerySAF!E$2:E$251,MATCH(GrocerySA!$C345,GrocerySAF!$A$2:$A$251,0)))),$E345,INDEX(GrocerySAF!E$2:E$251,MATCH(GrocerySA!$C345,GrocerySAF!$A$2:$A$251,0))),NA())</f>
        <v>#N/A</v>
      </c>
      <c r="J345" s="25" t="e">
        <f>IFERROR(IF(AND(ISERROR($E346),ISERROR(INDEX(GrocerySAF!F$2:F$251,MATCH(GrocerySA!$C345,GrocerySAF!$A$2:$A$251,0)))),$E345,INDEX(GrocerySAF!F$2:F$251,MATCH(GrocerySA!$C345,GrocerySAF!$A$2:$A$251,0))),NA())</f>
        <v>#N/A</v>
      </c>
      <c r="K345" s="25"/>
      <c r="L345" s="26"/>
      <c r="M345" s="25"/>
      <c r="N345" s="56">
        <f>E345/GrocerySA!E345</f>
        <v>1</v>
      </c>
      <c r="Z345" s="47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</row>
    <row r="346" spans="1:40" ht="12.75" x14ac:dyDescent="0.2">
      <c r="A346" s="23">
        <f t="shared" si="19"/>
        <v>9</v>
      </c>
      <c r="B346" s="23">
        <f t="shared" si="20"/>
        <v>2020</v>
      </c>
      <c r="C346" s="23">
        <v>345</v>
      </c>
      <c r="D346" s="24">
        <v>44075</v>
      </c>
      <c r="E346" s="25">
        <f>IF(ISBLANK(table!E346),NA(),table!E346)</f>
        <v>62182</v>
      </c>
      <c r="F346" s="25" t="e">
        <f>IFERROR(IF(AND(ISERROR($E347),ISERROR(INDEX(GrocerySAF!C$2:C$251,MATCH(GrocerySA!$C346,GrocerySAF!$A$2:$A$251,0)))),$E346,INDEX(GrocerySAF!C$2:C$251,MATCH(GrocerySA!$C346,GrocerySAF!$A$2:$A$251,0))),NA())</f>
        <v>#N/A</v>
      </c>
      <c r="G346" s="25" t="e">
        <f>IFERROR(IF(AND(ISERROR($E347),ISERROR(INDEX(GrocerySAF!D$2:D$251,MATCH(GrocerySA!$C346,GrocerySAF!$A$2:$A$251,0)))),$E346,INDEX(GrocerySAF!D$2:D$251,MATCH(GrocerySA!$C346,GrocerySAF!$A$2:$A$251,0))),NA())</f>
        <v>#N/A</v>
      </c>
      <c r="H346" s="26" t="e">
        <f>IFERROR(IF(AND(ISERROR($E347),ISERROR(INDEX(GrocerySAF!B$2:B$251,MATCH(GrocerySA!$C346,GrocerySAF!$A$2:$A$251,0)))),$E346,INDEX(GrocerySAF!B$2:B$251,MATCH(GrocerySA!$C346,GrocerySAF!$A$2:$A$251,0))),NA())</f>
        <v>#N/A</v>
      </c>
      <c r="I346" s="25" t="e">
        <f>IFERROR(IF(AND(ISERROR($E347),ISERROR(INDEX(GrocerySAF!E$2:E$251,MATCH(GrocerySA!$C346,GrocerySAF!$A$2:$A$251,0)))),$E346,INDEX(GrocerySAF!E$2:E$251,MATCH(GrocerySA!$C346,GrocerySAF!$A$2:$A$251,0))),NA())</f>
        <v>#N/A</v>
      </c>
      <c r="J346" s="25" t="e">
        <f>IFERROR(IF(AND(ISERROR($E347),ISERROR(INDEX(GrocerySAF!F$2:F$251,MATCH(GrocerySA!$C346,GrocerySAF!$A$2:$A$251,0)))),$E346,INDEX(GrocerySAF!F$2:F$251,MATCH(GrocerySA!$C346,GrocerySAF!$A$2:$A$251,0))),NA())</f>
        <v>#N/A</v>
      </c>
      <c r="K346" s="25"/>
      <c r="L346" s="26"/>
      <c r="M346" s="25"/>
      <c r="N346" s="56">
        <f>E346/GrocerySA!E346</f>
        <v>1</v>
      </c>
      <c r="Z346" s="47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</row>
    <row r="347" spans="1:40" ht="12.75" x14ac:dyDescent="0.2">
      <c r="A347" s="23">
        <f t="shared" si="19"/>
        <v>10</v>
      </c>
      <c r="B347" s="23">
        <f t="shared" si="20"/>
        <v>2020</v>
      </c>
      <c r="C347" s="23">
        <v>346</v>
      </c>
      <c r="D347" s="24">
        <v>44105</v>
      </c>
      <c r="E347" s="25">
        <f>IF(ISBLANK(table!E347),NA(),table!E347)</f>
        <v>61887</v>
      </c>
      <c r="F347" s="25" t="e">
        <f>IFERROR(IF(AND(ISERROR($E348),ISERROR(INDEX(GrocerySAF!C$2:C$251,MATCH(GrocerySA!$C347,GrocerySAF!$A$2:$A$251,0)))),$E347,INDEX(GrocerySAF!C$2:C$251,MATCH(GrocerySA!$C347,GrocerySAF!$A$2:$A$251,0))),NA())</f>
        <v>#N/A</v>
      </c>
      <c r="G347" s="25" t="e">
        <f>IFERROR(IF(AND(ISERROR($E348),ISERROR(INDEX(GrocerySAF!D$2:D$251,MATCH(GrocerySA!$C347,GrocerySAF!$A$2:$A$251,0)))),$E347,INDEX(GrocerySAF!D$2:D$251,MATCH(GrocerySA!$C347,GrocerySAF!$A$2:$A$251,0))),NA())</f>
        <v>#N/A</v>
      </c>
      <c r="H347" s="26" t="e">
        <f>IFERROR(IF(AND(ISERROR($E348),ISERROR(INDEX(GrocerySAF!B$2:B$251,MATCH(GrocerySA!$C347,GrocerySAF!$A$2:$A$251,0)))),$E347,INDEX(GrocerySAF!B$2:B$251,MATCH(GrocerySA!$C347,GrocerySAF!$A$2:$A$251,0))),NA())</f>
        <v>#N/A</v>
      </c>
      <c r="I347" s="25" t="e">
        <f>IFERROR(IF(AND(ISERROR($E348),ISERROR(INDEX(GrocerySAF!E$2:E$251,MATCH(GrocerySA!$C347,GrocerySAF!$A$2:$A$251,0)))),$E347,INDEX(GrocerySAF!E$2:E$251,MATCH(GrocerySA!$C347,GrocerySAF!$A$2:$A$251,0))),NA())</f>
        <v>#N/A</v>
      </c>
      <c r="J347" s="25" t="e">
        <f>IFERROR(IF(AND(ISERROR($E348),ISERROR(INDEX(GrocerySAF!F$2:F$251,MATCH(GrocerySA!$C347,GrocerySAF!$A$2:$A$251,0)))),$E347,INDEX(GrocerySAF!F$2:F$251,MATCH(GrocerySA!$C347,GrocerySAF!$A$2:$A$251,0))),NA())</f>
        <v>#N/A</v>
      </c>
      <c r="K347" s="25"/>
      <c r="L347" s="26"/>
      <c r="M347" s="25"/>
      <c r="N347" s="56">
        <f>E347/GrocerySA!E347</f>
        <v>1</v>
      </c>
      <c r="Z347" s="47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</row>
    <row r="348" spans="1:40" ht="12.75" x14ac:dyDescent="0.2">
      <c r="A348" s="23">
        <f t="shared" si="19"/>
        <v>11</v>
      </c>
      <c r="B348" s="23">
        <f t="shared" si="20"/>
        <v>2020</v>
      </c>
      <c r="C348" s="23">
        <v>347</v>
      </c>
      <c r="D348" s="24">
        <v>44136</v>
      </c>
      <c r="E348" s="25">
        <f>IF(ISBLANK(table!E348),NA(),table!E348)</f>
        <v>62705</v>
      </c>
      <c r="F348" s="25" t="e">
        <f>IFERROR(IF(AND(ISERROR($E349),ISERROR(INDEX(GrocerySAF!C$2:C$251,MATCH(GrocerySA!$C348,GrocerySAF!$A$2:$A$251,0)))),$E348,INDEX(GrocerySAF!C$2:C$251,MATCH(GrocerySA!$C348,GrocerySAF!$A$2:$A$251,0))),NA())</f>
        <v>#N/A</v>
      </c>
      <c r="G348" s="25" t="e">
        <f>IFERROR(IF(AND(ISERROR($E349),ISERROR(INDEX(GrocerySAF!D$2:D$251,MATCH(GrocerySA!$C348,GrocerySAF!$A$2:$A$251,0)))),$E348,INDEX(GrocerySAF!D$2:D$251,MATCH(GrocerySA!$C348,GrocerySAF!$A$2:$A$251,0))),NA())</f>
        <v>#N/A</v>
      </c>
      <c r="H348" s="26" t="e">
        <f>IFERROR(IF(AND(ISERROR($E349),ISERROR(INDEX(GrocerySAF!B$2:B$251,MATCH(GrocerySA!$C348,GrocerySAF!$A$2:$A$251,0)))),$E348,INDEX(GrocerySAF!B$2:B$251,MATCH(GrocerySA!$C348,GrocerySAF!$A$2:$A$251,0))),NA())</f>
        <v>#N/A</v>
      </c>
      <c r="I348" s="25" t="e">
        <f>IFERROR(IF(AND(ISERROR($E349),ISERROR(INDEX(GrocerySAF!E$2:E$251,MATCH(GrocerySA!$C348,GrocerySAF!$A$2:$A$251,0)))),$E348,INDEX(GrocerySAF!E$2:E$251,MATCH(GrocerySA!$C348,GrocerySAF!$A$2:$A$251,0))),NA())</f>
        <v>#N/A</v>
      </c>
      <c r="J348" s="25" t="e">
        <f>IFERROR(IF(AND(ISERROR($E349),ISERROR(INDEX(GrocerySAF!F$2:F$251,MATCH(GrocerySA!$C348,GrocerySAF!$A$2:$A$251,0)))),$E348,INDEX(GrocerySAF!F$2:F$251,MATCH(GrocerySA!$C348,GrocerySAF!$A$2:$A$251,0))),NA())</f>
        <v>#N/A</v>
      </c>
      <c r="K348" s="25"/>
      <c r="L348" s="26"/>
      <c r="M348" s="25"/>
      <c r="N348" s="56">
        <f>E348/GrocerySA!E348</f>
        <v>1</v>
      </c>
      <c r="Z348" s="47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</row>
    <row r="349" spans="1:40" ht="12.75" x14ac:dyDescent="0.2">
      <c r="A349" s="23">
        <f t="shared" si="19"/>
        <v>12</v>
      </c>
      <c r="B349" s="23">
        <f t="shared" si="20"/>
        <v>2020</v>
      </c>
      <c r="C349" s="23">
        <v>348</v>
      </c>
      <c r="D349" s="24">
        <v>44166</v>
      </c>
      <c r="E349" s="25">
        <f>IF(ISBLANK(table!E349),NA(),table!E349)</f>
        <v>62328</v>
      </c>
      <c r="F349" s="25" t="e">
        <f>IFERROR(IF(AND(ISERROR($E350),ISERROR(INDEX(GrocerySAF!C$2:C$251,MATCH(GrocerySA!$C349,GrocerySAF!$A$2:$A$251,0)))),$E349,INDEX(GrocerySAF!C$2:C$251,MATCH(GrocerySA!$C349,GrocerySAF!$A$2:$A$251,0))),NA())</f>
        <v>#N/A</v>
      </c>
      <c r="G349" s="25" t="e">
        <f>IFERROR(IF(AND(ISERROR($E350),ISERROR(INDEX(GrocerySAF!D$2:D$251,MATCH(GrocerySA!$C349,GrocerySAF!$A$2:$A$251,0)))),$E349,INDEX(GrocerySAF!D$2:D$251,MATCH(GrocerySA!$C349,GrocerySAF!$A$2:$A$251,0))),NA())</f>
        <v>#N/A</v>
      </c>
      <c r="H349" s="26" t="e">
        <f>IFERROR(IF(AND(ISERROR($E350),ISERROR(INDEX(GrocerySAF!B$2:B$251,MATCH(GrocerySA!$C349,GrocerySAF!$A$2:$A$251,0)))),$E349,INDEX(GrocerySAF!B$2:B$251,MATCH(GrocerySA!$C349,GrocerySAF!$A$2:$A$251,0))),NA())</f>
        <v>#N/A</v>
      </c>
      <c r="I349" s="25" t="e">
        <f>IFERROR(IF(AND(ISERROR($E350),ISERROR(INDEX(GrocerySAF!E$2:E$251,MATCH(GrocerySA!$C349,GrocerySAF!$A$2:$A$251,0)))),$E349,INDEX(GrocerySAF!E$2:E$251,MATCH(GrocerySA!$C349,GrocerySAF!$A$2:$A$251,0))),NA())</f>
        <v>#N/A</v>
      </c>
      <c r="J349" s="25" t="e">
        <f>IFERROR(IF(AND(ISERROR($E350),ISERROR(INDEX(GrocerySAF!F$2:F$251,MATCH(GrocerySA!$C349,GrocerySAF!$A$2:$A$251,0)))),$E349,INDEX(GrocerySAF!F$2:F$251,MATCH(GrocerySA!$C349,GrocerySAF!$A$2:$A$251,0))),NA())</f>
        <v>#N/A</v>
      </c>
      <c r="K349" s="52" t="e">
        <f>IFERROR(IF(AND(ISERROR($E350),ISERROR(INDEX(RestempSAF!G$2:G$15,MATCH(RestempSA!$C349,RestempSAF!$A$2:$A$15,0)))),$E349,INDEX(RestempSAF!G$2:G$15,MATCH(RestempSA!$C349,RestempSAF!$A$2:$A$15,0))),NA())</f>
        <v>#N/A</v>
      </c>
      <c r="L349" s="53" t="e">
        <f>IFERROR(IF(AND(ISERROR($E350),ISERROR(INDEX(RestempSAF!H$2:H$15,MATCH(RestempSA!$C349,RestempSAF!$A$2:$A$15,0)))),$E349,INDEX(RestempSAF!H$2:H$15,MATCH(RestempSA!$C349,RestempSAF!$A$2:$A$15,0))),NA())</f>
        <v>#N/A</v>
      </c>
      <c r="M349" s="52" t="e">
        <f>IFERROR(IF(AND(ISERROR($E350),ISERROR(INDEX(RestempSAF!I$2:I$15,MATCH(RestempSA!$C349,RestempSAF!$A$2:$A$15,0)))),$E349,INDEX(RestempSAF!I$2:I$15,MATCH(RestempSA!$C349,RestempSAF!$A$2:$A$15,0))),NA())</f>
        <v>#N/A</v>
      </c>
      <c r="N349" s="56">
        <f>E349/GrocerySA!E349</f>
        <v>1</v>
      </c>
      <c r="Z349" s="47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</row>
    <row r="350" spans="1:40" ht="12.75" x14ac:dyDescent="0.2">
      <c r="A350" s="23">
        <f t="shared" si="19"/>
        <v>1</v>
      </c>
      <c r="B350" s="23">
        <f t="shared" si="20"/>
        <v>2021</v>
      </c>
      <c r="C350" s="23">
        <v>349</v>
      </c>
      <c r="D350" s="24">
        <v>44197</v>
      </c>
      <c r="E350" s="25">
        <f>IF(ISBLANK(table!E350),NA(),table!E350)</f>
        <v>62919</v>
      </c>
      <c r="F350" s="25" t="e">
        <f>IFERROR(IF(AND(ISERROR($E351),ISERROR(INDEX(GrocerySAF!C$2:C$251,MATCH(GrocerySA!$C350,GrocerySAF!$A$2:$A$251,0)))),$E350,INDEX(GrocerySAF!C$2:C$251,MATCH(GrocerySA!$C350,GrocerySAF!$A$2:$A$251,0))),NA())</f>
        <v>#N/A</v>
      </c>
      <c r="G350" s="25" t="e">
        <f>IFERROR(IF(AND(ISERROR($E351),ISERROR(INDEX(GrocerySAF!D$2:D$251,MATCH(GrocerySA!$C350,GrocerySAF!$A$2:$A$251,0)))),$E350,INDEX(GrocerySAF!D$2:D$251,MATCH(GrocerySA!$C350,GrocerySAF!$A$2:$A$251,0))),NA())</f>
        <v>#N/A</v>
      </c>
      <c r="H350" s="26" t="e">
        <f>IFERROR(IF(AND(ISERROR($E351),ISERROR(INDEX(GrocerySAF!B$2:B$251,MATCH(GrocerySA!$C350,GrocerySAF!$A$2:$A$251,0)))),$E350,INDEX(GrocerySAF!B$2:B$251,MATCH(GrocerySA!$C350,GrocerySAF!$A$2:$A$251,0))),NA())</f>
        <v>#N/A</v>
      </c>
      <c r="I350" s="25" t="e">
        <f>IFERROR(IF(AND(ISERROR($E351),ISERROR(INDEX(GrocerySAF!E$2:E$251,MATCH(GrocerySA!$C350,GrocerySAF!$A$2:$A$251,0)))),$E350,INDEX(GrocerySAF!E$2:E$251,MATCH(GrocerySA!$C350,GrocerySAF!$A$2:$A$251,0))),NA())</f>
        <v>#N/A</v>
      </c>
      <c r="J350" s="25" t="e">
        <f>IFERROR(IF(AND(ISERROR($E351),ISERROR(INDEX(GrocerySAF!F$2:F$251,MATCH(GrocerySA!$C350,GrocerySAF!$A$2:$A$251,0)))),$E350,INDEX(GrocerySAF!F$2:F$251,MATCH(GrocerySA!$C350,GrocerySAF!$A$2:$A$251,0))),NA())</f>
        <v>#N/A</v>
      </c>
      <c r="K350" s="25" t="e">
        <f>IF(E350=H350,H350,IF(ISERROR(E350),AVERAGE(F350:H350)))</f>
        <v>#N/A</v>
      </c>
      <c r="L350" s="26" t="e">
        <f t="shared" ref="L350:L352" si="21">IF(ISERROR(E350=H350),AVERAGE(H350:I350),H350)</f>
        <v>#N/A</v>
      </c>
      <c r="M350" s="25" t="e">
        <f>IF(ISERROR(E350=H350),AVERAGE(H350:I350),H350)</f>
        <v>#N/A</v>
      </c>
      <c r="N350" s="56" t="e">
        <f>M350/GrocerySA!I350</f>
        <v>#N/A</v>
      </c>
      <c r="Z350" s="47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</row>
    <row r="351" spans="1:40" ht="12.75" x14ac:dyDescent="0.2">
      <c r="A351" s="23">
        <f t="shared" si="19"/>
        <v>2</v>
      </c>
      <c r="B351" s="23">
        <f t="shared" si="20"/>
        <v>2021</v>
      </c>
      <c r="C351" s="23">
        <v>350</v>
      </c>
      <c r="D351" s="24">
        <v>44228</v>
      </c>
      <c r="E351" s="25">
        <f>IF(ISBLANK(table!E351),NA(),table!E351)</f>
        <v>63026</v>
      </c>
      <c r="F351" s="25" t="e">
        <f>IFERROR(IF(AND(ISERROR($E352),ISERROR(INDEX(GrocerySAF!C$2:C$251,MATCH(GrocerySA!$C351,GrocerySAF!$A$2:$A$251,0)))),$E351,INDEX(GrocerySAF!C$2:C$251,MATCH(GrocerySA!$C351,GrocerySAF!$A$2:$A$251,0))),NA())</f>
        <v>#N/A</v>
      </c>
      <c r="G351" s="25" t="e">
        <f>IFERROR(IF(AND(ISERROR($E352),ISERROR(INDEX(GrocerySAF!D$2:D$251,MATCH(GrocerySA!$C351,GrocerySAF!$A$2:$A$251,0)))),$E351,INDEX(GrocerySAF!D$2:D$251,MATCH(GrocerySA!$C351,GrocerySAF!$A$2:$A$251,0))),NA())</f>
        <v>#N/A</v>
      </c>
      <c r="H351" s="26" t="e">
        <f>IFERROR(IF(AND(ISERROR($E352),ISERROR(INDEX(GrocerySAF!B$2:B$251,MATCH(GrocerySA!$C351,GrocerySAF!$A$2:$A$251,0)))),$E351,INDEX(GrocerySAF!B$2:B$251,MATCH(GrocerySA!$C351,GrocerySAF!$A$2:$A$251,0))),NA())</f>
        <v>#N/A</v>
      </c>
      <c r="I351" s="25" t="e">
        <f>IFERROR(IF(AND(ISERROR($E352),ISERROR(INDEX(GrocerySAF!E$2:E$251,MATCH(GrocerySA!$C351,GrocerySAF!$A$2:$A$251,0)))),$E351,INDEX(GrocerySAF!E$2:E$251,MATCH(GrocerySA!$C351,GrocerySAF!$A$2:$A$251,0))),NA())</f>
        <v>#N/A</v>
      </c>
      <c r="J351" s="25" t="e">
        <f>IFERROR(IF(AND(ISERROR($E352),ISERROR(INDEX(GrocerySAF!F$2:F$251,MATCH(GrocerySA!$C351,GrocerySAF!$A$2:$A$251,0)))),$E351,INDEX(GrocerySAF!F$2:F$251,MATCH(GrocerySA!$C351,GrocerySAF!$A$2:$A$251,0))),NA())</f>
        <v>#N/A</v>
      </c>
      <c r="K351" s="25" t="e">
        <f>IF(ISERROR(E351=H351),AVERAGE(F351:H351),H351)</f>
        <v>#N/A</v>
      </c>
      <c r="L351" s="26" t="e">
        <f>IF(ISERROR(E351=H351),AVERAGE(H351:J351),H351)</f>
        <v>#N/A</v>
      </c>
      <c r="M351" s="25" t="e">
        <f>IF(ISERROR(E351=H351),AVERAGE(J351),H351)</f>
        <v>#N/A</v>
      </c>
      <c r="N351" s="56" t="e">
        <f>M351/GrocerySA!I351</f>
        <v>#N/A</v>
      </c>
      <c r="Z351" s="47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</row>
    <row r="352" spans="1:40" ht="12.75" x14ac:dyDescent="0.2">
      <c r="A352" s="23">
        <f t="shared" si="19"/>
        <v>3</v>
      </c>
      <c r="B352" s="23">
        <f t="shared" si="20"/>
        <v>2021</v>
      </c>
      <c r="C352" s="23">
        <v>351</v>
      </c>
      <c r="D352" s="24">
        <v>44256</v>
      </c>
      <c r="E352" s="25">
        <f>IF(ISBLANK(table!E352),NA(),table!E352)</f>
        <v>63134</v>
      </c>
      <c r="F352" s="25" t="e">
        <f>IFERROR(IF(AND(ISERROR($E353),ISERROR(INDEX(GrocerySAF!C$2:C$251,MATCH(GrocerySA!$C352,GrocerySAF!$A$2:$A$251,0)))),$E352,INDEX(GrocerySAF!C$2:C$251,MATCH(GrocerySA!$C352,GrocerySAF!$A$2:$A$251,0))),NA())</f>
        <v>#N/A</v>
      </c>
      <c r="G352" s="25" t="e">
        <f>IFERROR(IF(AND(ISERROR($E353),ISERROR(INDEX(GrocerySAF!D$2:D$251,MATCH(GrocerySA!$C352,GrocerySAF!$A$2:$A$251,0)))),$E352,INDEX(GrocerySAF!D$2:D$251,MATCH(GrocerySA!$C352,GrocerySAF!$A$2:$A$251,0))),NA())</f>
        <v>#N/A</v>
      </c>
      <c r="H352" s="26" t="e">
        <f>IFERROR(IF(AND(ISERROR($E353),ISERROR(INDEX(GrocerySAF!B$2:B$251,MATCH(GrocerySA!$C352,GrocerySAF!$A$2:$A$251,0)))),$E352,INDEX(GrocerySAF!B$2:B$251,MATCH(GrocerySA!$C352,GrocerySAF!$A$2:$A$251,0))),NA())</f>
        <v>#N/A</v>
      </c>
      <c r="I352" s="25" t="e">
        <f>IFERROR(IF(AND(ISERROR($E353),ISERROR(INDEX(GrocerySAF!E$2:E$251,MATCH(GrocerySA!$C352,GrocerySAF!$A$2:$A$251,0)))),$E352,INDEX(GrocerySAF!E$2:E$251,MATCH(GrocerySA!$C352,GrocerySAF!$A$2:$A$251,0))),NA())</f>
        <v>#N/A</v>
      </c>
      <c r="J352" s="25" t="e">
        <f>IFERROR(IF(AND(ISERROR($E353),ISERROR(INDEX(GrocerySAF!F$2:F$251,MATCH(GrocerySA!$C352,GrocerySAF!$A$2:$A$251,0)))),$E352,INDEX(GrocerySAF!F$2:F$251,MATCH(GrocerySA!$C352,GrocerySAF!$A$2:$A$251,0))),NA())</f>
        <v>#N/A</v>
      </c>
      <c r="K352" s="25" t="e">
        <f t="shared" ref="K352" si="22">IF(ISERROR(E352=H352),AVERAGE(F352:H352),H352)</f>
        <v>#N/A</v>
      </c>
      <c r="L352" s="26" t="e">
        <f t="shared" si="21"/>
        <v>#N/A</v>
      </c>
      <c r="M352" s="25" t="e">
        <f t="shared" ref="M352:M366" si="23">IF(ISERROR(E352=H352),AVERAGE(J352),H352)</f>
        <v>#N/A</v>
      </c>
      <c r="N352" s="56" t="e">
        <f>M352/GrocerySA!I352</f>
        <v>#N/A</v>
      </c>
      <c r="Z352" s="47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</row>
    <row r="353" spans="1:40" ht="12.75" x14ac:dyDescent="0.2">
      <c r="A353" s="23">
        <f t="shared" si="19"/>
        <v>4</v>
      </c>
      <c r="B353" s="23">
        <f t="shared" si="20"/>
        <v>2021</v>
      </c>
      <c r="C353" s="23">
        <v>352</v>
      </c>
      <c r="D353" s="24">
        <v>44287</v>
      </c>
      <c r="E353" s="25">
        <f>IF(ISBLANK(table!E353),NA(),table!E353)</f>
        <v>63822</v>
      </c>
      <c r="F353" s="25" t="e">
        <f>IFERROR(IF(AND(ISERROR($E354),ISERROR(INDEX(GrocerySAF!C$2:C$251,MATCH(GrocerySA!$C353,GrocerySAF!$A$2:$A$251,0)))),$E353,INDEX(GrocerySAF!C$2:C$251,MATCH(GrocerySA!$C353,GrocerySAF!$A$2:$A$251,0))),NA())</f>
        <v>#N/A</v>
      </c>
      <c r="G353" s="25" t="e">
        <f>IFERROR(IF(AND(ISERROR($E354),ISERROR(INDEX(GrocerySAF!D$2:D$251,MATCH(GrocerySA!$C353,GrocerySAF!$A$2:$A$251,0)))),$E353,INDEX(GrocerySAF!D$2:D$251,MATCH(GrocerySA!$C353,GrocerySAF!$A$2:$A$251,0))),NA())</f>
        <v>#N/A</v>
      </c>
      <c r="H353" s="26" t="e">
        <f>IFERROR(IF(AND(ISERROR($E354),ISERROR(INDEX(GrocerySAF!B$2:B$251,MATCH(GrocerySA!$C353,GrocerySAF!$A$2:$A$251,0)))),$E353,INDEX(GrocerySAF!B$2:B$251,MATCH(GrocerySA!$C353,GrocerySAF!$A$2:$A$251,0))),NA())</f>
        <v>#N/A</v>
      </c>
      <c r="I353" s="25" t="e">
        <f>IFERROR(IF(AND(ISERROR($E354),ISERROR(INDEX(GrocerySAF!E$2:E$251,MATCH(GrocerySA!$C353,GrocerySAF!$A$2:$A$251,0)))),$E353,INDEX(GrocerySAF!E$2:E$251,MATCH(GrocerySA!$C353,GrocerySAF!$A$2:$A$251,0))),NA())</f>
        <v>#N/A</v>
      </c>
      <c r="J353" s="25" t="e">
        <f>IFERROR(IF(AND(ISERROR($E354),ISERROR(INDEX(GrocerySAF!F$2:F$251,MATCH(GrocerySA!$C353,GrocerySAF!$A$2:$A$251,0)))),$E353,INDEX(GrocerySAF!F$2:F$251,MATCH(GrocerySA!$C353,GrocerySAF!$A$2:$A$251,0))),NA())</f>
        <v>#N/A</v>
      </c>
      <c r="K353" s="25" t="e">
        <f>IF(ISERROR(E353=H353),AVERAGE(G353:I353),H353)</f>
        <v>#N/A</v>
      </c>
      <c r="L353" s="26" t="e">
        <f>IF(ISERROR(E353=H353),AVERAGE(H353:J353),H353)</f>
        <v>#N/A</v>
      </c>
      <c r="M353" s="25" t="e">
        <f t="shared" si="23"/>
        <v>#N/A</v>
      </c>
      <c r="N353" s="56" t="e">
        <f>M353/GrocerySA!I353</f>
        <v>#N/A</v>
      </c>
      <c r="Z353" s="47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</row>
    <row r="354" spans="1:40" ht="12.75" x14ac:dyDescent="0.2">
      <c r="A354" s="23">
        <f t="shared" si="19"/>
        <v>5</v>
      </c>
      <c r="B354" s="23">
        <f t="shared" si="20"/>
        <v>2021</v>
      </c>
      <c r="C354" s="23">
        <v>353</v>
      </c>
      <c r="D354" s="24">
        <v>44317</v>
      </c>
      <c r="E354" s="25">
        <f>IF(ISBLANK(table!E354),NA(),table!E354)</f>
        <v>64404</v>
      </c>
      <c r="F354" s="25" t="e">
        <f>IFERROR(IF(AND(ISERROR($E355),ISERROR(INDEX(GrocerySAF!C$2:C$251,MATCH(GrocerySA!$C354,GrocerySAF!$A$2:$A$251,0)))),$E354,INDEX(GrocerySAF!C$2:C$251,MATCH(GrocerySA!$C354,GrocerySAF!$A$2:$A$251,0))),NA())</f>
        <v>#N/A</v>
      </c>
      <c r="G354" s="25" t="e">
        <f>IFERROR(IF(AND(ISERROR($E355),ISERROR(INDEX(GrocerySAF!D$2:D$251,MATCH(GrocerySA!$C354,GrocerySAF!$A$2:$A$251,0)))),$E354,INDEX(GrocerySAF!D$2:D$251,MATCH(GrocerySA!$C354,GrocerySAF!$A$2:$A$251,0))),NA())</f>
        <v>#N/A</v>
      </c>
      <c r="H354" s="26" t="e">
        <f>IFERROR(IF(AND(ISERROR($E355),ISERROR(INDEX(GrocerySAF!B$2:B$251,MATCH(GrocerySA!$C354,GrocerySAF!$A$2:$A$251,0)))),$E354,INDEX(GrocerySAF!B$2:B$251,MATCH(GrocerySA!$C354,GrocerySAF!$A$2:$A$251,0))),NA())</f>
        <v>#N/A</v>
      </c>
      <c r="I354" s="25" t="e">
        <f>IFERROR(IF(AND(ISERROR($E355),ISERROR(INDEX(GrocerySAF!E$2:E$251,MATCH(GrocerySA!$C354,GrocerySAF!$A$2:$A$251,0)))),$E354,INDEX(GrocerySAF!E$2:E$251,MATCH(GrocerySA!$C354,GrocerySAF!$A$2:$A$251,0))),NA())</f>
        <v>#N/A</v>
      </c>
      <c r="J354" s="25" t="e">
        <f>IFERROR(IF(AND(ISERROR($E355),ISERROR(INDEX(GrocerySAF!F$2:F$251,MATCH(GrocerySA!$C354,GrocerySAF!$A$2:$A$251,0)))),$E354,INDEX(GrocerySAF!F$2:F$251,MATCH(GrocerySA!$C354,GrocerySAF!$A$2:$A$251,0))),NA())</f>
        <v>#N/A</v>
      </c>
      <c r="K354" s="25" t="e">
        <f>IF(ISERROR(E354=H354),AVERAGE(H354:I354),H354)</f>
        <v>#N/A</v>
      </c>
      <c r="L354" s="26" t="e">
        <f>IF(ISERROR(E354=H354),AVERAGE(I354:J354),H354)</f>
        <v>#N/A</v>
      </c>
      <c r="M354" s="25" t="e">
        <f t="shared" si="23"/>
        <v>#N/A</v>
      </c>
      <c r="N354" s="56" t="e">
        <f>M354/GrocerySA!I354</f>
        <v>#N/A</v>
      </c>
      <c r="Z354" s="47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</row>
    <row r="355" spans="1:40" ht="12.75" x14ac:dyDescent="0.2">
      <c r="A355" s="23">
        <f t="shared" si="19"/>
        <v>6</v>
      </c>
      <c r="B355" s="23">
        <f t="shared" si="20"/>
        <v>2021</v>
      </c>
      <c r="C355" s="23">
        <v>354</v>
      </c>
      <c r="D355" s="24">
        <v>44348</v>
      </c>
      <c r="E355" s="25">
        <f>IF(ISBLANK(table!E355),NA(),table!E355)</f>
        <v>64930</v>
      </c>
      <c r="F355" s="25" t="e">
        <f>IFERROR(IF(AND(ISERROR($E356),ISERROR(INDEX(GrocerySAF!C$2:C$251,MATCH(GrocerySA!$C355,GrocerySAF!$A$2:$A$251,0)))),$E355,INDEX(GrocerySAF!C$2:C$251,MATCH(GrocerySA!$C355,GrocerySAF!$A$2:$A$251,0))),NA())</f>
        <v>#N/A</v>
      </c>
      <c r="G355" s="25" t="e">
        <f>IFERROR(IF(AND(ISERROR($E356),ISERROR(INDEX(GrocerySAF!D$2:D$251,MATCH(GrocerySA!$C355,GrocerySAF!$A$2:$A$251,0)))),$E355,INDEX(GrocerySAF!D$2:D$251,MATCH(GrocerySA!$C355,GrocerySAF!$A$2:$A$251,0))),NA())</f>
        <v>#N/A</v>
      </c>
      <c r="H355" s="26" t="e">
        <f>IFERROR(IF(AND(ISERROR($E356),ISERROR(INDEX(GrocerySAF!B$2:B$251,MATCH(GrocerySA!$C355,GrocerySAF!$A$2:$A$251,0)))),$E355,INDEX(GrocerySAF!B$2:B$251,MATCH(GrocerySA!$C355,GrocerySAF!$A$2:$A$251,0))),NA())</f>
        <v>#N/A</v>
      </c>
      <c r="I355" s="25" t="e">
        <f>IFERROR(IF(AND(ISERROR($E356),ISERROR(INDEX(GrocerySAF!E$2:E$251,MATCH(GrocerySA!$C355,GrocerySAF!$A$2:$A$251,0)))),$E355,INDEX(GrocerySAF!E$2:E$251,MATCH(GrocerySA!$C355,GrocerySAF!$A$2:$A$251,0))),NA())</f>
        <v>#N/A</v>
      </c>
      <c r="J355" s="25" t="e">
        <f>IFERROR(IF(AND(ISERROR($E356),ISERROR(INDEX(GrocerySAF!F$2:F$251,MATCH(GrocerySA!$C355,GrocerySAF!$A$2:$A$251,0)))),$E355,INDEX(GrocerySAF!F$2:F$251,MATCH(GrocerySA!$C355,GrocerySAF!$A$2:$A$251,0))),NA())</f>
        <v>#N/A</v>
      </c>
      <c r="K355" s="25" t="e">
        <f t="shared" ref="K355:K366" si="24">IF(ISERROR(E355=H355),AVERAGE(H355:I355),H355)</f>
        <v>#N/A</v>
      </c>
      <c r="L355" s="26" t="e">
        <f t="shared" ref="L355:L366" si="25">IF(ISERROR(E355=H355),AVERAGE(I355:J355),H355)</f>
        <v>#N/A</v>
      </c>
      <c r="M355" s="25" t="e">
        <f t="shared" si="23"/>
        <v>#N/A</v>
      </c>
      <c r="N355" s="56" t="e">
        <f>M355/GrocerySA!I355</f>
        <v>#N/A</v>
      </c>
      <c r="Z355" s="47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</row>
    <row r="356" spans="1:40" ht="12.75" x14ac:dyDescent="0.2">
      <c r="A356" s="23">
        <f t="shared" si="19"/>
        <v>7</v>
      </c>
      <c r="B356" s="23">
        <f t="shared" si="20"/>
        <v>2021</v>
      </c>
      <c r="C356" s="23">
        <v>355</v>
      </c>
      <c r="D356" s="24">
        <v>44378</v>
      </c>
      <c r="E356" s="25">
        <f>IF(ISBLANK(table!E356),NA(),table!E356)</f>
        <v>64915</v>
      </c>
      <c r="F356" s="25" t="e">
        <f>IFERROR(IF(AND(ISERROR($E357),ISERROR(INDEX(GrocerySAF!C$2:C$251,MATCH(GrocerySA!$C356,GrocerySAF!$A$2:$A$251,0)))),$E356,INDEX(GrocerySAF!C$2:C$251,MATCH(GrocerySA!$C356,GrocerySAF!$A$2:$A$251,0))),NA())</f>
        <v>#N/A</v>
      </c>
      <c r="G356" s="25" t="e">
        <f>IFERROR(IF(AND(ISERROR($E357),ISERROR(INDEX(GrocerySAF!D$2:D$251,MATCH(GrocerySA!$C356,GrocerySAF!$A$2:$A$251,0)))),$E356,INDEX(GrocerySAF!D$2:D$251,MATCH(GrocerySA!$C356,GrocerySAF!$A$2:$A$251,0))),NA())</f>
        <v>#N/A</v>
      </c>
      <c r="H356" s="26" t="e">
        <f>IFERROR(IF(AND(ISERROR($E357),ISERROR(INDEX(GrocerySAF!B$2:B$251,MATCH(GrocerySA!$C356,GrocerySAF!$A$2:$A$251,0)))),$E356,INDEX(GrocerySAF!B$2:B$251,MATCH(GrocerySA!$C356,GrocerySAF!$A$2:$A$251,0))),NA())</f>
        <v>#N/A</v>
      </c>
      <c r="I356" s="25" t="e">
        <f>IFERROR(IF(AND(ISERROR($E357),ISERROR(INDEX(GrocerySAF!E$2:E$251,MATCH(GrocerySA!$C356,GrocerySAF!$A$2:$A$251,0)))),$E356,INDEX(GrocerySAF!E$2:E$251,MATCH(GrocerySA!$C356,GrocerySAF!$A$2:$A$251,0))),NA())</f>
        <v>#N/A</v>
      </c>
      <c r="J356" s="25" t="e">
        <f>IFERROR(IF(AND(ISERROR($E357),ISERROR(INDEX(GrocerySAF!F$2:F$251,MATCH(GrocerySA!$C356,GrocerySAF!$A$2:$A$251,0)))),$E356,INDEX(GrocerySAF!F$2:F$251,MATCH(GrocerySA!$C356,GrocerySAF!$A$2:$A$251,0))),NA())</f>
        <v>#N/A</v>
      </c>
      <c r="K356" s="25" t="e">
        <f t="shared" si="24"/>
        <v>#N/A</v>
      </c>
      <c r="L356" s="26" t="e">
        <f t="shared" si="25"/>
        <v>#N/A</v>
      </c>
      <c r="M356" s="25" t="e">
        <f t="shared" si="23"/>
        <v>#N/A</v>
      </c>
      <c r="N356" s="56" t="e">
        <f>M356/GrocerySA!I356</f>
        <v>#N/A</v>
      </c>
      <c r="Z356" s="47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</row>
    <row r="357" spans="1:40" ht="12.75" x14ac:dyDescent="0.2">
      <c r="A357" s="23">
        <f t="shared" si="19"/>
        <v>8</v>
      </c>
      <c r="B357" s="23">
        <f t="shared" si="20"/>
        <v>2021</v>
      </c>
      <c r="C357" s="23">
        <v>356</v>
      </c>
      <c r="D357" s="24">
        <v>44409</v>
      </c>
      <c r="E357" s="25">
        <f>IF(ISBLANK(table!E357),NA(),table!E357)</f>
        <v>66055</v>
      </c>
      <c r="F357" s="25" t="e">
        <f>IFERROR(IF(AND(ISERROR($E358),ISERROR(INDEX(GrocerySAF!C$2:C$251,MATCH(GrocerySA!$C357,GrocerySAF!$A$2:$A$251,0)))),$E357,INDEX(GrocerySAF!C$2:C$251,MATCH(GrocerySA!$C357,GrocerySAF!$A$2:$A$251,0))),NA())</f>
        <v>#N/A</v>
      </c>
      <c r="G357" s="25" t="e">
        <f>IFERROR(IF(AND(ISERROR($E358),ISERROR(INDEX(GrocerySAF!D$2:D$251,MATCH(GrocerySA!$C357,GrocerySAF!$A$2:$A$251,0)))),$E357,INDEX(GrocerySAF!D$2:D$251,MATCH(GrocerySA!$C357,GrocerySAF!$A$2:$A$251,0))),NA())</f>
        <v>#N/A</v>
      </c>
      <c r="H357" s="26" t="e">
        <f>IFERROR(IF(AND(ISERROR($E358),ISERROR(INDEX(GrocerySAF!B$2:B$251,MATCH(GrocerySA!$C357,GrocerySAF!$A$2:$A$251,0)))),$E357,INDEX(GrocerySAF!B$2:B$251,MATCH(GrocerySA!$C357,GrocerySAF!$A$2:$A$251,0))),NA())</f>
        <v>#N/A</v>
      </c>
      <c r="I357" s="25" t="e">
        <f>IFERROR(IF(AND(ISERROR($E358),ISERROR(INDEX(GrocerySAF!E$2:E$251,MATCH(GrocerySA!$C357,GrocerySAF!$A$2:$A$251,0)))),$E357,INDEX(GrocerySAF!E$2:E$251,MATCH(GrocerySA!$C357,GrocerySAF!$A$2:$A$251,0))),NA())</f>
        <v>#N/A</v>
      </c>
      <c r="J357" s="25" t="e">
        <f>IFERROR(IF(AND(ISERROR($E358),ISERROR(INDEX(GrocerySAF!F$2:F$251,MATCH(GrocerySA!$C357,GrocerySAF!$A$2:$A$251,0)))),$E357,INDEX(GrocerySAF!F$2:F$251,MATCH(GrocerySA!$C357,GrocerySAF!$A$2:$A$251,0))),NA())</f>
        <v>#N/A</v>
      </c>
      <c r="K357" s="25" t="e">
        <f t="shared" si="24"/>
        <v>#N/A</v>
      </c>
      <c r="L357" s="26" t="e">
        <f t="shared" si="25"/>
        <v>#N/A</v>
      </c>
      <c r="M357" s="25" t="e">
        <f t="shared" si="23"/>
        <v>#N/A</v>
      </c>
      <c r="N357" s="56" t="e">
        <f>M357/GrocerySA!I357</f>
        <v>#N/A</v>
      </c>
      <c r="Z357" s="47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</row>
    <row r="358" spans="1:40" ht="12.75" x14ac:dyDescent="0.2">
      <c r="A358" s="23">
        <f t="shared" si="19"/>
        <v>9</v>
      </c>
      <c r="B358" s="23">
        <f t="shared" si="20"/>
        <v>2021</v>
      </c>
      <c r="C358" s="23">
        <v>357</v>
      </c>
      <c r="D358" s="24">
        <v>44440</v>
      </c>
      <c r="E358" s="25">
        <f>IF(ISBLANK(table!E358),NA(),table!E358)</f>
        <v>66663</v>
      </c>
      <c r="F358" s="25" t="e">
        <f>IFERROR(IF(AND(ISERROR($E359),ISERROR(INDEX(GrocerySAF!C$2:C$251,MATCH(GrocerySA!$C358,GrocerySAF!$A$2:$A$251,0)))),$E358,INDEX(GrocerySAF!C$2:C$251,MATCH(GrocerySA!$C358,GrocerySAF!$A$2:$A$251,0))),NA())</f>
        <v>#N/A</v>
      </c>
      <c r="G358" s="25" t="e">
        <f>IFERROR(IF(AND(ISERROR($E359),ISERROR(INDEX(GrocerySAF!D$2:D$251,MATCH(GrocerySA!$C358,GrocerySAF!$A$2:$A$251,0)))),$E358,INDEX(GrocerySAF!D$2:D$251,MATCH(GrocerySA!$C358,GrocerySAF!$A$2:$A$251,0))),NA())</f>
        <v>#N/A</v>
      </c>
      <c r="H358" s="26" t="e">
        <f>IFERROR(IF(AND(ISERROR($E359),ISERROR(INDEX(GrocerySAF!B$2:B$251,MATCH(GrocerySA!$C358,GrocerySAF!$A$2:$A$251,0)))),$E358,INDEX(GrocerySAF!B$2:B$251,MATCH(GrocerySA!$C358,GrocerySAF!$A$2:$A$251,0))),NA())</f>
        <v>#N/A</v>
      </c>
      <c r="I358" s="25" t="e">
        <f>IFERROR(IF(AND(ISERROR($E359),ISERROR(INDEX(GrocerySAF!E$2:E$251,MATCH(GrocerySA!$C358,GrocerySAF!$A$2:$A$251,0)))),$E358,INDEX(GrocerySAF!E$2:E$251,MATCH(GrocerySA!$C358,GrocerySAF!$A$2:$A$251,0))),NA())</f>
        <v>#N/A</v>
      </c>
      <c r="J358" s="25" t="e">
        <f>IFERROR(IF(AND(ISERROR($E359),ISERROR(INDEX(GrocerySAF!F$2:F$251,MATCH(GrocerySA!$C358,GrocerySAF!$A$2:$A$251,0)))),$E358,INDEX(GrocerySAF!F$2:F$251,MATCH(GrocerySA!$C358,GrocerySAF!$A$2:$A$251,0))),NA())</f>
        <v>#N/A</v>
      </c>
      <c r="K358" s="25">
        <f>E358</f>
        <v>66663</v>
      </c>
      <c r="L358" s="26">
        <f>E358</f>
        <v>66663</v>
      </c>
      <c r="M358" s="25">
        <f>E358</f>
        <v>66663</v>
      </c>
      <c r="N358" s="56" t="e">
        <f>M358/GrocerySA!I358</f>
        <v>#N/A</v>
      </c>
      <c r="Z358" s="47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</row>
    <row r="359" spans="1:40" ht="12.75" x14ac:dyDescent="0.2">
      <c r="A359" s="23">
        <f t="shared" si="19"/>
        <v>10</v>
      </c>
      <c r="B359" s="23">
        <f t="shared" si="20"/>
        <v>2021</v>
      </c>
      <c r="C359" s="23">
        <v>358</v>
      </c>
      <c r="D359" s="24">
        <v>44470</v>
      </c>
      <c r="E359" s="25">
        <f>IF(ISBLANK(table!E359),NA(),table!E359)</f>
        <v>67324</v>
      </c>
      <c r="F359" s="25" t="e">
        <f>IFERROR(IF(AND(ISERROR($E360),ISERROR(INDEX(GrocerySAF!C$2:C$251,MATCH(GrocerySA!$C359,GrocerySAF!$A$2:$A$251,0)))),$E359,INDEX(GrocerySAF!C$2:C$251,MATCH(GrocerySA!$C359,GrocerySAF!$A$2:$A$251,0))),NA())</f>
        <v>#N/A</v>
      </c>
      <c r="G359" s="25" t="e">
        <f>IFERROR(IF(AND(ISERROR($E360),ISERROR(INDEX(GrocerySAF!D$2:D$251,MATCH(GrocerySA!$C359,GrocerySAF!$A$2:$A$251,0)))),$E359,INDEX(GrocerySAF!D$2:D$251,MATCH(GrocerySA!$C359,GrocerySAF!$A$2:$A$251,0))),NA())</f>
        <v>#N/A</v>
      </c>
      <c r="H359" s="26" t="e">
        <f>IFERROR(IF(AND(ISERROR($E360),ISERROR(INDEX(GrocerySAF!B$2:B$251,MATCH(GrocerySA!$C359,GrocerySAF!$A$2:$A$251,0)))),$E359,INDEX(GrocerySAF!B$2:B$251,MATCH(GrocerySA!$C359,GrocerySAF!$A$2:$A$251,0))),NA())</f>
        <v>#N/A</v>
      </c>
      <c r="I359" s="25" t="e">
        <f>IFERROR(IF(AND(ISERROR($E360),ISERROR(INDEX(GrocerySAF!E$2:E$251,MATCH(GrocerySA!$C359,GrocerySAF!$A$2:$A$251,0)))),$E359,INDEX(GrocerySAF!E$2:E$251,MATCH(GrocerySA!$C359,GrocerySAF!$A$2:$A$251,0))),NA())</f>
        <v>#N/A</v>
      </c>
      <c r="J359" s="25" t="e">
        <f>IFERROR(IF(AND(ISERROR($E360),ISERROR(INDEX(GrocerySAF!F$2:F$251,MATCH(GrocerySA!$C359,GrocerySAF!$A$2:$A$251,0)))),$E359,INDEX(GrocerySAF!F$2:F$251,MATCH(GrocerySA!$C359,GrocerySAF!$A$2:$A$251,0))),NA())</f>
        <v>#N/A</v>
      </c>
      <c r="K359" s="25" t="e">
        <f t="shared" si="24"/>
        <v>#N/A</v>
      </c>
      <c r="L359" s="26" t="e">
        <f t="shared" si="25"/>
        <v>#N/A</v>
      </c>
      <c r="M359" s="25" t="e">
        <f t="shared" si="23"/>
        <v>#N/A</v>
      </c>
      <c r="N359" s="56" t="e">
        <f>M359/GrocerySA!I359</f>
        <v>#N/A</v>
      </c>
      <c r="Z359" s="47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</row>
    <row r="360" spans="1:40" ht="12.75" x14ac:dyDescent="0.2">
      <c r="A360" s="23">
        <f t="shared" si="19"/>
        <v>11</v>
      </c>
      <c r="B360" s="23">
        <f t="shared" si="20"/>
        <v>2021</v>
      </c>
      <c r="C360" s="23">
        <v>359</v>
      </c>
      <c r="D360" s="24">
        <v>44501</v>
      </c>
      <c r="E360" s="25">
        <f>IF(ISBLANK(table!E360),NA(),table!E360)</f>
        <v>67347</v>
      </c>
      <c r="F360" s="25" t="e">
        <f>IFERROR(IF(AND(ISERROR($E361),ISERROR(INDEX(GrocerySAF!C$2:C$251,MATCH(GrocerySA!$C360,GrocerySAF!$A$2:$A$251,0)))),$E360,INDEX(GrocerySAF!C$2:C$251,MATCH(GrocerySA!$C360,GrocerySAF!$A$2:$A$251,0))),NA())</f>
        <v>#N/A</v>
      </c>
      <c r="G360" s="25" t="e">
        <f>IFERROR(IF(AND(ISERROR($E361),ISERROR(INDEX(GrocerySAF!D$2:D$251,MATCH(GrocerySA!$C360,GrocerySAF!$A$2:$A$251,0)))),$E360,INDEX(GrocerySAF!D$2:D$251,MATCH(GrocerySA!$C360,GrocerySAF!$A$2:$A$251,0))),NA())</f>
        <v>#N/A</v>
      </c>
      <c r="H360" s="26" t="e">
        <f>IFERROR(IF(AND(ISERROR($E361),ISERROR(INDEX(GrocerySAF!B$2:B$251,MATCH(GrocerySA!$C360,GrocerySAF!$A$2:$A$251,0)))),$E360,INDEX(GrocerySAF!B$2:B$251,MATCH(GrocerySA!$C360,GrocerySAF!$A$2:$A$251,0))),NA())</f>
        <v>#N/A</v>
      </c>
      <c r="I360" s="25" t="e">
        <f>IFERROR(IF(AND(ISERROR($E361),ISERROR(INDEX(GrocerySAF!E$2:E$251,MATCH(GrocerySA!$C360,GrocerySAF!$A$2:$A$251,0)))),$E360,INDEX(GrocerySAF!E$2:E$251,MATCH(GrocerySA!$C360,GrocerySAF!$A$2:$A$251,0))),NA())</f>
        <v>#N/A</v>
      </c>
      <c r="J360" s="25" t="e">
        <f>IFERROR(IF(AND(ISERROR($E361),ISERROR(INDEX(GrocerySAF!F$2:F$251,MATCH(GrocerySA!$C360,GrocerySAF!$A$2:$A$251,0)))),$E360,INDEX(GrocerySAF!F$2:F$251,MATCH(GrocerySA!$C360,GrocerySAF!$A$2:$A$251,0))),NA())</f>
        <v>#N/A</v>
      </c>
      <c r="K360" s="25" t="e">
        <f t="shared" si="24"/>
        <v>#N/A</v>
      </c>
      <c r="L360" s="26" t="e">
        <f t="shared" si="25"/>
        <v>#N/A</v>
      </c>
      <c r="M360" s="25" t="e">
        <f t="shared" si="23"/>
        <v>#N/A</v>
      </c>
      <c r="N360" s="56" t="e">
        <f>M360/GrocerySA!I360</f>
        <v>#N/A</v>
      </c>
      <c r="Z360" s="47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</row>
    <row r="361" spans="1:40" ht="12.75" x14ac:dyDescent="0.2">
      <c r="A361" s="23">
        <f t="shared" si="19"/>
        <v>12</v>
      </c>
      <c r="B361" s="23">
        <f t="shared" si="20"/>
        <v>2021</v>
      </c>
      <c r="C361" s="23">
        <v>360</v>
      </c>
      <c r="D361" s="24">
        <v>44531</v>
      </c>
      <c r="E361" s="25">
        <f>IF(ISBLANK(table!E361),NA(),table!E361)</f>
        <v>67906</v>
      </c>
      <c r="F361" s="25" t="e">
        <f>IFERROR(IF(AND(ISERROR($E362),ISERROR(INDEX(GrocerySAF!C$2:C$251,MATCH(GrocerySA!$C361,GrocerySAF!$A$2:$A$251,0)))),$E361,INDEX(GrocerySAF!C$2:C$251,MATCH(GrocerySA!$C361,GrocerySAF!$A$2:$A$251,0))),NA())</f>
        <v>#N/A</v>
      </c>
      <c r="G361" s="25" t="e">
        <f>IFERROR(IF(AND(ISERROR($E362),ISERROR(INDEX(GrocerySAF!D$2:D$251,MATCH(GrocerySA!$C361,GrocerySAF!$A$2:$A$251,0)))),$E361,INDEX(GrocerySAF!D$2:D$251,MATCH(GrocerySA!$C361,GrocerySAF!$A$2:$A$251,0))),NA())</f>
        <v>#N/A</v>
      </c>
      <c r="H361" s="26" t="e">
        <f>IFERROR(IF(AND(ISERROR($E362),ISERROR(INDEX(GrocerySAF!B$2:B$251,MATCH(GrocerySA!$C361,GrocerySAF!$A$2:$A$251,0)))),$E361,INDEX(GrocerySAF!B$2:B$251,MATCH(GrocerySA!$C361,GrocerySAF!$A$2:$A$251,0))),NA())</f>
        <v>#N/A</v>
      </c>
      <c r="I361" s="25" t="e">
        <f>IFERROR(IF(AND(ISERROR($E362),ISERROR(INDEX(GrocerySAF!E$2:E$251,MATCH(GrocerySA!$C361,GrocerySAF!$A$2:$A$251,0)))),$E361,INDEX(GrocerySAF!E$2:E$251,MATCH(GrocerySA!$C361,GrocerySAF!$A$2:$A$251,0))),NA())</f>
        <v>#N/A</v>
      </c>
      <c r="J361" s="25" t="e">
        <f>IFERROR(IF(AND(ISERROR($E362),ISERROR(INDEX(GrocerySAF!F$2:F$251,MATCH(GrocerySA!$C361,GrocerySAF!$A$2:$A$251,0)))),$E361,INDEX(GrocerySAF!F$2:F$251,MATCH(GrocerySA!$C361,GrocerySAF!$A$2:$A$251,0))),NA())</f>
        <v>#N/A</v>
      </c>
      <c r="K361" s="25" t="e">
        <f t="shared" si="24"/>
        <v>#N/A</v>
      </c>
      <c r="L361" s="26" t="e">
        <f t="shared" si="25"/>
        <v>#N/A</v>
      </c>
      <c r="M361" s="25" t="e">
        <f t="shared" si="23"/>
        <v>#N/A</v>
      </c>
      <c r="N361" s="56" t="e">
        <f>M361/GrocerySA!I361</f>
        <v>#N/A</v>
      </c>
      <c r="Z361" s="47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</row>
    <row r="362" spans="1:40" ht="12.75" x14ac:dyDescent="0.2">
      <c r="A362" s="23">
        <f t="shared" si="19"/>
        <v>1</v>
      </c>
      <c r="B362" s="23">
        <f t="shared" si="20"/>
        <v>2022</v>
      </c>
      <c r="C362" s="23">
        <v>361</v>
      </c>
      <c r="D362" s="24">
        <v>44562</v>
      </c>
      <c r="E362" s="25">
        <f>IF(ISBLANK(table!E362),NA(),table!E362)</f>
        <v>68441</v>
      </c>
      <c r="F362" s="25" t="e">
        <f>IFERROR(IF(AND(ISERROR($E363),ISERROR(INDEX(GrocerySAF!C$2:C$251,MATCH(GrocerySA!$C362,GrocerySAF!$A$2:$A$251,0)))),$E362,INDEX(GrocerySAF!C$2:C$251,MATCH(GrocerySA!$C362,GrocerySAF!$A$2:$A$251,0))),NA())</f>
        <v>#N/A</v>
      </c>
      <c r="G362" s="25" t="e">
        <f>IFERROR(IF(AND(ISERROR($E363),ISERROR(INDEX(GrocerySAF!D$2:D$251,MATCH(GrocerySA!$C362,GrocerySAF!$A$2:$A$251,0)))),$E362,INDEX(GrocerySAF!D$2:D$251,MATCH(GrocerySA!$C362,GrocerySAF!$A$2:$A$251,0))),NA())</f>
        <v>#N/A</v>
      </c>
      <c r="H362" s="26" t="e">
        <f>IFERROR(IF(AND(ISERROR($E363),ISERROR(INDEX(GrocerySAF!B$2:B$251,MATCH(GrocerySA!$C362,GrocerySAF!$A$2:$A$251,0)))),$E362,INDEX(GrocerySAF!B$2:B$251,MATCH(GrocerySA!$C362,GrocerySAF!$A$2:$A$251,0))),NA())</f>
        <v>#N/A</v>
      </c>
      <c r="I362" s="25" t="e">
        <f>IFERROR(IF(AND(ISERROR($E363),ISERROR(INDEX(GrocerySAF!E$2:E$251,MATCH(GrocerySA!$C362,GrocerySAF!$A$2:$A$251,0)))),$E362,INDEX(GrocerySAF!E$2:E$251,MATCH(GrocerySA!$C362,GrocerySAF!$A$2:$A$251,0))),NA())</f>
        <v>#N/A</v>
      </c>
      <c r="J362" s="25" t="e">
        <f>IFERROR(IF(AND(ISERROR($E363),ISERROR(INDEX(GrocerySAF!F$2:F$251,MATCH(GrocerySA!$C362,GrocerySAF!$A$2:$A$251,0)))),$E362,INDEX(GrocerySAF!F$2:F$251,MATCH(GrocerySA!$C362,GrocerySAF!$A$2:$A$251,0))),NA())</f>
        <v>#N/A</v>
      </c>
      <c r="K362" s="25" t="e">
        <f t="shared" si="24"/>
        <v>#N/A</v>
      </c>
      <c r="L362" s="26" t="e">
        <f t="shared" si="25"/>
        <v>#N/A</v>
      </c>
      <c r="M362" s="25" t="e">
        <f t="shared" si="23"/>
        <v>#N/A</v>
      </c>
      <c r="N362" s="56" t="e">
        <f>M362/GrocerySA!I362</f>
        <v>#N/A</v>
      </c>
      <c r="Z362" s="47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</row>
    <row r="363" spans="1:40" ht="12.75" x14ac:dyDescent="0.2">
      <c r="A363" s="23">
        <f t="shared" si="19"/>
        <v>2</v>
      </c>
      <c r="B363" s="23">
        <f t="shared" si="20"/>
        <v>2022</v>
      </c>
      <c r="C363" s="23">
        <v>362</v>
      </c>
      <c r="D363" s="24">
        <v>44593</v>
      </c>
      <c r="E363" s="25">
        <f>IF(ISBLANK(table!E363),NA(),table!E363)</f>
        <v>68580</v>
      </c>
      <c r="F363" s="25" t="e">
        <f>IFERROR(IF(AND(ISERROR($E364),ISERROR(INDEX(GrocerySAF!C$2:C$251,MATCH(GrocerySA!$C363,GrocerySAF!$A$2:$A$251,0)))),$E363,INDEX(GrocerySAF!C$2:C$251,MATCH(GrocerySA!$C363,GrocerySAF!$A$2:$A$251,0))),NA())</f>
        <v>#N/A</v>
      </c>
      <c r="G363" s="25" t="e">
        <f>IFERROR(IF(AND(ISERROR($E364),ISERROR(INDEX(GrocerySAF!D$2:D$251,MATCH(GrocerySA!$C363,GrocerySAF!$A$2:$A$251,0)))),$E363,INDEX(GrocerySAF!D$2:D$251,MATCH(GrocerySA!$C363,GrocerySAF!$A$2:$A$251,0))),NA())</f>
        <v>#N/A</v>
      </c>
      <c r="H363" s="26" t="e">
        <f>IFERROR(IF(AND(ISERROR($E364),ISERROR(INDEX(GrocerySAF!B$2:B$251,MATCH(GrocerySA!$C363,GrocerySAF!$A$2:$A$251,0)))),$E363,INDEX(GrocerySAF!B$2:B$251,MATCH(GrocerySA!$C363,GrocerySAF!$A$2:$A$251,0))),NA())</f>
        <v>#N/A</v>
      </c>
      <c r="I363" s="25" t="e">
        <f>IFERROR(IF(AND(ISERROR($E364),ISERROR(INDEX(GrocerySAF!E$2:E$251,MATCH(GrocerySA!$C363,GrocerySAF!$A$2:$A$251,0)))),$E363,INDEX(GrocerySAF!E$2:E$251,MATCH(GrocerySA!$C363,GrocerySAF!$A$2:$A$251,0))),NA())</f>
        <v>#N/A</v>
      </c>
      <c r="J363" s="25" t="e">
        <f>IFERROR(IF(AND(ISERROR($E364),ISERROR(INDEX(GrocerySAF!F$2:F$251,MATCH(GrocerySA!$C363,GrocerySAF!$A$2:$A$251,0)))),$E363,INDEX(GrocerySAF!F$2:F$251,MATCH(GrocerySA!$C363,GrocerySAF!$A$2:$A$251,0))),NA())</f>
        <v>#N/A</v>
      </c>
      <c r="K363" s="25" t="e">
        <f t="shared" si="24"/>
        <v>#N/A</v>
      </c>
      <c r="L363" s="26" t="e">
        <f t="shared" si="25"/>
        <v>#N/A</v>
      </c>
      <c r="M363" s="25" t="e">
        <f t="shared" si="23"/>
        <v>#N/A</v>
      </c>
      <c r="N363" s="56" t="e">
        <f>M363/GrocerySA!I363</f>
        <v>#N/A</v>
      </c>
      <c r="Z363" s="47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</row>
    <row r="364" spans="1:40" ht="12.75" x14ac:dyDescent="0.2">
      <c r="A364" s="23">
        <f t="shared" si="19"/>
        <v>3</v>
      </c>
      <c r="B364" s="23">
        <f t="shared" si="20"/>
        <v>2022</v>
      </c>
      <c r="C364" s="23">
        <v>363</v>
      </c>
      <c r="D364" s="24">
        <v>44621</v>
      </c>
      <c r="E364" s="25">
        <f>IF(ISBLANK(table!E364),NA(),table!E364)</f>
        <v>69098</v>
      </c>
      <c r="F364" s="25" t="e">
        <f>IFERROR(IF(AND(ISERROR($E365),ISERROR(INDEX(GrocerySAF!C$2:C$251,MATCH(GrocerySA!$C364,GrocerySAF!$A$2:$A$251,0)))),$E364,INDEX(GrocerySAF!C$2:C$251,MATCH(GrocerySA!$C364,GrocerySAF!$A$2:$A$251,0))),NA())</f>
        <v>#N/A</v>
      </c>
      <c r="G364" s="25" t="e">
        <f>IFERROR(IF(AND(ISERROR($E365),ISERROR(INDEX(GrocerySAF!D$2:D$251,MATCH(GrocerySA!$C364,GrocerySAF!$A$2:$A$251,0)))),$E364,INDEX(GrocerySAF!D$2:D$251,MATCH(GrocerySA!$C364,GrocerySAF!$A$2:$A$251,0))),NA())</f>
        <v>#N/A</v>
      </c>
      <c r="H364" s="26" t="e">
        <f>IFERROR(IF(AND(ISERROR($E365),ISERROR(INDEX(GrocerySAF!B$2:B$251,MATCH(GrocerySA!$C364,GrocerySAF!$A$2:$A$251,0)))),$E364,INDEX(GrocerySAF!B$2:B$251,MATCH(GrocerySA!$C364,GrocerySAF!$A$2:$A$251,0))),NA())</f>
        <v>#N/A</v>
      </c>
      <c r="I364" s="25" t="e">
        <f>IFERROR(IF(AND(ISERROR($E365),ISERROR(INDEX(GrocerySAF!E$2:E$251,MATCH(GrocerySA!$C364,GrocerySAF!$A$2:$A$251,0)))),$E364,INDEX(GrocerySAF!E$2:E$251,MATCH(GrocerySA!$C364,GrocerySAF!$A$2:$A$251,0))),NA())</f>
        <v>#N/A</v>
      </c>
      <c r="J364" s="25" t="e">
        <f>IFERROR(IF(AND(ISERROR($E365),ISERROR(INDEX(GrocerySAF!F$2:F$251,MATCH(GrocerySA!$C364,GrocerySAF!$A$2:$A$251,0)))),$E364,INDEX(GrocerySAF!F$2:F$251,MATCH(GrocerySA!$C364,GrocerySAF!$A$2:$A$251,0))),NA())</f>
        <v>#N/A</v>
      </c>
      <c r="K364" s="25" t="e">
        <f t="shared" si="24"/>
        <v>#N/A</v>
      </c>
      <c r="L364" s="26" t="e">
        <f t="shared" si="25"/>
        <v>#N/A</v>
      </c>
      <c r="M364" s="25" t="e">
        <f t="shared" si="23"/>
        <v>#N/A</v>
      </c>
      <c r="N364" s="56" t="e">
        <f>M364/GrocerySA!I364</f>
        <v>#N/A</v>
      </c>
      <c r="Z364" s="47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</row>
    <row r="365" spans="1:40" ht="12.75" x14ac:dyDescent="0.2">
      <c r="A365" s="23">
        <f t="shared" si="19"/>
        <v>4</v>
      </c>
      <c r="B365" s="23">
        <f t="shared" si="20"/>
        <v>2022</v>
      </c>
      <c r="C365" s="23">
        <v>364</v>
      </c>
      <c r="D365" s="24">
        <v>44652</v>
      </c>
      <c r="E365" s="25">
        <f>IF(ISBLANK(table!E365),NA(),table!E365)</f>
        <v>69165</v>
      </c>
      <c r="F365" s="25" t="e">
        <f>IFERROR(IF(AND(ISERROR($E366),ISERROR(INDEX(GrocerySAF!C$2:C$251,MATCH(GrocerySA!$C365,GrocerySAF!$A$2:$A$251,0)))),$E365,INDEX(GrocerySAF!C$2:C$251,MATCH(GrocerySA!$C365,GrocerySAF!$A$2:$A$251,0))),NA())</f>
        <v>#N/A</v>
      </c>
      <c r="G365" s="25" t="e">
        <f>IFERROR(IF(AND(ISERROR($E366),ISERROR(INDEX(GrocerySAF!D$2:D$251,MATCH(GrocerySA!$C365,GrocerySAF!$A$2:$A$251,0)))),$E365,INDEX(GrocerySAF!D$2:D$251,MATCH(GrocerySA!$C365,GrocerySAF!$A$2:$A$251,0))),NA())</f>
        <v>#N/A</v>
      </c>
      <c r="H365" s="26" t="e">
        <f>IFERROR(IF(AND(ISERROR($E366),ISERROR(INDEX(GrocerySAF!B$2:B$251,MATCH(GrocerySA!$C365,GrocerySAF!$A$2:$A$251,0)))),$E365,INDEX(GrocerySAF!B$2:B$251,MATCH(GrocerySA!$C365,GrocerySAF!$A$2:$A$251,0))),NA())</f>
        <v>#N/A</v>
      </c>
      <c r="I365" s="25" t="e">
        <f>IFERROR(IF(AND(ISERROR($E366),ISERROR(INDEX(GrocerySAF!E$2:E$251,MATCH(GrocerySA!$C365,GrocerySAF!$A$2:$A$251,0)))),$E365,INDEX(GrocerySAF!E$2:E$251,MATCH(GrocerySA!$C365,GrocerySAF!$A$2:$A$251,0))),NA())</f>
        <v>#N/A</v>
      </c>
      <c r="J365" s="25" t="e">
        <f>IFERROR(IF(AND(ISERROR($E366),ISERROR(INDEX(GrocerySAF!F$2:F$251,MATCH(GrocerySA!$C365,GrocerySAF!$A$2:$A$251,0)))),$E365,INDEX(GrocerySAF!F$2:F$251,MATCH(GrocerySA!$C365,GrocerySAF!$A$2:$A$251,0))),NA())</f>
        <v>#N/A</v>
      </c>
      <c r="K365" s="25" t="e">
        <f t="shared" si="24"/>
        <v>#N/A</v>
      </c>
      <c r="L365" s="26" t="e">
        <f t="shared" si="25"/>
        <v>#N/A</v>
      </c>
      <c r="M365" s="25" t="e">
        <f t="shared" si="23"/>
        <v>#N/A</v>
      </c>
      <c r="N365" s="56" t="e">
        <f>M365/GrocerySA!I365</f>
        <v>#N/A</v>
      </c>
      <c r="Z365" s="47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</row>
    <row r="366" spans="1:40" ht="12.75" x14ac:dyDescent="0.2">
      <c r="A366" s="23">
        <f t="shared" si="19"/>
        <v>5</v>
      </c>
      <c r="B366" s="23">
        <f t="shared" si="20"/>
        <v>2022</v>
      </c>
      <c r="C366" s="23">
        <v>365</v>
      </c>
      <c r="D366" s="24">
        <v>44682</v>
      </c>
      <c r="E366" s="25">
        <f>IF(ISBLANK(table!E366),NA(),table!E366)</f>
        <v>69990</v>
      </c>
      <c r="F366" s="25" t="e">
        <f>IFERROR(IF(AND(ISERROR($E367),ISERROR(INDEX(GrocerySAF!C$2:C$251,MATCH(GrocerySA!$C366,GrocerySAF!$A$2:$A$251,0)))),$E366,INDEX(GrocerySAF!C$2:C$251,MATCH(GrocerySA!$C366,GrocerySAF!$A$2:$A$251,0))),NA())</f>
        <v>#N/A</v>
      </c>
      <c r="G366" s="25" t="e">
        <f>IFERROR(IF(AND(ISERROR($E367),ISERROR(INDEX(GrocerySAF!D$2:D$251,MATCH(GrocerySA!$C366,GrocerySAF!$A$2:$A$251,0)))),$E366,INDEX(GrocerySAF!D$2:D$251,MATCH(GrocerySA!$C366,GrocerySAF!$A$2:$A$251,0))),NA())</f>
        <v>#N/A</v>
      </c>
      <c r="H366" s="26" t="e">
        <f>IFERROR(IF(AND(ISERROR($E367),ISERROR(INDEX(GrocerySAF!B$2:B$251,MATCH(GrocerySA!$C366,GrocerySAF!$A$2:$A$251,0)))),$E366,INDEX(GrocerySAF!B$2:B$251,MATCH(GrocerySA!$C366,GrocerySAF!$A$2:$A$251,0))),NA())</f>
        <v>#N/A</v>
      </c>
      <c r="I366" s="25" t="e">
        <f>IFERROR(IF(AND(ISERROR($E367),ISERROR(INDEX(GrocerySAF!E$2:E$251,MATCH(GrocerySA!$C366,GrocerySAF!$A$2:$A$251,0)))),$E366,INDEX(GrocerySAF!E$2:E$251,MATCH(GrocerySA!$C366,GrocerySAF!$A$2:$A$251,0))),NA())</f>
        <v>#N/A</v>
      </c>
      <c r="J366" s="25" t="e">
        <f>IFERROR(IF(AND(ISERROR($E367),ISERROR(INDEX(GrocerySAF!F$2:F$251,MATCH(GrocerySA!$C366,GrocerySAF!$A$2:$A$251,0)))),$E366,INDEX(GrocerySAF!F$2:F$251,MATCH(GrocerySA!$C366,GrocerySAF!$A$2:$A$251,0))),NA())</f>
        <v>#N/A</v>
      </c>
      <c r="K366" s="25" t="e">
        <f t="shared" si="24"/>
        <v>#N/A</v>
      </c>
      <c r="L366" s="26" t="e">
        <f t="shared" si="25"/>
        <v>#N/A</v>
      </c>
      <c r="M366" s="25" t="e">
        <f t="shared" si="23"/>
        <v>#N/A</v>
      </c>
      <c r="N366" s="56" t="e">
        <f>M366/GrocerySA!I366</f>
        <v>#N/A</v>
      </c>
      <c r="Z366" s="47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</row>
    <row r="367" spans="1:40" ht="12.75" x14ac:dyDescent="0.2">
      <c r="A367" s="23">
        <f t="shared" ref="A367:A392" si="26">MONTH(D367)</f>
        <v>6</v>
      </c>
      <c r="B367" s="23">
        <f t="shared" ref="B367:B392" si="27">YEAR(D367)</f>
        <v>2022</v>
      </c>
      <c r="C367" s="23">
        <v>366</v>
      </c>
      <c r="D367" s="24">
        <v>44713</v>
      </c>
      <c r="E367" s="25">
        <f>IF(ISBLANK(table!E367),NA(),table!E367)</f>
        <v>70860</v>
      </c>
      <c r="F367" s="25" t="e">
        <f>IFERROR(IF(AND(ISERROR($E368),ISERROR(INDEX(GrocerySAF!C$2:C$251,MATCH(GrocerySA!$C367,GrocerySAF!$A$2:$A$251,0)))),$E367,INDEX(GrocerySAF!C$2:C$251,MATCH(GrocerySA!$C367,GrocerySAF!$A$2:$A$251,0))),NA())</f>
        <v>#N/A</v>
      </c>
      <c r="G367" s="25" t="e">
        <f>IFERROR(IF(AND(ISERROR($E368),ISERROR(INDEX(GrocerySAF!D$2:D$251,MATCH(GrocerySA!$C367,GrocerySAF!$A$2:$A$251,0)))),$E367,INDEX(GrocerySAF!D$2:D$251,MATCH(GrocerySA!$C367,GrocerySAF!$A$2:$A$251,0))),NA())</f>
        <v>#N/A</v>
      </c>
      <c r="H367" s="26" t="e">
        <f>IFERROR(IF(AND(ISERROR($E368),ISERROR(INDEX(GrocerySAF!B$2:B$251,MATCH(GrocerySA!$C367,GrocerySAF!$A$2:$A$251,0)))),$E367,INDEX(GrocerySAF!B$2:B$251,MATCH(GrocerySA!$C367,GrocerySAF!$A$2:$A$251,0))),NA())</f>
        <v>#N/A</v>
      </c>
      <c r="I367" s="25" t="e">
        <f>IFERROR(IF(AND(ISERROR($E368),ISERROR(INDEX(GrocerySAF!E$2:E$251,MATCH(GrocerySA!$C367,GrocerySAF!$A$2:$A$251,0)))),$E367,INDEX(GrocerySAF!E$2:E$251,MATCH(GrocerySA!$C367,GrocerySAF!$A$2:$A$251,0))),NA())</f>
        <v>#N/A</v>
      </c>
      <c r="J367" s="25" t="e">
        <f>IFERROR(IF(AND(ISERROR($E368),ISERROR(INDEX(GrocerySAF!F$2:F$251,MATCH(GrocerySA!$C367,GrocerySAF!$A$2:$A$251,0)))),$E367,INDEX(GrocerySAF!F$2:F$251,MATCH(GrocerySA!$C367,GrocerySAF!$A$2:$A$251,0))),NA())</f>
        <v>#N/A</v>
      </c>
      <c r="K367" s="25" t="e">
        <f t="shared" ref="K367:K392" si="28">IF(ISERROR(E367=H367),AVERAGE(H367:I367),H367)</f>
        <v>#N/A</v>
      </c>
      <c r="L367" s="26" t="e">
        <f t="shared" ref="L367:L392" si="29">IF(ISERROR(E367=H367),AVERAGE(I367:J367),H367)</f>
        <v>#N/A</v>
      </c>
      <c r="M367" s="25" t="e">
        <f t="shared" ref="M367:M392" si="30">IF(ISERROR(E367=H367),AVERAGE(J367),H367)</f>
        <v>#N/A</v>
      </c>
      <c r="N367" s="56" t="e">
        <f>M367/GrocerySA!I367</f>
        <v>#N/A</v>
      </c>
      <c r="Z367" s="47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</row>
    <row r="368" spans="1:40" ht="12.75" x14ac:dyDescent="0.2">
      <c r="A368" s="23">
        <f t="shared" si="26"/>
        <v>7</v>
      </c>
      <c r="B368" s="23">
        <f t="shared" si="27"/>
        <v>2022</v>
      </c>
      <c r="C368" s="23">
        <v>367</v>
      </c>
      <c r="D368" s="24">
        <v>44743</v>
      </c>
      <c r="E368" s="25">
        <f>IF(ISBLANK(table!E368),NA(),table!E368)</f>
        <v>70828</v>
      </c>
      <c r="F368" s="25" t="e">
        <f>IFERROR(IF(AND(ISERROR($E369),ISERROR(INDEX(GrocerySAF!C$2:C$251,MATCH(GrocerySA!$C368,GrocerySAF!$A$2:$A$251,0)))),$E368,INDEX(GrocerySAF!C$2:C$251,MATCH(GrocerySA!$C368,GrocerySAF!$A$2:$A$251,0))),NA())</f>
        <v>#N/A</v>
      </c>
      <c r="G368" s="25" t="e">
        <f>IFERROR(IF(AND(ISERROR($E369),ISERROR(INDEX(GrocerySAF!D$2:D$251,MATCH(GrocerySA!$C368,GrocerySAF!$A$2:$A$251,0)))),$E368,INDEX(GrocerySAF!D$2:D$251,MATCH(GrocerySA!$C368,GrocerySAF!$A$2:$A$251,0))),NA())</f>
        <v>#N/A</v>
      </c>
      <c r="H368" s="26" t="e">
        <f>IFERROR(IF(AND(ISERROR($E369),ISERROR(INDEX(GrocerySAF!B$2:B$251,MATCH(GrocerySA!$C368,GrocerySAF!$A$2:$A$251,0)))),$E368,INDEX(GrocerySAF!B$2:B$251,MATCH(GrocerySA!$C368,GrocerySAF!$A$2:$A$251,0))),NA())</f>
        <v>#N/A</v>
      </c>
      <c r="I368" s="25" t="e">
        <f>IFERROR(IF(AND(ISERROR($E369),ISERROR(INDEX(GrocerySAF!E$2:E$251,MATCH(GrocerySA!$C368,GrocerySAF!$A$2:$A$251,0)))),$E368,INDEX(GrocerySAF!E$2:E$251,MATCH(GrocerySA!$C368,GrocerySAF!$A$2:$A$251,0))),NA())</f>
        <v>#N/A</v>
      </c>
      <c r="J368" s="25" t="e">
        <f>IFERROR(IF(AND(ISERROR($E369),ISERROR(INDEX(GrocerySAF!F$2:F$251,MATCH(GrocerySA!$C368,GrocerySAF!$A$2:$A$251,0)))),$E368,INDEX(GrocerySAF!F$2:F$251,MATCH(GrocerySA!$C368,GrocerySAF!$A$2:$A$251,0))),NA())</f>
        <v>#N/A</v>
      </c>
      <c r="K368" s="25" t="e">
        <f t="shared" si="28"/>
        <v>#N/A</v>
      </c>
      <c r="L368" s="26" t="e">
        <f t="shared" si="29"/>
        <v>#N/A</v>
      </c>
      <c r="M368" s="25" t="e">
        <f t="shared" si="30"/>
        <v>#N/A</v>
      </c>
      <c r="N368" s="56" t="e">
        <f>M368/GrocerySA!I368</f>
        <v>#N/A</v>
      </c>
      <c r="Z368" s="47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</row>
    <row r="369" spans="1:40" ht="12.75" x14ac:dyDescent="0.2">
      <c r="A369" s="23">
        <f t="shared" si="26"/>
        <v>8</v>
      </c>
      <c r="B369" s="23">
        <f t="shared" si="27"/>
        <v>2022</v>
      </c>
      <c r="C369" s="23">
        <v>368</v>
      </c>
      <c r="D369" s="24">
        <v>44774</v>
      </c>
      <c r="E369" s="25">
        <f>IF(ISBLANK(table!E369),NA(),table!E369)</f>
        <v>71044</v>
      </c>
      <c r="F369" s="25" t="e">
        <f>IFERROR(IF(AND(ISERROR($E370),ISERROR(INDEX(GrocerySAF!C$2:C$251,MATCH(GrocerySA!$C369,GrocerySAF!$A$2:$A$251,0)))),$E369,INDEX(GrocerySAF!C$2:C$251,MATCH(GrocerySA!$C369,GrocerySAF!$A$2:$A$251,0))),NA())</f>
        <v>#N/A</v>
      </c>
      <c r="G369" s="25" t="e">
        <f>IFERROR(IF(AND(ISERROR($E370),ISERROR(INDEX(GrocerySAF!D$2:D$251,MATCH(GrocerySA!$C369,GrocerySAF!$A$2:$A$251,0)))),$E369,INDEX(GrocerySAF!D$2:D$251,MATCH(GrocerySA!$C369,GrocerySAF!$A$2:$A$251,0))),NA())</f>
        <v>#N/A</v>
      </c>
      <c r="H369" s="26" t="e">
        <f>IFERROR(IF(AND(ISERROR($E370),ISERROR(INDEX(GrocerySAF!B$2:B$251,MATCH(GrocerySA!$C369,GrocerySAF!$A$2:$A$251,0)))),$E369,INDEX(GrocerySAF!B$2:B$251,MATCH(GrocerySA!$C369,GrocerySAF!$A$2:$A$251,0))),NA())</f>
        <v>#N/A</v>
      </c>
      <c r="I369" s="25" t="e">
        <f>IFERROR(IF(AND(ISERROR($E370),ISERROR(INDEX(GrocerySAF!E$2:E$251,MATCH(GrocerySA!$C369,GrocerySAF!$A$2:$A$251,0)))),$E369,INDEX(GrocerySAF!E$2:E$251,MATCH(GrocerySA!$C369,GrocerySAF!$A$2:$A$251,0))),NA())</f>
        <v>#N/A</v>
      </c>
      <c r="J369" s="25" t="e">
        <f>IFERROR(IF(AND(ISERROR($E370),ISERROR(INDEX(GrocerySAF!F$2:F$251,MATCH(GrocerySA!$C369,GrocerySAF!$A$2:$A$251,0)))),$E369,INDEX(GrocerySAF!F$2:F$251,MATCH(GrocerySA!$C369,GrocerySAF!$A$2:$A$251,0))),NA())</f>
        <v>#N/A</v>
      </c>
      <c r="K369" s="25" t="e">
        <f t="shared" si="28"/>
        <v>#N/A</v>
      </c>
      <c r="L369" s="26" t="e">
        <f t="shared" si="29"/>
        <v>#N/A</v>
      </c>
      <c r="M369" s="25" t="e">
        <f t="shared" si="30"/>
        <v>#N/A</v>
      </c>
      <c r="N369" s="56" t="e">
        <f>M369/GrocerySA!I369</f>
        <v>#N/A</v>
      </c>
      <c r="Z369" s="47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</row>
    <row r="370" spans="1:40" ht="12.75" x14ac:dyDescent="0.2">
      <c r="A370" s="23">
        <f t="shared" si="26"/>
        <v>9</v>
      </c>
      <c r="B370" s="23">
        <f t="shared" si="27"/>
        <v>2022</v>
      </c>
      <c r="C370" s="23">
        <v>369</v>
      </c>
      <c r="D370" s="24">
        <v>44805</v>
      </c>
      <c r="E370" s="25">
        <f>IF(ISBLANK(table!E370),NA(),table!E370)</f>
        <v>71661</v>
      </c>
      <c r="F370" s="25" t="e">
        <f>IFERROR(IF(AND(ISERROR($E371),ISERROR(INDEX(GrocerySAF!C$2:C$251,MATCH(GrocerySA!$C370,GrocerySAF!$A$2:$A$251,0)))),$E370,INDEX(GrocerySAF!C$2:C$251,MATCH(GrocerySA!$C370,GrocerySAF!$A$2:$A$251,0))),NA())</f>
        <v>#N/A</v>
      </c>
      <c r="G370" s="25" t="e">
        <f>IFERROR(IF(AND(ISERROR($E371),ISERROR(INDEX(GrocerySAF!D$2:D$251,MATCH(GrocerySA!$C370,GrocerySAF!$A$2:$A$251,0)))),$E370,INDEX(GrocerySAF!D$2:D$251,MATCH(GrocerySA!$C370,GrocerySAF!$A$2:$A$251,0))),NA())</f>
        <v>#N/A</v>
      </c>
      <c r="H370" s="26" t="e">
        <f>IFERROR(IF(AND(ISERROR($E371),ISERROR(INDEX(GrocerySAF!B$2:B$251,MATCH(GrocerySA!$C370,GrocerySAF!$A$2:$A$251,0)))),$E370,INDEX(GrocerySAF!B$2:B$251,MATCH(GrocerySA!$C370,GrocerySAF!$A$2:$A$251,0))),NA())</f>
        <v>#N/A</v>
      </c>
      <c r="I370" s="25" t="e">
        <f>IFERROR(IF(AND(ISERROR($E371),ISERROR(INDEX(GrocerySAF!E$2:E$251,MATCH(GrocerySA!$C370,GrocerySAF!$A$2:$A$251,0)))),$E370,INDEX(GrocerySAF!E$2:E$251,MATCH(GrocerySA!$C370,GrocerySAF!$A$2:$A$251,0))),NA())</f>
        <v>#N/A</v>
      </c>
      <c r="J370" s="25" t="e">
        <f>IFERROR(IF(AND(ISERROR($E371),ISERROR(INDEX(GrocerySAF!F$2:F$251,MATCH(GrocerySA!$C370,GrocerySAF!$A$2:$A$251,0)))),$E370,INDEX(GrocerySAF!F$2:F$251,MATCH(GrocerySA!$C370,GrocerySAF!$A$2:$A$251,0))),NA())</f>
        <v>#N/A</v>
      </c>
      <c r="K370" s="25" t="e">
        <f t="shared" si="28"/>
        <v>#N/A</v>
      </c>
      <c r="L370" s="26" t="e">
        <f t="shared" si="29"/>
        <v>#N/A</v>
      </c>
      <c r="M370" s="25" t="e">
        <f t="shared" si="30"/>
        <v>#N/A</v>
      </c>
      <c r="N370" s="56" t="e">
        <f>M370/GrocerySA!I370</f>
        <v>#N/A</v>
      </c>
      <c r="Z370" s="47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</row>
    <row r="371" spans="1:40" ht="12.75" x14ac:dyDescent="0.2">
      <c r="A371" s="23">
        <f t="shared" si="26"/>
        <v>10</v>
      </c>
      <c r="B371" s="23">
        <f t="shared" si="27"/>
        <v>2022</v>
      </c>
      <c r="C371" s="23">
        <v>370</v>
      </c>
      <c r="D371" s="24">
        <v>44835</v>
      </c>
      <c r="E371" s="25">
        <f>IF(ISBLANK(table!E371),NA(),table!E371)</f>
        <v>72534</v>
      </c>
      <c r="F371" s="25" t="e">
        <f>IFERROR(IF(AND(ISERROR($E372),ISERROR(INDEX(GrocerySAF!C$2:C$251,MATCH(GrocerySA!$C371,GrocerySAF!$A$2:$A$251,0)))),$E371,INDEX(GrocerySAF!C$2:C$251,MATCH(GrocerySA!$C371,GrocerySAF!$A$2:$A$251,0))),NA())</f>
        <v>#N/A</v>
      </c>
      <c r="G371" s="25" t="e">
        <f>IFERROR(IF(AND(ISERROR($E372),ISERROR(INDEX(GrocerySAF!D$2:D$251,MATCH(GrocerySA!$C371,GrocerySAF!$A$2:$A$251,0)))),$E371,INDEX(GrocerySAF!D$2:D$251,MATCH(GrocerySA!$C371,GrocerySAF!$A$2:$A$251,0))),NA())</f>
        <v>#N/A</v>
      </c>
      <c r="H371" s="26" t="e">
        <f>IFERROR(IF(AND(ISERROR($E372),ISERROR(INDEX(GrocerySAF!B$2:B$251,MATCH(GrocerySA!$C371,GrocerySAF!$A$2:$A$251,0)))),$E371,INDEX(GrocerySAF!B$2:B$251,MATCH(GrocerySA!$C371,GrocerySAF!$A$2:$A$251,0))),NA())</f>
        <v>#N/A</v>
      </c>
      <c r="I371" s="25" t="e">
        <f>IFERROR(IF(AND(ISERROR($E372),ISERROR(INDEX(GrocerySAF!E$2:E$251,MATCH(GrocerySA!$C371,GrocerySAF!$A$2:$A$251,0)))),$E371,INDEX(GrocerySAF!E$2:E$251,MATCH(GrocerySA!$C371,GrocerySAF!$A$2:$A$251,0))),NA())</f>
        <v>#N/A</v>
      </c>
      <c r="J371" s="25" t="e">
        <f>IFERROR(IF(AND(ISERROR($E372),ISERROR(INDEX(GrocerySAF!F$2:F$251,MATCH(GrocerySA!$C371,GrocerySAF!$A$2:$A$251,0)))),$E371,INDEX(GrocerySAF!F$2:F$251,MATCH(GrocerySA!$C371,GrocerySAF!$A$2:$A$251,0))),NA())</f>
        <v>#N/A</v>
      </c>
      <c r="K371" s="25" t="e">
        <f t="shared" si="28"/>
        <v>#N/A</v>
      </c>
      <c r="L371" s="26" t="e">
        <f t="shared" si="29"/>
        <v>#N/A</v>
      </c>
      <c r="M371" s="25" t="e">
        <f t="shared" si="30"/>
        <v>#N/A</v>
      </c>
      <c r="N371" s="56" t="e">
        <f>M371/GrocerySA!I371</f>
        <v>#N/A</v>
      </c>
      <c r="Z371" s="47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</row>
    <row r="372" spans="1:40" ht="12.75" x14ac:dyDescent="0.2">
      <c r="A372" s="23">
        <f t="shared" si="26"/>
        <v>11</v>
      </c>
      <c r="B372" s="23">
        <f t="shared" si="27"/>
        <v>2022</v>
      </c>
      <c r="C372" s="23">
        <v>371</v>
      </c>
      <c r="D372" s="24">
        <v>44866</v>
      </c>
      <c r="E372" s="25">
        <f>IF(ISBLANK(table!E372),NA(),table!E372)</f>
        <v>72950</v>
      </c>
      <c r="F372" s="25" t="e">
        <f>IFERROR(IF(AND(ISERROR($E373),ISERROR(INDEX(GrocerySAF!C$2:C$251,MATCH(GrocerySA!$C372,GrocerySAF!$A$2:$A$251,0)))),$E372,INDEX(GrocerySAF!C$2:C$251,MATCH(GrocerySA!$C372,GrocerySAF!$A$2:$A$251,0))),NA())</f>
        <v>#N/A</v>
      </c>
      <c r="G372" s="25" t="e">
        <f>IFERROR(IF(AND(ISERROR($E373),ISERROR(INDEX(GrocerySAF!D$2:D$251,MATCH(GrocerySA!$C372,GrocerySAF!$A$2:$A$251,0)))),$E372,INDEX(GrocerySAF!D$2:D$251,MATCH(GrocerySA!$C372,GrocerySAF!$A$2:$A$251,0))),NA())</f>
        <v>#N/A</v>
      </c>
      <c r="H372" s="26" t="e">
        <f>IFERROR(IF(AND(ISERROR($E373),ISERROR(INDEX(GrocerySAF!B$2:B$251,MATCH(GrocerySA!$C372,GrocerySAF!$A$2:$A$251,0)))),$E372,INDEX(GrocerySAF!B$2:B$251,MATCH(GrocerySA!$C372,GrocerySAF!$A$2:$A$251,0))),NA())</f>
        <v>#N/A</v>
      </c>
      <c r="I372" s="25" t="e">
        <f>IFERROR(IF(AND(ISERROR($E373),ISERROR(INDEX(GrocerySAF!E$2:E$251,MATCH(GrocerySA!$C372,GrocerySAF!$A$2:$A$251,0)))),$E372,INDEX(GrocerySAF!E$2:E$251,MATCH(GrocerySA!$C372,GrocerySAF!$A$2:$A$251,0))),NA())</f>
        <v>#N/A</v>
      </c>
      <c r="J372" s="25" t="e">
        <f>IFERROR(IF(AND(ISERROR($E373),ISERROR(INDEX(GrocerySAF!F$2:F$251,MATCH(GrocerySA!$C372,GrocerySAF!$A$2:$A$251,0)))),$E372,INDEX(GrocerySAF!F$2:F$251,MATCH(GrocerySA!$C372,GrocerySAF!$A$2:$A$251,0))),NA())</f>
        <v>#N/A</v>
      </c>
      <c r="K372" s="25" t="e">
        <f t="shared" si="28"/>
        <v>#N/A</v>
      </c>
      <c r="L372" s="26" t="e">
        <f t="shared" si="29"/>
        <v>#N/A</v>
      </c>
      <c r="M372" s="25" t="e">
        <f t="shared" si="30"/>
        <v>#N/A</v>
      </c>
      <c r="N372" s="56" t="e">
        <f>M372/GrocerySA!I372</f>
        <v>#N/A</v>
      </c>
      <c r="Z372" s="47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</row>
    <row r="373" spans="1:40" ht="12.75" x14ac:dyDescent="0.2">
      <c r="A373" s="23">
        <f t="shared" si="26"/>
        <v>12</v>
      </c>
      <c r="B373" s="23">
        <f t="shared" si="27"/>
        <v>2022</v>
      </c>
      <c r="C373" s="23">
        <v>372</v>
      </c>
      <c r="D373" s="24">
        <v>44896</v>
      </c>
      <c r="E373" s="25">
        <f>IF(ISBLANK(table!E373),NA(),table!E373)</f>
        <v>72591</v>
      </c>
      <c r="F373" s="25" t="e">
        <f>IFERROR(IF(AND(ISERROR($E374),ISERROR(INDEX(GrocerySAF!C$2:C$251,MATCH(GrocerySA!$C373,GrocerySAF!$A$2:$A$251,0)))),$E373,INDEX(GrocerySAF!C$2:C$251,MATCH(GrocerySA!$C373,GrocerySAF!$A$2:$A$251,0))),NA())</f>
        <v>#N/A</v>
      </c>
      <c r="G373" s="25" t="e">
        <f>IFERROR(IF(AND(ISERROR($E374),ISERROR(INDEX(GrocerySAF!D$2:D$251,MATCH(GrocerySA!$C373,GrocerySAF!$A$2:$A$251,0)))),$E373,INDEX(GrocerySAF!D$2:D$251,MATCH(GrocerySA!$C373,GrocerySAF!$A$2:$A$251,0))),NA())</f>
        <v>#N/A</v>
      </c>
      <c r="H373" s="26" t="e">
        <f>IFERROR(IF(AND(ISERROR($E374),ISERROR(INDEX(GrocerySAF!B$2:B$251,MATCH(GrocerySA!$C373,GrocerySAF!$A$2:$A$251,0)))),$E373,INDEX(GrocerySAF!B$2:B$251,MATCH(GrocerySA!$C373,GrocerySAF!$A$2:$A$251,0))),NA())</f>
        <v>#N/A</v>
      </c>
      <c r="I373" s="25" t="e">
        <f>IFERROR(IF(AND(ISERROR($E374),ISERROR(INDEX(GrocerySAF!E$2:E$251,MATCH(GrocerySA!$C373,GrocerySAF!$A$2:$A$251,0)))),$E373,INDEX(GrocerySAF!E$2:E$251,MATCH(GrocerySA!$C373,GrocerySAF!$A$2:$A$251,0))),NA())</f>
        <v>#N/A</v>
      </c>
      <c r="J373" s="25" t="e">
        <f>IFERROR(IF(AND(ISERROR($E374),ISERROR(INDEX(GrocerySAF!F$2:F$251,MATCH(GrocerySA!$C373,GrocerySAF!$A$2:$A$251,0)))),$E373,INDEX(GrocerySAF!F$2:F$251,MATCH(GrocerySA!$C373,GrocerySAF!$A$2:$A$251,0))),NA())</f>
        <v>#N/A</v>
      </c>
      <c r="K373" s="25" t="e">
        <f t="shared" si="28"/>
        <v>#N/A</v>
      </c>
      <c r="L373" s="26" t="e">
        <f t="shared" si="29"/>
        <v>#N/A</v>
      </c>
      <c r="M373" s="25" t="e">
        <f t="shared" si="30"/>
        <v>#N/A</v>
      </c>
      <c r="N373" s="56" t="e">
        <f>M373/GrocerySA!I373</f>
        <v>#N/A</v>
      </c>
      <c r="Z373" s="47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</row>
    <row r="374" spans="1:40" ht="12.75" x14ac:dyDescent="0.2">
      <c r="A374" s="23">
        <f t="shared" si="26"/>
        <v>1</v>
      </c>
      <c r="B374" s="23">
        <f t="shared" si="27"/>
        <v>2023</v>
      </c>
      <c r="C374" s="23">
        <v>373</v>
      </c>
      <c r="D374" s="24">
        <v>44927</v>
      </c>
      <c r="E374" s="25">
        <f>IF(ISBLANK(table!E374),NA(),table!E374)</f>
        <v>72142</v>
      </c>
      <c r="F374" s="25" t="e">
        <f>IFERROR(IF(AND(ISERROR($E375),ISERROR(INDEX(GrocerySAF!C$2:C$251,MATCH(GrocerySA!$C374,GrocerySAF!$A$2:$A$251,0)))),$E374,INDEX(GrocerySAF!C$2:C$251,MATCH(GrocerySA!$C374,GrocerySAF!$A$2:$A$251,0))),NA())</f>
        <v>#N/A</v>
      </c>
      <c r="G374" s="25" t="e">
        <f>IFERROR(IF(AND(ISERROR($E375),ISERROR(INDEX(GrocerySAF!D$2:D$251,MATCH(GrocerySA!$C374,GrocerySAF!$A$2:$A$251,0)))),$E374,INDEX(GrocerySAF!D$2:D$251,MATCH(GrocerySA!$C374,GrocerySAF!$A$2:$A$251,0))),NA())</f>
        <v>#N/A</v>
      </c>
      <c r="H374" s="26" t="e">
        <f>IFERROR(IF(AND(ISERROR($E375),ISERROR(INDEX(GrocerySAF!B$2:B$251,MATCH(GrocerySA!$C374,GrocerySAF!$A$2:$A$251,0)))),$E374,INDEX(GrocerySAF!B$2:B$251,MATCH(GrocerySA!$C374,GrocerySAF!$A$2:$A$251,0))),NA())</f>
        <v>#N/A</v>
      </c>
      <c r="I374" s="25" t="e">
        <f>IFERROR(IF(AND(ISERROR($E375),ISERROR(INDEX(GrocerySAF!E$2:E$251,MATCH(GrocerySA!$C374,GrocerySAF!$A$2:$A$251,0)))),$E374,INDEX(GrocerySAF!E$2:E$251,MATCH(GrocerySA!$C374,GrocerySAF!$A$2:$A$251,0))),NA())</f>
        <v>#N/A</v>
      </c>
      <c r="J374" s="25" t="e">
        <f>IFERROR(IF(AND(ISERROR($E375),ISERROR(INDEX(GrocerySAF!F$2:F$251,MATCH(GrocerySA!$C374,GrocerySAF!$A$2:$A$251,0)))),$E374,INDEX(GrocerySAF!F$2:F$251,MATCH(GrocerySA!$C374,GrocerySAF!$A$2:$A$251,0))),NA())</f>
        <v>#N/A</v>
      </c>
      <c r="K374" s="25" t="e">
        <f t="shared" si="28"/>
        <v>#N/A</v>
      </c>
      <c r="L374" s="26" t="e">
        <f t="shared" si="29"/>
        <v>#N/A</v>
      </c>
      <c r="M374" s="25" t="e">
        <f t="shared" si="30"/>
        <v>#N/A</v>
      </c>
      <c r="N374" s="56" t="e">
        <f>M374/GrocerySA!I374</f>
        <v>#N/A</v>
      </c>
    </row>
    <row r="375" spans="1:40" ht="12.75" x14ac:dyDescent="0.2">
      <c r="A375" s="23">
        <f t="shared" si="26"/>
        <v>2</v>
      </c>
      <c r="B375" s="23">
        <f t="shared" si="27"/>
        <v>2023</v>
      </c>
      <c r="C375" s="23">
        <v>374</v>
      </c>
      <c r="D375" s="24">
        <v>44958</v>
      </c>
      <c r="E375" s="25">
        <f>IF(ISBLANK(table!E375),NA(),table!E375)</f>
        <v>72540</v>
      </c>
      <c r="F375" s="25">
        <f>IFERROR(IF(AND(ISERROR($E376),ISERROR(INDEX(GrocerySAF!C$2:C$251,MATCH(GrocerySA!$C375,GrocerySAF!$A$2:$A$251,0)))),$E375,INDEX(GrocerySAF!C$2:C$251,MATCH(GrocerySA!$C375,GrocerySAF!$A$2:$A$251,0))),NA())</f>
        <v>72540</v>
      </c>
      <c r="G375" s="25">
        <f>IFERROR(IF(AND(ISERROR($E376),ISERROR(INDEX(GrocerySAF!D$2:D$251,MATCH(GrocerySA!$C375,GrocerySAF!$A$2:$A$251,0)))),$E375,INDEX(GrocerySAF!D$2:D$251,MATCH(GrocerySA!$C375,GrocerySAF!$A$2:$A$251,0))),NA())</f>
        <v>72540</v>
      </c>
      <c r="H375" s="26">
        <f>IFERROR(IF(AND(ISERROR($E376),ISERROR(INDEX(GrocerySAF!B$2:B$251,MATCH(GrocerySA!$C375,GrocerySAF!$A$2:$A$251,0)))),$E375,INDEX(GrocerySAF!B$2:B$251,MATCH(GrocerySA!$C375,GrocerySAF!$A$2:$A$251,0))),NA())</f>
        <v>72540</v>
      </c>
      <c r="I375" s="25">
        <f>IFERROR(IF(AND(ISERROR($E376),ISERROR(INDEX(GrocerySAF!E$2:E$251,MATCH(GrocerySA!$C375,GrocerySAF!$A$2:$A$251,0)))),$E375,INDEX(GrocerySAF!E$2:E$251,MATCH(GrocerySA!$C375,GrocerySAF!$A$2:$A$251,0))),NA())</f>
        <v>72540</v>
      </c>
      <c r="J375" s="25">
        <f>IFERROR(IF(AND(ISERROR($E376),ISERROR(INDEX(GrocerySAF!F$2:F$251,MATCH(GrocerySA!$C375,GrocerySAF!$A$2:$A$251,0)))),$E375,INDEX(GrocerySAF!F$2:F$251,MATCH(GrocerySA!$C375,GrocerySAF!$A$2:$A$251,0))),NA())</f>
        <v>72540</v>
      </c>
      <c r="K375" s="25">
        <f t="shared" si="28"/>
        <v>72540</v>
      </c>
      <c r="L375" s="26">
        <f t="shared" si="29"/>
        <v>72540</v>
      </c>
      <c r="M375" s="25">
        <f t="shared" si="30"/>
        <v>72540</v>
      </c>
      <c r="N375" s="56">
        <f>M375/GrocerySA!I375</f>
        <v>1</v>
      </c>
    </row>
    <row r="376" spans="1:40" ht="12.75" x14ac:dyDescent="0.2">
      <c r="A376" s="23">
        <f t="shared" si="26"/>
        <v>3</v>
      </c>
      <c r="B376" s="23">
        <f t="shared" si="27"/>
        <v>2023</v>
      </c>
      <c r="C376" s="23">
        <v>375</v>
      </c>
      <c r="D376" s="24">
        <v>44986</v>
      </c>
      <c r="E376" s="25" t="e">
        <f>IF(ISBLANK(table!E376),NA(),table!E376)</f>
        <v>#N/A</v>
      </c>
      <c r="F376" s="25">
        <f>IFERROR(IF(AND(ISERROR($E377),ISERROR(INDEX(GrocerySAF!C$2:C$251,MATCH(GrocerySA!$C376,GrocerySAF!$A$2:$A$251,0)))),$E376,INDEX(GrocerySAF!C$2:C$251,MATCH(GrocerySA!$C376,GrocerySAF!$A$2:$A$251,0))),NA())</f>
        <v>71899.414526483</v>
      </c>
      <c r="G376" s="25">
        <f>IFERROR(IF(AND(ISERROR($E377),ISERROR(INDEX(GrocerySAF!D$2:D$251,MATCH(GrocerySA!$C376,GrocerySAF!$A$2:$A$251,0)))),$E376,INDEX(GrocerySAF!D$2:D$251,MATCH(GrocerySA!$C376,GrocerySAF!$A$2:$A$251,0))),NA())</f>
        <v>74172.654592398307</v>
      </c>
      <c r="H376" s="26">
        <f>IFERROR(IF(AND(ISERROR($E377),ISERROR(INDEX(GrocerySAF!B$2:B$251,MATCH(GrocerySA!$C376,GrocerySAF!$A$2:$A$251,0)))),$E376,INDEX(GrocerySAF!B$2:B$251,MATCH(GrocerySA!$C376,GrocerySAF!$A$2:$A$251,0))),NA())</f>
        <v>73036.034559440697</v>
      </c>
      <c r="I376" s="25">
        <f>IFERROR(IF(AND(ISERROR($E377),ISERROR(INDEX(GrocerySAF!E$2:E$251,MATCH(GrocerySA!$C376,GrocerySAF!$A$2:$A$251,0)))),$E376,INDEX(GrocerySAF!E$2:E$251,MATCH(GrocerySA!$C376,GrocerySAF!$A$2:$A$251,0))),NA())</f>
        <v>71297.724226405393</v>
      </c>
      <c r="J376" s="25">
        <f>IFERROR(IF(AND(ISERROR($E377),ISERROR(INDEX(GrocerySAF!F$2:F$251,MATCH(GrocerySA!$C376,GrocerySAF!$A$2:$A$251,0)))),$E376,INDEX(GrocerySAF!F$2:F$251,MATCH(GrocerySA!$C376,GrocerySAF!$A$2:$A$251,0))),NA())</f>
        <v>74774.3448924759</v>
      </c>
      <c r="K376" s="25">
        <f t="shared" si="28"/>
        <v>72166.879392923045</v>
      </c>
      <c r="L376" s="26">
        <f t="shared" si="29"/>
        <v>73036.034559440654</v>
      </c>
      <c r="M376" s="25">
        <f t="shared" si="30"/>
        <v>74774.3448924759</v>
      </c>
      <c r="N376" s="56">
        <f>M376/GrocerySA!I376</f>
        <v>1.0487620145494478</v>
      </c>
    </row>
    <row r="377" spans="1:40" ht="12.75" x14ac:dyDescent="0.2">
      <c r="A377" s="23">
        <f t="shared" si="26"/>
        <v>4</v>
      </c>
      <c r="B377" s="23">
        <f t="shared" si="27"/>
        <v>2023</v>
      </c>
      <c r="C377" s="23">
        <v>376</v>
      </c>
      <c r="D377" s="24">
        <v>45017</v>
      </c>
      <c r="E377" s="25" t="e">
        <f>IF(ISBLANK(table!E377),NA(),table!E377)</f>
        <v>#N/A</v>
      </c>
      <c r="F377" s="25">
        <f>IFERROR(IF(AND(ISERROR($E378),ISERROR(INDEX(GrocerySAF!C$2:C$251,MATCH(GrocerySA!$C377,GrocerySAF!$A$2:$A$251,0)))),$E377,INDEX(GrocerySAF!C$2:C$251,MATCH(GrocerySA!$C377,GrocerySAF!$A$2:$A$251,0))),NA())</f>
        <v>72228.643038633207</v>
      </c>
      <c r="G377" s="25">
        <f>IFERROR(IF(AND(ISERROR($E378),ISERROR(INDEX(GrocerySAF!D$2:D$251,MATCH(GrocerySA!$C377,GrocerySAF!$A$2:$A$251,0)))),$E377,INDEX(GrocerySAF!D$2:D$251,MATCH(GrocerySA!$C377,GrocerySAF!$A$2:$A$251,0))),NA())</f>
        <v>74685.751732332094</v>
      </c>
      <c r="H377" s="26">
        <f>IFERROR(IF(AND(ISERROR($E378),ISERROR(INDEX(GrocerySAF!B$2:B$251,MATCH(GrocerySA!$C377,GrocerySAF!$A$2:$A$251,0)))),$E377,INDEX(GrocerySAF!B$2:B$251,MATCH(GrocerySA!$C377,GrocerySAF!$A$2:$A$251,0))),NA())</f>
        <v>73457.197385482694</v>
      </c>
      <c r="I377" s="25">
        <f>IFERROR(IF(AND(ISERROR($E378),ISERROR(INDEX(GrocerySAF!E$2:E$251,MATCH(GrocerySA!$C377,GrocerySAF!$A$2:$A$251,0)))),$E377,INDEX(GrocerySAF!E$2:E$251,MATCH(GrocerySA!$C377,GrocerySAF!$A$2:$A$251,0))),NA())</f>
        <v>71578.285652538296</v>
      </c>
      <c r="J377" s="25">
        <f>IFERROR(IF(AND(ISERROR($E378),ISERROR(INDEX(GrocerySAF!F$2:F$251,MATCH(GrocerySA!$C377,GrocerySAF!$A$2:$A$251,0)))),$E377,INDEX(GrocerySAF!F$2:F$251,MATCH(GrocerySA!$C377,GrocerySAF!$A$2:$A$251,0))),NA())</f>
        <v>75336.109118427106</v>
      </c>
      <c r="K377" s="25">
        <f t="shared" si="28"/>
        <v>72517.741519010495</v>
      </c>
      <c r="L377" s="26">
        <f t="shared" si="29"/>
        <v>73457.197385482694</v>
      </c>
      <c r="M377" s="25">
        <f t="shared" si="30"/>
        <v>75336.109118427106</v>
      </c>
      <c r="N377" s="56">
        <f>M377/GrocerySA!I377</f>
        <v>1.052499489637547</v>
      </c>
    </row>
    <row r="378" spans="1:40" ht="12.75" x14ac:dyDescent="0.2">
      <c r="A378" s="23">
        <f t="shared" si="26"/>
        <v>5</v>
      </c>
      <c r="B378" s="23">
        <f t="shared" si="27"/>
        <v>2023</v>
      </c>
      <c r="C378" s="23">
        <v>377</v>
      </c>
      <c r="D378" s="24">
        <v>45047</v>
      </c>
      <c r="E378" s="25" t="e">
        <f>IF(ISBLANK(table!E378),NA(),table!E378)</f>
        <v>#N/A</v>
      </c>
      <c r="F378" s="25">
        <f>IFERROR(IF(AND(ISERROR($E379),ISERROR(INDEX(GrocerySAF!C$2:C$251,MATCH(GrocerySA!$C378,GrocerySAF!$A$2:$A$251,0)))),$E378,INDEX(GrocerySAF!C$2:C$251,MATCH(GrocerySA!$C378,GrocerySAF!$A$2:$A$251,0))),NA())</f>
        <v>72544.538637011996</v>
      </c>
      <c r="G378" s="25">
        <f>IFERROR(IF(AND(ISERROR($E379),ISERROR(INDEX(GrocerySAF!D$2:D$251,MATCH(GrocerySA!$C378,GrocerySAF!$A$2:$A$251,0)))),$E378,INDEX(GrocerySAF!D$2:D$251,MATCH(GrocerySA!$C378,GrocerySAF!$A$2:$A$251,0))),NA())</f>
        <v>75208.261080159107</v>
      </c>
      <c r="H378" s="26">
        <f>IFERROR(IF(AND(ISERROR($E379),ISERROR(INDEX(GrocerySAF!B$2:B$251,MATCH(GrocerySA!$C378,GrocerySAF!$A$2:$A$251,0)))),$E378,INDEX(GrocerySAF!B$2:B$251,MATCH(GrocerySA!$C378,GrocerySAF!$A$2:$A$251,0))),NA())</f>
        <v>73876.399858585501</v>
      </c>
      <c r="I378" s="25">
        <f>IFERROR(IF(AND(ISERROR($E379),ISERROR(INDEX(GrocerySAF!E$2:E$251,MATCH(GrocerySA!$C378,GrocerySAF!$A$2:$A$251,0)))),$E378,INDEX(GrocerySAF!E$2:E$251,MATCH(GrocerySA!$C378,GrocerySAF!$A$2:$A$251,0))),NA())</f>
        <v>71839.493894852101</v>
      </c>
      <c r="J378" s="25">
        <f>IFERROR(IF(AND(ISERROR($E379),ISERROR(INDEX(GrocerySAF!F$2:F$251,MATCH(GrocerySA!$C378,GrocerySAF!$A$2:$A$251,0)))),$E378,INDEX(GrocerySAF!F$2:F$251,MATCH(GrocerySA!$C378,GrocerySAF!$A$2:$A$251,0))),NA())</f>
        <v>75913.305822319002</v>
      </c>
      <c r="K378" s="25">
        <f t="shared" si="28"/>
        <v>72857.946876718808</v>
      </c>
      <c r="L378" s="26">
        <f t="shared" si="29"/>
        <v>73876.399858585559</v>
      </c>
      <c r="M378" s="25">
        <f t="shared" si="30"/>
        <v>75913.305822319002</v>
      </c>
      <c r="N378" s="56">
        <f>M378/GrocerySA!I378</f>
        <v>1.0567071356798468</v>
      </c>
    </row>
    <row r="379" spans="1:40" ht="12.75" x14ac:dyDescent="0.2">
      <c r="A379" s="23">
        <f t="shared" si="26"/>
        <v>6</v>
      </c>
      <c r="B379" s="23">
        <f t="shared" si="27"/>
        <v>2023</v>
      </c>
      <c r="C379" s="23">
        <v>378</v>
      </c>
      <c r="D379" s="24">
        <v>45078</v>
      </c>
      <c r="E379" s="25" t="e">
        <f>IF(ISBLANK(table!E379),NA(),table!E379)</f>
        <v>#N/A</v>
      </c>
      <c r="F379" s="25">
        <f>IFERROR(IF(AND(ISERROR($E380),ISERROR(INDEX(GrocerySAF!C$2:C$251,MATCH(GrocerySA!$C379,GrocerySAF!$A$2:$A$251,0)))),$E379,INDEX(GrocerySAF!C$2:C$251,MATCH(GrocerySA!$C379,GrocerySAF!$A$2:$A$251,0))),NA())</f>
        <v>72891.089157271301</v>
      </c>
      <c r="G379" s="25">
        <f>IFERROR(IF(AND(ISERROR($E380),ISERROR(INDEX(GrocerySAF!D$2:D$251,MATCH(GrocerySA!$C379,GrocerySAF!$A$2:$A$251,0)))),$E379,INDEX(GrocerySAF!D$2:D$251,MATCH(GrocerySA!$C379,GrocerySAF!$A$2:$A$251,0))),NA())</f>
        <v>75665.469006882195</v>
      </c>
      <c r="H379" s="26">
        <f>IFERROR(IF(AND(ISERROR($E380),ISERROR(INDEX(GrocerySAF!B$2:B$251,MATCH(GrocerySA!$C379,GrocerySAF!$A$2:$A$251,0)))),$E379,INDEX(GrocerySAF!B$2:B$251,MATCH(GrocerySA!$C379,GrocerySAF!$A$2:$A$251,0))),NA())</f>
        <v>74278.279082076697</v>
      </c>
      <c r="I379" s="25">
        <f>IFERROR(IF(AND(ISERROR($E380),ISERROR(INDEX(GrocerySAF!E$2:E$251,MATCH(GrocerySA!$C379,GrocerySAF!$A$2:$A$251,0)))),$E379,INDEX(GrocerySAF!E$2:E$251,MATCH(GrocerySA!$C379,GrocerySAF!$A$2:$A$251,0))),NA())</f>
        <v>72156.755168850403</v>
      </c>
      <c r="J379" s="25">
        <f>IFERROR(IF(AND(ISERROR($E380),ISERROR(INDEX(GrocerySAF!F$2:F$251,MATCH(GrocerySA!$C379,GrocerySAF!$A$2:$A$251,0)))),$E379,INDEX(GrocerySAF!F$2:F$251,MATCH(GrocerySA!$C379,GrocerySAF!$A$2:$A$251,0))),NA())</f>
        <v>76399.802995303005</v>
      </c>
      <c r="K379" s="25">
        <f t="shared" si="28"/>
        <v>73217.51712546355</v>
      </c>
      <c r="L379" s="26">
        <f t="shared" si="29"/>
        <v>74278.279082076711</v>
      </c>
      <c r="M379" s="25">
        <f t="shared" si="30"/>
        <v>76399.802995303005</v>
      </c>
      <c r="N379" s="56">
        <f>M379/GrocerySA!I379</f>
        <v>1.0588031961321385</v>
      </c>
    </row>
    <row r="380" spans="1:40" ht="12.75" x14ac:dyDescent="0.2">
      <c r="A380" s="23">
        <f t="shared" si="26"/>
        <v>7</v>
      </c>
      <c r="B380" s="23">
        <f t="shared" si="27"/>
        <v>2023</v>
      </c>
      <c r="C380" s="23">
        <v>379</v>
      </c>
      <c r="D380" s="24">
        <v>45108</v>
      </c>
      <c r="E380" s="25" t="e">
        <f>IF(ISBLANK(table!E380),NA(),table!E380)</f>
        <v>#N/A</v>
      </c>
      <c r="F380" s="25">
        <f>IFERROR(IF(AND(ISERROR($E381),ISERROR(INDEX(GrocerySAF!C$2:C$251,MATCH(GrocerySA!$C380,GrocerySAF!$A$2:$A$251,0)))),$E380,INDEX(GrocerySAF!C$2:C$251,MATCH(GrocerySA!$C380,GrocerySAF!$A$2:$A$251,0))),NA())</f>
        <v>73239.512902608898</v>
      </c>
      <c r="G380" s="25">
        <f>IFERROR(IF(AND(ISERROR($E381),ISERROR(INDEX(GrocerySAF!D$2:D$251,MATCH(GrocerySA!$C380,GrocerySAF!$A$2:$A$251,0)))),$E380,INDEX(GrocerySAF!D$2:D$251,MATCH(GrocerySA!$C380,GrocerySAF!$A$2:$A$251,0))),NA())</f>
        <v>76108.903870266193</v>
      </c>
      <c r="H380" s="26">
        <f>IFERROR(IF(AND(ISERROR($E381),ISERROR(INDEX(GrocerySAF!B$2:B$251,MATCH(GrocerySA!$C380,GrocerySAF!$A$2:$A$251,0)))),$E380,INDEX(GrocerySAF!B$2:B$251,MATCH(GrocerySA!$C380,GrocerySAF!$A$2:$A$251,0))),NA())</f>
        <v>74674.208386437502</v>
      </c>
      <c r="I380" s="25">
        <f>IFERROR(IF(AND(ISERROR($E381),ISERROR(INDEX(GrocerySAF!E$2:E$251,MATCH(GrocerySA!$C380,GrocerySAF!$A$2:$A$251,0)))),$E380,INDEX(GrocerySAF!E$2:E$251,MATCH(GrocerySA!$C380,GrocerySAF!$A$2:$A$251,0))),NA())</f>
        <v>72480.030990312604</v>
      </c>
      <c r="J380" s="25">
        <f>IFERROR(IF(AND(ISERROR($E381),ISERROR(INDEX(GrocerySAF!F$2:F$251,MATCH(GrocerySA!$C380,GrocerySAF!$A$2:$A$251,0)))),$E380,INDEX(GrocerySAF!F$2:F$251,MATCH(GrocerySA!$C380,GrocerySAF!$A$2:$A$251,0))),NA())</f>
        <v>76868.3857825624</v>
      </c>
      <c r="K380" s="25">
        <f t="shared" si="28"/>
        <v>73577.119688375053</v>
      </c>
      <c r="L380" s="26">
        <f t="shared" si="29"/>
        <v>74674.208386437502</v>
      </c>
      <c r="M380" s="25">
        <f t="shared" si="30"/>
        <v>76868.3857825624</v>
      </c>
      <c r="N380" s="56">
        <f>M380/GrocerySA!I380</f>
        <v>1.0605457080010952</v>
      </c>
    </row>
    <row r="381" spans="1:40" ht="12.75" x14ac:dyDescent="0.2">
      <c r="A381" s="23">
        <f t="shared" si="26"/>
        <v>8</v>
      </c>
      <c r="B381" s="23">
        <f t="shared" si="27"/>
        <v>2023</v>
      </c>
      <c r="C381" s="23">
        <v>380</v>
      </c>
      <c r="D381" s="24">
        <v>45139</v>
      </c>
      <c r="E381" s="25" t="e">
        <f>IF(ISBLANK(table!E381),NA(),table!E381)</f>
        <v>#N/A</v>
      </c>
      <c r="F381" s="25">
        <f>IFERROR(IF(AND(ISERROR($E382),ISERROR(INDEX(GrocerySAF!C$2:C$251,MATCH(GrocerySA!$C381,GrocerySAF!$A$2:$A$251,0)))),$E381,INDEX(GrocerySAF!C$2:C$251,MATCH(GrocerySA!$C381,GrocerySAF!$A$2:$A$251,0))),NA())</f>
        <v>73590.220503991397</v>
      </c>
      <c r="G381" s="25">
        <f>IFERROR(IF(AND(ISERROR($E382),ISERROR(INDEX(GrocerySAF!D$2:D$251,MATCH(GrocerySA!$C381,GrocerySAF!$A$2:$A$251,0)))),$E381,INDEX(GrocerySAF!D$2:D$251,MATCH(GrocerySA!$C381,GrocerySAF!$A$2:$A$251,0))),NA())</f>
        <v>76538.540491078995</v>
      </c>
      <c r="H381" s="26">
        <f>IFERROR(IF(AND(ISERROR($E382),ISERROR(INDEX(GrocerySAF!B$2:B$251,MATCH(GrocerySA!$C381,GrocerySAF!$A$2:$A$251,0)))),$E381,INDEX(GrocerySAF!B$2:B$251,MATCH(GrocerySA!$C381,GrocerySAF!$A$2:$A$251,0))),NA())</f>
        <v>75064.380497535196</v>
      </c>
      <c r="I381" s="25">
        <f>IFERROR(IF(AND(ISERROR($E382),ISERROR(INDEX(GrocerySAF!E$2:E$251,MATCH(GrocerySA!$C381,GrocerySAF!$A$2:$A$251,0)))),$E381,INDEX(GrocerySAF!E$2:E$251,MATCH(GrocerySA!$C381,GrocerySAF!$A$2:$A$251,0))),NA())</f>
        <v>72809.847342197201</v>
      </c>
      <c r="J381" s="25">
        <f>IFERROR(IF(AND(ISERROR($E382),ISERROR(INDEX(GrocerySAF!F$2:F$251,MATCH(GrocerySA!$C381,GrocerySAF!$A$2:$A$251,0)))),$E381,INDEX(GrocerySAF!F$2:F$251,MATCH(GrocerySA!$C381,GrocerySAF!$A$2:$A$251,0))),NA())</f>
        <v>77318.913652873307</v>
      </c>
      <c r="K381" s="25">
        <f t="shared" si="28"/>
        <v>73937.113919866199</v>
      </c>
      <c r="L381" s="26">
        <f t="shared" si="29"/>
        <v>75064.380497535254</v>
      </c>
      <c r="M381" s="25">
        <f t="shared" si="30"/>
        <v>77318.913652873307</v>
      </c>
      <c r="N381" s="56">
        <f>M381/GrocerySA!I381</f>
        <v>1.0619293471319073</v>
      </c>
    </row>
    <row r="382" spans="1:40" ht="12.75" x14ac:dyDescent="0.2">
      <c r="A382" s="23">
        <f t="shared" si="26"/>
        <v>9</v>
      </c>
      <c r="B382" s="23">
        <f t="shared" si="27"/>
        <v>2023</v>
      </c>
      <c r="C382" s="23">
        <v>381</v>
      </c>
      <c r="D382" s="24">
        <v>45170</v>
      </c>
      <c r="E382" s="25" t="e">
        <f>IF(ISBLANK(table!E382),NA(),table!E382)</f>
        <v>#N/A</v>
      </c>
      <c r="F382" s="25">
        <f>IFERROR(IF(AND(ISERROR($E383),ISERROR(INDEX(GrocerySAF!C$2:C$251,MATCH(GrocerySA!$C382,GrocerySAF!$A$2:$A$251,0)))),$E382,INDEX(GrocerySAF!C$2:C$251,MATCH(GrocerySA!$C382,GrocerySAF!$A$2:$A$251,0))),NA())</f>
        <v>73940.074497709604</v>
      </c>
      <c r="G382" s="25">
        <f>IFERROR(IF(AND(ISERROR($E383),ISERROR(INDEX(GrocerySAF!D$2:D$251,MATCH(GrocerySA!$C382,GrocerySAF!$A$2:$A$251,0)))),$E382,INDEX(GrocerySAF!D$2:D$251,MATCH(GrocerySA!$C382,GrocerySAF!$A$2:$A$251,0))),NA())</f>
        <v>76962.712416346796</v>
      </c>
      <c r="H382" s="26">
        <f>IFERROR(IF(AND(ISERROR($E383),ISERROR(INDEX(GrocerySAF!B$2:B$251,MATCH(GrocerySA!$C382,GrocerySAF!$A$2:$A$251,0)))),$E382,INDEX(GrocerySAF!B$2:B$251,MATCH(GrocerySA!$C382,GrocerySAF!$A$2:$A$251,0))),NA())</f>
        <v>75451.3934570282</v>
      </c>
      <c r="I382" s="25">
        <f>IFERROR(IF(AND(ISERROR($E383),ISERROR(INDEX(GrocerySAF!E$2:E$251,MATCH(GrocerySA!$C382,GrocerySAF!$A$2:$A$251,0)))),$E382,INDEX(GrocerySAF!E$2:E$251,MATCH(GrocerySA!$C382,GrocerySAF!$A$2:$A$251,0))),NA())</f>
        <v>73140.030567655704</v>
      </c>
      <c r="J382" s="25">
        <f>IFERROR(IF(AND(ISERROR($E383),ISERROR(INDEX(GrocerySAF!F$2:F$251,MATCH(GrocerySA!$C382,GrocerySAF!$A$2:$A$251,0)))),$E382,INDEX(GrocerySAF!F$2:F$251,MATCH(GrocerySA!$C382,GrocerySAF!$A$2:$A$251,0))),NA())</f>
        <v>77762.756346400696</v>
      </c>
      <c r="K382" s="25">
        <f t="shared" si="28"/>
        <v>74295.712012341945</v>
      </c>
      <c r="L382" s="26">
        <f t="shared" si="29"/>
        <v>75451.3934570282</v>
      </c>
      <c r="M382" s="25">
        <f t="shared" si="30"/>
        <v>77762.756346400696</v>
      </c>
      <c r="N382" s="56">
        <f>M382/GrocerySA!I382</f>
        <v>1.0632037714896618</v>
      </c>
    </row>
    <row r="383" spans="1:40" ht="12.75" x14ac:dyDescent="0.2">
      <c r="A383" s="23">
        <f t="shared" si="26"/>
        <v>10</v>
      </c>
      <c r="B383" s="23">
        <f t="shared" si="27"/>
        <v>2023</v>
      </c>
      <c r="C383" s="23">
        <v>382</v>
      </c>
      <c r="D383" s="24">
        <v>45200</v>
      </c>
      <c r="E383" s="25" t="e">
        <f>IF(ISBLANK(table!E383),NA(),table!E383)</f>
        <v>#N/A</v>
      </c>
      <c r="F383" s="25">
        <f>IFERROR(IF(AND(ISERROR($E384),ISERROR(INDEX(GrocerySAF!C$2:C$251,MATCH(GrocerySA!$C383,GrocerySAF!$A$2:$A$251,0)))),$E383,INDEX(GrocerySAF!C$2:C$251,MATCH(GrocerySA!$C383,GrocerySAF!$A$2:$A$251,0))),NA())</f>
        <v>74288.557766175407</v>
      </c>
      <c r="G383" s="25">
        <f>IFERROR(IF(AND(ISERROR($E384),ISERROR(INDEX(GrocerySAF!D$2:D$251,MATCH(GrocerySA!$C383,GrocerySAF!$A$2:$A$251,0)))),$E383,INDEX(GrocerySAF!D$2:D$251,MATCH(GrocerySA!$C383,GrocerySAF!$A$2:$A$251,0))),NA())</f>
        <v>77383.676255626793</v>
      </c>
      <c r="H383" s="26">
        <f>IFERROR(IF(AND(ISERROR($E384),ISERROR(INDEX(GrocerySAF!B$2:B$251,MATCH(GrocerySA!$C383,GrocerySAF!$A$2:$A$251,0)))),$E383,INDEX(GrocerySAF!B$2:B$251,MATCH(GrocerySA!$C383,GrocerySAF!$A$2:$A$251,0))),NA())</f>
        <v>75836.1170109011</v>
      </c>
      <c r="I383" s="25">
        <f>IFERROR(IF(AND(ISERROR($E384),ISERROR(INDEX(GrocerySAF!E$2:E$251,MATCH(GrocerySA!$C383,GrocerySAF!$A$2:$A$251,0)))),$E383,INDEX(GrocerySAF!E$2:E$251,MATCH(GrocerySA!$C383,GrocerySAF!$A$2:$A$251,0))),NA())</f>
        <v>73469.329387872102</v>
      </c>
      <c r="J383" s="25">
        <f>IFERROR(IF(AND(ISERROR($E384),ISERROR(INDEX(GrocerySAF!F$2:F$251,MATCH(GrocerySA!$C383,GrocerySAF!$A$2:$A$251,0)))),$E383,INDEX(GrocerySAF!F$2:F$251,MATCH(GrocerySA!$C383,GrocerySAF!$A$2:$A$251,0))),NA())</f>
        <v>78202.904633930098</v>
      </c>
      <c r="K383" s="25">
        <f t="shared" si="28"/>
        <v>74652.723199386601</v>
      </c>
      <c r="L383" s="26">
        <f t="shared" si="29"/>
        <v>75836.1170109011</v>
      </c>
      <c r="M383" s="25">
        <f t="shared" si="30"/>
        <v>78202.904633930098</v>
      </c>
      <c r="N383" s="56">
        <f>M383/GrocerySA!I383</f>
        <v>1.0644292698122735</v>
      </c>
    </row>
    <row r="384" spans="1:40" ht="12.75" x14ac:dyDescent="0.2">
      <c r="A384" s="23">
        <f t="shared" si="26"/>
        <v>11</v>
      </c>
      <c r="B384" s="23">
        <f t="shared" si="27"/>
        <v>2023</v>
      </c>
      <c r="C384" s="23">
        <v>383</v>
      </c>
      <c r="D384" s="24">
        <v>45231</v>
      </c>
      <c r="E384" s="25" t="e">
        <f>IF(ISBLANK(table!E384),NA(),table!E384)</f>
        <v>#N/A</v>
      </c>
      <c r="F384" s="25">
        <f>IFERROR(IF(AND(ISERROR($E385),ISERROR(INDEX(GrocerySAF!C$2:C$251,MATCH(GrocerySA!$C384,GrocerySAF!$A$2:$A$251,0)))),$E384,INDEX(GrocerySAF!C$2:C$251,MATCH(GrocerySA!$C384,GrocerySAF!$A$2:$A$251,0))),NA())</f>
        <v>74635.062506784903</v>
      </c>
      <c r="G384" s="25">
        <f>IFERROR(IF(AND(ISERROR($E385),ISERROR(INDEX(GrocerySAF!D$2:D$251,MATCH(GrocerySA!$C384,GrocerySAF!$A$2:$A$251,0)))),$E384,INDEX(GrocerySAF!D$2:D$251,MATCH(GrocerySA!$C384,GrocerySAF!$A$2:$A$251,0))),NA())</f>
        <v>77803.752296599807</v>
      </c>
      <c r="H384" s="26">
        <f>IFERROR(IF(AND(ISERROR($E385),ISERROR(INDEX(GrocerySAF!B$2:B$251,MATCH(GrocerySA!$C384,GrocerySAF!$A$2:$A$251,0)))),$E384,INDEX(GrocerySAF!B$2:B$251,MATCH(GrocerySA!$C384,GrocerySAF!$A$2:$A$251,0))),NA())</f>
        <v>76219.407401692297</v>
      </c>
      <c r="I384" s="25">
        <f>IFERROR(IF(AND(ISERROR($E385),ISERROR(INDEX(GrocerySAF!E$2:E$251,MATCH(GrocerySA!$C384,GrocerySAF!$A$2:$A$251,0)))),$E384,INDEX(GrocerySAF!E$2:E$251,MATCH(GrocerySA!$C384,GrocerySAF!$A$2:$A$251,0))),NA())</f>
        <v>73796.360981559497</v>
      </c>
      <c r="J384" s="25">
        <f>IFERROR(IF(AND(ISERROR($E385),ISERROR(INDEX(GrocerySAF!F$2:F$251,MATCH(GrocerySA!$C384,GrocerySAF!$A$2:$A$251,0)))),$E384,INDEX(GrocerySAF!F$2:F$251,MATCH(GrocerySA!$C384,GrocerySAF!$A$2:$A$251,0))),NA())</f>
        <v>78642.453821825198</v>
      </c>
      <c r="K384" s="25">
        <f t="shared" si="28"/>
        <v>75007.884191625897</v>
      </c>
      <c r="L384" s="26">
        <f t="shared" si="29"/>
        <v>76219.407401692355</v>
      </c>
      <c r="M384" s="25">
        <f t="shared" si="30"/>
        <v>78642.453821825198</v>
      </c>
      <c r="N384" s="56">
        <f>M384/GrocerySA!I384</f>
        <v>1.065668452696152</v>
      </c>
    </row>
    <row r="385" spans="1:14" ht="12.75" x14ac:dyDescent="0.2">
      <c r="A385" s="23">
        <f t="shared" si="26"/>
        <v>12</v>
      </c>
      <c r="B385" s="23">
        <f t="shared" si="27"/>
        <v>2023</v>
      </c>
      <c r="C385" s="23">
        <v>384</v>
      </c>
      <c r="D385" s="24">
        <v>45261</v>
      </c>
      <c r="E385" s="25" t="e">
        <f>IF(ISBLANK(table!E385),NA(),table!E385)</f>
        <v>#N/A</v>
      </c>
      <c r="F385" s="25">
        <f>IFERROR(IF(AND(ISERROR($E386),ISERROR(INDEX(GrocerySAF!C$2:C$251,MATCH(GrocerySA!$C385,GrocerySAF!$A$2:$A$251,0)))),$E385,INDEX(GrocerySAF!C$2:C$251,MATCH(GrocerySA!$C385,GrocerySAF!$A$2:$A$251,0))),NA())</f>
        <v>74979.347746914704</v>
      </c>
      <c r="G385" s="25">
        <f>IFERROR(IF(AND(ISERROR($E386),ISERROR(INDEX(GrocerySAF!D$2:D$251,MATCH(GrocerySA!$C385,GrocerySAF!$A$2:$A$251,0)))),$E385,INDEX(GrocerySAF!D$2:D$251,MATCH(GrocerySA!$C385,GrocerySAF!$A$2:$A$251,0))),NA())</f>
        <v>78224.114443378596</v>
      </c>
      <c r="H385" s="26">
        <f>IFERROR(IF(AND(ISERROR($E386),ISERROR(INDEX(GrocerySAF!B$2:B$251,MATCH(GrocerySA!$C385,GrocerySAF!$A$2:$A$251,0)))),$E385,INDEX(GrocerySAF!B$2:B$251,MATCH(GrocerySA!$C385,GrocerySAF!$A$2:$A$251,0))),NA())</f>
        <v>76601.731095146693</v>
      </c>
      <c r="I385" s="25">
        <f>IFERROR(IF(AND(ISERROR($E386),ISERROR(INDEX(GrocerySAF!E$2:E$251,MATCH(GrocerySA!$C385,GrocerySAF!$A$2:$A$251,0)))),$E385,INDEX(GrocerySAF!E$2:E$251,MATCH(GrocerySA!$C385,GrocerySAF!$A$2:$A$251,0))),NA())</f>
        <v>74120.509880843994</v>
      </c>
      <c r="J385" s="25">
        <f>IFERROR(IF(AND(ISERROR($E386),ISERROR(INDEX(GrocerySAF!F$2:F$251,MATCH(GrocerySA!$C385,GrocerySAF!$A$2:$A$251,0)))),$E385,INDEX(GrocerySAF!F$2:F$251,MATCH(GrocerySA!$C385,GrocerySAF!$A$2:$A$251,0))),NA())</f>
        <v>79082.952309449407</v>
      </c>
      <c r="K385" s="25">
        <f t="shared" si="28"/>
        <v>75361.120487995344</v>
      </c>
      <c r="L385" s="26">
        <f t="shared" si="29"/>
        <v>76601.731095146708</v>
      </c>
      <c r="M385" s="25">
        <f t="shared" si="30"/>
        <v>79082.952309449407</v>
      </c>
      <c r="N385" s="56">
        <f>M385/GrocerySA!I385</f>
        <v>1.0669510023147848</v>
      </c>
    </row>
    <row r="386" spans="1:14" ht="12.75" x14ac:dyDescent="0.2">
      <c r="A386" s="23">
        <f t="shared" si="26"/>
        <v>1</v>
      </c>
      <c r="B386" s="23">
        <f t="shared" si="27"/>
        <v>2024</v>
      </c>
      <c r="C386" s="23">
        <v>385</v>
      </c>
      <c r="D386" s="24">
        <v>45292</v>
      </c>
      <c r="E386" s="25" t="e">
        <f>IF(ISBLANK(table!E386),NA(),table!E386)</f>
        <v>#N/A</v>
      </c>
      <c r="F386" s="25">
        <f>IFERROR(IF(AND(ISERROR($E387),ISERROR(INDEX(GrocerySAF!C$2:C$251,MATCH(GrocerySA!$C386,GrocerySAF!$A$2:$A$251,0)))),$E386,INDEX(GrocerySAF!C$2:C$251,MATCH(GrocerySA!$C386,GrocerySAF!$A$2:$A$251,0))),NA())</f>
        <v>75321.230156057296</v>
      </c>
      <c r="G386" s="25">
        <f>IFERROR(IF(AND(ISERROR($E387),ISERROR(INDEX(GrocerySAF!D$2:D$251,MATCH(GrocerySA!$C386,GrocerySAF!$A$2:$A$251,0)))),$E386,INDEX(GrocerySAF!D$2:D$251,MATCH(GrocerySA!$C386,GrocerySAF!$A$2:$A$251,0))),NA())</f>
        <v>78645.624861333505</v>
      </c>
      <c r="H386" s="26">
        <f>IFERROR(IF(AND(ISERROR($E387),ISERROR(INDEX(GrocerySAF!B$2:B$251,MATCH(GrocerySA!$C386,GrocerySAF!$A$2:$A$251,0)))),$E386,INDEX(GrocerySAF!B$2:B$251,MATCH(GrocerySA!$C386,GrocerySAF!$A$2:$A$251,0))),NA())</f>
        <v>76983.4275086954</v>
      </c>
      <c r="I386" s="25">
        <f>IFERROR(IF(AND(ISERROR($E387),ISERROR(INDEX(GrocerySAF!E$2:E$251,MATCH(GrocerySA!$C386,GrocerySAF!$A$2:$A$251,0)))),$E386,INDEX(GrocerySAF!E$2:E$251,MATCH(GrocerySA!$C386,GrocerySAF!$A$2:$A$251,0))),NA())</f>
        <v>74441.316029174704</v>
      </c>
      <c r="J386" s="25">
        <f>IFERROR(IF(AND(ISERROR($E387),ISERROR(INDEX(GrocerySAF!F$2:F$251,MATCH(GrocerySA!$C386,GrocerySAF!$A$2:$A$251,0)))),$E386,INDEX(GrocerySAF!F$2:F$251,MATCH(GrocerySA!$C386,GrocerySAF!$A$2:$A$251,0))),NA())</f>
        <v>79525.538988215994</v>
      </c>
      <c r="K386" s="25">
        <f t="shared" si="28"/>
        <v>75712.37176893506</v>
      </c>
      <c r="L386" s="26">
        <f t="shared" si="29"/>
        <v>76983.427508695342</v>
      </c>
      <c r="M386" s="25">
        <f t="shared" si="30"/>
        <v>79525.538988215994</v>
      </c>
      <c r="N386" s="56">
        <f>M386/GrocerySA!I386</f>
        <v>1.0682984024227715</v>
      </c>
    </row>
    <row r="387" spans="1:14" ht="12.75" x14ac:dyDescent="0.2">
      <c r="A387" s="23">
        <f t="shared" si="26"/>
        <v>2</v>
      </c>
      <c r="B387" s="23">
        <f t="shared" si="27"/>
        <v>2024</v>
      </c>
      <c r="C387" s="23">
        <v>386</v>
      </c>
      <c r="D387" s="24">
        <v>45323</v>
      </c>
      <c r="E387" s="25" t="e">
        <f>IF(ISBLANK(table!E387),NA(),table!E387)</f>
        <v>#N/A</v>
      </c>
      <c r="F387" s="25">
        <f>IFERROR(IF(AND(ISERROR($E388),ISERROR(INDEX(GrocerySAF!C$2:C$251,MATCH(GrocerySA!$C387,GrocerySAF!$A$2:$A$251,0)))),$E387,INDEX(GrocerySAF!C$2:C$251,MATCH(GrocerySA!$C387,GrocerySAF!$A$2:$A$251,0))),NA())</f>
        <v>75660.614181508805</v>
      </c>
      <c r="G387" s="25">
        <f>IFERROR(IF(AND(ISERROR($E388),ISERROR(INDEX(GrocerySAF!D$2:D$251,MATCH(GrocerySA!$C387,GrocerySAF!$A$2:$A$251,0)))),$E387,INDEX(GrocerySAF!D$2:D$251,MATCH(GrocerySA!$C387,GrocerySAF!$A$2:$A$251,0))),NA())</f>
        <v>79068.803206372497</v>
      </c>
      <c r="H387" s="26">
        <f>IFERROR(IF(AND(ISERROR($E388),ISERROR(INDEX(GrocerySAF!B$2:B$251,MATCH(GrocerySA!$C387,GrocerySAF!$A$2:$A$251,0)))),$E387,INDEX(GrocerySAF!B$2:B$251,MATCH(GrocerySA!$C387,GrocerySAF!$A$2:$A$251,0))),NA())</f>
        <v>77364.7086939406</v>
      </c>
      <c r="I387" s="25">
        <f>IFERROR(IF(AND(ISERROR($E388),ISERROR(INDEX(GrocerySAF!E$2:E$251,MATCH(GrocerySA!$C387,GrocerySAF!$A$2:$A$251,0)))),$E387,INDEX(GrocerySAF!E$2:E$251,MATCH(GrocerySA!$C387,GrocerySAF!$A$2:$A$251,0))),NA())</f>
        <v>74758.521037964907</v>
      </c>
      <c r="J387" s="25">
        <f>IFERROR(IF(AND(ISERROR($E388),ISERROR(INDEX(GrocerySAF!F$2:F$251,MATCH(GrocerySA!$C387,GrocerySAF!$A$2:$A$251,0)))),$E387,INDEX(GrocerySAF!F$2:F$251,MATCH(GrocerySA!$C387,GrocerySAF!$A$2:$A$251,0))),NA())</f>
        <v>79970.896349916395</v>
      </c>
      <c r="K387" s="25">
        <f t="shared" si="28"/>
        <v>76061.614865952753</v>
      </c>
      <c r="L387" s="26">
        <f t="shared" si="29"/>
        <v>77364.708693940658</v>
      </c>
      <c r="M387" s="25">
        <f t="shared" si="30"/>
        <v>79970.896349916395</v>
      </c>
      <c r="N387" s="56">
        <f>M387/GrocerySA!I387</f>
        <v>1.0697228254328957</v>
      </c>
    </row>
    <row r="388" spans="1:14" ht="12.75" x14ac:dyDescent="0.2">
      <c r="A388" s="23">
        <f t="shared" si="26"/>
        <v>3</v>
      </c>
      <c r="B388" s="23">
        <f t="shared" si="27"/>
        <v>2024</v>
      </c>
      <c r="C388" s="23">
        <v>387</v>
      </c>
      <c r="D388" s="24">
        <v>45352</v>
      </c>
      <c r="E388" s="25" t="e">
        <f>IF(ISBLANK(table!E388),NA(),table!E388)</f>
        <v>#N/A</v>
      </c>
      <c r="F388" s="25">
        <f>IFERROR(IF(AND(ISERROR($E389),ISERROR(INDEX(GrocerySAF!C$2:C$251,MATCH(GrocerySA!$C388,GrocerySAF!$A$2:$A$251,0)))),$E388,INDEX(GrocerySAF!C$2:C$251,MATCH(GrocerySA!$C388,GrocerySAF!$A$2:$A$251,0))),NA())</f>
        <v>75997.445012640601</v>
      </c>
      <c r="G388" s="25">
        <f>IFERROR(IF(AND(ISERROR($E389),ISERROR(INDEX(GrocerySAF!D$2:D$251,MATCH(GrocerySA!$C388,GrocerySAF!$A$2:$A$251,0)))),$E388,INDEX(GrocerySAF!D$2:D$251,MATCH(GrocerySA!$C388,GrocerySAF!$A$2:$A$251,0))),NA())</f>
        <v>79493.990656690396</v>
      </c>
      <c r="H388" s="26">
        <f>IFERROR(IF(AND(ISERROR($E389),ISERROR(INDEX(GrocerySAF!B$2:B$251,MATCH(GrocerySA!$C388,GrocerySAF!$A$2:$A$251,0)))),$E388,INDEX(GrocerySAF!B$2:B$251,MATCH(GrocerySA!$C388,GrocerySAF!$A$2:$A$251,0))),NA())</f>
        <v>77745.717834665498</v>
      </c>
      <c r="I388" s="25">
        <f>IFERROR(IF(AND(ISERROR($E389),ISERROR(INDEX(GrocerySAF!E$2:E$251,MATCH(GrocerySA!$C388,GrocerySAF!$A$2:$A$251,0)))),$E388,INDEX(GrocerySAF!E$2:E$251,MATCH(GrocerySA!$C388,GrocerySAF!$A$2:$A$251,0))),NA())</f>
        <v>75071.9652846752</v>
      </c>
      <c r="J388" s="25">
        <f>IFERROR(IF(AND(ISERROR($E389),ISERROR(INDEX(GrocerySAF!F$2:F$251,MATCH(GrocerySA!$C388,GrocerySAF!$A$2:$A$251,0)))),$E388,INDEX(GrocerySAF!F$2:F$251,MATCH(GrocerySA!$C388,GrocerySAF!$A$2:$A$251,0))),NA())</f>
        <v>80419.470384655899</v>
      </c>
      <c r="K388" s="25">
        <f t="shared" si="28"/>
        <v>76408.841559670342</v>
      </c>
      <c r="L388" s="26">
        <f t="shared" si="29"/>
        <v>77745.717834665556</v>
      </c>
      <c r="M388" s="25">
        <f t="shared" si="30"/>
        <v>80419.470384655899</v>
      </c>
      <c r="N388" s="56">
        <f>M388/GrocerySA!I388</f>
        <v>1.0712317185210591</v>
      </c>
    </row>
    <row r="389" spans="1:14" ht="12.75" x14ac:dyDescent="0.2">
      <c r="A389" s="23">
        <f t="shared" si="26"/>
        <v>4</v>
      </c>
      <c r="B389" s="23">
        <f t="shared" si="27"/>
        <v>2024</v>
      </c>
      <c r="C389" s="23">
        <v>388</v>
      </c>
      <c r="D389" s="24">
        <v>45383</v>
      </c>
      <c r="E389" s="25" t="e">
        <f>IF(ISBLANK(table!E389),NA(),table!E389)</f>
        <v>#N/A</v>
      </c>
      <c r="F389" s="25">
        <f>IFERROR(IF(AND(ISERROR($E390),ISERROR(INDEX(GrocerySAF!C$2:C$251,MATCH(GrocerySA!$C389,GrocerySAF!$A$2:$A$251,0)))),$E389,INDEX(GrocerySAF!C$2:C$251,MATCH(GrocerySA!$C389,GrocerySAF!$A$2:$A$251,0))),NA())</f>
        <v>76331.703922235101</v>
      </c>
      <c r="G389" s="25">
        <f>IFERROR(IF(AND(ISERROR($E390),ISERROR(INDEX(GrocerySAF!D$2:D$251,MATCH(GrocerySA!$C389,GrocerySAF!$A$2:$A$251,0)))),$E389,INDEX(GrocerySAF!D$2:D$251,MATCH(GrocerySA!$C389,GrocerySAF!$A$2:$A$251,0))),NA())</f>
        <v>79921.391660787893</v>
      </c>
      <c r="H389" s="26">
        <f>IFERROR(IF(AND(ISERROR($E390),ISERROR(INDEX(GrocerySAF!B$2:B$251,MATCH(GrocerySA!$C389,GrocerySAF!$A$2:$A$251,0)))),$E389,INDEX(GrocerySAF!B$2:B$251,MATCH(GrocerySA!$C389,GrocerySAF!$A$2:$A$251,0))),NA())</f>
        <v>78126.547791511504</v>
      </c>
      <c r="I389" s="25">
        <f>IFERROR(IF(AND(ISERROR($E390),ISERROR(INDEX(GrocerySAF!E$2:E$251,MATCH(GrocerySA!$C389,GrocerySAF!$A$2:$A$251,0)))),$E389,INDEX(GrocerySAF!E$2:E$251,MATCH(GrocerySA!$C389,GrocerySAF!$A$2:$A$251,0))),NA())</f>
        <v>75381.570971043606</v>
      </c>
      <c r="J389" s="25">
        <f>IFERROR(IF(AND(ISERROR($E390),ISERROR(INDEX(GrocerySAF!F$2:F$251,MATCH(GrocerySA!$C389,GrocerySAF!$A$2:$A$251,0)))),$E389,INDEX(GrocerySAF!F$2:F$251,MATCH(GrocerySA!$C389,GrocerySAF!$A$2:$A$251,0))),NA())</f>
        <v>80871.524611979403</v>
      </c>
      <c r="K389" s="25">
        <f t="shared" si="28"/>
        <v>76754.059381277562</v>
      </c>
      <c r="L389" s="26">
        <f t="shared" si="29"/>
        <v>78126.547791511504</v>
      </c>
      <c r="M389" s="25">
        <f t="shared" si="30"/>
        <v>80871.524611979403</v>
      </c>
      <c r="N389" s="56">
        <f>M389/GrocerySA!I389</f>
        <v>1.0728288568441304</v>
      </c>
    </row>
    <row r="390" spans="1:14" ht="12.75" x14ac:dyDescent="0.2">
      <c r="A390" s="23">
        <f t="shared" si="26"/>
        <v>5</v>
      </c>
      <c r="B390" s="23">
        <f t="shared" si="27"/>
        <v>2024</v>
      </c>
      <c r="C390" s="23">
        <v>389</v>
      </c>
      <c r="D390" s="24">
        <v>45413</v>
      </c>
      <c r="E390" s="25" t="e">
        <f>IF(ISBLANK(table!E390),NA(),table!E390)</f>
        <v>#N/A</v>
      </c>
      <c r="F390" s="25">
        <f>IFERROR(IF(AND(ISERROR($E391),ISERROR(INDEX(GrocerySAF!C$2:C$251,MATCH(GrocerySA!$C390,GrocerySAF!$A$2:$A$251,0)))),$E390,INDEX(GrocerySAF!C$2:C$251,MATCH(GrocerySA!$C390,GrocerySAF!$A$2:$A$251,0))),NA())</f>
        <v>76663.396385504893</v>
      </c>
      <c r="G390" s="25">
        <f>IFERROR(IF(AND(ISERROR($E391),ISERROR(INDEX(GrocerySAF!D$2:D$251,MATCH(GrocerySA!$C390,GrocerySAF!$A$2:$A$251,0)))),$E390,INDEX(GrocerySAF!D$2:D$251,MATCH(GrocerySA!$C390,GrocerySAF!$A$2:$A$251,0))),NA())</f>
        <v>80351.1237160241</v>
      </c>
      <c r="H390" s="26">
        <f>IFERROR(IF(AND(ISERROR($E391),ISERROR(INDEX(GrocerySAF!B$2:B$251,MATCH(GrocerySA!$C390,GrocerySAF!$A$2:$A$251,0)))),$E390,INDEX(GrocerySAF!B$2:B$251,MATCH(GrocerySA!$C390,GrocerySAF!$A$2:$A$251,0))),NA())</f>
        <v>78507.260050764497</v>
      </c>
      <c r="I390" s="25">
        <f>IFERROR(IF(AND(ISERROR($E391),ISERROR(INDEX(GrocerySAF!E$2:E$251,MATCH(GrocerySA!$C390,GrocerySAF!$A$2:$A$251,0)))),$E390,INDEX(GrocerySAF!E$2:E$251,MATCH(GrocerySA!$C390,GrocerySAF!$A$2:$A$251,0))),NA())</f>
        <v>75687.313921811801</v>
      </c>
      <c r="J390" s="25">
        <f>IFERROR(IF(AND(ISERROR($E391),ISERROR(INDEX(GrocerySAF!F$2:F$251,MATCH(GrocerySA!$C390,GrocerySAF!$A$2:$A$251,0)))),$E390,INDEX(GrocerySAF!F$2:F$251,MATCH(GrocerySA!$C390,GrocerySAF!$A$2:$A$251,0))),NA())</f>
        <v>81327.206179717294</v>
      </c>
      <c r="K390" s="25">
        <f t="shared" si="28"/>
        <v>77097.286986288149</v>
      </c>
      <c r="L390" s="26">
        <f t="shared" si="29"/>
        <v>78507.26005076454</v>
      </c>
      <c r="M390" s="25">
        <f t="shared" si="30"/>
        <v>81327.206179717294</v>
      </c>
      <c r="N390" s="56">
        <f>M390/GrocerySA!I390</f>
        <v>1.074515687843431</v>
      </c>
    </row>
    <row r="391" spans="1:14" ht="12.75" x14ac:dyDescent="0.2">
      <c r="A391" s="23">
        <f t="shared" si="26"/>
        <v>6</v>
      </c>
      <c r="B391" s="23">
        <f t="shared" si="27"/>
        <v>2024</v>
      </c>
      <c r="C391" s="23">
        <v>390</v>
      </c>
      <c r="D391" s="24">
        <v>45444</v>
      </c>
      <c r="E391" s="25" t="e">
        <f>IF(ISBLANK(table!E391),NA(),table!E391)</f>
        <v>#N/A</v>
      </c>
      <c r="F391" s="25">
        <f>IFERROR(IF(AND(ISERROR($E392),ISERROR(INDEX(GrocerySAF!C$2:C$251,MATCH(GrocerySA!$C391,GrocerySAF!$A$2:$A$251,0)))),$E391,INDEX(GrocerySAF!C$2:C$251,MATCH(GrocerySA!$C391,GrocerySAF!$A$2:$A$251,0))),NA())</f>
        <v>76992.546616520194</v>
      </c>
      <c r="G391" s="25">
        <f>IFERROR(IF(AND(ISERROR($E392),ISERROR(INDEX(GrocerySAF!D$2:D$251,MATCH(GrocerySA!$C391,GrocerySAF!$A$2:$A$251,0)))),$E391,INDEX(GrocerySAF!D$2:D$251,MATCH(GrocerySA!$C391,GrocerySAF!$A$2:$A$251,0))),NA())</f>
        <v>80783.243164545696</v>
      </c>
      <c r="H391" s="26">
        <f>IFERROR(IF(AND(ISERROR($E392),ISERROR(INDEX(GrocerySAF!B$2:B$251,MATCH(GrocerySA!$C391,GrocerySAF!$A$2:$A$251,0)))),$E391,INDEX(GrocerySAF!B$2:B$251,MATCH(GrocerySA!$C391,GrocerySAF!$A$2:$A$251,0))),NA())</f>
        <v>78887.894890532902</v>
      </c>
      <c r="I391" s="25">
        <f>IFERROR(IF(AND(ISERROR($E392),ISERROR(INDEX(GrocerySAF!E$2:E$251,MATCH(GrocerySA!$C391,GrocerySAF!$A$2:$A$251,0)))),$E391,INDEX(GrocerySAF!E$2:E$251,MATCH(GrocerySA!$C391,GrocerySAF!$A$2:$A$251,0))),NA())</f>
        <v>75989.209847261503</v>
      </c>
      <c r="J391" s="25">
        <f>IFERROR(IF(AND(ISERROR($E392),ISERROR(INDEX(GrocerySAF!F$2:F$251,MATCH(GrocerySA!$C391,GrocerySAF!$A$2:$A$251,0)))),$E391,INDEX(GrocerySAF!F$2:F$251,MATCH(GrocerySA!$C391,GrocerySAF!$A$2:$A$251,0))),NA())</f>
        <v>81786.5799338043</v>
      </c>
      <c r="K391" s="25">
        <f t="shared" si="28"/>
        <v>77438.552368897203</v>
      </c>
      <c r="L391" s="26">
        <f t="shared" si="29"/>
        <v>78887.894890532902</v>
      </c>
      <c r="M391" s="25">
        <f t="shared" si="30"/>
        <v>81786.5799338043</v>
      </c>
      <c r="N391" s="56">
        <f>M391/GrocerySA!I391</f>
        <v>1.0762920169612966</v>
      </c>
    </row>
    <row r="392" spans="1:14" ht="12.75" x14ac:dyDescent="0.2">
      <c r="A392" s="23">
        <f t="shared" si="26"/>
        <v>7</v>
      </c>
      <c r="B392" s="23">
        <f t="shared" si="27"/>
        <v>2024</v>
      </c>
      <c r="C392" s="23">
        <v>391</v>
      </c>
      <c r="D392" s="24">
        <v>45474</v>
      </c>
      <c r="E392" s="25" t="e">
        <f>IF(ISBLANK(table!E392),NA(),table!E392)</f>
        <v>#N/A</v>
      </c>
      <c r="F392" s="25">
        <f>IFERROR(IF(AND(ISERROR($E393),ISERROR(INDEX(GrocerySAF!C$2:C$251,MATCH(GrocerySA!$C392,GrocerySAF!$A$2:$A$251,0)))),$E392,INDEX(GrocerySAF!C$2:C$251,MATCH(GrocerySA!$C392,GrocerySAF!$A$2:$A$251,0))),NA())</f>
        <v>77319.192257317598</v>
      </c>
      <c r="G392" s="25">
        <f>IFERROR(IF(AND(ISERROR($E393),ISERROR(INDEX(GrocerySAF!D$2:D$251,MATCH(GrocerySA!$C392,GrocerySAF!$A$2:$A$251,0)))),$E392,INDEX(GrocerySAF!D$2:D$251,MATCH(GrocerySA!$C392,GrocerySAF!$A$2:$A$251,0))),NA())</f>
        <v>81217.765427117396</v>
      </c>
      <c r="H392" s="26">
        <f>IFERROR(IF(AND(ISERROR($E393),ISERROR(INDEX(GrocerySAF!B$2:B$251,MATCH(GrocerySA!$C392,GrocerySAF!$A$2:$A$251,0)))),$E392,INDEX(GrocerySAF!B$2:B$251,MATCH(GrocerySA!$C392,GrocerySAF!$A$2:$A$251,0))),NA())</f>
        <v>79268.478842217504</v>
      </c>
      <c r="I392" s="25">
        <f>IFERROR(IF(AND(ISERROR($E393),ISERROR(INDEX(GrocerySAF!E$2:E$251,MATCH(GrocerySA!$C392,GrocerySAF!$A$2:$A$251,0)))),$E392,INDEX(GrocerySAF!E$2:E$251,MATCH(GrocerySA!$C392,GrocerySAF!$A$2:$A$251,0))),NA())</f>
        <v>76287.302271045104</v>
      </c>
      <c r="J392" s="25">
        <f>IFERROR(IF(AND(ISERROR($E393),ISERROR(INDEX(GrocerySAF!F$2:F$251,MATCH(GrocerySA!$C392,GrocerySAF!$A$2:$A$251,0)))),$E392,INDEX(GrocerySAF!F$2:F$251,MATCH(GrocerySA!$C392,GrocerySAF!$A$2:$A$251,0))),NA())</f>
        <v>82249.655413389803</v>
      </c>
      <c r="K392" s="25">
        <f t="shared" si="28"/>
        <v>77777.890556631304</v>
      </c>
      <c r="L392" s="26">
        <f t="shared" si="29"/>
        <v>79268.478842217446</v>
      </c>
      <c r="M392" s="25">
        <f t="shared" si="30"/>
        <v>82249.655413389803</v>
      </c>
      <c r="N392" s="56">
        <f>M392/GrocerySA!I392</f>
        <v>1.0781565603298009</v>
      </c>
    </row>
    <row r="393" spans="1:14" ht="12.75" x14ac:dyDescent="0.2">
      <c r="A393" s="23">
        <f t="shared" ref="A393:A401" si="31">MONTH(D393)</f>
        <v>8</v>
      </c>
      <c r="B393" s="23">
        <f t="shared" ref="B393:B401" si="32">YEAR(D393)</f>
        <v>2024</v>
      </c>
      <c r="C393" s="23">
        <v>392</v>
      </c>
      <c r="D393" s="24">
        <v>45505</v>
      </c>
      <c r="E393" s="25" t="e">
        <f>IF(ISBLANK(table!E393),NA(),table!E393)</f>
        <v>#N/A</v>
      </c>
      <c r="F393" s="25">
        <f>IFERROR(IF(AND(ISERROR($E394),ISERROR(INDEX(GrocerySAF!C$2:C$251,MATCH(GrocerySA!$C393,GrocerySAF!$A$2:$A$251,0)))),$E393,INDEX(GrocerySAF!C$2:C$251,MATCH(GrocerySA!$C393,GrocerySAF!$A$2:$A$251,0))),NA())</f>
        <v>77643.380660701005</v>
      </c>
      <c r="G393" s="25">
        <f>IFERROR(IF(AND(ISERROR($E394),ISERROR(INDEX(GrocerySAF!D$2:D$251,MATCH(GrocerySA!$C393,GrocerySAF!$A$2:$A$251,0)))),$E393,INDEX(GrocerySAF!D$2:D$251,MATCH(GrocerySA!$C393,GrocerySAF!$A$2:$A$251,0))),NA())</f>
        <v>81654.678004102301</v>
      </c>
      <c r="H393" s="26">
        <f>IFERROR(IF(AND(ISERROR($E394),ISERROR(INDEX(GrocerySAF!B$2:B$251,MATCH(GrocerySA!$C393,GrocerySAF!$A$2:$A$251,0)))),$E393,INDEX(GrocerySAF!B$2:B$251,MATCH(GrocerySA!$C393,GrocerySAF!$A$2:$A$251,0))),NA())</f>
        <v>79649.029332401595</v>
      </c>
      <c r="I393" s="25">
        <f>IFERROR(IF(AND(ISERROR($E394),ISERROR(INDEX(GrocerySAF!E$2:E$251,MATCH(GrocerySA!$C393,GrocerySAF!$A$2:$A$251,0)))),$E393,INDEX(GrocerySAF!E$2:E$251,MATCH(GrocerySA!$C393,GrocerySAF!$A$2:$A$251,0))),NA())</f>
        <v>76581.654387950301</v>
      </c>
      <c r="J393" s="25">
        <f>IFERROR(IF(AND(ISERROR($E394),ISERROR(INDEX(GrocerySAF!F$2:F$251,MATCH(GrocerySA!$C393,GrocerySAF!$A$2:$A$251,0)))),$E393,INDEX(GrocerySAF!F$2:F$251,MATCH(GrocerySA!$C393,GrocerySAF!$A$2:$A$251,0))),NA())</f>
        <v>82716.404276852903</v>
      </c>
      <c r="K393" s="25">
        <f t="shared" ref="K393:K401" si="33">IF(ISERROR(E393=H393),AVERAGE(H393:I393),H393)</f>
        <v>78115.341860175948</v>
      </c>
      <c r="L393" s="26">
        <f t="shared" ref="L393:L401" si="34">IF(ISERROR(E393=H393),AVERAGE(I393:J393),H393)</f>
        <v>79649.029332401609</v>
      </c>
      <c r="M393" s="25">
        <f t="shared" ref="M393:M401" si="35">IF(ISERROR(E393=H393),AVERAGE(J393),H393)</f>
        <v>82716.404276852903</v>
      </c>
      <c r="N393" s="56">
        <f>M393/GrocerySA!I393</f>
        <v>1.0801073042614744</v>
      </c>
    </row>
    <row r="394" spans="1:14" ht="12.75" x14ac:dyDescent="0.2">
      <c r="A394" s="23">
        <f t="shared" si="31"/>
        <v>9</v>
      </c>
      <c r="B394" s="23">
        <f t="shared" si="32"/>
        <v>2024</v>
      </c>
      <c r="C394" s="23">
        <v>393</v>
      </c>
      <c r="D394" s="24">
        <v>45536</v>
      </c>
      <c r="E394" s="25" t="e">
        <f>IF(ISBLANK(table!E394),NA(),table!E394)</f>
        <v>#N/A</v>
      </c>
      <c r="F394" s="25">
        <f>IFERROR(IF(AND(ISERROR($E395),ISERROR(INDEX(GrocerySAF!C$2:C$251,MATCH(GrocerySA!$C394,GrocerySAF!$A$2:$A$251,0)))),$E394,INDEX(GrocerySAF!C$2:C$251,MATCH(GrocerySA!$C394,GrocerySAF!$A$2:$A$251,0))),NA())</f>
        <v>77965.165854032501</v>
      </c>
      <c r="G394" s="25">
        <f>IFERROR(IF(AND(ISERROR($E395),ISERROR(INDEX(GrocerySAF!D$2:D$251,MATCH(GrocerySA!$C394,GrocerySAF!$A$2:$A$251,0)))),$E394,INDEX(GrocerySAF!D$2:D$251,MATCH(GrocerySA!$C394,GrocerySAF!$A$2:$A$251,0))),NA())</f>
        <v>82093.9497944131</v>
      </c>
      <c r="H394" s="26">
        <f>IFERROR(IF(AND(ISERROR($E395),ISERROR(INDEX(GrocerySAF!B$2:B$251,MATCH(GrocerySA!$C394,GrocerySAF!$A$2:$A$251,0)))),$E394,INDEX(GrocerySAF!B$2:B$251,MATCH(GrocerySA!$C394,GrocerySAF!$A$2:$A$251,0))),NA())</f>
        <v>80029.557824222793</v>
      </c>
      <c r="I394" s="25">
        <f>IFERROR(IF(AND(ISERROR($E395),ISERROR(INDEX(GrocerySAF!E$2:E$251,MATCH(GrocerySA!$C394,GrocerySAF!$A$2:$A$251,0)))),$E394,INDEX(GrocerySAF!E$2:E$251,MATCH(GrocerySA!$C394,GrocerySAF!$A$2:$A$251,0))),NA())</f>
        <v>76872.342757478895</v>
      </c>
      <c r="J394" s="25">
        <f>IFERROR(IF(AND(ISERROR($E395),ISERROR(INDEX(GrocerySAF!F$2:F$251,MATCH(GrocerySA!$C394,GrocerySAF!$A$2:$A$251,0)))),$E394,INDEX(GrocerySAF!F$2:F$251,MATCH(GrocerySA!$C394,GrocerySAF!$A$2:$A$251,0))),NA())</f>
        <v>83186.772890966706</v>
      </c>
      <c r="K394" s="25">
        <f t="shared" si="33"/>
        <v>78450.950290850844</v>
      </c>
      <c r="L394" s="26">
        <f t="shared" si="34"/>
        <v>80029.557824222808</v>
      </c>
      <c r="M394" s="25">
        <f t="shared" si="35"/>
        <v>83186.772890966706</v>
      </c>
      <c r="N394" s="56">
        <f>M394/GrocerySA!I394</f>
        <v>1.082141767858031</v>
      </c>
    </row>
    <row r="395" spans="1:14" ht="12.75" x14ac:dyDescent="0.2">
      <c r="A395" s="23">
        <f t="shared" si="31"/>
        <v>10</v>
      </c>
      <c r="B395" s="23">
        <f t="shared" si="32"/>
        <v>2024</v>
      </c>
      <c r="C395" s="23">
        <v>394</v>
      </c>
      <c r="D395" s="24">
        <v>45566</v>
      </c>
      <c r="E395" s="25" t="e">
        <f>IF(ISBLANK(table!E395),NA(),table!E395)</f>
        <v>#N/A</v>
      </c>
      <c r="F395" s="25">
        <f>IFERROR(IF(AND(ISERROR($E396),ISERROR(INDEX(GrocerySAF!C$2:C$251,MATCH(GrocerySA!$C395,GrocerySAF!$A$2:$A$251,0)))),$E395,INDEX(GrocerySAF!C$2:C$251,MATCH(GrocerySA!$C395,GrocerySAF!$A$2:$A$251,0))),NA())</f>
        <v>78284.606227804194</v>
      </c>
      <c r="G395" s="25">
        <f>IFERROR(IF(AND(ISERROR($E396),ISERROR(INDEX(GrocerySAF!D$2:D$251,MATCH(GrocerySA!$C395,GrocerySAF!$A$2:$A$251,0)))),$E395,INDEX(GrocerySAF!D$2:D$251,MATCH(GrocerySA!$C395,GrocerySAF!$A$2:$A$251,0))),NA())</f>
        <v>82535.537476921105</v>
      </c>
      <c r="H395" s="26">
        <f>IFERROR(IF(AND(ISERROR($E396),ISERROR(INDEX(GrocerySAF!B$2:B$251,MATCH(GrocerySA!$C395,GrocerySAF!$A$2:$A$251,0)))),$E395,INDEX(GrocerySAF!B$2:B$251,MATCH(GrocerySA!$C395,GrocerySAF!$A$2:$A$251,0))),NA())</f>
        <v>80410.071852362598</v>
      </c>
      <c r="I395" s="25">
        <f>IFERROR(IF(AND(ISERROR($E396),ISERROR(INDEX(GrocerySAF!E$2:E$251,MATCH(GrocerySA!$C395,GrocerySAF!$A$2:$A$251,0)))),$E395,INDEX(GrocerySAF!E$2:E$251,MATCH(GrocerySA!$C395,GrocerySAF!$A$2:$A$251,0))),NA())</f>
        <v>77159.452691562605</v>
      </c>
      <c r="J395" s="25">
        <f>IFERROR(IF(AND(ISERROR($E396),ISERROR(INDEX(GrocerySAF!F$2:F$251,MATCH(GrocerySA!$C395,GrocerySAF!$A$2:$A$251,0)))),$E395,INDEX(GrocerySAF!F$2:F$251,MATCH(GrocerySA!$C395,GrocerySAF!$A$2:$A$251,0))),NA())</f>
        <v>83660.691013162694</v>
      </c>
      <c r="K395" s="25">
        <f t="shared" si="33"/>
        <v>78784.762271962594</v>
      </c>
      <c r="L395" s="26">
        <f t="shared" si="34"/>
        <v>80410.071852362657</v>
      </c>
      <c r="M395" s="25">
        <f t="shared" si="35"/>
        <v>83660.691013162694</v>
      </c>
      <c r="N395" s="56">
        <f>M395/GrocerySA!I395</f>
        <v>1.0842571855400291</v>
      </c>
    </row>
    <row r="396" spans="1:14" ht="12.75" x14ac:dyDescent="0.2">
      <c r="A396" s="23">
        <f t="shared" si="31"/>
        <v>11</v>
      </c>
      <c r="B396" s="23">
        <f t="shared" si="32"/>
        <v>2024</v>
      </c>
      <c r="C396" s="23">
        <v>395</v>
      </c>
      <c r="D396" s="24">
        <v>45597</v>
      </c>
      <c r="E396" s="25" t="e">
        <f>IF(ISBLANK(table!E396),NA(),table!E396)</f>
        <v>#N/A</v>
      </c>
      <c r="F396" s="25">
        <f>IFERROR(IF(AND(ISERROR($E397),ISERROR(INDEX(GrocerySAF!C$2:C$251,MATCH(GrocerySA!$C396,GrocerySAF!$A$2:$A$251,0)))),$E396,INDEX(GrocerySAF!C$2:C$251,MATCH(GrocerySA!$C396,GrocerySAF!$A$2:$A$251,0))),NA())</f>
        <v>78601.762733178999</v>
      </c>
      <c r="G396" s="25">
        <f>IFERROR(IF(AND(ISERROR($E397),ISERROR(INDEX(GrocerySAF!D$2:D$251,MATCH(GrocerySA!$C396,GrocerySAF!$A$2:$A$251,0)))),$E396,INDEX(GrocerySAF!D$2:D$251,MATCH(GrocerySA!$C396,GrocerySAF!$A$2:$A$251,0))),NA())</f>
        <v>82979.390009387396</v>
      </c>
      <c r="H396" s="26">
        <f>IFERROR(IF(AND(ISERROR($E397),ISERROR(INDEX(GrocerySAF!B$2:B$251,MATCH(GrocerySA!$C396,GrocerySAF!$A$2:$A$251,0)))),$E396,INDEX(GrocerySAF!B$2:B$251,MATCH(GrocerySA!$C396,GrocerySAF!$A$2:$A$251,0))),NA())</f>
        <v>80790.576371283198</v>
      </c>
      <c r="I396" s="25">
        <f>IFERROR(IF(AND(ISERROR($E397),ISERROR(INDEX(GrocerySAF!E$2:E$251,MATCH(GrocerySA!$C396,GrocerySAF!$A$2:$A$251,0)))),$E396,INDEX(GrocerySAF!E$2:E$251,MATCH(GrocerySA!$C396,GrocerySAF!$A$2:$A$251,0))),NA())</f>
        <v>77443.0747842274</v>
      </c>
      <c r="J396" s="25">
        <f>IFERROR(IF(AND(ISERROR($E397),ISERROR(INDEX(GrocerySAF!F$2:F$251,MATCH(GrocerySA!$C396,GrocerySAF!$A$2:$A$251,0)))),$E396,INDEX(GrocerySAF!F$2:F$251,MATCH(GrocerySA!$C396,GrocerySAF!$A$2:$A$251,0))),NA())</f>
        <v>84138.077958338894</v>
      </c>
      <c r="K396" s="25">
        <f t="shared" si="33"/>
        <v>79116.825577755299</v>
      </c>
      <c r="L396" s="26">
        <f t="shared" si="34"/>
        <v>80790.576371283154</v>
      </c>
      <c r="M396" s="25">
        <f t="shared" si="35"/>
        <v>84138.077958338894</v>
      </c>
      <c r="N396" s="56">
        <f>M396/GrocerySA!I396</f>
        <v>1.0864506373586686</v>
      </c>
    </row>
    <row r="397" spans="1:14" ht="12.75" x14ac:dyDescent="0.2">
      <c r="A397" s="23">
        <f t="shared" si="31"/>
        <v>12</v>
      </c>
      <c r="B397" s="23">
        <f t="shared" si="32"/>
        <v>2024</v>
      </c>
      <c r="C397" s="23">
        <v>396</v>
      </c>
      <c r="D397" s="24">
        <v>45627</v>
      </c>
      <c r="E397" s="25" t="e">
        <f>IF(ISBLANK(table!E397),NA(),table!E397)</f>
        <v>#N/A</v>
      </c>
      <c r="F397" s="25">
        <f>IFERROR(IF(AND(ISERROR($E398),ISERROR(INDEX(GrocerySAF!C$2:C$251,MATCH(GrocerySA!$C397,GrocerySAF!$A$2:$A$251,0)))),$E397,INDEX(GrocerySAF!C$2:C$251,MATCH(GrocerySA!$C397,GrocerySAF!$A$2:$A$251,0))),NA())</f>
        <v>78916.697506134296</v>
      </c>
      <c r="G397" s="25">
        <f>IFERROR(IF(AND(ISERROR($E398),ISERROR(INDEX(GrocerySAF!D$2:D$251,MATCH(GrocerySA!$C397,GrocerySAF!$A$2:$A$251,0)))),$E397,INDEX(GrocerySAF!D$2:D$251,MATCH(GrocerySA!$C397,GrocerySAF!$A$2:$A$251,0))),NA())</f>
        <v>83425.451770172207</v>
      </c>
      <c r="H397" s="26">
        <f>IFERROR(IF(AND(ISERROR($E398),ISERROR(INDEX(GrocerySAF!B$2:B$251,MATCH(GrocerySA!$C397,GrocerySAF!$A$2:$A$251,0)))),$E397,INDEX(GrocerySAF!B$2:B$251,MATCH(GrocerySA!$C397,GrocerySAF!$A$2:$A$251,0))),NA())</f>
        <v>81171.074638153194</v>
      </c>
      <c r="I397" s="25">
        <f>IFERROR(IF(AND(ISERROR($E398),ISERROR(INDEX(GrocerySAF!E$2:E$251,MATCH(GrocerySA!$C397,GrocerySAF!$A$2:$A$251,0)))),$E397,INDEX(GrocerySAF!E$2:E$251,MATCH(GrocerySA!$C397,GrocerySAF!$A$2:$A$251,0))),NA())</f>
        <v>77723.302340009206</v>
      </c>
      <c r="J397" s="25">
        <f>IFERROR(IF(AND(ISERROR($E398),ISERROR(INDEX(GrocerySAF!F$2:F$251,MATCH(GrocerySA!$C397,GrocerySAF!$A$2:$A$251,0)))),$E397,INDEX(GrocerySAF!F$2:F$251,MATCH(GrocerySA!$C397,GrocerySAF!$A$2:$A$251,0))),NA())</f>
        <v>84618.846936297297</v>
      </c>
      <c r="K397" s="25">
        <f t="shared" si="33"/>
        <v>79447.188489081193</v>
      </c>
      <c r="L397" s="26">
        <f t="shared" si="34"/>
        <v>81171.074638153252</v>
      </c>
      <c r="M397" s="25">
        <f t="shared" si="35"/>
        <v>84618.846936297297</v>
      </c>
      <c r="N397" s="56">
        <f>M397/GrocerySA!I397</f>
        <v>1.0887191407040679</v>
      </c>
    </row>
    <row r="398" spans="1:14" ht="12.75" x14ac:dyDescent="0.2">
      <c r="A398" s="23">
        <f t="shared" si="31"/>
        <v>1</v>
      </c>
      <c r="B398" s="23">
        <f t="shared" si="32"/>
        <v>2025</v>
      </c>
      <c r="C398" s="23">
        <v>397</v>
      </c>
      <c r="D398" s="24">
        <v>45658</v>
      </c>
      <c r="E398" s="25" t="e">
        <f>IF(ISBLANK(table!E398),NA(),table!E398)</f>
        <v>#N/A</v>
      </c>
      <c r="F398" s="25">
        <f>IFERROR(IF(AND(ISERROR($E399),ISERROR(INDEX(GrocerySAF!C$2:C$251,MATCH(GrocerySA!$C398,GrocerySAF!$A$2:$A$251,0)))),$E398,INDEX(GrocerySAF!C$2:C$251,MATCH(GrocerySA!$C398,GrocerySAF!$A$2:$A$251,0))),NA())</f>
        <v>79229.472821617805</v>
      </c>
      <c r="G398" s="25">
        <f>IFERROR(IF(AND(ISERROR($E399),ISERROR(INDEX(GrocerySAF!D$2:D$251,MATCH(GrocerySA!$C398,GrocerySAF!$A$2:$A$251,0)))),$E398,INDEX(GrocerySAF!D$2:D$251,MATCH(GrocerySA!$C398,GrocerySAF!$A$2:$A$251,0))),NA())</f>
        <v>83873.664767439201</v>
      </c>
      <c r="H398" s="26">
        <f>IFERROR(IF(AND(ISERROR($E399),ISERROR(INDEX(GrocerySAF!B$2:B$251,MATCH(GrocerySA!$C398,GrocerySAF!$A$2:$A$251,0)))),$E398,INDEX(GrocerySAF!B$2:B$251,MATCH(GrocerySA!$C398,GrocerySAF!$A$2:$A$251,0))),NA())</f>
        <v>81551.568794528503</v>
      </c>
      <c r="I398" s="25">
        <f>IFERROR(IF(AND(ISERROR($E399),ISERROR(INDEX(GrocerySAF!E$2:E$251,MATCH(GrocerySA!$C398,GrocerySAF!$A$2:$A$251,0)))),$E398,INDEX(GrocerySAF!E$2:E$251,MATCH(GrocerySA!$C398,GrocerySAF!$A$2:$A$251,0))),NA())</f>
        <v>78000.2294665503</v>
      </c>
      <c r="J398" s="25">
        <f>IFERROR(IF(AND(ISERROR($E399),ISERROR(INDEX(GrocerySAF!F$2:F$251,MATCH(GrocerySA!$C398,GrocerySAF!$A$2:$A$251,0)))),$E398,INDEX(GrocerySAF!F$2:F$251,MATCH(GrocerySA!$C398,GrocerySAF!$A$2:$A$251,0))),NA())</f>
        <v>85102.908122506706</v>
      </c>
      <c r="K398" s="25">
        <f t="shared" si="33"/>
        <v>79775.899130539401</v>
      </c>
      <c r="L398" s="26">
        <f t="shared" si="34"/>
        <v>81551.568794528503</v>
      </c>
      <c r="M398" s="25">
        <f t="shared" si="35"/>
        <v>85102.908122506706</v>
      </c>
      <c r="N398" s="56">
        <f>M398/GrocerySA!I398</f>
        <v>1.0910597148820225</v>
      </c>
    </row>
    <row r="399" spans="1:14" ht="12.75" x14ac:dyDescent="0.2">
      <c r="A399" s="23">
        <f t="shared" si="31"/>
        <v>2</v>
      </c>
      <c r="B399" s="23">
        <f t="shared" si="32"/>
        <v>2025</v>
      </c>
      <c r="C399" s="23">
        <v>398</v>
      </c>
      <c r="D399" s="24">
        <v>45689</v>
      </c>
      <c r="E399" s="25" t="e">
        <f>IF(ISBLANK(table!E399),NA(),table!E399)</f>
        <v>#N/A</v>
      </c>
      <c r="F399" s="25">
        <f>IFERROR(IF(AND(ISERROR($E400),ISERROR(INDEX(GrocerySAF!C$2:C$251,MATCH(GrocerySA!$C399,GrocerySAF!$A$2:$A$251,0)))),$E399,INDEX(GrocerySAF!C$2:C$251,MATCH(GrocerySA!$C399,GrocerySAF!$A$2:$A$251,0))),NA())</f>
        <v>79540.150310862606</v>
      </c>
      <c r="G399" s="25">
        <f>IFERROR(IF(AND(ISERROR($E400),ISERROR(INDEX(GrocerySAF!D$2:D$251,MATCH(GrocerySA!$C399,GrocerySAF!$A$2:$A$251,0)))),$E399,INDEX(GrocerySAF!D$2:D$251,MATCH(GrocerySA!$C399,GrocerySAF!$A$2:$A$251,0))),NA())</f>
        <v>84323.970185906204</v>
      </c>
      <c r="H399" s="26">
        <f>IFERROR(IF(AND(ISERROR($E400),ISERROR(INDEX(GrocerySAF!B$2:B$251,MATCH(GrocerySA!$C399,GrocerySAF!$A$2:$A$251,0)))),$E399,INDEX(GrocerySAF!B$2:B$251,MATCH(GrocerySA!$C399,GrocerySAF!$A$2:$A$251,0))),NA())</f>
        <v>81932.060248384398</v>
      </c>
      <c r="I399" s="25">
        <f>IFERROR(IF(AND(ISERROR($E400),ISERROR(INDEX(GrocerySAF!E$2:E$251,MATCH(GrocerySA!$C399,GrocerySAF!$A$2:$A$251,0)))),$E399,INDEX(GrocerySAF!E$2:E$251,MATCH(GrocerySA!$C399,GrocerySAF!$A$2:$A$251,0))),NA())</f>
        <v>78273.949675351003</v>
      </c>
      <c r="J399" s="25">
        <f>IFERROR(IF(AND(ISERROR($E400),ISERROR(INDEX(GrocerySAF!F$2:F$251,MATCH(GrocerySA!$C399,GrocerySAF!$A$2:$A$251,0)))),$E399,INDEX(GrocerySAF!F$2:F$251,MATCH(GrocerySA!$C399,GrocerySAF!$A$2:$A$251,0))),NA())</f>
        <v>85590.170821417705</v>
      </c>
      <c r="K399" s="25">
        <f t="shared" si="33"/>
        <v>80103.0049618677</v>
      </c>
      <c r="L399" s="26">
        <f t="shared" si="34"/>
        <v>81932.060248384354</v>
      </c>
      <c r="M399" s="25">
        <f t="shared" si="35"/>
        <v>85590.170821417705</v>
      </c>
      <c r="N399" s="56">
        <f>M399/GrocerySA!I399</f>
        <v>1.0934694259892526</v>
      </c>
    </row>
    <row r="400" spans="1:14" ht="12.75" x14ac:dyDescent="0.2">
      <c r="A400" s="23">
        <f t="shared" si="31"/>
        <v>3</v>
      </c>
      <c r="B400" s="23">
        <f t="shared" si="32"/>
        <v>2025</v>
      </c>
      <c r="C400" s="23">
        <v>399</v>
      </c>
      <c r="D400" s="24">
        <v>45717</v>
      </c>
      <c r="E400" s="25" t="e">
        <f>IF(ISBLANK(table!E400),NA(),table!E400)</f>
        <v>#N/A</v>
      </c>
      <c r="F400" s="25">
        <f>IFERROR(IF(AND(ISERROR($E401),ISERROR(INDEX(GrocerySAF!C$2:C$251,MATCH(GrocerySA!$C400,GrocerySAF!$A$2:$A$251,0)))),$E400,INDEX(GrocerySAF!C$2:C$251,MATCH(GrocerySA!$C400,GrocerySAF!$A$2:$A$251,0))),NA())</f>
        <v>79848.790384876003</v>
      </c>
      <c r="G400" s="25">
        <f>IFERROR(IF(AND(ISERROR($E401),ISERROR(INDEX(GrocerySAF!D$2:D$251,MATCH(GrocerySA!$C400,GrocerySAF!$A$2:$A$251,0)))),$E400,INDEX(GrocerySAF!D$2:D$251,MATCH(GrocerySA!$C400,GrocerySAF!$A$2:$A$251,0))),NA())</f>
        <v>84776.309465976694</v>
      </c>
      <c r="H400" s="26">
        <f>IFERROR(IF(AND(ISERROR($E401),ISERROR(INDEX(GrocerySAF!B$2:B$251,MATCH(GrocerySA!$C400,GrocerySAF!$A$2:$A$251,0)))),$E400,INDEX(GrocerySAF!B$2:B$251,MATCH(GrocerySA!$C400,GrocerySAF!$A$2:$A$251,0))),NA())</f>
        <v>82312.5499254264</v>
      </c>
      <c r="I400" s="25">
        <f>IFERROR(IF(AND(ISERROR($E401),ISERROR(INDEX(GrocerySAF!E$2:E$251,MATCH(GrocerySA!$C400,GrocerySAF!$A$2:$A$251,0)))),$E400,INDEX(GrocerySAF!E$2:E$251,MATCH(GrocerySA!$C400,GrocerySAF!$A$2:$A$251,0))),NA())</f>
        <v>78544.554867035098</v>
      </c>
      <c r="J400" s="25">
        <f>IFERROR(IF(AND(ISERROR($E401),ISERROR(INDEX(GrocerySAF!F$2:F$251,MATCH(GrocerySA!$C400,GrocerySAF!$A$2:$A$251,0)))),$E400,INDEX(GrocerySAF!F$2:F$251,MATCH(GrocerySA!$C400,GrocerySAF!$A$2:$A$251,0))),NA())</f>
        <v>86080.544983817701</v>
      </c>
      <c r="K400" s="25">
        <f t="shared" si="33"/>
        <v>80428.552396230749</v>
      </c>
      <c r="L400" s="26">
        <f t="shared" si="34"/>
        <v>82312.5499254264</v>
      </c>
      <c r="M400" s="25">
        <f t="shared" si="35"/>
        <v>86080.544983817701</v>
      </c>
      <c r="N400" s="56">
        <f>M400/GrocerySA!I400</f>
        <v>1.0959454175982024</v>
      </c>
    </row>
    <row r="401" spans="1:14" ht="12.75" x14ac:dyDescent="0.2">
      <c r="A401" s="23">
        <f t="shared" si="31"/>
        <v>4</v>
      </c>
      <c r="B401" s="23">
        <f t="shared" si="32"/>
        <v>2025</v>
      </c>
      <c r="C401" s="23">
        <v>400</v>
      </c>
      <c r="D401" s="24">
        <v>45748</v>
      </c>
      <c r="E401" s="25" t="e">
        <f>IF(ISBLANK(table!E401),NA(),table!E401)</f>
        <v>#N/A</v>
      </c>
      <c r="F401" s="25">
        <f>IFERROR(IF(AND(ISERROR($E402),ISERROR(INDEX(GrocerySAF!C$2:C$251,MATCH(GrocerySA!$C401,GrocerySAF!$A$2:$A$251,0)))),$E401,INDEX(GrocerySAF!C$2:C$251,MATCH(GrocerySA!$C401,GrocerySAF!$A$2:$A$251,0))),NA())</f>
        <v>80155.451819950802</v>
      </c>
      <c r="G401" s="25">
        <f>IFERROR(IF(AND(ISERROR($E402),ISERROR(INDEX(GrocerySAF!D$2:D$251,MATCH(GrocerySA!$C401,GrocerySAF!$A$2:$A$251,0)))),$E401,INDEX(GrocerySAF!D$2:D$251,MATCH(GrocerySA!$C401,GrocerySAF!$A$2:$A$251,0))),NA())</f>
        <v>85230.625048592905</v>
      </c>
      <c r="H401" s="26">
        <f>IFERROR(IF(AND(ISERROR($E402),ISERROR(INDEX(GrocerySAF!B$2:B$251,MATCH(GrocerySA!$C401,GrocerySAF!$A$2:$A$251,0)))),$E401,INDEX(GrocerySAF!B$2:B$251,MATCH(GrocerySA!$C401,GrocerySAF!$A$2:$A$251,0))),NA())</f>
        <v>82693.038434271904</v>
      </c>
      <c r="I401" s="25">
        <f>IFERROR(IF(AND(ISERROR($E402),ISERROR(INDEX(GrocerySAF!E$2:E$251,MATCH(GrocerySA!$C401,GrocerySAF!$A$2:$A$251,0)))),$E401,INDEX(GrocerySAF!E$2:E$251,MATCH(GrocerySA!$C401,GrocerySAF!$A$2:$A$251,0))),NA())</f>
        <v>78812.1346100027</v>
      </c>
      <c r="J401" s="25">
        <f>IFERROR(IF(AND(ISERROR($E402),ISERROR(INDEX(GrocerySAF!F$2:F$251,MATCH(GrocerySA!$C401,GrocerySAF!$A$2:$A$251,0)))),$E401,INDEX(GrocerySAF!F$2:F$251,MATCH(GrocerySA!$C401,GrocerySAF!$A$2:$A$251,0))),NA())</f>
        <v>86573.942258541094</v>
      </c>
      <c r="K401" s="25">
        <f t="shared" si="33"/>
        <v>80752.58652213731</v>
      </c>
      <c r="L401" s="26">
        <f t="shared" si="34"/>
        <v>82693.038434271904</v>
      </c>
      <c r="M401" s="25">
        <f t="shared" si="35"/>
        <v>86573.942258541094</v>
      </c>
      <c r="N401" s="56">
        <f>M401/GrocerySA!I401</f>
        <v>1.0984849311206613</v>
      </c>
    </row>
    <row r="402" spans="1:14" ht="12.75" x14ac:dyDescent="0.2">
      <c r="A402" s="23">
        <f t="shared" ref="A402:A433" si="36">MONTH(D402)</f>
        <v>5</v>
      </c>
      <c r="B402" s="23">
        <f t="shared" ref="B402:B433" si="37">YEAR(D402)</f>
        <v>2025</v>
      </c>
      <c r="C402" s="23">
        <v>401</v>
      </c>
      <c r="D402" s="24">
        <v>45778</v>
      </c>
      <c r="E402" s="25" t="e">
        <f>IF(ISBLANK(table!E402),NA(),table!E402)</f>
        <v>#N/A</v>
      </c>
      <c r="F402" s="25">
        <f>IFERROR(IF(AND(ISERROR($E403),ISERROR(INDEX(GrocerySAF!C$2:C$251,MATCH(GrocerySA!$C402,GrocerySAF!$A$2:$A$251,0)))),$E402,INDEX(GrocerySAF!C$2:C$251,MATCH(GrocerySA!$C402,GrocerySAF!$A$2:$A$251,0))),NA())</f>
        <v>80460.191469701793</v>
      </c>
      <c r="G402" s="25">
        <f>IFERROR(IF(AND(ISERROR($E403),ISERROR(INDEX(GrocerySAF!D$2:D$251,MATCH(GrocerySA!$C402,GrocerySAF!$A$2:$A$251,0)))),$E402,INDEX(GrocerySAF!D$2:D$251,MATCH(GrocerySA!$C402,GrocerySAF!$A$2:$A$251,0))),NA())</f>
        <v>85686.860880433203</v>
      </c>
      <c r="H402" s="26">
        <f>IFERROR(IF(AND(ISERROR($E403),ISERROR(INDEX(GrocerySAF!B$2:B$251,MATCH(GrocerySA!$C402,GrocerySAF!$A$2:$A$251,0)))),$E402,INDEX(GrocerySAF!B$2:B$251,MATCH(GrocerySA!$C402,GrocerySAF!$A$2:$A$251,0))),NA())</f>
        <v>83073.526175067498</v>
      </c>
      <c r="I402" s="25">
        <f>IFERROR(IF(AND(ISERROR($E403),ISERROR(INDEX(GrocerySAF!E$2:E$251,MATCH(GrocerySA!$C402,GrocerySAF!$A$2:$A$251,0)))),$E402,INDEX(GrocerySAF!E$2:E$251,MATCH(GrocerySA!$C402,GrocerySAF!$A$2:$A$251,0))),NA())</f>
        <v>79076.775642529406</v>
      </c>
      <c r="J402" s="25">
        <f>IFERROR(IF(AND(ISERROR($E403),ISERROR(INDEX(GrocerySAF!F$2:F$251,MATCH(GrocerySA!$C402,GrocerySAF!$A$2:$A$251,0)))),$E402,INDEX(GrocerySAF!F$2:F$251,MATCH(GrocerySA!$C402,GrocerySAF!$A$2:$A$251,0))),NA())</f>
        <v>87070.276707605604</v>
      </c>
      <c r="K402" s="25">
        <f t="shared" ref="K402:K413" si="38">IF(ISERROR(E402=H402),AVERAGE(H402:I402),H402)</f>
        <v>81075.150908798445</v>
      </c>
      <c r="L402" s="26">
        <f t="shared" ref="L402:L413" si="39">IF(ISERROR(E402=H402),AVERAGE(I402:J402),H402)</f>
        <v>83073.526175067498</v>
      </c>
      <c r="M402" s="25">
        <f t="shared" ref="M402:M413" si="40">IF(ISERROR(E402=H402),AVERAGE(J402),H402)</f>
        <v>87070.276707605604</v>
      </c>
      <c r="N402" s="56">
        <f>M402/GrocerySA!I402</f>
        <v>1.1010853186681666</v>
      </c>
    </row>
    <row r="403" spans="1:14" ht="12.75" x14ac:dyDescent="0.2">
      <c r="A403" s="23">
        <f t="shared" si="36"/>
        <v>6</v>
      </c>
      <c r="B403" s="23">
        <f t="shared" si="37"/>
        <v>2025</v>
      </c>
      <c r="C403" s="23">
        <v>402</v>
      </c>
      <c r="D403" s="24">
        <v>45809</v>
      </c>
      <c r="E403" s="25" t="e">
        <f>IF(ISBLANK(table!E403),NA(),table!E403)</f>
        <v>#N/A</v>
      </c>
      <c r="F403" s="25">
        <f>IFERROR(IF(AND(ISERROR($E404),ISERROR(INDEX(GrocerySAF!C$2:C$251,MATCH(GrocerySA!$C403,GrocerySAF!$A$2:$A$251,0)))),$E403,INDEX(GrocerySAF!C$2:C$251,MATCH(GrocerySA!$C403,GrocerySAF!$A$2:$A$251,0))),NA())</f>
        <v>80763.064075594593</v>
      </c>
      <c r="G403" s="25">
        <f>IFERROR(IF(AND(ISERROR($E404),ISERROR(INDEX(GrocerySAF!D$2:D$251,MATCH(GrocerySA!$C403,GrocerySAF!$A$2:$A$251,0)))),$E403,INDEX(GrocerySAF!D$2:D$251,MATCH(GrocerySA!$C403,GrocerySAF!$A$2:$A$251,0))),NA())</f>
        <v>86144.962746197401</v>
      </c>
      <c r="H403" s="26">
        <f>IFERROR(IF(AND(ISERROR($E404),ISERROR(INDEX(GrocerySAF!B$2:B$251,MATCH(GrocerySA!$C403,GrocerySAF!$A$2:$A$251,0)))),$E403,INDEX(GrocerySAF!B$2:B$251,MATCH(GrocerySA!$C403,GrocerySAF!$A$2:$A$251,0))),NA())</f>
        <v>83454.013410896005</v>
      </c>
      <c r="I403" s="25">
        <f>IFERROR(IF(AND(ISERROR($E404),ISERROR(INDEX(GrocerySAF!E$2:E$251,MATCH(GrocerySA!$C403,GrocerySAF!$A$2:$A$251,0)))),$E403,INDEX(GrocerySAF!E$2:E$251,MATCH(GrocerySA!$C403,GrocerySAF!$A$2:$A$251,0))),NA())</f>
        <v>79338.561545194796</v>
      </c>
      <c r="J403" s="25">
        <f>IFERROR(IF(AND(ISERROR($E404),ISERROR(INDEX(GrocerySAF!F$2:F$251,MATCH(GrocerySA!$C403,GrocerySAF!$A$2:$A$251,0)))),$E403,INDEX(GrocerySAF!F$2:F$251,MATCH(GrocerySA!$C403,GrocerySAF!$A$2:$A$251,0))),NA())</f>
        <v>87569.465276597199</v>
      </c>
      <c r="K403" s="25">
        <f t="shared" si="38"/>
        <v>81396.2874780454</v>
      </c>
      <c r="L403" s="26">
        <f t="shared" si="39"/>
        <v>83454.013410896005</v>
      </c>
      <c r="M403" s="25">
        <f t="shared" si="40"/>
        <v>87569.465276597199</v>
      </c>
      <c r="N403" s="56">
        <f>M403/GrocerySA!I403</f>
        <v>1.1037440504478231</v>
      </c>
    </row>
    <row r="404" spans="1:14" ht="12.75" x14ac:dyDescent="0.2">
      <c r="A404" s="23">
        <f t="shared" si="36"/>
        <v>7</v>
      </c>
      <c r="B404" s="23">
        <f t="shared" si="37"/>
        <v>2025</v>
      </c>
      <c r="C404" s="23">
        <v>403</v>
      </c>
      <c r="D404" s="24">
        <v>45839</v>
      </c>
      <c r="E404" s="25" t="e">
        <f>IF(ISBLANK(table!E404),NA(),table!E404)</f>
        <v>#N/A</v>
      </c>
      <c r="F404" s="25">
        <f>IFERROR(IF(AND(ISERROR($E405),ISERROR(INDEX(GrocerySAF!C$2:C$251,MATCH(GrocerySA!$C404,GrocerySAF!$A$2:$A$251,0)))),$E404,INDEX(GrocerySAF!C$2:C$251,MATCH(GrocerySA!$C404,GrocerySAF!$A$2:$A$251,0))),NA())</f>
        <v>81064.122153680597</v>
      </c>
      <c r="G404" s="25">
        <f>IFERROR(IF(AND(ISERROR($E405),ISERROR(INDEX(GrocerySAF!D$2:D$251,MATCH(GrocerySA!$C404,GrocerySAF!$A$2:$A$251,0)))),$E404,INDEX(GrocerySAF!D$2:D$251,MATCH(GrocerySA!$C404,GrocerySAF!$A$2:$A$251,0))),NA())</f>
        <v>86604.878475770398</v>
      </c>
      <c r="H404" s="26">
        <f>IFERROR(IF(AND(ISERROR($E405),ISERROR(INDEX(GrocerySAF!B$2:B$251,MATCH(GrocerySA!$C404,GrocerySAF!$A$2:$A$251,0)))),$E404,INDEX(GrocerySAF!B$2:B$251,MATCH(GrocerySA!$C404,GrocerySAF!$A$2:$A$251,0))),NA())</f>
        <v>83834.500314725505</v>
      </c>
      <c r="I404" s="25">
        <f>IFERROR(IF(AND(ISERROR($E405),ISERROR(INDEX(GrocerySAF!E$2:E$251,MATCH(GrocerySA!$C404,GrocerySAF!$A$2:$A$251,0)))),$E404,INDEX(GrocerySAF!E$2:E$251,MATCH(GrocerySA!$C404,GrocerySAF!$A$2:$A$251,0))),NA())</f>
        <v>79597.572542804803</v>
      </c>
      <c r="J404" s="25">
        <f>IFERROR(IF(AND(ISERROR($E405),ISERROR(INDEX(GrocerySAF!F$2:F$251,MATCH(GrocerySA!$C404,GrocerySAF!$A$2:$A$251,0)))),$E404,INDEX(GrocerySAF!F$2:F$251,MATCH(GrocerySA!$C404,GrocerySAF!$A$2:$A$251,0))),NA())</f>
        <v>88071.428086646105</v>
      </c>
      <c r="K404" s="25">
        <f t="shared" si="38"/>
        <v>81716.036428765161</v>
      </c>
      <c r="L404" s="26">
        <f t="shared" si="39"/>
        <v>83834.500314725447</v>
      </c>
      <c r="M404" s="25">
        <f t="shared" si="40"/>
        <v>88071.428086646105</v>
      </c>
      <c r="N404" s="56">
        <f>M404/GrocerySA!I404</f>
        <v>1.1064587181887282</v>
      </c>
    </row>
    <row r="405" spans="1:14" ht="12.75" x14ac:dyDescent="0.2">
      <c r="A405" s="23">
        <f t="shared" si="36"/>
        <v>8</v>
      </c>
      <c r="B405" s="23">
        <f t="shared" si="37"/>
        <v>2025</v>
      </c>
      <c r="C405" s="23">
        <v>404</v>
      </c>
      <c r="D405" s="24">
        <v>45870</v>
      </c>
      <c r="E405" s="25" t="e">
        <f>IF(ISBLANK(table!E405),NA(),table!E405)</f>
        <v>#N/A</v>
      </c>
      <c r="F405" s="25">
        <f>IFERROR(IF(AND(ISERROR($E406),ISERROR(INDEX(GrocerySAF!C$2:C$251,MATCH(GrocerySA!$C405,GrocerySAF!$A$2:$A$251,0)))),$E405,INDEX(GrocerySAF!C$2:C$251,MATCH(GrocerySA!$C405,GrocerySAF!$A$2:$A$251,0))),NA())</f>
        <v>81363.415939880404</v>
      </c>
      <c r="G405" s="25">
        <f>IFERROR(IF(AND(ISERROR($E406),ISERROR(INDEX(GrocerySAF!D$2:D$251,MATCH(GrocerySA!$C405,GrocerySAF!$A$2:$A$251,0)))),$E405,INDEX(GrocerySAF!D$2:D$251,MATCH(GrocerySA!$C405,GrocerySAF!$A$2:$A$251,0))),NA())</f>
        <v>87066.558060673007</v>
      </c>
      <c r="H405" s="26">
        <f>IFERROR(IF(AND(ISERROR($E406),ISERROR(INDEX(GrocerySAF!B$2:B$251,MATCH(GrocerySA!$C405,GrocerySAF!$A$2:$A$251,0)))),$E405,INDEX(GrocerySAF!B$2:B$251,MATCH(GrocerySA!$C405,GrocerySAF!$A$2:$A$251,0))),NA())</f>
        <v>84214.987000276698</v>
      </c>
      <c r="I405" s="25">
        <f>IFERROR(IF(AND(ISERROR($E406),ISERROR(INDEX(GrocerySAF!E$2:E$251,MATCH(GrocerySA!$C405,GrocerySAF!$A$2:$A$251,0)))),$E405,INDEX(GrocerySAF!E$2:E$251,MATCH(GrocerySA!$C405,GrocerySAF!$A$2:$A$251,0))),NA())</f>
        <v>79853.885404369794</v>
      </c>
      <c r="J405" s="25">
        <f>IFERROR(IF(AND(ISERROR($E406),ISERROR(INDEX(GrocerySAF!F$2:F$251,MATCH(GrocerySA!$C405,GrocerySAF!$A$2:$A$251,0)))),$E405,INDEX(GrocerySAF!F$2:F$251,MATCH(GrocerySA!$C405,GrocerySAF!$A$2:$A$251,0))),NA())</f>
        <v>88576.088596183603</v>
      </c>
      <c r="K405" s="25">
        <f t="shared" si="38"/>
        <v>82034.436202323239</v>
      </c>
      <c r="L405" s="26">
        <f t="shared" si="39"/>
        <v>84214.987000276698</v>
      </c>
      <c r="M405" s="25">
        <f t="shared" si="40"/>
        <v>88576.088596183603</v>
      </c>
      <c r="N405" s="56">
        <f>M405/GrocerySA!I405</f>
        <v>1.1092270356995868</v>
      </c>
    </row>
    <row r="406" spans="1:14" ht="12.75" x14ac:dyDescent="0.2">
      <c r="A406" s="23">
        <f t="shared" si="36"/>
        <v>9</v>
      </c>
      <c r="B406" s="23">
        <f t="shared" si="37"/>
        <v>2025</v>
      </c>
      <c r="C406" s="23">
        <v>405</v>
      </c>
      <c r="D406" s="24">
        <v>45901</v>
      </c>
      <c r="E406" s="25" t="e">
        <f>IF(ISBLANK(table!E406),NA(),table!E406)</f>
        <v>#N/A</v>
      </c>
      <c r="F406" s="25">
        <f>IFERROR(IF(AND(ISERROR($E407),ISERROR(INDEX(GrocerySAF!C$2:C$251,MATCH(GrocerySA!$C406,GrocerySAF!$A$2:$A$251,0)))),$E406,INDEX(GrocerySAF!C$2:C$251,MATCH(GrocerySA!$C406,GrocerySAF!$A$2:$A$251,0))),NA())</f>
        <v>81660.993379811494</v>
      </c>
      <c r="G406" s="25">
        <f>IFERROR(IF(AND(ISERROR($E407),ISERROR(INDEX(GrocerySAF!D$2:D$251,MATCH(GrocerySA!$C406,GrocerySAF!$A$2:$A$251,0)))),$E406,INDEX(GrocerySAF!D$2:D$251,MATCH(GrocerySA!$C406,GrocerySAF!$A$2:$A$251,0))),NA())</f>
        <v>87529.9537048231</v>
      </c>
      <c r="H406" s="26">
        <f>IFERROR(IF(AND(ISERROR($E407),ISERROR(INDEX(GrocerySAF!B$2:B$251,MATCH(GrocerySA!$C406,GrocerySAF!$A$2:$A$251,0)))),$E406,INDEX(GrocerySAF!B$2:B$251,MATCH(GrocerySA!$C406,GrocerySAF!$A$2:$A$251,0))),NA())</f>
        <v>84595.473542317297</v>
      </c>
      <c r="I406" s="25">
        <f>IFERROR(IF(AND(ISERROR($E407),ISERROR(INDEX(GrocerySAF!E$2:E$251,MATCH(GrocerySA!$C406,GrocerySAF!$A$2:$A$251,0)))),$E406,INDEX(GrocerySAF!E$2:E$251,MATCH(GrocerySA!$C406,GrocerySAF!$A$2:$A$251,0))),NA())</f>
        <v>80107.573416804604</v>
      </c>
      <c r="J406" s="25">
        <f>IFERROR(IF(AND(ISERROR($E407),ISERROR(INDEX(GrocerySAF!F$2:F$251,MATCH(GrocerySA!$C406,GrocerySAF!$A$2:$A$251,0)))),$E406,INDEX(GrocerySAF!F$2:F$251,MATCH(GrocerySA!$C406,GrocerySAF!$A$2:$A$251,0))),NA())</f>
        <v>89083.373667829903</v>
      </c>
      <c r="K406" s="25">
        <f t="shared" si="38"/>
        <v>82351.523479560943</v>
      </c>
      <c r="L406" s="26">
        <f t="shared" si="39"/>
        <v>84595.473542317253</v>
      </c>
      <c r="M406" s="25">
        <f t="shared" si="40"/>
        <v>89083.373667829903</v>
      </c>
      <c r="N406" s="56">
        <f>M406/GrocerySA!I406</f>
        <v>1.1120468373735859</v>
      </c>
    </row>
    <row r="407" spans="1:14" ht="12.75" x14ac:dyDescent="0.2">
      <c r="A407" s="23">
        <f t="shared" si="36"/>
        <v>10</v>
      </c>
      <c r="B407" s="23">
        <f t="shared" si="37"/>
        <v>2025</v>
      </c>
      <c r="C407" s="23">
        <v>406</v>
      </c>
      <c r="D407" s="24">
        <v>45931</v>
      </c>
      <c r="E407" s="25" t="e">
        <f>IF(ISBLANK(table!E407),NA(),table!E407)</f>
        <v>#N/A</v>
      </c>
      <c r="F407" s="25">
        <f>IFERROR(IF(AND(ISERROR($E408),ISERROR(INDEX(GrocerySAF!C$2:C$251,MATCH(GrocerySA!$C407,GrocerySAF!$A$2:$A$251,0)))),$E407,INDEX(GrocerySAF!C$2:C$251,MATCH(GrocerySA!$C407,GrocerySAF!$A$2:$A$251,0))),NA())</f>
        <v>81956.900152073402</v>
      </c>
      <c r="G407" s="25">
        <f>IFERROR(IF(AND(ISERROR($E408),ISERROR(INDEX(GrocerySAF!D$2:D$251,MATCH(GrocerySA!$C407,GrocerySAF!$A$2:$A$251,0)))),$E407,INDEX(GrocerySAF!D$2:D$251,MATCH(GrocerySA!$C407,GrocerySAF!$A$2:$A$251,0))),NA())</f>
        <v>87995.019827935394</v>
      </c>
      <c r="H407" s="26">
        <f>IFERROR(IF(AND(ISERROR($E408),ISERROR(INDEX(GrocerySAF!B$2:B$251,MATCH(GrocerySA!$C407,GrocerySAF!$A$2:$A$251,0)))),$E407,INDEX(GrocerySAF!B$2:B$251,MATCH(GrocerySA!$C407,GrocerySAF!$A$2:$A$251,0))),NA())</f>
        <v>84975.959990004398</v>
      </c>
      <c r="I407" s="25">
        <f>IFERROR(IF(AND(ISERROR($E408),ISERROR(INDEX(GrocerySAF!E$2:E$251,MATCH(GrocerySA!$C407,GrocerySAF!$A$2:$A$251,0)))),$E407,INDEX(GrocerySAF!E$2:E$251,MATCH(GrocerySA!$C407,GrocerySAF!$A$2:$A$251,0))),NA())</f>
        <v>80358.706413476306</v>
      </c>
      <c r="J407" s="25">
        <f>IFERROR(IF(AND(ISERROR($E408),ISERROR(INDEX(GrocerySAF!F$2:F$251,MATCH(GrocerySA!$C407,GrocerySAF!$A$2:$A$251,0)))),$E407,INDEX(GrocerySAF!F$2:F$251,MATCH(GrocerySA!$C407,GrocerySAF!$A$2:$A$251,0))),NA())</f>
        <v>89593.213566532606</v>
      </c>
      <c r="K407" s="25">
        <f t="shared" si="38"/>
        <v>82667.333201740345</v>
      </c>
      <c r="L407" s="26">
        <f t="shared" si="39"/>
        <v>84975.959990004456</v>
      </c>
      <c r="M407" s="25">
        <f t="shared" si="40"/>
        <v>89593.213566532606</v>
      </c>
      <c r="N407" s="56">
        <f>M407/GrocerySA!I407</f>
        <v>1.1149160752481657</v>
      </c>
    </row>
    <row r="408" spans="1:14" ht="12.75" x14ac:dyDescent="0.2">
      <c r="A408" s="23">
        <f t="shared" si="36"/>
        <v>11</v>
      </c>
      <c r="B408" s="23">
        <f t="shared" si="37"/>
        <v>2025</v>
      </c>
      <c r="C408" s="23">
        <v>407</v>
      </c>
      <c r="D408" s="24">
        <v>45962</v>
      </c>
      <c r="E408" s="25" t="e">
        <f>IF(ISBLANK(table!E408),NA(),table!E408)</f>
        <v>#N/A</v>
      </c>
      <c r="F408" s="25">
        <f>IFERROR(IF(AND(ISERROR($E409),ISERROR(INDEX(GrocerySAF!C$2:C$251,MATCH(GrocerySA!$C408,GrocerySAF!$A$2:$A$251,0)))),$E408,INDEX(GrocerySAF!C$2:C$251,MATCH(GrocerySA!$C408,GrocerySAF!$A$2:$A$251,0))),NA())</f>
        <v>82251.179716223007</v>
      </c>
      <c r="G408" s="25">
        <f>IFERROR(IF(AND(ISERROR($E409),ISERROR(INDEX(GrocerySAF!D$2:D$251,MATCH(GrocerySA!$C408,GrocerySAF!$A$2:$A$251,0)))),$E408,INDEX(GrocerySAF!D$2:D$251,MATCH(GrocerySA!$C408,GrocerySAF!$A$2:$A$251,0))),NA())</f>
        <v>88461.7130350917</v>
      </c>
      <c r="H408" s="26">
        <f>IFERROR(IF(AND(ISERROR($E409),ISERROR(INDEX(GrocerySAF!B$2:B$251,MATCH(GrocerySA!$C408,GrocerySAF!$A$2:$A$251,0)))),$E408,INDEX(GrocerySAF!B$2:B$251,MATCH(GrocerySA!$C408,GrocerySAF!$A$2:$A$251,0))),NA())</f>
        <v>85356.446375657397</v>
      </c>
      <c r="I408" s="25">
        <f>IFERROR(IF(AND(ISERROR($E409),ISERROR(INDEX(GrocerySAF!E$2:E$251,MATCH(GrocerySA!$C408,GrocerySAF!$A$2:$A$251,0)))),$E408,INDEX(GrocerySAF!E$2:E$251,MATCH(GrocerySA!$C408,GrocerySAF!$A$2:$A$251,0))),NA())</f>
        <v>80607.350842932501</v>
      </c>
      <c r="J408" s="25">
        <f>IFERROR(IF(AND(ISERROR($E409),ISERROR(INDEX(GrocerySAF!F$2:F$251,MATCH(GrocerySA!$C408,GrocerySAF!$A$2:$A$251,0)))),$E408,INDEX(GrocerySAF!F$2:F$251,MATCH(GrocerySA!$C408,GrocerySAF!$A$2:$A$251,0))),NA())</f>
        <v>90105.541908382205</v>
      </c>
      <c r="K408" s="25">
        <f t="shared" si="38"/>
        <v>82981.898609294949</v>
      </c>
      <c r="L408" s="26">
        <f t="shared" si="39"/>
        <v>85356.446375657353</v>
      </c>
      <c r="M408" s="25">
        <f t="shared" si="40"/>
        <v>90105.541908382205</v>
      </c>
      <c r="N408" s="56">
        <f>M408/GrocerySA!I408</f>
        <v>1.1178328150736203</v>
      </c>
    </row>
    <row r="409" spans="1:14" ht="12.75" x14ac:dyDescent="0.2">
      <c r="A409" s="23">
        <f t="shared" si="36"/>
        <v>12</v>
      </c>
      <c r="B409" s="23">
        <f t="shared" si="37"/>
        <v>2025</v>
      </c>
      <c r="C409" s="23">
        <v>408</v>
      </c>
      <c r="D409" s="24">
        <v>45992</v>
      </c>
      <c r="E409" s="25" t="e">
        <f>IF(ISBLANK(table!E409),NA(),table!E409)</f>
        <v>#N/A</v>
      </c>
      <c r="F409" s="25">
        <f>IFERROR(IF(AND(ISERROR($E410),ISERROR(INDEX(GrocerySAF!C$2:C$251,MATCH(GrocerySA!$C409,GrocerySAF!$A$2:$A$251,0)))),$E409,INDEX(GrocerySAF!C$2:C$251,MATCH(GrocerySA!$C409,GrocerySAF!$A$2:$A$251,0))),NA())</f>
        <v>82543.873378529999</v>
      </c>
      <c r="G409" s="25">
        <f>IFERROR(IF(AND(ISERROR($E410),ISERROR(INDEX(GrocerySAF!D$2:D$251,MATCH(GrocerySA!$C409,GrocerySAF!$A$2:$A$251,0)))),$E409,INDEX(GrocerySAF!D$2:D$251,MATCH(GrocerySA!$C409,GrocerySAF!$A$2:$A$251,0))),NA())</f>
        <v>88929.992062519697</v>
      </c>
      <c r="H409" s="26">
        <f>IFERROR(IF(AND(ISERROR($E410),ISERROR(INDEX(GrocerySAF!B$2:B$251,MATCH(GrocerySA!$C409,GrocerySAF!$A$2:$A$251,0)))),$E409,INDEX(GrocerySAF!B$2:B$251,MATCH(GrocerySA!$C409,GrocerySAF!$A$2:$A$251,0))),NA())</f>
        <v>85736.932720524797</v>
      </c>
      <c r="I409" s="25">
        <f>IFERROR(IF(AND(ISERROR($E410),ISERROR(INDEX(GrocerySAF!E$2:E$251,MATCH(GrocerySA!$C409,GrocerySAF!$A$2:$A$251,0)))),$E409,INDEX(GrocerySAF!E$2:E$251,MATCH(GrocerySA!$C409,GrocerySAF!$A$2:$A$251,0))),NA())</f>
        <v>80853.569866413207</v>
      </c>
      <c r="J409" s="25">
        <f>IFERROR(IF(AND(ISERROR($E410),ISERROR(INDEX(GrocerySAF!F$2:F$251,MATCH(GrocerySA!$C409,GrocerySAF!$A$2:$A$251,0)))),$E409,INDEX(GrocerySAF!F$2:F$251,MATCH(GrocerySA!$C409,GrocerySAF!$A$2:$A$251,0))),NA())</f>
        <v>90620.295574636402</v>
      </c>
      <c r="K409" s="25">
        <f t="shared" si="38"/>
        <v>83295.251293469002</v>
      </c>
      <c r="L409" s="26">
        <f t="shared" si="39"/>
        <v>85736.932720524812</v>
      </c>
      <c r="M409" s="25">
        <f t="shared" si="40"/>
        <v>90620.295574636402</v>
      </c>
      <c r="N409" s="56">
        <f>M409/GrocerySA!I409</f>
        <v>1.1207952317301493</v>
      </c>
    </row>
    <row r="410" spans="1:14" ht="12.75" x14ac:dyDescent="0.2">
      <c r="A410" s="23">
        <f t="shared" si="36"/>
        <v>1</v>
      </c>
      <c r="B410" s="23">
        <f t="shared" si="37"/>
        <v>2026</v>
      </c>
      <c r="C410" s="23">
        <v>409</v>
      </c>
      <c r="D410" s="24">
        <v>46023</v>
      </c>
      <c r="E410" s="25" t="e">
        <f>IF(ISBLANK(table!E410),NA(),table!E410)</f>
        <v>#N/A</v>
      </c>
      <c r="F410" s="25">
        <f>IFERROR(IF(AND(ISERROR($E411),ISERROR(INDEX(GrocerySAF!C$2:C$251,MATCH(GrocerySA!$C410,GrocerySAF!$A$2:$A$251,0)))),$E410,INDEX(GrocerySAF!C$2:C$251,MATCH(GrocerySA!$C410,GrocerySAF!$A$2:$A$251,0))),NA())</f>
        <v>82835.020370083905</v>
      </c>
      <c r="G410" s="25">
        <f>IFERROR(IF(AND(ISERROR($E411),ISERROR(INDEX(GrocerySAF!D$2:D$251,MATCH(GrocerySA!$C410,GrocerySAF!$A$2:$A$251,0)))),$E410,INDEX(GrocerySAF!D$2:D$251,MATCH(GrocerySA!$C410,GrocerySAF!$A$2:$A$251,0))),NA())</f>
        <v>89399.817707070601</v>
      </c>
      <c r="H410" s="26">
        <f>IFERROR(IF(AND(ISERROR($E411),ISERROR(INDEX(GrocerySAF!B$2:B$251,MATCH(GrocerySA!$C410,GrocerySAF!$A$2:$A$251,0)))),$E410,INDEX(GrocerySAF!B$2:B$251,MATCH(GrocerySA!$C410,GrocerySAF!$A$2:$A$251,0))),NA())</f>
        <v>86117.419038577296</v>
      </c>
      <c r="I410" s="25">
        <f>IFERROR(IF(AND(ISERROR($E411),ISERROR(INDEX(GrocerySAF!E$2:E$251,MATCH(GrocerySA!$C410,GrocerySAF!$A$2:$A$251,0)))),$E410,INDEX(GrocerySAF!E$2:E$251,MATCH(GrocerySA!$C410,GrocerySAF!$A$2:$A$251,0))),NA())</f>
        <v>81097.4234752966</v>
      </c>
      <c r="J410" s="25">
        <f>IFERROR(IF(AND(ISERROR($E411),ISERROR(INDEX(GrocerySAF!F$2:F$251,MATCH(GrocerySA!$C410,GrocerySAF!$A$2:$A$251,0)))),$E410,INDEX(GrocerySAF!F$2:F$251,MATCH(GrocerySA!$C410,GrocerySAF!$A$2:$A$251,0))),NA())</f>
        <v>91137.414601857905</v>
      </c>
      <c r="K410" s="25">
        <f t="shared" si="38"/>
        <v>83607.421256936941</v>
      </c>
      <c r="L410" s="26">
        <f t="shared" si="39"/>
        <v>86117.419038577253</v>
      </c>
      <c r="M410" s="25">
        <f t="shared" si="40"/>
        <v>91137.414601857905</v>
      </c>
      <c r="N410" s="56">
        <f>M410/GrocerySA!I410</f>
        <v>1.1238016042472623</v>
      </c>
    </row>
    <row r="411" spans="1:14" ht="12.75" x14ac:dyDescent="0.2">
      <c r="A411" s="23">
        <f t="shared" si="36"/>
        <v>2</v>
      </c>
      <c r="B411" s="23">
        <f t="shared" si="37"/>
        <v>2026</v>
      </c>
      <c r="C411" s="23">
        <v>410</v>
      </c>
      <c r="D411" s="24">
        <v>46054</v>
      </c>
      <c r="E411" s="25" t="e">
        <f>IF(ISBLANK(table!E411),NA(),table!E411)</f>
        <v>#N/A</v>
      </c>
      <c r="F411" s="25">
        <f>IFERROR(IF(AND(ISERROR($E412),ISERROR(INDEX(GrocerySAF!C$2:C$251,MATCH(GrocerySA!$C411,GrocerySAF!$A$2:$A$251,0)))),$E411,INDEX(GrocerySAF!C$2:C$251,MATCH(GrocerySA!$C411,GrocerySAF!$A$2:$A$251,0))),NA())</f>
        <v>83124.657933010501</v>
      </c>
      <c r="G411" s="25">
        <f>IFERROR(IF(AND(ISERROR($E412),ISERROR(INDEX(GrocerySAF!D$2:D$251,MATCH(GrocerySA!$C411,GrocerySAF!$A$2:$A$251,0)))),$E411,INDEX(GrocerySAF!D$2:D$251,MATCH(GrocerySA!$C411,GrocerySAF!$A$2:$A$251,0))),NA())</f>
        <v>89871.152744988896</v>
      </c>
      <c r="H411" s="26">
        <f>IFERROR(IF(AND(ISERROR($E412),ISERROR(INDEX(GrocerySAF!B$2:B$251,MATCH(GrocerySA!$C411,GrocerySAF!$A$2:$A$251,0)))),$E411,INDEX(GrocerySAF!B$2:B$251,MATCH(GrocerySA!$C411,GrocerySAF!$A$2:$A$251,0))),NA())</f>
        <v>86497.905338999699</v>
      </c>
      <c r="I411" s="25">
        <f>IFERROR(IF(AND(ISERROR($E412),ISERROR(INDEX(GrocerySAF!E$2:E$251,MATCH(GrocerySA!$C411,GrocerySAF!$A$2:$A$251,0)))),$E411,INDEX(GrocerySAF!E$2:E$251,MATCH(GrocerySA!$C411,GrocerySAF!$A$2:$A$251,0))),NA())</f>
        <v>81338.968621636697</v>
      </c>
      <c r="J411" s="25">
        <f>IFERROR(IF(AND(ISERROR($E412),ISERROR(INDEX(GrocerySAF!F$2:F$251,MATCH(GrocerySA!$C411,GrocerySAF!$A$2:$A$251,0)))),$E411,INDEX(GrocerySAF!F$2:F$251,MATCH(GrocerySA!$C411,GrocerySAF!$A$2:$A$251,0))),NA())</f>
        <v>91656.842056362701</v>
      </c>
      <c r="K411" s="25">
        <f t="shared" si="38"/>
        <v>83918.436980318191</v>
      </c>
      <c r="L411" s="26">
        <f t="shared" si="39"/>
        <v>86497.905338999699</v>
      </c>
      <c r="M411" s="25">
        <f t="shared" si="40"/>
        <v>91656.842056362701</v>
      </c>
      <c r="N411" s="56">
        <f>M411/GrocerySA!I411</f>
        <v>1.1268503106146024</v>
      </c>
    </row>
    <row r="412" spans="1:14" ht="12.75" x14ac:dyDescent="0.2">
      <c r="A412" s="23">
        <f t="shared" si="36"/>
        <v>3</v>
      </c>
      <c r="B412" s="23">
        <f t="shared" si="37"/>
        <v>2026</v>
      </c>
      <c r="C412" s="23">
        <v>411</v>
      </c>
      <c r="D412" s="24">
        <v>46082</v>
      </c>
      <c r="E412" s="25" t="e">
        <f>IF(ISBLANK(table!E412),NA(),table!E412)</f>
        <v>#N/A</v>
      </c>
      <c r="F412" s="25">
        <f>IFERROR(IF(AND(ISERROR($E413),ISERROR(INDEX(GrocerySAF!C$2:C$251,MATCH(GrocerySA!$C412,GrocerySAF!$A$2:$A$251,0)))),$E412,INDEX(GrocerySAF!C$2:C$251,MATCH(GrocerySA!$C412,GrocerySAF!$A$2:$A$251,0))),NA())</f>
        <v>83412.821411506695</v>
      </c>
      <c r="G412" s="25">
        <f>IFERROR(IF(AND(ISERROR($E413),ISERROR(INDEX(GrocerySAF!D$2:D$251,MATCH(GrocerySA!$C412,GrocerySAF!$A$2:$A$251,0)))),$E412,INDEX(GrocerySAF!D$2:D$251,MATCH(GrocerySA!$C412,GrocerySAF!$A$2:$A$251,0))),NA())</f>
        <v>90343.961844155303</v>
      </c>
      <c r="H412" s="26">
        <f>IFERROR(IF(AND(ISERROR($E413),ISERROR(INDEX(GrocerySAF!B$2:B$251,MATCH(GrocerySA!$C412,GrocerySAF!$A$2:$A$251,0)))),$E412,INDEX(GrocerySAF!B$2:B$251,MATCH(GrocerySA!$C412,GrocerySAF!$A$2:$A$251,0))),NA())</f>
        <v>86878.391627831006</v>
      </c>
      <c r="I412" s="25">
        <f>IFERROR(IF(AND(ISERROR($E413),ISERROR(INDEX(GrocerySAF!E$2:E$251,MATCH(GrocerySA!$C412,GrocerySAF!$A$2:$A$251,0)))),$E412,INDEX(GrocerySAF!E$2:E$251,MATCH(GrocerySA!$C412,GrocerySAF!$A$2:$A$251,0))),NA())</f>
        <v>81578.259356521405</v>
      </c>
      <c r="J412" s="25">
        <f>IFERROR(IF(AND(ISERROR($E413),ISERROR(INDEX(GrocerySAF!F$2:F$251,MATCH(GrocerySA!$C412,GrocerySAF!$A$2:$A$251,0)))),$E412,INDEX(GrocerySAF!F$2:F$251,MATCH(GrocerySA!$C412,GrocerySAF!$A$2:$A$251,0))),NA())</f>
        <v>92178.523899140593</v>
      </c>
      <c r="K412" s="25">
        <f t="shared" si="38"/>
        <v>84228.325492176198</v>
      </c>
      <c r="L412" s="26">
        <f t="shared" si="39"/>
        <v>86878.391627831006</v>
      </c>
      <c r="M412" s="25">
        <f t="shared" si="40"/>
        <v>92178.523899140593</v>
      </c>
      <c r="N412" s="56">
        <f>M412/GrocerySA!I412</f>
        <v>1.1299398225241957</v>
      </c>
    </row>
    <row r="413" spans="1:14" ht="12.75" x14ac:dyDescent="0.2">
      <c r="A413" s="23">
        <f t="shared" si="36"/>
        <v>4</v>
      </c>
      <c r="B413" s="23">
        <f t="shared" si="37"/>
        <v>2026</v>
      </c>
      <c r="C413" s="23">
        <v>412</v>
      </c>
      <c r="D413" s="24">
        <v>46113</v>
      </c>
      <c r="E413" s="25" t="e">
        <f>IF(ISBLANK(table!E413),NA(),table!E413)</f>
        <v>#N/A</v>
      </c>
      <c r="F413" s="25">
        <f>IFERROR(IF(AND(ISERROR($E414),ISERROR(INDEX(GrocerySAF!C$2:C$251,MATCH(GrocerySA!$C413,GrocerySAF!$A$2:$A$251,0)))),$E413,INDEX(GrocerySAF!C$2:C$251,MATCH(GrocerySA!$C413,GrocerySAF!$A$2:$A$251,0))),NA())</f>
        <v>83699.544345161004</v>
      </c>
      <c r="G413" s="25">
        <f>IFERROR(IF(AND(ISERROR($E414),ISERROR(INDEX(GrocerySAF!D$2:D$251,MATCH(GrocerySA!$C413,GrocerySAF!$A$2:$A$251,0)))),$E413,INDEX(GrocerySAF!D$2:D$251,MATCH(GrocerySA!$C413,GrocerySAF!$A$2:$A$251,0))),NA())</f>
        <v>90818.211472922107</v>
      </c>
      <c r="H413" s="26">
        <f>IFERROR(IF(AND(ISERROR($E414),ISERROR(INDEX(GrocerySAF!B$2:B$251,MATCH(GrocerySA!$C413,GrocerySAF!$A$2:$A$251,0)))),$E413,INDEX(GrocerySAF!B$2:B$251,MATCH(GrocerySA!$C413,GrocerySAF!$A$2:$A$251,0))),NA())</f>
        <v>87258.877909041505</v>
      </c>
      <c r="I413" s="25">
        <f>IFERROR(IF(AND(ISERROR($E414),ISERROR(INDEX(GrocerySAF!E$2:E$251,MATCH(GrocerySA!$C413,GrocerySAF!$A$2:$A$251,0)))),$E413,INDEX(GrocerySAF!E$2:E$251,MATCH(GrocerySA!$C413,GrocerySAF!$A$2:$A$251,0))),NA())</f>
        <v>81815.346972222804</v>
      </c>
      <c r="J413" s="25">
        <f>IFERROR(IF(AND(ISERROR($E414),ISERROR(INDEX(GrocerySAF!F$2:F$251,MATCH(GrocerySA!$C413,GrocerySAF!$A$2:$A$251,0)))),$E413,INDEX(GrocerySAF!F$2:F$251,MATCH(GrocerySA!$C413,GrocerySAF!$A$2:$A$251,0))),NA())</f>
        <v>92702.408845860205</v>
      </c>
      <c r="K413" s="25">
        <f t="shared" si="38"/>
        <v>84537.112440632161</v>
      </c>
      <c r="L413" s="26">
        <f t="shared" si="39"/>
        <v>87258.877909041505</v>
      </c>
      <c r="M413" s="25">
        <f t="shared" si="40"/>
        <v>92702.408845860205</v>
      </c>
      <c r="N413" s="56">
        <f>M413/GrocerySA!I413</f>
        <v>1.133068700146608</v>
      </c>
    </row>
    <row r="414" spans="1:14" ht="12.75" x14ac:dyDescent="0.2">
      <c r="A414" s="23">
        <f t="shared" si="36"/>
        <v>5</v>
      </c>
      <c r="B414" s="23">
        <f t="shared" si="37"/>
        <v>2026</v>
      </c>
      <c r="C414" s="23">
        <v>413</v>
      </c>
      <c r="D414" s="24">
        <v>46143</v>
      </c>
      <c r="E414" s="25" t="e">
        <f>IF(ISBLANK(table!E414),NA(),table!E414)</f>
        <v>#N/A</v>
      </c>
      <c r="F414" s="25">
        <f>IFERROR(IF(AND(ISERROR($E415),ISERROR(INDEX(GrocerySAF!C$2:C$251,MATCH(GrocerySA!$C414,GrocerySAF!$A$2:$A$251,0)))),$E414,INDEX(GrocerySAF!C$2:C$251,MATCH(GrocerySA!$C414,GrocerySAF!$A$2:$A$251,0))),NA())</f>
        <v>83984.858562631707</v>
      </c>
      <c r="G414" s="25">
        <f>IFERROR(IF(AND(ISERROR($E415),ISERROR(INDEX(GrocerySAF!D$2:D$251,MATCH(GrocerySA!$C414,GrocerySAF!$A$2:$A$251,0)))),$E414,INDEX(GrocerySAF!D$2:D$251,MATCH(GrocerySA!$C414,GrocerySAF!$A$2:$A$251,0))),NA())</f>
        <v>91293.869807851603</v>
      </c>
      <c r="H414" s="26">
        <f>IFERROR(IF(AND(ISERROR($E415),ISERROR(INDEX(GrocerySAF!B$2:B$251,MATCH(GrocerySA!$C414,GrocerySAF!$A$2:$A$251,0)))),$E414,INDEX(GrocerySAF!B$2:B$251,MATCH(GrocerySA!$C414,GrocerySAF!$A$2:$A$251,0))),NA())</f>
        <v>87639.364185241604</v>
      </c>
      <c r="I414" s="25">
        <f>IFERROR(IF(AND(ISERROR($E415),ISERROR(INDEX(GrocerySAF!E$2:E$251,MATCH(GrocerySA!$C414,GrocerySAF!$A$2:$A$251,0)))),$E414,INDEX(GrocerySAF!E$2:E$251,MATCH(GrocerySA!$C414,GrocerySAF!$A$2:$A$251,0))),NA())</f>
        <v>82050.280145091703</v>
      </c>
      <c r="J414" s="25">
        <f>IFERROR(IF(AND(ISERROR($E415),ISERROR(INDEX(GrocerySAF!F$2:F$251,MATCH(GrocerySA!$C414,GrocerySAF!$A$2:$A$251,0)))),$E414,INDEX(GrocerySAF!F$2:F$251,MATCH(GrocerySA!$C414,GrocerySAF!$A$2:$A$251,0))),NA())</f>
        <v>93228.448225391607</v>
      </c>
      <c r="K414" s="25">
        <f t="shared" ref="K414:K433" si="41">IF(ISERROR(E414=H414),AVERAGE(H414:I414),H414)</f>
        <v>84844.822165166654</v>
      </c>
      <c r="L414" s="26">
        <f t="shared" ref="L414:L433" si="42">IF(ISERROR(E414=H414),AVERAGE(I414:J414),H414)</f>
        <v>87639.364185241662</v>
      </c>
      <c r="M414" s="25">
        <f t="shared" ref="M414:M433" si="43">IF(ISERROR(E414=H414),AVERAGE(J414),H414)</f>
        <v>93228.448225391607</v>
      </c>
      <c r="N414" s="56">
        <f>M414/GrocerySA!I414</f>
        <v>1.1362355870148555</v>
      </c>
    </row>
    <row r="415" spans="1:14" ht="12.75" x14ac:dyDescent="0.2">
      <c r="A415" s="23">
        <f t="shared" si="36"/>
        <v>6</v>
      </c>
      <c r="B415" s="23">
        <f t="shared" si="37"/>
        <v>2026</v>
      </c>
      <c r="C415" s="23">
        <v>414</v>
      </c>
      <c r="D415" s="24">
        <v>46174</v>
      </c>
      <c r="E415" s="25" t="e">
        <f>IF(ISBLANK(table!E415),NA(),table!E415)</f>
        <v>#N/A</v>
      </c>
      <c r="F415" s="25">
        <f>IFERROR(IF(AND(ISERROR($E416),ISERROR(INDEX(GrocerySAF!C$2:C$251,MATCH(GrocerySA!$C415,GrocerySAF!$A$2:$A$251,0)))),$E415,INDEX(GrocerySAF!C$2:C$251,MATCH(GrocerySA!$C415,GrocerySAF!$A$2:$A$251,0))),NA())</f>
        <v>84268.794274240703</v>
      </c>
      <c r="G415" s="25">
        <f>IFERROR(IF(AND(ISERROR($E416),ISERROR(INDEX(GrocerySAF!D$2:D$251,MATCH(GrocerySA!$C415,GrocerySAF!$A$2:$A$251,0)))),$E415,INDEX(GrocerySAF!D$2:D$251,MATCH(GrocerySA!$C415,GrocerySAF!$A$2:$A$251,0))),NA())</f>
        <v>91770.906642054499</v>
      </c>
      <c r="H415" s="26">
        <f>IFERROR(IF(AND(ISERROR($E416),ISERROR(INDEX(GrocerySAF!B$2:B$251,MATCH(GrocerySA!$C415,GrocerySAF!$A$2:$A$251,0)))),$E415,INDEX(GrocerySAF!B$2:B$251,MATCH(GrocerySA!$C415,GrocerySAF!$A$2:$A$251,0))),NA())</f>
        <v>88019.850458147601</v>
      </c>
      <c r="I415" s="25">
        <f>IFERROR(IF(AND(ISERROR($E416),ISERROR(INDEX(GrocerySAF!E$2:E$251,MATCH(GrocerySA!$C415,GrocerySAF!$A$2:$A$251,0)))),$E415,INDEX(GrocerySAF!E$2:E$251,MATCH(GrocerySA!$C415,GrocerySAF!$A$2:$A$251,0))),NA())</f>
        <v>82283.105076919397</v>
      </c>
      <c r="J415" s="25">
        <f>IFERROR(IF(AND(ISERROR($E416),ISERROR(INDEX(GrocerySAF!F$2:F$251,MATCH(GrocerySA!$C415,GrocerySAF!$A$2:$A$251,0)))),$E415,INDEX(GrocerySAF!F$2:F$251,MATCH(GrocerySA!$C415,GrocerySAF!$A$2:$A$251,0))),NA())</f>
        <v>93756.595839375805</v>
      </c>
      <c r="K415" s="25">
        <f t="shared" si="41"/>
        <v>85151.477767533506</v>
      </c>
      <c r="L415" s="26">
        <f t="shared" si="42"/>
        <v>88019.850458147601</v>
      </c>
      <c r="M415" s="25">
        <f t="shared" si="43"/>
        <v>93756.595839375805</v>
      </c>
      <c r="N415" s="56">
        <f>M415/GrocerySA!I415</f>
        <v>1.1394392050680493</v>
      </c>
    </row>
    <row r="416" spans="1:14" ht="12.75" x14ac:dyDescent="0.2">
      <c r="A416" s="23">
        <f t="shared" si="36"/>
        <v>7</v>
      </c>
      <c r="B416" s="23">
        <f t="shared" si="37"/>
        <v>2026</v>
      </c>
      <c r="C416" s="23">
        <v>415</v>
      </c>
      <c r="D416" s="24">
        <v>46204</v>
      </c>
      <c r="E416" s="25" t="e">
        <f>IF(ISBLANK(table!E416),NA(),table!E416)</f>
        <v>#N/A</v>
      </c>
      <c r="F416" s="25">
        <f>IFERROR(IF(AND(ISERROR($E417),ISERROR(INDEX(GrocerySAF!C$2:C$251,MATCH(GrocerySA!$C416,GrocerySAF!$A$2:$A$251,0)))),$E416,INDEX(GrocerySAF!C$2:C$251,MATCH(GrocerySA!$C416,GrocerySAF!$A$2:$A$251,0))),NA())</f>
        <v>84551.380162417801</v>
      </c>
      <c r="G416" s="25">
        <f>IFERROR(IF(AND(ISERROR($E417),ISERROR(INDEX(GrocerySAF!D$2:D$251,MATCH(GrocerySA!$C416,GrocerySAF!$A$2:$A$251,0)))),$E416,INDEX(GrocerySAF!D$2:D$251,MATCH(GrocerySA!$C416,GrocerySAF!$A$2:$A$251,0))),NA())</f>
        <v>92249.293295357595</v>
      </c>
      <c r="H416" s="26">
        <f>IFERROR(IF(AND(ISERROR($E417),ISERROR(INDEX(GrocerySAF!B$2:B$251,MATCH(GrocerySA!$C416,GrocerySAF!$A$2:$A$251,0)))),$E416,INDEX(GrocerySAF!B$2:B$251,MATCH(GrocerySA!$C416,GrocerySAF!$A$2:$A$251,0))),NA())</f>
        <v>88400.336728887705</v>
      </c>
      <c r="I416" s="25">
        <f>IFERROR(IF(AND(ISERROR($E417),ISERROR(INDEX(GrocerySAF!E$2:E$251,MATCH(GrocerySA!$C416,GrocerySAF!$A$2:$A$251,0)))),$E416,INDEX(GrocerySAF!E$2:E$251,MATCH(GrocerySA!$C416,GrocerySAF!$A$2:$A$251,0))),NA())</f>
        <v>82513.865633099893</v>
      </c>
      <c r="J416" s="25">
        <f>IFERROR(IF(AND(ISERROR($E417),ISERROR(INDEX(GrocerySAF!F$2:F$251,MATCH(GrocerySA!$C416,GrocerySAF!$A$2:$A$251,0)))),$E416,INDEX(GrocerySAF!F$2:F$251,MATCH(GrocerySA!$C416,GrocerySAF!$A$2:$A$251,0))),NA())</f>
        <v>94286.807824675605</v>
      </c>
      <c r="K416" s="25">
        <f t="shared" si="41"/>
        <v>85457.101180993806</v>
      </c>
      <c r="L416" s="26">
        <f t="shared" si="42"/>
        <v>88400.336728887749</v>
      </c>
      <c r="M416" s="25">
        <f t="shared" si="43"/>
        <v>94286.807824675605</v>
      </c>
      <c r="N416" s="56">
        <f>M416/GrocerySA!I416</f>
        <v>1.1426783498899979</v>
      </c>
    </row>
    <row r="417" spans="1:14" ht="12.75" x14ac:dyDescent="0.2">
      <c r="A417" s="23">
        <f t="shared" si="36"/>
        <v>8</v>
      </c>
      <c r="B417" s="23">
        <f t="shared" si="37"/>
        <v>2026</v>
      </c>
      <c r="C417" s="23">
        <v>416</v>
      </c>
      <c r="D417" s="24">
        <v>46235</v>
      </c>
      <c r="E417" s="25" t="e">
        <f>IF(ISBLANK(table!E417),NA(),table!E417)</f>
        <v>#N/A</v>
      </c>
      <c r="F417" s="25">
        <f>IFERROR(IF(AND(ISERROR($E418),ISERROR(INDEX(GrocerySAF!C$2:C$251,MATCH(GrocerySA!$C417,GrocerySAF!$A$2:$A$251,0)))),$E417,INDEX(GrocerySAF!C$2:C$251,MATCH(GrocerySA!$C417,GrocerySAF!$A$2:$A$251,0))),NA())</f>
        <v>84832.643469238596</v>
      </c>
      <c r="G417" s="25">
        <f>IFERROR(IF(AND(ISERROR($E418),ISERROR(INDEX(GrocerySAF!D$2:D$251,MATCH(GrocerySA!$C417,GrocerySAF!$A$2:$A$251,0)))),$E417,INDEX(GrocerySAF!D$2:D$251,MATCH(GrocerySA!$C417,GrocerySAF!$A$2:$A$251,0))),NA())</f>
        <v>92729.002527169199</v>
      </c>
      <c r="H417" s="26">
        <f>IFERROR(IF(AND(ISERROR($E418),ISERROR(INDEX(GrocerySAF!B$2:B$251,MATCH(GrocerySA!$C417,GrocerySAF!$A$2:$A$251,0)))),$E417,INDEX(GrocerySAF!B$2:B$251,MATCH(GrocerySA!$C417,GrocerySAF!$A$2:$A$251,0))),NA())</f>
        <v>88780.822998203905</v>
      </c>
      <c r="I417" s="25">
        <f>IFERROR(IF(AND(ISERROR($E418),ISERROR(INDEX(GrocerySAF!E$2:E$251,MATCH(GrocerySA!$C417,GrocerySAF!$A$2:$A$251,0)))),$E417,INDEX(GrocerySAF!E$2:E$251,MATCH(GrocerySA!$C417,GrocerySAF!$A$2:$A$251,0))),NA())</f>
        <v>82742.603476399599</v>
      </c>
      <c r="J417" s="25">
        <f>IFERROR(IF(AND(ISERROR($E418),ISERROR(INDEX(GrocerySAF!F$2:F$251,MATCH(GrocerySA!$C417,GrocerySAF!$A$2:$A$251,0)))),$E417,INDEX(GrocerySAF!F$2:F$251,MATCH(GrocerySA!$C417,GrocerySAF!$A$2:$A$251,0))),NA())</f>
        <v>94819.042520008195</v>
      </c>
      <c r="K417" s="25">
        <f t="shared" si="41"/>
        <v>85761.713237301752</v>
      </c>
      <c r="L417" s="26">
        <f t="shared" si="42"/>
        <v>88780.82299820389</v>
      </c>
      <c r="M417" s="25">
        <f t="shared" si="43"/>
        <v>94819.042520008195</v>
      </c>
      <c r="N417" s="56">
        <f>M417/GrocerySA!I417</f>
        <v>1.1459518861653069</v>
      </c>
    </row>
    <row r="418" spans="1:14" ht="12.75" x14ac:dyDescent="0.2">
      <c r="A418" s="23">
        <f t="shared" si="36"/>
        <v>9</v>
      </c>
      <c r="B418" s="23">
        <f t="shared" si="37"/>
        <v>2026</v>
      </c>
      <c r="C418" s="23">
        <v>417</v>
      </c>
      <c r="D418" s="24">
        <v>46266</v>
      </c>
      <c r="E418" s="25" t="e">
        <f>IF(ISBLANK(table!E418),NA(),table!E418)</f>
        <v>#N/A</v>
      </c>
      <c r="F418" s="25">
        <f>IFERROR(IF(AND(ISERROR($E419),ISERROR(INDEX(GrocerySAF!C$2:C$251,MATCH(GrocerySA!$C418,GrocerySAF!$A$2:$A$251,0)))),$E418,INDEX(GrocerySAF!C$2:C$251,MATCH(GrocerySA!$C418,GrocerySAF!$A$2:$A$251,0))),NA())</f>
        <v>85112.610080531595</v>
      </c>
      <c r="G418" s="25">
        <f>IFERROR(IF(AND(ISERROR($E419),ISERROR(INDEX(GrocerySAF!D$2:D$251,MATCH(GrocerySA!$C418,GrocerySAF!$A$2:$A$251,0)))),$E418,INDEX(GrocerySAF!D$2:D$251,MATCH(GrocerySA!$C418,GrocerySAF!$A$2:$A$251,0))),NA())</f>
        <v>93210.008452636102</v>
      </c>
      <c r="H418" s="26">
        <f>IFERROR(IF(AND(ISERROR($E419),ISERROR(INDEX(GrocerySAF!B$2:B$251,MATCH(GrocerySA!$C418,GrocerySAF!$A$2:$A$251,0)))),$E418,INDEX(GrocerySAF!B$2:B$251,MATCH(GrocerySA!$C418,GrocerySAF!$A$2:$A$251,0))),NA())</f>
        <v>89161.309266583907</v>
      </c>
      <c r="I418" s="25">
        <f>IFERROR(IF(AND(ISERROR($E419),ISERROR(INDEX(GrocerySAF!E$2:E$251,MATCH(GrocerySA!$C418,GrocerySAF!$A$2:$A$251,0)))),$E418,INDEX(GrocerySAF!E$2:E$251,MATCH(GrocerySA!$C418,GrocerySAF!$A$2:$A$251,0))),NA())</f>
        <v>82969.358195518798</v>
      </c>
      <c r="J418" s="25">
        <f>IFERROR(IF(AND(ISERROR($E419),ISERROR(INDEX(GrocerySAF!F$2:F$251,MATCH(GrocerySA!$C418,GrocerySAF!$A$2:$A$251,0)))),$E418,INDEX(GrocerySAF!F$2:F$251,MATCH(GrocerySA!$C418,GrocerySAF!$A$2:$A$251,0))),NA())</f>
        <v>95353.260337648899</v>
      </c>
      <c r="K418" s="25">
        <f t="shared" si="41"/>
        <v>86065.33373105136</v>
      </c>
      <c r="L418" s="26">
        <f t="shared" si="42"/>
        <v>89161.309266583849</v>
      </c>
      <c r="M418" s="25">
        <f t="shared" si="43"/>
        <v>95353.260337648899</v>
      </c>
      <c r="N418" s="56">
        <f>M418/GrocerySA!I418</f>
        <v>1.1492587433658004</v>
      </c>
    </row>
    <row r="419" spans="1:14" ht="12.75" x14ac:dyDescent="0.2">
      <c r="A419" s="23">
        <f t="shared" si="36"/>
        <v>10</v>
      </c>
      <c r="B419" s="23">
        <f t="shared" si="37"/>
        <v>2026</v>
      </c>
      <c r="C419" s="23">
        <v>418</v>
      </c>
      <c r="D419" s="24">
        <v>46296</v>
      </c>
      <c r="E419" s="25" t="e">
        <f>IF(ISBLANK(table!E419),NA(),table!E419)</f>
        <v>#N/A</v>
      </c>
      <c r="F419" s="25">
        <f>IFERROR(IF(AND(ISERROR($E420),ISERROR(INDEX(GrocerySAF!C$2:C$251,MATCH(GrocerySA!$C419,GrocerySAF!$A$2:$A$251,0)))),$E419,INDEX(GrocerySAF!C$2:C$251,MATCH(GrocerySA!$C419,GrocerySAF!$A$2:$A$251,0))),NA())</f>
        <v>85391.304606218197</v>
      </c>
      <c r="G419" s="25">
        <f>IFERROR(IF(AND(ISERROR($E420),ISERROR(INDEX(GrocerySAF!D$2:D$251,MATCH(GrocerySA!$C419,GrocerySAF!$A$2:$A$251,0)))),$E419,INDEX(GrocerySAF!D$2:D$251,MATCH(GrocerySA!$C419,GrocerySAF!$A$2:$A$251,0))),NA())</f>
        <v>93692.286462478398</v>
      </c>
      <c r="H419" s="26">
        <f>IFERROR(IF(AND(ISERROR($E420),ISERROR(INDEX(GrocerySAF!B$2:B$251,MATCH(GrocerySA!$C419,GrocerySAF!$A$2:$A$251,0)))),$E419,INDEX(GrocerySAF!B$2:B$251,MATCH(GrocerySA!$C419,GrocerySAF!$A$2:$A$251,0))),NA())</f>
        <v>89541.795534348304</v>
      </c>
      <c r="I419" s="25">
        <f>IFERROR(IF(AND(ISERROR($E420),ISERROR(INDEX(GrocerySAF!E$2:E$251,MATCH(GrocerySA!$C419,GrocerySAF!$A$2:$A$251,0)))),$E419,INDEX(GrocerySAF!E$2:E$251,MATCH(GrocerySA!$C419,GrocerySAF!$A$2:$A$251,0))),NA())</f>
        <v>83194.167427914494</v>
      </c>
      <c r="J419" s="25">
        <f>IFERROR(IF(AND(ISERROR($E420),ISERROR(INDEX(GrocerySAF!F$2:F$251,MATCH(GrocerySA!$C419,GrocerySAF!$A$2:$A$251,0)))),$E419,INDEX(GrocerySAF!F$2:F$251,MATCH(GrocerySA!$C419,GrocerySAF!$A$2:$A$251,0))),NA())</f>
        <v>95889.423640782101</v>
      </c>
      <c r="K419" s="25">
        <f t="shared" si="41"/>
        <v>86367.981481131399</v>
      </c>
      <c r="L419" s="26">
        <f t="shared" si="42"/>
        <v>89541.79553434829</v>
      </c>
      <c r="M419" s="25">
        <f t="shared" si="43"/>
        <v>95889.423640782101</v>
      </c>
      <c r="N419" s="56">
        <f>M419/GrocerySA!I419</f>
        <v>1.152597911672927</v>
      </c>
    </row>
    <row r="420" spans="1:14" ht="12.75" x14ac:dyDescent="0.2">
      <c r="A420" s="23">
        <f t="shared" si="36"/>
        <v>11</v>
      </c>
      <c r="B420" s="23">
        <f t="shared" si="37"/>
        <v>2026</v>
      </c>
      <c r="C420" s="23">
        <v>419</v>
      </c>
      <c r="D420" s="24">
        <v>46327</v>
      </c>
      <c r="E420" s="25" t="e">
        <f>IF(ISBLANK(table!E420),NA(),table!E420)</f>
        <v>#N/A</v>
      </c>
      <c r="F420" s="25">
        <f>IFERROR(IF(AND(ISERROR($E421),ISERROR(INDEX(GrocerySAF!C$2:C$251,MATCH(GrocerySA!$C420,GrocerySAF!$A$2:$A$251,0)))),$E420,INDEX(GrocerySAF!C$2:C$251,MATCH(GrocerySA!$C420,GrocerySAF!$A$2:$A$251,0))),NA())</f>
        <v>85668.750456691094</v>
      </c>
      <c r="G420" s="25">
        <f>IFERROR(IF(AND(ISERROR($E421),ISERROR(INDEX(GrocerySAF!D$2:D$251,MATCH(GrocerySA!$C420,GrocerySAF!$A$2:$A$251,0)))),$E420,INDEX(GrocerySAF!D$2:D$251,MATCH(GrocerySA!$C420,GrocerySAF!$A$2:$A$251,0))),NA())</f>
        <v>94175.813146725006</v>
      </c>
      <c r="H420" s="26">
        <f>IFERROR(IF(AND(ISERROR($E421),ISERROR(INDEX(GrocerySAF!B$2:B$251,MATCH(GrocerySA!$C420,GrocerySAF!$A$2:$A$251,0)))),$E420,INDEX(GrocerySAF!B$2:B$251,MATCH(GrocerySA!$C420,GrocerySAF!$A$2:$A$251,0))),NA())</f>
        <v>89922.281801708101</v>
      </c>
      <c r="I420" s="25">
        <f>IFERROR(IF(AND(ISERROR($E421),ISERROR(INDEX(GrocerySAF!E$2:E$251,MATCH(GrocerySA!$C420,GrocerySAF!$A$2:$A$251,0)))),$E420,INDEX(GrocerySAF!E$2:E$251,MATCH(GrocerySA!$C420,GrocerySAF!$A$2:$A$251,0))),NA())</f>
        <v>83417.066976581104</v>
      </c>
      <c r="J420" s="25">
        <f>IFERROR(IF(AND(ISERROR($E421),ISERROR(INDEX(GrocerySAF!F$2:F$251,MATCH(GrocerySA!$C420,GrocerySAF!$A$2:$A$251,0)))),$E420,INDEX(GrocerySAF!F$2:F$251,MATCH(GrocerySA!$C420,GrocerySAF!$A$2:$A$251,0))),NA())</f>
        <v>96427.496626834996</v>
      </c>
      <c r="K420" s="25">
        <f t="shared" si="41"/>
        <v>86669.674389144609</v>
      </c>
      <c r="L420" s="26">
        <f t="shared" si="42"/>
        <v>89922.281801708043</v>
      </c>
      <c r="M420" s="25">
        <f t="shared" si="43"/>
        <v>96427.496626834996</v>
      </c>
      <c r="N420" s="56">
        <f>M420/GrocerySA!I420</f>
        <v>1.1559684381363649</v>
      </c>
    </row>
    <row r="421" spans="1:14" ht="12.75" x14ac:dyDescent="0.2">
      <c r="A421" s="23">
        <f t="shared" si="36"/>
        <v>12</v>
      </c>
      <c r="B421" s="23">
        <f t="shared" si="37"/>
        <v>2026</v>
      </c>
      <c r="C421" s="23">
        <v>420</v>
      </c>
      <c r="D421" s="24">
        <v>46357</v>
      </c>
      <c r="E421" s="25" t="e">
        <f>IF(ISBLANK(table!E421),NA(),table!E421)</f>
        <v>#N/A</v>
      </c>
      <c r="F421" s="25">
        <f>IFERROR(IF(AND(ISERROR($E422),ISERROR(INDEX(GrocerySAF!C$2:C$251,MATCH(GrocerySA!$C421,GrocerySAF!$A$2:$A$251,0)))),$E421,INDEX(GrocerySAF!C$2:C$251,MATCH(GrocerySA!$C421,GrocerySAF!$A$2:$A$251,0))),NA())</f>
        <v>85944.969915147405</v>
      </c>
      <c r="G421" s="25">
        <f>IFERROR(IF(AND(ISERROR($E422),ISERROR(INDEX(GrocerySAF!D$2:D$251,MATCH(GrocerySA!$C421,GrocerySAF!$A$2:$A$251,0)))),$E421,INDEX(GrocerySAF!D$2:D$251,MATCH(GrocerySA!$C421,GrocerySAF!$A$2:$A$251,0))),NA())</f>
        <v>94660.566222456095</v>
      </c>
      <c r="H421" s="26">
        <f>IFERROR(IF(AND(ISERROR($E422),ISERROR(INDEX(GrocerySAF!B$2:B$251,MATCH(GrocerySA!$C421,GrocerySAF!$A$2:$A$251,0)))),$E421,INDEX(GrocerySAF!B$2:B$251,MATCH(GrocerySA!$C421,GrocerySAF!$A$2:$A$251,0))),NA())</f>
        <v>90302.768068801699</v>
      </c>
      <c r="I421" s="25">
        <f>IFERROR(IF(AND(ISERROR($E422),ISERROR(INDEX(GrocerySAF!E$2:E$251,MATCH(GrocerySA!$C421,GrocerySAF!$A$2:$A$251,0)))),$E421,INDEX(GrocerySAF!E$2:E$251,MATCH(GrocerySA!$C421,GrocerySAF!$A$2:$A$251,0))),NA())</f>
        <v>83638.0909206543</v>
      </c>
      <c r="J421" s="25">
        <f>IFERROR(IF(AND(ISERROR($E422),ISERROR(INDEX(GrocerySAF!F$2:F$251,MATCH(GrocerySA!$C421,GrocerySAF!$A$2:$A$251,0)))),$E421,INDEX(GrocerySAF!F$2:F$251,MATCH(GrocerySA!$C421,GrocerySAF!$A$2:$A$251,0))),NA())</f>
        <v>96967.4452169492</v>
      </c>
      <c r="K421" s="25">
        <f t="shared" si="41"/>
        <v>86970.429494728</v>
      </c>
      <c r="L421" s="26">
        <f t="shared" si="42"/>
        <v>90302.768068801757</v>
      </c>
      <c r="M421" s="25">
        <f t="shared" si="43"/>
        <v>96967.4452169492</v>
      </c>
      <c r="N421" s="56">
        <f>M421/GrocerySA!I421</f>
        <v>1.1593694230651459</v>
      </c>
    </row>
    <row r="422" spans="1:14" ht="12.75" x14ac:dyDescent="0.2">
      <c r="A422" s="23">
        <f t="shared" si="36"/>
        <v>1</v>
      </c>
      <c r="B422" s="23">
        <f t="shared" si="37"/>
        <v>2027</v>
      </c>
      <c r="C422" s="23">
        <v>421</v>
      </c>
      <c r="D422" s="24">
        <v>46388</v>
      </c>
      <c r="E422" s="25" t="e">
        <f>IF(ISBLANK(table!E422),NA(),table!E422)</f>
        <v>#N/A</v>
      </c>
      <c r="F422" s="25">
        <f>IFERROR(IF(AND(ISERROR($E423),ISERROR(INDEX(GrocerySAF!C$2:C$251,MATCH(GrocerySA!$C422,GrocerySAF!$A$2:$A$251,0)))),$E422,INDEX(GrocerySAF!C$2:C$251,MATCH(GrocerySA!$C422,GrocerySAF!$A$2:$A$251,0))),NA())</f>
        <v>86219.984205874993</v>
      </c>
      <c r="G422" s="25">
        <f>IFERROR(IF(AND(ISERROR($E423),ISERROR(INDEX(GrocerySAF!D$2:D$251,MATCH(GrocerySA!$C422,GrocerySAF!$A$2:$A$251,0)))),$E422,INDEX(GrocerySAF!D$2:D$251,MATCH(GrocerySA!$C422,GrocerySAF!$A$2:$A$251,0))),NA())</f>
        <v>95146.524465566006</v>
      </c>
      <c r="H422" s="26">
        <f>IFERROR(IF(AND(ISERROR($E423),ISERROR(INDEX(GrocerySAF!B$2:B$251,MATCH(GrocerySA!$C422,GrocerySAF!$A$2:$A$251,0)))),$E422,INDEX(GrocerySAF!B$2:B$251,MATCH(GrocerySA!$C422,GrocerySAF!$A$2:$A$251,0))),NA())</f>
        <v>90683.2543357205</v>
      </c>
      <c r="I422" s="25">
        <f>IFERROR(IF(AND(ISERROR($E423),ISERROR(INDEX(GrocerySAF!E$2:E$251,MATCH(GrocerySA!$C422,GrocerySAF!$A$2:$A$251,0)))),$E422,INDEX(GrocerySAF!E$2:E$251,MATCH(GrocerySA!$C422,GrocerySAF!$A$2:$A$251,0))),NA())</f>
        <v>83857.271719833196</v>
      </c>
      <c r="J422" s="25">
        <f>IFERROR(IF(AND(ISERROR($E423),ISERROR(INDEX(GrocerySAF!F$2:F$251,MATCH(GrocerySA!$C422,GrocerySAF!$A$2:$A$251,0)))),$E422,INDEX(GrocerySAF!F$2:F$251,MATCH(GrocerySA!$C422,GrocerySAF!$A$2:$A$251,0))),NA())</f>
        <v>97509.236951607803</v>
      </c>
      <c r="K422" s="25">
        <f t="shared" si="41"/>
        <v>87270.263027776848</v>
      </c>
      <c r="L422" s="26">
        <f t="shared" si="42"/>
        <v>90683.2543357205</v>
      </c>
      <c r="M422" s="25">
        <f t="shared" si="43"/>
        <v>97509.236951607803</v>
      </c>
      <c r="N422" s="56">
        <f>M422/GrocerySA!I422</f>
        <v>1.1628000166447792</v>
      </c>
    </row>
    <row r="423" spans="1:14" ht="12.75" x14ac:dyDescent="0.2">
      <c r="A423" s="23">
        <f t="shared" si="36"/>
        <v>2</v>
      </c>
      <c r="B423" s="23">
        <f t="shared" si="37"/>
        <v>2027</v>
      </c>
      <c r="C423" s="23">
        <v>422</v>
      </c>
      <c r="D423" s="24">
        <v>46419</v>
      </c>
      <c r="E423" s="25" t="e">
        <f>IF(ISBLANK(table!E423),NA(),table!E423)</f>
        <v>#N/A</v>
      </c>
      <c r="F423" s="25">
        <f>IFERROR(IF(AND(ISERROR($E424),ISERROR(INDEX(GrocerySAF!C$2:C$251,MATCH(GrocerySA!$C423,GrocerySAF!$A$2:$A$251,0)))),$E423,INDEX(GrocerySAF!C$2:C$251,MATCH(GrocerySA!$C423,GrocerySAF!$A$2:$A$251,0))),NA())</f>
        <v>86493.813558553302</v>
      </c>
      <c r="G423" s="25">
        <f>IFERROR(IF(AND(ISERROR($E424),ISERROR(INDEX(GrocerySAF!D$2:D$251,MATCH(GrocerySA!$C423,GrocerySAF!$A$2:$A$251,0)))),$E423,INDEX(GrocerySAF!D$2:D$251,MATCH(GrocerySA!$C423,GrocerySAF!$A$2:$A$251,0))),NA())</f>
        <v>95633.667646495102</v>
      </c>
      <c r="H423" s="26">
        <f>IFERROR(IF(AND(ISERROR($E424),ISERROR(INDEX(GrocerySAF!B$2:B$251,MATCH(GrocerySA!$C423,GrocerySAF!$A$2:$A$251,0)))),$E423,INDEX(GrocerySAF!B$2:B$251,MATCH(GrocerySA!$C423,GrocerySAF!$A$2:$A$251,0))),NA())</f>
        <v>91063.740602524194</v>
      </c>
      <c r="I423" s="25">
        <f>IFERROR(IF(AND(ISERROR($E424),ISERROR(INDEX(GrocerySAF!E$2:E$251,MATCH(GrocerySA!$C423,GrocerySAF!$A$2:$A$251,0)))),$E423,INDEX(GrocerySAF!E$2:E$251,MATCH(GrocerySA!$C423,GrocerySAF!$A$2:$A$251,0))),NA())</f>
        <v>84074.640312710806</v>
      </c>
      <c r="J423" s="25">
        <f>IFERROR(IF(AND(ISERROR($E424),ISERROR(INDEX(GrocerySAF!F$2:F$251,MATCH(GrocerySA!$C423,GrocerySAF!$A$2:$A$251,0)))),$E423,INDEX(GrocerySAF!F$2:F$251,MATCH(GrocerySA!$C423,GrocerySAF!$A$2:$A$251,0))),NA())</f>
        <v>98052.840892337597</v>
      </c>
      <c r="K423" s="25">
        <f t="shared" si="41"/>
        <v>87569.1904576175</v>
      </c>
      <c r="L423" s="26">
        <f t="shared" si="42"/>
        <v>91063.740602524194</v>
      </c>
      <c r="M423" s="25">
        <f t="shared" si="43"/>
        <v>98052.840892337597</v>
      </c>
      <c r="N423" s="56">
        <f>M423/GrocerySA!I423</f>
        <v>1.1662594157719339</v>
      </c>
    </row>
    <row r="424" spans="1:14" ht="12.75" x14ac:dyDescent="0.2">
      <c r="A424" s="23">
        <f t="shared" si="36"/>
        <v>3</v>
      </c>
      <c r="B424" s="23">
        <f t="shared" si="37"/>
        <v>2027</v>
      </c>
      <c r="C424" s="23">
        <v>423</v>
      </c>
      <c r="D424" s="24">
        <v>46447</v>
      </c>
      <c r="E424" s="25" t="e">
        <f>IF(ISBLANK(table!E424),NA(),table!E424)</f>
        <v>#N/A</v>
      </c>
      <c r="F424" s="25">
        <f>IFERROR(IF(AND(ISERROR($E425),ISERROR(INDEX(GrocerySAF!C$2:C$251,MATCH(GrocerySA!$C424,GrocerySAF!$A$2:$A$251,0)))),$E424,INDEX(GrocerySAF!C$2:C$251,MATCH(GrocerySA!$C424,GrocerySAF!$A$2:$A$251,0))),NA())</f>
        <v>86766.477268673494</v>
      </c>
      <c r="G424" s="25">
        <f>IFERROR(IF(AND(ISERROR($E425),ISERROR(INDEX(GrocerySAF!D$2:D$251,MATCH(GrocerySA!$C424,GrocerySAF!$A$2:$A$251,0)))),$E424,INDEX(GrocerySAF!D$2:D$251,MATCH(GrocerySA!$C424,GrocerySAF!$A$2:$A$251,0))),NA())</f>
        <v>96121.976469831105</v>
      </c>
      <c r="H424" s="26">
        <f>IFERROR(IF(AND(ISERROR($E425),ISERROR(INDEX(GrocerySAF!B$2:B$251,MATCH(GrocerySA!$C424,GrocerySAF!$A$2:$A$251,0)))),$E424,INDEX(GrocerySAF!B$2:B$251,MATCH(GrocerySA!$C424,GrocerySAF!$A$2:$A$251,0))),NA())</f>
        <v>91444.226869252307</v>
      </c>
      <c r="I424" s="25">
        <f>IFERROR(IF(AND(ISERROR($E425),ISERROR(INDEX(GrocerySAF!E$2:E$251,MATCH(GrocerySA!$C424,GrocerySAF!$A$2:$A$251,0)))),$E424,INDEX(GrocerySAF!E$2:E$251,MATCH(GrocerySA!$C424,GrocerySAF!$A$2:$A$251,0))),NA())</f>
        <v>84290.226209173503</v>
      </c>
      <c r="J424" s="25">
        <f>IFERROR(IF(AND(ISERROR($E425),ISERROR(INDEX(GrocerySAF!F$2:F$251,MATCH(GrocerySA!$C424,GrocerySAF!$A$2:$A$251,0)))),$E424,INDEX(GrocerySAF!F$2:F$251,MATCH(GrocerySA!$C424,GrocerySAF!$A$2:$A$251,0))),NA())</f>
        <v>98598.227529331096</v>
      </c>
      <c r="K424" s="25">
        <f t="shared" si="41"/>
        <v>87867.226539212905</v>
      </c>
      <c r="L424" s="26">
        <f t="shared" si="42"/>
        <v>91444.226869252307</v>
      </c>
      <c r="M424" s="25">
        <f t="shared" si="43"/>
        <v>98598.227529331096</v>
      </c>
      <c r="N424" s="56">
        <f>M424/GrocerySA!I424</f>
        <v>1.1697468610969326</v>
      </c>
    </row>
    <row r="425" spans="1:14" ht="12.75" x14ac:dyDescent="0.2">
      <c r="A425" s="23">
        <f t="shared" si="36"/>
        <v>4</v>
      </c>
      <c r="B425" s="23">
        <f t="shared" si="37"/>
        <v>2027</v>
      </c>
      <c r="C425" s="23">
        <v>424</v>
      </c>
      <c r="D425" s="24">
        <v>46478</v>
      </c>
      <c r="E425" s="25" t="e">
        <f>IF(ISBLANK(table!E425),NA(),table!E425)</f>
        <v>#N/A</v>
      </c>
      <c r="F425" s="25">
        <f>IFERROR(IF(AND(ISERROR($E426),ISERROR(INDEX(GrocerySAF!C$2:C$251,MATCH(GrocerySA!$C425,GrocerySAF!$A$2:$A$251,0)))),$E425,INDEX(GrocerySAF!C$2:C$251,MATCH(GrocerySA!$C425,GrocerySAF!$A$2:$A$251,0))),NA())</f>
        <v>87037.993754216703</v>
      </c>
      <c r="G425" s="25">
        <f>IFERROR(IF(AND(ISERROR($E426),ISERROR(INDEX(GrocerySAF!D$2:D$251,MATCH(GrocerySA!$C425,GrocerySAF!$A$2:$A$251,0)))),$E425,INDEX(GrocerySAF!D$2:D$251,MATCH(GrocerySA!$C425,GrocerySAF!$A$2:$A$251,0))),NA())</f>
        <v>96611.432517644804</v>
      </c>
      <c r="H425" s="26">
        <f>IFERROR(IF(AND(ISERROR($E426),ISERROR(INDEX(GrocerySAF!B$2:B$251,MATCH(GrocerySA!$C425,GrocerySAF!$A$2:$A$251,0)))),$E425,INDEX(GrocerySAF!B$2:B$251,MATCH(GrocerySA!$C425,GrocerySAF!$A$2:$A$251,0))),NA())</f>
        <v>91824.713135930695</v>
      </c>
      <c r="I425" s="25">
        <f>IFERROR(IF(AND(ISERROR($E426),ISERROR(INDEX(GrocerySAF!E$2:E$251,MATCH(GrocerySA!$C425,GrocerySAF!$A$2:$A$251,0)))),$E425,INDEX(GrocerySAF!E$2:E$251,MATCH(GrocerySA!$C425,GrocerySAF!$A$2:$A$251,0))),NA())</f>
        <v>84504.057577078798</v>
      </c>
      <c r="J425" s="25">
        <f>IFERROR(IF(AND(ISERROR($E426),ISERROR(INDEX(GrocerySAF!F$2:F$251,MATCH(GrocerySA!$C425,GrocerySAF!$A$2:$A$251,0)))),$E425,INDEX(GrocerySAF!F$2:F$251,MATCH(GrocerySA!$C425,GrocerySAF!$A$2:$A$251,0))),NA())</f>
        <v>99145.368694782606</v>
      </c>
      <c r="K425" s="25">
        <f t="shared" si="41"/>
        <v>88164.385356504747</v>
      </c>
      <c r="L425" s="26">
        <f t="shared" si="42"/>
        <v>91824.71313593071</v>
      </c>
      <c r="M425" s="25">
        <f t="shared" si="43"/>
        <v>99145.368694782606</v>
      </c>
      <c r="N425" s="56">
        <f>M425/GrocerySA!I425</f>
        <v>1.1732616342635265</v>
      </c>
    </row>
    <row r="426" spans="1:14" ht="12.75" x14ac:dyDescent="0.2">
      <c r="A426" s="23">
        <f t="shared" si="36"/>
        <v>5</v>
      </c>
      <c r="B426" s="23">
        <f t="shared" si="37"/>
        <v>2027</v>
      </c>
      <c r="C426" s="23">
        <v>425</v>
      </c>
      <c r="D426" s="24">
        <v>46508</v>
      </c>
      <c r="E426" s="25" t="e">
        <f>IF(ISBLANK(table!E426),NA(),table!E426)</f>
        <v>#N/A</v>
      </c>
      <c r="F426" s="25">
        <f>IFERROR(IF(AND(ISERROR($E427),ISERROR(INDEX(GrocerySAF!C$2:C$251,MATCH(GrocerySA!$C426,GrocerySAF!$A$2:$A$251,0)))),$E426,INDEX(GrocerySAF!C$2:C$251,MATCH(GrocerySA!$C426,GrocerySAF!$A$2:$A$251,0))),NA())</f>
        <v>87308.380608747306</v>
      </c>
      <c r="G426" s="25">
        <f>IFERROR(IF(AND(ISERROR($E427),ISERROR(INDEX(GrocerySAF!D$2:D$251,MATCH(GrocerySA!$C426,GrocerySAF!$A$2:$A$251,0)))),$E426,INDEX(GrocerySAF!D$2:D$251,MATCH(GrocerySA!$C426,GrocerySAF!$A$2:$A$251,0))),NA())</f>
        <v>97102.018196405596</v>
      </c>
      <c r="H426" s="26">
        <f>IFERROR(IF(AND(ISERROR($E427),ISERROR(INDEX(GrocerySAF!B$2:B$251,MATCH(GrocerySA!$C426,GrocerySAF!$A$2:$A$251,0)))),$E426,INDEX(GrocerySAF!B$2:B$251,MATCH(GrocerySA!$C426,GrocerySAF!$A$2:$A$251,0))),NA())</f>
        <v>92205.1994025764</v>
      </c>
      <c r="I426" s="25">
        <f>IFERROR(IF(AND(ISERROR($E427),ISERROR(INDEX(GrocerySAF!E$2:E$251,MATCH(GrocerySA!$C426,GrocerySAF!$A$2:$A$251,0)))),$E426,INDEX(GrocerySAF!E$2:E$251,MATCH(GrocerySA!$C426,GrocerySAF!$A$2:$A$251,0))),NA())</f>
        <v>84716.161323452805</v>
      </c>
      <c r="J426" s="25">
        <f>IFERROR(IF(AND(ISERROR($E427),ISERROR(INDEX(GrocerySAF!F$2:F$251,MATCH(GrocerySA!$C426,GrocerySAF!$A$2:$A$251,0)))),$E426,INDEX(GrocerySAF!F$2:F$251,MATCH(GrocerySA!$C426,GrocerySAF!$A$2:$A$251,0))),NA())</f>
        <v>99694.237481700096</v>
      </c>
      <c r="K426" s="25">
        <f t="shared" si="41"/>
        <v>88460.680363014602</v>
      </c>
      <c r="L426" s="26">
        <f t="shared" si="42"/>
        <v>92205.199402576458</v>
      </c>
      <c r="M426" s="25">
        <f t="shared" si="43"/>
        <v>99694.237481700096</v>
      </c>
      <c r="N426" s="56">
        <f>M426/GrocerySA!I426</f>
        <v>1.1768030553350954</v>
      </c>
    </row>
    <row r="427" spans="1:14" ht="12.75" x14ac:dyDescent="0.2">
      <c r="A427" s="23">
        <f t="shared" si="36"/>
        <v>6</v>
      </c>
      <c r="B427" s="23">
        <f t="shared" si="37"/>
        <v>2027</v>
      </c>
      <c r="C427" s="23">
        <v>426</v>
      </c>
      <c r="D427" s="24">
        <v>46539</v>
      </c>
      <c r="E427" s="25" t="e">
        <f>IF(ISBLANK(table!E427),NA(),table!E427)</f>
        <v>#N/A</v>
      </c>
      <c r="F427" s="25">
        <f>IFERROR(IF(AND(ISERROR($E428),ISERROR(INDEX(GrocerySAF!C$2:C$251,MATCH(GrocerySA!$C427,GrocerySAF!$A$2:$A$251,0)))),$E427,INDEX(GrocerySAF!C$2:C$251,MATCH(GrocerySA!$C427,GrocerySAF!$A$2:$A$251,0))),NA())</f>
        <v>87577.654651096105</v>
      </c>
      <c r="G427" s="25">
        <f>IFERROR(IF(AND(ISERROR($E428),ISERROR(INDEX(GrocerySAF!D$2:D$251,MATCH(GrocerySA!$C427,GrocerySAF!$A$2:$A$251,0)))),$E427,INDEX(GrocerySAF!D$2:D$251,MATCH(GrocerySA!$C427,GrocerySAF!$A$2:$A$251,0))),NA())</f>
        <v>97593.716687305205</v>
      </c>
      <c r="H427" s="26">
        <f>IFERROR(IF(AND(ISERROR($E428),ISERROR(INDEX(GrocerySAF!B$2:B$251,MATCH(GrocerySA!$C427,GrocerySAF!$A$2:$A$251,0)))),$E427,INDEX(GrocerySAF!B$2:B$251,MATCH(GrocerySA!$C427,GrocerySAF!$A$2:$A$251,0))),NA())</f>
        <v>92585.685669200699</v>
      </c>
      <c r="I427" s="25">
        <f>IFERROR(IF(AND(ISERROR($E428),ISERROR(INDEX(GrocerySAF!E$2:E$251,MATCH(GrocerySA!$C427,GrocerySAF!$A$2:$A$251,0)))),$E427,INDEX(GrocerySAF!E$2:E$251,MATCH(GrocerySA!$C427,GrocerySAF!$A$2:$A$251,0))),NA())</f>
        <v>84926.563170471403</v>
      </c>
      <c r="J427" s="25">
        <f>IFERROR(IF(AND(ISERROR($E428),ISERROR(INDEX(GrocerySAF!F$2:F$251,MATCH(GrocerySA!$C427,GrocerySAF!$A$2:$A$251,0)))),$E427,INDEX(GrocerySAF!F$2:F$251,MATCH(GrocerySA!$C427,GrocerySAF!$A$2:$A$251,0))),NA())</f>
        <v>100244.80816792999</v>
      </c>
      <c r="K427" s="25">
        <f t="shared" si="41"/>
        <v>88756.124419836051</v>
      </c>
      <c r="L427" s="26">
        <f t="shared" si="42"/>
        <v>92585.685669200699</v>
      </c>
      <c r="M427" s="25">
        <f t="shared" si="43"/>
        <v>100244.80816792999</v>
      </c>
      <c r="N427" s="56">
        <f>M427/GrocerySA!I427</f>
        <v>1.1803704803962287</v>
      </c>
    </row>
    <row r="428" spans="1:14" ht="12.75" x14ac:dyDescent="0.2">
      <c r="A428" s="23">
        <f t="shared" si="36"/>
        <v>7</v>
      </c>
      <c r="B428" s="23">
        <f t="shared" si="37"/>
        <v>2027</v>
      </c>
      <c r="C428" s="23">
        <v>427</v>
      </c>
      <c r="D428" s="24">
        <v>46569</v>
      </c>
      <c r="E428" s="25" t="e">
        <f>IF(ISBLANK(table!E428),NA(),table!E428)</f>
        <v>#N/A</v>
      </c>
      <c r="F428" s="25">
        <f>IFERROR(IF(AND(ISERROR($E429),ISERROR(INDEX(GrocerySAF!C$2:C$251,MATCH(GrocerySA!$C428,GrocerySAF!$A$2:$A$251,0)))),$E428,INDEX(GrocerySAF!C$2:C$251,MATCH(GrocerySA!$C428,GrocerySAF!$A$2:$A$251,0))),NA())</f>
        <v>87845.831971810403</v>
      </c>
      <c r="G428" s="25">
        <f>IFERROR(IF(AND(ISERROR($E429),ISERROR(INDEX(GrocerySAF!D$2:D$251,MATCH(GrocerySA!$C428,GrocerySAF!$A$2:$A$251,0)))),$E428,INDEX(GrocerySAF!D$2:D$251,MATCH(GrocerySA!$C428,GrocerySAF!$A$2:$A$251,0))),NA())</f>
        <v>98086.511899811201</v>
      </c>
      <c r="H428" s="26">
        <f>IFERROR(IF(AND(ISERROR($E429),ISERROR(INDEX(GrocerySAF!B$2:B$251,MATCH(GrocerySA!$C428,GrocerySAF!$A$2:$A$251,0)))),$E428,INDEX(GrocerySAF!B$2:B$251,MATCH(GrocerySA!$C428,GrocerySAF!$A$2:$A$251,0))),NA())</f>
        <v>92966.171935810795</v>
      </c>
      <c r="I428" s="25">
        <f>IFERROR(IF(AND(ISERROR($E429),ISERROR(INDEX(GrocerySAF!E$2:E$251,MATCH(GrocerySA!$C428,GrocerySAF!$A$2:$A$251,0)))),$E428,INDEX(GrocerySAF!E$2:E$251,MATCH(GrocerySA!$C428,GrocerySAF!$A$2:$A$251,0))),NA())</f>
        <v>85135.287726499198</v>
      </c>
      <c r="J428" s="25">
        <f>IFERROR(IF(AND(ISERROR($E429),ISERROR(INDEX(GrocerySAF!F$2:F$251,MATCH(GrocerySA!$C428,GrocerySAF!$A$2:$A$251,0)))),$E428,INDEX(GrocerySAF!F$2:F$251,MATCH(GrocerySA!$C428,GrocerySAF!$A$2:$A$251,0))),NA())</f>
        <v>100797.056145122</v>
      </c>
      <c r="K428" s="25">
        <f t="shared" si="41"/>
        <v>89050.729831154997</v>
      </c>
      <c r="L428" s="26">
        <f t="shared" si="42"/>
        <v>92966.171935810591</v>
      </c>
      <c r="M428" s="25">
        <f t="shared" si="43"/>
        <v>100797.056145122</v>
      </c>
      <c r="N428" s="56">
        <f>M428/GrocerySA!I428</f>
        <v>1.1839632993188078</v>
      </c>
    </row>
    <row r="429" spans="1:14" ht="12.75" x14ac:dyDescent="0.2">
      <c r="A429" s="23">
        <f t="shared" si="36"/>
        <v>8</v>
      </c>
      <c r="B429" s="23">
        <f t="shared" si="37"/>
        <v>2027</v>
      </c>
      <c r="C429" s="23">
        <v>428</v>
      </c>
      <c r="D429" s="24">
        <v>46600</v>
      </c>
      <c r="E429" s="25" t="e">
        <f>IF(ISBLANK(table!E429),NA(),table!E429)</f>
        <v>#N/A</v>
      </c>
      <c r="F429" s="25">
        <f>IFERROR(IF(AND(ISERROR($E430),ISERROR(INDEX(GrocerySAF!C$2:C$251,MATCH(GrocerySA!$C429,GrocerySAF!$A$2:$A$251,0)))),$E429,INDEX(GrocerySAF!C$2:C$251,MATCH(GrocerySA!$C429,GrocerySAF!$A$2:$A$251,0))),NA())</f>
        <v>88112.927976553998</v>
      </c>
      <c r="G429" s="25">
        <f>IFERROR(IF(AND(ISERROR($E430),ISERROR(INDEX(GrocerySAF!D$2:D$251,MATCH(GrocerySA!$C429,GrocerySAF!$A$2:$A$251,0)))),$E429,INDEX(GrocerySAF!D$2:D$251,MATCH(GrocerySA!$C429,GrocerySAF!$A$2:$A$251,0))),NA())</f>
        <v>98580.388428269303</v>
      </c>
      <c r="H429" s="26">
        <f>IFERROR(IF(AND(ISERROR($E430),ISERROR(INDEX(GrocerySAF!B$2:B$251,MATCH(GrocerySA!$C429,GrocerySAF!$A$2:$A$251,0)))),$E429,INDEX(GrocerySAF!B$2:B$251,MATCH(GrocerySA!$C429,GrocerySAF!$A$2:$A$251,0))),NA())</f>
        <v>93346.658202411694</v>
      </c>
      <c r="I429" s="25">
        <f>IFERROR(IF(AND(ISERROR($E430),ISERROR(INDEX(GrocerySAF!E$2:E$251,MATCH(GrocerySA!$C429,GrocerySAF!$A$2:$A$251,0)))),$E429,INDEX(GrocerySAF!E$2:E$251,MATCH(GrocerySA!$C429,GrocerySAF!$A$2:$A$251,0))),NA())</f>
        <v>85342.358552463105</v>
      </c>
      <c r="J429" s="25">
        <f>IFERROR(IF(AND(ISERROR($E430),ISERROR(INDEX(GrocerySAF!F$2:F$251,MATCH(GrocerySA!$C429,GrocerySAF!$A$2:$A$251,0)))),$E429,INDEX(GrocerySAF!F$2:F$251,MATCH(GrocerySA!$C429,GrocerySAF!$A$2:$A$251,0))),NA())</f>
        <v>101350.95785236001</v>
      </c>
      <c r="K429" s="25">
        <f t="shared" si="41"/>
        <v>89344.508377437392</v>
      </c>
      <c r="L429" s="26">
        <f t="shared" si="42"/>
        <v>93346.658202411549</v>
      </c>
      <c r="M429" s="25">
        <f t="shared" si="43"/>
        <v>101350.95785236001</v>
      </c>
      <c r="N429" s="56">
        <f>M429/GrocerySA!I429</f>
        <v>1.1875809336820218</v>
      </c>
    </row>
    <row r="430" spans="1:14" ht="12.75" x14ac:dyDescent="0.2">
      <c r="A430" s="23">
        <f t="shared" si="36"/>
        <v>9</v>
      </c>
      <c r="B430" s="23">
        <f t="shared" si="37"/>
        <v>2027</v>
      </c>
      <c r="C430" s="23">
        <v>429</v>
      </c>
      <c r="D430" s="24">
        <v>46631</v>
      </c>
      <c r="E430" s="25" t="e">
        <f>IF(ISBLANK(table!E430),NA(),table!E430)</f>
        <v>#N/A</v>
      </c>
      <c r="F430" s="25">
        <f>IFERROR(IF(AND(ISERROR($E431),ISERROR(INDEX(GrocerySAF!C$2:C$251,MATCH(GrocerySA!$C430,GrocerySAF!$A$2:$A$251,0)))),$E430,INDEX(GrocerySAF!C$2:C$251,MATCH(GrocerySA!$C430,GrocerySAF!$A$2:$A$251,0))),NA())</f>
        <v>88378.957426638299</v>
      </c>
      <c r="G430" s="25">
        <f>IFERROR(IF(AND(ISERROR($E431),ISERROR(INDEX(GrocerySAF!D$2:D$251,MATCH(GrocerySA!$C430,GrocerySAF!$A$2:$A$251,0)))),$E430,INDEX(GrocerySAF!D$2:D$251,MATCH(GrocerySA!$C430,GrocerySAF!$A$2:$A$251,0))),NA())</f>
        <v>99075.331511374505</v>
      </c>
      <c r="H430" s="26">
        <f>IFERROR(IF(AND(ISERROR($E431),ISERROR(INDEX(GrocerySAF!B$2:B$251,MATCH(GrocerySA!$C430,GrocerySAF!$A$2:$A$251,0)))),$E430,INDEX(GrocerySAF!B$2:B$251,MATCH(GrocerySA!$C430,GrocerySAF!$A$2:$A$251,0))),NA())</f>
        <v>93727.144469006395</v>
      </c>
      <c r="I430" s="25">
        <f>IFERROR(IF(AND(ISERROR($E431),ISERROR(INDEX(GrocerySAF!E$2:E$251,MATCH(GrocerySA!$C430,GrocerySAF!$A$2:$A$251,0)))),$E430,INDEX(GrocerySAF!E$2:E$251,MATCH(GrocerySA!$C430,GrocerySAF!$A$2:$A$251,0))),NA())</f>
        <v>85547.7982238392</v>
      </c>
      <c r="J430" s="25">
        <f>IFERROR(IF(AND(ISERROR($E431),ISERROR(INDEX(GrocerySAF!F$2:F$251,MATCH(GrocerySA!$C430,GrocerySAF!$A$2:$A$251,0)))),$E430,INDEX(GrocerySAF!F$2:F$251,MATCH(GrocerySA!$C430,GrocerySAF!$A$2:$A$251,0))),NA())</f>
        <v>101906.490714174</v>
      </c>
      <c r="K430" s="25">
        <f t="shared" si="41"/>
        <v>89637.471346422797</v>
      </c>
      <c r="L430" s="26">
        <f t="shared" si="42"/>
        <v>93727.144469006598</v>
      </c>
      <c r="M430" s="25">
        <f t="shared" si="43"/>
        <v>101906.490714174</v>
      </c>
      <c r="N430" s="56">
        <f>M430/GrocerySA!I430</f>
        <v>1.1912228348359315</v>
      </c>
    </row>
    <row r="431" spans="1:14" ht="12.75" x14ac:dyDescent="0.2">
      <c r="A431" s="23">
        <f t="shared" si="36"/>
        <v>10</v>
      </c>
      <c r="B431" s="23">
        <f t="shared" si="37"/>
        <v>2027</v>
      </c>
      <c r="C431" s="23">
        <v>430</v>
      </c>
      <c r="D431" s="24">
        <v>46661</v>
      </c>
      <c r="E431" s="25" t="e">
        <f>IF(ISBLANK(table!E431),NA(),table!E431)</f>
        <v>#N/A</v>
      </c>
      <c r="F431" s="25">
        <f>IFERROR(IF(AND(ISERROR($E432),ISERROR(INDEX(GrocerySAF!C$2:C$251,MATCH(GrocerySA!$C431,GrocerySAF!$A$2:$A$251,0)))),$E431,INDEX(GrocerySAF!C$2:C$251,MATCH(GrocerySA!$C431,GrocerySAF!$A$2:$A$251,0))),NA())</f>
        <v>88643.934476861003</v>
      </c>
      <c r="G431" s="25">
        <f>IFERROR(IF(AND(ISERROR($E432),ISERROR(INDEX(GrocerySAF!D$2:D$251,MATCH(GrocerySA!$C431,GrocerySAF!$A$2:$A$251,0)))),$E431,INDEX(GrocerySAF!D$2:D$251,MATCH(GrocerySA!$C431,GrocerySAF!$A$2:$A$251,0))),NA())</f>
        <v>99571.326994333198</v>
      </c>
      <c r="H431" s="26">
        <f>IFERROR(IF(AND(ISERROR($E432),ISERROR(INDEX(GrocerySAF!B$2:B$251,MATCH(GrocerySA!$C431,GrocerySAF!$A$2:$A$251,0)))),$E431,INDEX(GrocerySAF!B$2:B$251,MATCH(GrocerySA!$C431,GrocerySAF!$A$2:$A$251,0))),NA())</f>
        <v>94107.630735597093</v>
      </c>
      <c r="I431" s="25">
        <f>IFERROR(IF(AND(ISERROR($E432),ISERROR(INDEX(GrocerySAF!E$2:E$251,MATCH(GrocerySA!$C431,GrocerySAF!$A$2:$A$251,0)))),$E431,INDEX(GrocerySAF!E$2:E$251,MATCH(GrocerySA!$C431,GrocerySAF!$A$2:$A$251,0))),NA())</f>
        <v>85751.628388521494</v>
      </c>
      <c r="J431" s="25">
        <f>IFERROR(IF(AND(ISERROR($E432),ISERROR(INDEX(GrocerySAF!F$2:F$251,MATCH(GrocerySA!$C431,GrocerySAF!$A$2:$A$251,0)))),$E431,INDEX(GrocerySAF!F$2:F$251,MATCH(GrocerySA!$C431,GrocerySAF!$A$2:$A$251,0))),NA())</f>
        <v>102463.633082673</v>
      </c>
      <c r="K431" s="25">
        <f t="shared" si="41"/>
        <v>89929.629562059301</v>
      </c>
      <c r="L431" s="26">
        <f t="shared" si="42"/>
        <v>94107.630735597253</v>
      </c>
      <c r="M431" s="25">
        <f t="shared" si="43"/>
        <v>102463.633082673</v>
      </c>
      <c r="N431" s="56">
        <f>M431/GrocerySA!I431</f>
        <v>1.1948884820989421</v>
      </c>
    </row>
    <row r="432" spans="1:14" ht="12.75" x14ac:dyDescent="0.2">
      <c r="A432" s="23">
        <f t="shared" si="36"/>
        <v>11</v>
      </c>
      <c r="B432" s="23">
        <f t="shared" si="37"/>
        <v>2027</v>
      </c>
      <c r="C432" s="23">
        <v>431</v>
      </c>
      <c r="D432" s="24">
        <v>46692</v>
      </c>
      <c r="E432" s="25" t="e">
        <f>IF(ISBLANK(table!E432),NA(),table!E432)</f>
        <v>#N/A</v>
      </c>
      <c r="F432" s="25">
        <f>IFERROR(IF(AND(ISERROR($E433),ISERROR(INDEX(GrocerySAF!C$2:C$251,MATCH(GrocerySA!$C432,GrocerySAF!$A$2:$A$251,0)))),$E432,INDEX(GrocerySAF!C$2:C$251,MATCH(GrocerySA!$C432,GrocerySAF!$A$2:$A$251,0))),NA())</f>
        <v>88907.872710825104</v>
      </c>
      <c r="G432" s="25">
        <f>IFERROR(IF(AND(ISERROR($E433),ISERROR(INDEX(GrocerySAF!D$2:D$251,MATCH(GrocerySA!$C432,GrocerySAF!$A$2:$A$251,0)))),$E432,INDEX(GrocerySAF!D$2:D$251,MATCH(GrocerySA!$C432,GrocerySAF!$A$2:$A$251,0))),NA())</f>
        <v>100068.36129354499</v>
      </c>
      <c r="H432" s="26">
        <f>IFERROR(IF(AND(ISERROR($E433),ISERROR(INDEX(GrocerySAF!B$2:B$251,MATCH(GrocerySA!$C432,GrocerySAF!$A$2:$A$251,0)))),$E432,INDEX(GrocerySAF!B$2:B$251,MATCH(GrocerySA!$C432,GrocerySAF!$A$2:$A$251,0))),NA())</f>
        <v>94488.117002185201</v>
      </c>
      <c r="I432" s="25">
        <f>IFERROR(IF(AND(ISERROR($E433),ISERROR(INDEX(GrocerySAF!E$2:E$251,MATCH(GrocerySA!$C432,GrocerySAF!$A$2:$A$251,0)))),$E432,INDEX(GrocerySAF!E$2:E$251,MATCH(GrocerySA!$C432,GrocerySAF!$A$2:$A$251,0))),NA())</f>
        <v>85953.869820837397</v>
      </c>
      <c r="J432" s="25">
        <f>IFERROR(IF(AND(ISERROR($E433),ISERROR(INDEX(GrocerySAF!F$2:F$251,MATCH(GrocerySA!$C432,GrocerySAF!$A$2:$A$251,0)))),$E432,INDEX(GrocerySAF!F$2:F$251,MATCH(GrocerySA!$C432,GrocerySAF!$A$2:$A$251,0))),NA())</f>
        <v>103022.36418353301</v>
      </c>
      <c r="K432" s="25">
        <f t="shared" si="41"/>
        <v>90220.993411511299</v>
      </c>
      <c r="L432" s="26">
        <f t="shared" si="42"/>
        <v>94488.117002185201</v>
      </c>
      <c r="M432" s="25">
        <f t="shared" si="43"/>
        <v>103022.36418353301</v>
      </c>
      <c r="N432" s="56">
        <f>M432/GrocerySA!I432</f>
        <v>1.1985773810797959</v>
      </c>
    </row>
    <row r="433" spans="1:14" ht="12.75" x14ac:dyDescent="0.2">
      <c r="A433" s="23">
        <f t="shared" si="36"/>
        <v>12</v>
      </c>
      <c r="B433" s="23">
        <f t="shared" si="37"/>
        <v>2027</v>
      </c>
      <c r="C433" s="23">
        <v>432</v>
      </c>
      <c r="D433" s="24">
        <v>46722</v>
      </c>
      <c r="E433" s="25" t="e">
        <f>IF(ISBLANK(table!E433),NA(),table!E433)</f>
        <v>#N/A</v>
      </c>
      <c r="F433" s="25">
        <f>IFERROR(IF(AND(ISERROR($E434),ISERROR(INDEX(GrocerySAF!C$2:C$251,MATCH(GrocerySA!$C433,GrocerySAF!$A$2:$A$251,0)))),$E433,INDEX(GrocerySAF!C$2:C$251,MATCH(GrocerySA!$C433,GrocerySAF!$A$2:$A$251,0))),NA())</f>
        <v>89170.785173902506</v>
      </c>
      <c r="G433" s="25">
        <f>IFERROR(IF(AND(ISERROR($E434),ISERROR(INDEX(GrocerySAF!D$2:D$251,MATCH(GrocerySA!$C433,GrocerySAF!$A$2:$A$251,0)))),$E433,INDEX(GrocerySAF!D$2:D$251,MATCH(GrocerySA!$C433,GrocerySAF!$A$2:$A$251,0))),NA())</f>
        <v>100566.42136363999</v>
      </c>
      <c r="H433" s="26">
        <f>IFERROR(IF(AND(ISERROR($E434),ISERROR(INDEX(GrocerySAF!B$2:B$251,MATCH(GrocerySA!$C433,GrocerySAF!$A$2:$A$251,0)))),$E433,INDEX(GrocerySAF!B$2:B$251,MATCH(GrocerySA!$C433,GrocerySAF!$A$2:$A$251,0))),NA())</f>
        <v>94868.603268771505</v>
      </c>
      <c r="I433" s="25">
        <f>IFERROR(IF(AND(ISERROR($E434),ISERROR(INDEX(GrocerySAF!E$2:E$251,MATCH(GrocerySA!$C433,GrocerySAF!$A$2:$A$251,0)))),$E433,INDEX(GrocerySAF!E$2:E$251,MATCH(GrocerySA!$C433,GrocerySAF!$A$2:$A$251,0))),NA())</f>
        <v>86154.542471960594</v>
      </c>
      <c r="J433" s="25">
        <f>IFERROR(IF(AND(ISERROR($E434),ISERROR(INDEX(GrocerySAF!F$2:F$251,MATCH(GrocerySA!$C433,GrocerySAF!$A$2:$A$251,0)))),$E433,INDEX(GrocerySAF!F$2:F$251,MATCH(GrocerySA!$C433,GrocerySAF!$A$2:$A$251,0))),NA())</f>
        <v>103582.66406558199</v>
      </c>
      <c r="K433" s="25">
        <f t="shared" si="41"/>
        <v>90511.572870366042</v>
      </c>
      <c r="L433" s="26">
        <f t="shared" si="42"/>
        <v>94868.603268771287</v>
      </c>
      <c r="M433" s="25">
        <f t="shared" si="43"/>
        <v>103582.66406558199</v>
      </c>
      <c r="N433" s="56">
        <f>M433/GrocerySA!I433</f>
        <v>1.2022890621152502</v>
      </c>
    </row>
    <row r="434" spans="1:14" ht="12.75" x14ac:dyDescent="0.2">
      <c r="A434" s="23">
        <f t="shared" ref="A434:A457" si="44">MONTH(D434)</f>
        <v>1</v>
      </c>
      <c r="B434" s="23">
        <f t="shared" ref="B434:B457" si="45">YEAR(D434)</f>
        <v>2028</v>
      </c>
      <c r="C434" s="23">
        <v>433</v>
      </c>
      <c r="D434" s="24">
        <v>46753</v>
      </c>
      <c r="E434" s="25" t="e">
        <f>IF(ISBLANK(table!E434),NA(),table!E434)</f>
        <v>#N/A</v>
      </c>
      <c r="F434" s="25">
        <f>IFERROR(IF(AND(ISERROR($E435),ISERROR(INDEX(GrocerySAF!C$2:C$251,MATCH(GrocerySA!$C434,GrocerySAF!$A$2:$A$251,0)))),$E434,INDEX(GrocerySAF!C$2:C$251,MATCH(GrocerySA!$C434,GrocerySAF!$A$2:$A$251,0))),NA())</f>
        <v>89432.684403999607</v>
      </c>
      <c r="G434" s="25">
        <f>IFERROR(IF(AND(ISERROR($E435),ISERROR(INDEX(GrocerySAF!D$2:D$251,MATCH(GrocerySA!$C434,GrocerySAF!$A$2:$A$251,0)))),$E434,INDEX(GrocerySAF!D$2:D$251,MATCH(GrocerySA!$C434,GrocerySAF!$A$2:$A$251,0))),NA())</f>
        <v>101065.494666714</v>
      </c>
      <c r="H434" s="26">
        <f>IFERROR(IF(AND(ISERROR($E435),ISERROR(INDEX(GrocerySAF!B$2:B$251,MATCH(GrocerySA!$C434,GrocerySAF!$A$2:$A$251,0)))),$E434,INDEX(GrocerySAF!B$2:B$251,MATCH(GrocerySA!$C434,GrocerySAF!$A$2:$A$251,0))),NA())</f>
        <v>95249.089535356703</v>
      </c>
      <c r="I434" s="25">
        <f>IFERROR(IF(AND(ISERROR($E435),ISERROR(INDEX(GrocerySAF!E$2:E$251,MATCH(GrocerySA!$C434,GrocerySAF!$A$2:$A$251,0)))),$E434,INDEX(GrocerySAF!E$2:E$251,MATCH(GrocerySA!$C434,GrocerySAF!$A$2:$A$251,0))),NA())</f>
        <v>86353.665516964305</v>
      </c>
      <c r="J434" s="25">
        <f>IFERROR(IF(AND(ISERROR($E435),ISERROR(INDEX(GrocerySAF!F$2:F$251,MATCH(GrocerySA!$C434,GrocerySAF!$A$2:$A$251,0)))),$E434,INDEX(GrocerySAF!F$2:F$251,MATCH(GrocerySA!$C434,GrocerySAF!$A$2:$A$251,0))),NA())</f>
        <v>104144.513553749</v>
      </c>
      <c r="K434" s="25">
        <f t="shared" ref="K434:K457" si="46">IF(ISERROR(E434=H434),AVERAGE(H434:I434),H434)</f>
        <v>90801.377526160504</v>
      </c>
      <c r="L434" s="26">
        <f t="shared" ref="L434:L457" si="47">IF(ISERROR(E434=H434),AVERAGE(I434:J434),H434)</f>
        <v>95249.089535356645</v>
      </c>
      <c r="M434" s="25">
        <f t="shared" ref="M434:M457" si="48">IF(ISERROR(E434=H434),AVERAGE(J434),H434)</f>
        <v>104144.513553749</v>
      </c>
      <c r="N434" s="56">
        <f>M434/GrocerySA!I434</f>
        <v>1.2060230788152202</v>
      </c>
    </row>
    <row r="435" spans="1:14" ht="12.75" x14ac:dyDescent="0.2">
      <c r="A435" s="23">
        <f t="shared" si="44"/>
        <v>2</v>
      </c>
      <c r="B435" s="23">
        <f t="shared" si="45"/>
        <v>2028</v>
      </c>
      <c r="C435" s="23">
        <v>434</v>
      </c>
      <c r="D435" s="24">
        <v>46784</v>
      </c>
      <c r="E435" s="25" t="e">
        <f>IF(ISBLANK(table!E435),NA(),table!E435)</f>
        <v>#N/A</v>
      </c>
      <c r="F435" s="25">
        <f>IFERROR(IF(AND(ISERROR($E436),ISERROR(INDEX(GrocerySAF!C$2:C$251,MATCH(GrocerySA!$C435,GrocerySAF!$A$2:$A$251,0)))),$E435,INDEX(GrocerySAF!C$2:C$251,MATCH(GrocerySA!$C435,GrocerySAF!$A$2:$A$251,0))),NA())</f>
        <v>89693.582460274905</v>
      </c>
      <c r="G435" s="25">
        <f>IFERROR(IF(AND(ISERROR($E436),ISERROR(INDEX(GrocerySAF!D$2:D$251,MATCH(GrocerySA!$C435,GrocerySAF!$A$2:$A$251,0)))),$E435,INDEX(GrocerySAF!D$2:D$251,MATCH(GrocerySA!$C435,GrocerySAF!$A$2:$A$251,0))),NA())</f>
        <v>101565.569143607</v>
      </c>
      <c r="H435" s="26">
        <f>IFERROR(IF(AND(ISERROR($E436),ISERROR(INDEX(GrocerySAF!B$2:B$251,MATCH(GrocerySA!$C435,GrocerySAF!$A$2:$A$251,0)))),$E435,INDEX(GrocerySAF!B$2:B$251,MATCH(GrocerySA!$C435,GrocerySAF!$A$2:$A$251,0))),NA())</f>
        <v>95629.575801941101</v>
      </c>
      <c r="I435" s="25">
        <f>IFERROR(IF(AND(ISERROR($E436),ISERROR(INDEX(GrocerySAF!E$2:E$251,MATCH(GrocerySA!$C435,GrocerySAF!$A$2:$A$251,0)))),$E435,INDEX(GrocerySAF!E$2:E$251,MATCH(GrocerySA!$C435,GrocerySAF!$A$2:$A$251,0))),NA())</f>
        <v>86551.257398739501</v>
      </c>
      <c r="J435" s="25">
        <f>IFERROR(IF(AND(ISERROR($E436),ISERROR(INDEX(GrocerySAF!F$2:F$251,MATCH(GrocerySA!$C435,GrocerySAF!$A$2:$A$251,0)))),$E435,INDEX(GrocerySAF!F$2:F$251,MATCH(GrocerySA!$C435,GrocerySAF!$A$2:$A$251,0))),NA())</f>
        <v>104707.89420514301</v>
      </c>
      <c r="K435" s="25">
        <f t="shared" si="46"/>
        <v>91090.416600340308</v>
      </c>
      <c r="L435" s="26">
        <f t="shared" si="47"/>
        <v>95629.575801941246</v>
      </c>
      <c r="M435" s="25">
        <f t="shared" si="48"/>
        <v>104707.89420514301</v>
      </c>
      <c r="N435" s="56">
        <f>M435/GrocerySA!I435</f>
        <v>1.2097790067076244</v>
      </c>
    </row>
    <row r="436" spans="1:14" ht="12.75" x14ac:dyDescent="0.2">
      <c r="A436" s="23">
        <f t="shared" si="44"/>
        <v>3</v>
      </c>
      <c r="B436" s="23">
        <f t="shared" si="45"/>
        <v>2028</v>
      </c>
      <c r="C436" s="23">
        <v>435</v>
      </c>
      <c r="D436" s="24">
        <v>46813</v>
      </c>
      <c r="E436" s="25" t="e">
        <f>IF(ISBLANK(table!E436),NA(),table!E436)</f>
        <v>#N/A</v>
      </c>
      <c r="F436" s="25">
        <f>IFERROR(IF(AND(ISERROR($E437),ISERROR(INDEX(GrocerySAF!C$2:C$251,MATCH(GrocerySA!$C436,GrocerySAF!$A$2:$A$251,0)))),$E436,INDEX(GrocerySAF!C$2:C$251,MATCH(GrocerySA!$C436,GrocerySAF!$A$2:$A$251,0))),NA())</f>
        <v>89953.490949949104</v>
      </c>
      <c r="G436" s="25">
        <f>IFERROR(IF(AND(ISERROR($E437),ISERROR(INDEX(GrocerySAF!D$2:D$251,MATCH(GrocerySA!$C436,GrocerySAF!$A$2:$A$251,0)))),$E436,INDEX(GrocerySAF!D$2:D$251,MATCH(GrocerySA!$C436,GrocerySAF!$A$2:$A$251,0))),NA())</f>
        <v>102066.633187101</v>
      </c>
      <c r="H436" s="26">
        <f>IFERROR(IF(AND(ISERROR($E437),ISERROR(INDEX(GrocerySAF!B$2:B$251,MATCH(GrocerySA!$C436,GrocerySAF!$A$2:$A$251,0)))),$E436,INDEX(GrocerySAF!B$2:B$251,MATCH(GrocerySA!$C436,GrocerySAF!$A$2:$A$251,0))),NA())</f>
        <v>96010.062068525003</v>
      </c>
      <c r="I436" s="25">
        <f>IFERROR(IF(AND(ISERROR($E437),ISERROR(INDEX(GrocerySAF!E$2:E$251,MATCH(GrocerySA!$C436,GrocerySAF!$A$2:$A$251,0)))),$E436,INDEX(GrocerySAF!E$2:E$251,MATCH(GrocerySA!$C436,GrocerySAF!$A$2:$A$251,0))),NA())</f>
        <v>86747.335868998503</v>
      </c>
      <c r="J436" s="25">
        <f>IFERROR(IF(AND(ISERROR($E437),ISERROR(INDEX(GrocerySAF!F$2:F$251,MATCH(GrocerySA!$C436,GrocerySAF!$A$2:$A$251,0)))),$E436,INDEX(GrocerySAF!F$2:F$251,MATCH(GrocerySA!$C436,GrocerySAF!$A$2:$A$251,0))),NA())</f>
        <v>105272.788268052</v>
      </c>
      <c r="K436" s="25">
        <f t="shared" si="46"/>
        <v>91378.698968761746</v>
      </c>
      <c r="L436" s="26">
        <f t="shared" si="47"/>
        <v>96010.062068525251</v>
      </c>
      <c r="M436" s="25">
        <f t="shared" si="48"/>
        <v>105272.788268052</v>
      </c>
      <c r="N436" s="56">
        <f>M436/GrocerySA!I436</f>
        <v>1.2135564419756903</v>
      </c>
    </row>
    <row r="437" spans="1:14" ht="12.75" x14ac:dyDescent="0.2">
      <c r="A437" s="23">
        <f t="shared" si="44"/>
        <v>4</v>
      </c>
      <c r="B437" s="23">
        <f t="shared" si="45"/>
        <v>2028</v>
      </c>
      <c r="C437" s="23">
        <v>436</v>
      </c>
      <c r="D437" s="24">
        <v>46844</v>
      </c>
      <c r="E437" s="25" t="e">
        <f>IF(ISBLANK(table!E437),NA(),table!E437)</f>
        <v>#N/A</v>
      </c>
      <c r="F437" s="25">
        <f>IFERROR(IF(AND(ISERROR($E438),ISERROR(INDEX(GrocerySAF!C$2:C$251,MATCH(GrocerySA!$C437,GrocerySAF!$A$2:$A$251,0)))),$E437,INDEX(GrocerySAF!C$2:C$251,MATCH(GrocerySA!$C437,GrocerySAF!$A$2:$A$251,0))),NA())</f>
        <v>90212.421053340702</v>
      </c>
      <c r="G437" s="25">
        <f>IFERROR(IF(AND(ISERROR($E438),ISERROR(INDEX(GrocerySAF!D$2:D$251,MATCH(GrocerySA!$C437,GrocerySAF!$A$2:$A$251,0)))),$E437,INDEX(GrocerySAF!D$2:D$251,MATCH(GrocerySA!$C437,GrocerySAF!$A$2:$A$251,0))),NA())</f>
        <v>102568.67561687699</v>
      </c>
      <c r="H437" s="26">
        <f>IFERROR(IF(AND(ISERROR($E438),ISERROR(INDEX(GrocerySAF!B$2:B$251,MATCH(GrocerySA!$C437,GrocerySAF!$A$2:$A$251,0)))),$E437,INDEX(GrocerySAF!B$2:B$251,MATCH(GrocerySA!$C437,GrocerySAF!$A$2:$A$251,0))),NA())</f>
        <v>96390.5483351086</v>
      </c>
      <c r="I437" s="25">
        <f>IFERROR(IF(AND(ISERROR($E438),ISERROR(INDEX(GrocerySAF!E$2:E$251,MATCH(GrocerySA!$C437,GrocerySAF!$A$2:$A$251,0)))),$E437,INDEX(GrocerySAF!E$2:E$251,MATCH(GrocerySA!$C437,GrocerySAF!$A$2:$A$251,0))),NA())</f>
        <v>86941.918026562402</v>
      </c>
      <c r="J437" s="25">
        <f>IFERROR(IF(AND(ISERROR($E438),ISERROR(INDEX(GrocerySAF!F$2:F$251,MATCH(GrocerySA!$C437,GrocerySAF!$A$2:$A$251,0)))),$E437,INDEX(GrocerySAF!F$2:F$251,MATCH(GrocerySA!$C437,GrocerySAF!$A$2:$A$251,0))),NA())</f>
        <v>105839.178643655</v>
      </c>
      <c r="K437" s="25">
        <f t="shared" si="46"/>
        <v>91666.233180835494</v>
      </c>
      <c r="L437" s="26">
        <f t="shared" si="47"/>
        <v>96390.548335108702</v>
      </c>
      <c r="M437" s="25">
        <f t="shared" si="48"/>
        <v>105839.178643655</v>
      </c>
      <c r="N437" s="56">
        <f>M437/GrocerySA!I437</f>
        <v>1.2173550002809821</v>
      </c>
    </row>
    <row r="438" spans="1:14" ht="12.75" x14ac:dyDescent="0.2">
      <c r="A438" s="23">
        <f t="shared" si="44"/>
        <v>5</v>
      </c>
      <c r="B438" s="23">
        <f t="shared" si="45"/>
        <v>2028</v>
      </c>
      <c r="C438" s="23">
        <v>437</v>
      </c>
      <c r="D438" s="24">
        <v>46874</v>
      </c>
      <c r="E438" s="25" t="e">
        <f>IF(ISBLANK(table!E438),NA(),table!E438)</f>
        <v>#N/A</v>
      </c>
      <c r="F438" s="25">
        <f>IFERROR(IF(AND(ISERROR($E439),ISERROR(INDEX(GrocerySAF!C$2:C$251,MATCH(GrocerySA!$C438,GrocerySAF!$A$2:$A$251,0)))),$E438,INDEX(GrocerySAF!C$2:C$251,MATCH(GrocerySA!$C438,GrocerySAF!$A$2:$A$251,0))),NA())</f>
        <v>90470.383547249905</v>
      </c>
      <c r="G438" s="25">
        <f>IFERROR(IF(AND(ISERROR($E439),ISERROR(INDEX(GrocerySAF!D$2:D$251,MATCH(GrocerySA!$C438,GrocerySAF!$A$2:$A$251,0)))),$E438,INDEX(GrocerySAF!D$2:D$251,MATCH(GrocerySA!$C438,GrocerySAF!$A$2:$A$251,0))),NA())</f>
        <v>103071.685656134</v>
      </c>
      <c r="H438" s="26">
        <f>IFERROR(IF(AND(ISERROR($E439),ISERROR(INDEX(GrocerySAF!B$2:B$251,MATCH(GrocerySA!$C438,GrocerySAF!$A$2:$A$251,0)))),$E438,INDEX(GrocerySAF!B$2:B$251,MATCH(GrocerySA!$C438,GrocerySAF!$A$2:$A$251,0))),NA())</f>
        <v>96771.034601691994</v>
      </c>
      <c r="I438" s="25">
        <f>IFERROR(IF(AND(ISERROR($E439),ISERROR(INDEX(GrocerySAF!E$2:E$251,MATCH(GrocerySA!$C438,GrocerySAF!$A$2:$A$251,0)))),$E438,INDEX(GrocerySAF!E$2:E$251,MATCH(GrocerySA!$C438,GrocerySAF!$A$2:$A$251,0))),NA())</f>
        <v>87135.020353125205</v>
      </c>
      <c r="J438" s="25">
        <f>IFERROR(IF(AND(ISERROR($E439),ISERROR(INDEX(GrocerySAF!F$2:F$251,MATCH(GrocerySA!$C438,GrocerySAF!$A$2:$A$251,0)))),$E438,INDEX(GrocerySAF!F$2:F$251,MATCH(GrocerySA!$C438,GrocerySAF!$A$2:$A$251,0))),NA())</f>
        <v>106407.048850259</v>
      </c>
      <c r="K438" s="25">
        <f t="shared" si="46"/>
        <v>91953.027477408599</v>
      </c>
      <c r="L438" s="26">
        <f t="shared" si="47"/>
        <v>96771.03460169211</v>
      </c>
      <c r="M438" s="25">
        <f t="shared" si="48"/>
        <v>106407.048850259</v>
      </c>
      <c r="N438" s="56">
        <f>M438/GrocerySA!I438</f>
        <v>1.2211743156658663</v>
      </c>
    </row>
    <row r="439" spans="1:14" ht="12.75" x14ac:dyDescent="0.2">
      <c r="A439" s="23">
        <f t="shared" si="44"/>
        <v>6</v>
      </c>
      <c r="B439" s="23">
        <f t="shared" si="45"/>
        <v>2028</v>
      </c>
      <c r="C439" s="23">
        <v>438</v>
      </c>
      <c r="D439" s="24">
        <v>46905</v>
      </c>
      <c r="E439" s="25" t="e">
        <f>IF(ISBLANK(table!E439),NA(),table!E439)</f>
        <v>#N/A</v>
      </c>
      <c r="F439" s="25">
        <f>IFERROR(IF(AND(ISERROR($E440),ISERROR(INDEX(GrocerySAF!C$2:C$251,MATCH(GrocerySA!$C439,GrocerySAF!$A$2:$A$251,0)))),$E439,INDEX(GrocerySAF!C$2:C$251,MATCH(GrocerySA!$C439,GrocerySAF!$A$2:$A$251,0))),NA())</f>
        <v>90727.388826809998</v>
      </c>
      <c r="G439" s="25">
        <f>IFERROR(IF(AND(ISERROR($E440),ISERROR(INDEX(GrocerySAF!D$2:D$251,MATCH(GrocerySA!$C439,GrocerySAF!$A$2:$A$251,0)))),$E439,INDEX(GrocerySAF!D$2:D$251,MATCH(GrocerySA!$C439,GrocerySAF!$A$2:$A$251,0))),NA())</f>
        <v>103575.65290974099</v>
      </c>
      <c r="H439" s="26">
        <f>IFERROR(IF(AND(ISERROR($E440),ISERROR(INDEX(GrocerySAF!B$2:B$251,MATCH(GrocerySA!$C439,GrocerySAF!$A$2:$A$251,0)))),$E439,INDEX(GrocerySAF!B$2:B$251,MATCH(GrocerySA!$C439,GrocerySAF!$A$2:$A$251,0))),NA())</f>
        <v>97151.5208682753</v>
      </c>
      <c r="I439" s="25">
        <f>IFERROR(IF(AND(ISERROR($E440),ISERROR(INDEX(GrocerySAF!E$2:E$251,MATCH(GrocerySA!$C439,GrocerySAF!$A$2:$A$251,0)))),$E439,INDEX(GrocerySAF!E$2:E$251,MATCH(GrocerySA!$C439,GrocerySAF!$A$2:$A$251,0))),NA())</f>
        <v>87326.658746671106</v>
      </c>
      <c r="J439" s="25">
        <f>IFERROR(IF(AND(ISERROR($E440),ISERROR(INDEX(GrocerySAF!F$2:F$251,MATCH(GrocerySA!$C439,GrocerySAF!$A$2:$A$251,0)))),$E439,INDEX(GrocerySAF!F$2:F$251,MATCH(GrocerySA!$C439,GrocerySAF!$A$2:$A$251,0))),NA())</f>
        <v>106976.382989879</v>
      </c>
      <c r="K439" s="25">
        <f t="shared" si="46"/>
        <v>92239.08980747321</v>
      </c>
      <c r="L439" s="26">
        <f t="shared" si="47"/>
        <v>97151.520868275053</v>
      </c>
      <c r="M439" s="25">
        <f t="shared" si="48"/>
        <v>106976.382989879</v>
      </c>
      <c r="N439" s="56">
        <f>M439/GrocerySA!I439</f>
        <v>1.2250140395295606</v>
      </c>
    </row>
    <row r="440" spans="1:14" ht="12.75" x14ac:dyDescent="0.2">
      <c r="A440" s="23">
        <f t="shared" si="44"/>
        <v>7</v>
      </c>
      <c r="B440" s="23">
        <f t="shared" si="45"/>
        <v>2028</v>
      </c>
      <c r="C440" s="23">
        <v>439</v>
      </c>
      <c r="D440" s="24">
        <v>46935</v>
      </c>
      <c r="E440" s="25" t="e">
        <f>IF(ISBLANK(table!E440),NA(),table!E440)</f>
        <v>#N/A</v>
      </c>
      <c r="F440" s="25">
        <f>IFERROR(IF(AND(ISERROR($E441),ISERROR(INDEX(GrocerySAF!C$2:C$251,MATCH(GrocerySA!$C440,GrocerySAF!$A$2:$A$251,0)))),$E440,INDEX(GrocerySAF!C$2:C$251,MATCH(GrocerySA!$C440,GrocerySAF!$A$2:$A$251,0))),NA())</f>
        <v>90983.446925911703</v>
      </c>
      <c r="G440" s="25">
        <f>IFERROR(IF(AND(ISERROR($E441),ISERROR(INDEX(GrocerySAF!D$2:D$251,MATCH(GrocerySA!$C440,GrocerySAF!$A$2:$A$251,0)))),$E440,INDEX(GrocerySAF!D$2:D$251,MATCH(GrocerySA!$C440,GrocerySAF!$A$2:$A$251,0))),NA())</f>
        <v>104080.567343805</v>
      </c>
      <c r="H440" s="26">
        <f>IFERROR(IF(AND(ISERROR($E441),ISERROR(INDEX(GrocerySAF!B$2:B$251,MATCH(GrocerySA!$C440,GrocerySAF!$A$2:$A$251,0)))),$E440,INDEX(GrocerySAF!B$2:B$251,MATCH(GrocerySA!$C440,GrocerySAF!$A$2:$A$251,0))),NA())</f>
        <v>97532.007134858504</v>
      </c>
      <c r="I440" s="25">
        <f>IFERROR(IF(AND(ISERROR($E441),ISERROR(INDEX(GrocerySAF!E$2:E$251,MATCH(GrocerySA!$C440,GrocerySAF!$A$2:$A$251,0)))),$E440,INDEX(GrocerySAF!E$2:E$251,MATCH(GrocerySA!$C440,GrocerySAF!$A$2:$A$251,0))),NA())</f>
        <v>87516.848552711599</v>
      </c>
      <c r="J440" s="25">
        <f>IFERROR(IF(AND(ISERROR($E441),ISERROR(INDEX(GrocerySAF!F$2:F$251,MATCH(GrocerySA!$C440,GrocerySAF!$A$2:$A$251,0)))),$E440,INDEX(GrocerySAF!F$2:F$251,MATCH(GrocerySA!$C440,GrocerySAF!$A$2:$A$251,0))),NA())</f>
        <v>107547.165717005</v>
      </c>
      <c r="K440" s="25">
        <f t="shared" si="46"/>
        <v>92524.427843785059</v>
      </c>
      <c r="L440" s="26">
        <f t="shared" si="47"/>
        <v>97532.007134858301</v>
      </c>
      <c r="M440" s="25">
        <f t="shared" si="48"/>
        <v>107547.165717005</v>
      </c>
      <c r="N440" s="56">
        <f>M440/GrocerySA!I440</f>
        <v>1.2288738396724728</v>
      </c>
    </row>
    <row r="441" spans="1:14" ht="12.75" x14ac:dyDescent="0.2">
      <c r="A441" s="23">
        <f t="shared" si="44"/>
        <v>8</v>
      </c>
      <c r="B441" s="23">
        <f t="shared" si="45"/>
        <v>2028</v>
      </c>
      <c r="C441" s="23">
        <v>440</v>
      </c>
      <c r="D441" s="24">
        <v>46966</v>
      </c>
      <c r="E441" s="25" t="e">
        <f>IF(ISBLANK(table!E441),NA(),table!E441)</f>
        <v>#N/A</v>
      </c>
      <c r="F441" s="25">
        <f>IFERROR(IF(AND(ISERROR($E442),ISERROR(INDEX(GrocerySAF!C$2:C$251,MATCH(GrocerySA!$C441,GrocerySAF!$A$2:$A$251,0)))),$E441,INDEX(GrocerySAF!C$2:C$251,MATCH(GrocerySA!$C441,GrocerySAF!$A$2:$A$251,0))),NA())</f>
        <v>91238.567536303002</v>
      </c>
      <c r="G441" s="25">
        <f>IFERROR(IF(AND(ISERROR($E442),ISERROR(INDEX(GrocerySAF!D$2:D$251,MATCH(GrocerySA!$C441,GrocerySAF!$A$2:$A$251,0)))),$E441,INDEX(GrocerySAF!D$2:D$251,MATCH(GrocerySA!$C441,GrocerySAF!$A$2:$A$251,0))),NA())</f>
        <v>104586.41926657999</v>
      </c>
      <c r="H441" s="26">
        <f>IFERROR(IF(AND(ISERROR($E442),ISERROR(INDEX(GrocerySAF!B$2:B$251,MATCH(GrocerySA!$C441,GrocerySAF!$A$2:$A$251,0)))),$E441,INDEX(GrocerySAF!B$2:B$251,MATCH(GrocerySA!$C441,GrocerySAF!$A$2:$A$251,0))),NA())</f>
        <v>97912.493401441607</v>
      </c>
      <c r="I441" s="25">
        <f>IFERROR(IF(AND(ISERROR($E442),ISERROR(INDEX(GrocerySAF!E$2:E$251,MATCH(GrocerySA!$C441,GrocerySAF!$A$2:$A$251,0)))),$E441,INDEX(GrocerySAF!E$2:E$251,MATCH(GrocerySA!$C441,GrocerySAF!$A$2:$A$251,0))),NA())</f>
        <v>87705.604593496406</v>
      </c>
      <c r="J441" s="25">
        <f>IFERROR(IF(AND(ISERROR($E442),ISERROR(INDEX(GrocerySAF!F$2:F$251,MATCH(GrocerySA!$C441,GrocerySAF!$A$2:$A$251,0)))),$E441,INDEX(GrocerySAF!F$2:F$251,MATCH(GrocerySA!$C441,GrocerySAF!$A$2:$A$251,0))),NA())</f>
        <v>108119.382209387</v>
      </c>
      <c r="K441" s="25">
        <f t="shared" si="46"/>
        <v>92809.048997469014</v>
      </c>
      <c r="L441" s="26">
        <f t="shared" si="47"/>
        <v>97912.493401441694</v>
      </c>
      <c r="M441" s="25">
        <f t="shared" si="48"/>
        <v>108119.382209387</v>
      </c>
      <c r="N441" s="56">
        <f>M441/GrocerySA!I441</f>
        <v>1.2327533994036719</v>
      </c>
    </row>
    <row r="442" spans="1:14" ht="12.75" x14ac:dyDescent="0.2">
      <c r="A442" s="23">
        <f t="shared" si="44"/>
        <v>9</v>
      </c>
      <c r="B442" s="23">
        <f t="shared" si="45"/>
        <v>2028</v>
      </c>
      <c r="C442" s="23">
        <v>441</v>
      </c>
      <c r="D442" s="24">
        <v>46997</v>
      </c>
      <c r="E442" s="25" t="e">
        <f>IF(ISBLANK(table!E442),NA(),table!E442)</f>
        <v>#N/A</v>
      </c>
      <c r="F442" s="25">
        <f>IFERROR(IF(AND(ISERROR($E443),ISERROR(INDEX(GrocerySAF!C$2:C$251,MATCH(GrocerySA!$C442,GrocerySAF!$A$2:$A$251,0)))),$E442,INDEX(GrocerySAF!C$2:C$251,MATCH(GrocerySA!$C442,GrocerySAF!$A$2:$A$251,0))),NA())</f>
        <v>91492.760025459094</v>
      </c>
      <c r="G442" s="25">
        <f>IFERROR(IF(AND(ISERROR($E443),ISERROR(INDEX(GrocerySAF!D$2:D$251,MATCH(GrocerySA!$C442,GrocerySAF!$A$2:$A$251,0)))),$E442,INDEX(GrocerySAF!D$2:D$251,MATCH(GrocerySA!$C442,GrocerySAF!$A$2:$A$251,0))),NA())</f>
        <v>105093.19931059</v>
      </c>
      <c r="H442" s="26">
        <f>IFERROR(IF(AND(ISERROR($E443),ISERROR(INDEX(GrocerySAF!B$2:B$251,MATCH(GrocerySA!$C442,GrocerySAF!$A$2:$A$251,0)))),$E442,INDEX(GrocerySAF!B$2:B$251,MATCH(GrocerySA!$C442,GrocerySAF!$A$2:$A$251,0))),NA())</f>
        <v>98292.979668024695</v>
      </c>
      <c r="I442" s="25">
        <f>IFERROR(IF(AND(ISERROR($E443),ISERROR(INDEX(GrocerySAF!E$2:E$251,MATCH(GrocerySA!$C442,GrocerySAF!$A$2:$A$251,0)))),$E442,INDEX(GrocerySAF!E$2:E$251,MATCH(GrocerySA!$C442,GrocerySAF!$A$2:$A$251,0))),NA())</f>
        <v>87892.941195342195</v>
      </c>
      <c r="J442" s="25">
        <f>IFERROR(IF(AND(ISERROR($E443),ISERROR(INDEX(GrocerySAF!F$2:F$251,MATCH(GrocerySA!$C442,GrocerySAF!$A$2:$A$251,0)))),$E442,INDEX(GrocerySAF!F$2:F$251,MATCH(GrocerySA!$C442,GrocerySAF!$A$2:$A$251,0))),NA())</f>
        <v>108693.018140707</v>
      </c>
      <c r="K442" s="25">
        <f t="shared" si="46"/>
        <v>93092.960431683445</v>
      </c>
      <c r="L442" s="26">
        <f t="shared" si="47"/>
        <v>98292.979668024607</v>
      </c>
      <c r="M442" s="25">
        <f t="shared" si="48"/>
        <v>108693.018140707</v>
      </c>
      <c r="N442" s="56">
        <f>M442/GrocerySA!I442</f>
        <v>1.2366524167070096</v>
      </c>
    </row>
    <row r="443" spans="1:14" ht="12.75" x14ac:dyDescent="0.2">
      <c r="A443" s="23">
        <f t="shared" si="44"/>
        <v>10</v>
      </c>
      <c r="B443" s="23">
        <f t="shared" si="45"/>
        <v>2028</v>
      </c>
      <c r="C443" s="23">
        <v>442</v>
      </c>
      <c r="D443" s="24">
        <v>47027</v>
      </c>
      <c r="E443" s="25" t="e">
        <f>IF(ISBLANK(table!E443),NA(),table!E443)</f>
        <v>#N/A</v>
      </c>
      <c r="F443" s="25">
        <f>IFERROR(IF(AND(ISERROR($E444),ISERROR(INDEX(GrocerySAF!C$2:C$251,MATCH(GrocerySA!$C443,GrocerySAF!$A$2:$A$251,0)))),$E443,INDEX(GrocerySAF!C$2:C$251,MATCH(GrocerySA!$C443,GrocerySAF!$A$2:$A$251,0))),NA())</f>
        <v>91746.033453307798</v>
      </c>
      <c r="G443" s="25">
        <f>IFERROR(IF(AND(ISERROR($E444),ISERROR(INDEX(GrocerySAF!D$2:D$251,MATCH(GrocerySA!$C443,GrocerySAF!$A$2:$A$251,0)))),$E443,INDEX(GrocerySAF!D$2:D$251,MATCH(GrocerySA!$C443,GrocerySAF!$A$2:$A$251,0))),NA())</f>
        <v>105600.898415908</v>
      </c>
      <c r="H443" s="26">
        <f>IFERROR(IF(AND(ISERROR($E444),ISERROR(INDEX(GrocerySAF!B$2:B$251,MATCH(GrocerySA!$C443,GrocerySAF!$A$2:$A$251,0)))),$E443,INDEX(GrocerySAF!B$2:B$251,MATCH(GrocerySA!$C443,GrocerySAF!$A$2:$A$251,0))),NA())</f>
        <v>98673.465934607695</v>
      </c>
      <c r="I443" s="25">
        <f>IFERROR(IF(AND(ISERROR($E444),ISERROR(INDEX(GrocerySAF!E$2:E$251,MATCH(GrocerySA!$C443,GrocerySAF!$A$2:$A$251,0)))),$E443,INDEX(GrocerySAF!E$2:E$251,MATCH(GrocerySA!$C443,GrocerySAF!$A$2:$A$251,0))),NA())</f>
        <v>88078.872214213101</v>
      </c>
      <c r="J443" s="25">
        <f>IFERROR(IF(AND(ISERROR($E444),ISERROR(INDEX(GrocerySAF!F$2:F$251,MATCH(GrocerySA!$C443,GrocerySAF!$A$2:$A$251,0)))),$E443,INDEX(GrocerySAF!F$2:F$251,MATCH(GrocerySA!$C443,GrocerySAF!$A$2:$A$251,0))),NA())</f>
        <v>109268.059655002</v>
      </c>
      <c r="K443" s="25">
        <f t="shared" si="46"/>
        <v>93376.169074410398</v>
      </c>
      <c r="L443" s="26">
        <f t="shared" si="47"/>
        <v>98673.46593460755</v>
      </c>
      <c r="M443" s="25">
        <f t="shared" si="48"/>
        <v>109268.059655002</v>
      </c>
      <c r="N443" s="56">
        <f>M443/GrocerySA!I443</f>
        <v>1.2405706034615829</v>
      </c>
    </row>
    <row r="444" spans="1:14" ht="12.75" x14ac:dyDescent="0.2">
      <c r="A444" s="23">
        <f t="shared" si="44"/>
        <v>11</v>
      </c>
      <c r="B444" s="23">
        <f t="shared" si="45"/>
        <v>2028</v>
      </c>
      <c r="C444" s="23">
        <v>443</v>
      </c>
      <c r="D444" s="24">
        <v>47058</v>
      </c>
      <c r="E444" s="25" t="e">
        <f>IF(ISBLANK(table!E444),NA(),table!E444)</f>
        <v>#N/A</v>
      </c>
      <c r="F444" s="25">
        <f>IFERROR(IF(AND(ISERROR($E445),ISERROR(INDEX(GrocerySAF!C$2:C$251,MATCH(GrocerySA!$C444,GrocerySAF!$A$2:$A$251,0)))),$E444,INDEX(GrocerySAF!C$2:C$251,MATCH(GrocerySA!$C444,GrocerySAF!$A$2:$A$251,0))),NA())</f>
        <v>91998.396587893498</v>
      </c>
      <c r="G444" s="25">
        <f>IFERROR(IF(AND(ISERROR($E445),ISERROR(INDEX(GrocerySAF!D$2:D$251,MATCH(GrocerySA!$C444,GrocerySAF!$A$2:$A$251,0)))),$E444,INDEX(GrocerySAF!D$2:D$251,MATCH(GrocerySA!$C444,GrocerySAF!$A$2:$A$251,0))),NA())</f>
        <v>106109.507814488</v>
      </c>
      <c r="H444" s="26">
        <f>IFERROR(IF(AND(ISERROR($E445),ISERROR(INDEX(GrocerySAF!B$2:B$251,MATCH(GrocerySA!$C444,GrocerySAF!$A$2:$A$251,0)))),$E444,INDEX(GrocerySAF!B$2:B$251,MATCH(GrocerySA!$C444,GrocerySAF!$A$2:$A$251,0))),NA())</f>
        <v>99053.952201190797</v>
      </c>
      <c r="I444" s="25">
        <f>IFERROR(IF(AND(ISERROR($E445),ISERROR(INDEX(GrocerySAF!E$2:E$251,MATCH(GrocerySA!$C444,GrocerySAF!$A$2:$A$251,0)))),$E444,INDEX(GrocerySAF!E$2:E$251,MATCH(GrocerySA!$C444,GrocerySAF!$A$2:$A$251,0))),NA())</f>
        <v>88263.411059675695</v>
      </c>
      <c r="J444" s="25">
        <f>IFERROR(IF(AND(ISERROR($E445),ISERROR(INDEX(GrocerySAF!F$2:F$251,MATCH(GrocerySA!$C444,GrocerySAF!$A$2:$A$251,0)))),$E444,INDEX(GrocerySAF!F$2:F$251,MATCH(GrocerySA!$C444,GrocerySAF!$A$2:$A$251,0))),NA())</f>
        <v>109844.493342706</v>
      </c>
      <c r="K444" s="25">
        <f t="shared" si="46"/>
        <v>93658.681630433246</v>
      </c>
      <c r="L444" s="26">
        <f t="shared" si="47"/>
        <v>99053.952201190841</v>
      </c>
      <c r="M444" s="25">
        <f t="shared" si="48"/>
        <v>109844.493342706</v>
      </c>
      <c r="N444" s="56">
        <f>M444/GrocerySA!I444</f>
        <v>1.2445076847125152</v>
      </c>
    </row>
    <row r="445" spans="1:14" ht="12.75" x14ac:dyDescent="0.2">
      <c r="A445" s="23">
        <f t="shared" si="44"/>
        <v>12</v>
      </c>
      <c r="B445" s="23">
        <f t="shared" si="45"/>
        <v>2028</v>
      </c>
      <c r="C445" s="23">
        <v>444</v>
      </c>
      <c r="D445" s="24">
        <v>47088</v>
      </c>
      <c r="E445" s="25" t="e">
        <f>IF(ISBLANK(table!E445),NA(),table!E445)</f>
        <v>#N/A</v>
      </c>
      <c r="F445" s="25">
        <f>IFERROR(IF(AND(ISERROR($E446),ISERROR(INDEX(GrocerySAF!C$2:C$251,MATCH(GrocerySA!$C445,GrocerySAF!$A$2:$A$251,0)))),$E445,INDEX(GrocerySAF!C$2:C$251,MATCH(GrocerySA!$C445,GrocerySAF!$A$2:$A$251,0))),NA())</f>
        <v>92249.857920053604</v>
      </c>
      <c r="G445" s="25">
        <f>IFERROR(IF(AND(ISERROR($E446),ISERROR(INDEX(GrocerySAF!D$2:D$251,MATCH(GrocerySA!$C445,GrocerySAF!$A$2:$A$251,0)))),$E445,INDEX(GrocerySAF!D$2:D$251,MATCH(GrocerySA!$C445,GrocerySAF!$A$2:$A$251,0))),NA())</f>
        <v>106619.01901549401</v>
      </c>
      <c r="H445" s="26">
        <f>IFERROR(IF(AND(ISERROR($E446),ISERROR(INDEX(GrocerySAF!B$2:B$251,MATCH(GrocerySA!$C445,GrocerySAF!$A$2:$A$251,0)))),$E445,INDEX(GrocerySAF!B$2:B$251,MATCH(GrocerySA!$C445,GrocerySAF!$A$2:$A$251,0))),NA())</f>
        <v>99434.438467773798</v>
      </c>
      <c r="I445" s="25">
        <f>IFERROR(IF(AND(ISERROR($E446),ISERROR(INDEX(GrocerySAF!E$2:E$251,MATCH(GrocerySA!$C445,GrocerySAF!$A$2:$A$251,0)))),$E445,INDEX(GrocerySAF!E$2:E$251,MATCH(GrocerySA!$C445,GrocerySAF!$A$2:$A$251,0))),NA())</f>
        <v>88446.570717345297</v>
      </c>
      <c r="J445" s="25">
        <f>IFERROR(IF(AND(ISERROR($E446),ISERROR(INDEX(GrocerySAF!F$2:F$251,MATCH(GrocerySA!$C445,GrocerySAF!$A$2:$A$251,0)))),$E445,INDEX(GrocerySAF!F$2:F$251,MATCH(GrocerySA!$C445,GrocerySAF!$A$2:$A$251,0))),NA())</f>
        <v>110422.30621820199</v>
      </c>
      <c r="K445" s="25">
        <f t="shared" si="46"/>
        <v>93940.504592559548</v>
      </c>
      <c r="L445" s="26">
        <f t="shared" si="47"/>
        <v>99434.438467773638</v>
      </c>
      <c r="M445" s="25">
        <f t="shared" si="48"/>
        <v>110422.30621820199</v>
      </c>
      <c r="N445" s="56">
        <f>M445/GrocerySA!I445</f>
        <v>1.2484633979884425</v>
      </c>
    </row>
    <row r="446" spans="1:14" ht="12.75" x14ac:dyDescent="0.2">
      <c r="A446" s="23">
        <f t="shared" si="44"/>
        <v>1</v>
      </c>
      <c r="B446" s="23">
        <f t="shared" si="45"/>
        <v>2029</v>
      </c>
      <c r="C446" s="23">
        <v>445</v>
      </c>
      <c r="D446" s="24">
        <v>47119</v>
      </c>
      <c r="E446" s="25" t="e">
        <f>IF(ISBLANK(table!E446),NA(),table!E446)</f>
        <v>#N/A</v>
      </c>
      <c r="F446" s="25">
        <f>IFERROR(IF(AND(ISERROR($E447),ISERROR(INDEX(GrocerySAF!C$2:C$251,MATCH(GrocerySA!$C446,GrocerySAF!$A$2:$A$251,0)))),$E446,INDEX(GrocerySAF!C$2:C$251,MATCH(GrocerySA!$C446,GrocerySAF!$A$2:$A$251,0))),NA())</f>
        <v>92500.425677177598</v>
      </c>
      <c r="G446" s="25">
        <f>IFERROR(IF(AND(ISERROR($E447),ISERROR(INDEX(GrocerySAF!D$2:D$251,MATCH(GrocerySA!$C446,GrocerySAF!$A$2:$A$251,0)))),$E446,INDEX(GrocerySAF!D$2:D$251,MATCH(GrocerySA!$C446,GrocerySAF!$A$2:$A$251,0))),NA())</f>
        <v>107129.423791536</v>
      </c>
      <c r="H446" s="26">
        <f>IFERROR(IF(AND(ISERROR($E447),ISERROR(INDEX(GrocerySAF!B$2:B$251,MATCH(GrocerySA!$C446,GrocerySAF!$A$2:$A$251,0)))),$E446,INDEX(GrocerySAF!B$2:B$251,MATCH(GrocerySA!$C446,GrocerySAF!$A$2:$A$251,0))),NA())</f>
        <v>99814.924734356799</v>
      </c>
      <c r="I446" s="25">
        <f>IFERROR(IF(AND(ISERROR($E447),ISERROR(INDEX(GrocerySAF!E$2:E$251,MATCH(GrocerySA!$C446,GrocerySAF!$A$2:$A$251,0)))),$E446,INDEX(GrocerySAF!E$2:E$251,MATCH(GrocerySA!$C446,GrocerySAF!$A$2:$A$251,0))),NA())</f>
        <v>88628.363769928299</v>
      </c>
      <c r="J446" s="25">
        <f>IFERROR(IF(AND(ISERROR($E447),ISERROR(INDEX(GrocerySAF!F$2:F$251,MATCH(GrocerySA!$C446,GrocerySAF!$A$2:$A$251,0)))),$E446,INDEX(GrocerySAF!F$2:F$251,MATCH(GrocerySA!$C446,GrocerySAF!$A$2:$A$251,0))),NA())</f>
        <v>111001.48569878501</v>
      </c>
      <c r="K446" s="25">
        <f t="shared" si="46"/>
        <v>94221.644252142549</v>
      </c>
      <c r="L446" s="26">
        <f t="shared" si="47"/>
        <v>99814.924734356653</v>
      </c>
      <c r="M446" s="25">
        <f t="shared" si="48"/>
        <v>111001.48569878501</v>
      </c>
      <c r="N446" s="56">
        <f>M446/GrocerySA!I446</f>
        <v>1.2524374926624555</v>
      </c>
    </row>
    <row r="447" spans="1:14" ht="12.75" x14ac:dyDescent="0.2">
      <c r="A447" s="23">
        <f t="shared" si="44"/>
        <v>2</v>
      </c>
      <c r="B447" s="23">
        <f t="shared" si="45"/>
        <v>2029</v>
      </c>
      <c r="C447" s="23">
        <v>446</v>
      </c>
      <c r="D447" s="24">
        <v>47150</v>
      </c>
      <c r="E447" s="25" t="e">
        <f>IF(ISBLANK(table!E447),NA(),table!E447)</f>
        <v>#N/A</v>
      </c>
      <c r="F447" s="25">
        <f>IFERROR(IF(AND(ISERROR($E448),ISERROR(INDEX(GrocerySAF!C$2:C$251,MATCH(GrocerySA!$C447,GrocerySAF!$A$2:$A$251,0)))),$E447,INDEX(GrocerySAF!C$2:C$251,MATCH(GrocerySA!$C447,GrocerySAF!$A$2:$A$251,0))),NA())</f>
        <v>92750.107836112904</v>
      </c>
      <c r="G447" s="25">
        <f>IFERROR(IF(AND(ISERROR($E448),ISERROR(INDEX(GrocerySAF!D$2:D$251,MATCH(GrocerySA!$C447,GrocerySAF!$A$2:$A$251,0)))),$E447,INDEX(GrocerySAF!D$2:D$251,MATCH(GrocerySA!$C447,GrocerySAF!$A$2:$A$251,0))),NA())</f>
        <v>107640.714165767</v>
      </c>
      <c r="H447" s="26">
        <f>IFERROR(IF(AND(ISERROR($E448),ISERROR(INDEX(GrocerySAF!B$2:B$251,MATCH(GrocerySA!$C447,GrocerySAF!$A$2:$A$251,0)))),$E447,INDEX(GrocerySAF!B$2:B$251,MATCH(GrocerySA!$C447,GrocerySAF!$A$2:$A$251,0))),NA())</f>
        <v>100195.41100094</v>
      </c>
      <c r="I447" s="25">
        <f>IFERROR(IF(AND(ISERROR($E448),ISERROR(INDEX(GrocerySAF!E$2:E$251,MATCH(GrocerySA!$C447,GrocerySAF!$A$2:$A$251,0)))),$E447,INDEX(GrocerySAF!E$2:E$251,MATCH(GrocerySA!$C447,GrocerySAF!$A$2:$A$251,0))),NA())</f>
        <v>88808.802416959996</v>
      </c>
      <c r="J447" s="25">
        <f>IFERROR(IF(AND(ISERROR($E448),ISERROR(INDEX(GrocerySAF!F$2:F$251,MATCH(GrocerySA!$C447,GrocerySAF!$A$2:$A$251,0)))),$E447,INDEX(GrocerySAF!F$2:F$251,MATCH(GrocerySA!$C447,GrocerySAF!$A$2:$A$251,0))),NA())</f>
        <v>111582.01958492</v>
      </c>
      <c r="K447" s="25">
        <f t="shared" si="46"/>
        <v>94502.106708949999</v>
      </c>
      <c r="L447" s="26">
        <f t="shared" si="47"/>
        <v>100195.41100093999</v>
      </c>
      <c r="M447" s="25">
        <f t="shared" si="48"/>
        <v>111582.01958492</v>
      </c>
      <c r="N447" s="56">
        <f>M447/GrocerySA!I447</f>
        <v>1.2564297293531677</v>
      </c>
    </row>
    <row r="448" spans="1:14" ht="12.75" x14ac:dyDescent="0.2">
      <c r="A448" s="23">
        <f t="shared" si="44"/>
        <v>3</v>
      </c>
      <c r="B448" s="23">
        <f t="shared" si="45"/>
        <v>2029</v>
      </c>
      <c r="C448" s="23">
        <v>447</v>
      </c>
      <c r="D448" s="24">
        <v>47178</v>
      </c>
      <c r="E448" s="25" t="e">
        <f>IF(ISBLANK(table!E448),NA(),table!E448)</f>
        <v>#N/A</v>
      </c>
      <c r="F448" s="25">
        <f>IFERROR(IF(AND(ISERROR($E449),ISERROR(INDEX(GrocerySAF!C$2:C$251,MATCH(GrocerySA!$C448,GrocerySAF!$A$2:$A$251,0)))),$E448,INDEX(GrocerySAF!C$2:C$251,MATCH(GrocerySA!$C448,GrocerySAF!$A$2:$A$251,0))),NA())</f>
        <v>92998.912135278093</v>
      </c>
      <c r="G448" s="25">
        <f>IFERROR(IF(AND(ISERROR($E449),ISERROR(INDEX(GrocerySAF!D$2:D$251,MATCH(GrocerySA!$C448,GrocerySAF!$A$2:$A$251,0)))),$E448,INDEX(GrocerySAF!D$2:D$251,MATCH(GrocerySA!$C448,GrocerySAF!$A$2:$A$251,0))),NA())</f>
        <v>108152.882399768</v>
      </c>
      <c r="H448" s="26">
        <f>IFERROR(IF(AND(ISERROR($E449),ISERROR(INDEX(GrocerySAF!B$2:B$251,MATCH(GrocerySA!$C448,GrocerySAF!$A$2:$A$251,0)))),$E448,INDEX(GrocerySAF!B$2:B$251,MATCH(GrocerySA!$C448,GrocerySAF!$A$2:$A$251,0))),NA())</f>
        <v>100575.897267523</v>
      </c>
      <c r="I448" s="25">
        <f>IFERROR(IF(AND(ISERROR($E449),ISERROR(INDEX(GrocerySAF!E$2:E$251,MATCH(GrocerySA!$C448,GrocerySAF!$A$2:$A$251,0)))),$E448,INDEX(GrocerySAF!E$2:E$251,MATCH(GrocerySA!$C448,GrocerySAF!$A$2:$A$251,0))),NA())</f>
        <v>88987.898493330504</v>
      </c>
      <c r="J448" s="25">
        <f>IFERROR(IF(AND(ISERROR($E449),ISERROR(INDEX(GrocerySAF!F$2:F$251,MATCH(GrocerySA!$C448,GrocerySAF!$A$2:$A$251,0)))),$E448,INDEX(GrocerySAF!F$2:F$251,MATCH(GrocerySA!$C448,GrocerySAF!$A$2:$A$251,0))),NA())</f>
        <v>112163.89604171499</v>
      </c>
      <c r="K448" s="25">
        <f t="shared" si="46"/>
        <v>94781.897880426754</v>
      </c>
      <c r="L448" s="26">
        <f t="shared" si="47"/>
        <v>100575.89726752276</v>
      </c>
      <c r="M448" s="25">
        <f t="shared" si="48"/>
        <v>112163.89604171499</v>
      </c>
      <c r="N448" s="56">
        <f>M448/GrocerySA!I448</f>
        <v>1.2604398793631642</v>
      </c>
    </row>
    <row r="449" spans="1:14" ht="12.75" x14ac:dyDescent="0.2">
      <c r="A449" s="23">
        <f t="shared" si="44"/>
        <v>4</v>
      </c>
      <c r="B449" s="23">
        <f t="shared" si="45"/>
        <v>2029</v>
      </c>
      <c r="C449" s="23">
        <v>448</v>
      </c>
      <c r="D449" s="24">
        <v>47209</v>
      </c>
      <c r="E449" s="25" t="e">
        <f>IF(ISBLANK(table!E449),NA(),table!E449)</f>
        <v>#N/A</v>
      </c>
      <c r="F449" s="25">
        <f>IFERROR(IF(AND(ISERROR($E450),ISERROR(INDEX(GrocerySAF!C$2:C$251,MATCH(GrocerySA!$C449,GrocerySAF!$A$2:$A$251,0)))),$E449,INDEX(GrocerySAF!C$2:C$251,MATCH(GrocerySA!$C449,GrocerySAF!$A$2:$A$251,0))),NA())</f>
        <v>93246.846086037796</v>
      </c>
      <c r="G449" s="25">
        <f>IFERROR(IF(AND(ISERROR($E450),ISERROR(INDEX(GrocerySAF!D$2:D$251,MATCH(GrocerySA!$C449,GrocerySAF!$A$2:$A$251,0)))),$E449,INDEX(GrocerySAF!D$2:D$251,MATCH(GrocerySA!$C449,GrocerySAF!$A$2:$A$251,0))),NA())</f>
        <v>108665.92098217399</v>
      </c>
      <c r="H449" s="26">
        <f>IFERROR(IF(AND(ISERROR($E450),ISERROR(INDEX(GrocerySAF!B$2:B$251,MATCH(GrocerySA!$C449,GrocerySAF!$A$2:$A$251,0)))),$E449,INDEX(GrocerySAF!B$2:B$251,MATCH(GrocerySA!$C449,GrocerySAF!$A$2:$A$251,0))),NA())</f>
        <v>100956.383534106</v>
      </c>
      <c r="I449" s="25">
        <f>IFERROR(IF(AND(ISERROR($E450),ISERROR(INDEX(GrocerySAF!E$2:E$251,MATCH(GrocerySA!$C449,GrocerySAF!$A$2:$A$251,0)))),$E449,INDEX(GrocerySAF!E$2:E$251,MATCH(GrocerySA!$C449,GrocerySAF!$A$2:$A$251,0))),NA())</f>
        <v>89165.663486680394</v>
      </c>
      <c r="J449" s="25">
        <f>IFERROR(IF(AND(ISERROR($E450),ISERROR(INDEX(GrocerySAF!F$2:F$251,MATCH(GrocerySA!$C449,GrocerySAF!$A$2:$A$251,0)))),$E449,INDEX(GrocerySAF!F$2:F$251,MATCH(GrocerySA!$C449,GrocerySAF!$A$2:$A$251,0))),NA())</f>
        <v>112747.103581531</v>
      </c>
      <c r="K449" s="25">
        <f t="shared" si="46"/>
        <v>95061.023510393192</v>
      </c>
      <c r="L449" s="26">
        <f t="shared" si="47"/>
        <v>100956.3835341057</v>
      </c>
      <c r="M449" s="25">
        <f t="shared" si="48"/>
        <v>112747.103581531</v>
      </c>
      <c r="N449" s="56">
        <f>M449/GrocerySA!I449</f>
        <v>1.2644677241522821</v>
      </c>
    </row>
    <row r="450" spans="1:14" ht="12.75" x14ac:dyDescent="0.2">
      <c r="A450" s="23">
        <f t="shared" si="44"/>
        <v>5</v>
      </c>
      <c r="B450" s="23">
        <f t="shared" si="45"/>
        <v>2029</v>
      </c>
      <c r="C450" s="23">
        <v>449</v>
      </c>
      <c r="D450" s="24">
        <v>47239</v>
      </c>
      <c r="E450" s="25" t="e">
        <f>IF(ISBLANK(table!E450),NA(),table!E450)</f>
        <v>#N/A</v>
      </c>
      <c r="F450" s="25">
        <f>IFERROR(IF(AND(ISERROR($E451),ISERROR(INDEX(GrocerySAF!C$2:C$251,MATCH(GrocerySA!$C450,GrocerySAF!$A$2:$A$251,0)))),$E450,INDEX(GrocerySAF!C$2:C$251,MATCH(GrocerySA!$C450,GrocerySAF!$A$2:$A$251,0))),NA())</f>
        <v>93493.916983390998</v>
      </c>
      <c r="G450" s="25">
        <f>IFERROR(IF(AND(ISERROR($E451),ISERROR(INDEX(GrocerySAF!D$2:D$251,MATCH(GrocerySA!$C450,GrocerySAF!$A$2:$A$251,0)))),$E450,INDEX(GrocerySAF!D$2:D$251,MATCH(GrocerySA!$C450,GrocerySAF!$A$2:$A$251,0))),NA())</f>
        <v>109179.822617987</v>
      </c>
      <c r="H450" s="26">
        <f>IFERROR(IF(AND(ISERROR($E451),ISERROR(INDEX(GrocerySAF!B$2:B$251,MATCH(GrocerySA!$C450,GrocerySAF!$A$2:$A$251,0)))),$E450,INDEX(GrocerySAF!B$2:B$251,MATCH(GrocerySA!$C450,GrocerySAF!$A$2:$A$251,0))),NA())</f>
        <v>101336.869800689</v>
      </c>
      <c r="I450" s="25">
        <f>IFERROR(IF(AND(ISERROR($E451),ISERROR(INDEX(GrocerySAF!E$2:E$251,MATCH(GrocerySA!$C450,GrocerySAF!$A$2:$A$251,0)))),$E450,INDEX(GrocerySAF!E$2:E$251,MATCH(GrocerySA!$C450,GrocerySAF!$A$2:$A$251,0))),NA())</f>
        <v>89342.108553747996</v>
      </c>
      <c r="J450" s="25">
        <f>IFERROR(IF(AND(ISERROR($E451),ISERROR(INDEX(GrocerySAF!F$2:F$251,MATCH(GrocerySA!$C450,GrocerySAF!$A$2:$A$251,0)))),$E450,INDEX(GrocerySAF!F$2:F$251,MATCH(GrocerySA!$C450,GrocerySAF!$A$2:$A$251,0))),NA())</f>
        <v>113331.63104763</v>
      </c>
      <c r="K450" s="25">
        <f t="shared" si="46"/>
        <v>95339.489177218493</v>
      </c>
      <c r="L450" s="26">
        <f t="shared" si="47"/>
        <v>101336.86980068899</v>
      </c>
      <c r="M450" s="25">
        <f t="shared" si="48"/>
        <v>113331.63104763</v>
      </c>
      <c r="N450" s="56">
        <f>M450/GrocerySA!I450</f>
        <v>1.2685130548430024</v>
      </c>
    </row>
    <row r="451" spans="1:14" ht="12.75" x14ac:dyDescent="0.2">
      <c r="A451" s="23">
        <f t="shared" si="44"/>
        <v>6</v>
      </c>
      <c r="B451" s="23">
        <f t="shared" si="45"/>
        <v>2029</v>
      </c>
      <c r="C451" s="23">
        <v>450</v>
      </c>
      <c r="D451" s="24">
        <v>47270</v>
      </c>
      <c r="E451" s="25" t="e">
        <f>IF(ISBLANK(table!E451),NA(),table!E451)</f>
        <v>#N/A</v>
      </c>
      <c r="F451" s="25">
        <f>IFERROR(IF(AND(ISERROR($E452),ISERROR(INDEX(GrocerySAF!C$2:C$251,MATCH(GrocerySA!$C451,GrocerySAF!$A$2:$A$251,0)))),$E451,INDEX(GrocerySAF!C$2:C$251,MATCH(GrocerySA!$C451,GrocerySAF!$A$2:$A$251,0))),NA())</f>
        <v>93740.1319160204</v>
      </c>
      <c r="G451" s="25">
        <f>IFERROR(IF(AND(ISERROR($E452),ISERROR(INDEX(GrocerySAF!D$2:D$251,MATCH(GrocerySA!$C451,GrocerySAF!$A$2:$A$251,0)))),$E451,INDEX(GrocerySAF!D$2:D$251,MATCH(GrocerySA!$C451,GrocerySAF!$A$2:$A$251,0))),NA())</f>
        <v>109694.580218524</v>
      </c>
      <c r="H451" s="26">
        <f>IFERROR(IF(AND(ISERROR($E452),ISERROR(INDEX(GrocerySAF!B$2:B$251,MATCH(GrocerySA!$C451,GrocerySAF!$A$2:$A$251,0)))),$E451,INDEX(GrocerySAF!B$2:B$251,MATCH(GrocerySA!$C451,GrocerySAF!$A$2:$A$251,0))),NA())</f>
        <v>101717.35606727201</v>
      </c>
      <c r="I451" s="25">
        <f>IFERROR(IF(AND(ISERROR($E452),ISERROR(INDEX(GrocerySAF!E$2:E$251,MATCH(GrocerySA!$C451,GrocerySAF!$A$2:$A$251,0)))),$E451,INDEX(GrocerySAF!E$2:E$251,MATCH(GrocerySA!$C451,GrocerySAF!$A$2:$A$251,0))),NA())</f>
        <v>89517.244535738006</v>
      </c>
      <c r="J451" s="25">
        <f>IFERROR(IF(AND(ISERROR($E452),ISERROR(INDEX(GrocerySAF!F$2:F$251,MATCH(GrocerySA!$C451,GrocerySAF!$A$2:$A$251,0)))),$E451,INDEX(GrocerySAF!F$2:F$251,MATCH(GrocerySA!$C451,GrocerySAF!$A$2:$A$251,0))),NA())</f>
        <v>113917.467598806</v>
      </c>
      <c r="K451" s="25">
        <f t="shared" si="46"/>
        <v>95617.300301505005</v>
      </c>
      <c r="L451" s="26">
        <f t="shared" si="47"/>
        <v>101717.35606727201</v>
      </c>
      <c r="M451" s="25">
        <f t="shared" si="48"/>
        <v>113917.467598806</v>
      </c>
      <c r="N451" s="56">
        <f>M451/GrocerySA!I451</f>
        <v>1.2725756717559229</v>
      </c>
    </row>
    <row r="452" spans="1:14" ht="12.75" x14ac:dyDescent="0.2">
      <c r="A452" s="23">
        <f t="shared" si="44"/>
        <v>7</v>
      </c>
      <c r="B452" s="23">
        <f t="shared" si="45"/>
        <v>2029</v>
      </c>
      <c r="C452" s="23">
        <v>451</v>
      </c>
      <c r="D452" s="24">
        <v>47300</v>
      </c>
      <c r="E452" s="25" t="e">
        <f>IF(ISBLANK(table!E452),NA(),table!E452)</f>
        <v>#N/A</v>
      </c>
      <c r="F452" s="25">
        <f>IFERROR(IF(AND(ISERROR($E453),ISERROR(INDEX(GrocerySAF!C$2:C$251,MATCH(GrocerySA!$C452,GrocerySAF!$A$2:$A$251,0)))),$E452,INDEX(GrocerySAF!C$2:C$251,MATCH(GrocerySA!$C452,GrocerySAF!$A$2:$A$251,0))),NA())</f>
        <v>93985.497775746495</v>
      </c>
      <c r="G452" s="25">
        <f>IFERROR(IF(AND(ISERROR($E453),ISERROR(INDEX(GrocerySAF!D$2:D$251,MATCH(GrocerySA!$C452,GrocerySAF!$A$2:$A$251,0)))),$E452,INDEX(GrocerySAF!D$2:D$251,MATCH(GrocerySA!$C452,GrocerySAF!$A$2:$A$251,0))),NA())</f>
        <v>110210.186891964</v>
      </c>
      <c r="H452" s="26">
        <f>IFERROR(IF(AND(ISERROR($E453),ISERROR(INDEX(GrocerySAF!B$2:B$251,MATCH(GrocerySA!$C452,GrocerySAF!$A$2:$A$251,0)))),$E452,INDEX(GrocerySAF!B$2:B$251,MATCH(GrocerySA!$C452,GrocerySAF!$A$2:$A$251,0))),NA())</f>
        <v>102097.84233385501</v>
      </c>
      <c r="I452" s="25">
        <f>IFERROR(IF(AND(ISERROR($E453),ISERROR(INDEX(GrocerySAF!E$2:E$251,MATCH(GrocerySA!$C452,GrocerySAF!$A$2:$A$251,0)))),$E452,INDEX(GrocerySAF!E$2:E$251,MATCH(GrocerySA!$C452,GrocerySAF!$A$2:$A$251,0))),NA())</f>
        <v>89691.081972780099</v>
      </c>
      <c r="J452" s="25">
        <f>IFERROR(IF(AND(ISERROR($E453),ISERROR(INDEX(GrocerySAF!F$2:F$251,MATCH(GrocerySA!$C452,GrocerySAF!$A$2:$A$251,0)))),$E452,INDEX(GrocerySAF!F$2:F$251,MATCH(GrocerySA!$C452,GrocerySAF!$A$2:$A$251,0))),NA())</f>
        <v>114504.60269493</v>
      </c>
      <c r="K452" s="25">
        <f t="shared" si="46"/>
        <v>95894.462153317552</v>
      </c>
      <c r="L452" s="26">
        <f t="shared" si="47"/>
        <v>102097.84233385505</v>
      </c>
      <c r="M452" s="25">
        <f t="shared" si="48"/>
        <v>114504.60269493</v>
      </c>
      <c r="N452" s="56">
        <f>M452/GrocerySA!I452</f>
        <v>1.2766553839731851</v>
      </c>
    </row>
    <row r="453" spans="1:14" ht="12.75" x14ac:dyDescent="0.2">
      <c r="A453" s="23">
        <f t="shared" si="44"/>
        <v>8</v>
      </c>
      <c r="B453" s="23">
        <f t="shared" si="45"/>
        <v>2029</v>
      </c>
      <c r="C453" s="23">
        <v>452</v>
      </c>
      <c r="D453" s="24">
        <v>47331</v>
      </c>
      <c r="E453" s="25" t="e">
        <f>IF(ISBLANK(table!E453),NA(),table!E453)</f>
        <v>#N/A</v>
      </c>
      <c r="F453" s="25">
        <f>IFERROR(IF(AND(ISERROR($E454),ISERROR(INDEX(GrocerySAF!C$2:C$251,MATCH(GrocerySA!$C453,GrocerySAF!$A$2:$A$251,0)))),$E453,INDEX(GrocerySAF!C$2:C$251,MATCH(GrocerySA!$C453,GrocerySAF!$A$2:$A$251,0))),NA())</f>
        <v>94230.021266426498</v>
      </c>
      <c r="G453" s="25">
        <f>IFERROR(IF(AND(ISERROR($E454),ISERROR(INDEX(GrocerySAF!D$2:D$251,MATCH(GrocerySA!$C453,GrocerySAF!$A$2:$A$251,0)))),$E453,INDEX(GrocerySAF!D$2:D$251,MATCH(GrocerySA!$C453,GrocerySAF!$A$2:$A$251,0))),NA())</f>
        <v>110726.63593444999</v>
      </c>
      <c r="H453" s="26">
        <f>IFERROR(IF(AND(ISERROR($E454),ISERROR(INDEX(GrocerySAF!B$2:B$251,MATCH(GrocerySA!$C453,GrocerySAF!$A$2:$A$251,0)))),$E453,INDEX(GrocerySAF!B$2:B$251,MATCH(GrocerySA!$C453,GrocerySAF!$A$2:$A$251,0))),NA())</f>
        <v>102478.32860043801</v>
      </c>
      <c r="I453" s="25">
        <f>IFERROR(IF(AND(ISERROR($E454),ISERROR(INDEX(GrocerySAF!E$2:E$251,MATCH(GrocerySA!$C453,GrocerySAF!$A$2:$A$251,0)))),$E453,INDEX(GrocerySAF!E$2:E$251,MATCH(GrocerySA!$C453,GrocerySAF!$A$2:$A$251,0))),NA())</f>
        <v>89863.631117539495</v>
      </c>
      <c r="J453" s="25">
        <f>IFERROR(IF(AND(ISERROR($E454),ISERROR(INDEX(GrocerySAF!F$2:F$251,MATCH(GrocerySA!$C453,GrocerySAF!$A$2:$A$251,0)))),$E453,INDEX(GrocerySAF!F$2:F$251,MATCH(GrocerySA!$C453,GrocerySAF!$A$2:$A$251,0))),NA())</f>
        <v>115093.026083337</v>
      </c>
      <c r="K453" s="25">
        <f t="shared" si="46"/>
        <v>96170.97985898875</v>
      </c>
      <c r="L453" s="26">
        <f t="shared" si="47"/>
        <v>102478.32860043825</v>
      </c>
      <c r="M453" s="25">
        <f t="shared" si="48"/>
        <v>115093.026083337</v>
      </c>
      <c r="N453" s="56">
        <f>M453/GrocerySA!I453</f>
        <v>1.280752008927817</v>
      </c>
    </row>
    <row r="454" spans="1:14" ht="12.75" x14ac:dyDescent="0.2">
      <c r="A454" s="23">
        <f t="shared" si="44"/>
        <v>9</v>
      </c>
      <c r="B454" s="23">
        <f t="shared" si="45"/>
        <v>2029</v>
      </c>
      <c r="C454" s="23">
        <v>453</v>
      </c>
      <c r="D454" s="24">
        <v>47362</v>
      </c>
      <c r="E454" s="25" t="e">
        <f>IF(ISBLANK(table!E454),NA(),table!E454)</f>
        <v>#N/A</v>
      </c>
      <c r="F454" s="25">
        <f>IFERROR(IF(AND(ISERROR($E455),ISERROR(INDEX(GrocerySAF!C$2:C$251,MATCH(GrocerySA!$C454,GrocerySAF!$A$2:$A$251,0)))),$E454,INDEX(GrocerySAF!C$2:C$251,MATCH(GrocerySA!$C454,GrocerySAF!$A$2:$A$251,0))),NA())</f>
        <v>94473.708912336995</v>
      </c>
      <c r="G454" s="25">
        <f>IFERROR(IF(AND(ISERROR($E455),ISERROR(INDEX(GrocerySAF!D$2:D$251,MATCH(GrocerySA!$C454,GrocerySAF!$A$2:$A$251,0)))),$E454,INDEX(GrocerySAF!D$2:D$251,MATCH(GrocerySA!$C454,GrocerySAF!$A$2:$A$251,0))),NA())</f>
        <v>111243.920821705</v>
      </c>
      <c r="H454" s="26">
        <f>IFERROR(IF(AND(ISERROR($E455),ISERROR(INDEX(GrocerySAF!B$2:B$251,MATCH(GrocerySA!$C454,GrocerySAF!$A$2:$A$251,0)))),$E454,INDEX(GrocerySAF!B$2:B$251,MATCH(GrocerySA!$C454,GrocerySAF!$A$2:$A$251,0))),NA())</f>
        <v>102858.81486702101</v>
      </c>
      <c r="I454" s="25">
        <f>IFERROR(IF(AND(ISERROR($E455),ISERROR(INDEX(GrocerySAF!E$2:E$251,MATCH(GrocerySA!$C454,GrocerySAF!$A$2:$A$251,0)))),$E454,INDEX(GrocerySAF!E$2:E$251,MATCH(GrocerySA!$C454,GrocerySAF!$A$2:$A$251,0))),NA())</f>
        <v>90034.901948035898</v>
      </c>
      <c r="J454" s="25">
        <f>IFERROR(IF(AND(ISERROR($E455),ISERROR(INDEX(GrocerySAF!F$2:F$251,MATCH(GrocerySA!$C454,GrocerySAF!$A$2:$A$251,0)))),$E454,INDEX(GrocerySAF!F$2:F$251,MATCH(GrocerySA!$C454,GrocerySAF!$A$2:$A$251,0))),NA())</f>
        <v>115682.727786006</v>
      </c>
      <c r="K454" s="25">
        <f t="shared" si="46"/>
        <v>96446.85840752846</v>
      </c>
      <c r="L454" s="26">
        <f t="shared" si="47"/>
        <v>102858.81486702095</v>
      </c>
      <c r="M454" s="25">
        <f t="shared" si="48"/>
        <v>115682.727786006</v>
      </c>
      <c r="N454" s="56">
        <f>M454/GrocerySA!I454</f>
        <v>1.2848653720173191</v>
      </c>
    </row>
    <row r="455" spans="1:14" ht="12.75" x14ac:dyDescent="0.2">
      <c r="A455" s="23">
        <f t="shared" si="44"/>
        <v>10</v>
      </c>
      <c r="B455" s="23">
        <f t="shared" si="45"/>
        <v>2029</v>
      </c>
      <c r="C455" s="23">
        <v>454</v>
      </c>
      <c r="D455" s="24">
        <v>47392</v>
      </c>
      <c r="E455" s="25" t="e">
        <f>IF(ISBLANK(table!E455),NA(),table!E455)</f>
        <v>#N/A</v>
      </c>
      <c r="F455" s="25">
        <f>IFERROR(IF(AND(ISERROR($E456),ISERROR(INDEX(GrocerySAF!C$2:C$251,MATCH(GrocerySA!$C455,GrocerySAF!$A$2:$A$251,0)))),$E455,INDEX(GrocerySAF!C$2:C$251,MATCH(GrocerySA!$C455,GrocerySAF!$A$2:$A$251,0))),NA())</f>
        <v>94716.567066073796</v>
      </c>
      <c r="G455" s="25">
        <f>IFERROR(IF(AND(ISERROR($E456),ISERROR(INDEX(GrocerySAF!D$2:D$251,MATCH(GrocerySA!$C455,GrocerySAF!$A$2:$A$251,0)))),$E455,INDEX(GrocerySAF!D$2:D$251,MATCH(GrocerySA!$C455,GrocerySAF!$A$2:$A$251,0))),NA())</f>
        <v>111762.035201134</v>
      </c>
      <c r="H455" s="26">
        <f>IFERROR(IF(AND(ISERROR($E456),ISERROR(INDEX(GrocerySAF!B$2:B$251,MATCH(GrocerySA!$C455,GrocerySAF!$A$2:$A$251,0)))),$E455,INDEX(GrocerySAF!B$2:B$251,MATCH(GrocerySA!$C455,GrocerySAF!$A$2:$A$251,0))),NA())</f>
        <v>103239.30113360401</v>
      </c>
      <c r="I455" s="25">
        <f>IFERROR(IF(AND(ISERROR($E456),ISERROR(INDEX(GrocerySAF!E$2:E$251,MATCH(GrocerySA!$C455,GrocerySAF!$A$2:$A$251,0)))),$E455,INDEX(GrocerySAF!E$2:E$251,MATCH(GrocerySA!$C455,GrocerySAF!$A$2:$A$251,0))),NA())</f>
        <v>90204.904179726203</v>
      </c>
      <c r="J455" s="25">
        <f>IFERROR(IF(AND(ISERROR($E456),ISERROR(INDEX(GrocerySAF!F$2:F$251,MATCH(GrocerySA!$C455,GrocerySAF!$A$2:$A$251,0)))),$E455,INDEX(GrocerySAF!F$2:F$251,MATCH(GrocerySA!$C455,GrocerySAF!$A$2:$A$251,0))),NA())</f>
        <v>116273.698087482</v>
      </c>
      <c r="K455" s="25">
        <f t="shared" si="46"/>
        <v>96722.102656665113</v>
      </c>
      <c r="L455" s="26">
        <f t="shared" si="47"/>
        <v>103239.30113360411</v>
      </c>
      <c r="M455" s="25">
        <f t="shared" si="48"/>
        <v>116273.698087482</v>
      </c>
      <c r="N455" s="56">
        <f>M455/GrocerySA!I455</f>
        <v>1.2889953062398445</v>
      </c>
    </row>
    <row r="456" spans="1:14" ht="12.75" x14ac:dyDescent="0.2">
      <c r="A456" s="23">
        <f t="shared" si="44"/>
        <v>11</v>
      </c>
      <c r="B456" s="23">
        <f t="shared" si="45"/>
        <v>2029</v>
      </c>
      <c r="C456" s="23">
        <v>455</v>
      </c>
      <c r="D456" s="24">
        <v>47423</v>
      </c>
      <c r="E456" s="25" t="e">
        <f>IF(ISBLANK(table!E456),NA(),table!E456)</f>
        <v>#N/A</v>
      </c>
      <c r="F456" s="25">
        <f>IFERROR(IF(AND(ISERROR($E457),ISERROR(INDEX(GrocerySAF!C$2:C$251,MATCH(GrocerySA!$C456,GrocerySAF!$A$2:$A$251,0)))),$E456,INDEX(GrocerySAF!C$2:C$251,MATCH(GrocerySA!$C456,GrocerySAF!$A$2:$A$251,0))),NA())</f>
        <v>94958.601916001906</v>
      </c>
      <c r="G456" s="25">
        <f>IFERROR(IF(AND(ISERROR($E457),ISERROR(INDEX(GrocerySAF!D$2:D$251,MATCH(GrocerySA!$C456,GrocerySAF!$A$2:$A$251,0)))),$E456,INDEX(GrocerySAF!D$2:D$251,MATCH(GrocerySA!$C456,GrocerySAF!$A$2:$A$251,0))),NA())</f>
        <v>112280.97288437199</v>
      </c>
      <c r="H456" s="26">
        <f>IFERROR(IF(AND(ISERROR($E457),ISERROR(INDEX(GrocerySAF!B$2:B$251,MATCH(GrocerySA!$C456,GrocerySAF!$A$2:$A$251,0)))),$E456,INDEX(GrocerySAF!B$2:B$251,MATCH(GrocerySA!$C456,GrocerySAF!$A$2:$A$251,0))),NA())</f>
        <v>103619.78740018699</v>
      </c>
      <c r="I456" s="25">
        <f>IFERROR(IF(AND(ISERROR($E457),ISERROR(INDEX(GrocerySAF!E$2:E$251,MATCH(GrocerySA!$C456,GrocerySAF!$A$2:$A$251,0)))),$E456,INDEX(GrocerySAF!E$2:E$251,MATCH(GrocerySA!$C456,GrocerySAF!$A$2:$A$251,0))),NA())</f>
        <v>90373.647276898104</v>
      </c>
      <c r="J456" s="25">
        <f>IFERROR(IF(AND(ISERROR($E457),ISERROR(INDEX(GrocerySAF!F$2:F$251,MATCH(GrocerySA!$C456,GrocerySAF!$A$2:$A$251,0)))),$E456,INDEX(GrocerySAF!F$2:F$251,MATCH(GrocerySA!$C456,GrocerySAF!$A$2:$A$251,0))),NA())</f>
        <v>116865.927523476</v>
      </c>
      <c r="K456" s="25">
        <f t="shared" si="46"/>
        <v>96996.717338542541</v>
      </c>
      <c r="L456" s="26">
        <f t="shared" si="47"/>
        <v>103619.78740018705</v>
      </c>
      <c r="M456" s="25">
        <f t="shared" si="48"/>
        <v>116865.927523476</v>
      </c>
      <c r="N456" s="56">
        <f>M456/GrocerySA!I456</f>
        <v>1.2931416518513137</v>
      </c>
    </row>
    <row r="457" spans="1:14" ht="12.75" x14ac:dyDescent="0.2">
      <c r="A457" s="23">
        <f t="shared" si="44"/>
        <v>12</v>
      </c>
      <c r="B457" s="23">
        <f t="shared" si="45"/>
        <v>2029</v>
      </c>
      <c r="C457" s="23">
        <v>456</v>
      </c>
      <c r="D457" s="24">
        <v>47453</v>
      </c>
      <c r="E457" s="25" t="e">
        <f>IF(ISBLANK(table!E457),NA(),table!E457)</f>
        <v>#N/A</v>
      </c>
      <c r="F457" s="25">
        <f>IFERROR(IF(AND(ISERROR($E458),ISERROR(INDEX(GrocerySAF!C$2:C$251,MATCH(GrocerySA!$C457,GrocerySAF!$A$2:$A$251,0)))),$E457,INDEX(GrocerySAF!C$2:C$251,MATCH(GrocerySA!$C457,GrocerySAF!$A$2:$A$251,0))),NA())</f>
        <v>95199.819493285904</v>
      </c>
      <c r="G457" s="25">
        <f>IFERROR(IF(AND(ISERROR($E458),ISERROR(INDEX(GrocerySAF!D$2:D$251,MATCH(GrocerySA!$C457,GrocerySAF!$A$2:$A$251,0)))),$E457,INDEX(GrocerySAF!D$2:D$251,MATCH(GrocerySA!$C457,GrocerySAF!$A$2:$A$251,0))),NA())</f>
        <v>112800.727840254</v>
      </c>
      <c r="H457" s="26">
        <f>IFERROR(IF(AND(ISERROR($E458),ISERROR(INDEX(GrocerySAF!B$2:B$251,MATCH(GrocerySA!$C457,GrocerySAF!$A$2:$A$251,0)))),$E457,INDEX(GrocerySAF!B$2:B$251,MATCH(GrocerySA!$C457,GrocerySAF!$A$2:$A$251,0))),NA())</f>
        <v>104000.27366676999</v>
      </c>
      <c r="I457" s="25">
        <f>IFERROR(IF(AND(ISERROR($E458),ISERROR(INDEX(GrocerySAF!E$2:E$251,MATCH(GrocerySA!$C457,GrocerySAF!$A$2:$A$251,0)))),$E457,INDEX(GrocerySAF!E$2:E$251,MATCH(GrocerySA!$C457,GrocerySAF!$A$2:$A$251,0))),NA())</f>
        <v>90541.140463421907</v>
      </c>
      <c r="J457" s="25">
        <f>IFERROR(IF(AND(ISERROR($E458),ISERROR(INDEX(GrocerySAF!F$2:F$251,MATCH(GrocerySA!$C457,GrocerySAF!$A$2:$A$251,0)))),$E457,INDEX(GrocerySAF!F$2:F$251,MATCH(GrocerySA!$C457,GrocerySAF!$A$2:$A$251,0))),NA())</f>
        <v>117459.40687011799</v>
      </c>
      <c r="K457" s="25">
        <f t="shared" si="46"/>
        <v>97270.70706509595</v>
      </c>
      <c r="L457" s="26">
        <f t="shared" si="47"/>
        <v>104000.27366676995</v>
      </c>
      <c r="M457" s="25">
        <f t="shared" si="48"/>
        <v>117459.40687011799</v>
      </c>
      <c r="N457" s="56">
        <f>M457/GrocerySA!I457</f>
        <v>1.2973042560422674</v>
      </c>
    </row>
    <row r="458" spans="1:14" ht="12.75" x14ac:dyDescent="0.2">
      <c r="A458" s="23">
        <f t="shared" ref="A458:A469" si="49">MONTH(D458)</f>
        <v>1</v>
      </c>
      <c r="B458" s="23">
        <f t="shared" ref="B458:B469" si="50">YEAR(D458)</f>
        <v>2030</v>
      </c>
      <c r="C458" s="23">
        <v>457</v>
      </c>
      <c r="D458" s="24">
        <v>47484</v>
      </c>
      <c r="E458" s="25" t="e">
        <f>IF(ISBLANK(table!E458),NA(),table!E458)</f>
        <v>#N/A</v>
      </c>
      <c r="F458" s="25">
        <f>IFERROR(IF(AND(ISERROR($E459),ISERROR(INDEX(GrocerySAF!C$2:C$251,MATCH(GrocerySA!$C458,GrocerySAF!$A$2:$A$251,0)))),$E458,INDEX(GrocerySAF!C$2:C$251,MATCH(GrocerySA!$C458,GrocerySAF!$A$2:$A$251,0))),NA())</f>
        <v>95440.225678527699</v>
      </c>
      <c r="G458" s="25">
        <f>IFERROR(IF(AND(ISERROR($E459),ISERROR(INDEX(GrocerySAF!D$2:D$251,MATCH(GrocerySA!$C458,GrocerySAF!$A$2:$A$251,0)))),$E458,INDEX(GrocerySAF!D$2:D$251,MATCH(GrocerySA!$C458,GrocerySAF!$A$2:$A$251,0))),NA())</f>
        <v>113321.294188179</v>
      </c>
      <c r="H458" s="26">
        <f>IFERROR(IF(AND(ISERROR($E459),ISERROR(INDEX(GrocerySAF!B$2:B$251,MATCH(GrocerySA!$C458,GrocerySAF!$A$2:$A$251,0)))),$E458,INDEX(GrocerySAF!B$2:B$251,MATCH(GrocerySA!$C458,GrocerySAF!$A$2:$A$251,0))),NA())</f>
        <v>104380.75993335299</v>
      </c>
      <c r="I458" s="25">
        <f>IFERROR(IF(AND(ISERROR($E459),ISERROR(INDEX(GrocerySAF!E$2:E$251,MATCH(GrocerySA!$C458,GrocerySAF!$A$2:$A$251,0)))),$E458,INDEX(GrocerySAF!E$2:E$251,MATCH(GrocerySA!$C458,GrocerySAF!$A$2:$A$251,0))),NA())</f>
        <v>90707.392732901804</v>
      </c>
      <c r="J458" s="25">
        <f>IFERROR(IF(AND(ISERROR($E459),ISERROR(INDEX(GrocerySAF!F$2:F$251,MATCH(GrocerySA!$C458,GrocerySAF!$A$2:$A$251,0)))),$E458,INDEX(GrocerySAF!F$2:F$251,MATCH(GrocerySA!$C458,GrocerySAF!$A$2:$A$251,0))),NA())</f>
        <v>118054.127133805</v>
      </c>
      <c r="K458" s="25">
        <f t="shared" ref="K458:K469" si="51">IF(ISERROR(E458=H458),AVERAGE(H458:I458),H458)</f>
        <v>97544.076333127392</v>
      </c>
      <c r="L458" s="26">
        <f t="shared" ref="L458:L469" si="52">IF(ISERROR(E458=H458),AVERAGE(I458:J458),H458)</f>
        <v>104380.7599333534</v>
      </c>
      <c r="M458" s="25">
        <f t="shared" ref="M458:M469" si="53">IF(ISERROR(E458=H458),AVERAGE(J458),H458)</f>
        <v>118054.127133805</v>
      </c>
      <c r="N458" s="56">
        <f>M458/GrocerySA!I458</f>
        <v>1.3014829726329886</v>
      </c>
    </row>
    <row r="459" spans="1:14" ht="12.75" x14ac:dyDescent="0.2">
      <c r="A459" s="23">
        <f t="shared" si="49"/>
        <v>2</v>
      </c>
      <c r="B459" s="23">
        <f t="shared" si="50"/>
        <v>2030</v>
      </c>
      <c r="C459" s="23">
        <v>458</v>
      </c>
      <c r="D459" s="24">
        <v>47515</v>
      </c>
      <c r="E459" s="25" t="e">
        <f>IF(ISBLANK(table!E459),NA(),table!E459)</f>
        <v>#N/A</v>
      </c>
      <c r="F459" s="25">
        <f>IFERROR(IF(AND(ISERROR($E460),ISERROR(INDEX(GrocerySAF!C$2:C$251,MATCH(GrocerySA!$C459,GrocerySAF!$A$2:$A$251,0)))),$E459,INDEX(GrocerySAF!C$2:C$251,MATCH(GrocerySA!$C459,GrocerySAF!$A$2:$A$251,0))),NA())</f>
        <v>95679.826208037499</v>
      </c>
      <c r="G459" s="25">
        <f>IFERROR(IF(AND(ISERROR($E460),ISERROR(INDEX(GrocerySAF!D$2:D$251,MATCH(GrocerySA!$C459,GrocerySAF!$A$2:$A$251,0)))),$E459,INDEX(GrocerySAF!D$2:D$251,MATCH(GrocerySA!$C459,GrocerySAF!$A$2:$A$251,0))),NA())</f>
        <v>113842.666191835</v>
      </c>
      <c r="H459" s="26">
        <f>IFERROR(IF(AND(ISERROR($E460),ISERROR(INDEX(GrocerySAF!B$2:B$251,MATCH(GrocerySA!$C459,GrocerySAF!$A$2:$A$251,0)))),$E459,INDEX(GrocerySAF!B$2:B$251,MATCH(GrocerySA!$C459,GrocerySAF!$A$2:$A$251,0))),NA())</f>
        <v>104761.24619993599</v>
      </c>
      <c r="I459" s="25">
        <f>IFERROR(IF(AND(ISERROR($E460),ISERROR(INDEX(GrocerySAF!E$2:E$251,MATCH(GrocerySA!$C459,GrocerySAF!$A$2:$A$251,0)))),$E459,INDEX(GrocerySAF!E$2:E$251,MATCH(GrocerySA!$C459,GrocerySAF!$A$2:$A$251,0))),NA())</f>
        <v>90872.412858267504</v>
      </c>
      <c r="J459" s="25">
        <f>IFERROR(IF(AND(ISERROR($E460),ISERROR(INDEX(GrocerySAF!F$2:F$251,MATCH(GrocerySA!$C459,GrocerySAF!$A$2:$A$251,0)))),$E459,INDEX(GrocerySAF!F$2:F$251,MATCH(GrocerySA!$C459,GrocerySAF!$A$2:$A$251,0))),NA())</f>
        <v>118650.079541605</v>
      </c>
      <c r="K459" s="25">
        <f t="shared" si="51"/>
        <v>97816.829529101757</v>
      </c>
      <c r="L459" s="26">
        <f t="shared" si="52"/>
        <v>104761.24619993626</v>
      </c>
      <c r="M459" s="25">
        <f t="shared" si="53"/>
        <v>118650.079541605</v>
      </c>
      <c r="N459" s="56">
        <f>M459/GrocerySA!I459</f>
        <v>1.3056776617856725</v>
      </c>
    </row>
    <row r="460" spans="1:14" ht="12.75" x14ac:dyDescent="0.2">
      <c r="A460" s="23">
        <f t="shared" si="49"/>
        <v>3</v>
      </c>
      <c r="B460" s="23">
        <f t="shared" si="50"/>
        <v>2030</v>
      </c>
      <c r="C460" s="23">
        <v>459</v>
      </c>
      <c r="D460" s="24">
        <v>47543</v>
      </c>
      <c r="E460" s="25" t="e">
        <f>IF(ISBLANK(table!E460),NA(),table!E460)</f>
        <v>#N/A</v>
      </c>
      <c r="F460" s="25">
        <f>IFERROR(IF(AND(ISERROR($E461),ISERROR(INDEX(GrocerySAF!C$2:C$251,MATCH(GrocerySA!$C460,GrocerySAF!$A$2:$A$251,0)))),$E460,INDEX(GrocerySAF!C$2:C$251,MATCH(GrocerySA!$C460,GrocerySAF!$A$2:$A$251,0))),NA())</f>
        <v>95918.626679762499</v>
      </c>
      <c r="G460" s="25">
        <f>IFERROR(IF(AND(ISERROR($E461),ISERROR(INDEX(GrocerySAF!D$2:D$251,MATCH(GrocerySA!$C460,GrocerySAF!$A$2:$A$251,0)))),$E460,INDEX(GrocerySAF!D$2:D$251,MATCH(GrocerySA!$C460,GrocerySAF!$A$2:$A$251,0))),NA())</f>
        <v>114364.838253276</v>
      </c>
      <c r="H460" s="26">
        <f>IFERROR(IF(AND(ISERROR($E461),ISERROR(INDEX(GrocerySAF!B$2:B$251,MATCH(GrocerySA!$C460,GrocerySAF!$A$2:$A$251,0)))),$E460,INDEX(GrocerySAF!B$2:B$251,MATCH(GrocerySA!$C460,GrocerySAF!$A$2:$A$251,0))),NA())</f>
        <v>105141.732466519</v>
      </c>
      <c r="I460" s="25">
        <f>IFERROR(IF(AND(ISERROR($E461),ISERROR(INDEX(GrocerySAF!E$2:E$251,MATCH(GrocerySA!$C460,GrocerySAF!$A$2:$A$251,0)))),$E460,INDEX(GrocerySAF!E$2:E$251,MATCH(GrocerySA!$C460,GrocerySAF!$A$2:$A$251,0))),NA())</f>
        <v>91036.209400840395</v>
      </c>
      <c r="J460" s="25">
        <f>IFERROR(IF(AND(ISERROR($E461),ISERROR(INDEX(GrocerySAF!F$2:F$251,MATCH(GrocerySA!$C460,GrocerySAF!$A$2:$A$251,0)))),$E460,INDEX(GrocerySAF!F$2:F$251,MATCH(GrocerySA!$C460,GrocerySAF!$A$2:$A$251,0))),NA())</f>
        <v>119247.255532198</v>
      </c>
      <c r="K460" s="25">
        <f t="shared" si="51"/>
        <v>98088.970933679695</v>
      </c>
      <c r="L460" s="26">
        <f t="shared" si="52"/>
        <v>105141.7324665192</v>
      </c>
      <c r="M460" s="25">
        <f t="shared" si="53"/>
        <v>119247.255532198</v>
      </c>
      <c r="N460" s="56">
        <f>M460/GrocerySA!I460</f>
        <v>1.3098881897327459</v>
      </c>
    </row>
    <row r="461" spans="1:14" ht="12.75" x14ac:dyDescent="0.2">
      <c r="A461" s="23">
        <f t="shared" si="49"/>
        <v>4</v>
      </c>
      <c r="B461" s="23">
        <f t="shared" si="50"/>
        <v>2030</v>
      </c>
      <c r="C461" s="23">
        <v>460</v>
      </c>
      <c r="D461" s="24">
        <v>47574</v>
      </c>
      <c r="E461" s="25" t="e">
        <f>IF(ISBLANK(table!E461),NA(),table!E461)</f>
        <v>#N/A</v>
      </c>
      <c r="F461" s="25">
        <f>IFERROR(IF(AND(ISERROR($E462),ISERROR(INDEX(GrocerySAF!C$2:C$251,MATCH(GrocerySA!$C461,GrocerySAF!$A$2:$A$251,0)))),$E461,INDEX(GrocerySAF!C$2:C$251,MATCH(GrocerySA!$C461,GrocerySAF!$A$2:$A$251,0))),NA())</f>
        <v>96156.632558894402</v>
      </c>
      <c r="G461" s="25">
        <f>IFERROR(IF(AND(ISERROR($E462),ISERROR(INDEX(GrocerySAF!D$2:D$251,MATCH(GrocerySA!$C461,GrocerySAF!$A$2:$A$251,0)))),$E461,INDEX(GrocerySAF!D$2:D$251,MATCH(GrocerySA!$C461,GrocerySAF!$A$2:$A$251,0))),NA())</f>
        <v>114887.80490731</v>
      </c>
      <c r="H461" s="26">
        <f>IFERROR(IF(AND(ISERROR($E462),ISERROR(INDEX(GrocerySAF!B$2:B$251,MATCH(GrocerySA!$C461,GrocerySAF!$A$2:$A$251,0)))),$E461,INDEX(GrocerySAF!B$2:B$251,MATCH(GrocerySA!$C461,GrocerySAF!$A$2:$A$251,0))),NA())</f>
        <v>105522.218733102</v>
      </c>
      <c r="I461" s="25">
        <f>IFERROR(IF(AND(ISERROR($E462),ISERROR(INDEX(GrocerySAF!E$2:E$251,MATCH(GrocerySA!$C461,GrocerySAF!$A$2:$A$251,0)))),$E461,INDEX(GrocerySAF!E$2:E$251,MATCH(GrocerySA!$C461,GrocerySAF!$A$2:$A$251,0))),NA())</f>
        <v>91198.790718909906</v>
      </c>
      <c r="J461" s="25">
        <f>IFERROR(IF(AND(ISERROR($E462),ISERROR(INDEX(GrocerySAF!F$2:F$251,MATCH(GrocerySA!$C461,GrocerySAF!$A$2:$A$251,0)))),$E461,INDEX(GrocerySAF!F$2:F$251,MATCH(GrocerySA!$C461,GrocerySAF!$A$2:$A$251,0))),NA())</f>
        <v>119845.646747295</v>
      </c>
      <c r="K461" s="25">
        <f t="shared" si="51"/>
        <v>98360.504726005951</v>
      </c>
      <c r="L461" s="26">
        <f t="shared" si="52"/>
        <v>105522.21873310246</v>
      </c>
      <c r="M461" s="25">
        <f t="shared" si="53"/>
        <v>119845.646747295</v>
      </c>
      <c r="N461" s="56">
        <f>M461/GrocerySA!I461</f>
        <v>1.3141144285199959</v>
      </c>
    </row>
    <row r="462" spans="1:14" ht="12.75" x14ac:dyDescent="0.2">
      <c r="A462" s="23">
        <f t="shared" si="49"/>
        <v>5</v>
      </c>
      <c r="B462" s="23">
        <f t="shared" si="50"/>
        <v>2030</v>
      </c>
      <c r="C462" s="23">
        <v>461</v>
      </c>
      <c r="D462" s="24">
        <v>47604</v>
      </c>
      <c r="E462" s="25" t="e">
        <f>IF(ISBLANK(table!E462),NA(),table!E462)</f>
        <v>#N/A</v>
      </c>
      <c r="F462" s="25">
        <f>IFERROR(IF(AND(ISERROR($E463),ISERROR(INDEX(GrocerySAF!C$2:C$251,MATCH(GrocerySA!$C462,GrocerySAF!$A$2:$A$251,0)))),$E462,INDEX(GrocerySAF!C$2:C$251,MATCH(GrocerySA!$C462,GrocerySAF!$A$2:$A$251,0))),NA())</f>
        <v>96393.849183177197</v>
      </c>
      <c r="G462" s="25">
        <f>IFERROR(IF(AND(ISERROR($E463),ISERROR(INDEX(GrocerySAF!D$2:D$251,MATCH(GrocerySA!$C462,GrocerySAF!$A$2:$A$251,0)))),$E462,INDEX(GrocerySAF!D$2:D$251,MATCH(GrocerySA!$C462,GrocerySAF!$A$2:$A$251,0))),NA())</f>
        <v>115411.560816193</v>
      </c>
      <c r="H462" s="26">
        <f>IFERROR(IF(AND(ISERROR($E463),ISERROR(INDEX(GrocerySAF!B$2:B$251,MATCH(GrocerySA!$C462,GrocerySAF!$A$2:$A$251,0)))),$E462,INDEX(GrocerySAF!B$2:B$251,MATCH(GrocerySA!$C462,GrocerySAF!$A$2:$A$251,0))),NA())</f>
        <v>105902.704999685</v>
      </c>
      <c r="I462" s="25">
        <f>IFERROR(IF(AND(ISERROR($E463),ISERROR(INDEX(GrocerySAF!E$2:E$251,MATCH(GrocerySA!$C462,GrocerySAF!$A$2:$A$251,0)))),$E462,INDEX(GrocerySAF!E$2:E$251,MATCH(GrocerySA!$C462,GrocerySAF!$A$2:$A$251,0))),NA())</f>
        <v>91360.164975850901</v>
      </c>
      <c r="J462" s="25">
        <f>IFERROR(IF(AND(ISERROR($E463),ISERROR(INDEX(GrocerySAF!F$2:F$251,MATCH(GrocerySA!$C462,GrocerySAF!$A$2:$A$251,0)))),$E462,INDEX(GrocerySAF!F$2:F$251,MATCH(GrocerySA!$C462,GrocerySAF!$A$2:$A$251,0))),NA())</f>
        <v>120445.24502351999</v>
      </c>
      <c r="K462" s="25">
        <f t="shared" si="51"/>
        <v>98631.434987767949</v>
      </c>
      <c r="L462" s="26">
        <f t="shared" si="52"/>
        <v>105902.70499968545</v>
      </c>
      <c r="M462" s="25">
        <f t="shared" si="53"/>
        <v>120445.24502351999</v>
      </c>
      <c r="N462" s="56">
        <f>M462/GrocerySA!I462</f>
        <v>1.3183562557637358</v>
      </c>
    </row>
    <row r="463" spans="1:14" ht="12.75" x14ac:dyDescent="0.2">
      <c r="A463" s="23">
        <f t="shared" si="49"/>
        <v>6</v>
      </c>
      <c r="B463" s="23">
        <f t="shared" si="50"/>
        <v>2030</v>
      </c>
      <c r="C463" s="23">
        <v>462</v>
      </c>
      <c r="D463" s="24">
        <v>47635</v>
      </c>
      <c r="E463" s="25" t="e">
        <f>IF(ISBLANK(table!E463),NA(),table!E463)</f>
        <v>#N/A</v>
      </c>
      <c r="F463" s="25">
        <f>IFERROR(IF(AND(ISERROR($E464),ISERROR(INDEX(GrocerySAF!C$2:C$251,MATCH(GrocerySA!$C463,GrocerySAF!$A$2:$A$251,0)))),$E463,INDEX(GrocerySAF!C$2:C$251,MATCH(GrocerySA!$C463,GrocerySAF!$A$2:$A$251,0))),NA())</f>
        <v>96630.281767933295</v>
      </c>
      <c r="G463" s="25">
        <f>IFERROR(IF(AND(ISERROR($E464),ISERROR(INDEX(GrocerySAF!D$2:D$251,MATCH(GrocerySA!$C463,GrocerySAF!$A$2:$A$251,0)))),$E463,INDEX(GrocerySAF!D$2:D$251,MATCH(GrocerySA!$C463,GrocerySAF!$A$2:$A$251,0))),NA())</f>
        <v>115936.100764603</v>
      </c>
      <c r="H463" s="26">
        <f>IFERROR(IF(AND(ISERROR($E464),ISERROR(INDEX(GrocerySAF!B$2:B$251,MATCH(GrocerySA!$C463,GrocerySAF!$A$2:$A$251,0)))),$E463,INDEX(GrocerySAF!B$2:B$251,MATCH(GrocerySA!$C463,GrocerySAF!$A$2:$A$251,0))),NA())</f>
        <v>106283.191266268</v>
      </c>
      <c r="I463" s="25">
        <f>IFERROR(IF(AND(ISERROR($E464),ISERROR(INDEX(GrocerySAF!E$2:E$251,MATCH(GrocerySA!$C463,GrocerySAF!$A$2:$A$251,0)))),$E463,INDEX(GrocerySAF!E$2:E$251,MATCH(GrocerySA!$C463,GrocerySAF!$A$2:$A$251,0))),NA())</f>
        <v>91520.340147810697</v>
      </c>
      <c r="J463" s="25">
        <f>IFERROR(IF(AND(ISERROR($E464),ISERROR(INDEX(GrocerySAF!F$2:F$251,MATCH(GrocerySA!$C463,GrocerySAF!$A$2:$A$251,0)))),$E463,INDEX(GrocerySAF!F$2:F$251,MATCH(GrocerySA!$C463,GrocerySAF!$A$2:$A$251,0))),NA())</f>
        <v>121046.042384726</v>
      </c>
      <c r="K463" s="25">
        <f t="shared" si="51"/>
        <v>98901.765707039347</v>
      </c>
      <c r="L463" s="26">
        <f t="shared" si="52"/>
        <v>106283.19126626835</v>
      </c>
      <c r="M463" s="25">
        <f t="shared" si="53"/>
        <v>121046.042384726</v>
      </c>
      <c r="N463" s="56">
        <f>M463/GrocerySA!I463</f>
        <v>1.3226135544211217</v>
      </c>
    </row>
    <row r="464" spans="1:14" ht="12.75" x14ac:dyDescent="0.2">
      <c r="A464" s="23">
        <f t="shared" si="49"/>
        <v>7</v>
      </c>
      <c r="B464" s="23">
        <f t="shared" si="50"/>
        <v>2030</v>
      </c>
      <c r="C464" s="23">
        <v>463</v>
      </c>
      <c r="D464" s="24">
        <v>47665</v>
      </c>
      <c r="E464" s="25" t="e">
        <f>IF(ISBLANK(table!E464),NA(),table!E464)</f>
        <v>#N/A</v>
      </c>
      <c r="F464" s="25">
        <f>IFERROR(IF(AND(ISERROR($E465),ISERROR(INDEX(GrocerySAF!C$2:C$251,MATCH(GrocerySA!$C464,GrocerySAF!$A$2:$A$251,0)))),$E464,INDEX(GrocerySAF!C$2:C$251,MATCH(GrocerySA!$C464,GrocerySAF!$A$2:$A$251,0))),NA())</f>
        <v>96865.935410826802</v>
      </c>
      <c r="G464" s="25">
        <f>IFERROR(IF(AND(ISERROR($E465),ISERROR(INDEX(GrocerySAF!D$2:D$251,MATCH(GrocerySA!$C464,GrocerySAF!$A$2:$A$251,0)))),$E464,INDEX(GrocerySAF!D$2:D$251,MATCH(GrocerySA!$C464,GrocerySAF!$A$2:$A$251,0))),NA())</f>
        <v>116461.41965487599</v>
      </c>
      <c r="H464" s="26">
        <f>IFERROR(IF(AND(ISERROR($E465),ISERROR(INDEX(GrocerySAF!B$2:B$251,MATCH(GrocerySA!$C464,GrocerySAF!$A$2:$A$251,0)))),$E464,INDEX(GrocerySAF!B$2:B$251,MATCH(GrocerySA!$C464,GrocerySAF!$A$2:$A$251,0))),NA())</f>
        <v>106663.677532851</v>
      </c>
      <c r="I464" s="25">
        <f>IFERROR(IF(AND(ISERROR($E465),ISERROR(INDEX(GrocerySAF!E$2:E$251,MATCH(GrocerySA!$C464,GrocerySAF!$A$2:$A$251,0)))),$E464,INDEX(GrocerySAF!E$2:E$251,MATCH(GrocerySA!$C464,GrocerySAF!$A$2:$A$251,0))),NA())</f>
        <v>91679.324030993899</v>
      </c>
      <c r="J464" s="25">
        <f>IFERROR(IF(AND(ISERROR($E465),ISERROR(INDEX(GrocerySAF!F$2:F$251,MATCH(GrocerySA!$C464,GrocerySAF!$A$2:$A$251,0)))),$E464,INDEX(GrocerySAF!F$2:F$251,MATCH(GrocerySA!$C464,GrocerySAF!$A$2:$A$251,0))),NA())</f>
        <v>121648.031034709</v>
      </c>
      <c r="K464" s="25">
        <f t="shared" si="51"/>
        <v>99171.500781922456</v>
      </c>
      <c r="L464" s="26">
        <f t="shared" si="52"/>
        <v>106663.67753285145</v>
      </c>
      <c r="M464" s="25">
        <f t="shared" si="53"/>
        <v>121648.031034709</v>
      </c>
      <c r="N464" s="56">
        <f>M464/GrocerySA!I464</f>
        <v>1.3268862125726801</v>
      </c>
    </row>
    <row r="465" spans="1:14" ht="12.75" x14ac:dyDescent="0.2">
      <c r="A465" s="23">
        <f t="shared" si="49"/>
        <v>8</v>
      </c>
      <c r="B465" s="23">
        <f t="shared" si="50"/>
        <v>2030</v>
      </c>
      <c r="C465" s="23">
        <v>464</v>
      </c>
      <c r="D465" s="24">
        <v>47696</v>
      </c>
      <c r="E465" s="25" t="e">
        <f>IF(ISBLANK(table!E465),NA(),table!E465)</f>
        <v>#N/A</v>
      </c>
      <c r="F465" s="25">
        <f>IFERROR(IF(AND(ISERROR($E466),ISERROR(INDEX(GrocerySAF!C$2:C$251,MATCH(GrocerySA!$C465,GrocerySAF!$A$2:$A$251,0)))),$E465,INDEX(GrocerySAF!C$2:C$251,MATCH(GrocerySA!$C465,GrocerySAF!$A$2:$A$251,0))),NA())</f>
        <v>97100.815096379403</v>
      </c>
      <c r="G465" s="25">
        <f>IFERROR(IF(AND(ISERROR($E466),ISERROR(INDEX(GrocerySAF!D$2:D$251,MATCH(GrocerySA!$C465,GrocerySAF!$A$2:$A$251,0)))),$E465,INDEX(GrocerySAF!D$2:D$251,MATCH(GrocerySA!$C465,GrocerySAF!$A$2:$A$251,0))),NA())</f>
        <v>116987.512502489</v>
      </c>
      <c r="H465" s="26">
        <f>IFERROR(IF(AND(ISERROR($E466),ISERROR(INDEX(GrocerySAF!B$2:B$251,MATCH(GrocerySA!$C465,GrocerySAF!$A$2:$A$251,0)))),$E465,INDEX(GrocerySAF!B$2:B$251,MATCH(GrocerySA!$C465,GrocerySAF!$A$2:$A$251,0))),NA())</f>
        <v>107044.163799434</v>
      </c>
      <c r="I465" s="25">
        <f>IFERROR(IF(AND(ISERROR($E466),ISERROR(INDEX(GrocerySAF!E$2:E$251,MATCH(GrocerySA!$C465,GrocerySAF!$A$2:$A$251,0)))),$E465,INDEX(GrocerySAF!E$2:E$251,MATCH(GrocerySA!$C465,GrocerySAF!$A$2:$A$251,0))),NA())</f>
        <v>91837.124248568507</v>
      </c>
      <c r="J465" s="25">
        <f>IFERROR(IF(AND(ISERROR($E466),ISERROR(INDEX(GrocerySAF!F$2:F$251,MATCH(GrocerySA!$C465,GrocerySAF!$A$2:$A$251,0)))),$E465,INDEX(GrocerySAF!F$2:F$251,MATCH(GrocerySA!$C465,GrocerySAF!$A$2:$A$251,0))),NA())</f>
        <v>122251.2033503</v>
      </c>
      <c r="K465" s="25">
        <f t="shared" si="51"/>
        <v>99440.64402400126</v>
      </c>
      <c r="L465" s="26">
        <f t="shared" si="52"/>
        <v>107044.16379943426</v>
      </c>
      <c r="M465" s="25">
        <f t="shared" si="53"/>
        <v>122251.2033503</v>
      </c>
      <c r="N465" s="56">
        <f>M465/GrocerySA!I465</f>
        <v>1.331174123216359</v>
      </c>
    </row>
    <row r="466" spans="1:14" ht="12.75" x14ac:dyDescent="0.2">
      <c r="A466" s="23">
        <f t="shared" si="49"/>
        <v>9</v>
      </c>
      <c r="B466" s="23">
        <f t="shared" si="50"/>
        <v>2030</v>
      </c>
      <c r="C466" s="23">
        <v>465</v>
      </c>
      <c r="D466" s="24">
        <v>47727</v>
      </c>
      <c r="E466" s="25" t="e">
        <f>IF(ISBLANK(table!E466),NA(),table!E466)</f>
        <v>#N/A</v>
      </c>
      <c r="F466" s="25">
        <f>IFERROR(IF(AND(ISERROR($E467),ISERROR(INDEX(GrocerySAF!C$2:C$251,MATCH(GrocerySA!$C466,GrocerySAF!$A$2:$A$251,0)))),$E466,INDEX(GrocerySAF!C$2:C$251,MATCH(GrocerySA!$C466,GrocerySAF!$A$2:$A$251,0))),NA())</f>
        <v>97334.925700255102</v>
      </c>
      <c r="G466" s="25">
        <f>IFERROR(IF(AND(ISERROR($E467),ISERROR(INDEX(GrocerySAF!D$2:D$251,MATCH(GrocerySA!$C466,GrocerySAF!$A$2:$A$251,0)))),$E466,INDEX(GrocerySAF!D$2:D$251,MATCH(GrocerySA!$C466,GrocerySAF!$A$2:$A$251,0))),NA())</f>
        <v>117514.37443178</v>
      </c>
      <c r="H466" s="26">
        <f>IFERROR(IF(AND(ISERROR($E467),ISERROR(INDEX(GrocerySAF!B$2:B$251,MATCH(GrocerySA!$C466,GrocerySAF!$A$2:$A$251,0)))),$E466,INDEX(GrocerySAF!B$2:B$251,MATCH(GrocerySA!$C466,GrocerySAF!$A$2:$A$251,0))),NA())</f>
        <v>107424.650066017</v>
      </c>
      <c r="I466" s="25">
        <f>IFERROR(IF(AND(ISERROR($E467),ISERROR(INDEX(GrocerySAF!E$2:E$251,MATCH(GrocerySA!$C466,GrocerySAF!$A$2:$A$251,0)))),$E466,INDEX(GrocerySAF!E$2:E$251,MATCH(GrocerySA!$C466,GrocerySAF!$A$2:$A$251,0))),NA())</f>
        <v>91993.748257219195</v>
      </c>
      <c r="J466" s="25">
        <f>IFERROR(IF(AND(ISERROR($E467),ISERROR(INDEX(GrocerySAF!F$2:F$251,MATCH(GrocerySA!$C466,GrocerySAF!$A$2:$A$251,0)))),$E466,INDEX(GrocerySAF!F$2:F$251,MATCH(GrocerySA!$C466,GrocerySAF!$A$2:$A$251,0))),NA())</f>
        <v>122855.551874816</v>
      </c>
      <c r="K466" s="25">
        <f t="shared" si="51"/>
        <v>99709.199161618104</v>
      </c>
      <c r="L466" s="26">
        <f t="shared" si="52"/>
        <v>107424.6500660176</v>
      </c>
      <c r="M466" s="25">
        <f t="shared" si="53"/>
        <v>122855.551874816</v>
      </c>
      <c r="N466" s="56">
        <f>M466/GrocerySA!I466</f>
        <v>1.3354771840723962</v>
      </c>
    </row>
    <row r="467" spans="1:14" ht="12.75" x14ac:dyDescent="0.2">
      <c r="A467" s="23">
        <f t="shared" si="49"/>
        <v>10</v>
      </c>
      <c r="B467" s="23">
        <f t="shared" si="50"/>
        <v>2030</v>
      </c>
      <c r="C467" s="23">
        <v>466</v>
      </c>
      <c r="D467" s="24">
        <v>47757</v>
      </c>
      <c r="E467" s="25" t="e">
        <f>IF(ISBLANK(table!E467),NA(),table!E467)</f>
        <v>#N/A</v>
      </c>
      <c r="F467" s="25">
        <f>IFERROR(IF(AND(ISERROR($E468),ISERROR(INDEX(GrocerySAF!C$2:C$251,MATCH(GrocerySA!$C467,GrocerySAF!$A$2:$A$251,0)))),$E467,INDEX(GrocerySAF!C$2:C$251,MATCH(GrocerySA!$C467,GrocerySAF!$A$2:$A$251,0))),NA())</f>
        <v>97568.271993326707</v>
      </c>
      <c r="G467" s="25">
        <f>IFERROR(IF(AND(ISERROR($E468),ISERROR(INDEX(GrocerySAF!D$2:D$251,MATCH(GrocerySA!$C467,GrocerySAF!$A$2:$A$251,0)))),$E467,INDEX(GrocerySAF!D$2:D$251,MATCH(GrocerySA!$C467,GrocerySAF!$A$2:$A$251,0))),NA())</f>
        <v>118042.000671874</v>
      </c>
      <c r="H467" s="26">
        <f>IFERROR(IF(AND(ISERROR($E468),ISERROR(INDEX(GrocerySAF!B$2:B$251,MATCH(GrocerySA!$C467,GrocerySAF!$A$2:$A$251,0)))),$E467,INDEX(GrocerySAF!B$2:B$251,MATCH(GrocerySA!$C467,GrocerySAF!$A$2:$A$251,0))),NA())</f>
        <v>107805.1363326</v>
      </c>
      <c r="I467" s="25">
        <f>IFERROR(IF(AND(ISERROR($E468),ISERROR(INDEX(GrocerySAF!E$2:E$251,MATCH(GrocerySA!$C467,GrocerySAF!$A$2:$A$251,0)))),$E467,INDEX(GrocerySAF!E$2:E$251,MATCH(GrocerySA!$C467,GrocerySAF!$A$2:$A$251,0))),NA())</f>
        <v>92149.203353366203</v>
      </c>
      <c r="J467" s="25">
        <f>IFERROR(IF(AND(ISERROR($E468),ISERROR(INDEX(GrocerySAF!F$2:F$251,MATCH(GrocerySA!$C467,GrocerySAF!$A$2:$A$251,0)))),$E467,INDEX(GrocerySAF!F$2:F$251,MATCH(GrocerySA!$C467,GrocerySAF!$A$2:$A$251,0))),NA())</f>
        <v>123461.069311835</v>
      </c>
      <c r="K467" s="25">
        <f t="shared" si="51"/>
        <v>99977.169842983101</v>
      </c>
      <c r="L467" s="26">
        <f t="shared" si="52"/>
        <v>107805.13633260061</v>
      </c>
      <c r="M467" s="25">
        <f t="shared" si="53"/>
        <v>123461.069311835</v>
      </c>
      <c r="N467" s="56">
        <f>M467/GrocerySA!I467</f>
        <v>1.339795297398249</v>
      </c>
    </row>
    <row r="468" spans="1:14" ht="12.75" x14ac:dyDescent="0.2">
      <c r="A468" s="23">
        <f t="shared" si="49"/>
        <v>11</v>
      </c>
      <c r="B468" s="23">
        <f t="shared" si="50"/>
        <v>2030</v>
      </c>
      <c r="C468" s="23">
        <v>467</v>
      </c>
      <c r="D468" s="24">
        <v>47788</v>
      </c>
      <c r="E468" s="25" t="e">
        <f>IF(ISBLANK(table!E468),NA(),table!E468)</f>
        <v>#N/A</v>
      </c>
      <c r="F468" s="25">
        <f>IFERROR(IF(AND(ISERROR($E469),ISERROR(INDEX(GrocerySAF!C$2:C$251,MATCH(GrocerySA!$C468,GrocerySAF!$A$2:$A$251,0)))),$E468,INDEX(GrocerySAF!C$2:C$251,MATCH(GrocerySA!$C468,GrocerySAF!$A$2:$A$251,0))),NA())</f>
        <v>97800.858645538901</v>
      </c>
      <c r="G468" s="25">
        <f>IFERROR(IF(AND(ISERROR($E469),ISERROR(INDEX(GrocerySAF!D$2:D$251,MATCH(GrocerySA!$C468,GrocerySAF!$A$2:$A$251,0)))),$E468,INDEX(GrocerySAF!D$2:D$251,MATCH(GrocerySA!$C468,GrocerySAF!$A$2:$A$251,0))),NA())</f>
        <v>118570.386552828</v>
      </c>
      <c r="H468" s="26">
        <f>IFERROR(IF(AND(ISERROR($E469),ISERROR(INDEX(GrocerySAF!B$2:B$251,MATCH(GrocerySA!$C468,GrocerySAF!$A$2:$A$251,0)))),$E468,INDEX(GrocerySAF!B$2:B$251,MATCH(GrocerySA!$C468,GrocerySAF!$A$2:$A$251,0))),NA())</f>
        <v>108185.622599183</v>
      </c>
      <c r="I468" s="25">
        <f>IFERROR(IF(AND(ISERROR($E469),ISERROR(INDEX(GrocerySAF!E$2:E$251,MATCH(GrocerySA!$C468,GrocerySAF!$A$2:$A$251,0)))),$E468,INDEX(GrocerySAF!E$2:E$251,MATCH(GrocerySA!$C468,GrocerySAF!$A$2:$A$251,0))),NA())</f>
        <v>92303.496679073796</v>
      </c>
      <c r="J468" s="25">
        <f>IFERROR(IF(AND(ISERROR($E469),ISERROR(INDEX(GrocerySAF!F$2:F$251,MATCH(GrocerySA!$C468,GrocerySAF!$A$2:$A$251,0)))),$E468,INDEX(GrocerySAF!F$2:F$251,MATCH(GrocerySA!$C468,GrocerySAF!$A$2:$A$251,0))),NA())</f>
        <v>124067.748519293</v>
      </c>
      <c r="K468" s="25">
        <f t="shared" si="51"/>
        <v>100244.55963912839</v>
      </c>
      <c r="L468" s="26">
        <f t="shared" si="52"/>
        <v>108185.62259918341</v>
      </c>
      <c r="M468" s="25">
        <f t="shared" si="53"/>
        <v>124067.748519293</v>
      </c>
      <c r="N468" s="56">
        <f>M468/GrocerySA!I468</f>
        <v>1.344128369813107</v>
      </c>
    </row>
    <row r="469" spans="1:14" ht="12.75" x14ac:dyDescent="0.2">
      <c r="A469" s="23">
        <f t="shared" si="49"/>
        <v>12</v>
      </c>
      <c r="B469" s="23">
        <f t="shared" si="50"/>
        <v>2030</v>
      </c>
      <c r="C469" s="23">
        <v>468</v>
      </c>
      <c r="D469" s="24">
        <v>47818</v>
      </c>
      <c r="E469" s="25" t="e">
        <f>IF(ISBLANK(table!E469),NA(),table!E469)</f>
        <v>#N/A</v>
      </c>
      <c r="F469" s="25">
        <f>IFERROR(IF(AND(ISERROR($E470),ISERROR(INDEX(GrocerySAF!C$2:C$251,MATCH(GrocerySA!$C469,GrocerySAF!$A$2:$A$251,0)))),$E469,INDEX(GrocerySAF!C$2:C$251,MATCH(GrocerySA!$C469,GrocerySAF!$A$2:$A$251,0))),NA())</f>
        <v>98032.690229579006</v>
      </c>
      <c r="G469" s="25">
        <f>IFERROR(IF(AND(ISERROR($E470),ISERROR(INDEX(GrocerySAF!D$2:D$251,MATCH(GrocerySA!$C469,GrocerySAF!$A$2:$A$251,0)))),$E469,INDEX(GrocerySAF!D$2:D$251,MATCH(GrocerySA!$C469,GrocerySAF!$A$2:$A$251,0))),NA())</f>
        <v>119099.527501954</v>
      </c>
      <c r="H469" s="26">
        <f>IFERROR(IF(AND(ISERROR($E470),ISERROR(INDEX(GrocerySAF!B$2:B$251,MATCH(GrocerySA!$C469,GrocerySAF!$A$2:$A$251,0)))),$E469,INDEX(GrocerySAF!B$2:B$251,MATCH(GrocerySA!$C469,GrocerySAF!$A$2:$A$251,0))),NA())</f>
        <v>108566.108865767</v>
      </c>
      <c r="I469" s="25">
        <f>IFERROR(IF(AND(ISERROR($E470),ISERROR(INDEX(GrocerySAF!E$2:E$251,MATCH(GrocerySA!$C469,GrocerySAF!$A$2:$A$251,0)))),$E469,INDEX(GrocerySAF!E$2:E$251,MATCH(GrocerySA!$C469,GrocerySAF!$A$2:$A$251,0))),NA())</f>
        <v>92456.635227663501</v>
      </c>
      <c r="J469" s="25">
        <f>IFERROR(IF(AND(ISERROR($E470),ISERROR(INDEX(GrocerySAF!F$2:F$251,MATCH(GrocerySA!$C469,GrocerySAF!$A$2:$A$251,0)))),$E469,INDEX(GrocerySAF!F$2:F$251,MATCH(GrocerySA!$C469,GrocerySAF!$A$2:$A$251,0))),NA())</f>
        <v>124675.58250387</v>
      </c>
      <c r="K469" s="25">
        <f t="shared" si="51"/>
        <v>100511.37204671526</v>
      </c>
      <c r="L469" s="26">
        <f t="shared" si="52"/>
        <v>108566.10886576676</v>
      </c>
      <c r="M469" s="25">
        <f t="shared" si="53"/>
        <v>124675.58250387</v>
      </c>
      <c r="N469" s="56">
        <f>M469/GrocerySA!I469</f>
        <v>1.3484763121313161</v>
      </c>
    </row>
    <row r="470" spans="1:14" ht="12.75" x14ac:dyDescent="0.2">
      <c r="A470" s="23"/>
      <c r="B470" s="23"/>
      <c r="C470" s="23"/>
      <c r="D470" s="24"/>
      <c r="E470" s="25"/>
      <c r="F470" s="25"/>
      <c r="G470" s="25"/>
      <c r="H470" s="26"/>
      <c r="I470" s="25"/>
      <c r="J470" s="25"/>
      <c r="K470" s="25"/>
      <c r="L470" s="26"/>
      <c r="M470" s="25"/>
      <c r="N470" s="56"/>
    </row>
    <row r="471" spans="1:14" ht="12.75" x14ac:dyDescent="0.2">
      <c r="A471" s="23"/>
      <c r="B471" s="23"/>
      <c r="C471" s="23"/>
      <c r="D471" s="24"/>
      <c r="E471" s="25"/>
      <c r="F471" s="25"/>
      <c r="G471" s="25"/>
      <c r="H471" s="26"/>
      <c r="I471" s="25"/>
      <c r="J471" s="25"/>
      <c r="K471" s="25"/>
      <c r="L471" s="26"/>
      <c r="M471" s="25"/>
      <c r="N471" s="56"/>
    </row>
    <row r="472" spans="1:14" ht="12.75" x14ac:dyDescent="0.2">
      <c r="A472" s="23"/>
      <c r="B472" s="23"/>
      <c r="C472" s="23"/>
      <c r="D472" s="24"/>
      <c r="E472" s="25"/>
      <c r="F472" s="25"/>
      <c r="G472" s="25"/>
      <c r="H472" s="26"/>
      <c r="I472" s="25"/>
      <c r="J472" s="25"/>
      <c r="K472" s="25"/>
      <c r="L472" s="26"/>
      <c r="M472" s="25"/>
      <c r="N472" s="56"/>
    </row>
    <row r="473" spans="1:14" ht="12.75" x14ac:dyDescent="0.2">
      <c r="A473" s="23"/>
      <c r="B473" s="23"/>
      <c r="C473" s="23"/>
      <c r="D473" s="24"/>
      <c r="E473" s="25"/>
      <c r="F473" s="25"/>
      <c r="G473" s="25"/>
      <c r="H473" s="26"/>
      <c r="I473" s="25"/>
      <c r="J473" s="25"/>
      <c r="K473" s="25"/>
      <c r="L473" s="26"/>
      <c r="M473" s="25"/>
      <c r="N473" s="56"/>
    </row>
    <row r="474" spans="1:14" ht="12.75" x14ac:dyDescent="0.2">
      <c r="A474" s="23"/>
      <c r="B474" s="23"/>
      <c r="C474" s="23"/>
      <c r="D474" s="24"/>
      <c r="E474" s="25"/>
      <c r="F474" s="25"/>
      <c r="G474" s="25"/>
      <c r="H474" s="26"/>
      <c r="I474" s="25"/>
      <c r="J474" s="25"/>
      <c r="K474" s="25"/>
      <c r="L474" s="26"/>
      <c r="M474" s="25"/>
      <c r="N474" s="56"/>
    </row>
    <row r="475" spans="1:14" ht="12.75" x14ac:dyDescent="0.2">
      <c r="A475" s="23"/>
      <c r="B475" s="23"/>
      <c r="C475" s="23"/>
      <c r="D475" s="24"/>
      <c r="E475" s="25"/>
      <c r="F475" s="25"/>
      <c r="G475" s="25"/>
      <c r="H475" s="26"/>
      <c r="I475" s="25"/>
      <c r="J475" s="25"/>
      <c r="K475" s="25"/>
      <c r="L475" s="26"/>
      <c r="M475" s="25"/>
      <c r="N475" s="56"/>
    </row>
    <row r="476" spans="1:14" ht="12.75" x14ac:dyDescent="0.2">
      <c r="A476" s="23"/>
      <c r="B476" s="23"/>
      <c r="C476" s="23"/>
      <c r="D476" s="24"/>
      <c r="E476" s="25"/>
      <c r="F476" s="25"/>
      <c r="G476" s="25"/>
      <c r="H476" s="26"/>
      <c r="I476" s="25"/>
      <c r="J476" s="25"/>
      <c r="K476" s="25"/>
      <c r="L476" s="26"/>
      <c r="M476" s="25"/>
      <c r="N476" s="56"/>
    </row>
    <row r="477" spans="1:14" ht="12.75" x14ac:dyDescent="0.2">
      <c r="A477" s="23"/>
      <c r="B477" s="23"/>
      <c r="C477" s="23"/>
      <c r="D477" s="24"/>
      <c r="E477" s="25"/>
      <c r="F477" s="25"/>
      <c r="G477" s="25"/>
      <c r="H477" s="26"/>
      <c r="I477" s="25"/>
      <c r="J477" s="25"/>
      <c r="K477" s="25"/>
      <c r="L477" s="26"/>
      <c r="M477" s="25"/>
      <c r="N477" s="56"/>
    </row>
    <row r="478" spans="1:14" ht="12.75" x14ac:dyDescent="0.2">
      <c r="A478" s="23"/>
      <c r="B478" s="23"/>
      <c r="C478" s="23"/>
      <c r="D478" s="24"/>
      <c r="E478" s="25"/>
      <c r="F478" s="25"/>
      <c r="G478" s="25"/>
      <c r="H478" s="26"/>
      <c r="I478" s="25"/>
      <c r="J478" s="25"/>
      <c r="K478" s="25"/>
      <c r="L478" s="26"/>
      <c r="M478" s="25"/>
      <c r="N478" s="56"/>
    </row>
    <row r="479" spans="1:14" ht="12.75" x14ac:dyDescent="0.2">
      <c r="A479" s="23"/>
      <c r="B479" s="23"/>
      <c r="C479" s="23"/>
      <c r="D479" s="24"/>
      <c r="E479" s="25"/>
      <c r="F479" s="25"/>
      <c r="G479" s="25"/>
      <c r="H479" s="26"/>
      <c r="I479" s="25"/>
      <c r="J479" s="25"/>
      <c r="K479" s="25"/>
      <c r="L479" s="26"/>
      <c r="M479" s="25"/>
      <c r="N479" s="56"/>
    </row>
    <row r="480" spans="1:14" ht="12.75" x14ac:dyDescent="0.2">
      <c r="A480" s="23"/>
      <c r="B480" s="23"/>
      <c r="C480" s="23"/>
      <c r="D480" s="24"/>
      <c r="E480" s="25"/>
      <c r="F480" s="25"/>
      <c r="G480" s="25"/>
      <c r="H480" s="26"/>
      <c r="I480" s="25"/>
      <c r="J480" s="25"/>
      <c r="K480" s="25"/>
      <c r="L480" s="26"/>
      <c r="M480" s="25"/>
      <c r="N480" s="56"/>
    </row>
    <row r="481" spans="1:14" ht="12.75" x14ac:dyDescent="0.2">
      <c r="A481" s="23"/>
      <c r="B481" s="23"/>
      <c r="C481" s="23"/>
      <c r="D481" s="24"/>
      <c r="E481" s="25"/>
      <c r="F481" s="25"/>
      <c r="G481" s="25"/>
      <c r="H481" s="26"/>
      <c r="I481" s="25"/>
      <c r="J481" s="25"/>
      <c r="K481" s="25"/>
      <c r="L481" s="26"/>
      <c r="M481" s="25"/>
      <c r="N481" s="56"/>
    </row>
    <row r="482" spans="1:14" ht="12.75" x14ac:dyDescent="0.2">
      <c r="A482" s="23"/>
      <c r="B482" s="23"/>
      <c r="C482" s="23"/>
      <c r="D482" s="24"/>
      <c r="E482" s="25"/>
      <c r="F482" s="25"/>
      <c r="G482" s="25"/>
      <c r="H482" s="26"/>
      <c r="I482" s="25"/>
      <c r="J482" s="25"/>
      <c r="K482" s="25"/>
      <c r="L482" s="26"/>
      <c r="M482" s="25"/>
      <c r="N482" s="56"/>
    </row>
    <row r="483" spans="1:14" ht="12.75" x14ac:dyDescent="0.2">
      <c r="A483" s="23"/>
      <c r="B483" s="23"/>
      <c r="C483" s="23"/>
      <c r="D483" s="24"/>
      <c r="E483" s="25"/>
      <c r="F483" s="25"/>
      <c r="G483" s="25"/>
      <c r="H483" s="26"/>
      <c r="I483" s="25"/>
      <c r="J483" s="25"/>
      <c r="K483" s="25"/>
      <c r="L483" s="26"/>
      <c r="M483" s="25"/>
      <c r="N483" s="56"/>
    </row>
    <row r="484" spans="1:14" ht="12.75" x14ac:dyDescent="0.2">
      <c r="A484" s="23"/>
      <c r="B484" s="23"/>
      <c r="C484" s="23"/>
      <c r="D484" s="24"/>
      <c r="E484" s="25"/>
      <c r="F484" s="25"/>
      <c r="G484" s="25"/>
      <c r="H484" s="26"/>
      <c r="I484" s="25"/>
      <c r="J484" s="25"/>
      <c r="K484" s="25"/>
      <c r="L484" s="26"/>
      <c r="M484" s="25"/>
      <c r="N484" s="56"/>
    </row>
    <row r="485" spans="1:14" ht="12.75" x14ac:dyDescent="0.2">
      <c r="A485" s="23"/>
      <c r="B485" s="23"/>
      <c r="C485" s="23"/>
      <c r="D485" s="24"/>
      <c r="E485" s="25"/>
      <c r="F485" s="25"/>
      <c r="G485" s="25"/>
      <c r="H485" s="26"/>
      <c r="I485" s="25"/>
      <c r="J485" s="25"/>
      <c r="K485" s="25"/>
      <c r="L485" s="26"/>
      <c r="M485" s="25"/>
      <c r="N485" s="56"/>
    </row>
    <row r="486" spans="1:14" ht="12.75" x14ac:dyDescent="0.2">
      <c r="A486" s="23"/>
      <c r="B486" s="23"/>
      <c r="C486" s="23"/>
      <c r="D486" s="24"/>
      <c r="E486" s="25"/>
      <c r="F486" s="25"/>
      <c r="G486" s="25"/>
      <c r="H486" s="26"/>
      <c r="I486" s="25"/>
      <c r="J486" s="25"/>
      <c r="K486" s="25"/>
      <c r="L486" s="26"/>
      <c r="M486" s="25"/>
      <c r="N486" s="56"/>
    </row>
    <row r="487" spans="1:14" ht="12.75" x14ac:dyDescent="0.2">
      <c r="A487" s="23"/>
      <c r="B487" s="23"/>
      <c r="C487" s="23"/>
      <c r="D487" s="24"/>
      <c r="E487" s="25"/>
      <c r="F487" s="25"/>
      <c r="G487" s="25"/>
      <c r="H487" s="26"/>
      <c r="I487" s="25"/>
      <c r="J487" s="25"/>
      <c r="K487" s="25"/>
      <c r="L487" s="26"/>
      <c r="M487" s="25"/>
      <c r="N487" s="56"/>
    </row>
    <row r="488" spans="1:14" ht="12.75" x14ac:dyDescent="0.2">
      <c r="A488" s="23"/>
      <c r="B488" s="23"/>
      <c r="C488" s="23"/>
      <c r="D488" s="24"/>
      <c r="E488" s="25"/>
      <c r="F488" s="25"/>
      <c r="G488" s="25"/>
      <c r="H488" s="26"/>
      <c r="I488" s="25"/>
      <c r="J488" s="25"/>
      <c r="K488" s="25"/>
      <c r="L488" s="26"/>
      <c r="M488" s="25"/>
      <c r="N488" s="56"/>
    </row>
    <row r="489" spans="1:14" ht="12.75" x14ac:dyDescent="0.2">
      <c r="A489" s="23"/>
      <c r="B489" s="23"/>
      <c r="C489" s="23"/>
      <c r="D489" s="24"/>
      <c r="E489" s="25"/>
      <c r="F489" s="25"/>
      <c r="G489" s="25"/>
      <c r="H489" s="26"/>
      <c r="I489" s="25"/>
      <c r="J489" s="25"/>
      <c r="K489" s="25"/>
      <c r="L489" s="26"/>
      <c r="M489" s="25"/>
      <c r="N489" s="56"/>
    </row>
    <row r="490" spans="1:14" ht="12.75" x14ac:dyDescent="0.2">
      <c r="A490" s="23"/>
      <c r="B490" s="23"/>
      <c r="C490" s="23"/>
      <c r="D490" s="24"/>
      <c r="E490" s="25"/>
      <c r="F490" s="25"/>
      <c r="G490" s="25"/>
      <c r="H490" s="26"/>
      <c r="I490" s="25"/>
      <c r="J490" s="25"/>
      <c r="K490" s="25"/>
      <c r="L490" s="26"/>
      <c r="M490" s="25"/>
      <c r="N490" s="56"/>
    </row>
    <row r="491" spans="1:14" ht="12.75" x14ac:dyDescent="0.2">
      <c r="A491" s="23"/>
      <c r="B491" s="23"/>
      <c r="C491" s="23"/>
      <c r="D491" s="24"/>
      <c r="E491" s="25"/>
      <c r="F491" s="25"/>
      <c r="G491" s="25"/>
      <c r="H491" s="26"/>
      <c r="I491" s="25"/>
      <c r="J491" s="25"/>
      <c r="K491" s="25"/>
      <c r="L491" s="26"/>
      <c r="M491" s="25"/>
      <c r="N491" s="56"/>
    </row>
    <row r="492" spans="1:14" ht="12.75" x14ac:dyDescent="0.2">
      <c r="A492" s="23"/>
      <c r="B492" s="23"/>
      <c r="C492" s="23"/>
      <c r="D492" s="24"/>
      <c r="E492" s="25"/>
      <c r="F492" s="25"/>
      <c r="G492" s="25"/>
      <c r="H492" s="26"/>
      <c r="I492" s="25"/>
      <c r="J492" s="25"/>
      <c r="K492" s="25"/>
      <c r="L492" s="26"/>
      <c r="M492" s="25"/>
      <c r="N492" s="56"/>
    </row>
    <row r="493" spans="1:14" ht="12.75" x14ac:dyDescent="0.2">
      <c r="A493" s="23"/>
      <c r="B493" s="23"/>
      <c r="C493" s="23"/>
      <c r="D493" s="24"/>
      <c r="E493" s="25"/>
      <c r="F493" s="25"/>
      <c r="G493" s="25"/>
      <c r="H493" s="26"/>
      <c r="I493" s="25"/>
      <c r="J493" s="25"/>
      <c r="K493" s="25"/>
      <c r="L493" s="26"/>
      <c r="M493" s="25"/>
      <c r="N493" s="56"/>
    </row>
    <row r="494" spans="1:14" ht="12.75" x14ac:dyDescent="0.2">
      <c r="A494" s="23"/>
      <c r="B494" s="23"/>
      <c r="C494" s="23"/>
      <c r="D494" s="24"/>
      <c r="E494" s="25"/>
      <c r="F494" s="25"/>
      <c r="G494" s="25"/>
      <c r="H494" s="26"/>
      <c r="I494" s="25"/>
      <c r="J494" s="25"/>
      <c r="K494" s="25"/>
      <c r="L494" s="26"/>
      <c r="M494" s="25"/>
      <c r="N494" s="56"/>
    </row>
    <row r="495" spans="1:14" ht="12.75" x14ac:dyDescent="0.2">
      <c r="A495" s="23"/>
      <c r="B495" s="23"/>
      <c r="C495" s="23"/>
      <c r="D495" s="24"/>
      <c r="E495" s="25"/>
      <c r="F495" s="25"/>
      <c r="G495" s="25"/>
      <c r="H495" s="26"/>
      <c r="I495" s="25"/>
      <c r="J495" s="25"/>
      <c r="K495" s="25"/>
      <c r="L495" s="26"/>
      <c r="M495" s="25"/>
      <c r="N495" s="56"/>
    </row>
    <row r="496" spans="1:14" ht="12.75" x14ac:dyDescent="0.2">
      <c r="A496" s="23"/>
      <c r="B496" s="23"/>
      <c r="C496" s="23"/>
      <c r="D496" s="24"/>
      <c r="E496" s="25"/>
      <c r="F496" s="25"/>
      <c r="G496" s="25"/>
      <c r="H496" s="26"/>
      <c r="I496" s="25"/>
      <c r="J496" s="25"/>
      <c r="K496" s="25"/>
      <c r="L496" s="26"/>
      <c r="M496" s="25"/>
      <c r="N496" s="56"/>
    </row>
    <row r="497" spans="1:14" ht="12.75" x14ac:dyDescent="0.2">
      <c r="A497" s="23"/>
      <c r="B497" s="23"/>
      <c r="C497" s="23"/>
      <c r="D497" s="24"/>
      <c r="E497" s="25"/>
      <c r="F497" s="25"/>
      <c r="G497" s="25"/>
      <c r="H497" s="26"/>
      <c r="I497" s="25"/>
      <c r="J497" s="25"/>
      <c r="K497" s="25"/>
      <c r="L497" s="26"/>
      <c r="M497" s="25"/>
      <c r="N497" s="56"/>
    </row>
    <row r="498" spans="1:14" ht="12.75" x14ac:dyDescent="0.2">
      <c r="A498" s="23"/>
      <c r="B498" s="23"/>
      <c r="C498" s="23"/>
      <c r="D498" s="24"/>
      <c r="E498" s="25"/>
      <c r="F498" s="25"/>
      <c r="G498" s="25"/>
      <c r="H498" s="26"/>
      <c r="I498" s="25"/>
      <c r="J498" s="25"/>
      <c r="K498" s="25"/>
      <c r="L498" s="26"/>
      <c r="M498" s="25"/>
      <c r="N498" s="56"/>
    </row>
    <row r="499" spans="1:14" ht="12.75" x14ac:dyDescent="0.2">
      <c r="A499" s="23"/>
      <c r="B499" s="23"/>
      <c r="C499" s="23"/>
      <c r="D499" s="24"/>
      <c r="E499" s="25"/>
      <c r="F499" s="25"/>
      <c r="G499" s="25"/>
      <c r="H499" s="26"/>
      <c r="I499" s="25"/>
      <c r="J499" s="25"/>
      <c r="K499" s="25"/>
      <c r="L499" s="26"/>
      <c r="M499" s="25"/>
      <c r="N499" s="56"/>
    </row>
    <row r="500" spans="1:14" ht="12.75" x14ac:dyDescent="0.2">
      <c r="A500" s="23"/>
      <c r="B500" s="23"/>
      <c r="C500" s="23"/>
      <c r="D500" s="24"/>
      <c r="E500" s="25"/>
      <c r="F500" s="25"/>
      <c r="G500" s="25"/>
      <c r="H500" s="26"/>
      <c r="I500" s="25"/>
      <c r="J500" s="25"/>
      <c r="K500" s="25"/>
      <c r="L500" s="26"/>
      <c r="M500" s="25"/>
      <c r="N500" s="56"/>
    </row>
    <row r="501" spans="1:14" ht="12.75" x14ac:dyDescent="0.2">
      <c r="A501" s="23"/>
      <c r="B501" s="23"/>
      <c r="C501" s="23"/>
      <c r="D501" s="24"/>
      <c r="E501" s="25"/>
      <c r="F501" s="25"/>
      <c r="G501" s="25"/>
      <c r="H501" s="26"/>
      <c r="I501" s="25"/>
      <c r="J501" s="25"/>
      <c r="K501" s="25"/>
      <c r="L501" s="26"/>
      <c r="M501" s="25"/>
      <c r="N501" s="56"/>
    </row>
    <row r="502" spans="1:14" ht="12.75" x14ac:dyDescent="0.2">
      <c r="A502" s="23"/>
      <c r="B502" s="23"/>
      <c r="C502" s="23"/>
      <c r="D502" s="24"/>
      <c r="E502" s="25"/>
      <c r="F502" s="25"/>
      <c r="G502" s="25"/>
      <c r="H502" s="26"/>
      <c r="I502" s="25"/>
      <c r="J502" s="25"/>
      <c r="K502" s="25"/>
      <c r="L502" s="26"/>
      <c r="M502" s="25"/>
      <c r="N502" s="56"/>
    </row>
    <row r="503" spans="1:14" ht="12.75" x14ac:dyDescent="0.2">
      <c r="A503" s="23"/>
      <c r="B503" s="23"/>
      <c r="C503" s="23"/>
      <c r="D503" s="24"/>
      <c r="E503" s="25"/>
      <c r="F503" s="25"/>
      <c r="G503" s="25"/>
      <c r="H503" s="26"/>
      <c r="I503" s="25"/>
      <c r="J503" s="25"/>
      <c r="K503" s="25"/>
      <c r="L503" s="26"/>
      <c r="M503" s="25"/>
      <c r="N503" s="56"/>
    </row>
    <row r="504" spans="1:14" ht="12.75" x14ac:dyDescent="0.2">
      <c r="A504" s="23"/>
      <c r="B504" s="23"/>
      <c r="C504" s="23"/>
      <c r="D504" s="24"/>
      <c r="E504" s="25"/>
      <c r="F504" s="25"/>
      <c r="G504" s="25"/>
      <c r="H504" s="26"/>
      <c r="I504" s="25"/>
      <c r="J504" s="25"/>
      <c r="K504" s="25"/>
      <c r="L504" s="26"/>
      <c r="M504" s="25"/>
      <c r="N504" s="56"/>
    </row>
    <row r="505" spans="1:14" ht="12.75" x14ac:dyDescent="0.2">
      <c r="A505" s="23"/>
      <c r="B505" s="23"/>
      <c r="C505" s="23"/>
      <c r="D505" s="24"/>
      <c r="E505" s="25"/>
      <c r="F505" s="25"/>
      <c r="G505" s="25"/>
      <c r="H505" s="26"/>
      <c r="I505" s="25"/>
      <c r="J505" s="25"/>
      <c r="K505" s="25"/>
      <c r="L505" s="26"/>
      <c r="M505" s="25"/>
      <c r="N505" s="56"/>
    </row>
    <row r="506" spans="1:14" ht="12.75" x14ac:dyDescent="0.2">
      <c r="A506" s="23"/>
      <c r="B506" s="23"/>
      <c r="C506" s="23"/>
      <c r="D506" s="24"/>
      <c r="E506" s="25"/>
      <c r="F506" s="25"/>
      <c r="G506" s="25"/>
      <c r="H506" s="26"/>
      <c r="I506" s="25"/>
      <c r="J506" s="25"/>
      <c r="K506" s="25"/>
      <c r="L506" s="26"/>
      <c r="M506" s="25"/>
      <c r="N506" s="56"/>
    </row>
    <row r="507" spans="1:14" ht="12.75" x14ac:dyDescent="0.2">
      <c r="A507" s="23"/>
      <c r="B507" s="23"/>
      <c r="C507" s="23"/>
      <c r="D507" s="24"/>
      <c r="E507" s="25"/>
      <c r="F507" s="25"/>
      <c r="G507" s="25"/>
      <c r="H507" s="26"/>
      <c r="I507" s="25"/>
      <c r="J507" s="25"/>
      <c r="K507" s="25"/>
      <c r="L507" s="26"/>
      <c r="M507" s="25"/>
      <c r="N507" s="56"/>
    </row>
    <row r="508" spans="1:14" ht="12.75" x14ac:dyDescent="0.2">
      <c r="A508" s="23"/>
      <c r="B508" s="23"/>
      <c r="C508" s="23"/>
      <c r="D508" s="24"/>
      <c r="E508" s="25"/>
      <c r="F508" s="25"/>
      <c r="G508" s="25"/>
      <c r="H508" s="26"/>
      <c r="I508" s="25"/>
      <c r="J508" s="25"/>
      <c r="K508" s="25"/>
      <c r="L508" s="26"/>
      <c r="M508" s="25"/>
      <c r="N508" s="56"/>
    </row>
    <row r="509" spans="1:14" ht="12.75" x14ac:dyDescent="0.2">
      <c r="A509" s="23"/>
      <c r="B509" s="23"/>
      <c r="C509" s="23"/>
      <c r="D509" s="24"/>
      <c r="E509" s="25"/>
      <c r="F509" s="25"/>
      <c r="G509" s="25"/>
      <c r="H509" s="26"/>
      <c r="I509" s="25"/>
      <c r="J509" s="25"/>
      <c r="K509" s="25"/>
      <c r="L509" s="26"/>
      <c r="M509" s="25"/>
      <c r="N509" s="56"/>
    </row>
    <row r="510" spans="1:14" ht="12.75" x14ac:dyDescent="0.2">
      <c r="A510" s="23"/>
      <c r="B510" s="23"/>
      <c r="C510" s="23"/>
      <c r="D510" s="24"/>
      <c r="E510" s="25"/>
      <c r="F510" s="25"/>
      <c r="G510" s="25"/>
      <c r="H510" s="26"/>
      <c r="I510" s="25"/>
      <c r="J510" s="25"/>
      <c r="K510" s="25"/>
      <c r="L510" s="26"/>
      <c r="M510" s="25"/>
      <c r="N510" s="56"/>
    </row>
    <row r="511" spans="1:14" ht="12.75" x14ac:dyDescent="0.2">
      <c r="A511" s="23"/>
      <c r="B511" s="23"/>
      <c r="C511" s="23"/>
      <c r="D511" s="24"/>
      <c r="E511" s="25"/>
      <c r="F511" s="25"/>
      <c r="G511" s="25"/>
      <c r="H511" s="26"/>
      <c r="I511" s="25"/>
      <c r="J511" s="25"/>
      <c r="K511" s="25"/>
      <c r="L511" s="26"/>
      <c r="M511" s="25"/>
      <c r="N511" s="56"/>
    </row>
    <row r="512" spans="1:14" ht="12.75" x14ac:dyDescent="0.2">
      <c r="A512" s="23"/>
      <c r="B512" s="23"/>
      <c r="C512" s="23"/>
      <c r="D512" s="24"/>
      <c r="E512" s="25"/>
      <c r="F512" s="25"/>
      <c r="G512" s="25"/>
      <c r="H512" s="26"/>
      <c r="I512" s="25"/>
      <c r="J512" s="25"/>
      <c r="K512" s="25"/>
      <c r="L512" s="26"/>
      <c r="M512" s="25"/>
      <c r="N512" s="56"/>
    </row>
    <row r="513" spans="1:14" ht="12.75" x14ac:dyDescent="0.2">
      <c r="A513" s="23"/>
      <c r="B513" s="23"/>
      <c r="C513" s="23"/>
      <c r="D513" s="24"/>
      <c r="E513" s="25"/>
      <c r="F513" s="25"/>
      <c r="G513" s="25"/>
      <c r="H513" s="26"/>
      <c r="I513" s="25"/>
      <c r="J513" s="25"/>
      <c r="K513" s="25"/>
      <c r="L513" s="26"/>
      <c r="M513" s="25"/>
      <c r="N513" s="56"/>
    </row>
    <row r="514" spans="1:14" ht="12.75" x14ac:dyDescent="0.2">
      <c r="A514" s="23"/>
      <c r="B514" s="23"/>
      <c r="C514" s="23"/>
      <c r="D514" s="24"/>
      <c r="E514" s="25"/>
      <c r="F514" s="25"/>
      <c r="G514" s="25"/>
      <c r="H514" s="26"/>
      <c r="I514" s="25"/>
      <c r="J514" s="25"/>
      <c r="K514" s="25"/>
      <c r="L514" s="26"/>
      <c r="M514" s="25"/>
      <c r="N514" s="56"/>
    </row>
    <row r="515" spans="1:14" ht="12.75" x14ac:dyDescent="0.2">
      <c r="A515" s="23"/>
      <c r="B515" s="23"/>
      <c r="C515" s="23"/>
      <c r="D515" s="24"/>
      <c r="E515" s="25"/>
      <c r="F515" s="25"/>
      <c r="G515" s="25"/>
      <c r="H515" s="26"/>
      <c r="I515" s="25"/>
      <c r="J515" s="25"/>
      <c r="K515" s="25"/>
      <c r="L515" s="26"/>
      <c r="M515" s="25"/>
      <c r="N515" s="56"/>
    </row>
    <row r="516" spans="1:14" ht="12.75" x14ac:dyDescent="0.2">
      <c r="A516" s="23"/>
      <c r="B516" s="23"/>
      <c r="C516" s="23"/>
      <c r="D516" s="24"/>
      <c r="E516" s="25"/>
      <c r="F516" s="25"/>
      <c r="G516" s="25"/>
      <c r="H516" s="26"/>
      <c r="I516" s="25"/>
      <c r="J516" s="25"/>
      <c r="K516" s="25"/>
      <c r="L516" s="26"/>
      <c r="M516" s="25"/>
      <c r="N516" s="56"/>
    </row>
    <row r="517" spans="1:14" ht="12.75" x14ac:dyDescent="0.2">
      <c r="A517" s="23"/>
      <c r="B517" s="23"/>
      <c r="C517" s="23"/>
      <c r="D517" s="24"/>
      <c r="E517" s="25"/>
      <c r="F517" s="25"/>
      <c r="G517" s="25"/>
      <c r="H517" s="26"/>
      <c r="I517" s="25"/>
      <c r="J517" s="25"/>
      <c r="K517" s="25"/>
      <c r="L517" s="26"/>
      <c r="M517" s="25"/>
      <c r="N517" s="56"/>
    </row>
    <row r="518" spans="1:14" ht="12.75" x14ac:dyDescent="0.2">
      <c r="A518" s="23"/>
      <c r="B518" s="23"/>
      <c r="C518" s="23"/>
      <c r="D518" s="24"/>
      <c r="E518" s="25"/>
      <c r="F518" s="25"/>
      <c r="G518" s="25"/>
      <c r="H518" s="26"/>
      <c r="I518" s="25"/>
      <c r="J518" s="25"/>
      <c r="K518" s="25"/>
      <c r="L518" s="26"/>
      <c r="M518" s="25"/>
      <c r="N518" s="56"/>
    </row>
    <row r="519" spans="1:14" ht="12.75" x14ac:dyDescent="0.2">
      <c r="A519" s="23"/>
      <c r="B519" s="23"/>
      <c r="C519" s="23"/>
      <c r="D519" s="24"/>
      <c r="E519" s="25"/>
      <c r="F519" s="25"/>
      <c r="G519" s="25"/>
      <c r="H519" s="26"/>
      <c r="I519" s="25"/>
      <c r="J519" s="25"/>
      <c r="K519" s="25"/>
      <c r="L519" s="26"/>
      <c r="M519" s="25"/>
      <c r="N519" s="56"/>
    </row>
    <row r="520" spans="1:14" ht="12.75" x14ac:dyDescent="0.2">
      <c r="A520" s="23"/>
      <c r="B520" s="23"/>
      <c r="C520" s="23"/>
      <c r="D520" s="24"/>
      <c r="E520" s="25"/>
      <c r="F520" s="25"/>
      <c r="G520" s="25"/>
      <c r="H520" s="26"/>
      <c r="I520" s="25"/>
      <c r="J520" s="25"/>
      <c r="K520" s="25"/>
      <c r="L520" s="26"/>
      <c r="M520" s="25"/>
      <c r="N520" s="56"/>
    </row>
    <row r="521" spans="1:14" ht="12.75" x14ac:dyDescent="0.2">
      <c r="A521" s="23"/>
      <c r="B521" s="23"/>
      <c r="C521" s="23"/>
      <c r="D521" s="24"/>
      <c r="E521" s="25"/>
      <c r="F521" s="25"/>
      <c r="G521" s="25"/>
      <c r="H521" s="26"/>
      <c r="I521" s="25"/>
      <c r="J521" s="25"/>
      <c r="K521" s="25"/>
      <c r="L521" s="26"/>
      <c r="M521" s="25"/>
      <c r="N521" s="56"/>
    </row>
    <row r="522" spans="1:14" ht="12.75" x14ac:dyDescent="0.2">
      <c r="A522" s="23"/>
      <c r="B522" s="23"/>
      <c r="C522" s="23"/>
      <c r="D522" s="24"/>
      <c r="E522" s="25"/>
      <c r="F522" s="25"/>
      <c r="G522" s="25"/>
      <c r="H522" s="26"/>
      <c r="I522" s="25"/>
      <c r="J522" s="25"/>
      <c r="K522" s="25"/>
      <c r="L522" s="26"/>
      <c r="M522" s="25"/>
      <c r="N522" s="56"/>
    </row>
    <row r="523" spans="1:14" ht="12.75" x14ac:dyDescent="0.2">
      <c r="A523" s="23"/>
      <c r="B523" s="23"/>
      <c r="C523" s="23"/>
      <c r="D523" s="24"/>
      <c r="E523" s="25"/>
      <c r="F523" s="25"/>
      <c r="G523" s="25"/>
      <c r="H523" s="26"/>
      <c r="I523" s="25"/>
      <c r="J523" s="25"/>
      <c r="K523" s="25"/>
      <c r="L523" s="26"/>
      <c r="M523" s="25"/>
      <c r="N523" s="56"/>
    </row>
    <row r="524" spans="1:14" ht="12.75" x14ac:dyDescent="0.2">
      <c r="A524" s="23"/>
      <c r="B524" s="23"/>
      <c r="C524" s="23"/>
      <c r="D524" s="24"/>
      <c r="E524" s="25"/>
      <c r="F524" s="25"/>
      <c r="G524" s="25"/>
      <c r="H524" s="26"/>
      <c r="I524" s="25"/>
      <c r="J524" s="25"/>
      <c r="K524" s="25"/>
      <c r="L524" s="26"/>
      <c r="M524" s="25"/>
      <c r="N524" s="56"/>
    </row>
    <row r="525" spans="1:14" ht="12.75" x14ac:dyDescent="0.2">
      <c r="A525" s="23"/>
      <c r="B525" s="23"/>
      <c r="C525" s="23"/>
      <c r="D525" s="24"/>
      <c r="E525" s="25"/>
      <c r="F525" s="25"/>
      <c r="G525" s="25"/>
      <c r="H525" s="26"/>
      <c r="I525" s="25"/>
      <c r="J525" s="25"/>
      <c r="K525" s="25"/>
      <c r="L525" s="26"/>
      <c r="M525" s="25"/>
      <c r="N525" s="56"/>
    </row>
    <row r="526" spans="1:14" ht="12.75" x14ac:dyDescent="0.2">
      <c r="A526" s="23"/>
      <c r="B526" s="23"/>
      <c r="C526" s="23"/>
      <c r="D526" s="24"/>
      <c r="E526" s="25"/>
      <c r="F526" s="25"/>
      <c r="G526" s="25"/>
      <c r="H526" s="26"/>
      <c r="I526" s="25"/>
      <c r="J526" s="25"/>
      <c r="K526" s="25"/>
      <c r="L526" s="26"/>
      <c r="M526" s="25"/>
      <c r="N526" s="56"/>
    </row>
    <row r="527" spans="1:14" ht="12.75" x14ac:dyDescent="0.2">
      <c r="A527" s="23"/>
      <c r="B527" s="23"/>
      <c r="C527" s="23"/>
      <c r="D527" s="24"/>
      <c r="E527" s="25"/>
      <c r="F527" s="25"/>
      <c r="G527" s="25"/>
      <c r="H527" s="26"/>
      <c r="I527" s="25"/>
      <c r="J527" s="25"/>
      <c r="K527" s="25"/>
      <c r="L527" s="26"/>
      <c r="M527" s="25"/>
      <c r="N527" s="56"/>
    </row>
    <row r="528" spans="1:14" ht="12.75" x14ac:dyDescent="0.2">
      <c r="A528" s="23"/>
      <c r="B528" s="23"/>
      <c r="C528" s="23"/>
      <c r="D528" s="24"/>
      <c r="E528" s="25"/>
      <c r="F528" s="25"/>
      <c r="G528" s="25"/>
      <c r="H528" s="26"/>
      <c r="I528" s="25"/>
      <c r="J528" s="25"/>
      <c r="K528" s="25"/>
      <c r="L528" s="26"/>
      <c r="M528" s="25"/>
      <c r="N528" s="56"/>
    </row>
    <row r="529" spans="1:14" ht="12.75" x14ac:dyDescent="0.2">
      <c r="A529" s="23"/>
      <c r="B529" s="23"/>
      <c r="C529" s="23"/>
      <c r="D529" s="24"/>
      <c r="E529" s="25"/>
      <c r="F529" s="25"/>
      <c r="G529" s="25"/>
      <c r="H529" s="26"/>
      <c r="I529" s="25"/>
      <c r="J529" s="25"/>
      <c r="K529" s="25"/>
      <c r="L529" s="26"/>
      <c r="M529" s="25"/>
      <c r="N529" s="56"/>
    </row>
    <row r="530" spans="1:14" ht="12.75" x14ac:dyDescent="0.2">
      <c r="A530" s="23"/>
      <c r="B530" s="23"/>
      <c r="C530" s="23"/>
      <c r="D530" s="24"/>
      <c r="E530" s="25"/>
      <c r="F530" s="25"/>
      <c r="G530" s="25"/>
      <c r="H530" s="26"/>
      <c r="I530" s="25"/>
      <c r="J530" s="25"/>
      <c r="K530" s="25"/>
      <c r="L530" s="26"/>
      <c r="M530" s="25"/>
      <c r="N530" s="56"/>
    </row>
    <row r="531" spans="1:14" ht="12.75" x14ac:dyDescent="0.2">
      <c r="A531" s="23"/>
      <c r="B531" s="23"/>
      <c r="C531" s="23"/>
      <c r="D531" s="24"/>
      <c r="E531" s="25"/>
      <c r="F531" s="25"/>
      <c r="G531" s="25"/>
      <c r="H531" s="26"/>
      <c r="I531" s="25"/>
      <c r="J531" s="25"/>
      <c r="K531" s="25"/>
      <c r="L531" s="26"/>
      <c r="M531" s="25"/>
      <c r="N531" s="56"/>
    </row>
    <row r="532" spans="1:14" ht="12.75" x14ac:dyDescent="0.2">
      <c r="A532" s="23"/>
      <c r="B532" s="23"/>
      <c r="C532" s="23"/>
      <c r="D532" s="24"/>
      <c r="E532" s="25"/>
      <c r="F532" s="25"/>
      <c r="G532" s="25"/>
      <c r="H532" s="26"/>
      <c r="I532" s="25"/>
      <c r="J532" s="25"/>
      <c r="K532" s="25"/>
      <c r="L532" s="26"/>
      <c r="M532" s="25"/>
      <c r="N532" s="56"/>
    </row>
    <row r="533" spans="1:14" ht="12.75" x14ac:dyDescent="0.2">
      <c r="A533" s="23"/>
      <c r="B533" s="23"/>
      <c r="C533" s="23"/>
      <c r="D533" s="24"/>
      <c r="E533" s="25"/>
      <c r="F533" s="25"/>
      <c r="G533" s="25"/>
      <c r="H533" s="26"/>
      <c r="I533" s="25"/>
      <c r="J533" s="25"/>
      <c r="K533" s="25"/>
      <c r="L533" s="26"/>
      <c r="M533" s="25"/>
      <c r="N533" s="56"/>
    </row>
    <row r="534" spans="1:14" ht="12.75" x14ac:dyDescent="0.2">
      <c r="A534" s="23"/>
      <c r="B534" s="23"/>
      <c r="C534" s="23"/>
      <c r="D534" s="24"/>
      <c r="E534" s="25"/>
      <c r="F534" s="25"/>
      <c r="G534" s="25"/>
      <c r="H534" s="26"/>
      <c r="I534" s="25"/>
      <c r="J534" s="25"/>
      <c r="K534" s="25"/>
      <c r="L534" s="26"/>
      <c r="M534" s="25"/>
      <c r="N534" s="56"/>
    </row>
    <row r="535" spans="1:14" ht="12.75" x14ac:dyDescent="0.2">
      <c r="A535" s="23"/>
      <c r="B535" s="23"/>
      <c r="C535" s="23"/>
      <c r="D535" s="24"/>
      <c r="E535" s="25"/>
      <c r="F535" s="25"/>
      <c r="G535" s="25"/>
      <c r="H535" s="26"/>
      <c r="I535" s="25"/>
      <c r="J535" s="25"/>
      <c r="K535" s="25"/>
      <c r="L535" s="26"/>
      <c r="M535" s="25"/>
      <c r="N535" s="56"/>
    </row>
    <row r="536" spans="1:14" ht="12.75" x14ac:dyDescent="0.2">
      <c r="A536" s="23"/>
      <c r="B536" s="23"/>
      <c r="C536" s="23"/>
      <c r="D536" s="24"/>
      <c r="E536" s="25"/>
      <c r="F536" s="25"/>
      <c r="G536" s="25"/>
      <c r="H536" s="26"/>
      <c r="I536" s="25"/>
      <c r="J536" s="25"/>
      <c r="K536" s="25"/>
      <c r="L536" s="26"/>
      <c r="M536" s="25"/>
      <c r="N536" s="56"/>
    </row>
    <row r="537" spans="1:14" ht="12.75" x14ac:dyDescent="0.2">
      <c r="A537" s="23"/>
      <c r="B537" s="23"/>
      <c r="C537" s="23"/>
      <c r="D537" s="24"/>
      <c r="E537" s="25"/>
      <c r="F537" s="25"/>
      <c r="G537" s="25"/>
      <c r="H537" s="26"/>
      <c r="I537" s="25"/>
      <c r="J537" s="25"/>
      <c r="K537" s="25"/>
      <c r="L537" s="26"/>
      <c r="M537" s="25"/>
      <c r="N537" s="56"/>
    </row>
    <row r="538" spans="1:14" ht="12.75" x14ac:dyDescent="0.2">
      <c r="A538" s="23"/>
      <c r="B538" s="23"/>
      <c r="C538" s="23"/>
      <c r="D538" s="24"/>
      <c r="E538" s="25"/>
      <c r="F538" s="25"/>
      <c r="G538" s="25"/>
      <c r="H538" s="26"/>
      <c r="I538" s="25"/>
      <c r="J538" s="25"/>
      <c r="K538" s="25"/>
      <c r="L538" s="26"/>
      <c r="M538" s="25"/>
      <c r="N538" s="56"/>
    </row>
    <row r="539" spans="1:14" ht="12.75" x14ac:dyDescent="0.2">
      <c r="A539" s="23"/>
      <c r="B539" s="23"/>
      <c r="C539" s="23"/>
      <c r="D539" s="24"/>
      <c r="E539" s="25"/>
      <c r="F539" s="25"/>
      <c r="G539" s="25"/>
      <c r="H539" s="26"/>
      <c r="I539" s="25"/>
      <c r="J539" s="25"/>
      <c r="K539" s="25"/>
      <c r="L539" s="26"/>
      <c r="M539" s="25"/>
      <c r="N539" s="56"/>
    </row>
    <row r="540" spans="1:14" ht="12.75" x14ac:dyDescent="0.2">
      <c r="A540" s="23"/>
      <c r="B540" s="23"/>
      <c r="C540" s="23"/>
      <c r="D540" s="24"/>
      <c r="E540" s="25"/>
      <c r="F540" s="25"/>
      <c r="G540" s="25"/>
      <c r="H540" s="26"/>
      <c r="I540" s="25"/>
      <c r="J540" s="25"/>
      <c r="K540" s="25"/>
      <c r="L540" s="26"/>
      <c r="M540" s="25"/>
      <c r="N540" s="56"/>
    </row>
    <row r="541" spans="1:14" ht="12.75" x14ac:dyDescent="0.2">
      <c r="A541" s="23"/>
      <c r="B541" s="23"/>
      <c r="C541" s="23"/>
      <c r="D541" s="24"/>
      <c r="E541" s="25"/>
      <c r="F541" s="25"/>
      <c r="G541" s="25"/>
      <c r="H541" s="26"/>
      <c r="I541" s="25"/>
      <c r="J541" s="25"/>
      <c r="K541" s="25"/>
      <c r="L541" s="26"/>
      <c r="M541" s="25"/>
      <c r="N541" s="56"/>
    </row>
    <row r="542" spans="1:14" ht="12.75" x14ac:dyDescent="0.2">
      <c r="A542" s="23"/>
      <c r="B542" s="23"/>
      <c r="C542" s="23"/>
      <c r="D542" s="24"/>
      <c r="E542" s="25"/>
      <c r="F542" s="25"/>
      <c r="G542" s="25"/>
      <c r="H542" s="26"/>
      <c r="I542" s="25"/>
      <c r="J542" s="25"/>
      <c r="K542" s="25"/>
      <c r="L542" s="26"/>
      <c r="M542" s="25"/>
      <c r="N542" s="56"/>
    </row>
    <row r="543" spans="1:14" ht="12.75" x14ac:dyDescent="0.2">
      <c r="A543" s="23"/>
      <c r="B543" s="23"/>
      <c r="C543" s="23"/>
      <c r="D543" s="24"/>
      <c r="E543" s="25"/>
      <c r="F543" s="25"/>
      <c r="G543" s="25"/>
      <c r="H543" s="26"/>
      <c r="I543" s="25"/>
      <c r="J543" s="25"/>
      <c r="K543" s="25"/>
      <c r="L543" s="26"/>
      <c r="M543" s="25"/>
      <c r="N543" s="56"/>
    </row>
    <row r="544" spans="1:14" ht="12.75" x14ac:dyDescent="0.2">
      <c r="A544" s="23"/>
      <c r="B544" s="23"/>
      <c r="C544" s="23"/>
      <c r="D544" s="24"/>
      <c r="E544" s="25"/>
      <c r="F544" s="25"/>
      <c r="G544" s="25"/>
      <c r="H544" s="26"/>
      <c r="I544" s="25"/>
      <c r="J544" s="25"/>
      <c r="K544" s="25"/>
      <c r="L544" s="26"/>
      <c r="M544" s="25"/>
      <c r="N544" s="56"/>
    </row>
    <row r="545" spans="1:14" ht="12.75" x14ac:dyDescent="0.2">
      <c r="A545" s="23"/>
      <c r="B545" s="23"/>
      <c r="C545" s="23"/>
      <c r="D545" s="24"/>
      <c r="E545" s="25"/>
      <c r="F545" s="25"/>
      <c r="G545" s="25"/>
      <c r="H545" s="26"/>
      <c r="I545" s="25"/>
      <c r="J545" s="25"/>
      <c r="K545" s="25"/>
      <c r="L545" s="26"/>
      <c r="M545" s="25"/>
      <c r="N545" s="56"/>
    </row>
    <row r="546" spans="1:14" ht="12.75" x14ac:dyDescent="0.2">
      <c r="A546" s="23"/>
      <c r="B546" s="23"/>
      <c r="C546" s="23"/>
      <c r="D546" s="24"/>
      <c r="E546" s="25"/>
      <c r="F546" s="25"/>
      <c r="G546" s="25"/>
      <c r="H546" s="26"/>
      <c r="I546" s="25"/>
      <c r="J546" s="25"/>
      <c r="K546" s="25"/>
      <c r="L546" s="26"/>
      <c r="M546" s="25"/>
      <c r="N546" s="56"/>
    </row>
    <row r="547" spans="1:14" ht="12.75" x14ac:dyDescent="0.2">
      <c r="A547" s="23"/>
      <c r="B547" s="23"/>
      <c r="C547" s="23"/>
      <c r="D547" s="24"/>
      <c r="E547" s="25"/>
      <c r="F547" s="25"/>
      <c r="G547" s="25"/>
      <c r="H547" s="26"/>
      <c r="I547" s="25"/>
      <c r="J547" s="25"/>
      <c r="K547" s="25"/>
      <c r="L547" s="26"/>
      <c r="M547" s="25"/>
      <c r="N547" s="56"/>
    </row>
    <row r="548" spans="1:14" ht="12.75" x14ac:dyDescent="0.2">
      <c r="A548" s="23"/>
      <c r="B548" s="23"/>
      <c r="C548" s="23"/>
      <c r="D548" s="24"/>
      <c r="E548" s="25"/>
      <c r="F548" s="25"/>
      <c r="G548" s="25"/>
      <c r="H548" s="26"/>
      <c r="I548" s="25"/>
      <c r="J548" s="25"/>
      <c r="K548" s="25"/>
      <c r="L548" s="26"/>
      <c r="M548" s="25"/>
      <c r="N548" s="56"/>
    </row>
    <row r="549" spans="1:14" ht="12.75" x14ac:dyDescent="0.2">
      <c r="A549" s="23"/>
      <c r="B549" s="23"/>
      <c r="C549" s="23"/>
      <c r="D549" s="24"/>
      <c r="E549" s="25"/>
      <c r="F549" s="25"/>
      <c r="G549" s="25"/>
      <c r="H549" s="26"/>
      <c r="I549" s="25"/>
      <c r="J549" s="25"/>
      <c r="K549" s="25"/>
      <c r="L549" s="26"/>
      <c r="M549" s="25"/>
      <c r="N549" s="56"/>
    </row>
    <row r="550" spans="1:14" ht="12.75" x14ac:dyDescent="0.2">
      <c r="A550" s="23"/>
      <c r="B550" s="23"/>
      <c r="C550" s="23"/>
      <c r="D550" s="24"/>
      <c r="E550" s="25"/>
      <c r="F550" s="25"/>
      <c r="G550" s="25"/>
      <c r="H550" s="26"/>
      <c r="I550" s="25"/>
      <c r="J550" s="25"/>
      <c r="K550" s="25"/>
      <c r="L550" s="26"/>
      <c r="M550" s="25"/>
      <c r="N550" s="56"/>
    </row>
    <row r="551" spans="1:14" ht="12.75" x14ac:dyDescent="0.2">
      <c r="A551" s="23"/>
      <c r="B551" s="23"/>
      <c r="C551" s="23"/>
      <c r="D551" s="24"/>
      <c r="E551" s="25"/>
      <c r="F551" s="25"/>
      <c r="G551" s="25"/>
      <c r="H551" s="26"/>
      <c r="I551" s="25"/>
      <c r="J551" s="25"/>
      <c r="K551" s="25"/>
      <c r="L551" s="26"/>
      <c r="M551" s="25"/>
      <c r="N551" s="56"/>
    </row>
    <row r="552" spans="1:14" ht="12.75" x14ac:dyDescent="0.2">
      <c r="A552" s="23"/>
      <c r="B552" s="23"/>
      <c r="C552" s="23"/>
      <c r="D552" s="24"/>
      <c r="E552" s="25"/>
      <c r="F552" s="25"/>
      <c r="G552" s="25"/>
      <c r="H552" s="26"/>
      <c r="I552" s="25"/>
      <c r="J552" s="25"/>
      <c r="K552" s="25"/>
      <c r="L552" s="26"/>
      <c r="M552" s="25"/>
      <c r="N552" s="56"/>
    </row>
    <row r="553" spans="1:14" ht="12.75" x14ac:dyDescent="0.2">
      <c r="A553" s="23"/>
      <c r="B553" s="23"/>
      <c r="C553" s="23"/>
      <c r="D553" s="24"/>
      <c r="E553" s="25"/>
      <c r="F553" s="25"/>
      <c r="G553" s="25"/>
      <c r="H553" s="26"/>
      <c r="I553" s="25"/>
      <c r="J553" s="25"/>
      <c r="K553" s="25"/>
      <c r="L553" s="26"/>
      <c r="M553" s="25"/>
      <c r="N553" s="56"/>
    </row>
    <row r="554" spans="1:14" ht="12.75" x14ac:dyDescent="0.2">
      <c r="A554" s="23"/>
      <c r="B554" s="23"/>
      <c r="C554" s="23"/>
      <c r="D554" s="24"/>
      <c r="E554" s="25"/>
      <c r="F554" s="25"/>
      <c r="G554" s="25"/>
      <c r="H554" s="26"/>
      <c r="I554" s="25"/>
      <c r="J554" s="25"/>
      <c r="K554" s="25"/>
      <c r="L554" s="26"/>
      <c r="M554" s="25"/>
      <c r="N554" s="56"/>
    </row>
    <row r="555" spans="1:14" ht="12.75" x14ac:dyDescent="0.2">
      <c r="A555" s="23"/>
      <c r="B555" s="23"/>
      <c r="C555" s="23"/>
      <c r="D555" s="24"/>
      <c r="E555" s="25"/>
      <c r="F555" s="25"/>
      <c r="G555" s="25"/>
      <c r="H555" s="26"/>
      <c r="I555" s="25"/>
      <c r="J555" s="25"/>
      <c r="K555" s="25"/>
      <c r="L555" s="26"/>
      <c r="M555" s="25"/>
      <c r="N555" s="56"/>
    </row>
    <row r="556" spans="1:14" ht="12.75" x14ac:dyDescent="0.2">
      <c r="A556" s="23"/>
      <c r="B556" s="23"/>
      <c r="C556" s="23"/>
      <c r="D556" s="24"/>
      <c r="E556" s="25"/>
      <c r="F556" s="25"/>
      <c r="G556" s="25"/>
      <c r="H556" s="26"/>
      <c r="I556" s="25"/>
      <c r="J556" s="25"/>
      <c r="K556" s="25"/>
      <c r="L556" s="26"/>
      <c r="M556" s="25"/>
      <c r="N556" s="56"/>
    </row>
    <row r="557" spans="1:14" ht="12.75" x14ac:dyDescent="0.2">
      <c r="A557" s="23"/>
      <c r="B557" s="23"/>
      <c r="C557" s="23"/>
      <c r="D557" s="24"/>
      <c r="E557" s="25"/>
      <c r="F557" s="25"/>
      <c r="G557" s="25"/>
      <c r="H557" s="26"/>
      <c r="I557" s="25"/>
      <c r="J557" s="25"/>
      <c r="K557" s="25"/>
      <c r="L557" s="26"/>
      <c r="M557" s="25"/>
      <c r="N557" s="56"/>
    </row>
    <row r="558" spans="1:14" ht="12.75" x14ac:dyDescent="0.2">
      <c r="A558" s="23"/>
      <c r="B558" s="23"/>
      <c r="C558" s="23"/>
      <c r="D558" s="24"/>
      <c r="E558" s="25"/>
      <c r="F558" s="25"/>
      <c r="G558" s="25"/>
      <c r="H558" s="26"/>
      <c r="I558" s="25"/>
      <c r="J558" s="25"/>
      <c r="K558" s="25"/>
      <c r="L558" s="26"/>
      <c r="M558" s="25"/>
      <c r="N558" s="56"/>
    </row>
    <row r="559" spans="1:14" ht="12.75" x14ac:dyDescent="0.2">
      <c r="A559" s="23"/>
      <c r="B559" s="23"/>
      <c r="C559" s="23"/>
      <c r="D559" s="24"/>
      <c r="E559" s="25"/>
      <c r="F559" s="25"/>
      <c r="G559" s="25"/>
      <c r="H559" s="26"/>
      <c r="I559" s="25"/>
      <c r="J559" s="25"/>
      <c r="K559" s="25"/>
      <c r="L559" s="26"/>
      <c r="M559" s="25"/>
      <c r="N559" s="56"/>
    </row>
    <row r="560" spans="1:14" ht="12.75" x14ac:dyDescent="0.2">
      <c r="A560" s="23"/>
      <c r="B560" s="23"/>
      <c r="C560" s="23"/>
      <c r="D560" s="24"/>
      <c r="E560" s="25"/>
      <c r="F560" s="25"/>
      <c r="G560" s="25"/>
      <c r="H560" s="26"/>
      <c r="I560" s="25"/>
      <c r="J560" s="25"/>
      <c r="K560" s="25"/>
      <c r="L560" s="26"/>
      <c r="M560" s="25"/>
      <c r="N560" s="56"/>
    </row>
    <row r="561" spans="1:14" ht="12.75" x14ac:dyDescent="0.2">
      <c r="A561" s="23"/>
      <c r="B561" s="23"/>
      <c r="C561" s="23"/>
      <c r="D561" s="24"/>
      <c r="E561" s="25"/>
      <c r="F561" s="25"/>
      <c r="G561" s="25"/>
      <c r="H561" s="26"/>
      <c r="I561" s="25"/>
      <c r="J561" s="25"/>
      <c r="K561" s="25"/>
      <c r="L561" s="26"/>
      <c r="M561" s="25"/>
      <c r="N561" s="56"/>
    </row>
    <row r="562" spans="1:14" ht="12.75" x14ac:dyDescent="0.2">
      <c r="A562" s="23"/>
      <c r="B562" s="23"/>
      <c r="C562" s="23"/>
      <c r="D562" s="24"/>
      <c r="E562" s="25"/>
      <c r="F562" s="25"/>
      <c r="G562" s="25"/>
      <c r="H562" s="26"/>
      <c r="I562" s="25"/>
      <c r="J562" s="25"/>
      <c r="K562" s="25"/>
      <c r="L562" s="26"/>
      <c r="M562" s="25"/>
      <c r="N562" s="56"/>
    </row>
    <row r="563" spans="1:14" ht="12.75" x14ac:dyDescent="0.2">
      <c r="A563" s="23"/>
      <c r="B563" s="23"/>
      <c r="C563" s="23"/>
      <c r="D563" s="24"/>
      <c r="E563" s="25"/>
      <c r="F563" s="25"/>
      <c r="G563" s="25"/>
      <c r="H563" s="26"/>
      <c r="I563" s="25"/>
      <c r="J563" s="25"/>
      <c r="K563" s="25"/>
      <c r="L563" s="26"/>
      <c r="M563" s="25"/>
      <c r="N563" s="56"/>
    </row>
    <row r="564" spans="1:14" ht="12.75" x14ac:dyDescent="0.2">
      <c r="A564" s="23"/>
      <c r="B564" s="23"/>
      <c r="C564" s="23"/>
      <c r="D564" s="24"/>
      <c r="E564" s="25"/>
      <c r="F564" s="25"/>
      <c r="G564" s="25"/>
      <c r="H564" s="26"/>
      <c r="I564" s="25"/>
      <c r="J564" s="25"/>
      <c r="K564" s="25"/>
      <c r="L564" s="26"/>
      <c r="M564" s="25"/>
      <c r="N564" s="56"/>
    </row>
    <row r="565" spans="1:14" ht="12.75" x14ac:dyDescent="0.2">
      <c r="A565" s="23"/>
      <c r="B565" s="23"/>
      <c r="C565" s="23"/>
      <c r="D565" s="24"/>
      <c r="E565" s="25"/>
      <c r="F565" s="25"/>
      <c r="G565" s="25"/>
      <c r="H565" s="26"/>
      <c r="I565" s="25"/>
      <c r="J565" s="25"/>
      <c r="K565" s="25"/>
      <c r="L565" s="26"/>
      <c r="M565" s="25"/>
      <c r="N565" s="56"/>
    </row>
    <row r="566" spans="1:14" ht="12.75" x14ac:dyDescent="0.2">
      <c r="A566" s="23"/>
      <c r="B566" s="23"/>
      <c r="C566" s="23"/>
      <c r="D566" s="24"/>
      <c r="E566" s="25"/>
      <c r="F566" s="25"/>
      <c r="G566" s="25"/>
      <c r="H566" s="26"/>
      <c r="I566" s="25"/>
      <c r="J566" s="25"/>
      <c r="K566" s="25"/>
      <c r="L566" s="26"/>
      <c r="M566" s="25"/>
      <c r="N566" s="56"/>
    </row>
    <row r="567" spans="1:14" ht="12.75" x14ac:dyDescent="0.2">
      <c r="A567" s="23"/>
      <c r="B567" s="23"/>
      <c r="C567" s="23"/>
      <c r="D567" s="24"/>
      <c r="E567" s="25"/>
      <c r="F567" s="25"/>
      <c r="G567" s="25"/>
      <c r="H567" s="26"/>
      <c r="I567" s="25"/>
      <c r="J567" s="25"/>
      <c r="K567" s="25"/>
      <c r="L567" s="26"/>
      <c r="M567" s="25"/>
      <c r="N567" s="56"/>
    </row>
    <row r="568" spans="1:14" ht="12.75" x14ac:dyDescent="0.2">
      <c r="A568" s="23"/>
      <c r="B568" s="23"/>
      <c r="C568" s="23"/>
      <c r="D568" s="24"/>
      <c r="E568" s="25"/>
      <c r="F568" s="25"/>
      <c r="G568" s="25"/>
      <c r="H568" s="26"/>
      <c r="I568" s="25"/>
      <c r="J568" s="25"/>
      <c r="K568" s="25"/>
      <c r="L568" s="26"/>
      <c r="M568" s="25"/>
      <c r="N568" s="56"/>
    </row>
    <row r="569" spans="1:14" ht="12.75" x14ac:dyDescent="0.2">
      <c r="A569" s="23"/>
      <c r="B569" s="23"/>
      <c r="C569" s="23"/>
      <c r="D569" s="24"/>
      <c r="E569" s="25"/>
      <c r="F569" s="25"/>
      <c r="G569" s="25"/>
      <c r="H569" s="26"/>
      <c r="I569" s="25"/>
      <c r="J569" s="25"/>
      <c r="K569" s="25"/>
      <c r="L569" s="26"/>
      <c r="M569" s="25"/>
      <c r="N569" s="56"/>
    </row>
    <row r="570" spans="1:14" ht="12.75" x14ac:dyDescent="0.2">
      <c r="A570" s="23"/>
      <c r="B570" s="23"/>
      <c r="C570" s="23"/>
      <c r="D570" s="24"/>
      <c r="E570" s="25"/>
      <c r="F570" s="25"/>
      <c r="G570" s="25"/>
      <c r="H570" s="26"/>
      <c r="I570" s="25"/>
      <c r="J570" s="25"/>
      <c r="K570" s="25"/>
      <c r="L570" s="26"/>
      <c r="M570" s="25"/>
      <c r="N570" s="56"/>
    </row>
    <row r="571" spans="1:14" ht="12.75" x14ac:dyDescent="0.2">
      <c r="A571" s="23"/>
      <c r="B571" s="23"/>
      <c r="C571" s="23"/>
      <c r="D571" s="24"/>
      <c r="E571" s="25"/>
      <c r="F571" s="25"/>
      <c r="G571" s="25"/>
      <c r="H571" s="26"/>
      <c r="I571" s="25"/>
      <c r="J571" s="25"/>
      <c r="K571" s="25"/>
      <c r="L571" s="26"/>
      <c r="M571" s="25"/>
      <c r="N571" s="56"/>
    </row>
    <row r="572" spans="1:14" ht="12.75" x14ac:dyDescent="0.2">
      <c r="A572" s="23"/>
      <c r="B572" s="23"/>
      <c r="C572" s="23"/>
      <c r="D572" s="24"/>
      <c r="E572" s="25"/>
      <c r="F572" s="25"/>
      <c r="G572" s="25"/>
      <c r="H572" s="26"/>
      <c r="I572" s="25"/>
      <c r="J572" s="25"/>
      <c r="K572" s="25"/>
      <c r="L572" s="26"/>
      <c r="M572" s="25"/>
      <c r="N572" s="56"/>
    </row>
    <row r="573" spans="1:14" ht="12.75" x14ac:dyDescent="0.2">
      <c r="A573" s="23"/>
      <c r="B573" s="23"/>
      <c r="C573" s="23"/>
      <c r="D573" s="24"/>
      <c r="E573" s="25"/>
      <c r="F573" s="25"/>
      <c r="G573" s="25"/>
      <c r="H573" s="26"/>
      <c r="I573" s="25"/>
      <c r="J573" s="25"/>
      <c r="K573" s="25"/>
      <c r="L573" s="26"/>
      <c r="M573" s="25"/>
      <c r="N573" s="56"/>
    </row>
    <row r="574" spans="1:14" ht="12.75" x14ac:dyDescent="0.2">
      <c r="A574" s="23"/>
      <c r="B574" s="23"/>
      <c r="C574" s="23"/>
      <c r="D574" s="24"/>
      <c r="E574" s="25"/>
      <c r="F574" s="25"/>
      <c r="G574" s="25"/>
      <c r="H574" s="26"/>
      <c r="I574" s="25"/>
      <c r="J574" s="25"/>
      <c r="K574" s="25"/>
      <c r="L574" s="26"/>
      <c r="M574" s="25"/>
      <c r="N574" s="56"/>
    </row>
    <row r="575" spans="1:14" ht="12.75" x14ac:dyDescent="0.2">
      <c r="A575" s="23"/>
      <c r="B575" s="23"/>
      <c r="C575" s="23"/>
      <c r="D575" s="24"/>
      <c r="E575" s="25"/>
      <c r="F575" s="25"/>
      <c r="G575" s="25"/>
      <c r="H575" s="26"/>
      <c r="I575" s="25"/>
      <c r="J575" s="25"/>
      <c r="K575" s="25"/>
      <c r="L575" s="26"/>
      <c r="M575" s="25"/>
      <c r="N575" s="56"/>
    </row>
    <row r="576" spans="1:14" ht="12.75" x14ac:dyDescent="0.2">
      <c r="A576" s="23"/>
      <c r="B576" s="23"/>
      <c r="C576" s="23"/>
      <c r="D576" s="24"/>
      <c r="E576" s="25"/>
      <c r="F576" s="25"/>
      <c r="G576" s="25"/>
      <c r="H576" s="26"/>
      <c r="I576" s="25"/>
      <c r="J576" s="25"/>
      <c r="K576" s="25"/>
      <c r="L576" s="26"/>
      <c r="M576" s="25"/>
      <c r="N576" s="56"/>
    </row>
    <row r="577" spans="1:14" ht="12.75" x14ac:dyDescent="0.2">
      <c r="A577" s="23"/>
      <c r="B577" s="23"/>
      <c r="C577" s="23"/>
      <c r="D577" s="24"/>
      <c r="E577" s="25"/>
      <c r="F577" s="25"/>
      <c r="G577" s="25"/>
      <c r="H577" s="26"/>
      <c r="I577" s="25"/>
      <c r="J577" s="25"/>
      <c r="K577" s="25"/>
      <c r="L577" s="26"/>
      <c r="M577" s="25"/>
      <c r="N577" s="56"/>
    </row>
    <row r="578" spans="1:14" ht="12.75" x14ac:dyDescent="0.2">
      <c r="A578" s="23"/>
      <c r="B578" s="23"/>
      <c r="C578" s="23"/>
      <c r="D578" s="24"/>
      <c r="E578" s="25"/>
      <c r="F578" s="25"/>
      <c r="G578" s="25"/>
      <c r="H578" s="26"/>
      <c r="I578" s="25"/>
      <c r="J578" s="25"/>
      <c r="K578" s="25"/>
      <c r="L578" s="26"/>
      <c r="M578" s="25"/>
      <c r="N578" s="56"/>
    </row>
    <row r="579" spans="1:14" ht="12.75" x14ac:dyDescent="0.2">
      <c r="A579" s="23"/>
      <c r="B579" s="23"/>
      <c r="C579" s="23"/>
      <c r="D579" s="24"/>
      <c r="E579" s="25"/>
      <c r="F579" s="25"/>
      <c r="G579" s="25"/>
      <c r="H579" s="26"/>
      <c r="I579" s="25"/>
      <c r="J579" s="25"/>
      <c r="K579" s="25"/>
      <c r="L579" s="26"/>
      <c r="M579" s="25"/>
      <c r="N579" s="56"/>
    </row>
    <row r="580" spans="1:14" ht="12.75" x14ac:dyDescent="0.2">
      <c r="A580" s="23"/>
      <c r="B580" s="23"/>
      <c r="C580" s="23"/>
      <c r="D580" s="24"/>
      <c r="E580" s="25"/>
      <c r="F580" s="25"/>
      <c r="G580" s="25"/>
      <c r="H580" s="26"/>
      <c r="I580" s="25"/>
      <c r="J580" s="25"/>
      <c r="K580" s="25"/>
      <c r="L580" s="26"/>
      <c r="M580" s="25"/>
      <c r="N580" s="56"/>
    </row>
    <row r="581" spans="1:14" ht="12.75" x14ac:dyDescent="0.2">
      <c r="A581" s="23"/>
      <c r="B581" s="23"/>
      <c r="C581" s="23"/>
      <c r="D581" s="24"/>
      <c r="E581" s="25"/>
      <c r="F581" s="25"/>
      <c r="G581" s="25"/>
      <c r="H581" s="26"/>
      <c r="I581" s="25"/>
      <c r="J581" s="25"/>
      <c r="K581" s="25"/>
      <c r="L581" s="26"/>
      <c r="M581" s="25"/>
      <c r="N581" s="56"/>
    </row>
    <row r="582" spans="1:14" ht="12.75" x14ac:dyDescent="0.2">
      <c r="A582" s="23"/>
      <c r="B582" s="23"/>
      <c r="C582" s="23"/>
      <c r="D582" s="24"/>
      <c r="E582" s="25"/>
      <c r="F582" s="25"/>
      <c r="G582" s="25"/>
      <c r="H582" s="26"/>
      <c r="I582" s="25"/>
      <c r="J582" s="25"/>
      <c r="K582" s="25"/>
      <c r="L582" s="26"/>
      <c r="M582" s="25"/>
      <c r="N582" s="56"/>
    </row>
    <row r="583" spans="1:14" ht="12.75" x14ac:dyDescent="0.2">
      <c r="A583" s="23"/>
      <c r="B583" s="23"/>
      <c r="C583" s="23"/>
      <c r="D583" s="24"/>
      <c r="E583" s="25"/>
      <c r="F583" s="25"/>
      <c r="G583" s="25"/>
      <c r="H583" s="26"/>
      <c r="I583" s="25"/>
      <c r="J583" s="25"/>
      <c r="K583" s="25"/>
      <c r="L583" s="26"/>
      <c r="M583" s="25"/>
      <c r="N583" s="56"/>
    </row>
    <row r="584" spans="1:14" ht="12.75" x14ac:dyDescent="0.2">
      <c r="A584" s="23"/>
      <c r="B584" s="23"/>
      <c r="C584" s="23"/>
      <c r="D584" s="24"/>
      <c r="E584" s="25"/>
      <c r="F584" s="25"/>
      <c r="G584" s="25"/>
      <c r="H584" s="26"/>
      <c r="I584" s="25"/>
      <c r="J584" s="25"/>
      <c r="K584" s="25"/>
      <c r="L584" s="26"/>
      <c r="M584" s="25"/>
      <c r="N584" s="56"/>
    </row>
    <row r="585" spans="1:14" ht="12.75" x14ac:dyDescent="0.2">
      <c r="A585" s="23"/>
      <c r="B585" s="23"/>
      <c r="C585" s="23"/>
      <c r="D585" s="24"/>
      <c r="E585" s="25"/>
      <c r="F585" s="25"/>
      <c r="G585" s="25"/>
      <c r="H585" s="26"/>
      <c r="I585" s="25"/>
      <c r="J585" s="25"/>
      <c r="K585" s="25"/>
      <c r="L585" s="26"/>
      <c r="M585" s="25"/>
      <c r="N585" s="56"/>
    </row>
    <row r="586" spans="1:14" ht="12.75" x14ac:dyDescent="0.2">
      <c r="A586" s="23"/>
      <c r="B586" s="23"/>
      <c r="C586" s="23"/>
      <c r="D586" s="24"/>
      <c r="E586" s="25"/>
      <c r="F586" s="25"/>
      <c r="G586" s="25"/>
      <c r="H586" s="26"/>
      <c r="I586" s="25"/>
      <c r="J586" s="25"/>
      <c r="K586" s="25"/>
      <c r="L586" s="26"/>
      <c r="M586" s="25"/>
      <c r="N586" s="56"/>
    </row>
    <row r="587" spans="1:14" ht="12.75" x14ac:dyDescent="0.2">
      <c r="A587" s="23"/>
      <c r="B587" s="23"/>
      <c r="C587" s="23"/>
      <c r="D587" s="24"/>
      <c r="E587" s="25"/>
      <c r="F587" s="25"/>
      <c r="G587" s="25"/>
      <c r="H587" s="26"/>
      <c r="I587" s="25"/>
      <c r="J587" s="25"/>
      <c r="K587" s="25"/>
      <c r="L587" s="26"/>
      <c r="M587" s="25"/>
      <c r="N587" s="56"/>
    </row>
    <row r="588" spans="1:14" ht="12.75" x14ac:dyDescent="0.2">
      <c r="A588" s="23"/>
      <c r="B588" s="23"/>
      <c r="C588" s="23"/>
      <c r="D588" s="24"/>
      <c r="E588" s="25"/>
      <c r="F588" s="25"/>
      <c r="G588" s="25"/>
      <c r="H588" s="26"/>
      <c r="I588" s="25"/>
      <c r="J588" s="25"/>
      <c r="K588" s="25"/>
      <c r="L588" s="26"/>
      <c r="M588" s="25"/>
      <c r="N588" s="56"/>
    </row>
    <row r="589" spans="1:14" ht="12.75" x14ac:dyDescent="0.2">
      <c r="A589" s="23"/>
      <c r="B589" s="23"/>
      <c r="C589" s="23"/>
      <c r="D589" s="24"/>
      <c r="E589" s="25"/>
      <c r="F589" s="25"/>
      <c r="G589" s="25"/>
      <c r="H589" s="26"/>
      <c r="I589" s="25"/>
      <c r="J589" s="25"/>
      <c r="K589" s="25"/>
      <c r="L589" s="26"/>
      <c r="M589" s="25"/>
      <c r="N589" s="56"/>
    </row>
    <row r="590" spans="1:14" ht="12.75" x14ac:dyDescent="0.2">
      <c r="A590" s="23"/>
      <c r="B590" s="23"/>
      <c r="C590" s="23"/>
      <c r="D590" s="24"/>
      <c r="E590" s="25"/>
      <c r="F590" s="25"/>
      <c r="G590" s="25"/>
      <c r="H590" s="26"/>
      <c r="I590" s="25"/>
      <c r="J590" s="25"/>
      <c r="K590" s="25"/>
      <c r="L590" s="26"/>
      <c r="M590" s="25"/>
      <c r="N590" s="56"/>
    </row>
    <row r="591" spans="1:14" ht="12.75" x14ac:dyDescent="0.2">
      <c r="A591" s="23"/>
      <c r="B591" s="23"/>
      <c r="C591" s="23"/>
      <c r="D591" s="24"/>
      <c r="E591" s="25"/>
      <c r="F591" s="25"/>
      <c r="G591" s="25"/>
      <c r="H591" s="26"/>
      <c r="I591" s="25"/>
      <c r="J591" s="25"/>
      <c r="K591" s="25"/>
      <c r="L591" s="26"/>
      <c r="M591" s="25"/>
      <c r="N591" s="56"/>
    </row>
    <row r="592" spans="1:14" ht="12.75" x14ac:dyDescent="0.2">
      <c r="A592" s="23"/>
      <c r="B592" s="23"/>
      <c r="C592" s="23"/>
      <c r="D592" s="24"/>
      <c r="E592" s="25"/>
      <c r="F592" s="25"/>
      <c r="G592" s="25"/>
      <c r="H592" s="26"/>
      <c r="I592" s="25"/>
      <c r="J592" s="25"/>
      <c r="K592" s="25"/>
      <c r="L592" s="26"/>
      <c r="M592" s="25"/>
      <c r="N592" s="56"/>
    </row>
    <row r="593" spans="1:14" ht="12.75" x14ac:dyDescent="0.2">
      <c r="A593" s="23"/>
      <c r="B593" s="23"/>
      <c r="C593" s="23"/>
      <c r="D593" s="24"/>
      <c r="E593" s="25"/>
      <c r="F593" s="25"/>
      <c r="G593" s="25"/>
      <c r="H593" s="26"/>
      <c r="I593" s="25"/>
      <c r="J593" s="25"/>
      <c r="K593" s="25"/>
      <c r="L593" s="26"/>
      <c r="M593" s="25"/>
      <c r="N593" s="56"/>
    </row>
    <row r="594" spans="1:14" ht="12.75" x14ac:dyDescent="0.2">
      <c r="A594" s="23"/>
      <c r="B594" s="23"/>
      <c r="C594" s="23"/>
      <c r="D594" s="24"/>
      <c r="E594" s="25"/>
      <c r="F594" s="25"/>
      <c r="G594" s="25"/>
      <c r="H594" s="26"/>
      <c r="I594" s="25"/>
      <c r="J594" s="25"/>
      <c r="K594" s="25"/>
      <c r="L594" s="26"/>
      <c r="M594" s="25"/>
      <c r="N594" s="56"/>
    </row>
    <row r="595" spans="1:14" ht="12.75" x14ac:dyDescent="0.2">
      <c r="A595" s="23"/>
      <c r="B595" s="23"/>
      <c r="C595" s="23"/>
      <c r="D595" s="24"/>
      <c r="E595" s="25"/>
      <c r="F595" s="25"/>
      <c r="G595" s="25"/>
      <c r="H595" s="26"/>
      <c r="I595" s="25"/>
      <c r="J595" s="25"/>
      <c r="K595" s="25"/>
      <c r="L595" s="26"/>
      <c r="M595" s="25"/>
      <c r="N595" s="56"/>
    </row>
    <row r="596" spans="1:14" ht="12.75" x14ac:dyDescent="0.2">
      <c r="A596" s="23"/>
      <c r="B596" s="23"/>
      <c r="C596" s="23"/>
      <c r="D596" s="24"/>
      <c r="E596" s="25"/>
      <c r="F596" s="25"/>
      <c r="G596" s="25"/>
      <c r="H596" s="26"/>
      <c r="I596" s="25"/>
      <c r="J596" s="25"/>
      <c r="K596" s="25"/>
      <c r="L596" s="26"/>
      <c r="M596" s="25"/>
      <c r="N596" s="56"/>
    </row>
    <row r="597" spans="1:14" ht="12.75" x14ac:dyDescent="0.2">
      <c r="A597" s="23"/>
      <c r="B597" s="23"/>
      <c r="C597" s="23"/>
      <c r="D597" s="24"/>
      <c r="E597" s="25"/>
      <c r="F597" s="25"/>
      <c r="G597" s="25"/>
      <c r="H597" s="26"/>
      <c r="I597" s="25"/>
      <c r="J597" s="25"/>
      <c r="K597" s="25"/>
      <c r="L597" s="26"/>
      <c r="M597" s="25"/>
      <c r="N597" s="56"/>
    </row>
    <row r="598" spans="1:14" ht="12.75" x14ac:dyDescent="0.2">
      <c r="A598" s="23"/>
      <c r="B598" s="23"/>
      <c r="C598" s="23"/>
      <c r="D598" s="24"/>
      <c r="E598" s="25"/>
      <c r="F598" s="25"/>
      <c r="G598" s="25"/>
      <c r="H598" s="26"/>
      <c r="I598" s="25"/>
      <c r="J598" s="25"/>
      <c r="K598" s="25"/>
      <c r="L598" s="26"/>
      <c r="M598" s="25"/>
      <c r="N598" s="56"/>
    </row>
    <row r="599" spans="1:14" ht="12.75" x14ac:dyDescent="0.2">
      <c r="A599" s="23"/>
      <c r="B599" s="23"/>
      <c r="C599" s="23"/>
      <c r="D599" s="24"/>
      <c r="E599" s="25"/>
      <c r="F599" s="25"/>
      <c r="G599" s="25"/>
      <c r="H599" s="26"/>
      <c r="I599" s="25"/>
      <c r="J599" s="25"/>
      <c r="K599" s="25"/>
      <c r="L599" s="26"/>
      <c r="M599" s="25"/>
      <c r="N599" s="56"/>
    </row>
    <row r="600" spans="1:14" ht="12.75" x14ac:dyDescent="0.2">
      <c r="A600" s="23"/>
      <c r="B600" s="23"/>
      <c r="C600" s="23"/>
      <c r="D600" s="24"/>
      <c r="E600" s="25"/>
      <c r="F600" s="25"/>
      <c r="G600" s="25"/>
      <c r="H600" s="26"/>
      <c r="I600" s="25"/>
      <c r="J600" s="25"/>
      <c r="K600" s="25"/>
      <c r="L600" s="26"/>
      <c r="M600" s="25"/>
      <c r="N600" s="56"/>
    </row>
    <row r="601" spans="1:14" ht="12.75" x14ac:dyDescent="0.2">
      <c r="A601" s="23"/>
      <c r="B601" s="23"/>
      <c r="C601" s="23"/>
      <c r="D601" s="24"/>
      <c r="E601" s="25"/>
      <c r="F601" s="25"/>
      <c r="G601" s="25"/>
      <c r="H601" s="26"/>
      <c r="I601" s="25"/>
      <c r="J601" s="25"/>
      <c r="K601" s="25"/>
      <c r="L601" s="26"/>
      <c r="M601" s="25"/>
      <c r="N601" s="5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2B39-033F-40B8-86B8-43094ED1D9FE}">
  <sheetPr codeName="Sheet6"/>
  <dimension ref="A1:F237"/>
  <sheetViews>
    <sheetView workbookViewId="0">
      <selection activeCell="G4" sqref="G4"/>
    </sheetView>
  </sheetViews>
  <sheetFormatPr defaultRowHeight="15" x14ac:dyDescent="0.25"/>
  <cols>
    <col min="1" max="3" width="9.140625" customWidth="1"/>
    <col min="5" max="5" width="11.28515625" customWidth="1"/>
    <col min="6" max="10" width="8.85546875" customWidth="1"/>
    <col min="23" max="23" width="11.28515625" customWidth="1"/>
    <col min="24" max="28" width="8.85546875" customWidth="1"/>
    <col min="29" max="29" width="8.7109375" customWidth="1"/>
    <col min="30" max="30" width="2.5703125" customWidth="1"/>
    <col min="31" max="31" width="11.28515625" customWidth="1"/>
  </cols>
  <sheetData>
    <row r="1" spans="1:6" x14ac:dyDescent="0.25"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375</v>
      </c>
      <c r="B2">
        <v>71095.388821368295</v>
      </c>
      <c r="C2">
        <v>68651.479011582502</v>
      </c>
      <c r="D2">
        <v>73539.298631154001</v>
      </c>
      <c r="E2">
        <v>67357.751306479302</v>
      </c>
      <c r="F2">
        <v>74833.026336257302</v>
      </c>
    </row>
    <row r="3" spans="1:6" x14ac:dyDescent="0.25">
      <c r="A3">
        <v>376</v>
      </c>
      <c r="B3">
        <v>71891.564264727596</v>
      </c>
      <c r="C3">
        <v>69325.193121077202</v>
      </c>
      <c r="D3">
        <v>74457.935408378005</v>
      </c>
      <c r="E3">
        <v>67966.638301736704</v>
      </c>
      <c r="F3">
        <v>75816.490227718503</v>
      </c>
    </row>
    <row r="4" spans="1:6" x14ac:dyDescent="0.25">
      <c r="A4">
        <v>377</v>
      </c>
      <c r="B4">
        <v>73087.071420894703</v>
      </c>
      <c r="C4">
        <v>70441.250472630505</v>
      </c>
      <c r="D4">
        <v>75732.892369158901</v>
      </c>
      <c r="E4">
        <v>69040.637467270804</v>
      </c>
      <c r="F4">
        <v>77133.505374518601</v>
      </c>
    </row>
    <row r="5" spans="1:6" x14ac:dyDescent="0.25">
      <c r="A5">
        <v>378</v>
      </c>
      <c r="B5">
        <v>69920.369106418206</v>
      </c>
      <c r="C5">
        <v>67221.207916174506</v>
      </c>
      <c r="D5">
        <v>72619.530296661906</v>
      </c>
      <c r="E5">
        <v>65792.358292356497</v>
      </c>
      <c r="F5">
        <v>74048.379920480002</v>
      </c>
    </row>
    <row r="6" spans="1:6" x14ac:dyDescent="0.25">
      <c r="A6">
        <v>379</v>
      </c>
      <c r="B6">
        <v>69606.242565517197</v>
      </c>
      <c r="C6">
        <v>66800.278965095393</v>
      </c>
      <c r="D6">
        <v>72412.206165939002</v>
      </c>
      <c r="E6">
        <v>65314.891560518903</v>
      </c>
      <c r="F6">
        <v>73897.593570515601</v>
      </c>
    </row>
    <row r="7" spans="1:6" x14ac:dyDescent="0.25">
      <c r="A7">
        <v>380</v>
      </c>
      <c r="B7">
        <v>71465.1300332635</v>
      </c>
      <c r="C7">
        <v>68296.332463523897</v>
      </c>
      <c r="D7">
        <v>74633.927603003205</v>
      </c>
      <c r="E7">
        <v>66618.872357827306</v>
      </c>
      <c r="F7">
        <v>76311.387708699694</v>
      </c>
    </row>
    <row r="8" spans="1:6" x14ac:dyDescent="0.25">
      <c r="A8">
        <v>381</v>
      </c>
      <c r="B8">
        <v>71178.323638299204</v>
      </c>
      <c r="C8">
        <v>67954.694205785898</v>
      </c>
      <c r="D8">
        <v>74401.953070812495</v>
      </c>
      <c r="E8">
        <v>66248.207865279604</v>
      </c>
      <c r="F8">
        <v>76108.439411318701</v>
      </c>
    </row>
    <row r="9" spans="1:6" x14ac:dyDescent="0.25">
      <c r="A9">
        <v>382</v>
      </c>
      <c r="B9">
        <v>71650.825769621995</v>
      </c>
      <c r="C9">
        <v>68300.862015472303</v>
      </c>
      <c r="D9">
        <v>75000.789523771702</v>
      </c>
      <c r="E9">
        <v>66527.498324847693</v>
      </c>
      <c r="F9">
        <v>76774.153214396298</v>
      </c>
    </row>
    <row r="10" spans="1:6" x14ac:dyDescent="0.25">
      <c r="A10">
        <v>383</v>
      </c>
      <c r="B10">
        <v>70209.786690084904</v>
      </c>
      <c r="C10">
        <v>66789.448648862206</v>
      </c>
      <c r="D10">
        <v>73630.124731307704</v>
      </c>
      <c r="E10">
        <v>64978.831060999502</v>
      </c>
      <c r="F10">
        <v>75440.7423191704</v>
      </c>
    </row>
    <row r="11" spans="1:6" x14ac:dyDescent="0.25">
      <c r="A11">
        <v>384</v>
      </c>
      <c r="B11">
        <v>70806.775778048803</v>
      </c>
      <c r="C11">
        <v>67257.155436194298</v>
      </c>
      <c r="D11">
        <v>74356.396119903293</v>
      </c>
      <c r="E11">
        <v>65378.099932399797</v>
      </c>
      <c r="F11">
        <v>76235.451623697794</v>
      </c>
    </row>
    <row r="12" spans="1:6" x14ac:dyDescent="0.25">
      <c r="A12">
        <v>385</v>
      </c>
      <c r="B12">
        <v>71145.744662934798</v>
      </c>
      <c r="C12">
        <v>67449.072302525499</v>
      </c>
      <c r="D12">
        <v>74842.417023344198</v>
      </c>
      <c r="E12">
        <v>65492.172162347997</v>
      </c>
      <c r="F12">
        <v>76799.317163521599</v>
      </c>
    </row>
    <row r="13" spans="1:6" x14ac:dyDescent="0.25">
      <c r="A13">
        <v>386</v>
      </c>
      <c r="B13">
        <v>71011.6998099747</v>
      </c>
      <c r="C13">
        <v>67246.337466266603</v>
      </c>
      <c r="D13">
        <v>74777.062153682797</v>
      </c>
      <c r="E13">
        <v>65253.0750454105</v>
      </c>
      <c r="F13">
        <v>76770.324574538899</v>
      </c>
    </row>
    <row r="14" spans="1:6" x14ac:dyDescent="0.25">
      <c r="A14">
        <v>387</v>
      </c>
      <c r="B14">
        <v>71151.772605712002</v>
      </c>
      <c r="C14">
        <v>67270.606721364704</v>
      </c>
      <c r="D14">
        <v>75032.938490059198</v>
      </c>
      <c r="E14">
        <v>65216.041609110602</v>
      </c>
      <c r="F14">
        <v>77087.503602313402</v>
      </c>
    </row>
    <row r="15" spans="1:6" x14ac:dyDescent="0.25">
      <c r="A15">
        <v>388</v>
      </c>
      <c r="B15">
        <v>70585.160408431097</v>
      </c>
      <c r="C15">
        <v>66628.907349781395</v>
      </c>
      <c r="D15">
        <v>74541.4134670809</v>
      </c>
      <c r="E15">
        <v>64534.593488492297</v>
      </c>
      <c r="F15">
        <v>76635.727328369903</v>
      </c>
    </row>
    <row r="16" spans="1:6" x14ac:dyDescent="0.25">
      <c r="A16">
        <v>389</v>
      </c>
      <c r="B16">
        <v>71059.421683598994</v>
      </c>
      <c r="C16">
        <v>66988.941302295701</v>
      </c>
      <c r="D16">
        <v>75129.9020649023</v>
      </c>
      <c r="E16">
        <v>64834.159149008003</v>
      </c>
      <c r="F16">
        <v>77284.684218190101</v>
      </c>
    </row>
    <row r="17" spans="1:6" x14ac:dyDescent="0.25">
      <c r="A17">
        <v>390</v>
      </c>
      <c r="B17">
        <v>70954.560212439799</v>
      </c>
      <c r="C17">
        <v>66790.480910230399</v>
      </c>
      <c r="D17">
        <v>75118.6395146492</v>
      </c>
      <c r="E17">
        <v>64586.150481200602</v>
      </c>
      <c r="F17">
        <v>77322.969943678996</v>
      </c>
    </row>
    <row r="18" spans="1:6" x14ac:dyDescent="0.25">
      <c r="A18">
        <v>391</v>
      </c>
      <c r="B18">
        <v>70997.895134898805</v>
      </c>
      <c r="C18">
        <v>66753.447686554704</v>
      </c>
      <c r="D18">
        <v>75242.342583242993</v>
      </c>
      <c r="E18">
        <v>64506.572930870097</v>
      </c>
      <c r="F18">
        <v>77489.217338927599</v>
      </c>
    </row>
    <row r="19" spans="1:6" x14ac:dyDescent="0.25">
      <c r="A19">
        <v>392</v>
      </c>
      <c r="B19">
        <v>70978.197115380593</v>
      </c>
      <c r="C19">
        <v>66638.088546580795</v>
      </c>
      <c r="D19">
        <v>75318.305684180406</v>
      </c>
      <c r="E19">
        <v>64340.573852654903</v>
      </c>
      <c r="F19">
        <v>77615.820378106204</v>
      </c>
    </row>
    <row r="20" spans="1:6" x14ac:dyDescent="0.25">
      <c r="A20">
        <v>393</v>
      </c>
      <c r="B20">
        <v>70811.648874999999</v>
      </c>
      <c r="C20">
        <v>66394.750638481506</v>
      </c>
      <c r="D20">
        <v>75228.547111518405</v>
      </c>
      <c r="E20">
        <v>64056.585949946399</v>
      </c>
      <c r="F20">
        <v>77566.711800053599</v>
      </c>
    </row>
    <row r="21" spans="1:6" x14ac:dyDescent="0.25">
      <c r="A21">
        <v>394</v>
      </c>
      <c r="B21">
        <v>71042.798434016499</v>
      </c>
      <c r="C21">
        <v>66530.000809606601</v>
      </c>
      <c r="D21">
        <v>75555.596058426498</v>
      </c>
      <c r="E21">
        <v>64141.070051668699</v>
      </c>
      <c r="F21">
        <v>77944.526816364305</v>
      </c>
    </row>
    <row r="22" spans="1:6" x14ac:dyDescent="0.25">
      <c r="A22">
        <v>395</v>
      </c>
      <c r="B22">
        <v>70907.548168632595</v>
      </c>
      <c r="C22">
        <v>66316.484403069</v>
      </c>
      <c r="D22">
        <v>75498.611934196204</v>
      </c>
      <c r="E22">
        <v>63886.122052698098</v>
      </c>
      <c r="F22">
        <v>77928.974284566997</v>
      </c>
    </row>
    <row r="23" spans="1:6" x14ac:dyDescent="0.25">
      <c r="A23">
        <v>396</v>
      </c>
      <c r="B23">
        <v>70993.076020791195</v>
      </c>
      <c r="C23">
        <v>66320.508672578406</v>
      </c>
      <c r="D23">
        <v>75665.643369003898</v>
      </c>
      <c r="E23">
        <v>63847.000931769697</v>
      </c>
      <c r="F23">
        <v>78139.151109812694</v>
      </c>
    </row>
    <row r="24" spans="1:6" x14ac:dyDescent="0.25">
      <c r="A24">
        <v>397</v>
      </c>
      <c r="B24">
        <v>70927.833615001204</v>
      </c>
      <c r="C24">
        <v>66173.618672402707</v>
      </c>
      <c r="D24">
        <v>75682.048557599599</v>
      </c>
      <c r="E24">
        <v>63656.889305947698</v>
      </c>
      <c r="F24">
        <v>78198.777924054695</v>
      </c>
    </row>
    <row r="25" spans="1:6" x14ac:dyDescent="0.25">
      <c r="A25">
        <v>398</v>
      </c>
      <c r="B25">
        <v>70914.888870150404</v>
      </c>
      <c r="C25">
        <v>66084.849789271699</v>
      </c>
      <c r="D25">
        <v>75744.927951029094</v>
      </c>
      <c r="E25">
        <v>63527.981548617703</v>
      </c>
      <c r="F25">
        <v>78301.796191683097</v>
      </c>
    </row>
    <row r="26" spans="1:6" x14ac:dyDescent="0.25">
      <c r="A26">
        <v>399</v>
      </c>
      <c r="B26">
        <v>70990.694375273</v>
      </c>
      <c r="C26">
        <v>66078.288962591294</v>
      </c>
      <c r="D26">
        <v>75903.099787954794</v>
      </c>
      <c r="E26">
        <v>63477.818619685102</v>
      </c>
      <c r="F26">
        <v>78503.570130861001</v>
      </c>
    </row>
    <row r="27" spans="1:6" x14ac:dyDescent="0.25">
      <c r="A27">
        <v>400</v>
      </c>
      <c r="B27">
        <v>70917.590891142405</v>
      </c>
      <c r="C27">
        <v>65932.398997738506</v>
      </c>
      <c r="D27">
        <v>75902.782784546405</v>
      </c>
      <c r="E27">
        <v>63293.397819410202</v>
      </c>
      <c r="F27">
        <v>78541.783962874702</v>
      </c>
    </row>
    <row r="28" spans="1:6" x14ac:dyDescent="0.25">
      <c r="A28">
        <v>401</v>
      </c>
      <c r="B28">
        <v>70978.360979666104</v>
      </c>
      <c r="C28">
        <v>65916.097188359694</v>
      </c>
      <c r="D28">
        <v>76040.624770972499</v>
      </c>
      <c r="E28">
        <v>63236.296611787599</v>
      </c>
      <c r="F28">
        <v>78720.425347544602</v>
      </c>
    </row>
    <row r="29" spans="1:6" x14ac:dyDescent="0.25">
      <c r="A29">
        <v>402</v>
      </c>
      <c r="B29">
        <v>70923.433610399501</v>
      </c>
      <c r="C29">
        <v>65787.725285154404</v>
      </c>
      <c r="D29">
        <v>76059.141935644599</v>
      </c>
      <c r="E29">
        <v>63069.045520829801</v>
      </c>
      <c r="F29">
        <v>78777.821699969194</v>
      </c>
    </row>
    <row r="30" spans="1:6" x14ac:dyDescent="0.25">
      <c r="A30">
        <v>403</v>
      </c>
      <c r="B30">
        <v>70950.342071036197</v>
      </c>
      <c r="C30">
        <v>65741.839540578207</v>
      </c>
      <c r="D30">
        <v>76158.8446014941</v>
      </c>
      <c r="E30">
        <v>62984.624851733199</v>
      </c>
      <c r="F30">
        <v>78916.059290339093</v>
      </c>
    </row>
    <row r="31" spans="1:6" x14ac:dyDescent="0.25">
      <c r="A31">
        <v>404</v>
      </c>
      <c r="B31">
        <v>70958.413901873995</v>
      </c>
      <c r="C31">
        <v>65676.392912349693</v>
      </c>
      <c r="D31">
        <v>76240.434891398298</v>
      </c>
      <c r="E31">
        <v>62880.259902153499</v>
      </c>
      <c r="F31">
        <v>79036.567901594506</v>
      </c>
    </row>
    <row r="32" spans="1:6" x14ac:dyDescent="0.25">
      <c r="A32">
        <v>405</v>
      </c>
      <c r="B32">
        <v>70935.146122048202</v>
      </c>
      <c r="C32">
        <v>65583.692056068903</v>
      </c>
      <c r="D32">
        <v>76286.6001880275</v>
      </c>
      <c r="E32">
        <v>62750.803395438801</v>
      </c>
      <c r="F32">
        <v>79119.488848657595</v>
      </c>
    </row>
    <row r="33" spans="1:6" x14ac:dyDescent="0.25">
      <c r="A33">
        <v>406</v>
      </c>
      <c r="B33">
        <v>70962.954792727905</v>
      </c>
      <c r="C33">
        <v>65539.985231914194</v>
      </c>
      <c r="D33">
        <v>76385.924353541501</v>
      </c>
      <c r="E33">
        <v>62669.238555149001</v>
      </c>
      <c r="F33">
        <v>79256.671030306694</v>
      </c>
    </row>
    <row r="34" spans="1:6" x14ac:dyDescent="0.25">
      <c r="A34">
        <v>407</v>
      </c>
      <c r="B34">
        <v>70931.936776031696</v>
      </c>
      <c r="C34">
        <v>65440.578377917001</v>
      </c>
      <c r="D34">
        <v>76423.295174146406</v>
      </c>
      <c r="E34">
        <v>62533.628837534801</v>
      </c>
      <c r="F34">
        <v>79330.244714528599</v>
      </c>
    </row>
    <row r="35" spans="1:6" x14ac:dyDescent="0.25">
      <c r="A35">
        <v>408</v>
      </c>
      <c r="B35">
        <v>70956.725005533095</v>
      </c>
      <c r="C35">
        <v>65396.490679796203</v>
      </c>
      <c r="D35">
        <v>76516.959331270104</v>
      </c>
      <c r="E35">
        <v>62453.080425756401</v>
      </c>
      <c r="F35">
        <v>79460.369585309905</v>
      </c>
    </row>
    <row r="36" spans="1:6" x14ac:dyDescent="0.25">
      <c r="A36">
        <v>409</v>
      </c>
      <c r="B36">
        <v>70946.021430710898</v>
      </c>
      <c r="C36">
        <v>65318.056809856302</v>
      </c>
      <c r="D36">
        <v>76573.986051565502</v>
      </c>
      <c r="E36">
        <v>62338.7923033732</v>
      </c>
      <c r="F36">
        <v>79553.250558048603</v>
      </c>
    </row>
    <row r="37" spans="1:6" x14ac:dyDescent="0.25">
      <c r="A37">
        <v>410</v>
      </c>
      <c r="B37">
        <v>70945.633936663595</v>
      </c>
      <c r="C37">
        <v>65251.385373115198</v>
      </c>
      <c r="D37">
        <v>76639.882500212101</v>
      </c>
      <c r="E37">
        <v>62237.032266912502</v>
      </c>
      <c r="F37">
        <v>79654.235606414702</v>
      </c>
    </row>
    <row r="38" spans="1:6" x14ac:dyDescent="0.25">
      <c r="A38">
        <v>411</v>
      </c>
      <c r="B38">
        <v>70952.811863137002</v>
      </c>
      <c r="C38">
        <v>65191.943348955298</v>
      </c>
      <c r="D38">
        <v>76713.6803773188</v>
      </c>
      <c r="E38">
        <v>62142.323771174197</v>
      </c>
      <c r="F38">
        <v>79763.299955099807</v>
      </c>
    </row>
    <row r="39" spans="1:6" x14ac:dyDescent="0.25">
      <c r="A39">
        <v>412</v>
      </c>
      <c r="B39">
        <v>70940.3799130962</v>
      </c>
      <c r="C39">
        <v>65114.789010385597</v>
      </c>
      <c r="D39">
        <v>76765.970815806693</v>
      </c>
      <c r="E39">
        <v>62030.907469726502</v>
      </c>
      <c r="F39">
        <v>79849.852356465897</v>
      </c>
    </row>
    <row r="40" spans="1:6" x14ac:dyDescent="0.25">
      <c r="A40">
        <v>413</v>
      </c>
      <c r="B40">
        <v>70954.138835318197</v>
      </c>
      <c r="C40">
        <v>65063.5740194553</v>
      </c>
      <c r="D40">
        <v>76844.703651181</v>
      </c>
      <c r="E40">
        <v>61945.297366825398</v>
      </c>
      <c r="F40">
        <v>79962.980303810997</v>
      </c>
    </row>
    <row r="41" spans="1:6" x14ac:dyDescent="0.25">
      <c r="A41">
        <v>414</v>
      </c>
      <c r="B41">
        <v>70943.878675675893</v>
      </c>
      <c r="C41">
        <v>64989.658427654103</v>
      </c>
      <c r="D41">
        <v>76898.098923697704</v>
      </c>
      <c r="E41">
        <v>61837.684624730602</v>
      </c>
      <c r="F41">
        <v>80050.072726621205</v>
      </c>
    </row>
    <row r="42" spans="1:6" x14ac:dyDescent="0.25">
      <c r="A42">
        <v>415</v>
      </c>
      <c r="B42">
        <v>70949.325578320495</v>
      </c>
      <c r="C42">
        <v>64931.962006309397</v>
      </c>
      <c r="D42">
        <v>76966.6891503316</v>
      </c>
      <c r="E42">
        <v>61746.562146781798</v>
      </c>
      <c r="F42">
        <v>80152.089009859206</v>
      </c>
    </row>
    <row r="43" spans="1:6" x14ac:dyDescent="0.25">
      <c r="A43">
        <v>416</v>
      </c>
      <c r="B43">
        <v>70948.101158403399</v>
      </c>
      <c r="C43">
        <v>64868.056240147103</v>
      </c>
      <c r="D43">
        <v>77028.146076659599</v>
      </c>
      <c r="E43">
        <v>61649.474880260597</v>
      </c>
      <c r="F43">
        <v>80246.727436546105</v>
      </c>
    </row>
    <row r="44" spans="1:6" x14ac:dyDescent="0.25">
      <c r="A44">
        <v>417</v>
      </c>
      <c r="B44">
        <v>70945.446072242004</v>
      </c>
      <c r="C44">
        <v>64803.748775048502</v>
      </c>
      <c r="D44">
        <v>77087.143369435493</v>
      </c>
      <c r="E44">
        <v>61552.530617192802</v>
      </c>
      <c r="F44">
        <v>80338.361527291199</v>
      </c>
    </row>
    <row r="45" spans="1:6" x14ac:dyDescent="0.25">
      <c r="A45">
        <v>418</v>
      </c>
      <c r="B45">
        <v>70950.699840330097</v>
      </c>
      <c r="C45">
        <v>64747.504659628903</v>
      </c>
      <c r="D45">
        <v>77153.895021031203</v>
      </c>
      <c r="E45">
        <v>61463.731488744299</v>
      </c>
      <c r="F45">
        <v>80437.6681919158</v>
      </c>
    </row>
    <row r="46" spans="1:6" x14ac:dyDescent="0.25">
      <c r="A46">
        <v>419</v>
      </c>
      <c r="B46">
        <v>70945.082750569694</v>
      </c>
      <c r="C46">
        <v>64681.401884087303</v>
      </c>
      <c r="D46">
        <v>77208.7636170521</v>
      </c>
      <c r="E46">
        <v>61365.6095252835</v>
      </c>
      <c r="F46">
        <v>80524.555975855896</v>
      </c>
    </row>
    <row r="47" spans="1:6" x14ac:dyDescent="0.25">
      <c r="A47">
        <v>420</v>
      </c>
      <c r="B47">
        <v>70949.585751047503</v>
      </c>
      <c r="C47">
        <v>64625.735254610903</v>
      </c>
      <c r="D47">
        <v>77273.436247484206</v>
      </c>
      <c r="E47">
        <v>61278.0910177361</v>
      </c>
      <c r="F47">
        <v>80621.080484359001</v>
      </c>
    </row>
    <row r="48" spans="1:6" x14ac:dyDescent="0.25">
      <c r="A48">
        <v>421</v>
      </c>
      <c r="B48">
        <v>70946.741276959103</v>
      </c>
      <c r="C48">
        <v>64563.3805428005</v>
      </c>
      <c r="D48">
        <v>77330.102011117793</v>
      </c>
      <c r="E48">
        <v>61184.233489017402</v>
      </c>
      <c r="F48">
        <v>80709.249064900898</v>
      </c>
    </row>
    <row r="49" spans="1:6" x14ac:dyDescent="0.25">
      <c r="A49">
        <v>422</v>
      </c>
      <c r="B49">
        <v>70947.614155852803</v>
      </c>
      <c r="C49">
        <v>64505.340866838</v>
      </c>
      <c r="D49">
        <v>77389.887444867694</v>
      </c>
      <c r="E49">
        <v>61095.007390343701</v>
      </c>
      <c r="F49">
        <v>80800.220921361906</v>
      </c>
    </row>
    <row r="50" spans="1:6" x14ac:dyDescent="0.25">
      <c r="A50">
        <v>423</v>
      </c>
      <c r="B50">
        <v>70948.573815795695</v>
      </c>
      <c r="C50">
        <v>64447.778688670202</v>
      </c>
      <c r="D50">
        <v>77449.368942921195</v>
      </c>
      <c r="E50">
        <v>61006.465622416101</v>
      </c>
      <c r="F50">
        <v>80890.682009175405</v>
      </c>
    </row>
    <row r="51" spans="1:6" x14ac:dyDescent="0.25">
      <c r="A51">
        <v>424</v>
      </c>
      <c r="B51">
        <v>70946.535831930902</v>
      </c>
      <c r="C51">
        <v>64387.924794710103</v>
      </c>
      <c r="D51">
        <v>77505.146869151606</v>
      </c>
      <c r="E51">
        <v>60916.005834414202</v>
      </c>
      <c r="F51">
        <v>80977.0658294475</v>
      </c>
    </row>
    <row r="52" spans="1:6" x14ac:dyDescent="0.25">
      <c r="A52">
        <v>425</v>
      </c>
      <c r="B52">
        <v>70948.847166046704</v>
      </c>
      <c r="C52">
        <v>64332.7578648212</v>
      </c>
      <c r="D52">
        <v>77564.936467272099</v>
      </c>
      <c r="E52">
        <v>60830.411749526997</v>
      </c>
      <c r="F52">
        <v>81067.282582566302</v>
      </c>
    </row>
    <row r="53" spans="1:6" x14ac:dyDescent="0.25">
      <c r="A53">
        <v>426</v>
      </c>
      <c r="B53">
        <v>70946.805430092296</v>
      </c>
      <c r="C53">
        <v>64273.8475367715</v>
      </c>
      <c r="D53">
        <v>77619.763323413004</v>
      </c>
      <c r="E53">
        <v>60741.397007292697</v>
      </c>
      <c r="F53">
        <v>81152.2138528918</v>
      </c>
    </row>
    <row r="54" spans="1:6" x14ac:dyDescent="0.25">
      <c r="A54">
        <v>427</v>
      </c>
      <c r="B54">
        <v>70948.174043645195</v>
      </c>
      <c r="C54">
        <v>64218.777664389097</v>
      </c>
      <c r="D54">
        <v>77677.570422901204</v>
      </c>
      <c r="E54">
        <v>60656.4504051732</v>
      </c>
      <c r="F54">
        <v>81239.897682117196</v>
      </c>
    </row>
    <row r="55" spans="1:6" x14ac:dyDescent="0.25">
      <c r="A55">
        <v>428</v>
      </c>
      <c r="B55">
        <v>70947.6853187698</v>
      </c>
      <c r="C55">
        <v>64162.310890828303</v>
      </c>
      <c r="D55">
        <v>77733.059746711398</v>
      </c>
      <c r="E55">
        <v>60570.350642632198</v>
      </c>
      <c r="F55">
        <v>81325.019994907503</v>
      </c>
    </row>
    <row r="56" spans="1:6" x14ac:dyDescent="0.25">
      <c r="A56">
        <v>429</v>
      </c>
      <c r="B56">
        <v>70947.403396768306</v>
      </c>
      <c r="C56">
        <v>64106.561413694202</v>
      </c>
      <c r="D56">
        <v>77788.245379842396</v>
      </c>
      <c r="E56">
        <v>60485.238415480897</v>
      </c>
      <c r="F56">
        <v>81409.568378055701</v>
      </c>
    </row>
    <row r="57" spans="1:6" x14ac:dyDescent="0.25">
      <c r="A57">
        <v>430</v>
      </c>
      <c r="B57">
        <v>70948.173182741404</v>
      </c>
      <c r="C57">
        <v>64052.237895767401</v>
      </c>
      <c r="D57">
        <v>77844.1084697154</v>
      </c>
      <c r="E57">
        <v>60401.7502641721</v>
      </c>
      <c r="F57">
        <v>81494.596101310701</v>
      </c>
    </row>
    <row r="58" spans="1:6" x14ac:dyDescent="0.25">
      <c r="A58">
        <v>431</v>
      </c>
      <c r="B58">
        <v>70947.201707763903</v>
      </c>
      <c r="C58">
        <v>63996.678415739902</v>
      </c>
      <c r="D58">
        <v>77897.724999787897</v>
      </c>
      <c r="E58">
        <v>60317.293639816002</v>
      </c>
      <c r="F58">
        <v>81577.109775711695</v>
      </c>
    </row>
    <row r="59" spans="1:6" x14ac:dyDescent="0.25">
      <c r="A59">
        <v>432</v>
      </c>
      <c r="B59">
        <v>70948.107768439004</v>
      </c>
      <c r="C59">
        <v>63943.3713553735</v>
      </c>
      <c r="D59">
        <v>77952.844181504493</v>
      </c>
      <c r="E59">
        <v>60235.287886727601</v>
      </c>
      <c r="F59">
        <v>81660.927650150494</v>
      </c>
    </row>
    <row r="60" spans="1:6" x14ac:dyDescent="0.25">
      <c r="A60">
        <v>433</v>
      </c>
      <c r="B60">
        <v>70947.4788368726</v>
      </c>
      <c r="C60">
        <v>63888.971064833902</v>
      </c>
      <c r="D60">
        <v>78005.986608911306</v>
      </c>
      <c r="E60">
        <v>60152.422758178698</v>
      </c>
      <c r="F60">
        <v>81742.534915566503</v>
      </c>
    </row>
    <row r="61" spans="1:6" x14ac:dyDescent="0.25">
      <c r="A61">
        <v>434</v>
      </c>
      <c r="B61">
        <v>70947.747389164695</v>
      </c>
      <c r="C61">
        <v>63835.874516836397</v>
      </c>
      <c r="D61">
        <v>78059.620261492906</v>
      </c>
      <c r="E61">
        <v>60071.076432528302</v>
      </c>
      <c r="F61">
        <v>81824.418345800994</v>
      </c>
    </row>
    <row r="62" spans="1:6" x14ac:dyDescent="0.25">
      <c r="A62">
        <v>435</v>
      </c>
      <c r="B62">
        <v>70947.804781431099</v>
      </c>
      <c r="C62">
        <v>63782.945800500303</v>
      </c>
      <c r="D62">
        <v>78112.663762361903</v>
      </c>
      <c r="E62">
        <v>59990.098564619497</v>
      </c>
      <c r="F62">
        <v>81905.510998242695</v>
      </c>
    </row>
    <row r="63" spans="1:6" x14ac:dyDescent="0.25">
      <c r="A63">
        <v>436</v>
      </c>
      <c r="B63">
        <v>70947.5131895339</v>
      </c>
      <c r="C63">
        <v>63730.084867567501</v>
      </c>
      <c r="D63">
        <v>78164.941511500307</v>
      </c>
      <c r="E63">
        <v>59909.409103537</v>
      </c>
      <c r="F63">
        <v>81985.617275530807</v>
      </c>
    </row>
    <row r="64" spans="1:6" x14ac:dyDescent="0.25">
      <c r="A64">
        <v>437</v>
      </c>
      <c r="B64">
        <v>70947.918096243098</v>
      </c>
      <c r="C64">
        <v>63678.272333983303</v>
      </c>
      <c r="D64">
        <v>78217.563858502996</v>
      </c>
      <c r="E64">
        <v>59829.954326803498</v>
      </c>
      <c r="F64">
        <v>82065.881865682706</v>
      </c>
    </row>
    <row r="65" spans="1:6" x14ac:dyDescent="0.25">
      <c r="A65">
        <v>438</v>
      </c>
      <c r="B65">
        <v>70947.526258845697</v>
      </c>
      <c r="C65">
        <v>63626.0575068576</v>
      </c>
      <c r="D65">
        <v>78268.995010833707</v>
      </c>
      <c r="E65">
        <v>59750.306066044497</v>
      </c>
      <c r="F65">
        <v>82144.746451646803</v>
      </c>
    </row>
    <row r="66" spans="1:6" x14ac:dyDescent="0.25">
      <c r="A66">
        <v>439</v>
      </c>
      <c r="B66">
        <v>70947.813317904001</v>
      </c>
      <c r="C66">
        <v>63574.873700961201</v>
      </c>
      <c r="D66">
        <v>78320.752934846707</v>
      </c>
      <c r="E66">
        <v>59671.875230110003</v>
      </c>
      <c r="F66">
        <v>82223.751405697898</v>
      </c>
    </row>
    <row r="67" spans="1:6" x14ac:dyDescent="0.25">
      <c r="A67">
        <v>440</v>
      </c>
      <c r="B67">
        <v>70947.670475462102</v>
      </c>
      <c r="C67">
        <v>63523.618653902697</v>
      </c>
      <c r="D67">
        <v>78371.722297021493</v>
      </c>
      <c r="E67">
        <v>59593.5630163276</v>
      </c>
      <c r="F67">
        <v>82301.777934596597</v>
      </c>
    </row>
    <row r="68" spans="1:6" x14ac:dyDescent="0.25">
      <c r="A68">
        <v>441</v>
      </c>
      <c r="B68">
        <v>70947.671244625701</v>
      </c>
      <c r="C68">
        <v>63472.862909012299</v>
      </c>
      <c r="D68">
        <v>78422.479580239</v>
      </c>
      <c r="E68">
        <v>59515.938395923498</v>
      </c>
      <c r="F68">
        <v>82379.404093327903</v>
      </c>
    </row>
    <row r="69" spans="1:6" x14ac:dyDescent="0.25">
      <c r="A69">
        <v>442</v>
      </c>
      <c r="B69">
        <v>70947.779784850805</v>
      </c>
      <c r="C69">
        <v>63422.546570299499</v>
      </c>
      <c r="D69">
        <v>78473.012999402097</v>
      </c>
      <c r="E69">
        <v>59438.9287387226</v>
      </c>
      <c r="F69">
        <v>82456.630830979004</v>
      </c>
    </row>
    <row r="70" spans="1:6" x14ac:dyDescent="0.25">
      <c r="A70">
        <v>443</v>
      </c>
      <c r="B70">
        <v>70947.614688065296</v>
      </c>
      <c r="C70">
        <v>63372.303818635402</v>
      </c>
      <c r="D70">
        <v>78522.925557495197</v>
      </c>
      <c r="E70">
        <v>59362.176477884503</v>
      </c>
      <c r="F70">
        <v>82533.052898246096</v>
      </c>
    </row>
    <row r="71" spans="1:6" x14ac:dyDescent="0.25">
      <c r="A71">
        <v>444</v>
      </c>
      <c r="B71">
        <v>70947.782412735207</v>
      </c>
      <c r="C71">
        <v>63322.713284023099</v>
      </c>
      <c r="D71">
        <v>78572.851541447293</v>
      </c>
      <c r="E71">
        <v>59286.245511913701</v>
      </c>
      <c r="F71">
        <v>82609.319313556698</v>
      </c>
    </row>
    <row r="72" spans="1:6" x14ac:dyDescent="0.25">
      <c r="A72">
        <v>445</v>
      </c>
      <c r="B72">
        <v>70947.651747581796</v>
      </c>
      <c r="C72">
        <v>63273.152618410299</v>
      </c>
      <c r="D72">
        <v>78622.150876753207</v>
      </c>
      <c r="E72">
        <v>59210.518184666602</v>
      </c>
      <c r="F72">
        <v>82684.785310496896</v>
      </c>
    </row>
    <row r="73" spans="1:6" x14ac:dyDescent="0.25">
      <c r="A73">
        <v>446</v>
      </c>
      <c r="B73">
        <v>70947.724040278306</v>
      </c>
      <c r="C73">
        <v>63224.109765744601</v>
      </c>
      <c r="D73">
        <v>78671.338314812107</v>
      </c>
      <c r="E73">
        <v>59135.475344586797</v>
      </c>
      <c r="F73">
        <v>82759.972735969801</v>
      </c>
    </row>
    <row r="74" spans="1:6" x14ac:dyDescent="0.25">
      <c r="A74">
        <v>447</v>
      </c>
      <c r="B74">
        <v>70947.713415863196</v>
      </c>
      <c r="C74">
        <v>63175.292389941198</v>
      </c>
      <c r="D74">
        <v>78720.134441785194</v>
      </c>
      <c r="E74">
        <v>59060.821235277901</v>
      </c>
      <c r="F74">
        <v>82834.605596448499</v>
      </c>
    </row>
    <row r="75" spans="1:6" x14ac:dyDescent="0.25">
      <c r="A75">
        <v>448</v>
      </c>
      <c r="B75">
        <v>70947.674867651993</v>
      </c>
      <c r="C75">
        <v>63126.755752857898</v>
      </c>
      <c r="D75">
        <v>78768.593982446095</v>
      </c>
      <c r="E75">
        <v>58986.611260755002</v>
      </c>
      <c r="F75">
        <v>82908.738474548998</v>
      </c>
    </row>
    <row r="76" spans="1:6" x14ac:dyDescent="0.25">
      <c r="A76">
        <v>449</v>
      </c>
      <c r="B76">
        <v>70947.741060608401</v>
      </c>
      <c r="C76">
        <v>63078.618043993498</v>
      </c>
      <c r="D76">
        <v>78816.864077223407</v>
      </c>
      <c r="E76">
        <v>58912.955947668903</v>
      </c>
      <c r="F76">
        <v>82982.526173548002</v>
      </c>
    </row>
    <row r="77" spans="1:6" x14ac:dyDescent="0.25">
      <c r="A77">
        <v>450</v>
      </c>
      <c r="B77">
        <v>70947.669574347194</v>
      </c>
      <c r="C77">
        <v>63030.640190781502</v>
      </c>
      <c r="D77">
        <v>78864.698957912799</v>
      </c>
      <c r="E77">
        <v>58839.617995681299</v>
      </c>
      <c r="F77">
        <v>83055.721153013001</v>
      </c>
    </row>
    <row r="78" spans="1:6" x14ac:dyDescent="0.25">
      <c r="A78">
        <v>451</v>
      </c>
      <c r="B78">
        <v>70947.728381251902</v>
      </c>
      <c r="C78">
        <v>62983.0781774852</v>
      </c>
      <c r="D78">
        <v>78912.378585018494</v>
      </c>
      <c r="E78">
        <v>58766.847042927802</v>
      </c>
      <c r="F78">
        <v>83128.609719575907</v>
      </c>
    </row>
    <row r="79" spans="1:6" x14ac:dyDescent="0.25">
      <c r="A79">
        <v>452</v>
      </c>
      <c r="B79">
        <v>70947.693149104205</v>
      </c>
      <c r="C79">
        <v>62935.7060753642</v>
      </c>
      <c r="D79">
        <v>78959.680222844196</v>
      </c>
      <c r="E79">
        <v>58694.416315520197</v>
      </c>
      <c r="F79">
        <v>83200.969982688097</v>
      </c>
    </row>
    <row r="80" spans="1:6" x14ac:dyDescent="0.25">
      <c r="A80">
        <v>453</v>
      </c>
      <c r="B80">
        <v>70947.7021690166</v>
      </c>
      <c r="C80">
        <v>62888.6568318594</v>
      </c>
      <c r="D80">
        <v>79006.747506173706</v>
      </c>
      <c r="E80">
        <v>58622.455932130899</v>
      </c>
      <c r="F80">
        <v>83272.948405902207</v>
      </c>
    </row>
    <row r="81" spans="1:6" x14ac:dyDescent="0.25">
      <c r="A81">
        <v>454</v>
      </c>
      <c r="B81">
        <v>70947.714964045706</v>
      </c>
      <c r="C81">
        <v>62841.883018013898</v>
      </c>
      <c r="D81">
        <v>79053.546910077406</v>
      </c>
      <c r="E81">
        <v>58550.914783629101</v>
      </c>
      <c r="F81">
        <v>83344.515144462304</v>
      </c>
    </row>
    <row r="82" spans="1:6" x14ac:dyDescent="0.25">
      <c r="A82">
        <v>455</v>
      </c>
      <c r="B82">
        <v>70947.688746018204</v>
      </c>
      <c r="C82">
        <v>62795.340591921296</v>
      </c>
      <c r="D82">
        <v>79100.036900115098</v>
      </c>
      <c r="E82">
        <v>58479.748164422097</v>
      </c>
      <c r="F82">
        <v>83415.629327614297</v>
      </c>
    </row>
    <row r="83" spans="1:6" x14ac:dyDescent="0.25">
      <c r="A83">
        <v>456</v>
      </c>
      <c r="B83">
        <v>70947.718976531003</v>
      </c>
      <c r="C83">
        <v>62749.116813086803</v>
      </c>
      <c r="D83">
        <v>79146.321139975204</v>
      </c>
      <c r="E83">
        <v>58409.038992090304</v>
      </c>
      <c r="F83">
        <v>83486.398960971797</v>
      </c>
    </row>
    <row r="84" spans="1:6" x14ac:dyDescent="0.25">
      <c r="A84">
        <v>457</v>
      </c>
      <c r="B84">
        <v>70947.692869339997</v>
      </c>
      <c r="C84">
        <v>62703.097364671099</v>
      </c>
      <c r="D84">
        <v>79192.2883740088</v>
      </c>
      <c r="E84">
        <v>58338.672139545997</v>
      </c>
      <c r="F84">
        <v>83556.713599134004</v>
      </c>
    </row>
    <row r="85" spans="1:6" x14ac:dyDescent="0.25">
      <c r="A85">
        <v>458</v>
      </c>
      <c r="B85">
        <v>70947.709655166196</v>
      </c>
      <c r="C85">
        <v>62657.3754716728</v>
      </c>
      <c r="D85">
        <v>79238.043838659694</v>
      </c>
      <c r="E85">
        <v>58268.737652550401</v>
      </c>
      <c r="F85">
        <v>83626.681657782101</v>
      </c>
    </row>
    <row r="86" spans="1:6" x14ac:dyDescent="0.25">
      <c r="A86">
        <v>459</v>
      </c>
      <c r="B86">
        <v>70947.703849309604</v>
      </c>
      <c r="C86">
        <v>62611.881822113603</v>
      </c>
      <c r="D86">
        <v>79283.525876505693</v>
      </c>
      <c r="E86">
        <v>58199.164193086697</v>
      </c>
      <c r="F86">
        <v>83696.243505532504</v>
      </c>
    </row>
    <row r="87" spans="1:6" x14ac:dyDescent="0.25">
      <c r="A87">
        <v>460</v>
      </c>
      <c r="B87">
        <v>70947.700013621303</v>
      </c>
      <c r="C87">
        <v>62566.637588034697</v>
      </c>
      <c r="D87">
        <v>79328.762439207901</v>
      </c>
      <c r="E87">
        <v>58129.971138738998</v>
      </c>
      <c r="F87">
        <v>83765.428888503593</v>
      </c>
    </row>
    <row r="88" spans="1:6" x14ac:dyDescent="0.25">
      <c r="A88">
        <v>461</v>
      </c>
      <c r="B88">
        <v>70947.710241780296</v>
      </c>
      <c r="C88">
        <v>62521.649557156903</v>
      </c>
      <c r="D88">
        <v>79373.770926403697</v>
      </c>
      <c r="E88">
        <v>58061.162468423398</v>
      </c>
      <c r="F88">
        <v>83834.258015137093</v>
      </c>
    </row>
    <row r="89" spans="1:6" x14ac:dyDescent="0.25">
      <c r="A89">
        <v>462</v>
      </c>
      <c r="B89">
        <v>70947.697599459003</v>
      </c>
      <c r="C89">
        <v>62476.878412335602</v>
      </c>
      <c r="D89">
        <v>79418.516786582506</v>
      </c>
      <c r="E89">
        <v>57992.6976036083</v>
      </c>
      <c r="F89">
        <v>83902.697595309801</v>
      </c>
    </row>
    <row r="90" spans="1:6" x14ac:dyDescent="0.25">
      <c r="A90">
        <v>463</v>
      </c>
      <c r="B90">
        <v>70947.709063567498</v>
      </c>
      <c r="C90">
        <v>62432.3661056126</v>
      </c>
      <c r="D90">
        <v>79463.052021522395</v>
      </c>
      <c r="E90">
        <v>57924.615836330799</v>
      </c>
      <c r="F90">
        <v>83970.802290804102</v>
      </c>
    </row>
    <row r="91" spans="1:6" x14ac:dyDescent="0.25">
      <c r="A91">
        <v>464</v>
      </c>
      <c r="B91">
        <v>70947.701194780704</v>
      </c>
      <c r="C91">
        <v>62388.066311541203</v>
      </c>
      <c r="D91">
        <v>79507.336078020206</v>
      </c>
      <c r="E91">
        <v>57856.869313323899</v>
      </c>
      <c r="F91">
        <v>84038.533076237596</v>
      </c>
    </row>
    <row r="92" spans="1:6" x14ac:dyDescent="0.25">
      <c r="A92">
        <v>465</v>
      </c>
      <c r="B92">
        <v>70947.704498990701</v>
      </c>
      <c r="C92">
        <v>62344.0057115499</v>
      </c>
      <c r="D92">
        <v>79551.403286431494</v>
      </c>
      <c r="E92">
        <v>57789.482691467099</v>
      </c>
      <c r="F92">
        <v>84105.926306514302</v>
      </c>
    </row>
    <row r="93" spans="1:6" x14ac:dyDescent="0.25">
      <c r="A93">
        <v>466</v>
      </c>
      <c r="B93">
        <v>70947.705425284395</v>
      </c>
      <c r="C93">
        <v>62300.167057299899</v>
      </c>
      <c r="D93">
        <v>79595.243793268906</v>
      </c>
      <c r="E93">
        <v>57722.436765122897</v>
      </c>
      <c r="F93">
        <v>84172.974085445894</v>
      </c>
    </row>
    <row r="94" spans="1:6" x14ac:dyDescent="0.25">
      <c r="A94">
        <v>467</v>
      </c>
      <c r="B94">
        <v>70947.701520520597</v>
      </c>
      <c r="C94">
        <v>62256.545003202802</v>
      </c>
      <c r="D94">
        <v>79638.858037838407</v>
      </c>
      <c r="E94">
        <v>57655.724657533799</v>
      </c>
      <c r="F94">
        <v>84239.678383507402</v>
      </c>
    </row>
    <row r="95" spans="1:6" x14ac:dyDescent="0.25">
      <c r="A95">
        <v>468</v>
      </c>
      <c r="B95">
        <v>70947.706747380405</v>
      </c>
      <c r="C95">
        <v>62213.149593914197</v>
      </c>
      <c r="D95">
        <v>79682.263900846694</v>
      </c>
      <c r="E95">
        <v>57589.354339277801</v>
      </c>
      <c r="F95">
        <v>84306.059155483104</v>
      </c>
    </row>
    <row r="96" spans="1:6" x14ac:dyDescent="0.25">
      <c r="A96">
        <v>469</v>
      </c>
      <c r="B96">
        <v>70947.701758095296</v>
      </c>
      <c r="C96">
        <v>62169.958787705204</v>
      </c>
      <c r="D96">
        <v>79725.444728485396</v>
      </c>
      <c r="E96">
        <v>57523.302342529598</v>
      </c>
      <c r="F96">
        <v>84372.101173660994</v>
      </c>
    </row>
    <row r="97" spans="1:6" x14ac:dyDescent="0.25">
      <c r="A97">
        <v>470</v>
      </c>
      <c r="B97">
        <v>70947.705392296499</v>
      </c>
      <c r="C97">
        <v>62126.987913438301</v>
      </c>
      <c r="D97">
        <v>79768.422871154704</v>
      </c>
      <c r="E97">
        <v>57457.582137663099</v>
      </c>
      <c r="F97">
        <v>84437.828646929804</v>
      </c>
    </row>
    <row r="98" spans="1:6" x14ac:dyDescent="0.25">
      <c r="A98">
        <v>471</v>
      </c>
      <c r="B98">
        <v>70947.703639896106</v>
      </c>
      <c r="C98">
        <v>62084.220026779498</v>
      </c>
      <c r="D98">
        <v>79811.1872530127</v>
      </c>
      <c r="E98">
        <v>57392.175227048203</v>
      </c>
      <c r="F98">
        <v>84503.232052744002</v>
      </c>
    </row>
    <row r="99" spans="1:6" x14ac:dyDescent="0.25">
      <c r="A99">
        <v>472</v>
      </c>
      <c r="B99">
        <v>70947.703556161607</v>
      </c>
      <c r="C99">
        <v>62041.659236383101</v>
      </c>
      <c r="D99">
        <v>79853.747875940098</v>
      </c>
      <c r="E99">
        <v>57327.0841594964</v>
      </c>
      <c r="F99">
        <v>84568.322952826697</v>
      </c>
    </row>
    <row r="100" spans="1:6" x14ac:dyDescent="0.25">
      <c r="A100">
        <v>473</v>
      </c>
      <c r="B100">
        <v>70947.705005379801</v>
      </c>
      <c r="C100">
        <v>61999.302287712198</v>
      </c>
      <c r="D100">
        <v>79896.107723047302</v>
      </c>
      <c r="E100">
        <v>57262.304029465296</v>
      </c>
      <c r="F100">
        <v>84633.105981294197</v>
      </c>
    </row>
    <row r="101" spans="1:6" x14ac:dyDescent="0.25">
      <c r="A101">
        <v>474</v>
      </c>
      <c r="B101">
        <v>70947.702868435706</v>
      </c>
      <c r="C101">
        <v>61957.141444534303</v>
      </c>
      <c r="D101">
        <v>79938.264292337102</v>
      </c>
      <c r="E101">
        <v>57197.825715303901</v>
      </c>
      <c r="F101">
        <v>84697.580021567395</v>
      </c>
    </row>
    <row r="102" spans="1:6" x14ac:dyDescent="0.25">
      <c r="A102">
        <v>475</v>
      </c>
      <c r="B102">
        <v>70947.7050205298</v>
      </c>
      <c r="C102">
        <v>61915.181559893303</v>
      </c>
      <c r="D102">
        <v>79980.228481166298</v>
      </c>
      <c r="E102">
        <v>57133.6524702233</v>
      </c>
      <c r="F102">
        <v>84761.7575708363</v>
      </c>
    </row>
    <row r="103" spans="1:6" x14ac:dyDescent="0.25">
      <c r="A103">
        <v>476</v>
      </c>
      <c r="B103">
        <v>70947.703365169597</v>
      </c>
      <c r="C103">
        <v>61873.411969322398</v>
      </c>
      <c r="D103">
        <v>80021.994761016802</v>
      </c>
      <c r="E103">
        <v>57069.772270353104</v>
      </c>
      <c r="F103">
        <v>84825.634459986206</v>
      </c>
    </row>
    <row r="104" spans="1:6" x14ac:dyDescent="0.25">
      <c r="A104">
        <v>477</v>
      </c>
      <c r="B104">
        <v>70947.704253970398</v>
      </c>
      <c r="C104">
        <v>61831.836282946599</v>
      </c>
      <c r="D104">
        <v>80063.572224994205</v>
      </c>
      <c r="E104">
        <v>57006.1872745609</v>
      </c>
      <c r="F104">
        <v>84889.221233379794</v>
      </c>
    </row>
    <row r="105" spans="1:6" x14ac:dyDescent="0.25">
      <c r="A105">
        <v>478</v>
      </c>
      <c r="B105">
        <v>70947.704153715793</v>
      </c>
      <c r="C105">
        <v>61790.4483520863</v>
      </c>
      <c r="D105">
        <v>80104.959955345301</v>
      </c>
      <c r="E105">
        <v>56942.889949624703</v>
      </c>
      <c r="F105">
        <v>84952.518357806999</v>
      </c>
    </row>
    <row r="106" spans="1:6" x14ac:dyDescent="0.25">
      <c r="A106">
        <v>479</v>
      </c>
      <c r="B106">
        <v>70947.703635343205</v>
      </c>
      <c r="C106">
        <v>61749.246268461196</v>
      </c>
      <c r="D106">
        <v>80146.161002225199</v>
      </c>
      <c r="E106">
        <v>56879.877074845499</v>
      </c>
      <c r="F106">
        <v>85015.530195840896</v>
      </c>
    </row>
    <row r="107" spans="1:6" x14ac:dyDescent="0.25">
      <c r="A107">
        <v>480</v>
      </c>
      <c r="B107">
        <v>70947.704498423598</v>
      </c>
      <c r="C107">
        <v>61708.229242941903</v>
      </c>
      <c r="D107">
        <v>80187.179753905206</v>
      </c>
      <c r="E107">
        <v>56817.146490718602</v>
      </c>
      <c r="F107">
        <v>85078.262506128507</v>
      </c>
    </row>
    <row r="108" spans="1:6" x14ac:dyDescent="0.25">
      <c r="A108">
        <v>481</v>
      </c>
      <c r="B108">
        <v>70947.703578853994</v>
      </c>
      <c r="C108">
        <v>61667.391771126997</v>
      </c>
      <c r="D108">
        <v>80228.015386580897</v>
      </c>
      <c r="E108">
        <v>56754.6914539637</v>
      </c>
      <c r="F108">
        <v>85140.715703744296</v>
      </c>
    </row>
    <row r="109" spans="1:6" x14ac:dyDescent="0.25">
      <c r="A109">
        <v>482</v>
      </c>
      <c r="B109">
        <v>70947.704323696904</v>
      </c>
      <c r="C109">
        <v>61626.734845237101</v>
      </c>
      <c r="D109">
        <v>80268.6738021567</v>
      </c>
      <c r="E109">
        <v>56692.511657286399</v>
      </c>
      <c r="F109">
        <v>85202.896990107402</v>
      </c>
    </row>
    <row r="110" spans="1:6" x14ac:dyDescent="0.25">
      <c r="A110">
        <v>483</v>
      </c>
      <c r="B110">
        <v>70947.703886737596</v>
      </c>
      <c r="C110">
        <v>61586.2533251735</v>
      </c>
      <c r="D110">
        <v>80309.154448301706</v>
      </c>
      <c r="E110">
        <v>56630.600746279299</v>
      </c>
      <c r="F110">
        <v>85264.807027196002</v>
      </c>
    </row>
    <row r="111" spans="1:6" x14ac:dyDescent="0.25">
      <c r="A111">
        <v>484</v>
      </c>
      <c r="B111">
        <v>70947.703988169407</v>
      </c>
      <c r="C111">
        <v>61545.946647945901</v>
      </c>
      <c r="D111">
        <v>80349.461328392994</v>
      </c>
      <c r="E111">
        <v>56568.956949307503</v>
      </c>
      <c r="F111">
        <v>85326.451027031406</v>
      </c>
    </row>
    <row r="112" spans="1:6" x14ac:dyDescent="0.25">
      <c r="A112">
        <v>485</v>
      </c>
      <c r="B112">
        <v>70947.704163998395</v>
      </c>
      <c r="C112">
        <v>61505.812093034197</v>
      </c>
      <c r="D112">
        <v>80389.596234962606</v>
      </c>
      <c r="E112">
        <v>56507.576351318399</v>
      </c>
      <c r="F112">
        <v>85387.831976678397</v>
      </c>
    </row>
    <row r="113" spans="1:6" x14ac:dyDescent="0.25">
      <c r="A113">
        <v>486</v>
      </c>
      <c r="B113">
        <v>70947.7038203376</v>
      </c>
      <c r="C113">
        <v>61465.846920122502</v>
      </c>
      <c r="D113">
        <v>80429.560720552603</v>
      </c>
      <c r="E113">
        <v>56446.455075745202</v>
      </c>
      <c r="F113">
        <v>85448.952564930005</v>
      </c>
    </row>
    <row r="114" spans="1:6" x14ac:dyDescent="0.25">
      <c r="A114">
        <v>487</v>
      </c>
      <c r="B114">
        <v>70947.704209483796</v>
      </c>
      <c r="C114">
        <v>61426.050202371203</v>
      </c>
      <c r="D114">
        <v>80469.358216596404</v>
      </c>
      <c r="E114">
        <v>56385.591042182903</v>
      </c>
      <c r="F114">
        <v>85509.817376784704</v>
      </c>
    </row>
    <row r="115" spans="1:6" x14ac:dyDescent="0.25">
      <c r="A115">
        <v>488</v>
      </c>
      <c r="B115">
        <v>70947.703877953303</v>
      </c>
      <c r="C115">
        <v>61386.418423438801</v>
      </c>
      <c r="D115">
        <v>80508.989332467798</v>
      </c>
      <c r="E115">
        <v>56324.979642279199</v>
      </c>
      <c r="F115">
        <v>85570.428113627306</v>
      </c>
    </row>
    <row r="116" spans="1:6" x14ac:dyDescent="0.25">
      <c r="A116">
        <v>489</v>
      </c>
      <c r="B116">
        <v>70947.704087706501</v>
      </c>
      <c r="C116">
        <v>61346.950775945603</v>
      </c>
      <c r="D116">
        <v>80548.457399467501</v>
      </c>
      <c r="E116">
        <v>56264.618973211996</v>
      </c>
      <c r="F116">
        <v>85630.789202201093</v>
      </c>
    </row>
    <row r="117" spans="1:6" x14ac:dyDescent="0.25">
      <c r="A117">
        <v>490</v>
      </c>
      <c r="B117">
        <v>70947.704019421406</v>
      </c>
      <c r="C117">
        <v>61307.644434686299</v>
      </c>
      <c r="D117">
        <v>80587.7636041566</v>
      </c>
      <c r="E117">
        <v>56204.505147925498</v>
      </c>
      <c r="F117">
        <v>85690.902890917394</v>
      </c>
    </row>
    <row r="118" spans="1:6" x14ac:dyDescent="0.25">
      <c r="A118">
        <v>491</v>
      </c>
      <c r="B118">
        <v>70947.703964761706</v>
      </c>
      <c r="C118">
        <v>61268.497730996802</v>
      </c>
      <c r="D118">
        <v>80626.910198526704</v>
      </c>
      <c r="E118">
        <v>56144.635460020603</v>
      </c>
      <c r="F118">
        <v>85750.772469502801</v>
      </c>
    </row>
    <row r="119" spans="1:6" x14ac:dyDescent="0.25">
      <c r="A119">
        <v>492</v>
      </c>
      <c r="B119">
        <v>70947.704099317401</v>
      </c>
      <c r="C119">
        <v>61229.508896524501</v>
      </c>
      <c r="D119">
        <v>80665.899302110396</v>
      </c>
      <c r="E119">
        <v>56085.007112083898</v>
      </c>
      <c r="F119">
        <v>85810.401086550904</v>
      </c>
    </row>
    <row r="120" spans="1:6" x14ac:dyDescent="0.25">
      <c r="A120">
        <v>493</v>
      </c>
      <c r="B120">
        <v>70947.703936245802</v>
      </c>
      <c r="C120">
        <v>61190.675570649597</v>
      </c>
      <c r="D120">
        <v>80704.732301842101</v>
      </c>
      <c r="E120">
        <v>56025.6167515778</v>
      </c>
      <c r="F120">
        <v>85869.791120913898</v>
      </c>
    </row>
    <row r="121" spans="1:6" x14ac:dyDescent="0.25">
      <c r="A121">
        <v>494</v>
      </c>
      <c r="B121">
        <v>70947.704082329496</v>
      </c>
      <c r="C121">
        <v>61151.996493432103</v>
      </c>
      <c r="D121">
        <v>80743.411671227004</v>
      </c>
      <c r="E121">
        <v>55966.462130378903</v>
      </c>
      <c r="F121">
        <v>85928.946034280103</v>
      </c>
    </row>
    <row r="122" spans="1:6" x14ac:dyDescent="0.25">
      <c r="A122">
        <v>495</v>
      </c>
      <c r="B122">
        <v>70947.703983571599</v>
      </c>
      <c r="C122">
        <v>61113.4693029142</v>
      </c>
      <c r="D122">
        <v>80781.938664229005</v>
      </c>
      <c r="E122">
        <v>55907.539929453</v>
      </c>
      <c r="F122">
        <v>85987.868037690205</v>
      </c>
    </row>
    <row r="123" spans="1:6" x14ac:dyDescent="0.25">
      <c r="A123">
        <v>496</v>
      </c>
      <c r="B123">
        <v>70947.7040232695</v>
      </c>
      <c r="C123">
        <v>61075.092598886797</v>
      </c>
      <c r="D123">
        <v>80820.315447652203</v>
      </c>
      <c r="E123">
        <v>55848.847804459503</v>
      </c>
      <c r="F123">
        <v>86046.560242079504</v>
      </c>
    </row>
    <row r="124" spans="1:6" x14ac:dyDescent="0.25">
      <c r="A124">
        <v>497</v>
      </c>
      <c r="B124">
        <v>70947.704037534495</v>
      </c>
      <c r="C124">
        <v>61036.864468341002</v>
      </c>
      <c r="D124">
        <v>80858.543606727995</v>
      </c>
      <c r="E124">
        <v>55790.382916461203</v>
      </c>
      <c r="F124">
        <v>86105.025158607707</v>
      </c>
    </row>
    <row r="125" spans="1:6" x14ac:dyDescent="0.25">
      <c r="A125">
        <v>498</v>
      </c>
      <c r="B125">
        <v>70947.703985907196</v>
      </c>
      <c r="C125">
        <v>60998.783163628497</v>
      </c>
      <c r="D125">
        <v>80896.624808185894</v>
      </c>
      <c r="E125">
        <v>55732.142614078599</v>
      </c>
      <c r="F125">
        <v>86163.265357735698</v>
      </c>
    </row>
    <row r="126" spans="1:6" x14ac:dyDescent="0.25">
      <c r="A126">
        <v>499</v>
      </c>
      <c r="B126">
        <v>70947.704053544207</v>
      </c>
      <c r="C126">
        <v>60960.847182776502</v>
      </c>
      <c r="D126">
        <v>80934.560924311896</v>
      </c>
      <c r="E126">
        <v>55674.124502226601</v>
      </c>
      <c r="F126">
        <v>86221.283604861805</v>
      </c>
    </row>
    <row r="127" spans="1:6" x14ac:dyDescent="0.25">
      <c r="A127">
        <v>500</v>
      </c>
      <c r="B127">
        <v>70947.703989796093</v>
      </c>
      <c r="C127">
        <v>60923.054632587002</v>
      </c>
      <c r="D127">
        <v>80972.353347005206</v>
      </c>
      <c r="E127">
        <v>55616.325818194397</v>
      </c>
      <c r="F127">
        <v>86279.082161397804</v>
      </c>
    </row>
    <row r="128" spans="1:6" x14ac:dyDescent="0.25">
      <c r="A128">
        <v>501</v>
      </c>
      <c r="B128">
        <v>70947.704035548901</v>
      </c>
      <c r="C128">
        <v>60885.404132449803</v>
      </c>
      <c r="D128">
        <v>81010.003938648093</v>
      </c>
      <c r="E128">
        <v>55558.744323003702</v>
      </c>
      <c r="F128">
        <v>86336.663748094201</v>
      </c>
    </row>
    <row r="129" spans="1:6" x14ac:dyDescent="0.25">
      <c r="A129">
        <v>502</v>
      </c>
      <c r="B129">
        <v>70947.704014189396</v>
      </c>
      <c r="C129">
        <v>60847.893919813199</v>
      </c>
      <c r="D129">
        <v>81047.514108565607</v>
      </c>
      <c r="E129">
        <v>55501.377414557501</v>
      </c>
      <c r="F129">
        <v>86394.030613821305</v>
      </c>
    </row>
    <row r="130" spans="1:6" x14ac:dyDescent="0.25">
      <c r="A130">
        <v>503</v>
      </c>
      <c r="B130">
        <v>70947.704012090297</v>
      </c>
      <c r="C130">
        <v>60810.522523721404</v>
      </c>
      <c r="D130">
        <v>81084.885500459204</v>
      </c>
      <c r="E130">
        <v>55444.222797500202</v>
      </c>
      <c r="F130">
        <v>86451.185226680303</v>
      </c>
    </row>
    <row r="131" spans="1:6" x14ac:dyDescent="0.25">
      <c r="A131">
        <v>504</v>
      </c>
      <c r="B131">
        <v>70947.704031401998</v>
      </c>
      <c r="C131">
        <v>60773.288414707997</v>
      </c>
      <c r="D131">
        <v>81122.119648096006</v>
      </c>
      <c r="E131">
        <v>55387.278131576597</v>
      </c>
      <c r="F131">
        <v>86508.129931227406</v>
      </c>
    </row>
    <row r="132" spans="1:6" x14ac:dyDescent="0.25">
      <c r="A132">
        <v>505</v>
      </c>
      <c r="B132">
        <v>70947.704003657607</v>
      </c>
      <c r="C132">
        <v>60736.190025534001</v>
      </c>
      <c r="D132">
        <v>81159.217981781199</v>
      </c>
      <c r="E132">
        <v>55330.541056145201</v>
      </c>
      <c r="F132">
        <v>86564.866951169897</v>
      </c>
    </row>
    <row r="133" spans="1:6" x14ac:dyDescent="0.25">
      <c r="A133">
        <v>506</v>
      </c>
      <c r="B133">
        <v>70947.704031214002</v>
      </c>
      <c r="C133">
        <v>60699.225981630399</v>
      </c>
      <c r="D133">
        <v>81196.182080797604</v>
      </c>
      <c r="E133">
        <v>55274.009414800101</v>
      </c>
      <c r="F133">
        <v>86621.398647627895</v>
      </c>
    </row>
    <row r="134" spans="1:6" x14ac:dyDescent="0.25">
      <c r="A134">
        <v>507</v>
      </c>
      <c r="B134">
        <v>70947.704010309302</v>
      </c>
      <c r="C134">
        <v>60662.394733152098</v>
      </c>
      <c r="D134">
        <v>81233.0132874665</v>
      </c>
      <c r="E134">
        <v>55217.680892185803</v>
      </c>
      <c r="F134">
        <v>86677.727128432802</v>
      </c>
    </row>
    <row r="135" spans="1:6" x14ac:dyDescent="0.25">
      <c r="A135">
        <v>508</v>
      </c>
      <c r="B135">
        <v>70947.704021254802</v>
      </c>
      <c r="C135">
        <v>60625.694937573397</v>
      </c>
      <c r="D135">
        <v>81269.713104936294</v>
      </c>
      <c r="E135">
        <v>55161.553392572401</v>
      </c>
      <c r="F135">
        <v>86733.854649937304</v>
      </c>
    </row>
    <row r="136" spans="1:6" x14ac:dyDescent="0.25">
      <c r="A136">
        <v>509</v>
      </c>
      <c r="B136">
        <v>70947.704020412697</v>
      </c>
      <c r="C136">
        <v>60589.1251542639</v>
      </c>
      <c r="D136">
        <v>81306.282886561501</v>
      </c>
      <c r="E136">
        <v>55105.624735805999</v>
      </c>
      <c r="F136">
        <v>86789.783305019402</v>
      </c>
    </row>
    <row r="137" spans="1:6" x14ac:dyDescent="0.25">
      <c r="A137">
        <v>510</v>
      </c>
      <c r="B137">
        <v>70947.704013428694</v>
      </c>
      <c r="C137">
        <v>60552.684017397201</v>
      </c>
      <c r="D137">
        <v>81342.724009460202</v>
      </c>
      <c r="E137">
        <v>55049.892830046898</v>
      </c>
      <c r="F137">
        <v>86845.515196810506</v>
      </c>
    </row>
    <row r="138" spans="1:6" x14ac:dyDescent="0.25">
      <c r="A138">
        <v>511</v>
      </c>
      <c r="B138">
        <v>70947.704024670893</v>
      </c>
      <c r="C138">
        <v>60516.370201912599</v>
      </c>
      <c r="D138">
        <v>81379.037847429194</v>
      </c>
      <c r="E138">
        <v>54994.355635889799</v>
      </c>
      <c r="F138">
        <v>86901.052413451995</v>
      </c>
    </row>
    <row r="139" spans="1:6" x14ac:dyDescent="0.25">
      <c r="A139">
        <v>512</v>
      </c>
      <c r="B139">
        <v>70947.704012870003</v>
      </c>
      <c r="C139">
        <v>60480.1823427036</v>
      </c>
      <c r="D139">
        <v>81415.225683036304</v>
      </c>
      <c r="E139">
        <v>54939.011087431398</v>
      </c>
      <c r="F139">
        <v>86956.396938308593</v>
      </c>
    </row>
    <row r="140" spans="1:6" x14ac:dyDescent="0.25">
      <c r="A140">
        <v>513</v>
      </c>
      <c r="B140">
        <v>70947.704022305101</v>
      </c>
      <c r="C140">
        <v>60444.119181145303</v>
      </c>
      <c r="D140">
        <v>81451.288863465001</v>
      </c>
      <c r="E140">
        <v>54883.857236330601</v>
      </c>
      <c r="F140">
        <v>87011.5508082796</v>
      </c>
    </row>
    <row r="141" spans="1:6" x14ac:dyDescent="0.25">
      <c r="A141">
        <v>514</v>
      </c>
      <c r="B141">
        <v>70947.704016884498</v>
      </c>
      <c r="C141">
        <v>60408.179401728397</v>
      </c>
      <c r="D141">
        <v>81487.2286320407</v>
      </c>
      <c r="E141">
        <v>54828.892089795801</v>
      </c>
      <c r="F141">
        <v>87066.515943973194</v>
      </c>
    </row>
    <row r="142" spans="1:6" x14ac:dyDescent="0.25">
      <c r="A142">
        <v>515</v>
      </c>
      <c r="B142">
        <v>70947.704017994096</v>
      </c>
      <c r="C142">
        <v>60372.361767755297</v>
      </c>
      <c r="D142">
        <v>81523.046268232807</v>
      </c>
      <c r="E142">
        <v>54774.113745140203</v>
      </c>
      <c r="F142">
        <v>87121.294290847902</v>
      </c>
    </row>
    <row r="143" spans="1:6" x14ac:dyDescent="0.25">
      <c r="A143">
        <v>516</v>
      </c>
      <c r="B143">
        <v>70947.704020400997</v>
      </c>
      <c r="C143">
        <v>60336.665036861799</v>
      </c>
      <c r="D143">
        <v>81558.743003940297</v>
      </c>
      <c r="E143">
        <v>54719.5203051016</v>
      </c>
      <c r="F143">
        <v>87175.887735700497</v>
      </c>
    </row>
    <row r="144" spans="1:6" x14ac:dyDescent="0.25">
      <c r="A144">
        <v>517</v>
      </c>
      <c r="B144">
        <v>70947.704015908093</v>
      </c>
      <c r="C144">
        <v>60301.087985189799</v>
      </c>
      <c r="D144">
        <v>81594.320046626395</v>
      </c>
      <c r="E144">
        <v>54665.109902290002</v>
      </c>
      <c r="F144">
        <v>87230.2981295262</v>
      </c>
    </row>
    <row r="145" spans="1:6" x14ac:dyDescent="0.25">
      <c r="A145">
        <v>518</v>
      </c>
      <c r="B145">
        <v>70947.704020914403</v>
      </c>
      <c r="C145">
        <v>60265.629432826499</v>
      </c>
      <c r="D145">
        <v>81629.778609002198</v>
      </c>
      <c r="E145">
        <v>54610.880723503302</v>
      </c>
      <c r="F145">
        <v>87284.527318325505</v>
      </c>
    </row>
    <row r="146" spans="1:6" x14ac:dyDescent="0.25">
      <c r="A146">
        <v>519</v>
      </c>
      <c r="B146">
        <v>70947.704016703094</v>
      </c>
      <c r="C146">
        <v>60230.288185340301</v>
      </c>
      <c r="D146">
        <v>81665.119848065893</v>
      </c>
      <c r="E146">
        <v>54556.830951923999</v>
      </c>
      <c r="F146">
        <v>87338.577081482203</v>
      </c>
    </row>
    <row r="147" spans="1:6" x14ac:dyDescent="0.25">
      <c r="A147">
        <v>520</v>
      </c>
      <c r="B147">
        <v>70947.704019319499</v>
      </c>
      <c r="C147">
        <v>60195.0631018329</v>
      </c>
      <c r="D147">
        <v>81700.344936805996</v>
      </c>
      <c r="E147">
        <v>54502.958834205099</v>
      </c>
      <c r="F147">
        <v>87392.449204433899</v>
      </c>
    </row>
    <row r="148" spans="1:6" x14ac:dyDescent="0.25">
      <c r="A148">
        <v>521</v>
      </c>
      <c r="B148">
        <v>70947.704018525197</v>
      </c>
      <c r="C148">
        <v>60159.953034238897</v>
      </c>
      <c r="D148">
        <v>81735.455002811403</v>
      </c>
      <c r="E148">
        <v>54449.262619951798</v>
      </c>
      <c r="F148">
        <v>87446.145417098494</v>
      </c>
    </row>
    <row r="149" spans="1:6" x14ac:dyDescent="0.25">
      <c r="A149">
        <v>522</v>
      </c>
      <c r="B149">
        <v>70947.704017756405</v>
      </c>
      <c r="C149">
        <v>60124.956866692002</v>
      </c>
      <c r="D149">
        <v>81770.4511688208</v>
      </c>
      <c r="E149">
        <v>54395.7406007748</v>
      </c>
      <c r="F149">
        <v>87499.667434738003</v>
      </c>
    </row>
    <row r="150" spans="1:6" x14ac:dyDescent="0.25">
      <c r="A150">
        <v>523</v>
      </c>
      <c r="B150">
        <v>70947.704019523502</v>
      </c>
      <c r="C150">
        <v>60090.073500164501</v>
      </c>
      <c r="D150">
        <v>81805.334538882496</v>
      </c>
      <c r="E150">
        <v>54342.3910945276</v>
      </c>
      <c r="F150">
        <v>87553.016944519404</v>
      </c>
    </row>
    <row r="151" spans="1:6" x14ac:dyDescent="0.25">
      <c r="A151">
        <v>524</v>
      </c>
      <c r="B151">
        <v>70947.704017420197</v>
      </c>
      <c r="C151">
        <v>60055.3018447145</v>
      </c>
      <c r="D151">
        <v>81840.106190125807</v>
      </c>
      <c r="E151">
        <v>54289.212437679002</v>
      </c>
      <c r="F151">
        <v>87606.195597161306</v>
      </c>
    </row>
    <row r="152" spans="1:6" x14ac:dyDescent="0.25">
      <c r="A152">
        <v>525</v>
      </c>
      <c r="B152">
        <v>70947.7040192805</v>
      </c>
      <c r="C152">
        <v>60020.6408415357</v>
      </c>
      <c r="D152">
        <v>81874.7671970253</v>
      </c>
      <c r="E152">
        <v>54236.203006777301</v>
      </c>
      <c r="F152">
        <v>87659.205031783596</v>
      </c>
    </row>
    <row r="153" spans="1:6" x14ac:dyDescent="0.25">
      <c r="A153">
        <v>526</v>
      </c>
      <c r="B153">
        <v>70947.704018043107</v>
      </c>
      <c r="C153">
        <v>59986.089434039299</v>
      </c>
      <c r="D153">
        <v>81909.3186020469</v>
      </c>
      <c r="E153">
        <v>54183.361189647701</v>
      </c>
      <c r="F153">
        <v>87712.046846438403</v>
      </c>
    </row>
    <row r="154" spans="1:6" x14ac:dyDescent="0.25">
      <c r="A154">
        <v>527</v>
      </c>
      <c r="B154">
        <v>70947.704018517994</v>
      </c>
      <c r="C154">
        <v>59951.6465938783</v>
      </c>
      <c r="D154">
        <v>81943.761443157593</v>
      </c>
      <c r="E154">
        <v>54130.685411022801</v>
      </c>
      <c r="F154">
        <v>87764.722626013099</v>
      </c>
    </row>
    <row r="155" spans="1:6" x14ac:dyDescent="0.25">
      <c r="A155">
        <v>528</v>
      </c>
      <c r="B155">
        <v>70947.704018730903</v>
      </c>
      <c r="C155">
        <v>59917.311302044604</v>
      </c>
      <c r="D155">
        <v>81978.096735417101</v>
      </c>
      <c r="E155">
        <v>54078.174113509398</v>
      </c>
      <c r="F155">
        <v>87817.233923952299</v>
      </c>
    </row>
    <row r="156" spans="1:6" x14ac:dyDescent="0.25">
      <c r="A156">
        <v>529</v>
      </c>
      <c r="B156">
        <v>70947.704018049</v>
      </c>
      <c r="C156">
        <v>59883.082556751797</v>
      </c>
      <c r="D156">
        <v>82012.325479346197</v>
      </c>
      <c r="E156">
        <v>54025.825765342299</v>
      </c>
      <c r="F156">
        <v>87869.582270755796</v>
      </c>
    </row>
    <row r="157" spans="1:6" x14ac:dyDescent="0.25">
      <c r="A157">
        <v>530</v>
      </c>
      <c r="B157">
        <v>70947.704018923803</v>
      </c>
      <c r="C157">
        <v>59848.959374589598</v>
      </c>
      <c r="D157">
        <v>82046.448663257994</v>
      </c>
      <c r="E157">
        <v>53973.638861227497</v>
      </c>
      <c r="F157">
        <v>87921.769176620102</v>
      </c>
    </row>
    <row r="158" spans="1:6" x14ac:dyDescent="0.25">
      <c r="A158">
        <v>531</v>
      </c>
      <c r="B158">
        <v>70947.704018110002</v>
      </c>
      <c r="C158">
        <v>59814.940781706202</v>
      </c>
      <c r="D158">
        <v>82080.467254513904</v>
      </c>
      <c r="E158">
        <v>53921.611913505003</v>
      </c>
      <c r="F158">
        <v>87973.796122714994</v>
      </c>
    </row>
    <row r="159" spans="1:6" x14ac:dyDescent="0.25">
      <c r="A159">
        <v>532</v>
      </c>
      <c r="B159">
        <v>70947.704018685501</v>
      </c>
      <c r="C159">
        <v>59781.025825245597</v>
      </c>
      <c r="D159">
        <v>82114.382212125405</v>
      </c>
      <c r="E159">
        <v>53869.743463278297</v>
      </c>
      <c r="F159">
        <v>88025.664574092705</v>
      </c>
    </row>
    <row r="160" spans="1:6" x14ac:dyDescent="0.25">
      <c r="A160">
        <v>533</v>
      </c>
      <c r="B160">
        <v>70947.704018425793</v>
      </c>
      <c r="C160">
        <v>59747.213561581899</v>
      </c>
      <c r="D160">
        <v>82148.194475269804</v>
      </c>
      <c r="E160">
        <v>53818.032068573499</v>
      </c>
      <c r="F160">
        <v>88077.375968278197</v>
      </c>
    </row>
    <row r="161" spans="1:6" x14ac:dyDescent="0.25">
      <c r="A161">
        <v>534</v>
      </c>
      <c r="B161">
        <v>70947.704018385804</v>
      </c>
      <c r="C161">
        <v>59713.503064529301</v>
      </c>
      <c r="D161">
        <v>82181.904972242293</v>
      </c>
      <c r="E161">
        <v>53766.476312353203</v>
      </c>
      <c r="F161">
        <v>88128.931724418304</v>
      </c>
    </row>
    <row r="162" spans="1:6" x14ac:dyDescent="0.25">
      <c r="A162">
        <v>535</v>
      </c>
      <c r="B162">
        <v>70947.704018642602</v>
      </c>
      <c r="C162">
        <v>59679.893420759603</v>
      </c>
      <c r="D162">
        <v>82215.514616525703</v>
      </c>
      <c r="E162">
        <v>53715.074797761699</v>
      </c>
      <c r="F162">
        <v>88180.333239523607</v>
      </c>
    </row>
    <row r="163" spans="1:6" x14ac:dyDescent="0.25">
      <c r="A163">
        <v>536</v>
      </c>
      <c r="B163">
        <v>70947.704018282806</v>
      </c>
      <c r="C163">
        <v>59646.383729593901</v>
      </c>
      <c r="D163">
        <v>82249.024306971696</v>
      </c>
      <c r="E163">
        <v>53663.826147813197</v>
      </c>
      <c r="F163">
        <v>88231.581888752393</v>
      </c>
    </row>
    <row r="164" spans="1:6" x14ac:dyDescent="0.25">
      <c r="A164">
        <v>537</v>
      </c>
      <c r="B164">
        <v>70947.704018635399</v>
      </c>
      <c r="C164">
        <v>59612.973105835103</v>
      </c>
      <c r="D164">
        <v>82282.434931435593</v>
      </c>
      <c r="E164">
        <v>53612.729008011702</v>
      </c>
      <c r="F164">
        <v>88282.679029259001</v>
      </c>
    </row>
    <row r="165" spans="1:6" x14ac:dyDescent="0.25">
      <c r="A165">
        <v>538</v>
      </c>
      <c r="B165">
        <v>70947.7040183715</v>
      </c>
      <c r="C165">
        <v>59579.660674705003</v>
      </c>
      <c r="D165">
        <v>82315.747362038106</v>
      </c>
      <c r="E165">
        <v>53561.782041202903</v>
      </c>
      <c r="F165">
        <v>88333.625995540206</v>
      </c>
    </row>
    <row r="166" spans="1:6" x14ac:dyDescent="0.25">
      <c r="A166">
        <v>539</v>
      </c>
      <c r="B166">
        <v>70947.704018506003</v>
      </c>
      <c r="C166">
        <v>59546.445576500402</v>
      </c>
      <c r="D166">
        <v>82348.962460511699</v>
      </c>
      <c r="E166">
        <v>53510.983932047202</v>
      </c>
      <c r="F166">
        <v>88384.424104964899</v>
      </c>
    </row>
    <row r="167" spans="1:6" x14ac:dyDescent="0.25">
      <c r="A167">
        <v>540</v>
      </c>
      <c r="B167">
        <v>70947.704018500997</v>
      </c>
      <c r="C167">
        <v>59513.326962473497</v>
      </c>
      <c r="D167">
        <v>82382.081074528396</v>
      </c>
      <c r="E167">
        <v>53460.333382781602</v>
      </c>
      <c r="F167">
        <v>88435.0746542204</v>
      </c>
    </row>
    <row r="168" spans="1:6" x14ac:dyDescent="0.25">
      <c r="A168">
        <v>541</v>
      </c>
      <c r="B168">
        <v>70947.704018407196</v>
      </c>
      <c r="C168">
        <v>59480.303996725503</v>
      </c>
      <c r="D168">
        <v>82415.104040088801</v>
      </c>
      <c r="E168">
        <v>53409.829114981898</v>
      </c>
      <c r="F168">
        <v>88485.578921832406</v>
      </c>
    </row>
    <row r="169" spans="1:6" x14ac:dyDescent="0.25">
      <c r="A169">
        <v>542</v>
      </c>
      <c r="B169">
        <v>70947.704018553399</v>
      </c>
      <c r="C169">
        <v>59447.3758556147</v>
      </c>
      <c r="D169">
        <v>82448.032181492206</v>
      </c>
      <c r="E169">
        <v>53359.469868823398</v>
      </c>
      <c r="F169">
        <v>88535.938168283494</v>
      </c>
    </row>
    <row r="170" spans="1:6" x14ac:dyDescent="0.25">
      <c r="A170">
        <v>543</v>
      </c>
      <c r="B170">
        <v>70947.704018402103</v>
      </c>
      <c r="C170">
        <v>59414.541726421303</v>
      </c>
      <c r="D170">
        <v>82480.8663103828</v>
      </c>
      <c r="E170">
        <v>53309.254401642604</v>
      </c>
      <c r="F170">
        <v>88586.153635161594</v>
      </c>
    </row>
    <row r="171" spans="1:6" x14ac:dyDescent="0.25">
      <c r="A171">
        <v>544</v>
      </c>
      <c r="B171">
        <v>70947.704018521501</v>
      </c>
      <c r="C171">
        <v>59381.800809038403</v>
      </c>
      <c r="D171">
        <v>82513.607228004694</v>
      </c>
      <c r="E171">
        <v>53259.181489480703</v>
      </c>
      <c r="F171">
        <v>88636.226547562299</v>
      </c>
    </row>
    <row r="172" spans="1:6" x14ac:dyDescent="0.25">
      <c r="A172">
        <v>545</v>
      </c>
      <c r="B172">
        <v>70947.704018454402</v>
      </c>
      <c r="C172">
        <v>59349.152313647697</v>
      </c>
      <c r="D172">
        <v>82546.2557232611</v>
      </c>
      <c r="E172">
        <v>53209.249924657197</v>
      </c>
      <c r="F172">
        <v>88686.158112251505</v>
      </c>
    </row>
    <row r="173" spans="1:6" x14ac:dyDescent="0.25">
      <c r="A173">
        <v>546</v>
      </c>
      <c r="B173">
        <v>70947.704018466204</v>
      </c>
      <c r="C173">
        <v>59316.595462228201</v>
      </c>
      <c r="D173">
        <v>82578.812574704105</v>
      </c>
      <c r="E173">
        <v>53159.458517151099</v>
      </c>
      <c r="F173">
        <v>88735.949519781207</v>
      </c>
    </row>
    <row r="174" spans="1:6" x14ac:dyDescent="0.25">
      <c r="A174">
        <v>547</v>
      </c>
      <c r="B174">
        <v>70947.704018498902</v>
      </c>
      <c r="C174">
        <v>59284.129487294304</v>
      </c>
      <c r="D174">
        <v>82611.278549703595</v>
      </c>
      <c r="E174">
        <v>53109.806093225001</v>
      </c>
      <c r="F174">
        <v>88785.601943772897</v>
      </c>
    </row>
    <row r="175" spans="1:6" x14ac:dyDescent="0.25">
      <c r="A175">
        <v>548</v>
      </c>
      <c r="B175">
        <v>70947.704018440301</v>
      </c>
      <c r="C175">
        <v>59251.753631965803</v>
      </c>
      <c r="D175">
        <v>82643.654404914705</v>
      </c>
      <c r="E175">
        <v>53060.291495389902</v>
      </c>
      <c r="F175">
        <v>88835.116541490599</v>
      </c>
    </row>
    <row r="176" spans="1:6" x14ac:dyDescent="0.25">
      <c r="A176">
        <v>549</v>
      </c>
      <c r="B176">
        <v>70947.704018504606</v>
      </c>
      <c r="C176">
        <v>59219.467150124299</v>
      </c>
      <c r="D176">
        <v>82675.940886885001</v>
      </c>
      <c r="E176">
        <v>53010.913582442903</v>
      </c>
      <c r="F176">
        <v>88884.494454566404</v>
      </c>
    </row>
    <row r="177" spans="1:6" x14ac:dyDescent="0.25">
      <c r="A177">
        <v>550</v>
      </c>
      <c r="B177">
        <v>70947.704018451201</v>
      </c>
      <c r="C177">
        <v>59187.269305449998</v>
      </c>
      <c r="D177">
        <v>82708.138731452404</v>
      </c>
      <c r="E177">
        <v>52961.671228407497</v>
      </c>
      <c r="F177">
        <v>88933.736808494796</v>
      </c>
    </row>
    <row r="178" spans="1:6" x14ac:dyDescent="0.25">
      <c r="A178">
        <v>551</v>
      </c>
      <c r="B178">
        <v>70947.704018483797</v>
      </c>
      <c r="C178">
        <v>59155.159372110596</v>
      </c>
      <c r="D178">
        <v>82740.248664856903</v>
      </c>
      <c r="E178">
        <v>52912.563323111099</v>
      </c>
      <c r="F178">
        <v>88982.844713856495</v>
      </c>
    </row>
    <row r="179" spans="1:6" x14ac:dyDescent="0.25">
      <c r="A179">
        <v>552</v>
      </c>
      <c r="B179">
        <v>70947.7040184746</v>
      </c>
      <c r="C179">
        <v>59123.136633802496</v>
      </c>
      <c r="D179">
        <v>82772.271403146806</v>
      </c>
      <c r="E179">
        <v>52863.588771129303</v>
      </c>
      <c r="F179">
        <v>89031.819265819999</v>
      </c>
    </row>
    <row r="180" spans="1:6" x14ac:dyDescent="0.25">
      <c r="A180">
        <v>553</v>
      </c>
      <c r="B180">
        <v>70947.704018463905</v>
      </c>
      <c r="C180">
        <v>59091.2003840623</v>
      </c>
      <c r="D180">
        <v>82804.207652865502</v>
      </c>
      <c r="E180">
        <v>52814.7464919985</v>
      </c>
      <c r="F180">
        <v>89080.661544929302</v>
      </c>
    </row>
    <row r="181" spans="1:6" x14ac:dyDescent="0.25">
      <c r="A181">
        <v>554</v>
      </c>
      <c r="B181">
        <v>70947.7040184871</v>
      </c>
      <c r="C181">
        <v>59059.349925908398</v>
      </c>
      <c r="D181">
        <v>82836.058111065795</v>
      </c>
      <c r="E181">
        <v>52766.035419758598</v>
      </c>
      <c r="F181">
        <v>89129.372617215602</v>
      </c>
    </row>
    <row r="182" spans="1:6" x14ac:dyDescent="0.25">
      <c r="A182">
        <v>555</v>
      </c>
      <c r="B182">
        <v>70947.704018460005</v>
      </c>
      <c r="C182">
        <v>59027.584571555897</v>
      </c>
      <c r="D182">
        <v>82867.823465364098</v>
      </c>
      <c r="E182">
        <v>52717.454502577697</v>
      </c>
      <c r="F182">
        <v>89177.953534342203</v>
      </c>
    </row>
    <row r="183" spans="1:6" x14ac:dyDescent="0.25">
      <c r="A183">
        <v>556</v>
      </c>
      <c r="B183">
        <v>70947.704018483695</v>
      </c>
      <c r="C183">
        <v>58995.903642539903</v>
      </c>
      <c r="D183">
        <v>82899.504394427393</v>
      </c>
      <c r="E183">
        <v>52669.002702780199</v>
      </c>
      <c r="F183">
        <v>89226.405334187104</v>
      </c>
    </row>
    <row r="184" spans="1:6" x14ac:dyDescent="0.25">
      <c r="A184">
        <v>557</v>
      </c>
      <c r="B184">
        <v>70947.704018468197</v>
      </c>
      <c r="C184">
        <v>58964.306469177398</v>
      </c>
      <c r="D184">
        <v>82931.101567758902</v>
      </c>
      <c r="E184">
        <v>52620.678996221497</v>
      </c>
      <c r="F184">
        <v>89274.729040714898</v>
      </c>
    </row>
    <row r="185" spans="1:6" x14ac:dyDescent="0.25">
      <c r="A185">
        <v>558</v>
      </c>
      <c r="B185">
        <v>70947.7040184738</v>
      </c>
      <c r="C185">
        <v>58932.792390738701</v>
      </c>
      <c r="D185">
        <v>82962.615646208898</v>
      </c>
      <c r="E185">
        <v>52572.482372370898</v>
      </c>
      <c r="F185">
        <v>89322.925664576804</v>
      </c>
    </row>
    <row r="186" spans="1:6" x14ac:dyDescent="0.25">
      <c r="A186">
        <v>559</v>
      </c>
      <c r="B186">
        <v>70947.704018476899</v>
      </c>
      <c r="C186">
        <v>58901.3607550534</v>
      </c>
      <c r="D186">
        <v>82994.047281900406</v>
      </c>
      <c r="E186">
        <v>52524.411833832397</v>
      </c>
      <c r="F186">
        <v>89370.996203121395</v>
      </c>
    </row>
    <row r="187" spans="1:6" x14ac:dyDescent="0.25">
      <c r="A187">
        <v>560</v>
      </c>
      <c r="B187">
        <v>70947.704018467906</v>
      </c>
      <c r="C187">
        <v>58870.010918452397</v>
      </c>
      <c r="D187">
        <v>83025.397118483495</v>
      </c>
      <c r="E187">
        <v>52476.466396204203</v>
      </c>
      <c r="F187">
        <v>89418.941640731602</v>
      </c>
    </row>
    <row r="188" spans="1:6" x14ac:dyDescent="0.25">
      <c r="A188">
        <v>561</v>
      </c>
      <c r="B188">
        <v>70947.704018479199</v>
      </c>
      <c r="C188">
        <v>58838.742245638903</v>
      </c>
      <c r="D188">
        <v>83056.665791319596</v>
      </c>
      <c r="E188">
        <v>52428.6450878666</v>
      </c>
      <c r="F188">
        <v>89466.762949091804</v>
      </c>
    </row>
    <row r="189" spans="1:6" x14ac:dyDescent="0.25">
      <c r="A189">
        <v>562</v>
      </c>
      <c r="B189">
        <v>70947.704018468896</v>
      </c>
      <c r="C189">
        <v>58807.554109425502</v>
      </c>
      <c r="D189">
        <v>83087.853927512202</v>
      </c>
      <c r="E189">
        <v>52380.946949641402</v>
      </c>
      <c r="F189">
        <v>89514.461087296295</v>
      </c>
    </row>
    <row r="190" spans="1:6" x14ac:dyDescent="0.25">
      <c r="A190">
        <v>563</v>
      </c>
      <c r="B190">
        <v>70947.704018476099</v>
      </c>
      <c r="C190">
        <v>58776.445890739902</v>
      </c>
      <c r="D190">
        <v>83118.962146212303</v>
      </c>
      <c r="E190">
        <v>52333.371034718199</v>
      </c>
      <c r="F190">
        <v>89562.037002234007</v>
      </c>
    </row>
    <row r="191" spans="1:6" x14ac:dyDescent="0.25">
      <c r="A191">
        <v>564</v>
      </c>
      <c r="B191">
        <v>70947.704018472999</v>
      </c>
      <c r="C191">
        <v>58745.416978334702</v>
      </c>
      <c r="D191">
        <v>83149.991058611195</v>
      </c>
      <c r="E191">
        <v>52285.916408289901</v>
      </c>
      <c r="F191">
        <v>89609.491628656004</v>
      </c>
    </row>
    <row r="192" spans="1:6" x14ac:dyDescent="0.25">
      <c r="A192">
        <v>565</v>
      </c>
      <c r="B192">
        <v>70947.704018472301</v>
      </c>
      <c r="C192">
        <v>58714.466768755199</v>
      </c>
      <c r="D192">
        <v>83180.941268189301</v>
      </c>
      <c r="E192">
        <v>52238.582147445399</v>
      </c>
      <c r="F192">
        <v>89656.825889499101</v>
      </c>
    </row>
    <row r="193" spans="1:6" x14ac:dyDescent="0.25">
      <c r="A193">
        <v>566</v>
      </c>
      <c r="B193">
        <v>70947.704018475706</v>
      </c>
      <c r="C193">
        <v>58683.594666149802</v>
      </c>
      <c r="D193">
        <v>83211.813370801596</v>
      </c>
      <c r="E193">
        <v>52191.3673409072</v>
      </c>
      <c r="F193">
        <v>89704.040696044205</v>
      </c>
    </row>
    <row r="194" spans="1:6" x14ac:dyDescent="0.25">
      <c r="A194">
        <v>567</v>
      </c>
      <c r="B194">
        <v>70947.704018471006</v>
      </c>
      <c r="C194">
        <v>58652.800082134403</v>
      </c>
      <c r="D194">
        <v>83242.607954807594</v>
      </c>
      <c r="E194">
        <v>52144.271088825997</v>
      </c>
      <c r="F194">
        <v>89751.136948116007</v>
      </c>
    </row>
    <row r="195" spans="1:6" x14ac:dyDescent="0.25">
      <c r="A195">
        <v>568</v>
      </c>
      <c r="B195">
        <v>70947.704018475502</v>
      </c>
      <c r="C195">
        <v>58622.082435703902</v>
      </c>
      <c r="D195">
        <v>83273.325601247197</v>
      </c>
      <c r="E195">
        <v>52097.292502622098</v>
      </c>
      <c r="F195">
        <v>89798.115534329001</v>
      </c>
    </row>
    <row r="196" spans="1:6" x14ac:dyDescent="0.25">
      <c r="A196">
        <v>569</v>
      </c>
      <c r="B196">
        <v>70947.704018472199</v>
      </c>
      <c r="C196">
        <v>58591.441153041298</v>
      </c>
      <c r="D196">
        <v>83303.966883903006</v>
      </c>
      <c r="E196">
        <v>52050.430704727201</v>
      </c>
      <c r="F196">
        <v>89844.977332217197</v>
      </c>
    </row>
    <row r="197" spans="1:6" x14ac:dyDescent="0.25">
      <c r="A197">
        <v>570</v>
      </c>
      <c r="B197">
        <v>70947.7040184738</v>
      </c>
      <c r="C197">
        <v>58560.875667456603</v>
      </c>
      <c r="D197">
        <v>83334.532369491106</v>
      </c>
      <c r="E197">
        <v>52003.6848284566</v>
      </c>
      <c r="F197">
        <v>89891.723208491007</v>
      </c>
    </row>
    <row r="198" spans="1:6" x14ac:dyDescent="0.25">
      <c r="A198">
        <v>571</v>
      </c>
      <c r="B198">
        <v>70947.7040184738</v>
      </c>
      <c r="C198">
        <v>58530.385419214697</v>
      </c>
      <c r="D198">
        <v>83365.022617732902</v>
      </c>
      <c r="E198">
        <v>51957.054017773502</v>
      </c>
      <c r="F198">
        <v>89938.354019174207</v>
      </c>
    </row>
    <row r="199" spans="1:6" x14ac:dyDescent="0.25">
      <c r="A199">
        <v>572</v>
      </c>
      <c r="B199">
        <v>70947.704018472607</v>
      </c>
      <c r="C199">
        <v>58499.9698554434</v>
      </c>
      <c r="D199">
        <v>83395.438181501799</v>
      </c>
      <c r="E199">
        <v>51910.537427131901</v>
      </c>
      <c r="F199">
        <v>89984.870609813297</v>
      </c>
    </row>
    <row r="200" spans="1:6" x14ac:dyDescent="0.25">
      <c r="A200">
        <v>573</v>
      </c>
      <c r="B200">
        <v>70947.704018474498</v>
      </c>
      <c r="C200">
        <v>58469.6284300119</v>
      </c>
      <c r="D200">
        <v>83425.779606937096</v>
      </c>
      <c r="E200">
        <v>51864.134221294997</v>
      </c>
      <c r="F200">
        <v>90031.273815654</v>
      </c>
    </row>
    <row r="201" spans="1:6" x14ac:dyDescent="0.25">
      <c r="A201">
        <v>574</v>
      </c>
      <c r="B201">
        <v>70947.704018472607</v>
      </c>
      <c r="C201">
        <v>58439.360603402602</v>
      </c>
      <c r="D201">
        <v>83456.047433542597</v>
      </c>
      <c r="E201">
        <v>51817.843575145198</v>
      </c>
      <c r="F201">
        <v>90077.564461799906</v>
      </c>
    </row>
    <row r="202" spans="1:6" x14ac:dyDescent="0.25">
      <c r="A202">
        <v>575</v>
      </c>
      <c r="B202">
        <v>70947.704018474105</v>
      </c>
      <c r="C202">
        <v>58409.165842623399</v>
      </c>
      <c r="D202">
        <v>83486.242194324805</v>
      </c>
      <c r="E202">
        <v>51771.664673537802</v>
      </c>
      <c r="F202">
        <v>90123.743363410307</v>
      </c>
    </row>
    <row r="203" spans="1:6" x14ac:dyDescent="0.25">
      <c r="A203">
        <v>576</v>
      </c>
      <c r="B203">
        <v>70947.704018473203</v>
      </c>
      <c r="C203">
        <v>58379.043621071898</v>
      </c>
      <c r="D203">
        <v>83516.364415874603</v>
      </c>
      <c r="E203">
        <v>51725.596711106999</v>
      </c>
      <c r="F203">
        <v>90169.811325839502</v>
      </c>
    </row>
    <row r="204" spans="1:6" x14ac:dyDescent="0.25">
      <c r="A204">
        <v>577</v>
      </c>
      <c r="B204">
        <v>70947.704018473407</v>
      </c>
      <c r="C204">
        <v>58348.9934184499</v>
      </c>
      <c r="D204">
        <v>83546.414618496899</v>
      </c>
      <c r="E204">
        <v>51679.638892123403</v>
      </c>
      <c r="F204">
        <v>90215.769144823294</v>
      </c>
    </row>
    <row r="205" spans="1:6" x14ac:dyDescent="0.25">
      <c r="A205">
        <v>578</v>
      </c>
      <c r="B205">
        <v>70947.7040184738</v>
      </c>
      <c r="C205">
        <v>58319.014720645398</v>
      </c>
      <c r="D205">
        <v>83576.393316302201</v>
      </c>
      <c r="E205">
        <v>51633.7904303213</v>
      </c>
      <c r="F205">
        <v>90261.617606626402</v>
      </c>
    </row>
    <row r="206" spans="1:6" x14ac:dyDescent="0.25">
      <c r="A206">
        <v>579</v>
      </c>
      <c r="B206">
        <v>70947.704018472999</v>
      </c>
      <c r="C206">
        <v>58289.107019633702</v>
      </c>
      <c r="D206">
        <v>83606.301017312406</v>
      </c>
      <c r="E206">
        <v>51588.050548744199</v>
      </c>
      <c r="F206">
        <v>90307.357488201902</v>
      </c>
    </row>
    <row r="207" spans="1:6" x14ac:dyDescent="0.25">
      <c r="A207">
        <v>580</v>
      </c>
      <c r="B207">
        <v>70947.704018473902</v>
      </c>
      <c r="C207">
        <v>58259.269813381201</v>
      </c>
      <c r="D207">
        <v>83636.138223566493</v>
      </c>
      <c r="E207">
        <v>51542.418479597</v>
      </c>
      <c r="F207">
        <v>90352.989557350797</v>
      </c>
    </row>
    <row r="208" spans="1:6" x14ac:dyDescent="0.25">
      <c r="A208">
        <v>581</v>
      </c>
      <c r="B208">
        <v>70947.704018473203</v>
      </c>
      <c r="C208">
        <v>58229.502605737798</v>
      </c>
      <c r="D208">
        <v>83665.905431208594</v>
      </c>
      <c r="E208">
        <v>51496.893464084897</v>
      </c>
      <c r="F208">
        <v>90398.514572861503</v>
      </c>
    </row>
    <row r="209" spans="1:6" x14ac:dyDescent="0.25">
      <c r="A209">
        <v>582</v>
      </c>
      <c r="B209">
        <v>70947.704018473596</v>
      </c>
      <c r="C209">
        <v>58199.804906351499</v>
      </c>
      <c r="D209">
        <v>83695.6031305957</v>
      </c>
      <c r="E209">
        <v>51451.4747522779</v>
      </c>
      <c r="F209">
        <v>90443.9332846693</v>
      </c>
    </row>
    <row r="210" spans="1:6" x14ac:dyDescent="0.25">
      <c r="A210">
        <v>583</v>
      </c>
      <c r="B210">
        <v>70947.704018473494</v>
      </c>
      <c r="C210">
        <v>58170.176230564597</v>
      </c>
      <c r="D210">
        <v>83725.231806382406</v>
      </c>
      <c r="E210">
        <v>51406.161602957101</v>
      </c>
      <c r="F210">
        <v>90489.246433989902</v>
      </c>
    </row>
    <row r="211" spans="1:6" x14ac:dyDescent="0.25">
      <c r="A211">
        <v>584</v>
      </c>
      <c r="B211">
        <v>70947.704018473305</v>
      </c>
      <c r="C211">
        <v>58140.616099327803</v>
      </c>
      <c r="D211">
        <v>83754.791937618895</v>
      </c>
      <c r="E211">
        <v>51360.953283479401</v>
      </c>
      <c r="F211">
        <v>90534.454753467304</v>
      </c>
    </row>
    <row r="212" spans="1:6" x14ac:dyDescent="0.25">
      <c r="A212">
        <v>585</v>
      </c>
      <c r="B212">
        <v>70947.704018473698</v>
      </c>
      <c r="C212">
        <v>58111.124039107497</v>
      </c>
      <c r="D212">
        <v>83784.283997839797</v>
      </c>
      <c r="E212">
        <v>51315.849069637399</v>
      </c>
      <c r="F212">
        <v>90579.558967309902</v>
      </c>
    </row>
    <row r="213" spans="1:6" x14ac:dyDescent="0.25">
      <c r="A213">
        <v>586</v>
      </c>
      <c r="B213">
        <v>70947.704018473305</v>
      </c>
      <c r="C213">
        <v>58081.699581795801</v>
      </c>
      <c r="D213">
        <v>83813.708455150801</v>
      </c>
      <c r="E213">
        <v>51270.848245522502</v>
      </c>
      <c r="F213">
        <v>90624.559791424093</v>
      </c>
    </row>
    <row r="214" spans="1:6" x14ac:dyDescent="0.25">
      <c r="A214">
        <v>587</v>
      </c>
      <c r="B214">
        <v>70947.704018473596</v>
      </c>
      <c r="C214">
        <v>58052.342264628001</v>
      </c>
      <c r="D214">
        <v>83843.065772319198</v>
      </c>
      <c r="E214">
        <v>51225.950103396302</v>
      </c>
      <c r="F214">
        <v>90669.457933550904</v>
      </c>
    </row>
    <row r="215" spans="1:6" x14ac:dyDescent="0.25">
      <c r="A215">
        <v>588</v>
      </c>
      <c r="B215">
        <v>70947.704018473407</v>
      </c>
      <c r="C215">
        <v>58023.051630092399</v>
      </c>
      <c r="D215">
        <v>83872.356406854495</v>
      </c>
      <c r="E215">
        <v>51181.153943555801</v>
      </c>
      <c r="F215">
        <v>90714.254093391093</v>
      </c>
    </row>
    <row r="216" spans="1:6" x14ac:dyDescent="0.25">
      <c r="A216">
        <v>589</v>
      </c>
      <c r="B216">
        <v>70947.704018473494</v>
      </c>
      <c r="C216">
        <v>57993.827225851797</v>
      </c>
      <c r="D216">
        <v>83901.580811095206</v>
      </c>
      <c r="E216">
        <v>51136.459074210499</v>
      </c>
      <c r="F216">
        <v>90758.948962736496</v>
      </c>
    </row>
    <row r="217" spans="1:6" x14ac:dyDescent="0.25">
      <c r="A217">
        <v>590</v>
      </c>
      <c r="B217">
        <v>70947.704018473494</v>
      </c>
      <c r="C217">
        <v>57964.668604658902</v>
      </c>
      <c r="D217">
        <v>83930.739432288101</v>
      </c>
      <c r="E217">
        <v>51091.864811355001</v>
      </c>
      <c r="F217">
        <v>90803.543225592104</v>
      </c>
    </row>
    <row r="218" spans="1:6" x14ac:dyDescent="0.25">
      <c r="A218">
        <v>591</v>
      </c>
      <c r="B218">
        <v>70947.704018473407</v>
      </c>
      <c r="C218">
        <v>57935.575324277997</v>
      </c>
      <c r="D218">
        <v>83959.832712668795</v>
      </c>
      <c r="E218">
        <v>51047.370478647797</v>
      </c>
      <c r="F218">
        <v>90848.037558298995</v>
      </c>
    </row>
    <row r="219" spans="1:6" x14ac:dyDescent="0.25">
      <c r="A219">
        <v>592</v>
      </c>
      <c r="B219">
        <v>70947.704018473596</v>
      </c>
      <c r="C219">
        <v>57906.546947406401</v>
      </c>
      <c r="D219">
        <v>83988.861089540704</v>
      </c>
      <c r="E219">
        <v>51002.975407292397</v>
      </c>
      <c r="F219">
        <v>90892.432629654693</v>
      </c>
    </row>
    <row r="220" spans="1:6" x14ac:dyDescent="0.25">
      <c r="A220">
        <v>593</v>
      </c>
      <c r="B220">
        <v>70947.704018473407</v>
      </c>
      <c r="C220">
        <v>57877.5830415971</v>
      </c>
      <c r="D220">
        <v>84017.824995349802</v>
      </c>
      <c r="E220">
        <v>50958.678935917997</v>
      </c>
      <c r="F220">
        <v>90936.729101028803</v>
      </c>
    </row>
    <row r="221" spans="1:6" x14ac:dyDescent="0.25">
      <c r="A221">
        <v>594</v>
      </c>
      <c r="B221">
        <v>70947.704018473494</v>
      </c>
      <c r="C221">
        <v>57848.6831791847</v>
      </c>
      <c r="D221">
        <v>84046.724857762398</v>
      </c>
      <c r="E221">
        <v>50914.480410466997</v>
      </c>
      <c r="F221">
        <v>90980.927626479999</v>
      </c>
    </row>
    <row r="222" spans="1:6" x14ac:dyDescent="0.25">
      <c r="A222">
        <v>595</v>
      </c>
      <c r="B222">
        <v>70947.704018473494</v>
      </c>
      <c r="C222">
        <v>57819.846937210597</v>
      </c>
      <c r="D222">
        <v>84075.561099736296</v>
      </c>
      <c r="E222">
        <v>50870.379184080099</v>
      </c>
      <c r="F222">
        <v>91025.028852866904</v>
      </c>
    </row>
    <row r="223" spans="1:6" x14ac:dyDescent="0.25">
      <c r="A223">
        <v>596</v>
      </c>
      <c r="B223">
        <v>70947.704018473494</v>
      </c>
      <c r="C223">
        <v>57791.073897351896</v>
      </c>
      <c r="D223">
        <v>84104.334139594997</v>
      </c>
      <c r="E223">
        <v>50826.374616987399</v>
      </c>
      <c r="F223">
        <v>91069.033419959596</v>
      </c>
    </row>
    <row r="224" spans="1:6" x14ac:dyDescent="0.25">
      <c r="A224">
        <v>597</v>
      </c>
      <c r="B224">
        <v>70947.704018473494</v>
      </c>
      <c r="C224">
        <v>57762.363645849699</v>
      </c>
      <c r="D224">
        <v>84133.044391097297</v>
      </c>
      <c r="E224">
        <v>50782.466076399302</v>
      </c>
      <c r="F224">
        <v>91112.941960547701</v>
      </c>
    </row>
    <row r="225" spans="1:6" x14ac:dyDescent="0.25">
      <c r="A225">
        <v>598</v>
      </c>
      <c r="B225">
        <v>70947.704018473494</v>
      </c>
      <c r="C225">
        <v>57733.715773440003</v>
      </c>
      <c r="D225">
        <v>84161.692263506906</v>
      </c>
      <c r="E225">
        <v>50738.652936400598</v>
      </c>
      <c r="F225">
        <v>91156.755100546303</v>
      </c>
    </row>
    <row r="226" spans="1:6" x14ac:dyDescent="0.25">
      <c r="A226">
        <v>599</v>
      </c>
      <c r="B226">
        <v>70947.704018473494</v>
      </c>
      <c r="C226">
        <v>57705.129875285798</v>
      </c>
      <c r="D226">
        <v>84190.278161661205</v>
      </c>
      <c r="E226">
        <v>50694.934577846601</v>
      </c>
      <c r="F226">
        <v>91200.473459100394</v>
      </c>
    </row>
    <row r="227" spans="1:6" x14ac:dyDescent="0.25">
      <c r="A227">
        <v>600</v>
      </c>
      <c r="B227">
        <v>70947.704018473494</v>
      </c>
      <c r="C227">
        <v>57676.605550910099</v>
      </c>
      <c r="D227">
        <v>84218.802486036802</v>
      </c>
      <c r="E227">
        <v>50651.310388260499</v>
      </c>
      <c r="F227">
        <v>91244.097648686497</v>
      </c>
    </row>
    <row r="228" spans="1:6" x14ac:dyDescent="0.25">
      <c r="A228">
        <v>601</v>
      </c>
      <c r="B228">
        <v>70947.704018473494</v>
      </c>
      <c r="C228">
        <v>57648.142404130602</v>
      </c>
      <c r="D228">
        <v>84247.265632816401</v>
      </c>
      <c r="E228">
        <v>50607.779761733698</v>
      </c>
      <c r="F228">
        <v>91287.628275213297</v>
      </c>
    </row>
    <row r="229" spans="1:6" x14ac:dyDescent="0.25">
      <c r="A229">
        <v>602</v>
      </c>
      <c r="B229">
        <v>70947.704018473494</v>
      </c>
      <c r="C229">
        <v>57619.740042995298</v>
      </c>
      <c r="D229">
        <v>84275.667993951603</v>
      </c>
      <c r="E229">
        <v>50564.342098827598</v>
      </c>
      <c r="F229">
        <v>91331.065938119398</v>
      </c>
    </row>
    <row r="230" spans="1:6" x14ac:dyDescent="0.25">
      <c r="A230">
        <v>603</v>
      </c>
      <c r="B230">
        <v>70947.704018473494</v>
      </c>
      <c r="C230">
        <v>57591.398079719896</v>
      </c>
      <c r="D230">
        <v>84304.009957226997</v>
      </c>
      <c r="E230">
        <v>50520.996806476898</v>
      </c>
      <c r="F230">
        <v>91374.411230469996</v>
      </c>
    </row>
    <row r="231" spans="1:6" x14ac:dyDescent="0.25">
      <c r="A231">
        <v>604</v>
      </c>
      <c r="B231">
        <v>70947.704018473494</v>
      </c>
      <c r="C231">
        <v>57563.116130625698</v>
      </c>
      <c r="D231">
        <v>84332.291906321305</v>
      </c>
      <c r="E231">
        <v>50477.743297895802</v>
      </c>
      <c r="F231">
        <v>91417.664739051193</v>
      </c>
    </row>
    <row r="232" spans="1:6" x14ac:dyDescent="0.25">
      <c r="A232">
        <v>605</v>
      </c>
      <c r="B232">
        <v>70947.704018473494</v>
      </c>
      <c r="C232">
        <v>57534.893816078802</v>
      </c>
      <c r="D232">
        <v>84360.514220868194</v>
      </c>
      <c r="E232">
        <v>50434.580992484603</v>
      </c>
      <c r="F232">
        <v>91460.827044462305</v>
      </c>
    </row>
    <row r="233" spans="1:6" x14ac:dyDescent="0.25">
      <c r="A233">
        <v>606</v>
      </c>
      <c r="B233">
        <v>70947.704018473494</v>
      </c>
      <c r="C233">
        <v>57506.730760431397</v>
      </c>
      <c r="D233">
        <v>84388.677276515606</v>
      </c>
      <c r="E233">
        <v>50391.5093157394</v>
      </c>
      <c r="F233">
        <v>91503.898721207603</v>
      </c>
    </row>
    <row r="234" spans="1:6" x14ac:dyDescent="0.25">
      <c r="A234">
        <v>607</v>
      </c>
      <c r="B234">
        <v>70947.704018473494</v>
      </c>
      <c r="C234">
        <v>57478.626591962697</v>
      </c>
      <c r="D234">
        <v>84416.781444984299</v>
      </c>
      <c r="E234">
        <v>50348.527699162201</v>
      </c>
      <c r="F234">
        <v>91546.880337784707</v>
      </c>
    </row>
    <row r="235" spans="1:6" x14ac:dyDescent="0.25">
      <c r="A235">
        <v>608</v>
      </c>
      <c r="B235">
        <v>70947.704018473494</v>
      </c>
      <c r="C235">
        <v>57450.580942822002</v>
      </c>
      <c r="D235">
        <v>84444.827094124907</v>
      </c>
      <c r="E235">
        <v>50305.635580174101</v>
      </c>
      <c r="F235">
        <v>91589.7724567728</v>
      </c>
    </row>
    <row r="236" spans="1:6" x14ac:dyDescent="0.25">
      <c r="A236">
        <v>609</v>
      </c>
      <c r="B236">
        <v>70947.704018473494</v>
      </c>
      <c r="C236">
        <v>57422.593448972599</v>
      </c>
      <c r="D236">
        <v>84472.814587974295</v>
      </c>
      <c r="E236">
        <v>50262.8324020289</v>
      </c>
      <c r="F236">
        <v>91632.575634918001</v>
      </c>
    </row>
    <row r="237" spans="1:6" x14ac:dyDescent="0.25">
      <c r="A237">
        <v>610</v>
      </c>
      <c r="B237">
        <v>70947.704018473494</v>
      </c>
      <c r="C237">
        <v>57394.663750136497</v>
      </c>
      <c r="D237">
        <v>84500.744286810397</v>
      </c>
      <c r="E237">
        <v>50220.117613728798</v>
      </c>
      <c r="F237">
        <v>91675.290423218103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EC7E-CBAC-490C-AA49-6E056F416986}">
  <sheetPr codeName="Sheet7"/>
  <dimension ref="A1:AV601"/>
  <sheetViews>
    <sheetView topLeftCell="D1" zoomScale="90" zoomScaleNormal="90" workbookViewId="0"/>
  </sheetViews>
  <sheetFormatPr defaultColWidth="9.140625" defaultRowHeight="15" outlineLevelCol="1" x14ac:dyDescent="0.25"/>
  <cols>
    <col min="1" max="2" width="9.140625" style="32" customWidth="1"/>
    <col min="3" max="3" width="3.5703125" style="32" customWidth="1"/>
    <col min="4" max="4" width="9.7109375" style="32" bestFit="1" customWidth="1"/>
    <col min="5" max="10" width="9.140625" style="32"/>
    <col min="11" max="21" width="9.140625" style="27" customWidth="1" outlineLevel="1"/>
    <col min="22" max="22" width="9.140625" style="36"/>
    <col min="23" max="28" width="9.5703125" style="32" bestFit="1" customWidth="1"/>
    <col min="29" max="29" width="9.140625" style="32"/>
    <col min="30" max="30" width="3" style="32" customWidth="1"/>
    <col min="31" max="36" width="9.140625" style="32"/>
    <col min="37" max="48" width="9.140625" style="31"/>
    <col min="49" max="16384" width="9.140625" style="32"/>
  </cols>
  <sheetData>
    <row r="1" spans="1:48" s="22" customFormat="1" ht="90" x14ac:dyDescent="0.25">
      <c r="A1" s="14" t="s">
        <v>7</v>
      </c>
      <c r="B1" s="14" t="s">
        <v>8</v>
      </c>
      <c r="C1" s="14"/>
      <c r="D1" s="14" t="s">
        <v>0</v>
      </c>
      <c r="E1" s="15" t="str">
        <f>IF(ISBLANK(table!F1),NA(),table!F1)&amp;" NSA"</f>
        <v>Advance Retail Sales: Grocery Stores NSA</v>
      </c>
      <c r="F1" s="16" t="s">
        <v>1</v>
      </c>
      <c r="G1" s="14" t="s">
        <v>2</v>
      </c>
      <c r="H1" s="14" t="s">
        <v>3</v>
      </c>
      <c r="I1" s="14" t="s">
        <v>4</v>
      </c>
      <c r="J1" s="14" t="s">
        <v>5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8"/>
      <c r="W1" s="19" t="str">
        <f t="shared" ref="W1:AB1" si="0">E1</f>
        <v>Advance Retail Sales: Grocery Stores NSA</v>
      </c>
      <c r="X1" s="19" t="str">
        <f t="shared" si="0"/>
        <v>Point.Forecast</v>
      </c>
      <c r="Y1" s="19" t="str">
        <f t="shared" si="0"/>
        <v>Lo.80</v>
      </c>
      <c r="Z1" s="19" t="str">
        <f t="shared" si="0"/>
        <v>Hi.80</v>
      </c>
      <c r="AA1" s="19" t="str">
        <f t="shared" si="0"/>
        <v>Lo.95</v>
      </c>
      <c r="AB1" s="19" t="str">
        <f t="shared" si="0"/>
        <v>Hi.95</v>
      </c>
      <c r="AC1" s="19" t="s">
        <v>9</v>
      </c>
      <c r="AD1" s="20"/>
      <c r="AE1" s="19" t="str">
        <f>W1</f>
        <v>Advance Retail Sales: Grocery Stores NSA</v>
      </c>
      <c r="AF1" s="19" t="str">
        <f t="shared" ref="AF1:AI1" si="1">X1</f>
        <v>Point.Forecast</v>
      </c>
      <c r="AG1" s="19" t="str">
        <f t="shared" si="1"/>
        <v>Lo.80</v>
      </c>
      <c r="AH1" s="19" t="str">
        <f t="shared" si="1"/>
        <v>Hi.80</v>
      </c>
      <c r="AI1" s="19" t="str">
        <f t="shared" si="1"/>
        <v>Lo.95</v>
      </c>
      <c r="AJ1" s="19" t="str">
        <f>AB1</f>
        <v>Hi.95</v>
      </c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</row>
    <row r="2" spans="1:48" x14ac:dyDescent="0.25">
      <c r="A2" s="23">
        <f>MONTH(D2)</f>
        <v>1</v>
      </c>
      <c r="B2" s="23">
        <f>YEAR(D2)</f>
        <v>1992</v>
      </c>
      <c r="C2" s="23">
        <v>1</v>
      </c>
      <c r="D2" s="24">
        <v>33604</v>
      </c>
      <c r="E2" s="25">
        <f>IF(ISBLANK(table!F2),NA(),table!F2)</f>
        <v>27306</v>
      </c>
      <c r="F2" s="26" t="e">
        <f>IFERROR(IF(AND(ISERROR($E3),ISERROR(INDEX(GroceryNSAF!B$2:B$251,MATCH(GroceryNSA!$C2,GroceryNSAF!$A$2:$A$251,0)))),$E2,INDEX(GroceryNSAF!B$2:B$251,MATCH(GroceryNSA!$C2,GroceryNSAF!$A$2:$A$251,0))),NA())</f>
        <v>#N/A</v>
      </c>
      <c r="G2" s="25" t="e">
        <f>IFERROR(IF(AND(ISERROR($E3),ISERROR(INDEX(GroceryNSAF!C$2:C$251,MATCH(GroceryNSA!$C2,GroceryNSAF!$A$2:$A$251,0)))),$E2,INDEX(GroceryNSAF!C$2:C$251,MATCH(GroceryNSA!$C2,GroceryNSAF!$A$2:$A$251,0))),NA())</f>
        <v>#N/A</v>
      </c>
      <c r="H2" s="25" t="e">
        <f>IFERROR(IF(AND(ISERROR($E3),ISERROR(INDEX(GroceryNSAF!D$2:D$251,MATCH(GroceryNSA!$C2,GroceryNSAF!$A$2:$A$251,0)))),$E2,INDEX(GroceryNSAF!D$2:D$251,MATCH(GroceryNSA!$C2,GroceryNSAF!$A$2:$A$251,0))),NA())</f>
        <v>#N/A</v>
      </c>
      <c r="I2" s="25" t="e">
        <f>IFERROR(IF(AND(ISERROR($E3),ISERROR(INDEX(GroceryNSAF!E$2:E$251,MATCH(GroceryNSA!$C2,GroceryNSAF!$A$2:$A$251,0)))),$E2,INDEX(GroceryNSAF!E$2:E$251,MATCH(GroceryNSA!$C2,GroceryNSAF!$A$2:$A$251,0))),NA())</f>
        <v>#N/A</v>
      </c>
      <c r="J2" s="25" t="e">
        <f>IFERROR(IF(AND(ISERROR($E3),ISERROR(INDEX(GroceryNSAF!F$2:F$251,MATCH(GroceryNSA!$C2,GroceryNSAF!$A$2:$A$251,0)))),$E2,INDEX(GroceryNSAF!F$2:F$251,MATCH(GroceryNSA!$C2,GroceryNSAF!$A$2:$A$251,0))),NA())</f>
        <v>#N/A</v>
      </c>
      <c r="V2" s="28" cm="1">
        <f t="array" ref="V2:V32">_xlfn.UNIQUE(B2:B373)</f>
        <v>1992</v>
      </c>
      <c r="W2" s="25">
        <f t="shared" ref="W2:W32" si="2">IF(SUMIFS(E$2:E$373,$B$2:$B$373,$V2,E$2:E$373,"&lt;&gt;#N/A")=0,NA(),SUMIFS(E$2:E$373,$B$2:$B$373,$V2,E$2:E$373,"&lt;&gt;#N/A"))</f>
        <v>337370</v>
      </c>
      <c r="X2" s="25" t="e">
        <f t="shared" ref="X2:X32" ca="1" si="3">IF($V2&lt;YEAR(TODAY())-1,NA(),IF($V2=YEAR(TODAY())-1,$W2,IF(SUMIFS(F$2:F$373,$B$2:$B$373,$V2,F$2:F$373,"&lt;&gt;#N/A")=0,NA(),SUMIFS(F$2:F$373,$B$2:$B$373,$V2,F$2:F$373,"&lt;&gt;#N/A")+SUMIFS($E$2:$E$373,$B$2:$B$373,$V2,$E$2:$E$373,"&lt;&gt;#N/A"))))</f>
        <v>#N/A</v>
      </c>
      <c r="Y2" s="25" t="e">
        <f t="shared" ref="Y2:Y32" ca="1" si="4">IF($V2&lt;YEAR(TODAY())-1,NA(),IF($V2=YEAR(TODAY())-1,$W2,IF(SUMIFS(G$2:G$373,$B$2:$B$373,$V2,G$2:G$373,"&lt;&gt;#N/A")=0,NA(),SUMIFS(G$2:G$373,$B$2:$B$373,$V2,G$2:G$373,"&lt;&gt;#N/A")+SUMIFS($E$2:$E$373,$B$2:$B$373,$V2,$E$2:$E$373,"&lt;&gt;#N/A"))))</f>
        <v>#N/A</v>
      </c>
      <c r="Z2" s="25" t="e">
        <f t="shared" ref="Z2:Z32" ca="1" si="5">IF($V2&lt;YEAR(TODAY())-1,NA(),IF($V2=YEAR(TODAY())-1,$W2,IF(SUMIFS(H$2:H$373,$B$2:$B$373,$V2,H$2:H$373,"&lt;&gt;#N/A")=0,NA(),SUMIFS(H$2:H$373,$B$2:$B$373,$V2,H$2:H$373,"&lt;&gt;#N/A")+SUMIFS($E$2:$E$373,$B$2:$B$373,$V2,$E$2:$E$373,"&lt;&gt;#N/A"))))</f>
        <v>#N/A</v>
      </c>
      <c r="AA2" s="25" t="e">
        <f t="shared" ref="AA2:AA32" ca="1" si="6">IF($V2&lt;YEAR(TODAY())-1,NA(),IF($V2=YEAR(TODAY())-1,$W2,IF(SUMIFS(I$2:I$373,$B$2:$B$373,$V2,I$2:I$373,"&lt;&gt;#N/A")=0,NA(),SUMIFS(I$2:I$373,$B$2:$B$373,$V2,I$2:I$373,"&lt;&gt;#N/A")+SUMIFS($E$2:$E$373,$B$2:$B$373,$V2,$E$2:$E$373,"&lt;&gt;#N/A"))))</f>
        <v>#N/A</v>
      </c>
      <c r="AB2" s="25" t="e">
        <f t="shared" ref="AB2:AB32" ca="1" si="7">IF($V2&lt;YEAR(TODAY())-1,NA(),IF($V2=YEAR(TODAY())-1,$W2,IF(SUMIFS(J$2:J$373,$B$2:$B$373,$V2,J$2:J$373,"&lt;&gt;#N/A")=0,NA(),SUMIFS(J$2:J$373,$B$2:$B$373,$V2,J$2:J$373,"&lt;&gt;#N/A")+SUMIFS($E$2:$E$373,$B$2:$B$373,$V2,$E$2:$E$373,"&lt;&gt;#N/A"))))</f>
        <v>#N/A</v>
      </c>
      <c r="AC2" s="23">
        <v>0</v>
      </c>
      <c r="AD2" s="29"/>
      <c r="AE2" s="30"/>
      <c r="AF2" s="30"/>
      <c r="AG2" s="30"/>
      <c r="AH2" s="30"/>
      <c r="AI2" s="30"/>
      <c r="AJ2" s="30"/>
    </row>
    <row r="3" spans="1:48" x14ac:dyDescent="0.25">
      <c r="A3" s="23">
        <f t="shared" ref="A3:A66" si="8">MONTH(D3)</f>
        <v>2</v>
      </c>
      <c r="B3" s="23">
        <f t="shared" ref="B3:B66" si="9">YEAR(D3)</f>
        <v>1992</v>
      </c>
      <c r="C3" s="23">
        <v>2</v>
      </c>
      <c r="D3" s="24">
        <v>33635</v>
      </c>
      <c r="E3" s="25">
        <f>IF(ISBLANK(table!F3),NA(),table!F3)</f>
        <v>26223</v>
      </c>
      <c r="F3" s="26" t="e">
        <f>IFERROR(IF(AND(ISERROR($E4),ISERROR(INDEX(GroceryNSAF!B$2:B$251,MATCH(GroceryNSA!$C3,GroceryNSAF!$A$2:$A$251,0)))),$E3,INDEX(GroceryNSAF!B$2:B$251,MATCH(GroceryNSA!$C3,GroceryNSAF!$A$2:$A$251,0))),NA())</f>
        <v>#N/A</v>
      </c>
      <c r="G3" s="25" t="e">
        <f>IFERROR(IF(AND(ISERROR($E4),ISERROR(INDEX(GroceryNSAF!C$2:C$251,MATCH(GroceryNSA!$C3,GroceryNSAF!$A$2:$A$251,0)))),$E3,INDEX(GroceryNSAF!C$2:C$251,MATCH(GroceryNSA!$C3,GroceryNSAF!$A$2:$A$251,0))),NA())</f>
        <v>#N/A</v>
      </c>
      <c r="H3" s="25" t="e">
        <f>IFERROR(IF(AND(ISERROR($E4),ISERROR(INDEX(GroceryNSAF!D$2:D$251,MATCH(GroceryNSA!$C3,GroceryNSAF!$A$2:$A$251,0)))),$E3,INDEX(GroceryNSAF!D$2:D$251,MATCH(GroceryNSA!$C3,GroceryNSAF!$A$2:$A$251,0))),NA())</f>
        <v>#N/A</v>
      </c>
      <c r="I3" s="25" t="e">
        <f>IFERROR(IF(AND(ISERROR($E4),ISERROR(INDEX(GroceryNSAF!E$2:E$251,MATCH(GroceryNSA!$C3,GroceryNSAF!$A$2:$A$251,0)))),$E3,INDEX(GroceryNSAF!E$2:E$251,MATCH(GroceryNSA!$C3,GroceryNSAF!$A$2:$A$251,0))),NA())</f>
        <v>#N/A</v>
      </c>
      <c r="J3" s="25" t="e">
        <f>IFERROR(IF(AND(ISERROR($E4),ISERROR(INDEX(GroceryNSAF!F$2:F$251,MATCH(GroceryNSA!$C3,GroceryNSAF!$A$2:$A$251,0)))),$E3,INDEX(GroceryNSAF!F$2:F$251,MATCH(GroceryNSA!$C3,GroceryNSAF!$A$2:$A$251,0))),NA())</f>
        <v>#N/A</v>
      </c>
      <c r="V3" s="28">
        <v>1993</v>
      </c>
      <c r="W3" s="25">
        <f t="shared" si="2"/>
        <v>341318</v>
      </c>
      <c r="X3" s="25" t="e">
        <f t="shared" ca="1" si="3"/>
        <v>#N/A</v>
      </c>
      <c r="Y3" s="25" t="e">
        <f t="shared" ca="1" si="4"/>
        <v>#N/A</v>
      </c>
      <c r="Z3" s="25" t="e">
        <f t="shared" ca="1" si="5"/>
        <v>#N/A</v>
      </c>
      <c r="AA3" s="25" t="e">
        <f t="shared" ca="1" si="6"/>
        <v>#N/A</v>
      </c>
      <c r="AB3" s="25" t="e">
        <f t="shared" ca="1" si="7"/>
        <v>#N/A</v>
      </c>
      <c r="AC3" s="23">
        <v>0</v>
      </c>
      <c r="AD3" s="29"/>
      <c r="AE3" s="33">
        <f t="shared" ref="AE3:AJ32" si="10">(W3-$W2)/$W2</f>
        <v>1.1702285324717669E-2</v>
      </c>
      <c r="AF3" s="33" t="e">
        <f t="shared" ca="1" si="10"/>
        <v>#N/A</v>
      </c>
      <c r="AG3" s="33" t="e">
        <f t="shared" ca="1" si="10"/>
        <v>#N/A</v>
      </c>
      <c r="AH3" s="33" t="e">
        <f t="shared" ca="1" si="10"/>
        <v>#N/A</v>
      </c>
      <c r="AI3" s="33" t="e">
        <f t="shared" ca="1" si="10"/>
        <v>#N/A</v>
      </c>
      <c r="AJ3" s="33" t="e">
        <f t="shared" ca="1" si="10"/>
        <v>#N/A</v>
      </c>
    </row>
    <row r="4" spans="1:48" x14ac:dyDescent="0.25">
      <c r="A4" s="23">
        <f t="shared" si="8"/>
        <v>3</v>
      </c>
      <c r="B4" s="23">
        <f t="shared" si="9"/>
        <v>1992</v>
      </c>
      <c r="C4" s="23">
        <v>3</v>
      </c>
      <c r="D4" s="24">
        <v>33664</v>
      </c>
      <c r="E4" s="25">
        <f>IF(ISBLANK(table!F4),NA(),table!F4)</f>
        <v>27235</v>
      </c>
      <c r="F4" s="26" t="e">
        <f>IFERROR(IF(AND(ISERROR($E5),ISERROR(INDEX(GroceryNSAF!B$2:B$251,MATCH(GroceryNSA!$C4,GroceryNSAF!$A$2:$A$251,0)))),$E4,INDEX(GroceryNSAF!B$2:B$251,MATCH(GroceryNSA!$C4,GroceryNSAF!$A$2:$A$251,0))),NA())</f>
        <v>#N/A</v>
      </c>
      <c r="G4" s="25" t="e">
        <f>IFERROR(IF(AND(ISERROR($E5),ISERROR(INDEX(GroceryNSAF!C$2:C$251,MATCH(GroceryNSA!$C4,GroceryNSAF!$A$2:$A$251,0)))),$E4,INDEX(GroceryNSAF!C$2:C$251,MATCH(GroceryNSA!$C4,GroceryNSAF!$A$2:$A$251,0))),NA())</f>
        <v>#N/A</v>
      </c>
      <c r="H4" s="25" t="e">
        <f>IFERROR(IF(AND(ISERROR($E5),ISERROR(INDEX(GroceryNSAF!D$2:D$251,MATCH(GroceryNSA!$C4,GroceryNSAF!$A$2:$A$251,0)))),$E4,INDEX(GroceryNSAF!D$2:D$251,MATCH(GroceryNSA!$C4,GroceryNSAF!$A$2:$A$251,0))),NA())</f>
        <v>#N/A</v>
      </c>
      <c r="I4" s="25" t="e">
        <f>IFERROR(IF(AND(ISERROR($E5),ISERROR(INDEX(GroceryNSAF!E$2:E$251,MATCH(GroceryNSA!$C4,GroceryNSAF!$A$2:$A$251,0)))),$E4,INDEX(GroceryNSAF!E$2:E$251,MATCH(GroceryNSA!$C4,GroceryNSAF!$A$2:$A$251,0))),NA())</f>
        <v>#N/A</v>
      </c>
      <c r="J4" s="25" t="e">
        <f>IFERROR(IF(AND(ISERROR($E5),ISERROR(INDEX(GroceryNSAF!F$2:F$251,MATCH(GroceryNSA!$C4,GroceryNSAF!$A$2:$A$251,0)))),$E4,INDEX(GroceryNSAF!F$2:F$251,MATCH(GroceryNSA!$C4,GroceryNSAF!$A$2:$A$251,0))),NA())</f>
        <v>#N/A</v>
      </c>
      <c r="V4" s="28">
        <v>1994</v>
      </c>
      <c r="W4" s="25">
        <f t="shared" si="2"/>
        <v>350523</v>
      </c>
      <c r="X4" s="25" t="e">
        <f t="shared" ca="1" si="3"/>
        <v>#N/A</v>
      </c>
      <c r="Y4" s="25" t="e">
        <f t="shared" ca="1" si="4"/>
        <v>#N/A</v>
      </c>
      <c r="Z4" s="25" t="e">
        <f t="shared" ca="1" si="5"/>
        <v>#N/A</v>
      </c>
      <c r="AA4" s="25" t="e">
        <f t="shared" ca="1" si="6"/>
        <v>#N/A</v>
      </c>
      <c r="AB4" s="25" t="e">
        <f t="shared" ca="1" si="7"/>
        <v>#N/A</v>
      </c>
      <c r="AC4" s="23">
        <v>0</v>
      </c>
      <c r="AD4" s="29"/>
      <c r="AE4" s="33">
        <f t="shared" si="10"/>
        <v>2.696898493487012E-2</v>
      </c>
      <c r="AF4" s="33" t="e">
        <f t="shared" ca="1" si="10"/>
        <v>#N/A</v>
      </c>
      <c r="AG4" s="33" t="e">
        <f t="shared" ca="1" si="10"/>
        <v>#N/A</v>
      </c>
      <c r="AH4" s="33" t="e">
        <f t="shared" ca="1" si="10"/>
        <v>#N/A</v>
      </c>
      <c r="AI4" s="33" t="e">
        <f t="shared" ca="1" si="10"/>
        <v>#N/A</v>
      </c>
      <c r="AJ4" s="33" t="e">
        <f t="shared" ca="1" si="10"/>
        <v>#N/A</v>
      </c>
    </row>
    <row r="5" spans="1:48" x14ac:dyDescent="0.25">
      <c r="A5" s="23">
        <f t="shared" si="8"/>
        <v>4</v>
      </c>
      <c r="B5" s="23">
        <f t="shared" si="9"/>
        <v>1992</v>
      </c>
      <c r="C5" s="23">
        <v>4</v>
      </c>
      <c r="D5" s="24">
        <v>33695</v>
      </c>
      <c r="E5" s="25">
        <f>IF(ISBLANK(table!F5),NA(),table!F5)</f>
        <v>27588</v>
      </c>
      <c r="F5" s="26" t="e">
        <f>IFERROR(IF(AND(ISERROR($E6),ISERROR(INDEX(GroceryNSAF!B$2:B$251,MATCH(GroceryNSA!$C5,GroceryNSAF!$A$2:$A$251,0)))),$E5,INDEX(GroceryNSAF!B$2:B$251,MATCH(GroceryNSA!$C5,GroceryNSAF!$A$2:$A$251,0))),NA())</f>
        <v>#N/A</v>
      </c>
      <c r="G5" s="25" t="e">
        <f>IFERROR(IF(AND(ISERROR($E6),ISERROR(INDEX(GroceryNSAF!C$2:C$251,MATCH(GroceryNSA!$C5,GroceryNSAF!$A$2:$A$251,0)))),$E5,INDEX(GroceryNSAF!C$2:C$251,MATCH(GroceryNSA!$C5,GroceryNSAF!$A$2:$A$251,0))),NA())</f>
        <v>#N/A</v>
      </c>
      <c r="H5" s="25" t="e">
        <f>IFERROR(IF(AND(ISERROR($E6),ISERROR(INDEX(GroceryNSAF!D$2:D$251,MATCH(GroceryNSA!$C5,GroceryNSAF!$A$2:$A$251,0)))),$E5,INDEX(GroceryNSAF!D$2:D$251,MATCH(GroceryNSA!$C5,GroceryNSAF!$A$2:$A$251,0))),NA())</f>
        <v>#N/A</v>
      </c>
      <c r="I5" s="25" t="e">
        <f>IFERROR(IF(AND(ISERROR($E6),ISERROR(INDEX(GroceryNSAF!E$2:E$251,MATCH(GroceryNSA!$C5,GroceryNSAF!$A$2:$A$251,0)))),$E5,INDEX(GroceryNSAF!E$2:E$251,MATCH(GroceryNSA!$C5,GroceryNSAF!$A$2:$A$251,0))),NA())</f>
        <v>#N/A</v>
      </c>
      <c r="J5" s="25" t="e">
        <f>IFERROR(IF(AND(ISERROR($E6),ISERROR(INDEX(GroceryNSAF!F$2:F$251,MATCH(GroceryNSA!$C5,GroceryNSAF!$A$2:$A$251,0)))),$E5,INDEX(GroceryNSAF!F$2:F$251,MATCH(GroceryNSA!$C5,GroceryNSAF!$A$2:$A$251,0))),NA())</f>
        <v>#N/A</v>
      </c>
      <c r="V5" s="28">
        <v>1995</v>
      </c>
      <c r="W5" s="25">
        <f t="shared" si="2"/>
        <v>356409</v>
      </c>
      <c r="X5" s="25" t="e">
        <f t="shared" ca="1" si="3"/>
        <v>#N/A</v>
      </c>
      <c r="Y5" s="25" t="e">
        <f t="shared" ca="1" si="4"/>
        <v>#N/A</v>
      </c>
      <c r="Z5" s="25" t="e">
        <f t="shared" ca="1" si="5"/>
        <v>#N/A</v>
      </c>
      <c r="AA5" s="25" t="e">
        <f t="shared" ca="1" si="6"/>
        <v>#N/A</v>
      </c>
      <c r="AB5" s="25" t="e">
        <f t="shared" ca="1" si="7"/>
        <v>#N/A</v>
      </c>
      <c r="AC5" s="23">
        <v>0</v>
      </c>
      <c r="AD5" s="29"/>
      <c r="AE5" s="33">
        <f t="shared" si="10"/>
        <v>1.6792050735615068E-2</v>
      </c>
      <c r="AF5" s="33" t="e">
        <f t="shared" ca="1" si="10"/>
        <v>#N/A</v>
      </c>
      <c r="AG5" s="33" t="e">
        <f t="shared" ca="1" si="10"/>
        <v>#N/A</v>
      </c>
      <c r="AH5" s="33" t="e">
        <f t="shared" ca="1" si="10"/>
        <v>#N/A</v>
      </c>
      <c r="AI5" s="33" t="e">
        <f t="shared" ca="1" si="10"/>
        <v>#N/A</v>
      </c>
      <c r="AJ5" s="33" t="e">
        <f t="shared" ca="1" si="10"/>
        <v>#N/A</v>
      </c>
    </row>
    <row r="6" spans="1:48" x14ac:dyDescent="0.25">
      <c r="A6" s="23">
        <f t="shared" si="8"/>
        <v>5</v>
      </c>
      <c r="B6" s="23">
        <f t="shared" si="9"/>
        <v>1992</v>
      </c>
      <c r="C6" s="23">
        <v>5</v>
      </c>
      <c r="D6" s="24">
        <v>33725</v>
      </c>
      <c r="E6" s="25">
        <f>IF(ISBLANK(table!F6),NA(),table!F6)</f>
        <v>28883</v>
      </c>
      <c r="F6" s="26" t="e">
        <f>IFERROR(IF(AND(ISERROR($E7),ISERROR(INDEX(GroceryNSAF!B$2:B$251,MATCH(GroceryNSA!$C6,GroceryNSAF!$A$2:$A$251,0)))),$E6,INDEX(GroceryNSAF!B$2:B$251,MATCH(GroceryNSA!$C6,GroceryNSAF!$A$2:$A$251,0))),NA())</f>
        <v>#N/A</v>
      </c>
      <c r="G6" s="25" t="e">
        <f>IFERROR(IF(AND(ISERROR($E7),ISERROR(INDEX(GroceryNSAF!C$2:C$251,MATCH(GroceryNSA!$C6,GroceryNSAF!$A$2:$A$251,0)))),$E6,INDEX(GroceryNSAF!C$2:C$251,MATCH(GroceryNSA!$C6,GroceryNSAF!$A$2:$A$251,0))),NA())</f>
        <v>#N/A</v>
      </c>
      <c r="H6" s="25" t="e">
        <f>IFERROR(IF(AND(ISERROR($E7),ISERROR(INDEX(GroceryNSAF!D$2:D$251,MATCH(GroceryNSA!$C6,GroceryNSAF!$A$2:$A$251,0)))),$E6,INDEX(GroceryNSAF!D$2:D$251,MATCH(GroceryNSA!$C6,GroceryNSAF!$A$2:$A$251,0))),NA())</f>
        <v>#N/A</v>
      </c>
      <c r="I6" s="25" t="e">
        <f>IFERROR(IF(AND(ISERROR($E7),ISERROR(INDEX(GroceryNSAF!E$2:E$251,MATCH(GroceryNSA!$C6,GroceryNSAF!$A$2:$A$251,0)))),$E6,INDEX(GroceryNSAF!E$2:E$251,MATCH(GroceryNSA!$C6,GroceryNSAF!$A$2:$A$251,0))),NA())</f>
        <v>#N/A</v>
      </c>
      <c r="J6" s="25" t="e">
        <f>IFERROR(IF(AND(ISERROR($E7),ISERROR(INDEX(GroceryNSAF!F$2:F$251,MATCH(GroceryNSA!$C6,GroceryNSAF!$A$2:$A$251,0)))),$E6,INDEX(GroceryNSAF!F$2:F$251,MATCH(GroceryNSA!$C6,GroceryNSAF!$A$2:$A$251,0))),NA())</f>
        <v>#N/A</v>
      </c>
      <c r="V6" s="28">
        <v>1996</v>
      </c>
      <c r="W6" s="25">
        <f t="shared" si="2"/>
        <v>365547</v>
      </c>
      <c r="X6" s="25" t="e">
        <f t="shared" ca="1" si="3"/>
        <v>#N/A</v>
      </c>
      <c r="Y6" s="25" t="e">
        <f t="shared" ca="1" si="4"/>
        <v>#N/A</v>
      </c>
      <c r="Z6" s="25" t="e">
        <f t="shared" ca="1" si="5"/>
        <v>#N/A</v>
      </c>
      <c r="AA6" s="25" t="e">
        <f t="shared" ca="1" si="6"/>
        <v>#N/A</v>
      </c>
      <c r="AB6" s="25" t="e">
        <f t="shared" ca="1" si="7"/>
        <v>#N/A</v>
      </c>
      <c r="AC6" s="23">
        <v>0</v>
      </c>
      <c r="AD6" s="29"/>
      <c r="AE6" s="33">
        <f t="shared" si="10"/>
        <v>2.563908318813498E-2</v>
      </c>
      <c r="AF6" s="33" t="e">
        <f t="shared" ca="1" si="10"/>
        <v>#N/A</v>
      </c>
      <c r="AG6" s="33" t="e">
        <f t="shared" ca="1" si="10"/>
        <v>#N/A</v>
      </c>
      <c r="AH6" s="33" t="e">
        <f t="shared" ca="1" si="10"/>
        <v>#N/A</v>
      </c>
      <c r="AI6" s="33" t="e">
        <f t="shared" ca="1" si="10"/>
        <v>#N/A</v>
      </c>
      <c r="AJ6" s="33" t="e">
        <f t="shared" ca="1" si="10"/>
        <v>#N/A</v>
      </c>
    </row>
    <row r="7" spans="1:48" x14ac:dyDescent="0.25">
      <c r="A7" s="23">
        <f t="shared" si="8"/>
        <v>6</v>
      </c>
      <c r="B7" s="23">
        <f t="shared" si="9"/>
        <v>1992</v>
      </c>
      <c r="C7" s="23">
        <v>6</v>
      </c>
      <c r="D7" s="24">
        <v>33756</v>
      </c>
      <c r="E7" s="25">
        <f>IF(ISBLANK(table!F7),NA(),table!F7)</f>
        <v>28039</v>
      </c>
      <c r="F7" s="26" t="e">
        <f>IFERROR(IF(AND(ISERROR($E8),ISERROR(INDEX(GroceryNSAF!B$2:B$251,MATCH(GroceryNSA!$C7,GroceryNSAF!$A$2:$A$251,0)))),$E7,INDEX(GroceryNSAF!B$2:B$251,MATCH(GroceryNSA!$C7,GroceryNSAF!$A$2:$A$251,0))),NA())</f>
        <v>#N/A</v>
      </c>
      <c r="G7" s="25" t="e">
        <f>IFERROR(IF(AND(ISERROR($E8),ISERROR(INDEX(GroceryNSAF!C$2:C$251,MATCH(GroceryNSA!$C7,GroceryNSAF!$A$2:$A$251,0)))),$E7,INDEX(GroceryNSAF!C$2:C$251,MATCH(GroceryNSA!$C7,GroceryNSAF!$A$2:$A$251,0))),NA())</f>
        <v>#N/A</v>
      </c>
      <c r="H7" s="25" t="e">
        <f>IFERROR(IF(AND(ISERROR($E8),ISERROR(INDEX(GroceryNSAF!D$2:D$251,MATCH(GroceryNSA!$C7,GroceryNSAF!$A$2:$A$251,0)))),$E7,INDEX(GroceryNSAF!D$2:D$251,MATCH(GroceryNSA!$C7,GroceryNSAF!$A$2:$A$251,0))),NA())</f>
        <v>#N/A</v>
      </c>
      <c r="I7" s="25" t="e">
        <f>IFERROR(IF(AND(ISERROR($E8),ISERROR(INDEX(GroceryNSAF!E$2:E$251,MATCH(GroceryNSA!$C7,GroceryNSAF!$A$2:$A$251,0)))),$E7,INDEX(GroceryNSAF!E$2:E$251,MATCH(GroceryNSA!$C7,GroceryNSAF!$A$2:$A$251,0))),NA())</f>
        <v>#N/A</v>
      </c>
      <c r="J7" s="25" t="e">
        <f>IFERROR(IF(AND(ISERROR($E8),ISERROR(INDEX(GroceryNSAF!F$2:F$251,MATCH(GroceryNSA!$C7,GroceryNSAF!$A$2:$A$251,0)))),$E7,INDEX(GroceryNSAF!F$2:F$251,MATCH(GroceryNSA!$C7,GroceryNSAF!$A$2:$A$251,0))),NA())</f>
        <v>#N/A</v>
      </c>
      <c r="V7" s="28">
        <v>1997</v>
      </c>
      <c r="W7" s="25">
        <f t="shared" si="2"/>
        <v>372570</v>
      </c>
      <c r="X7" s="25" t="e">
        <f t="shared" ca="1" si="3"/>
        <v>#N/A</v>
      </c>
      <c r="Y7" s="25" t="e">
        <f t="shared" ca="1" si="4"/>
        <v>#N/A</v>
      </c>
      <c r="Z7" s="25" t="e">
        <f t="shared" ca="1" si="5"/>
        <v>#N/A</v>
      </c>
      <c r="AA7" s="25" t="e">
        <f t="shared" ca="1" si="6"/>
        <v>#N/A</v>
      </c>
      <c r="AB7" s="25" t="e">
        <f t="shared" ca="1" si="7"/>
        <v>#N/A</v>
      </c>
      <c r="AC7" s="23">
        <v>0</v>
      </c>
      <c r="AD7" s="29"/>
      <c r="AE7" s="33">
        <f t="shared" si="10"/>
        <v>1.9212303753005769E-2</v>
      </c>
      <c r="AF7" s="33" t="e">
        <f t="shared" ca="1" si="10"/>
        <v>#N/A</v>
      </c>
      <c r="AG7" s="33" t="e">
        <f t="shared" ca="1" si="10"/>
        <v>#N/A</v>
      </c>
      <c r="AH7" s="33" t="e">
        <f t="shared" ca="1" si="10"/>
        <v>#N/A</v>
      </c>
      <c r="AI7" s="33" t="e">
        <f t="shared" ca="1" si="10"/>
        <v>#N/A</v>
      </c>
      <c r="AJ7" s="33" t="e">
        <f t="shared" ca="1" si="10"/>
        <v>#N/A</v>
      </c>
    </row>
    <row r="8" spans="1:48" x14ac:dyDescent="0.25">
      <c r="A8" s="23">
        <f t="shared" si="8"/>
        <v>7</v>
      </c>
      <c r="B8" s="23">
        <f t="shared" si="9"/>
        <v>1992</v>
      </c>
      <c r="C8" s="23">
        <v>7</v>
      </c>
      <c r="D8" s="24">
        <v>33786</v>
      </c>
      <c r="E8" s="25">
        <f>IF(ISBLANK(table!F8),NA(),table!F8)</f>
        <v>29479</v>
      </c>
      <c r="F8" s="26" t="e">
        <f>IFERROR(IF(AND(ISERROR($E9),ISERROR(INDEX(GroceryNSAF!B$2:B$251,MATCH(GroceryNSA!$C8,GroceryNSAF!$A$2:$A$251,0)))),$E8,INDEX(GroceryNSAF!B$2:B$251,MATCH(GroceryNSA!$C8,GroceryNSAF!$A$2:$A$251,0))),NA())</f>
        <v>#N/A</v>
      </c>
      <c r="G8" s="25" t="e">
        <f>IFERROR(IF(AND(ISERROR($E9),ISERROR(INDEX(GroceryNSAF!C$2:C$251,MATCH(GroceryNSA!$C8,GroceryNSAF!$A$2:$A$251,0)))),$E8,INDEX(GroceryNSAF!C$2:C$251,MATCH(GroceryNSA!$C8,GroceryNSAF!$A$2:$A$251,0))),NA())</f>
        <v>#N/A</v>
      </c>
      <c r="H8" s="25" t="e">
        <f>IFERROR(IF(AND(ISERROR($E9),ISERROR(INDEX(GroceryNSAF!D$2:D$251,MATCH(GroceryNSA!$C8,GroceryNSAF!$A$2:$A$251,0)))),$E8,INDEX(GroceryNSAF!D$2:D$251,MATCH(GroceryNSA!$C8,GroceryNSAF!$A$2:$A$251,0))),NA())</f>
        <v>#N/A</v>
      </c>
      <c r="I8" s="25" t="e">
        <f>IFERROR(IF(AND(ISERROR($E9),ISERROR(INDEX(GroceryNSAF!E$2:E$251,MATCH(GroceryNSA!$C8,GroceryNSAF!$A$2:$A$251,0)))),$E8,INDEX(GroceryNSAF!E$2:E$251,MATCH(GroceryNSA!$C8,GroceryNSAF!$A$2:$A$251,0))),NA())</f>
        <v>#N/A</v>
      </c>
      <c r="J8" s="25" t="e">
        <f>IFERROR(IF(AND(ISERROR($E9),ISERROR(INDEX(GroceryNSAF!F$2:F$251,MATCH(GroceryNSA!$C8,GroceryNSAF!$A$2:$A$251,0)))),$E8,INDEX(GroceryNSAF!F$2:F$251,MATCH(GroceryNSA!$C8,GroceryNSAF!$A$2:$A$251,0))),NA())</f>
        <v>#N/A</v>
      </c>
      <c r="V8" s="28">
        <v>1998</v>
      </c>
      <c r="W8" s="25">
        <f t="shared" si="2"/>
        <v>378188</v>
      </c>
      <c r="X8" s="25" t="e">
        <f t="shared" ca="1" si="3"/>
        <v>#N/A</v>
      </c>
      <c r="Y8" s="25" t="e">
        <f t="shared" ca="1" si="4"/>
        <v>#N/A</v>
      </c>
      <c r="Z8" s="25" t="e">
        <f t="shared" ca="1" si="5"/>
        <v>#N/A</v>
      </c>
      <c r="AA8" s="25" t="e">
        <f t="shared" ca="1" si="6"/>
        <v>#N/A</v>
      </c>
      <c r="AB8" s="25" t="e">
        <f t="shared" ca="1" si="7"/>
        <v>#N/A</v>
      </c>
      <c r="AC8" s="23">
        <v>0</v>
      </c>
      <c r="AD8" s="29"/>
      <c r="AE8" s="33">
        <f t="shared" si="10"/>
        <v>1.5079045548487532E-2</v>
      </c>
      <c r="AF8" s="33" t="e">
        <f t="shared" ca="1" si="10"/>
        <v>#N/A</v>
      </c>
      <c r="AG8" s="33" t="e">
        <f t="shared" ca="1" si="10"/>
        <v>#N/A</v>
      </c>
      <c r="AH8" s="33" t="e">
        <f t="shared" ca="1" si="10"/>
        <v>#N/A</v>
      </c>
      <c r="AI8" s="33" t="e">
        <f t="shared" ca="1" si="10"/>
        <v>#N/A</v>
      </c>
      <c r="AJ8" s="33" t="e">
        <f t="shared" ca="1" si="10"/>
        <v>#N/A</v>
      </c>
    </row>
    <row r="9" spans="1:48" x14ac:dyDescent="0.25">
      <c r="A9" s="23">
        <f t="shared" si="8"/>
        <v>8</v>
      </c>
      <c r="B9" s="23">
        <f t="shared" si="9"/>
        <v>1992</v>
      </c>
      <c r="C9" s="23">
        <v>8</v>
      </c>
      <c r="D9" s="24">
        <v>33817</v>
      </c>
      <c r="E9" s="25">
        <f>IF(ISBLANK(table!F9),NA(),table!F9)</f>
        <v>28645</v>
      </c>
      <c r="F9" s="26" t="e">
        <f>IFERROR(IF(AND(ISERROR($E10),ISERROR(INDEX(GroceryNSAF!B$2:B$251,MATCH(GroceryNSA!$C9,GroceryNSAF!$A$2:$A$251,0)))),$E9,INDEX(GroceryNSAF!B$2:B$251,MATCH(GroceryNSA!$C9,GroceryNSAF!$A$2:$A$251,0))),NA())</f>
        <v>#N/A</v>
      </c>
      <c r="G9" s="25" t="e">
        <f>IFERROR(IF(AND(ISERROR($E10),ISERROR(INDEX(GroceryNSAF!C$2:C$251,MATCH(GroceryNSA!$C9,GroceryNSAF!$A$2:$A$251,0)))),$E9,INDEX(GroceryNSAF!C$2:C$251,MATCH(GroceryNSA!$C9,GroceryNSAF!$A$2:$A$251,0))),NA())</f>
        <v>#N/A</v>
      </c>
      <c r="H9" s="25" t="e">
        <f>IFERROR(IF(AND(ISERROR($E10),ISERROR(INDEX(GroceryNSAF!D$2:D$251,MATCH(GroceryNSA!$C9,GroceryNSAF!$A$2:$A$251,0)))),$E9,INDEX(GroceryNSAF!D$2:D$251,MATCH(GroceryNSA!$C9,GroceryNSAF!$A$2:$A$251,0))),NA())</f>
        <v>#N/A</v>
      </c>
      <c r="I9" s="25" t="e">
        <f>IFERROR(IF(AND(ISERROR($E10),ISERROR(INDEX(GroceryNSAF!E$2:E$251,MATCH(GroceryNSA!$C9,GroceryNSAF!$A$2:$A$251,0)))),$E9,INDEX(GroceryNSAF!E$2:E$251,MATCH(GroceryNSA!$C9,GroceryNSAF!$A$2:$A$251,0))),NA())</f>
        <v>#N/A</v>
      </c>
      <c r="J9" s="25" t="e">
        <f>IFERROR(IF(AND(ISERROR($E10),ISERROR(INDEX(GroceryNSAF!F$2:F$251,MATCH(GroceryNSA!$C9,GroceryNSAF!$A$2:$A$251,0)))),$E9,INDEX(GroceryNSAF!F$2:F$251,MATCH(GroceryNSA!$C9,GroceryNSAF!$A$2:$A$251,0))),NA())</f>
        <v>#N/A</v>
      </c>
      <c r="V9" s="28">
        <v>1999</v>
      </c>
      <c r="W9" s="25">
        <f t="shared" si="2"/>
        <v>394250</v>
      </c>
      <c r="X9" s="25" t="e">
        <f t="shared" ca="1" si="3"/>
        <v>#N/A</v>
      </c>
      <c r="Y9" s="25" t="e">
        <f t="shared" ca="1" si="4"/>
        <v>#N/A</v>
      </c>
      <c r="Z9" s="25" t="e">
        <f t="shared" ca="1" si="5"/>
        <v>#N/A</v>
      </c>
      <c r="AA9" s="25" t="e">
        <f t="shared" ca="1" si="6"/>
        <v>#N/A</v>
      </c>
      <c r="AB9" s="25" t="e">
        <f t="shared" ca="1" si="7"/>
        <v>#N/A</v>
      </c>
      <c r="AC9" s="23">
        <v>0</v>
      </c>
      <c r="AD9" s="29"/>
      <c r="AE9" s="33">
        <f t="shared" si="10"/>
        <v>4.2470940378859193E-2</v>
      </c>
      <c r="AF9" s="33" t="e">
        <f t="shared" ca="1" si="10"/>
        <v>#N/A</v>
      </c>
      <c r="AG9" s="33" t="e">
        <f t="shared" ca="1" si="10"/>
        <v>#N/A</v>
      </c>
      <c r="AH9" s="33" t="e">
        <f t="shared" ca="1" si="10"/>
        <v>#N/A</v>
      </c>
      <c r="AI9" s="33" t="e">
        <f t="shared" ca="1" si="10"/>
        <v>#N/A</v>
      </c>
      <c r="AJ9" s="33" t="e">
        <f t="shared" ca="1" si="10"/>
        <v>#N/A</v>
      </c>
    </row>
    <row r="10" spans="1:48" x14ac:dyDescent="0.25">
      <c r="A10" s="23">
        <f t="shared" si="8"/>
        <v>9</v>
      </c>
      <c r="B10" s="23">
        <f t="shared" si="9"/>
        <v>1992</v>
      </c>
      <c r="C10" s="23">
        <v>9</v>
      </c>
      <c r="D10" s="24">
        <v>33848</v>
      </c>
      <c r="E10" s="25">
        <f>IF(ISBLANK(table!F10),NA(),table!F10)</f>
        <v>27475</v>
      </c>
      <c r="F10" s="26" t="e">
        <f>IFERROR(IF(AND(ISERROR($E11),ISERROR(INDEX(GroceryNSAF!B$2:B$251,MATCH(GroceryNSA!$C10,GroceryNSAF!$A$2:$A$251,0)))),$E10,INDEX(GroceryNSAF!B$2:B$251,MATCH(GroceryNSA!$C10,GroceryNSAF!$A$2:$A$251,0))),NA())</f>
        <v>#N/A</v>
      </c>
      <c r="G10" s="25" t="e">
        <f>IFERROR(IF(AND(ISERROR($E11),ISERROR(INDEX(GroceryNSAF!C$2:C$251,MATCH(GroceryNSA!$C10,GroceryNSAF!$A$2:$A$251,0)))),$E10,INDEX(GroceryNSAF!C$2:C$251,MATCH(GroceryNSA!$C10,GroceryNSAF!$A$2:$A$251,0))),NA())</f>
        <v>#N/A</v>
      </c>
      <c r="H10" s="25" t="e">
        <f>IFERROR(IF(AND(ISERROR($E11),ISERROR(INDEX(GroceryNSAF!D$2:D$251,MATCH(GroceryNSA!$C10,GroceryNSAF!$A$2:$A$251,0)))),$E10,INDEX(GroceryNSAF!D$2:D$251,MATCH(GroceryNSA!$C10,GroceryNSAF!$A$2:$A$251,0))),NA())</f>
        <v>#N/A</v>
      </c>
      <c r="I10" s="25" t="e">
        <f>IFERROR(IF(AND(ISERROR($E11),ISERROR(INDEX(GroceryNSAF!E$2:E$251,MATCH(GroceryNSA!$C10,GroceryNSAF!$A$2:$A$251,0)))),$E10,INDEX(GroceryNSAF!E$2:E$251,MATCH(GroceryNSA!$C10,GroceryNSAF!$A$2:$A$251,0))),NA())</f>
        <v>#N/A</v>
      </c>
      <c r="J10" s="25" t="e">
        <f>IFERROR(IF(AND(ISERROR($E11),ISERROR(INDEX(GroceryNSAF!F$2:F$251,MATCH(GroceryNSA!$C10,GroceryNSAF!$A$2:$A$251,0)))),$E10,INDEX(GroceryNSAF!F$2:F$251,MATCH(GroceryNSA!$C10,GroceryNSAF!$A$2:$A$251,0))),NA())</f>
        <v>#N/A</v>
      </c>
      <c r="V10" s="28">
        <v>2000</v>
      </c>
      <c r="W10" s="25">
        <f t="shared" si="2"/>
        <v>402515</v>
      </c>
      <c r="X10" s="25" t="e">
        <f t="shared" ca="1" si="3"/>
        <v>#N/A</v>
      </c>
      <c r="Y10" s="25" t="e">
        <f t="shared" ca="1" si="4"/>
        <v>#N/A</v>
      </c>
      <c r="Z10" s="25" t="e">
        <f t="shared" ca="1" si="5"/>
        <v>#N/A</v>
      </c>
      <c r="AA10" s="25" t="e">
        <f t="shared" ca="1" si="6"/>
        <v>#N/A</v>
      </c>
      <c r="AB10" s="25" t="e">
        <f t="shared" ca="1" si="7"/>
        <v>#N/A</v>
      </c>
      <c r="AC10" s="23">
        <v>0</v>
      </c>
      <c r="AD10" s="29"/>
      <c r="AE10" s="33">
        <f t="shared" si="10"/>
        <v>2.0963855421686748E-2</v>
      </c>
      <c r="AF10" s="33" t="e">
        <f t="shared" ca="1" si="10"/>
        <v>#N/A</v>
      </c>
      <c r="AG10" s="33" t="e">
        <f t="shared" ca="1" si="10"/>
        <v>#N/A</v>
      </c>
      <c r="AH10" s="33" t="e">
        <f t="shared" ca="1" si="10"/>
        <v>#N/A</v>
      </c>
      <c r="AI10" s="33" t="e">
        <f t="shared" ca="1" si="10"/>
        <v>#N/A</v>
      </c>
      <c r="AJ10" s="33" t="e">
        <f t="shared" ca="1" si="10"/>
        <v>#N/A</v>
      </c>
    </row>
    <row r="11" spans="1:48" x14ac:dyDescent="0.25">
      <c r="A11" s="23">
        <f t="shared" si="8"/>
        <v>10</v>
      </c>
      <c r="B11" s="23">
        <f t="shared" si="9"/>
        <v>1992</v>
      </c>
      <c r="C11" s="23">
        <v>10</v>
      </c>
      <c r="D11" s="24">
        <v>33878</v>
      </c>
      <c r="E11" s="25">
        <f>IF(ISBLANK(table!F11),NA(),table!F11)</f>
        <v>28583</v>
      </c>
      <c r="F11" s="26" t="e">
        <f>IFERROR(IF(AND(ISERROR($E12),ISERROR(INDEX(GroceryNSAF!B$2:B$251,MATCH(GroceryNSA!$C11,GroceryNSAF!$A$2:$A$251,0)))),$E11,INDEX(GroceryNSAF!B$2:B$251,MATCH(GroceryNSA!$C11,GroceryNSAF!$A$2:$A$251,0))),NA())</f>
        <v>#N/A</v>
      </c>
      <c r="G11" s="25" t="e">
        <f>IFERROR(IF(AND(ISERROR($E12),ISERROR(INDEX(GroceryNSAF!C$2:C$251,MATCH(GroceryNSA!$C11,GroceryNSAF!$A$2:$A$251,0)))),$E11,INDEX(GroceryNSAF!C$2:C$251,MATCH(GroceryNSA!$C11,GroceryNSAF!$A$2:$A$251,0))),NA())</f>
        <v>#N/A</v>
      </c>
      <c r="H11" s="25" t="e">
        <f>IFERROR(IF(AND(ISERROR($E12),ISERROR(INDEX(GroceryNSAF!D$2:D$251,MATCH(GroceryNSA!$C11,GroceryNSAF!$A$2:$A$251,0)))),$E11,INDEX(GroceryNSAF!D$2:D$251,MATCH(GroceryNSA!$C11,GroceryNSAF!$A$2:$A$251,0))),NA())</f>
        <v>#N/A</v>
      </c>
      <c r="I11" s="25" t="e">
        <f>IFERROR(IF(AND(ISERROR($E12),ISERROR(INDEX(GroceryNSAF!E$2:E$251,MATCH(GroceryNSA!$C11,GroceryNSAF!$A$2:$A$251,0)))),$E11,INDEX(GroceryNSAF!E$2:E$251,MATCH(GroceryNSA!$C11,GroceryNSAF!$A$2:$A$251,0))),NA())</f>
        <v>#N/A</v>
      </c>
      <c r="J11" s="25" t="e">
        <f>IFERROR(IF(AND(ISERROR($E12),ISERROR(INDEX(GroceryNSAF!F$2:F$251,MATCH(GroceryNSA!$C11,GroceryNSAF!$A$2:$A$251,0)))),$E11,INDEX(GroceryNSAF!F$2:F$251,MATCH(GroceryNSA!$C11,GroceryNSAF!$A$2:$A$251,0))),NA())</f>
        <v>#N/A</v>
      </c>
      <c r="V11" s="28">
        <v>2001</v>
      </c>
      <c r="W11" s="25">
        <f t="shared" si="2"/>
        <v>418127</v>
      </c>
      <c r="X11" s="25" t="e">
        <f t="shared" ca="1" si="3"/>
        <v>#N/A</v>
      </c>
      <c r="Y11" s="25" t="e">
        <f t="shared" ca="1" si="4"/>
        <v>#N/A</v>
      </c>
      <c r="Z11" s="25" t="e">
        <f t="shared" ca="1" si="5"/>
        <v>#N/A</v>
      </c>
      <c r="AA11" s="25" t="e">
        <f t="shared" ca="1" si="6"/>
        <v>#N/A</v>
      </c>
      <c r="AB11" s="25" t="e">
        <f t="shared" ca="1" si="7"/>
        <v>#N/A</v>
      </c>
      <c r="AC11" s="23">
        <v>1</v>
      </c>
      <c r="AD11" s="29"/>
      <c r="AE11" s="33">
        <f t="shared" si="10"/>
        <v>3.8786132193831285E-2</v>
      </c>
      <c r="AF11" s="33" t="e">
        <f t="shared" ca="1" si="10"/>
        <v>#N/A</v>
      </c>
      <c r="AG11" s="33" t="e">
        <f t="shared" ca="1" si="10"/>
        <v>#N/A</v>
      </c>
      <c r="AH11" s="33" t="e">
        <f t="shared" ca="1" si="10"/>
        <v>#N/A</v>
      </c>
      <c r="AI11" s="33" t="e">
        <f t="shared" ca="1" si="10"/>
        <v>#N/A</v>
      </c>
      <c r="AJ11" s="33" t="e">
        <f t="shared" ca="1" si="10"/>
        <v>#N/A</v>
      </c>
    </row>
    <row r="12" spans="1:48" x14ac:dyDescent="0.25">
      <c r="A12" s="23">
        <f t="shared" si="8"/>
        <v>11</v>
      </c>
      <c r="B12" s="23">
        <f t="shared" si="9"/>
        <v>1992</v>
      </c>
      <c r="C12" s="23">
        <v>11</v>
      </c>
      <c r="D12" s="24">
        <v>33909</v>
      </c>
      <c r="E12" s="25">
        <f>IF(ISBLANK(table!F12),NA(),table!F12)</f>
        <v>27620</v>
      </c>
      <c r="F12" s="26" t="e">
        <f>IFERROR(IF(AND(ISERROR($E13),ISERROR(INDEX(GroceryNSAF!B$2:B$251,MATCH(GroceryNSA!$C12,GroceryNSAF!$A$2:$A$251,0)))),$E12,INDEX(GroceryNSAF!B$2:B$251,MATCH(GroceryNSA!$C12,GroceryNSAF!$A$2:$A$251,0))),NA())</f>
        <v>#N/A</v>
      </c>
      <c r="G12" s="25" t="e">
        <f>IFERROR(IF(AND(ISERROR($E13),ISERROR(INDEX(GroceryNSAF!C$2:C$251,MATCH(GroceryNSA!$C12,GroceryNSAF!$A$2:$A$251,0)))),$E12,INDEX(GroceryNSAF!C$2:C$251,MATCH(GroceryNSA!$C12,GroceryNSAF!$A$2:$A$251,0))),NA())</f>
        <v>#N/A</v>
      </c>
      <c r="H12" s="25" t="e">
        <f>IFERROR(IF(AND(ISERROR($E13),ISERROR(INDEX(GroceryNSAF!D$2:D$251,MATCH(GroceryNSA!$C12,GroceryNSAF!$A$2:$A$251,0)))),$E12,INDEX(GroceryNSAF!D$2:D$251,MATCH(GroceryNSA!$C12,GroceryNSAF!$A$2:$A$251,0))),NA())</f>
        <v>#N/A</v>
      </c>
      <c r="I12" s="25" t="e">
        <f>IFERROR(IF(AND(ISERROR($E13),ISERROR(INDEX(GroceryNSAF!E$2:E$251,MATCH(GroceryNSA!$C12,GroceryNSAF!$A$2:$A$251,0)))),$E12,INDEX(GroceryNSAF!E$2:E$251,MATCH(GroceryNSA!$C12,GroceryNSAF!$A$2:$A$251,0))),NA())</f>
        <v>#N/A</v>
      </c>
      <c r="J12" s="25" t="e">
        <f>IFERROR(IF(AND(ISERROR($E13),ISERROR(INDEX(GroceryNSAF!F$2:F$251,MATCH(GroceryNSA!$C12,GroceryNSAF!$A$2:$A$251,0)))),$E12,INDEX(GroceryNSAF!F$2:F$251,MATCH(GroceryNSA!$C12,GroceryNSAF!$A$2:$A$251,0))),NA())</f>
        <v>#N/A</v>
      </c>
      <c r="V12" s="28">
        <v>2002</v>
      </c>
      <c r="W12" s="25">
        <f t="shared" si="2"/>
        <v>419813</v>
      </c>
      <c r="X12" s="25" t="e">
        <f t="shared" ca="1" si="3"/>
        <v>#N/A</v>
      </c>
      <c r="Y12" s="25" t="e">
        <f t="shared" ca="1" si="4"/>
        <v>#N/A</v>
      </c>
      <c r="Z12" s="25" t="e">
        <f t="shared" ca="1" si="5"/>
        <v>#N/A</v>
      </c>
      <c r="AA12" s="25" t="e">
        <f t="shared" ca="1" si="6"/>
        <v>#N/A</v>
      </c>
      <c r="AB12" s="25" t="e">
        <f t="shared" ca="1" si="7"/>
        <v>#N/A</v>
      </c>
      <c r="AC12" s="23">
        <v>0</v>
      </c>
      <c r="AD12" s="29"/>
      <c r="AE12" s="33">
        <f t="shared" si="10"/>
        <v>4.0322677081365233E-3</v>
      </c>
      <c r="AF12" s="33" t="e">
        <f t="shared" ca="1" si="10"/>
        <v>#N/A</v>
      </c>
      <c r="AG12" s="33" t="e">
        <f t="shared" ca="1" si="10"/>
        <v>#N/A</v>
      </c>
      <c r="AH12" s="33" t="e">
        <f t="shared" ca="1" si="10"/>
        <v>#N/A</v>
      </c>
      <c r="AI12" s="33" t="e">
        <f t="shared" ca="1" si="10"/>
        <v>#N/A</v>
      </c>
      <c r="AJ12" s="33" t="e">
        <f t="shared" ca="1" si="10"/>
        <v>#N/A</v>
      </c>
    </row>
    <row r="13" spans="1:48" x14ac:dyDescent="0.25">
      <c r="A13" s="23">
        <f t="shared" si="8"/>
        <v>12</v>
      </c>
      <c r="B13" s="23">
        <f t="shared" si="9"/>
        <v>1992</v>
      </c>
      <c r="C13" s="23">
        <v>12</v>
      </c>
      <c r="D13" s="24">
        <v>33939</v>
      </c>
      <c r="E13" s="25">
        <f>IF(ISBLANK(table!F13),NA(),table!F13)</f>
        <v>30294</v>
      </c>
      <c r="F13" s="26" t="e">
        <f>IFERROR(IF(AND(ISERROR($E14),ISERROR(INDEX(GroceryNSAF!B$2:B$251,MATCH(GroceryNSA!$C13,GroceryNSAF!$A$2:$A$251,0)))),$E13,INDEX(GroceryNSAF!B$2:B$251,MATCH(GroceryNSA!$C13,GroceryNSAF!$A$2:$A$251,0))),NA())</f>
        <v>#N/A</v>
      </c>
      <c r="G13" s="25" t="e">
        <f>IFERROR(IF(AND(ISERROR($E14),ISERROR(INDEX(GroceryNSAF!C$2:C$251,MATCH(GroceryNSA!$C13,GroceryNSAF!$A$2:$A$251,0)))),$E13,INDEX(GroceryNSAF!C$2:C$251,MATCH(GroceryNSA!$C13,GroceryNSAF!$A$2:$A$251,0))),NA())</f>
        <v>#N/A</v>
      </c>
      <c r="H13" s="25" t="e">
        <f>IFERROR(IF(AND(ISERROR($E14),ISERROR(INDEX(GroceryNSAF!D$2:D$251,MATCH(GroceryNSA!$C13,GroceryNSAF!$A$2:$A$251,0)))),$E13,INDEX(GroceryNSAF!D$2:D$251,MATCH(GroceryNSA!$C13,GroceryNSAF!$A$2:$A$251,0))),NA())</f>
        <v>#N/A</v>
      </c>
      <c r="I13" s="25" t="e">
        <f>IFERROR(IF(AND(ISERROR($E14),ISERROR(INDEX(GroceryNSAF!E$2:E$251,MATCH(GroceryNSA!$C13,GroceryNSAF!$A$2:$A$251,0)))),$E13,INDEX(GroceryNSAF!E$2:E$251,MATCH(GroceryNSA!$C13,GroceryNSAF!$A$2:$A$251,0))),NA())</f>
        <v>#N/A</v>
      </c>
      <c r="J13" s="25" t="e">
        <f>IFERROR(IF(AND(ISERROR($E14),ISERROR(INDEX(GroceryNSAF!F$2:F$251,MATCH(GroceryNSA!$C13,GroceryNSAF!$A$2:$A$251,0)))),$E13,INDEX(GroceryNSAF!F$2:F$251,MATCH(GroceryNSA!$C13,GroceryNSAF!$A$2:$A$251,0))),NA())</f>
        <v>#N/A</v>
      </c>
      <c r="V13" s="28">
        <v>2003</v>
      </c>
      <c r="W13" s="25">
        <f t="shared" si="2"/>
        <v>427987</v>
      </c>
      <c r="X13" s="25" t="e">
        <f t="shared" ca="1" si="3"/>
        <v>#N/A</v>
      </c>
      <c r="Y13" s="25" t="e">
        <f t="shared" ca="1" si="4"/>
        <v>#N/A</v>
      </c>
      <c r="Z13" s="25" t="e">
        <f t="shared" ca="1" si="5"/>
        <v>#N/A</v>
      </c>
      <c r="AA13" s="25" t="e">
        <f t="shared" ca="1" si="6"/>
        <v>#N/A</v>
      </c>
      <c r="AB13" s="25" t="e">
        <f t="shared" ca="1" si="7"/>
        <v>#N/A</v>
      </c>
      <c r="AC13" s="23">
        <v>0</v>
      </c>
      <c r="AD13" s="29"/>
      <c r="AE13" s="33">
        <f t="shared" si="10"/>
        <v>1.9470573803098044E-2</v>
      </c>
      <c r="AF13" s="33" t="e">
        <f t="shared" ca="1" si="10"/>
        <v>#N/A</v>
      </c>
      <c r="AG13" s="33" t="e">
        <f t="shared" ca="1" si="10"/>
        <v>#N/A</v>
      </c>
      <c r="AH13" s="33" t="e">
        <f t="shared" ca="1" si="10"/>
        <v>#N/A</v>
      </c>
      <c r="AI13" s="33" t="e">
        <f t="shared" ca="1" si="10"/>
        <v>#N/A</v>
      </c>
      <c r="AJ13" s="33" t="e">
        <f t="shared" ca="1" si="10"/>
        <v>#N/A</v>
      </c>
    </row>
    <row r="14" spans="1:48" x14ac:dyDescent="0.25">
      <c r="A14" s="23">
        <f t="shared" si="8"/>
        <v>1</v>
      </c>
      <c r="B14" s="23">
        <f t="shared" si="9"/>
        <v>1993</v>
      </c>
      <c r="C14" s="23">
        <v>13</v>
      </c>
      <c r="D14" s="24">
        <v>33970</v>
      </c>
      <c r="E14" s="25">
        <f>IF(ISBLANK(table!F14),NA(),table!F14)</f>
        <v>27571</v>
      </c>
      <c r="F14" s="26" t="e">
        <f>IFERROR(IF(AND(ISERROR($E15),ISERROR(INDEX(GroceryNSAF!B$2:B$251,MATCH(GroceryNSA!$C14,GroceryNSAF!$A$2:$A$251,0)))),$E14,INDEX(GroceryNSAF!B$2:B$251,MATCH(GroceryNSA!$C14,GroceryNSAF!$A$2:$A$251,0))),NA())</f>
        <v>#N/A</v>
      </c>
      <c r="G14" s="25" t="e">
        <f>IFERROR(IF(AND(ISERROR($E15),ISERROR(INDEX(GroceryNSAF!C$2:C$251,MATCH(GroceryNSA!$C14,GroceryNSAF!$A$2:$A$251,0)))),$E14,INDEX(GroceryNSAF!C$2:C$251,MATCH(GroceryNSA!$C14,GroceryNSAF!$A$2:$A$251,0))),NA())</f>
        <v>#N/A</v>
      </c>
      <c r="H14" s="25" t="e">
        <f>IFERROR(IF(AND(ISERROR($E15),ISERROR(INDEX(GroceryNSAF!D$2:D$251,MATCH(GroceryNSA!$C14,GroceryNSAF!$A$2:$A$251,0)))),$E14,INDEX(GroceryNSAF!D$2:D$251,MATCH(GroceryNSA!$C14,GroceryNSAF!$A$2:$A$251,0))),NA())</f>
        <v>#N/A</v>
      </c>
      <c r="I14" s="25" t="e">
        <f>IFERROR(IF(AND(ISERROR($E15),ISERROR(INDEX(GroceryNSAF!E$2:E$251,MATCH(GroceryNSA!$C14,GroceryNSAF!$A$2:$A$251,0)))),$E14,INDEX(GroceryNSAF!E$2:E$251,MATCH(GroceryNSA!$C14,GroceryNSAF!$A$2:$A$251,0))),NA())</f>
        <v>#N/A</v>
      </c>
      <c r="J14" s="25" t="e">
        <f>IFERROR(IF(AND(ISERROR($E15),ISERROR(INDEX(GroceryNSAF!F$2:F$251,MATCH(GroceryNSA!$C14,GroceryNSAF!$A$2:$A$251,0)))),$E14,INDEX(GroceryNSAF!F$2:F$251,MATCH(GroceryNSA!$C14,GroceryNSAF!$A$2:$A$251,0))),NA())</f>
        <v>#N/A</v>
      </c>
      <c r="V14" s="28">
        <v>2004</v>
      </c>
      <c r="W14" s="25">
        <f t="shared" si="2"/>
        <v>441136</v>
      </c>
      <c r="X14" s="25" t="e">
        <f t="shared" ca="1" si="3"/>
        <v>#N/A</v>
      </c>
      <c r="Y14" s="25" t="e">
        <f t="shared" ca="1" si="4"/>
        <v>#N/A</v>
      </c>
      <c r="Z14" s="25" t="e">
        <f t="shared" ca="1" si="5"/>
        <v>#N/A</v>
      </c>
      <c r="AA14" s="25" t="e">
        <f t="shared" ca="1" si="6"/>
        <v>#N/A</v>
      </c>
      <c r="AB14" s="25" t="e">
        <f t="shared" ca="1" si="7"/>
        <v>#N/A</v>
      </c>
      <c r="AC14" s="23">
        <v>0</v>
      </c>
      <c r="AD14" s="29"/>
      <c r="AE14" s="33">
        <f t="shared" si="10"/>
        <v>3.0722895788890783E-2</v>
      </c>
      <c r="AF14" s="33" t="e">
        <f t="shared" ca="1" si="10"/>
        <v>#N/A</v>
      </c>
      <c r="AG14" s="33" t="e">
        <f t="shared" ca="1" si="10"/>
        <v>#N/A</v>
      </c>
      <c r="AH14" s="33" t="e">
        <f t="shared" ca="1" si="10"/>
        <v>#N/A</v>
      </c>
      <c r="AI14" s="33" t="e">
        <f t="shared" ca="1" si="10"/>
        <v>#N/A</v>
      </c>
      <c r="AJ14" s="33" t="e">
        <f t="shared" ca="1" si="10"/>
        <v>#N/A</v>
      </c>
    </row>
    <row r="15" spans="1:48" x14ac:dyDescent="0.25">
      <c r="A15" s="23">
        <f t="shared" si="8"/>
        <v>2</v>
      </c>
      <c r="B15" s="23">
        <f t="shared" si="9"/>
        <v>1993</v>
      </c>
      <c r="C15" s="23">
        <v>14</v>
      </c>
      <c r="D15" s="24">
        <v>34001</v>
      </c>
      <c r="E15" s="25">
        <f>IF(ISBLANK(table!F15),NA(),table!F15)</f>
        <v>25748</v>
      </c>
      <c r="F15" s="26" t="e">
        <f>IFERROR(IF(AND(ISERROR($E16),ISERROR(INDEX(GroceryNSAF!B$2:B$251,MATCH(GroceryNSA!$C15,GroceryNSAF!$A$2:$A$251,0)))),$E15,INDEX(GroceryNSAF!B$2:B$251,MATCH(GroceryNSA!$C15,GroceryNSAF!$A$2:$A$251,0))),NA())</f>
        <v>#N/A</v>
      </c>
      <c r="G15" s="25" t="e">
        <f>IFERROR(IF(AND(ISERROR($E16),ISERROR(INDEX(GroceryNSAF!C$2:C$251,MATCH(GroceryNSA!$C15,GroceryNSAF!$A$2:$A$251,0)))),$E15,INDEX(GroceryNSAF!C$2:C$251,MATCH(GroceryNSA!$C15,GroceryNSAF!$A$2:$A$251,0))),NA())</f>
        <v>#N/A</v>
      </c>
      <c r="H15" s="25" t="e">
        <f>IFERROR(IF(AND(ISERROR($E16),ISERROR(INDEX(GroceryNSAF!D$2:D$251,MATCH(GroceryNSA!$C15,GroceryNSAF!$A$2:$A$251,0)))),$E15,INDEX(GroceryNSAF!D$2:D$251,MATCH(GroceryNSA!$C15,GroceryNSAF!$A$2:$A$251,0))),NA())</f>
        <v>#N/A</v>
      </c>
      <c r="I15" s="25" t="e">
        <f>IFERROR(IF(AND(ISERROR($E16),ISERROR(INDEX(GroceryNSAF!E$2:E$251,MATCH(GroceryNSA!$C15,GroceryNSAF!$A$2:$A$251,0)))),$E15,INDEX(GroceryNSAF!E$2:E$251,MATCH(GroceryNSA!$C15,GroceryNSAF!$A$2:$A$251,0))),NA())</f>
        <v>#N/A</v>
      </c>
      <c r="J15" s="25" t="e">
        <f>IFERROR(IF(AND(ISERROR($E16),ISERROR(INDEX(GroceryNSAF!F$2:F$251,MATCH(GroceryNSA!$C15,GroceryNSAF!$A$2:$A$251,0)))),$E15,INDEX(GroceryNSAF!F$2:F$251,MATCH(GroceryNSA!$C15,GroceryNSAF!$A$2:$A$251,0))),NA())</f>
        <v>#N/A</v>
      </c>
      <c r="V15" s="28">
        <v>2005</v>
      </c>
      <c r="W15" s="25">
        <f t="shared" si="2"/>
        <v>457667</v>
      </c>
      <c r="X15" s="25" t="e">
        <f t="shared" ca="1" si="3"/>
        <v>#N/A</v>
      </c>
      <c r="Y15" s="25" t="e">
        <f t="shared" ca="1" si="4"/>
        <v>#N/A</v>
      </c>
      <c r="Z15" s="25" t="e">
        <f t="shared" ca="1" si="5"/>
        <v>#N/A</v>
      </c>
      <c r="AA15" s="25" t="e">
        <f t="shared" ca="1" si="6"/>
        <v>#N/A</v>
      </c>
      <c r="AB15" s="25" t="e">
        <f t="shared" ca="1" si="7"/>
        <v>#N/A</v>
      </c>
      <c r="AC15" s="23">
        <v>0</v>
      </c>
      <c r="AD15" s="29"/>
      <c r="AE15" s="33">
        <f t="shared" si="10"/>
        <v>3.7473704254470275E-2</v>
      </c>
      <c r="AF15" s="33" t="e">
        <f t="shared" ca="1" si="10"/>
        <v>#N/A</v>
      </c>
      <c r="AG15" s="33" t="e">
        <f t="shared" ca="1" si="10"/>
        <v>#N/A</v>
      </c>
      <c r="AH15" s="33" t="e">
        <f t="shared" ca="1" si="10"/>
        <v>#N/A</v>
      </c>
      <c r="AI15" s="33" t="e">
        <f t="shared" ca="1" si="10"/>
        <v>#N/A</v>
      </c>
      <c r="AJ15" s="33" t="e">
        <f t="shared" ca="1" si="10"/>
        <v>#N/A</v>
      </c>
    </row>
    <row r="16" spans="1:48" x14ac:dyDescent="0.25">
      <c r="A16" s="23">
        <f t="shared" si="8"/>
        <v>3</v>
      </c>
      <c r="B16" s="23">
        <f t="shared" si="9"/>
        <v>1993</v>
      </c>
      <c r="C16" s="23">
        <v>15</v>
      </c>
      <c r="D16" s="24">
        <v>34029</v>
      </c>
      <c r="E16" s="25">
        <f>IF(ISBLANK(table!F16),NA(),table!F16)</f>
        <v>27911</v>
      </c>
      <c r="F16" s="26" t="e">
        <f>IFERROR(IF(AND(ISERROR($E17),ISERROR(INDEX(GroceryNSAF!B$2:B$251,MATCH(GroceryNSA!$C16,GroceryNSAF!$A$2:$A$251,0)))),$E16,INDEX(GroceryNSAF!B$2:B$251,MATCH(GroceryNSA!$C16,GroceryNSAF!$A$2:$A$251,0))),NA())</f>
        <v>#N/A</v>
      </c>
      <c r="G16" s="25" t="e">
        <f>IFERROR(IF(AND(ISERROR($E17),ISERROR(INDEX(GroceryNSAF!C$2:C$251,MATCH(GroceryNSA!$C16,GroceryNSAF!$A$2:$A$251,0)))),$E16,INDEX(GroceryNSAF!C$2:C$251,MATCH(GroceryNSA!$C16,GroceryNSAF!$A$2:$A$251,0))),NA())</f>
        <v>#N/A</v>
      </c>
      <c r="H16" s="25" t="e">
        <f>IFERROR(IF(AND(ISERROR($E17),ISERROR(INDEX(GroceryNSAF!D$2:D$251,MATCH(GroceryNSA!$C16,GroceryNSAF!$A$2:$A$251,0)))),$E16,INDEX(GroceryNSAF!D$2:D$251,MATCH(GroceryNSA!$C16,GroceryNSAF!$A$2:$A$251,0))),NA())</f>
        <v>#N/A</v>
      </c>
      <c r="I16" s="25" t="e">
        <f>IFERROR(IF(AND(ISERROR($E17),ISERROR(INDEX(GroceryNSAF!E$2:E$251,MATCH(GroceryNSA!$C16,GroceryNSAF!$A$2:$A$251,0)))),$E16,INDEX(GroceryNSAF!E$2:E$251,MATCH(GroceryNSA!$C16,GroceryNSAF!$A$2:$A$251,0))),NA())</f>
        <v>#N/A</v>
      </c>
      <c r="J16" s="25" t="e">
        <f>IFERROR(IF(AND(ISERROR($E17),ISERROR(INDEX(GroceryNSAF!F$2:F$251,MATCH(GroceryNSA!$C16,GroceryNSAF!$A$2:$A$251,0)))),$E16,INDEX(GroceryNSAF!F$2:F$251,MATCH(GroceryNSA!$C16,GroceryNSAF!$A$2:$A$251,0))),NA())</f>
        <v>#N/A</v>
      </c>
      <c r="V16" s="28">
        <v>2006</v>
      </c>
      <c r="W16" s="25">
        <f t="shared" si="2"/>
        <v>471699</v>
      </c>
      <c r="X16" s="25" t="e">
        <f t="shared" ca="1" si="3"/>
        <v>#N/A</v>
      </c>
      <c r="Y16" s="25" t="e">
        <f t="shared" ca="1" si="4"/>
        <v>#N/A</v>
      </c>
      <c r="Z16" s="25" t="e">
        <f t="shared" ca="1" si="5"/>
        <v>#N/A</v>
      </c>
      <c r="AA16" s="25" t="e">
        <f t="shared" ca="1" si="6"/>
        <v>#N/A</v>
      </c>
      <c r="AB16" s="25" t="e">
        <f t="shared" ca="1" si="7"/>
        <v>#N/A</v>
      </c>
      <c r="AC16" s="23">
        <v>0</v>
      </c>
      <c r="AD16" s="29"/>
      <c r="AE16" s="33">
        <f t="shared" si="10"/>
        <v>3.0659846569667467E-2</v>
      </c>
      <c r="AF16" s="33" t="e">
        <f t="shared" ca="1" si="10"/>
        <v>#N/A</v>
      </c>
      <c r="AG16" s="33" t="e">
        <f t="shared" ca="1" si="10"/>
        <v>#N/A</v>
      </c>
      <c r="AH16" s="33" t="e">
        <f t="shared" ca="1" si="10"/>
        <v>#N/A</v>
      </c>
      <c r="AI16" s="33" t="e">
        <f t="shared" ca="1" si="10"/>
        <v>#N/A</v>
      </c>
      <c r="AJ16" s="33" t="e">
        <f t="shared" ca="1" si="10"/>
        <v>#N/A</v>
      </c>
    </row>
    <row r="17" spans="1:36" x14ac:dyDescent="0.25">
      <c r="A17" s="23">
        <f t="shared" si="8"/>
        <v>4</v>
      </c>
      <c r="B17" s="23">
        <f t="shared" si="9"/>
        <v>1993</v>
      </c>
      <c r="C17" s="23">
        <v>16</v>
      </c>
      <c r="D17" s="24">
        <v>34060</v>
      </c>
      <c r="E17" s="25">
        <f>IF(ISBLANK(table!F17),NA(),table!F17)</f>
        <v>28112</v>
      </c>
      <c r="F17" s="26" t="e">
        <f>IFERROR(IF(AND(ISERROR($E18),ISERROR(INDEX(GroceryNSAF!B$2:B$251,MATCH(GroceryNSA!$C17,GroceryNSAF!$A$2:$A$251,0)))),$E17,INDEX(GroceryNSAF!B$2:B$251,MATCH(GroceryNSA!$C17,GroceryNSAF!$A$2:$A$251,0))),NA())</f>
        <v>#N/A</v>
      </c>
      <c r="G17" s="25" t="e">
        <f>IFERROR(IF(AND(ISERROR($E18),ISERROR(INDEX(GroceryNSAF!C$2:C$251,MATCH(GroceryNSA!$C17,GroceryNSAF!$A$2:$A$251,0)))),$E17,INDEX(GroceryNSAF!C$2:C$251,MATCH(GroceryNSA!$C17,GroceryNSAF!$A$2:$A$251,0))),NA())</f>
        <v>#N/A</v>
      </c>
      <c r="H17" s="25" t="e">
        <f>IFERROR(IF(AND(ISERROR($E18),ISERROR(INDEX(GroceryNSAF!D$2:D$251,MATCH(GroceryNSA!$C17,GroceryNSAF!$A$2:$A$251,0)))),$E17,INDEX(GroceryNSAF!D$2:D$251,MATCH(GroceryNSA!$C17,GroceryNSAF!$A$2:$A$251,0))),NA())</f>
        <v>#N/A</v>
      </c>
      <c r="I17" s="25" t="e">
        <f>IFERROR(IF(AND(ISERROR($E18),ISERROR(INDEX(GroceryNSAF!E$2:E$251,MATCH(GroceryNSA!$C17,GroceryNSAF!$A$2:$A$251,0)))),$E17,INDEX(GroceryNSAF!E$2:E$251,MATCH(GroceryNSA!$C17,GroceryNSAF!$A$2:$A$251,0))),NA())</f>
        <v>#N/A</v>
      </c>
      <c r="J17" s="25" t="e">
        <f>IFERROR(IF(AND(ISERROR($E18),ISERROR(INDEX(GroceryNSAF!F$2:F$251,MATCH(GroceryNSA!$C17,GroceryNSAF!$A$2:$A$251,0)))),$E17,INDEX(GroceryNSAF!F$2:F$251,MATCH(GroceryNSA!$C17,GroceryNSAF!$A$2:$A$251,0))),NA())</f>
        <v>#N/A</v>
      </c>
      <c r="V17" s="28">
        <v>2007</v>
      </c>
      <c r="W17" s="25">
        <f t="shared" si="2"/>
        <v>491360</v>
      </c>
      <c r="X17" s="25" t="e">
        <f t="shared" ca="1" si="3"/>
        <v>#N/A</v>
      </c>
      <c r="Y17" s="25" t="e">
        <f t="shared" ca="1" si="4"/>
        <v>#N/A</v>
      </c>
      <c r="Z17" s="25" t="e">
        <f t="shared" ca="1" si="5"/>
        <v>#N/A</v>
      </c>
      <c r="AA17" s="25" t="e">
        <f t="shared" ca="1" si="6"/>
        <v>#N/A</v>
      </c>
      <c r="AB17" s="25" t="e">
        <f t="shared" ca="1" si="7"/>
        <v>#N/A</v>
      </c>
      <c r="AC17" s="23">
        <v>1</v>
      </c>
      <c r="AD17" s="29"/>
      <c r="AE17" s="33">
        <f t="shared" si="10"/>
        <v>4.1681241639265718E-2</v>
      </c>
      <c r="AF17" s="33" t="e">
        <f t="shared" ca="1" si="10"/>
        <v>#N/A</v>
      </c>
      <c r="AG17" s="33" t="e">
        <f t="shared" ca="1" si="10"/>
        <v>#N/A</v>
      </c>
      <c r="AH17" s="33" t="e">
        <f t="shared" ca="1" si="10"/>
        <v>#N/A</v>
      </c>
      <c r="AI17" s="33" t="e">
        <f t="shared" ca="1" si="10"/>
        <v>#N/A</v>
      </c>
      <c r="AJ17" s="33" t="e">
        <f t="shared" ca="1" si="10"/>
        <v>#N/A</v>
      </c>
    </row>
    <row r="18" spans="1:36" x14ac:dyDescent="0.25">
      <c r="A18" s="23">
        <f t="shared" si="8"/>
        <v>5</v>
      </c>
      <c r="B18" s="23">
        <f t="shared" si="9"/>
        <v>1993</v>
      </c>
      <c r="C18" s="23">
        <v>17</v>
      </c>
      <c r="D18" s="24">
        <v>34090</v>
      </c>
      <c r="E18" s="25">
        <f>IF(ISBLANK(table!F18),NA(),table!F18)</f>
        <v>29096</v>
      </c>
      <c r="F18" s="26" t="e">
        <f>IFERROR(IF(AND(ISERROR($E19),ISERROR(INDEX(GroceryNSAF!B$2:B$251,MATCH(GroceryNSA!$C18,GroceryNSAF!$A$2:$A$251,0)))),$E18,INDEX(GroceryNSAF!B$2:B$251,MATCH(GroceryNSA!$C18,GroceryNSAF!$A$2:$A$251,0))),NA())</f>
        <v>#N/A</v>
      </c>
      <c r="G18" s="25" t="e">
        <f>IFERROR(IF(AND(ISERROR($E19),ISERROR(INDEX(GroceryNSAF!C$2:C$251,MATCH(GroceryNSA!$C18,GroceryNSAF!$A$2:$A$251,0)))),$E18,INDEX(GroceryNSAF!C$2:C$251,MATCH(GroceryNSA!$C18,GroceryNSAF!$A$2:$A$251,0))),NA())</f>
        <v>#N/A</v>
      </c>
      <c r="H18" s="25" t="e">
        <f>IFERROR(IF(AND(ISERROR($E19),ISERROR(INDEX(GroceryNSAF!D$2:D$251,MATCH(GroceryNSA!$C18,GroceryNSAF!$A$2:$A$251,0)))),$E18,INDEX(GroceryNSAF!D$2:D$251,MATCH(GroceryNSA!$C18,GroceryNSAF!$A$2:$A$251,0))),NA())</f>
        <v>#N/A</v>
      </c>
      <c r="I18" s="25" t="e">
        <f>IFERROR(IF(AND(ISERROR($E19),ISERROR(INDEX(GroceryNSAF!E$2:E$251,MATCH(GroceryNSA!$C18,GroceryNSAF!$A$2:$A$251,0)))),$E18,INDEX(GroceryNSAF!E$2:E$251,MATCH(GroceryNSA!$C18,GroceryNSAF!$A$2:$A$251,0))),NA())</f>
        <v>#N/A</v>
      </c>
      <c r="J18" s="25" t="e">
        <f>IFERROR(IF(AND(ISERROR($E19),ISERROR(INDEX(GroceryNSAF!F$2:F$251,MATCH(GroceryNSA!$C18,GroceryNSAF!$A$2:$A$251,0)))),$E18,INDEX(GroceryNSAF!F$2:F$251,MATCH(GroceryNSA!$C18,GroceryNSAF!$A$2:$A$251,0))),NA())</f>
        <v>#N/A</v>
      </c>
      <c r="V18" s="28">
        <v>2008</v>
      </c>
      <c r="W18" s="25">
        <f t="shared" si="2"/>
        <v>511222</v>
      </c>
      <c r="X18" s="25" t="e">
        <f t="shared" ca="1" si="3"/>
        <v>#N/A</v>
      </c>
      <c r="Y18" s="25" t="e">
        <f t="shared" ca="1" si="4"/>
        <v>#N/A</v>
      </c>
      <c r="Z18" s="25" t="e">
        <f t="shared" ca="1" si="5"/>
        <v>#N/A</v>
      </c>
      <c r="AA18" s="25" t="e">
        <f t="shared" ca="1" si="6"/>
        <v>#N/A</v>
      </c>
      <c r="AB18" s="25" t="e">
        <f t="shared" ca="1" si="7"/>
        <v>#N/A</v>
      </c>
      <c r="AC18" s="23">
        <v>1</v>
      </c>
      <c r="AD18" s="29"/>
      <c r="AE18" s="33">
        <f t="shared" si="10"/>
        <v>4.0422500814067078E-2</v>
      </c>
      <c r="AF18" s="33" t="e">
        <f t="shared" ca="1" si="10"/>
        <v>#N/A</v>
      </c>
      <c r="AG18" s="33" t="e">
        <f t="shared" ca="1" si="10"/>
        <v>#N/A</v>
      </c>
      <c r="AH18" s="33" t="e">
        <f t="shared" ca="1" si="10"/>
        <v>#N/A</v>
      </c>
      <c r="AI18" s="33" t="e">
        <f t="shared" ca="1" si="10"/>
        <v>#N/A</v>
      </c>
      <c r="AJ18" s="33" t="e">
        <f t="shared" ca="1" si="10"/>
        <v>#N/A</v>
      </c>
    </row>
    <row r="19" spans="1:36" x14ac:dyDescent="0.25">
      <c r="A19" s="23">
        <f t="shared" si="8"/>
        <v>6</v>
      </c>
      <c r="B19" s="23">
        <f t="shared" si="9"/>
        <v>1993</v>
      </c>
      <c r="C19" s="23">
        <v>18</v>
      </c>
      <c r="D19" s="24">
        <v>34121</v>
      </c>
      <c r="E19" s="25">
        <f>IF(ISBLANK(table!F19),NA(),table!F19)</f>
        <v>28576</v>
      </c>
      <c r="F19" s="26" t="e">
        <f>IFERROR(IF(AND(ISERROR($E20),ISERROR(INDEX(GroceryNSAF!B$2:B$251,MATCH(GroceryNSA!$C19,GroceryNSAF!$A$2:$A$251,0)))),$E19,INDEX(GroceryNSAF!B$2:B$251,MATCH(GroceryNSA!$C19,GroceryNSAF!$A$2:$A$251,0))),NA())</f>
        <v>#N/A</v>
      </c>
      <c r="G19" s="25" t="e">
        <f>IFERROR(IF(AND(ISERROR($E20),ISERROR(INDEX(GroceryNSAF!C$2:C$251,MATCH(GroceryNSA!$C19,GroceryNSAF!$A$2:$A$251,0)))),$E19,INDEX(GroceryNSAF!C$2:C$251,MATCH(GroceryNSA!$C19,GroceryNSAF!$A$2:$A$251,0))),NA())</f>
        <v>#N/A</v>
      </c>
      <c r="H19" s="25" t="e">
        <f>IFERROR(IF(AND(ISERROR($E20),ISERROR(INDEX(GroceryNSAF!D$2:D$251,MATCH(GroceryNSA!$C19,GroceryNSAF!$A$2:$A$251,0)))),$E19,INDEX(GroceryNSAF!D$2:D$251,MATCH(GroceryNSA!$C19,GroceryNSAF!$A$2:$A$251,0))),NA())</f>
        <v>#N/A</v>
      </c>
      <c r="I19" s="25" t="e">
        <f>IFERROR(IF(AND(ISERROR($E20),ISERROR(INDEX(GroceryNSAF!E$2:E$251,MATCH(GroceryNSA!$C19,GroceryNSAF!$A$2:$A$251,0)))),$E19,INDEX(GroceryNSAF!E$2:E$251,MATCH(GroceryNSA!$C19,GroceryNSAF!$A$2:$A$251,0))),NA())</f>
        <v>#N/A</v>
      </c>
      <c r="J19" s="25" t="e">
        <f>IFERROR(IF(AND(ISERROR($E20),ISERROR(INDEX(GroceryNSAF!F$2:F$251,MATCH(GroceryNSA!$C19,GroceryNSAF!$A$2:$A$251,0)))),$E19,INDEX(GroceryNSAF!F$2:F$251,MATCH(GroceryNSA!$C19,GroceryNSAF!$A$2:$A$251,0))),NA())</f>
        <v>#N/A</v>
      </c>
      <c r="V19" s="28">
        <v>2009</v>
      </c>
      <c r="W19" s="25">
        <f t="shared" si="2"/>
        <v>510033</v>
      </c>
      <c r="X19" s="25" t="e">
        <f t="shared" ca="1" si="3"/>
        <v>#N/A</v>
      </c>
      <c r="Y19" s="25" t="e">
        <f t="shared" ca="1" si="4"/>
        <v>#N/A</v>
      </c>
      <c r="Z19" s="25" t="e">
        <f t="shared" ca="1" si="5"/>
        <v>#N/A</v>
      </c>
      <c r="AA19" s="25" t="e">
        <f t="shared" ca="1" si="6"/>
        <v>#N/A</v>
      </c>
      <c r="AB19" s="25" t="e">
        <f t="shared" ca="1" si="7"/>
        <v>#N/A</v>
      </c>
      <c r="AC19" s="23">
        <v>1</v>
      </c>
      <c r="AD19" s="29"/>
      <c r="AE19" s="33">
        <f t="shared" si="10"/>
        <v>-2.3257997504019779E-3</v>
      </c>
      <c r="AF19" s="33" t="e">
        <f t="shared" ca="1" si="10"/>
        <v>#N/A</v>
      </c>
      <c r="AG19" s="33" t="e">
        <f t="shared" ca="1" si="10"/>
        <v>#N/A</v>
      </c>
      <c r="AH19" s="33" t="e">
        <f t="shared" ca="1" si="10"/>
        <v>#N/A</v>
      </c>
      <c r="AI19" s="33" t="e">
        <f t="shared" ca="1" si="10"/>
        <v>#N/A</v>
      </c>
      <c r="AJ19" s="33" t="e">
        <f t="shared" ca="1" si="10"/>
        <v>#N/A</v>
      </c>
    </row>
    <row r="20" spans="1:36" x14ac:dyDescent="0.25">
      <c r="A20" s="23">
        <f t="shared" si="8"/>
        <v>7</v>
      </c>
      <c r="B20" s="23">
        <f t="shared" si="9"/>
        <v>1993</v>
      </c>
      <c r="C20" s="23">
        <v>19</v>
      </c>
      <c r="D20" s="24">
        <v>34151</v>
      </c>
      <c r="E20" s="25">
        <f>IF(ISBLANK(table!F20),NA(),table!F20)</f>
        <v>30067</v>
      </c>
      <c r="F20" s="26" t="e">
        <f>IFERROR(IF(AND(ISERROR($E21),ISERROR(INDEX(GroceryNSAF!B$2:B$251,MATCH(GroceryNSA!$C20,GroceryNSAF!$A$2:$A$251,0)))),$E20,INDEX(GroceryNSAF!B$2:B$251,MATCH(GroceryNSA!$C20,GroceryNSAF!$A$2:$A$251,0))),NA())</f>
        <v>#N/A</v>
      </c>
      <c r="G20" s="25" t="e">
        <f>IFERROR(IF(AND(ISERROR($E21),ISERROR(INDEX(GroceryNSAF!C$2:C$251,MATCH(GroceryNSA!$C20,GroceryNSAF!$A$2:$A$251,0)))),$E20,INDEX(GroceryNSAF!C$2:C$251,MATCH(GroceryNSA!$C20,GroceryNSAF!$A$2:$A$251,0))),NA())</f>
        <v>#N/A</v>
      </c>
      <c r="H20" s="25" t="e">
        <f>IFERROR(IF(AND(ISERROR($E21),ISERROR(INDEX(GroceryNSAF!D$2:D$251,MATCH(GroceryNSA!$C20,GroceryNSAF!$A$2:$A$251,0)))),$E20,INDEX(GroceryNSAF!D$2:D$251,MATCH(GroceryNSA!$C20,GroceryNSAF!$A$2:$A$251,0))),NA())</f>
        <v>#N/A</v>
      </c>
      <c r="I20" s="25" t="e">
        <f>IFERROR(IF(AND(ISERROR($E21),ISERROR(INDEX(GroceryNSAF!E$2:E$251,MATCH(GroceryNSA!$C20,GroceryNSAF!$A$2:$A$251,0)))),$E20,INDEX(GroceryNSAF!E$2:E$251,MATCH(GroceryNSA!$C20,GroceryNSAF!$A$2:$A$251,0))),NA())</f>
        <v>#N/A</v>
      </c>
      <c r="J20" s="25" t="e">
        <f>IFERROR(IF(AND(ISERROR($E21),ISERROR(INDEX(GroceryNSAF!F$2:F$251,MATCH(GroceryNSA!$C20,GroceryNSAF!$A$2:$A$251,0)))),$E20,INDEX(GroceryNSAF!F$2:F$251,MATCH(GroceryNSA!$C20,GroceryNSAF!$A$2:$A$251,0))),NA())</f>
        <v>#N/A</v>
      </c>
      <c r="V20" s="28">
        <v>2010</v>
      </c>
      <c r="W20" s="25">
        <f t="shared" si="2"/>
        <v>520750</v>
      </c>
      <c r="X20" s="25" t="e">
        <f t="shared" ca="1" si="3"/>
        <v>#N/A</v>
      </c>
      <c r="Y20" s="25" t="e">
        <f t="shared" ca="1" si="4"/>
        <v>#N/A</v>
      </c>
      <c r="Z20" s="25" t="e">
        <f t="shared" ca="1" si="5"/>
        <v>#N/A</v>
      </c>
      <c r="AA20" s="25" t="e">
        <f t="shared" ca="1" si="6"/>
        <v>#N/A</v>
      </c>
      <c r="AB20" s="25" t="e">
        <f t="shared" ca="1" si="7"/>
        <v>#N/A</v>
      </c>
      <c r="AC20" s="23">
        <v>0</v>
      </c>
      <c r="AD20" s="29"/>
      <c r="AE20" s="33">
        <f t="shared" si="10"/>
        <v>2.1012365866522362E-2</v>
      </c>
      <c r="AF20" s="33" t="e">
        <f t="shared" ca="1" si="10"/>
        <v>#N/A</v>
      </c>
      <c r="AG20" s="33" t="e">
        <f t="shared" ca="1" si="10"/>
        <v>#N/A</v>
      </c>
      <c r="AH20" s="33" t="e">
        <f t="shared" ca="1" si="10"/>
        <v>#N/A</v>
      </c>
      <c r="AI20" s="33" t="e">
        <f t="shared" ca="1" si="10"/>
        <v>#N/A</v>
      </c>
      <c r="AJ20" s="33" t="e">
        <f t="shared" ca="1" si="10"/>
        <v>#N/A</v>
      </c>
    </row>
    <row r="21" spans="1:36" x14ac:dyDescent="0.25">
      <c r="A21" s="23">
        <f t="shared" si="8"/>
        <v>8</v>
      </c>
      <c r="B21" s="23">
        <f t="shared" si="9"/>
        <v>1993</v>
      </c>
      <c r="C21" s="23">
        <v>20</v>
      </c>
      <c r="D21" s="24">
        <v>34182</v>
      </c>
      <c r="E21" s="25">
        <f>IF(ISBLANK(table!F21),NA(),table!F21)</f>
        <v>28470</v>
      </c>
      <c r="F21" s="26" t="e">
        <f>IFERROR(IF(AND(ISERROR($E22),ISERROR(INDEX(GroceryNSAF!B$2:B$251,MATCH(GroceryNSA!$C21,GroceryNSAF!$A$2:$A$251,0)))),$E21,INDEX(GroceryNSAF!B$2:B$251,MATCH(GroceryNSA!$C21,GroceryNSAF!$A$2:$A$251,0))),NA())</f>
        <v>#N/A</v>
      </c>
      <c r="G21" s="25" t="e">
        <f>IFERROR(IF(AND(ISERROR($E22),ISERROR(INDEX(GroceryNSAF!C$2:C$251,MATCH(GroceryNSA!$C21,GroceryNSAF!$A$2:$A$251,0)))),$E21,INDEX(GroceryNSAF!C$2:C$251,MATCH(GroceryNSA!$C21,GroceryNSAF!$A$2:$A$251,0))),NA())</f>
        <v>#N/A</v>
      </c>
      <c r="H21" s="25" t="e">
        <f>IFERROR(IF(AND(ISERROR($E22),ISERROR(INDEX(GroceryNSAF!D$2:D$251,MATCH(GroceryNSA!$C21,GroceryNSAF!$A$2:$A$251,0)))),$E21,INDEX(GroceryNSAF!D$2:D$251,MATCH(GroceryNSA!$C21,GroceryNSAF!$A$2:$A$251,0))),NA())</f>
        <v>#N/A</v>
      </c>
      <c r="I21" s="25" t="e">
        <f>IFERROR(IF(AND(ISERROR($E22),ISERROR(INDEX(GroceryNSAF!E$2:E$251,MATCH(GroceryNSA!$C21,GroceryNSAF!$A$2:$A$251,0)))),$E21,INDEX(GroceryNSAF!E$2:E$251,MATCH(GroceryNSA!$C21,GroceryNSAF!$A$2:$A$251,0))),NA())</f>
        <v>#N/A</v>
      </c>
      <c r="J21" s="25" t="e">
        <f>IFERROR(IF(AND(ISERROR($E22),ISERROR(INDEX(GroceryNSAF!F$2:F$251,MATCH(GroceryNSA!$C21,GroceryNSAF!$A$2:$A$251,0)))),$E21,INDEX(GroceryNSAF!F$2:F$251,MATCH(GroceryNSA!$C21,GroceryNSAF!$A$2:$A$251,0))),NA())</f>
        <v>#N/A</v>
      </c>
      <c r="V21" s="28">
        <v>2011</v>
      </c>
      <c r="W21" s="25">
        <f t="shared" si="2"/>
        <v>547476</v>
      </c>
      <c r="X21" s="25" t="e">
        <f t="shared" ca="1" si="3"/>
        <v>#N/A</v>
      </c>
      <c r="Y21" s="25" t="e">
        <f t="shared" ca="1" si="4"/>
        <v>#N/A</v>
      </c>
      <c r="Z21" s="25" t="e">
        <f t="shared" ca="1" si="5"/>
        <v>#N/A</v>
      </c>
      <c r="AA21" s="25" t="e">
        <f t="shared" ca="1" si="6"/>
        <v>#N/A</v>
      </c>
      <c r="AB21" s="25" t="e">
        <f t="shared" ca="1" si="7"/>
        <v>#N/A</v>
      </c>
      <c r="AC21" s="23">
        <v>0</v>
      </c>
      <c r="AD21" s="29"/>
      <c r="AE21" s="33">
        <f t="shared" si="10"/>
        <v>5.1322131541046569E-2</v>
      </c>
      <c r="AF21" s="33" t="e">
        <f t="shared" ca="1" si="10"/>
        <v>#N/A</v>
      </c>
      <c r="AG21" s="33" t="e">
        <f t="shared" ca="1" si="10"/>
        <v>#N/A</v>
      </c>
      <c r="AH21" s="33" t="e">
        <f t="shared" ca="1" si="10"/>
        <v>#N/A</v>
      </c>
      <c r="AI21" s="33" t="e">
        <f t="shared" ca="1" si="10"/>
        <v>#N/A</v>
      </c>
      <c r="AJ21" s="33" t="e">
        <f t="shared" ca="1" si="10"/>
        <v>#N/A</v>
      </c>
    </row>
    <row r="22" spans="1:36" x14ac:dyDescent="0.25">
      <c r="A22" s="23">
        <f t="shared" si="8"/>
        <v>9</v>
      </c>
      <c r="B22" s="23">
        <f t="shared" si="9"/>
        <v>1993</v>
      </c>
      <c r="C22" s="23">
        <v>21</v>
      </c>
      <c r="D22" s="24">
        <v>34213</v>
      </c>
      <c r="E22" s="25">
        <f>IF(ISBLANK(table!F22),NA(),table!F22)</f>
        <v>28022</v>
      </c>
      <c r="F22" s="26" t="e">
        <f>IFERROR(IF(AND(ISERROR($E23),ISERROR(INDEX(GroceryNSAF!B$2:B$251,MATCH(GroceryNSA!$C22,GroceryNSAF!$A$2:$A$251,0)))),$E22,INDEX(GroceryNSAF!B$2:B$251,MATCH(GroceryNSA!$C22,GroceryNSAF!$A$2:$A$251,0))),NA())</f>
        <v>#N/A</v>
      </c>
      <c r="G22" s="25" t="e">
        <f>IFERROR(IF(AND(ISERROR($E23),ISERROR(INDEX(GroceryNSAF!C$2:C$251,MATCH(GroceryNSA!$C22,GroceryNSAF!$A$2:$A$251,0)))),$E22,INDEX(GroceryNSAF!C$2:C$251,MATCH(GroceryNSA!$C22,GroceryNSAF!$A$2:$A$251,0))),NA())</f>
        <v>#N/A</v>
      </c>
      <c r="H22" s="25" t="e">
        <f>IFERROR(IF(AND(ISERROR($E23),ISERROR(INDEX(GroceryNSAF!D$2:D$251,MATCH(GroceryNSA!$C22,GroceryNSAF!$A$2:$A$251,0)))),$E22,INDEX(GroceryNSAF!D$2:D$251,MATCH(GroceryNSA!$C22,GroceryNSAF!$A$2:$A$251,0))),NA())</f>
        <v>#N/A</v>
      </c>
      <c r="I22" s="25" t="e">
        <f>IFERROR(IF(AND(ISERROR($E23),ISERROR(INDEX(GroceryNSAF!E$2:E$251,MATCH(GroceryNSA!$C22,GroceryNSAF!$A$2:$A$251,0)))),$E22,INDEX(GroceryNSAF!E$2:E$251,MATCH(GroceryNSA!$C22,GroceryNSAF!$A$2:$A$251,0))),NA())</f>
        <v>#N/A</v>
      </c>
      <c r="J22" s="25" t="e">
        <f>IFERROR(IF(AND(ISERROR($E23),ISERROR(INDEX(GroceryNSAF!F$2:F$251,MATCH(GroceryNSA!$C22,GroceryNSAF!$A$2:$A$251,0)))),$E22,INDEX(GroceryNSAF!F$2:F$251,MATCH(GroceryNSA!$C22,GroceryNSAF!$A$2:$A$251,0))),NA())</f>
        <v>#N/A</v>
      </c>
      <c r="V22" s="28">
        <v>2012</v>
      </c>
      <c r="W22" s="25">
        <f t="shared" si="2"/>
        <v>563645</v>
      </c>
      <c r="X22" s="25" t="e">
        <f t="shared" ca="1" si="3"/>
        <v>#N/A</v>
      </c>
      <c r="Y22" s="25" t="e">
        <f t="shared" ca="1" si="4"/>
        <v>#N/A</v>
      </c>
      <c r="Z22" s="25" t="e">
        <f t="shared" ca="1" si="5"/>
        <v>#N/A</v>
      </c>
      <c r="AA22" s="25" t="e">
        <f t="shared" ca="1" si="6"/>
        <v>#N/A</v>
      </c>
      <c r="AB22" s="25" t="e">
        <f t="shared" ca="1" si="7"/>
        <v>#N/A</v>
      </c>
      <c r="AC22" s="23">
        <v>0</v>
      </c>
      <c r="AD22" s="29"/>
      <c r="AE22" s="33">
        <f t="shared" si="10"/>
        <v>2.9533714719914662E-2</v>
      </c>
      <c r="AF22" s="33" t="e">
        <f t="shared" ca="1" si="10"/>
        <v>#N/A</v>
      </c>
      <c r="AG22" s="33" t="e">
        <f t="shared" ca="1" si="10"/>
        <v>#N/A</v>
      </c>
      <c r="AH22" s="33" t="e">
        <f t="shared" ca="1" si="10"/>
        <v>#N/A</v>
      </c>
      <c r="AI22" s="33" t="e">
        <f t="shared" ca="1" si="10"/>
        <v>#N/A</v>
      </c>
      <c r="AJ22" s="33" t="e">
        <f t="shared" ca="1" si="10"/>
        <v>#N/A</v>
      </c>
    </row>
    <row r="23" spans="1:36" x14ac:dyDescent="0.25">
      <c r="A23" s="23">
        <f t="shared" si="8"/>
        <v>10</v>
      </c>
      <c r="B23" s="23">
        <f t="shared" si="9"/>
        <v>1993</v>
      </c>
      <c r="C23" s="23">
        <v>22</v>
      </c>
      <c r="D23" s="24">
        <v>34243</v>
      </c>
      <c r="E23" s="25">
        <f>IF(ISBLANK(table!F23),NA(),table!F23)</f>
        <v>28532</v>
      </c>
      <c r="F23" s="26" t="e">
        <f>IFERROR(IF(AND(ISERROR($E24),ISERROR(INDEX(GroceryNSAF!B$2:B$251,MATCH(GroceryNSA!$C23,GroceryNSAF!$A$2:$A$251,0)))),$E23,INDEX(GroceryNSAF!B$2:B$251,MATCH(GroceryNSA!$C23,GroceryNSAF!$A$2:$A$251,0))),NA())</f>
        <v>#N/A</v>
      </c>
      <c r="G23" s="25" t="e">
        <f>IFERROR(IF(AND(ISERROR($E24),ISERROR(INDEX(GroceryNSAF!C$2:C$251,MATCH(GroceryNSA!$C23,GroceryNSAF!$A$2:$A$251,0)))),$E23,INDEX(GroceryNSAF!C$2:C$251,MATCH(GroceryNSA!$C23,GroceryNSAF!$A$2:$A$251,0))),NA())</f>
        <v>#N/A</v>
      </c>
      <c r="H23" s="25" t="e">
        <f>IFERROR(IF(AND(ISERROR($E24),ISERROR(INDEX(GroceryNSAF!D$2:D$251,MATCH(GroceryNSA!$C23,GroceryNSAF!$A$2:$A$251,0)))),$E23,INDEX(GroceryNSAF!D$2:D$251,MATCH(GroceryNSA!$C23,GroceryNSAF!$A$2:$A$251,0))),NA())</f>
        <v>#N/A</v>
      </c>
      <c r="I23" s="25" t="e">
        <f>IFERROR(IF(AND(ISERROR($E24),ISERROR(INDEX(GroceryNSAF!E$2:E$251,MATCH(GroceryNSA!$C23,GroceryNSAF!$A$2:$A$251,0)))),$E23,INDEX(GroceryNSAF!E$2:E$251,MATCH(GroceryNSA!$C23,GroceryNSAF!$A$2:$A$251,0))),NA())</f>
        <v>#N/A</v>
      </c>
      <c r="J23" s="25" t="e">
        <f>IFERROR(IF(AND(ISERROR($E24),ISERROR(INDEX(GroceryNSAF!F$2:F$251,MATCH(GroceryNSA!$C23,GroceryNSAF!$A$2:$A$251,0)))),$E23,INDEX(GroceryNSAF!F$2:F$251,MATCH(GroceryNSA!$C23,GroceryNSAF!$A$2:$A$251,0))),NA())</f>
        <v>#N/A</v>
      </c>
      <c r="V23" s="28">
        <v>2013</v>
      </c>
      <c r="W23" s="25">
        <f t="shared" si="2"/>
        <v>575476</v>
      </c>
      <c r="X23" s="25" t="e">
        <f t="shared" ca="1" si="3"/>
        <v>#N/A</v>
      </c>
      <c r="Y23" s="25" t="e">
        <f t="shared" ca="1" si="4"/>
        <v>#N/A</v>
      </c>
      <c r="Z23" s="25" t="e">
        <f t="shared" ca="1" si="5"/>
        <v>#N/A</v>
      </c>
      <c r="AA23" s="25" t="e">
        <f t="shared" ca="1" si="6"/>
        <v>#N/A</v>
      </c>
      <c r="AB23" s="25" t="e">
        <f t="shared" ca="1" si="7"/>
        <v>#N/A</v>
      </c>
      <c r="AC23" s="23">
        <v>0</v>
      </c>
      <c r="AD23" s="29"/>
      <c r="AE23" s="33">
        <f t="shared" si="10"/>
        <v>2.099016224751395E-2</v>
      </c>
      <c r="AF23" s="33" t="e">
        <f t="shared" ca="1" si="10"/>
        <v>#N/A</v>
      </c>
      <c r="AG23" s="33" t="e">
        <f t="shared" ca="1" si="10"/>
        <v>#N/A</v>
      </c>
      <c r="AH23" s="33" t="e">
        <f t="shared" ca="1" si="10"/>
        <v>#N/A</v>
      </c>
      <c r="AI23" s="33" t="e">
        <f t="shared" ca="1" si="10"/>
        <v>#N/A</v>
      </c>
      <c r="AJ23" s="33" t="e">
        <f t="shared" ca="1" si="10"/>
        <v>#N/A</v>
      </c>
    </row>
    <row r="24" spans="1:36" x14ac:dyDescent="0.25">
      <c r="A24" s="23">
        <f t="shared" si="8"/>
        <v>11</v>
      </c>
      <c r="B24" s="23">
        <f t="shared" si="9"/>
        <v>1993</v>
      </c>
      <c r="C24" s="23">
        <v>23</v>
      </c>
      <c r="D24" s="24">
        <v>34274</v>
      </c>
      <c r="E24" s="25">
        <f>IF(ISBLANK(table!F24),NA(),table!F24)</f>
        <v>28081</v>
      </c>
      <c r="F24" s="26" t="e">
        <f>IFERROR(IF(AND(ISERROR($E25),ISERROR(INDEX(GroceryNSAF!B$2:B$251,MATCH(GroceryNSA!$C24,GroceryNSAF!$A$2:$A$251,0)))),$E24,INDEX(GroceryNSAF!B$2:B$251,MATCH(GroceryNSA!$C24,GroceryNSAF!$A$2:$A$251,0))),NA())</f>
        <v>#N/A</v>
      </c>
      <c r="G24" s="25" t="e">
        <f>IFERROR(IF(AND(ISERROR($E25),ISERROR(INDEX(GroceryNSAF!C$2:C$251,MATCH(GroceryNSA!$C24,GroceryNSAF!$A$2:$A$251,0)))),$E24,INDEX(GroceryNSAF!C$2:C$251,MATCH(GroceryNSA!$C24,GroceryNSAF!$A$2:$A$251,0))),NA())</f>
        <v>#N/A</v>
      </c>
      <c r="H24" s="25" t="e">
        <f>IFERROR(IF(AND(ISERROR($E25),ISERROR(INDEX(GroceryNSAF!D$2:D$251,MATCH(GroceryNSA!$C24,GroceryNSAF!$A$2:$A$251,0)))),$E24,INDEX(GroceryNSAF!D$2:D$251,MATCH(GroceryNSA!$C24,GroceryNSAF!$A$2:$A$251,0))),NA())</f>
        <v>#N/A</v>
      </c>
      <c r="I24" s="25" t="e">
        <f>IFERROR(IF(AND(ISERROR($E25),ISERROR(INDEX(GroceryNSAF!E$2:E$251,MATCH(GroceryNSA!$C24,GroceryNSAF!$A$2:$A$251,0)))),$E24,INDEX(GroceryNSAF!E$2:E$251,MATCH(GroceryNSA!$C24,GroceryNSAF!$A$2:$A$251,0))),NA())</f>
        <v>#N/A</v>
      </c>
      <c r="J24" s="25" t="e">
        <f>IFERROR(IF(AND(ISERROR($E25),ISERROR(INDEX(GroceryNSAF!F$2:F$251,MATCH(GroceryNSA!$C24,GroceryNSAF!$A$2:$A$251,0)))),$E24,INDEX(GroceryNSAF!F$2:F$251,MATCH(GroceryNSA!$C24,GroceryNSAF!$A$2:$A$251,0))),NA())</f>
        <v>#N/A</v>
      </c>
      <c r="V24" s="28">
        <v>2014</v>
      </c>
      <c r="W24" s="25">
        <f t="shared" si="2"/>
        <v>601498</v>
      </c>
      <c r="X24" s="25" t="e">
        <f t="shared" ca="1" si="3"/>
        <v>#N/A</v>
      </c>
      <c r="Y24" s="25" t="e">
        <f t="shared" ca="1" si="4"/>
        <v>#N/A</v>
      </c>
      <c r="Z24" s="25" t="e">
        <f t="shared" ca="1" si="5"/>
        <v>#N/A</v>
      </c>
      <c r="AA24" s="25" t="e">
        <f t="shared" ca="1" si="6"/>
        <v>#N/A</v>
      </c>
      <c r="AB24" s="25" t="e">
        <f t="shared" ca="1" si="7"/>
        <v>#N/A</v>
      </c>
      <c r="AC24" s="23">
        <v>0</v>
      </c>
      <c r="AD24" s="29"/>
      <c r="AE24" s="33">
        <f t="shared" si="10"/>
        <v>4.5218219352327463E-2</v>
      </c>
      <c r="AF24" s="33" t="e">
        <f t="shared" ca="1" si="10"/>
        <v>#N/A</v>
      </c>
      <c r="AG24" s="33" t="e">
        <f t="shared" ca="1" si="10"/>
        <v>#N/A</v>
      </c>
      <c r="AH24" s="33" t="e">
        <f t="shared" ca="1" si="10"/>
        <v>#N/A</v>
      </c>
      <c r="AI24" s="33" t="e">
        <f t="shared" ca="1" si="10"/>
        <v>#N/A</v>
      </c>
      <c r="AJ24" s="33" t="e">
        <f t="shared" ca="1" si="10"/>
        <v>#N/A</v>
      </c>
    </row>
    <row r="25" spans="1:36" x14ac:dyDescent="0.25">
      <c r="A25" s="23">
        <f t="shared" si="8"/>
        <v>12</v>
      </c>
      <c r="B25" s="23">
        <f t="shared" si="9"/>
        <v>1993</v>
      </c>
      <c r="C25" s="23">
        <v>24</v>
      </c>
      <c r="D25" s="24">
        <v>34304</v>
      </c>
      <c r="E25" s="25">
        <f>IF(ISBLANK(table!F25),NA(),table!F25)</f>
        <v>31132</v>
      </c>
      <c r="F25" s="26" t="e">
        <f>IFERROR(IF(AND(ISERROR($E26),ISERROR(INDEX(GroceryNSAF!B$2:B$251,MATCH(GroceryNSA!$C25,GroceryNSAF!$A$2:$A$251,0)))),$E25,INDEX(GroceryNSAF!B$2:B$251,MATCH(GroceryNSA!$C25,GroceryNSAF!$A$2:$A$251,0))),NA())</f>
        <v>#N/A</v>
      </c>
      <c r="G25" s="25" t="e">
        <f>IFERROR(IF(AND(ISERROR($E26),ISERROR(INDEX(GroceryNSAF!C$2:C$251,MATCH(GroceryNSA!$C25,GroceryNSAF!$A$2:$A$251,0)))),$E25,INDEX(GroceryNSAF!C$2:C$251,MATCH(GroceryNSA!$C25,GroceryNSAF!$A$2:$A$251,0))),NA())</f>
        <v>#N/A</v>
      </c>
      <c r="H25" s="25" t="e">
        <f>IFERROR(IF(AND(ISERROR($E26),ISERROR(INDEX(GroceryNSAF!D$2:D$251,MATCH(GroceryNSA!$C25,GroceryNSAF!$A$2:$A$251,0)))),$E25,INDEX(GroceryNSAF!D$2:D$251,MATCH(GroceryNSA!$C25,GroceryNSAF!$A$2:$A$251,0))),NA())</f>
        <v>#N/A</v>
      </c>
      <c r="I25" s="25" t="e">
        <f>IFERROR(IF(AND(ISERROR($E26),ISERROR(INDEX(GroceryNSAF!E$2:E$251,MATCH(GroceryNSA!$C25,GroceryNSAF!$A$2:$A$251,0)))),$E25,INDEX(GroceryNSAF!E$2:E$251,MATCH(GroceryNSA!$C25,GroceryNSAF!$A$2:$A$251,0))),NA())</f>
        <v>#N/A</v>
      </c>
      <c r="J25" s="25" t="e">
        <f>IFERROR(IF(AND(ISERROR($E26),ISERROR(INDEX(GroceryNSAF!F$2:F$251,MATCH(GroceryNSA!$C25,GroceryNSAF!$A$2:$A$251,0)))),$E25,INDEX(GroceryNSAF!F$2:F$251,MATCH(GroceryNSA!$C25,GroceryNSAF!$A$2:$A$251,0))),NA())</f>
        <v>#N/A</v>
      </c>
      <c r="V25" s="28">
        <v>2015</v>
      </c>
      <c r="W25" s="25">
        <f t="shared" si="2"/>
        <v>616086</v>
      </c>
      <c r="X25" s="25" t="e">
        <f t="shared" ca="1" si="3"/>
        <v>#N/A</v>
      </c>
      <c r="Y25" s="25" t="e">
        <f t="shared" ca="1" si="4"/>
        <v>#N/A</v>
      </c>
      <c r="Z25" s="25" t="e">
        <f t="shared" ca="1" si="5"/>
        <v>#N/A</v>
      </c>
      <c r="AA25" s="25" t="e">
        <f t="shared" ca="1" si="6"/>
        <v>#N/A</v>
      </c>
      <c r="AB25" s="25" t="e">
        <f t="shared" ca="1" si="7"/>
        <v>#N/A</v>
      </c>
      <c r="AC25" s="23">
        <v>0</v>
      </c>
      <c r="AD25" s="29"/>
      <c r="AE25" s="33">
        <f t="shared" si="10"/>
        <v>2.4252782220389759E-2</v>
      </c>
      <c r="AF25" s="33" t="e">
        <f t="shared" ca="1" si="10"/>
        <v>#N/A</v>
      </c>
      <c r="AG25" s="33" t="e">
        <f t="shared" ca="1" si="10"/>
        <v>#N/A</v>
      </c>
      <c r="AH25" s="33" t="e">
        <f t="shared" ca="1" si="10"/>
        <v>#N/A</v>
      </c>
      <c r="AI25" s="33" t="e">
        <f t="shared" ca="1" si="10"/>
        <v>#N/A</v>
      </c>
      <c r="AJ25" s="33" t="e">
        <f t="shared" ca="1" si="10"/>
        <v>#N/A</v>
      </c>
    </row>
    <row r="26" spans="1:36" x14ac:dyDescent="0.25">
      <c r="A26" s="23">
        <f t="shared" si="8"/>
        <v>1</v>
      </c>
      <c r="B26" s="23">
        <f t="shared" si="9"/>
        <v>1994</v>
      </c>
      <c r="C26" s="23">
        <v>25</v>
      </c>
      <c r="D26" s="24">
        <v>34335</v>
      </c>
      <c r="E26" s="25">
        <f>IF(ISBLANK(table!F26),NA(),table!F26)</f>
        <v>27889</v>
      </c>
      <c r="F26" s="26" t="e">
        <f>IFERROR(IF(AND(ISERROR($E27),ISERROR(INDEX(GroceryNSAF!B$2:B$251,MATCH(GroceryNSA!$C26,GroceryNSAF!$A$2:$A$251,0)))),$E26,INDEX(GroceryNSAF!B$2:B$251,MATCH(GroceryNSA!$C26,GroceryNSAF!$A$2:$A$251,0))),NA())</f>
        <v>#N/A</v>
      </c>
      <c r="G26" s="25" t="e">
        <f>IFERROR(IF(AND(ISERROR($E27),ISERROR(INDEX(GroceryNSAF!C$2:C$251,MATCH(GroceryNSA!$C26,GroceryNSAF!$A$2:$A$251,0)))),$E26,INDEX(GroceryNSAF!C$2:C$251,MATCH(GroceryNSA!$C26,GroceryNSAF!$A$2:$A$251,0))),NA())</f>
        <v>#N/A</v>
      </c>
      <c r="H26" s="25" t="e">
        <f>IFERROR(IF(AND(ISERROR($E27),ISERROR(INDEX(GroceryNSAF!D$2:D$251,MATCH(GroceryNSA!$C26,GroceryNSAF!$A$2:$A$251,0)))),$E26,INDEX(GroceryNSAF!D$2:D$251,MATCH(GroceryNSA!$C26,GroceryNSAF!$A$2:$A$251,0))),NA())</f>
        <v>#N/A</v>
      </c>
      <c r="I26" s="25" t="e">
        <f>IFERROR(IF(AND(ISERROR($E27),ISERROR(INDEX(GroceryNSAF!E$2:E$251,MATCH(GroceryNSA!$C26,GroceryNSAF!$A$2:$A$251,0)))),$E26,INDEX(GroceryNSAF!E$2:E$251,MATCH(GroceryNSA!$C26,GroceryNSAF!$A$2:$A$251,0))),NA())</f>
        <v>#N/A</v>
      </c>
      <c r="J26" s="25" t="e">
        <f>IFERROR(IF(AND(ISERROR($E27),ISERROR(INDEX(GroceryNSAF!F$2:F$251,MATCH(GroceryNSA!$C26,GroceryNSAF!$A$2:$A$251,0)))),$E26,INDEX(GroceryNSAF!F$2:F$251,MATCH(GroceryNSA!$C26,GroceryNSAF!$A$2:$A$251,0))),NA())</f>
        <v>#N/A</v>
      </c>
      <c r="V26" s="28">
        <v>2016</v>
      </c>
      <c r="W26" s="25">
        <f t="shared" si="2"/>
        <v>627871</v>
      </c>
      <c r="X26" s="25" t="e">
        <f t="shared" ca="1" si="3"/>
        <v>#N/A</v>
      </c>
      <c r="Y26" s="25" t="e">
        <f t="shared" ca="1" si="4"/>
        <v>#N/A</v>
      </c>
      <c r="Z26" s="25" t="e">
        <f t="shared" ca="1" si="5"/>
        <v>#N/A</v>
      </c>
      <c r="AA26" s="25" t="e">
        <f t="shared" ca="1" si="6"/>
        <v>#N/A</v>
      </c>
      <c r="AB26" s="25" t="e">
        <f t="shared" ca="1" si="7"/>
        <v>#N/A</v>
      </c>
      <c r="AC26" s="23">
        <v>0</v>
      </c>
      <c r="AD26" s="29"/>
      <c r="AE26" s="33">
        <f t="shared" si="10"/>
        <v>1.9128822924072288E-2</v>
      </c>
      <c r="AF26" s="33" t="e">
        <f t="shared" ca="1" si="10"/>
        <v>#N/A</v>
      </c>
      <c r="AG26" s="33" t="e">
        <f t="shared" ca="1" si="10"/>
        <v>#N/A</v>
      </c>
      <c r="AH26" s="33" t="e">
        <f t="shared" ca="1" si="10"/>
        <v>#N/A</v>
      </c>
      <c r="AI26" s="33" t="e">
        <f t="shared" ca="1" si="10"/>
        <v>#N/A</v>
      </c>
      <c r="AJ26" s="33" t="e">
        <f t="shared" ca="1" si="10"/>
        <v>#N/A</v>
      </c>
    </row>
    <row r="27" spans="1:36" x14ac:dyDescent="0.25">
      <c r="A27" s="23">
        <f t="shared" si="8"/>
        <v>2</v>
      </c>
      <c r="B27" s="23">
        <f t="shared" si="9"/>
        <v>1994</v>
      </c>
      <c r="C27" s="23">
        <v>26</v>
      </c>
      <c r="D27" s="24">
        <v>34366</v>
      </c>
      <c r="E27" s="25">
        <f>IF(ISBLANK(table!F27),NA(),table!F27)</f>
        <v>26175</v>
      </c>
      <c r="F27" s="26" t="e">
        <f>IFERROR(IF(AND(ISERROR($E28),ISERROR(INDEX(GroceryNSAF!B$2:B$251,MATCH(GroceryNSA!$C27,GroceryNSAF!$A$2:$A$251,0)))),$E27,INDEX(GroceryNSAF!B$2:B$251,MATCH(GroceryNSA!$C27,GroceryNSAF!$A$2:$A$251,0))),NA())</f>
        <v>#N/A</v>
      </c>
      <c r="G27" s="25" t="e">
        <f>IFERROR(IF(AND(ISERROR($E28),ISERROR(INDEX(GroceryNSAF!C$2:C$251,MATCH(GroceryNSA!$C27,GroceryNSAF!$A$2:$A$251,0)))),$E27,INDEX(GroceryNSAF!C$2:C$251,MATCH(GroceryNSA!$C27,GroceryNSAF!$A$2:$A$251,0))),NA())</f>
        <v>#N/A</v>
      </c>
      <c r="H27" s="25" t="e">
        <f>IFERROR(IF(AND(ISERROR($E28),ISERROR(INDEX(GroceryNSAF!D$2:D$251,MATCH(GroceryNSA!$C27,GroceryNSAF!$A$2:$A$251,0)))),$E27,INDEX(GroceryNSAF!D$2:D$251,MATCH(GroceryNSA!$C27,GroceryNSAF!$A$2:$A$251,0))),NA())</f>
        <v>#N/A</v>
      </c>
      <c r="I27" s="25" t="e">
        <f>IFERROR(IF(AND(ISERROR($E28),ISERROR(INDEX(GroceryNSAF!E$2:E$251,MATCH(GroceryNSA!$C27,GroceryNSAF!$A$2:$A$251,0)))),$E27,INDEX(GroceryNSAF!E$2:E$251,MATCH(GroceryNSA!$C27,GroceryNSAF!$A$2:$A$251,0))),NA())</f>
        <v>#N/A</v>
      </c>
      <c r="J27" s="25" t="e">
        <f>IFERROR(IF(AND(ISERROR($E28),ISERROR(INDEX(GroceryNSAF!F$2:F$251,MATCH(GroceryNSA!$C27,GroceryNSAF!$A$2:$A$251,0)))),$E27,INDEX(GroceryNSAF!F$2:F$251,MATCH(GroceryNSA!$C27,GroceryNSAF!$A$2:$A$251,0))),NA())</f>
        <v>#N/A</v>
      </c>
      <c r="V27" s="28">
        <v>2017</v>
      </c>
      <c r="W27" s="25">
        <f t="shared" si="2"/>
        <v>653178</v>
      </c>
      <c r="X27" s="25" t="e">
        <f t="shared" ca="1" si="3"/>
        <v>#N/A</v>
      </c>
      <c r="Y27" s="25" t="e">
        <f t="shared" ca="1" si="4"/>
        <v>#N/A</v>
      </c>
      <c r="Z27" s="25" t="e">
        <f t="shared" ca="1" si="5"/>
        <v>#N/A</v>
      </c>
      <c r="AA27" s="25" t="e">
        <f t="shared" ca="1" si="6"/>
        <v>#N/A</v>
      </c>
      <c r="AB27" s="25" t="e">
        <f t="shared" ca="1" si="7"/>
        <v>#N/A</v>
      </c>
      <c r="AC27" s="23">
        <v>0</v>
      </c>
      <c r="AD27" s="29"/>
      <c r="AE27" s="33">
        <f t="shared" si="10"/>
        <v>4.0306050128131418E-2</v>
      </c>
      <c r="AF27" s="33" t="e">
        <f t="shared" ca="1" si="10"/>
        <v>#N/A</v>
      </c>
      <c r="AG27" s="33" t="e">
        <f t="shared" ca="1" si="10"/>
        <v>#N/A</v>
      </c>
      <c r="AH27" s="33" t="e">
        <f t="shared" ca="1" si="10"/>
        <v>#N/A</v>
      </c>
      <c r="AI27" s="33" t="e">
        <f t="shared" ca="1" si="10"/>
        <v>#N/A</v>
      </c>
      <c r="AJ27" s="33" t="e">
        <f t="shared" ca="1" si="10"/>
        <v>#N/A</v>
      </c>
    </row>
    <row r="28" spans="1:36" x14ac:dyDescent="0.25">
      <c r="A28" s="23">
        <f t="shared" si="8"/>
        <v>3</v>
      </c>
      <c r="B28" s="23">
        <f t="shared" si="9"/>
        <v>1994</v>
      </c>
      <c r="C28" s="23">
        <v>27</v>
      </c>
      <c r="D28" s="24">
        <v>34394</v>
      </c>
      <c r="E28" s="25">
        <f>IF(ISBLANK(table!F28),NA(),table!F28)</f>
        <v>29261</v>
      </c>
      <c r="F28" s="26" t="e">
        <f>IFERROR(IF(AND(ISERROR($E29),ISERROR(INDEX(GroceryNSAF!B$2:B$251,MATCH(GroceryNSA!$C28,GroceryNSAF!$A$2:$A$251,0)))),$E28,INDEX(GroceryNSAF!B$2:B$251,MATCH(GroceryNSA!$C28,GroceryNSAF!$A$2:$A$251,0))),NA())</f>
        <v>#N/A</v>
      </c>
      <c r="G28" s="25" t="e">
        <f>IFERROR(IF(AND(ISERROR($E29),ISERROR(INDEX(GroceryNSAF!C$2:C$251,MATCH(GroceryNSA!$C28,GroceryNSAF!$A$2:$A$251,0)))),$E28,INDEX(GroceryNSAF!C$2:C$251,MATCH(GroceryNSA!$C28,GroceryNSAF!$A$2:$A$251,0))),NA())</f>
        <v>#N/A</v>
      </c>
      <c r="H28" s="25" t="e">
        <f>IFERROR(IF(AND(ISERROR($E29),ISERROR(INDEX(GroceryNSAF!D$2:D$251,MATCH(GroceryNSA!$C28,GroceryNSAF!$A$2:$A$251,0)))),$E28,INDEX(GroceryNSAF!D$2:D$251,MATCH(GroceryNSA!$C28,GroceryNSAF!$A$2:$A$251,0))),NA())</f>
        <v>#N/A</v>
      </c>
      <c r="I28" s="25" t="e">
        <f>IFERROR(IF(AND(ISERROR($E29),ISERROR(INDEX(GroceryNSAF!E$2:E$251,MATCH(GroceryNSA!$C28,GroceryNSAF!$A$2:$A$251,0)))),$E28,INDEX(GroceryNSAF!E$2:E$251,MATCH(GroceryNSA!$C28,GroceryNSAF!$A$2:$A$251,0))),NA())</f>
        <v>#N/A</v>
      </c>
      <c r="J28" s="25" t="e">
        <f>IFERROR(IF(AND(ISERROR($E29),ISERROR(INDEX(GroceryNSAF!F$2:F$251,MATCH(GroceryNSA!$C28,GroceryNSAF!$A$2:$A$251,0)))),$E28,INDEX(GroceryNSAF!F$2:F$251,MATCH(GroceryNSA!$C28,GroceryNSAF!$A$2:$A$251,0))),NA())</f>
        <v>#N/A</v>
      </c>
      <c r="V28" s="28">
        <v>2018</v>
      </c>
      <c r="W28" s="25">
        <f t="shared" si="2"/>
        <v>671329</v>
      </c>
      <c r="X28" s="25" t="e">
        <f t="shared" ca="1" si="3"/>
        <v>#N/A</v>
      </c>
      <c r="Y28" s="25" t="e">
        <f t="shared" ca="1" si="4"/>
        <v>#N/A</v>
      </c>
      <c r="Z28" s="25" t="e">
        <f t="shared" ca="1" si="5"/>
        <v>#N/A</v>
      </c>
      <c r="AA28" s="25" t="e">
        <f t="shared" ca="1" si="6"/>
        <v>#N/A</v>
      </c>
      <c r="AB28" s="25" t="e">
        <f t="shared" ca="1" si="7"/>
        <v>#N/A</v>
      </c>
      <c r="AC28" s="23">
        <v>0</v>
      </c>
      <c r="AD28" s="29"/>
      <c r="AE28" s="33">
        <f t="shared" si="10"/>
        <v>2.7788749774181006E-2</v>
      </c>
      <c r="AF28" s="33" t="e">
        <f t="shared" ca="1" si="10"/>
        <v>#N/A</v>
      </c>
      <c r="AG28" s="33" t="e">
        <f t="shared" ca="1" si="10"/>
        <v>#N/A</v>
      </c>
      <c r="AH28" s="33" t="e">
        <f t="shared" ca="1" si="10"/>
        <v>#N/A</v>
      </c>
      <c r="AI28" s="33" t="e">
        <f t="shared" ca="1" si="10"/>
        <v>#N/A</v>
      </c>
      <c r="AJ28" s="33" t="e">
        <f t="shared" ca="1" si="10"/>
        <v>#N/A</v>
      </c>
    </row>
    <row r="29" spans="1:36" x14ac:dyDescent="0.25">
      <c r="A29" s="23">
        <f t="shared" si="8"/>
        <v>4</v>
      </c>
      <c r="B29" s="23">
        <f t="shared" si="9"/>
        <v>1994</v>
      </c>
      <c r="C29" s="23">
        <v>28</v>
      </c>
      <c r="D29" s="24">
        <v>34425</v>
      </c>
      <c r="E29" s="25">
        <f>IF(ISBLANK(table!F29),NA(),table!F29)</f>
        <v>28529</v>
      </c>
      <c r="F29" s="26" t="e">
        <f>IFERROR(IF(AND(ISERROR($E30),ISERROR(INDEX(GroceryNSAF!B$2:B$251,MATCH(GroceryNSA!$C29,GroceryNSAF!$A$2:$A$251,0)))),$E29,INDEX(GroceryNSAF!B$2:B$251,MATCH(GroceryNSA!$C29,GroceryNSAF!$A$2:$A$251,0))),NA())</f>
        <v>#N/A</v>
      </c>
      <c r="G29" s="25" t="e">
        <f>IFERROR(IF(AND(ISERROR($E30),ISERROR(INDEX(GroceryNSAF!C$2:C$251,MATCH(GroceryNSA!$C29,GroceryNSAF!$A$2:$A$251,0)))),$E29,INDEX(GroceryNSAF!C$2:C$251,MATCH(GroceryNSA!$C29,GroceryNSAF!$A$2:$A$251,0))),NA())</f>
        <v>#N/A</v>
      </c>
      <c r="H29" s="25" t="e">
        <f>IFERROR(IF(AND(ISERROR($E30),ISERROR(INDEX(GroceryNSAF!D$2:D$251,MATCH(GroceryNSA!$C29,GroceryNSAF!$A$2:$A$251,0)))),$E29,INDEX(GroceryNSAF!D$2:D$251,MATCH(GroceryNSA!$C29,GroceryNSAF!$A$2:$A$251,0))),NA())</f>
        <v>#N/A</v>
      </c>
      <c r="I29" s="25" t="e">
        <f>IFERROR(IF(AND(ISERROR($E30),ISERROR(INDEX(GroceryNSAF!E$2:E$251,MATCH(GroceryNSA!$C29,GroceryNSAF!$A$2:$A$251,0)))),$E29,INDEX(GroceryNSAF!E$2:E$251,MATCH(GroceryNSA!$C29,GroceryNSAF!$A$2:$A$251,0))),NA())</f>
        <v>#N/A</v>
      </c>
      <c r="J29" s="25" t="e">
        <f>IFERROR(IF(AND(ISERROR($E30),ISERROR(INDEX(GroceryNSAF!F$2:F$251,MATCH(GroceryNSA!$C29,GroceryNSAF!$A$2:$A$251,0)))),$E29,INDEX(GroceryNSAF!F$2:F$251,MATCH(GroceryNSA!$C29,GroceryNSAF!$A$2:$A$251,0))),NA())</f>
        <v>#N/A</v>
      </c>
      <c r="V29" s="28">
        <v>2019</v>
      </c>
      <c r="W29" s="25">
        <f t="shared" si="2"/>
        <v>694370</v>
      </c>
      <c r="X29" s="25" t="e">
        <f t="shared" ca="1" si="3"/>
        <v>#N/A</v>
      </c>
      <c r="Y29" s="25" t="e">
        <f t="shared" ca="1" si="4"/>
        <v>#N/A</v>
      </c>
      <c r="Z29" s="25" t="e">
        <f t="shared" ca="1" si="5"/>
        <v>#N/A</v>
      </c>
      <c r="AA29" s="25" t="e">
        <f t="shared" ca="1" si="6"/>
        <v>#N/A</v>
      </c>
      <c r="AB29" s="25" t="e">
        <f t="shared" ca="1" si="7"/>
        <v>#N/A</v>
      </c>
      <c r="AC29" s="23">
        <v>0</v>
      </c>
      <c r="AD29" s="29"/>
      <c r="AE29" s="33">
        <f t="shared" si="10"/>
        <v>3.4321472780112286E-2</v>
      </c>
      <c r="AF29" s="33" t="e">
        <f t="shared" ca="1" si="10"/>
        <v>#N/A</v>
      </c>
      <c r="AG29" s="33" t="e">
        <f t="shared" ca="1" si="10"/>
        <v>#N/A</v>
      </c>
      <c r="AH29" s="33" t="e">
        <f t="shared" ca="1" si="10"/>
        <v>#N/A</v>
      </c>
      <c r="AI29" s="33" t="e">
        <f t="shared" ca="1" si="10"/>
        <v>#N/A</v>
      </c>
      <c r="AJ29" s="33" t="e">
        <f t="shared" ca="1" si="10"/>
        <v>#N/A</v>
      </c>
    </row>
    <row r="30" spans="1:36" x14ac:dyDescent="0.25">
      <c r="A30" s="23">
        <f t="shared" si="8"/>
        <v>5</v>
      </c>
      <c r="B30" s="23">
        <f t="shared" si="9"/>
        <v>1994</v>
      </c>
      <c r="C30" s="23">
        <v>29</v>
      </c>
      <c r="D30" s="24">
        <v>34455</v>
      </c>
      <c r="E30" s="25">
        <f>IF(ISBLANK(table!F30),NA(),table!F30)</f>
        <v>29402</v>
      </c>
      <c r="F30" s="26" t="e">
        <f>IFERROR(IF(AND(ISERROR($E31),ISERROR(INDEX(GroceryNSAF!B$2:B$251,MATCH(GroceryNSA!$C30,GroceryNSAF!$A$2:$A$251,0)))),$E30,INDEX(GroceryNSAF!B$2:B$251,MATCH(GroceryNSA!$C30,GroceryNSAF!$A$2:$A$251,0))),NA())</f>
        <v>#N/A</v>
      </c>
      <c r="G30" s="25" t="e">
        <f>IFERROR(IF(AND(ISERROR($E31),ISERROR(INDEX(GroceryNSAF!C$2:C$251,MATCH(GroceryNSA!$C30,GroceryNSAF!$A$2:$A$251,0)))),$E30,INDEX(GroceryNSAF!C$2:C$251,MATCH(GroceryNSA!$C30,GroceryNSAF!$A$2:$A$251,0))),NA())</f>
        <v>#N/A</v>
      </c>
      <c r="H30" s="25" t="e">
        <f>IFERROR(IF(AND(ISERROR($E31),ISERROR(INDEX(GroceryNSAF!D$2:D$251,MATCH(GroceryNSA!$C30,GroceryNSAF!$A$2:$A$251,0)))),$E30,INDEX(GroceryNSAF!D$2:D$251,MATCH(GroceryNSA!$C30,GroceryNSAF!$A$2:$A$251,0))),NA())</f>
        <v>#N/A</v>
      </c>
      <c r="I30" s="25" t="e">
        <f>IFERROR(IF(AND(ISERROR($E31),ISERROR(INDEX(GroceryNSAF!E$2:E$251,MATCH(GroceryNSA!$C30,GroceryNSAF!$A$2:$A$251,0)))),$E30,INDEX(GroceryNSAF!E$2:E$251,MATCH(GroceryNSA!$C30,GroceryNSAF!$A$2:$A$251,0))),NA())</f>
        <v>#N/A</v>
      </c>
      <c r="J30" s="25" t="e">
        <f>IFERROR(IF(AND(ISERROR($E31),ISERROR(INDEX(GroceryNSAF!F$2:F$251,MATCH(GroceryNSA!$C30,GroceryNSAF!$A$2:$A$251,0)))),$E30,INDEX(GroceryNSAF!F$2:F$251,MATCH(GroceryNSA!$C30,GroceryNSAF!$A$2:$A$251,0))),NA())</f>
        <v>#N/A</v>
      </c>
      <c r="V30" s="28">
        <v>2020</v>
      </c>
      <c r="W30" s="25">
        <f t="shared" si="2"/>
        <v>759748</v>
      </c>
      <c r="X30" s="25" t="e">
        <f t="shared" ca="1" si="3"/>
        <v>#N/A</v>
      </c>
      <c r="Y30" s="25" t="e">
        <f t="shared" ca="1" si="4"/>
        <v>#N/A</v>
      </c>
      <c r="Z30" s="25" t="e">
        <f t="shared" ca="1" si="5"/>
        <v>#N/A</v>
      </c>
      <c r="AA30" s="25" t="e">
        <f t="shared" ca="1" si="6"/>
        <v>#N/A</v>
      </c>
      <c r="AB30" s="25" t="e">
        <f t="shared" ca="1" si="7"/>
        <v>#N/A</v>
      </c>
      <c r="AC30" s="23">
        <v>1</v>
      </c>
      <c r="AD30" s="29"/>
      <c r="AE30" s="33">
        <f t="shared" si="10"/>
        <v>9.4154413353111449E-2</v>
      </c>
      <c r="AF30" s="33" t="e">
        <f t="shared" ca="1" si="10"/>
        <v>#N/A</v>
      </c>
      <c r="AG30" s="33" t="e">
        <f t="shared" ca="1" si="10"/>
        <v>#N/A</v>
      </c>
      <c r="AH30" s="33" t="e">
        <f t="shared" ca="1" si="10"/>
        <v>#N/A</v>
      </c>
      <c r="AI30" s="33" t="e">
        <f t="shared" ca="1" si="10"/>
        <v>#N/A</v>
      </c>
      <c r="AJ30" s="33" t="e">
        <f t="shared" ca="1" si="10"/>
        <v>#N/A</v>
      </c>
    </row>
    <row r="31" spans="1:36" x14ac:dyDescent="0.25">
      <c r="A31" s="23">
        <f t="shared" si="8"/>
        <v>6</v>
      </c>
      <c r="B31" s="23">
        <f t="shared" si="9"/>
        <v>1994</v>
      </c>
      <c r="C31" s="23">
        <v>30</v>
      </c>
      <c r="D31" s="24">
        <v>34486</v>
      </c>
      <c r="E31" s="25">
        <f>IF(ISBLANK(table!F31),NA(),table!F31)</f>
        <v>29721</v>
      </c>
      <c r="F31" s="26" t="e">
        <f>IFERROR(IF(AND(ISERROR($E32),ISERROR(INDEX(GroceryNSAF!B$2:B$251,MATCH(GroceryNSA!$C31,GroceryNSAF!$A$2:$A$251,0)))),$E31,INDEX(GroceryNSAF!B$2:B$251,MATCH(GroceryNSA!$C31,GroceryNSAF!$A$2:$A$251,0))),NA())</f>
        <v>#N/A</v>
      </c>
      <c r="G31" s="25" t="e">
        <f>IFERROR(IF(AND(ISERROR($E32),ISERROR(INDEX(GroceryNSAF!C$2:C$251,MATCH(GroceryNSA!$C31,GroceryNSAF!$A$2:$A$251,0)))),$E31,INDEX(GroceryNSAF!C$2:C$251,MATCH(GroceryNSA!$C31,GroceryNSAF!$A$2:$A$251,0))),NA())</f>
        <v>#N/A</v>
      </c>
      <c r="H31" s="25" t="e">
        <f>IFERROR(IF(AND(ISERROR($E32),ISERROR(INDEX(GroceryNSAF!D$2:D$251,MATCH(GroceryNSA!$C31,GroceryNSAF!$A$2:$A$251,0)))),$E31,INDEX(GroceryNSAF!D$2:D$251,MATCH(GroceryNSA!$C31,GroceryNSAF!$A$2:$A$251,0))),NA())</f>
        <v>#N/A</v>
      </c>
      <c r="I31" s="25" t="e">
        <f>IFERROR(IF(AND(ISERROR($E32),ISERROR(INDEX(GroceryNSAF!E$2:E$251,MATCH(GroceryNSA!$C31,GroceryNSAF!$A$2:$A$251,0)))),$E31,INDEX(GroceryNSAF!E$2:E$251,MATCH(GroceryNSA!$C31,GroceryNSAF!$A$2:$A$251,0))),NA())</f>
        <v>#N/A</v>
      </c>
      <c r="J31" s="25" t="e">
        <f>IFERROR(IF(AND(ISERROR($E32),ISERROR(INDEX(GroceryNSAF!F$2:F$251,MATCH(GroceryNSA!$C31,GroceryNSAF!$A$2:$A$251,0)))),$E31,INDEX(GroceryNSAF!F$2:F$251,MATCH(GroceryNSA!$C31,GroceryNSAF!$A$2:$A$251,0))),NA())</f>
        <v>#N/A</v>
      </c>
      <c r="V31" s="28">
        <v>2021</v>
      </c>
      <c r="W31" s="25">
        <f t="shared" si="2"/>
        <v>783165</v>
      </c>
      <c r="X31" s="25" t="e">
        <f t="shared" ca="1" si="3"/>
        <v>#N/A</v>
      </c>
      <c r="Y31" s="25" t="e">
        <f t="shared" ca="1" si="4"/>
        <v>#N/A</v>
      </c>
      <c r="Z31" s="25" t="e">
        <f t="shared" ca="1" si="5"/>
        <v>#N/A</v>
      </c>
      <c r="AA31" s="25" t="e">
        <f t="shared" ca="1" si="6"/>
        <v>#N/A</v>
      </c>
      <c r="AB31" s="25" t="e">
        <f t="shared" ca="1" si="7"/>
        <v>#N/A</v>
      </c>
      <c r="AC31" s="23">
        <v>1</v>
      </c>
      <c r="AD31" s="29"/>
      <c r="AE31" s="33">
        <f t="shared" si="10"/>
        <v>3.0822062052154136E-2</v>
      </c>
      <c r="AF31" s="33" t="e">
        <f ca="1">(X31-$W30)/$W30</f>
        <v>#N/A</v>
      </c>
      <c r="AG31" s="33" t="e">
        <f t="shared" ca="1" si="10"/>
        <v>#N/A</v>
      </c>
      <c r="AH31" s="33" t="e">
        <f t="shared" ca="1" si="10"/>
        <v>#N/A</v>
      </c>
      <c r="AI31" s="33" t="e">
        <f t="shared" ca="1" si="10"/>
        <v>#N/A</v>
      </c>
      <c r="AJ31" s="33" t="e">
        <f t="shared" ca="1" si="10"/>
        <v>#N/A</v>
      </c>
    </row>
    <row r="32" spans="1:36" x14ac:dyDescent="0.25">
      <c r="A32" s="23">
        <f t="shared" si="8"/>
        <v>7</v>
      </c>
      <c r="B32" s="23">
        <f t="shared" si="9"/>
        <v>1994</v>
      </c>
      <c r="C32" s="23">
        <v>31</v>
      </c>
      <c r="D32" s="24">
        <v>34516</v>
      </c>
      <c r="E32" s="25">
        <f>IF(ISBLANK(table!F32),NA(),table!F32)</f>
        <v>30344</v>
      </c>
      <c r="F32" s="26" t="e">
        <f>IFERROR(IF(AND(ISERROR($E33),ISERROR(INDEX(GroceryNSAF!B$2:B$251,MATCH(GroceryNSA!$C32,GroceryNSAF!$A$2:$A$251,0)))),$E32,INDEX(GroceryNSAF!B$2:B$251,MATCH(GroceryNSA!$C32,GroceryNSAF!$A$2:$A$251,0))),NA())</f>
        <v>#N/A</v>
      </c>
      <c r="G32" s="25" t="e">
        <f>IFERROR(IF(AND(ISERROR($E33),ISERROR(INDEX(GroceryNSAF!C$2:C$251,MATCH(GroceryNSA!$C32,GroceryNSAF!$A$2:$A$251,0)))),$E32,INDEX(GroceryNSAF!C$2:C$251,MATCH(GroceryNSA!$C32,GroceryNSAF!$A$2:$A$251,0))),NA())</f>
        <v>#N/A</v>
      </c>
      <c r="H32" s="25" t="e">
        <f>IFERROR(IF(AND(ISERROR($E33),ISERROR(INDEX(GroceryNSAF!D$2:D$251,MATCH(GroceryNSA!$C32,GroceryNSAF!$A$2:$A$251,0)))),$E32,INDEX(GroceryNSAF!D$2:D$251,MATCH(GroceryNSA!$C32,GroceryNSAF!$A$2:$A$251,0))),NA())</f>
        <v>#N/A</v>
      </c>
      <c r="I32" s="25" t="e">
        <f>IFERROR(IF(AND(ISERROR($E33),ISERROR(INDEX(GroceryNSAF!E$2:E$251,MATCH(GroceryNSA!$C32,GroceryNSAF!$A$2:$A$251,0)))),$E32,INDEX(GroceryNSAF!E$2:E$251,MATCH(GroceryNSA!$C32,GroceryNSAF!$A$2:$A$251,0))),NA())</f>
        <v>#N/A</v>
      </c>
      <c r="J32" s="25" t="e">
        <f>IFERROR(IF(AND(ISERROR($E33),ISERROR(INDEX(GroceryNSAF!F$2:F$251,MATCH(GroceryNSA!$C32,GroceryNSAF!$A$2:$A$251,0)))),$E32,INDEX(GroceryNSAF!F$2:F$251,MATCH(GroceryNSA!$C32,GroceryNSAF!$A$2:$A$251,0))),NA())</f>
        <v>#N/A</v>
      </c>
      <c r="V32" s="28">
        <v>2022</v>
      </c>
      <c r="W32" s="25">
        <f t="shared" si="2"/>
        <v>848368</v>
      </c>
      <c r="X32" s="25">
        <f t="shared" ca="1" si="3"/>
        <v>848368</v>
      </c>
      <c r="Y32" s="25">
        <f t="shared" ca="1" si="4"/>
        <v>848368</v>
      </c>
      <c r="Z32" s="25">
        <f t="shared" ca="1" si="5"/>
        <v>848368</v>
      </c>
      <c r="AA32" s="25">
        <f t="shared" ca="1" si="6"/>
        <v>848368</v>
      </c>
      <c r="AB32" s="25">
        <f t="shared" ca="1" si="7"/>
        <v>848368</v>
      </c>
      <c r="AC32" s="23">
        <v>0</v>
      </c>
      <c r="AD32" s="29"/>
      <c r="AE32" s="33">
        <f t="shared" si="10"/>
        <v>8.3255763472576017E-2</v>
      </c>
      <c r="AF32" s="33">
        <f t="shared" ca="1" si="10"/>
        <v>8.3255763472576017E-2</v>
      </c>
      <c r="AG32" s="33">
        <f t="shared" ca="1" si="10"/>
        <v>8.3255763472576017E-2</v>
      </c>
      <c r="AH32" s="33">
        <f t="shared" ca="1" si="10"/>
        <v>8.3255763472576017E-2</v>
      </c>
      <c r="AI32" s="33">
        <f t="shared" ca="1" si="10"/>
        <v>8.3255763472576017E-2</v>
      </c>
      <c r="AJ32" s="33">
        <f t="shared" ca="1" si="10"/>
        <v>8.3255763472576017E-2</v>
      </c>
    </row>
    <row r="33" spans="1:36" x14ac:dyDescent="0.25">
      <c r="A33" s="23">
        <f t="shared" si="8"/>
        <v>8</v>
      </c>
      <c r="B33" s="23">
        <f t="shared" si="9"/>
        <v>1994</v>
      </c>
      <c r="C33" s="23">
        <v>32</v>
      </c>
      <c r="D33" s="24">
        <v>34547</v>
      </c>
      <c r="E33" s="25">
        <f>IF(ISBLANK(table!F33),NA(),table!F33)</f>
        <v>29792</v>
      </c>
      <c r="F33" s="26" t="e">
        <f>IFERROR(IF(AND(ISERROR($E34),ISERROR(INDEX(GroceryNSAF!B$2:B$251,MATCH(GroceryNSA!$C33,GroceryNSAF!$A$2:$A$251,0)))),$E33,INDEX(GroceryNSAF!B$2:B$251,MATCH(GroceryNSA!$C33,GroceryNSAF!$A$2:$A$251,0))),NA())</f>
        <v>#N/A</v>
      </c>
      <c r="G33" s="25" t="e">
        <f>IFERROR(IF(AND(ISERROR($E34),ISERROR(INDEX(GroceryNSAF!C$2:C$251,MATCH(GroceryNSA!$C33,GroceryNSAF!$A$2:$A$251,0)))),$E33,INDEX(GroceryNSAF!C$2:C$251,MATCH(GroceryNSA!$C33,GroceryNSAF!$A$2:$A$251,0))),NA())</f>
        <v>#N/A</v>
      </c>
      <c r="H33" s="25" t="e">
        <f>IFERROR(IF(AND(ISERROR($E34),ISERROR(INDEX(GroceryNSAF!D$2:D$251,MATCH(GroceryNSA!$C33,GroceryNSAF!$A$2:$A$251,0)))),$E33,INDEX(GroceryNSAF!D$2:D$251,MATCH(GroceryNSA!$C33,GroceryNSAF!$A$2:$A$251,0))),NA())</f>
        <v>#N/A</v>
      </c>
      <c r="I33" s="25" t="e">
        <f>IFERROR(IF(AND(ISERROR($E34),ISERROR(INDEX(GroceryNSAF!E$2:E$251,MATCH(GroceryNSA!$C33,GroceryNSAF!$A$2:$A$251,0)))),$E33,INDEX(GroceryNSAF!E$2:E$251,MATCH(GroceryNSA!$C33,GroceryNSAF!$A$2:$A$251,0))),NA())</f>
        <v>#N/A</v>
      </c>
      <c r="J33" s="25" t="e">
        <f>IFERROR(IF(AND(ISERROR($E34),ISERROR(INDEX(GroceryNSAF!F$2:F$251,MATCH(GroceryNSA!$C33,GroceryNSAF!$A$2:$A$251,0)))),$E33,INDEX(GroceryNSAF!F$2:F$251,MATCH(GroceryNSA!$C33,GroceryNSAF!$A$2:$A$251,0))),NA())</f>
        <v>#N/A</v>
      </c>
      <c r="V33" s="28"/>
      <c r="W33" s="34"/>
      <c r="X33" s="34"/>
      <c r="Y33" s="34"/>
      <c r="Z33" s="34"/>
      <c r="AA33" s="34"/>
      <c r="AB33" s="34"/>
      <c r="AC33" s="34"/>
      <c r="AD33" s="35"/>
      <c r="AE33" s="34"/>
      <c r="AF33" s="34"/>
      <c r="AG33" s="34"/>
      <c r="AH33" s="34"/>
      <c r="AI33" s="34"/>
      <c r="AJ33" s="34"/>
    </row>
    <row r="34" spans="1:36" x14ac:dyDescent="0.25">
      <c r="A34" s="23">
        <f t="shared" si="8"/>
        <v>9</v>
      </c>
      <c r="B34" s="23">
        <f t="shared" si="9"/>
        <v>1994</v>
      </c>
      <c r="C34" s="23">
        <v>33</v>
      </c>
      <c r="D34" s="24">
        <v>34578</v>
      </c>
      <c r="E34" s="25">
        <f>IF(ISBLANK(table!F34),NA(),table!F34)</f>
        <v>29102</v>
      </c>
      <c r="F34" s="26" t="e">
        <f>IFERROR(IF(AND(ISERROR($E35),ISERROR(INDEX(GroceryNSAF!B$2:B$251,MATCH(GroceryNSA!$C34,GroceryNSAF!$A$2:$A$251,0)))),$E34,INDEX(GroceryNSAF!B$2:B$251,MATCH(GroceryNSA!$C34,GroceryNSAF!$A$2:$A$251,0))),NA())</f>
        <v>#N/A</v>
      </c>
      <c r="G34" s="25" t="e">
        <f>IFERROR(IF(AND(ISERROR($E35),ISERROR(INDEX(GroceryNSAF!C$2:C$251,MATCH(GroceryNSA!$C34,GroceryNSAF!$A$2:$A$251,0)))),$E34,INDEX(GroceryNSAF!C$2:C$251,MATCH(GroceryNSA!$C34,GroceryNSAF!$A$2:$A$251,0))),NA())</f>
        <v>#N/A</v>
      </c>
      <c r="H34" s="25" t="e">
        <f>IFERROR(IF(AND(ISERROR($E35),ISERROR(INDEX(GroceryNSAF!D$2:D$251,MATCH(GroceryNSA!$C34,GroceryNSAF!$A$2:$A$251,0)))),$E34,INDEX(GroceryNSAF!D$2:D$251,MATCH(GroceryNSA!$C34,GroceryNSAF!$A$2:$A$251,0))),NA())</f>
        <v>#N/A</v>
      </c>
      <c r="I34" s="25" t="e">
        <f>IFERROR(IF(AND(ISERROR($E35),ISERROR(INDEX(GroceryNSAF!E$2:E$251,MATCH(GroceryNSA!$C34,GroceryNSAF!$A$2:$A$251,0)))),$E34,INDEX(GroceryNSAF!E$2:E$251,MATCH(GroceryNSA!$C34,GroceryNSAF!$A$2:$A$251,0))),NA())</f>
        <v>#N/A</v>
      </c>
      <c r="J34" s="25" t="e">
        <f>IFERROR(IF(AND(ISERROR($E35),ISERROR(INDEX(GroceryNSAF!F$2:F$251,MATCH(GroceryNSA!$C34,GroceryNSAF!$A$2:$A$251,0)))),$E34,INDEX(GroceryNSAF!F$2:F$251,MATCH(GroceryNSA!$C34,GroceryNSAF!$A$2:$A$251,0))),NA())</f>
        <v>#N/A</v>
      </c>
      <c r="V34" s="28"/>
      <c r="W34" s="34"/>
      <c r="X34" s="34"/>
      <c r="Y34" s="34"/>
      <c r="Z34" s="34"/>
      <c r="AA34" s="34"/>
      <c r="AB34" s="34"/>
      <c r="AC34" s="34"/>
      <c r="AD34" s="35"/>
      <c r="AE34" s="34"/>
      <c r="AF34" s="34"/>
      <c r="AG34" s="34"/>
      <c r="AH34" s="34"/>
      <c r="AI34" s="34"/>
      <c r="AJ34" s="34"/>
    </row>
    <row r="35" spans="1:36" x14ac:dyDescent="0.25">
      <c r="A35" s="23">
        <f t="shared" si="8"/>
        <v>10</v>
      </c>
      <c r="B35" s="23">
        <f t="shared" si="9"/>
        <v>1994</v>
      </c>
      <c r="C35" s="23">
        <v>34</v>
      </c>
      <c r="D35" s="24">
        <v>34608</v>
      </c>
      <c r="E35" s="25">
        <f>IF(ISBLANK(table!F35),NA(),table!F35)</f>
        <v>29079</v>
      </c>
      <c r="F35" s="26" t="e">
        <f>IFERROR(IF(AND(ISERROR($E36),ISERROR(INDEX(GroceryNSAF!B$2:B$251,MATCH(GroceryNSA!$C35,GroceryNSAF!$A$2:$A$251,0)))),$E35,INDEX(GroceryNSAF!B$2:B$251,MATCH(GroceryNSA!$C35,GroceryNSAF!$A$2:$A$251,0))),NA())</f>
        <v>#N/A</v>
      </c>
      <c r="G35" s="25" t="e">
        <f>IFERROR(IF(AND(ISERROR($E36),ISERROR(INDEX(GroceryNSAF!C$2:C$251,MATCH(GroceryNSA!$C35,GroceryNSAF!$A$2:$A$251,0)))),$E35,INDEX(GroceryNSAF!C$2:C$251,MATCH(GroceryNSA!$C35,GroceryNSAF!$A$2:$A$251,0))),NA())</f>
        <v>#N/A</v>
      </c>
      <c r="H35" s="25" t="e">
        <f>IFERROR(IF(AND(ISERROR($E36),ISERROR(INDEX(GroceryNSAF!D$2:D$251,MATCH(GroceryNSA!$C35,GroceryNSAF!$A$2:$A$251,0)))),$E35,INDEX(GroceryNSAF!D$2:D$251,MATCH(GroceryNSA!$C35,GroceryNSAF!$A$2:$A$251,0))),NA())</f>
        <v>#N/A</v>
      </c>
      <c r="I35" s="25" t="e">
        <f>IFERROR(IF(AND(ISERROR($E36),ISERROR(INDEX(GroceryNSAF!E$2:E$251,MATCH(GroceryNSA!$C35,GroceryNSAF!$A$2:$A$251,0)))),$E35,INDEX(GroceryNSAF!E$2:E$251,MATCH(GroceryNSA!$C35,GroceryNSAF!$A$2:$A$251,0))),NA())</f>
        <v>#N/A</v>
      </c>
      <c r="J35" s="25" t="e">
        <f>IFERROR(IF(AND(ISERROR($E36),ISERROR(INDEX(GroceryNSAF!F$2:F$251,MATCH(GroceryNSA!$C35,GroceryNSAF!$A$2:$A$251,0)))),$E35,INDEX(GroceryNSAF!F$2:F$251,MATCH(GroceryNSA!$C35,GroceryNSAF!$A$2:$A$251,0))),NA())</f>
        <v>#N/A</v>
      </c>
      <c r="V35" s="28"/>
      <c r="W35" s="34"/>
      <c r="X35" s="34"/>
      <c r="Y35" s="34"/>
      <c r="Z35" s="34"/>
      <c r="AA35" s="34"/>
      <c r="AB35" s="34"/>
      <c r="AC35" s="34"/>
      <c r="AD35" s="35"/>
      <c r="AE35" s="34"/>
      <c r="AF35" s="34"/>
      <c r="AG35" s="34"/>
      <c r="AH35" s="34"/>
      <c r="AI35" s="34"/>
      <c r="AJ35" s="34"/>
    </row>
    <row r="36" spans="1:36" x14ac:dyDescent="0.25">
      <c r="A36" s="23">
        <f t="shared" si="8"/>
        <v>11</v>
      </c>
      <c r="B36" s="23">
        <f t="shared" si="9"/>
        <v>1994</v>
      </c>
      <c r="C36" s="23">
        <v>35</v>
      </c>
      <c r="D36" s="24">
        <v>34639</v>
      </c>
      <c r="E36" s="25">
        <f>IF(ISBLANK(table!F36),NA(),table!F36)</f>
        <v>29077</v>
      </c>
      <c r="F36" s="26" t="e">
        <f>IFERROR(IF(AND(ISERROR($E37),ISERROR(INDEX(GroceryNSAF!B$2:B$251,MATCH(GroceryNSA!$C36,GroceryNSAF!$A$2:$A$251,0)))),$E36,INDEX(GroceryNSAF!B$2:B$251,MATCH(GroceryNSA!$C36,GroceryNSAF!$A$2:$A$251,0))),NA())</f>
        <v>#N/A</v>
      </c>
      <c r="G36" s="25" t="e">
        <f>IFERROR(IF(AND(ISERROR($E37),ISERROR(INDEX(GroceryNSAF!C$2:C$251,MATCH(GroceryNSA!$C36,GroceryNSAF!$A$2:$A$251,0)))),$E36,INDEX(GroceryNSAF!C$2:C$251,MATCH(GroceryNSA!$C36,GroceryNSAF!$A$2:$A$251,0))),NA())</f>
        <v>#N/A</v>
      </c>
      <c r="H36" s="25" t="e">
        <f>IFERROR(IF(AND(ISERROR($E37),ISERROR(INDEX(GroceryNSAF!D$2:D$251,MATCH(GroceryNSA!$C36,GroceryNSAF!$A$2:$A$251,0)))),$E36,INDEX(GroceryNSAF!D$2:D$251,MATCH(GroceryNSA!$C36,GroceryNSAF!$A$2:$A$251,0))),NA())</f>
        <v>#N/A</v>
      </c>
      <c r="I36" s="25" t="e">
        <f>IFERROR(IF(AND(ISERROR($E37),ISERROR(INDEX(GroceryNSAF!E$2:E$251,MATCH(GroceryNSA!$C36,GroceryNSAF!$A$2:$A$251,0)))),$E36,INDEX(GroceryNSAF!E$2:E$251,MATCH(GroceryNSA!$C36,GroceryNSAF!$A$2:$A$251,0))),NA())</f>
        <v>#N/A</v>
      </c>
      <c r="J36" s="25" t="e">
        <f>IFERROR(IF(AND(ISERROR($E37),ISERROR(INDEX(GroceryNSAF!F$2:F$251,MATCH(GroceryNSA!$C36,GroceryNSAF!$A$2:$A$251,0)))),$E36,INDEX(GroceryNSAF!F$2:F$251,MATCH(GroceryNSA!$C36,GroceryNSAF!$A$2:$A$251,0))),NA())</f>
        <v>#N/A</v>
      </c>
      <c r="V36" s="28"/>
      <c r="W36" s="34"/>
      <c r="X36" s="34"/>
      <c r="Y36" s="34"/>
      <c r="Z36" s="34"/>
      <c r="AA36" s="34"/>
      <c r="AB36" s="34"/>
      <c r="AC36" s="34"/>
      <c r="AD36" s="35"/>
      <c r="AE36" s="34"/>
      <c r="AF36" s="34"/>
      <c r="AG36" s="34"/>
      <c r="AH36" s="34"/>
      <c r="AI36" s="34"/>
      <c r="AJ36" s="34"/>
    </row>
    <row r="37" spans="1:36" x14ac:dyDescent="0.25">
      <c r="A37" s="23">
        <f t="shared" si="8"/>
        <v>12</v>
      </c>
      <c r="B37" s="23">
        <f t="shared" si="9"/>
        <v>1994</v>
      </c>
      <c r="C37" s="23">
        <v>36</v>
      </c>
      <c r="D37" s="24">
        <v>34669</v>
      </c>
      <c r="E37" s="25">
        <f>IF(ISBLANK(table!F37),NA(),table!F37)</f>
        <v>32152</v>
      </c>
      <c r="F37" s="26" t="e">
        <f>IFERROR(IF(AND(ISERROR($E38),ISERROR(INDEX(GroceryNSAF!B$2:B$251,MATCH(GroceryNSA!$C37,GroceryNSAF!$A$2:$A$251,0)))),$E37,INDEX(GroceryNSAF!B$2:B$251,MATCH(GroceryNSA!$C37,GroceryNSAF!$A$2:$A$251,0))),NA())</f>
        <v>#N/A</v>
      </c>
      <c r="G37" s="25" t="e">
        <f>IFERROR(IF(AND(ISERROR($E38),ISERROR(INDEX(GroceryNSAF!C$2:C$251,MATCH(GroceryNSA!$C37,GroceryNSAF!$A$2:$A$251,0)))),$E37,INDEX(GroceryNSAF!C$2:C$251,MATCH(GroceryNSA!$C37,GroceryNSAF!$A$2:$A$251,0))),NA())</f>
        <v>#N/A</v>
      </c>
      <c r="H37" s="25" t="e">
        <f>IFERROR(IF(AND(ISERROR($E38),ISERROR(INDEX(GroceryNSAF!D$2:D$251,MATCH(GroceryNSA!$C37,GroceryNSAF!$A$2:$A$251,0)))),$E37,INDEX(GroceryNSAF!D$2:D$251,MATCH(GroceryNSA!$C37,GroceryNSAF!$A$2:$A$251,0))),NA())</f>
        <v>#N/A</v>
      </c>
      <c r="I37" s="25" t="e">
        <f>IFERROR(IF(AND(ISERROR($E38),ISERROR(INDEX(GroceryNSAF!E$2:E$251,MATCH(GroceryNSA!$C37,GroceryNSAF!$A$2:$A$251,0)))),$E37,INDEX(GroceryNSAF!E$2:E$251,MATCH(GroceryNSA!$C37,GroceryNSAF!$A$2:$A$251,0))),NA())</f>
        <v>#N/A</v>
      </c>
      <c r="J37" s="25" t="e">
        <f>IFERROR(IF(AND(ISERROR($E38),ISERROR(INDEX(GroceryNSAF!F$2:F$251,MATCH(GroceryNSA!$C37,GroceryNSAF!$A$2:$A$251,0)))),$E37,INDEX(GroceryNSAF!F$2:F$251,MATCH(GroceryNSA!$C37,GroceryNSAF!$A$2:$A$251,0))),NA())</f>
        <v>#N/A</v>
      </c>
      <c r="V37" s="28"/>
      <c r="W37" s="34"/>
      <c r="X37" s="34"/>
      <c r="Y37" s="34"/>
      <c r="Z37" s="34"/>
      <c r="AA37" s="34"/>
      <c r="AB37" s="34"/>
      <c r="AC37" s="34"/>
      <c r="AD37" s="35"/>
      <c r="AE37" s="34"/>
      <c r="AF37" s="34"/>
      <c r="AG37" s="34"/>
      <c r="AH37" s="34"/>
      <c r="AI37" s="34"/>
      <c r="AJ37" s="34"/>
    </row>
    <row r="38" spans="1:36" x14ac:dyDescent="0.25">
      <c r="A38" s="23">
        <f t="shared" si="8"/>
        <v>1</v>
      </c>
      <c r="B38" s="23">
        <f t="shared" si="9"/>
        <v>1995</v>
      </c>
      <c r="C38" s="23">
        <v>37</v>
      </c>
      <c r="D38" s="24">
        <v>34700</v>
      </c>
      <c r="E38" s="25">
        <f>IF(ISBLANK(table!F38),NA(),table!F38)</f>
        <v>28629</v>
      </c>
      <c r="F38" s="26" t="e">
        <f>IFERROR(IF(AND(ISERROR($E39),ISERROR(INDEX(GroceryNSAF!B$2:B$251,MATCH(GroceryNSA!$C38,GroceryNSAF!$A$2:$A$251,0)))),$E38,INDEX(GroceryNSAF!B$2:B$251,MATCH(GroceryNSA!$C38,GroceryNSAF!$A$2:$A$251,0))),NA())</f>
        <v>#N/A</v>
      </c>
      <c r="G38" s="25" t="e">
        <f>IFERROR(IF(AND(ISERROR($E39),ISERROR(INDEX(GroceryNSAF!C$2:C$251,MATCH(GroceryNSA!$C38,GroceryNSAF!$A$2:$A$251,0)))),$E38,INDEX(GroceryNSAF!C$2:C$251,MATCH(GroceryNSA!$C38,GroceryNSAF!$A$2:$A$251,0))),NA())</f>
        <v>#N/A</v>
      </c>
      <c r="H38" s="25" t="e">
        <f>IFERROR(IF(AND(ISERROR($E39),ISERROR(INDEX(GroceryNSAF!D$2:D$251,MATCH(GroceryNSA!$C38,GroceryNSAF!$A$2:$A$251,0)))),$E38,INDEX(GroceryNSAF!D$2:D$251,MATCH(GroceryNSA!$C38,GroceryNSAF!$A$2:$A$251,0))),NA())</f>
        <v>#N/A</v>
      </c>
      <c r="I38" s="25" t="e">
        <f>IFERROR(IF(AND(ISERROR($E39),ISERROR(INDEX(GroceryNSAF!E$2:E$251,MATCH(GroceryNSA!$C38,GroceryNSAF!$A$2:$A$251,0)))),$E38,INDEX(GroceryNSAF!E$2:E$251,MATCH(GroceryNSA!$C38,GroceryNSAF!$A$2:$A$251,0))),NA())</f>
        <v>#N/A</v>
      </c>
      <c r="J38" s="25" t="e">
        <f>IFERROR(IF(AND(ISERROR($E39),ISERROR(INDEX(GroceryNSAF!F$2:F$251,MATCH(GroceryNSA!$C38,GroceryNSAF!$A$2:$A$251,0)))),$E38,INDEX(GroceryNSAF!F$2:F$251,MATCH(GroceryNSA!$C38,GroceryNSAF!$A$2:$A$251,0))),NA())</f>
        <v>#N/A</v>
      </c>
      <c r="V38" s="28"/>
      <c r="W38" s="34"/>
      <c r="X38" s="34"/>
      <c r="Y38" s="34"/>
      <c r="Z38" s="34"/>
      <c r="AA38" s="34"/>
      <c r="AB38" s="34"/>
      <c r="AC38" s="34"/>
      <c r="AD38" s="35"/>
      <c r="AE38" s="34"/>
      <c r="AF38" s="34"/>
      <c r="AG38" s="34"/>
      <c r="AH38" s="34"/>
      <c r="AI38" s="34"/>
      <c r="AJ38" s="34"/>
    </row>
    <row r="39" spans="1:36" x14ac:dyDescent="0.25">
      <c r="A39" s="23">
        <f t="shared" si="8"/>
        <v>2</v>
      </c>
      <c r="B39" s="23">
        <f t="shared" si="9"/>
        <v>1995</v>
      </c>
      <c r="C39" s="23">
        <v>38</v>
      </c>
      <c r="D39" s="24">
        <v>34731</v>
      </c>
      <c r="E39" s="25">
        <f>IF(ISBLANK(table!F39),NA(),table!F39)</f>
        <v>26762</v>
      </c>
      <c r="F39" s="26" t="e">
        <f>IFERROR(IF(AND(ISERROR($E40),ISERROR(INDEX(GroceryNSAF!B$2:B$251,MATCH(GroceryNSA!$C39,GroceryNSAF!$A$2:$A$251,0)))),$E39,INDEX(GroceryNSAF!B$2:B$251,MATCH(GroceryNSA!$C39,GroceryNSAF!$A$2:$A$251,0))),NA())</f>
        <v>#N/A</v>
      </c>
      <c r="G39" s="25" t="e">
        <f>IFERROR(IF(AND(ISERROR($E40),ISERROR(INDEX(GroceryNSAF!C$2:C$251,MATCH(GroceryNSA!$C39,GroceryNSAF!$A$2:$A$251,0)))),$E39,INDEX(GroceryNSAF!C$2:C$251,MATCH(GroceryNSA!$C39,GroceryNSAF!$A$2:$A$251,0))),NA())</f>
        <v>#N/A</v>
      </c>
      <c r="H39" s="25" t="e">
        <f>IFERROR(IF(AND(ISERROR($E40),ISERROR(INDEX(GroceryNSAF!D$2:D$251,MATCH(GroceryNSA!$C39,GroceryNSAF!$A$2:$A$251,0)))),$E39,INDEX(GroceryNSAF!D$2:D$251,MATCH(GroceryNSA!$C39,GroceryNSAF!$A$2:$A$251,0))),NA())</f>
        <v>#N/A</v>
      </c>
      <c r="I39" s="25" t="e">
        <f>IFERROR(IF(AND(ISERROR($E40),ISERROR(INDEX(GroceryNSAF!E$2:E$251,MATCH(GroceryNSA!$C39,GroceryNSAF!$A$2:$A$251,0)))),$E39,INDEX(GroceryNSAF!E$2:E$251,MATCH(GroceryNSA!$C39,GroceryNSAF!$A$2:$A$251,0))),NA())</f>
        <v>#N/A</v>
      </c>
      <c r="J39" s="25" t="e">
        <f>IFERROR(IF(AND(ISERROR($E40),ISERROR(INDEX(GroceryNSAF!F$2:F$251,MATCH(GroceryNSA!$C39,GroceryNSAF!$A$2:$A$251,0)))),$E39,INDEX(GroceryNSAF!F$2:F$251,MATCH(GroceryNSA!$C39,GroceryNSAF!$A$2:$A$251,0))),NA())</f>
        <v>#N/A</v>
      </c>
      <c r="V39" s="28"/>
      <c r="W39" s="34"/>
      <c r="X39" s="34"/>
      <c r="Y39" s="34"/>
      <c r="Z39" s="34"/>
      <c r="AA39" s="34"/>
      <c r="AB39" s="34"/>
      <c r="AC39" s="34"/>
      <c r="AD39" s="35"/>
      <c r="AE39" s="34"/>
      <c r="AF39" s="34"/>
      <c r="AG39" s="34"/>
      <c r="AH39" s="34"/>
      <c r="AI39" s="34"/>
      <c r="AJ39" s="34"/>
    </row>
    <row r="40" spans="1:36" x14ac:dyDescent="0.25">
      <c r="A40" s="23">
        <f t="shared" si="8"/>
        <v>3</v>
      </c>
      <c r="B40" s="23">
        <f t="shared" si="9"/>
        <v>1995</v>
      </c>
      <c r="C40" s="23">
        <v>39</v>
      </c>
      <c r="D40" s="24">
        <v>34759</v>
      </c>
      <c r="E40" s="25">
        <f>IF(ISBLANK(table!F40),NA(),table!F40)</f>
        <v>29708</v>
      </c>
      <c r="F40" s="26" t="e">
        <f>IFERROR(IF(AND(ISERROR($E41),ISERROR(INDEX(GroceryNSAF!B$2:B$251,MATCH(GroceryNSA!$C40,GroceryNSAF!$A$2:$A$251,0)))),$E40,INDEX(GroceryNSAF!B$2:B$251,MATCH(GroceryNSA!$C40,GroceryNSAF!$A$2:$A$251,0))),NA())</f>
        <v>#N/A</v>
      </c>
      <c r="G40" s="25" t="e">
        <f>IFERROR(IF(AND(ISERROR($E41),ISERROR(INDEX(GroceryNSAF!C$2:C$251,MATCH(GroceryNSA!$C40,GroceryNSAF!$A$2:$A$251,0)))),$E40,INDEX(GroceryNSAF!C$2:C$251,MATCH(GroceryNSA!$C40,GroceryNSAF!$A$2:$A$251,0))),NA())</f>
        <v>#N/A</v>
      </c>
      <c r="H40" s="25" t="e">
        <f>IFERROR(IF(AND(ISERROR($E41),ISERROR(INDEX(GroceryNSAF!D$2:D$251,MATCH(GroceryNSA!$C40,GroceryNSAF!$A$2:$A$251,0)))),$E40,INDEX(GroceryNSAF!D$2:D$251,MATCH(GroceryNSA!$C40,GroceryNSAF!$A$2:$A$251,0))),NA())</f>
        <v>#N/A</v>
      </c>
      <c r="I40" s="25" t="e">
        <f>IFERROR(IF(AND(ISERROR($E41),ISERROR(INDEX(GroceryNSAF!E$2:E$251,MATCH(GroceryNSA!$C40,GroceryNSAF!$A$2:$A$251,0)))),$E40,INDEX(GroceryNSAF!E$2:E$251,MATCH(GroceryNSA!$C40,GroceryNSAF!$A$2:$A$251,0))),NA())</f>
        <v>#N/A</v>
      </c>
      <c r="J40" s="25" t="e">
        <f>IFERROR(IF(AND(ISERROR($E41),ISERROR(INDEX(GroceryNSAF!F$2:F$251,MATCH(GroceryNSA!$C40,GroceryNSAF!$A$2:$A$251,0)))),$E40,INDEX(GroceryNSAF!F$2:F$251,MATCH(GroceryNSA!$C40,GroceryNSAF!$A$2:$A$251,0))),NA())</f>
        <v>#N/A</v>
      </c>
      <c r="V40" s="28"/>
      <c r="W40" s="34"/>
      <c r="X40" s="34"/>
      <c r="Y40" s="34"/>
      <c r="Z40" s="34"/>
      <c r="AA40" s="34"/>
      <c r="AB40" s="34"/>
      <c r="AC40" s="34"/>
      <c r="AD40" s="35"/>
      <c r="AE40" s="34"/>
      <c r="AF40" s="34"/>
      <c r="AG40" s="34"/>
      <c r="AH40" s="34"/>
      <c r="AI40" s="34"/>
      <c r="AJ40" s="34"/>
    </row>
    <row r="41" spans="1:36" x14ac:dyDescent="0.25">
      <c r="A41" s="23">
        <f t="shared" si="8"/>
        <v>4</v>
      </c>
      <c r="B41" s="23">
        <f t="shared" si="9"/>
        <v>1995</v>
      </c>
      <c r="C41" s="23">
        <v>40</v>
      </c>
      <c r="D41" s="24">
        <v>34790</v>
      </c>
      <c r="E41" s="25">
        <f>IF(ISBLANK(table!F41),NA(),table!F41)</f>
        <v>29086</v>
      </c>
      <c r="F41" s="26" t="e">
        <f>IFERROR(IF(AND(ISERROR($E42),ISERROR(INDEX(GroceryNSAF!B$2:B$251,MATCH(GroceryNSA!$C41,GroceryNSAF!$A$2:$A$251,0)))),$E41,INDEX(GroceryNSAF!B$2:B$251,MATCH(GroceryNSA!$C41,GroceryNSAF!$A$2:$A$251,0))),NA())</f>
        <v>#N/A</v>
      </c>
      <c r="G41" s="25" t="e">
        <f>IFERROR(IF(AND(ISERROR($E42),ISERROR(INDEX(GroceryNSAF!C$2:C$251,MATCH(GroceryNSA!$C41,GroceryNSAF!$A$2:$A$251,0)))),$E41,INDEX(GroceryNSAF!C$2:C$251,MATCH(GroceryNSA!$C41,GroceryNSAF!$A$2:$A$251,0))),NA())</f>
        <v>#N/A</v>
      </c>
      <c r="H41" s="25" t="e">
        <f>IFERROR(IF(AND(ISERROR($E42),ISERROR(INDEX(GroceryNSAF!D$2:D$251,MATCH(GroceryNSA!$C41,GroceryNSAF!$A$2:$A$251,0)))),$E41,INDEX(GroceryNSAF!D$2:D$251,MATCH(GroceryNSA!$C41,GroceryNSAF!$A$2:$A$251,0))),NA())</f>
        <v>#N/A</v>
      </c>
      <c r="I41" s="25" t="e">
        <f>IFERROR(IF(AND(ISERROR($E42),ISERROR(INDEX(GroceryNSAF!E$2:E$251,MATCH(GroceryNSA!$C41,GroceryNSAF!$A$2:$A$251,0)))),$E41,INDEX(GroceryNSAF!E$2:E$251,MATCH(GroceryNSA!$C41,GroceryNSAF!$A$2:$A$251,0))),NA())</f>
        <v>#N/A</v>
      </c>
      <c r="J41" s="25" t="e">
        <f>IFERROR(IF(AND(ISERROR($E42),ISERROR(INDEX(GroceryNSAF!F$2:F$251,MATCH(GroceryNSA!$C41,GroceryNSAF!$A$2:$A$251,0)))),$E41,INDEX(GroceryNSAF!F$2:F$251,MATCH(GroceryNSA!$C41,GroceryNSAF!$A$2:$A$251,0))),NA())</f>
        <v>#N/A</v>
      </c>
      <c r="V41" s="28"/>
      <c r="W41" s="34"/>
      <c r="X41" s="34"/>
      <c r="Y41" s="34"/>
      <c r="Z41" s="34"/>
      <c r="AA41" s="34"/>
      <c r="AB41" s="34"/>
      <c r="AC41" s="34"/>
      <c r="AD41" s="35"/>
      <c r="AE41" s="34"/>
      <c r="AF41" s="34"/>
      <c r="AG41" s="34"/>
      <c r="AH41" s="34"/>
      <c r="AI41" s="34"/>
      <c r="AJ41" s="34"/>
    </row>
    <row r="42" spans="1:36" x14ac:dyDescent="0.25">
      <c r="A42" s="23">
        <f t="shared" si="8"/>
        <v>5</v>
      </c>
      <c r="B42" s="23">
        <f t="shared" si="9"/>
        <v>1995</v>
      </c>
      <c r="C42" s="23">
        <v>41</v>
      </c>
      <c r="D42" s="24">
        <v>34820</v>
      </c>
      <c r="E42" s="25">
        <f>IF(ISBLANK(table!F42),NA(),table!F42)</f>
        <v>30388</v>
      </c>
      <c r="F42" s="26" t="e">
        <f>IFERROR(IF(AND(ISERROR($E43),ISERROR(INDEX(GroceryNSAF!B$2:B$251,MATCH(GroceryNSA!$C42,GroceryNSAF!$A$2:$A$251,0)))),$E42,INDEX(GroceryNSAF!B$2:B$251,MATCH(GroceryNSA!$C42,GroceryNSAF!$A$2:$A$251,0))),NA())</f>
        <v>#N/A</v>
      </c>
      <c r="G42" s="25" t="e">
        <f>IFERROR(IF(AND(ISERROR($E43),ISERROR(INDEX(GroceryNSAF!C$2:C$251,MATCH(GroceryNSA!$C42,GroceryNSAF!$A$2:$A$251,0)))),$E42,INDEX(GroceryNSAF!C$2:C$251,MATCH(GroceryNSA!$C42,GroceryNSAF!$A$2:$A$251,0))),NA())</f>
        <v>#N/A</v>
      </c>
      <c r="H42" s="25" t="e">
        <f>IFERROR(IF(AND(ISERROR($E43),ISERROR(INDEX(GroceryNSAF!D$2:D$251,MATCH(GroceryNSA!$C42,GroceryNSAF!$A$2:$A$251,0)))),$E42,INDEX(GroceryNSAF!D$2:D$251,MATCH(GroceryNSA!$C42,GroceryNSAF!$A$2:$A$251,0))),NA())</f>
        <v>#N/A</v>
      </c>
      <c r="I42" s="25" t="e">
        <f>IFERROR(IF(AND(ISERROR($E43),ISERROR(INDEX(GroceryNSAF!E$2:E$251,MATCH(GroceryNSA!$C42,GroceryNSAF!$A$2:$A$251,0)))),$E42,INDEX(GroceryNSAF!E$2:E$251,MATCH(GroceryNSA!$C42,GroceryNSAF!$A$2:$A$251,0))),NA())</f>
        <v>#N/A</v>
      </c>
      <c r="J42" s="25" t="e">
        <f>IFERROR(IF(AND(ISERROR($E43),ISERROR(INDEX(GroceryNSAF!F$2:F$251,MATCH(GroceryNSA!$C42,GroceryNSAF!$A$2:$A$251,0)))),$E42,INDEX(GroceryNSAF!F$2:F$251,MATCH(GroceryNSA!$C42,GroceryNSAF!$A$2:$A$251,0))),NA())</f>
        <v>#N/A</v>
      </c>
      <c r="V42" s="28"/>
      <c r="W42" s="34"/>
      <c r="X42" s="34"/>
      <c r="Y42" s="34"/>
      <c r="Z42" s="34"/>
      <c r="AA42" s="34"/>
      <c r="AB42" s="34"/>
      <c r="AC42" s="34"/>
      <c r="AD42" s="35"/>
      <c r="AE42" s="34"/>
      <c r="AF42" s="34"/>
      <c r="AG42" s="34"/>
      <c r="AH42" s="34"/>
      <c r="AI42" s="34"/>
      <c r="AJ42" s="34"/>
    </row>
    <row r="43" spans="1:36" x14ac:dyDescent="0.25">
      <c r="A43" s="23">
        <f t="shared" si="8"/>
        <v>6</v>
      </c>
      <c r="B43" s="23">
        <f t="shared" si="9"/>
        <v>1995</v>
      </c>
      <c r="C43" s="23">
        <v>42</v>
      </c>
      <c r="D43" s="24">
        <v>34851</v>
      </c>
      <c r="E43" s="25">
        <f>IF(ISBLANK(table!F43),NA(),table!F43)</f>
        <v>30229</v>
      </c>
      <c r="F43" s="26" t="e">
        <f>IFERROR(IF(AND(ISERROR($E44),ISERROR(INDEX(GroceryNSAF!B$2:B$251,MATCH(GroceryNSA!$C43,GroceryNSAF!$A$2:$A$251,0)))),$E43,INDEX(GroceryNSAF!B$2:B$251,MATCH(GroceryNSA!$C43,GroceryNSAF!$A$2:$A$251,0))),NA())</f>
        <v>#N/A</v>
      </c>
      <c r="G43" s="25" t="e">
        <f>IFERROR(IF(AND(ISERROR($E44),ISERROR(INDEX(GroceryNSAF!C$2:C$251,MATCH(GroceryNSA!$C43,GroceryNSAF!$A$2:$A$251,0)))),$E43,INDEX(GroceryNSAF!C$2:C$251,MATCH(GroceryNSA!$C43,GroceryNSAF!$A$2:$A$251,0))),NA())</f>
        <v>#N/A</v>
      </c>
      <c r="H43" s="25" t="e">
        <f>IFERROR(IF(AND(ISERROR($E44),ISERROR(INDEX(GroceryNSAF!D$2:D$251,MATCH(GroceryNSA!$C43,GroceryNSAF!$A$2:$A$251,0)))),$E43,INDEX(GroceryNSAF!D$2:D$251,MATCH(GroceryNSA!$C43,GroceryNSAF!$A$2:$A$251,0))),NA())</f>
        <v>#N/A</v>
      </c>
      <c r="I43" s="25" t="e">
        <f>IFERROR(IF(AND(ISERROR($E44),ISERROR(INDEX(GroceryNSAF!E$2:E$251,MATCH(GroceryNSA!$C43,GroceryNSAF!$A$2:$A$251,0)))),$E43,INDEX(GroceryNSAF!E$2:E$251,MATCH(GroceryNSA!$C43,GroceryNSAF!$A$2:$A$251,0))),NA())</f>
        <v>#N/A</v>
      </c>
      <c r="J43" s="25" t="e">
        <f>IFERROR(IF(AND(ISERROR($E44),ISERROR(INDEX(GroceryNSAF!F$2:F$251,MATCH(GroceryNSA!$C43,GroceryNSAF!$A$2:$A$251,0)))),$E43,INDEX(GroceryNSAF!F$2:F$251,MATCH(GroceryNSA!$C43,GroceryNSAF!$A$2:$A$251,0))),NA())</f>
        <v>#N/A</v>
      </c>
      <c r="V43" s="28"/>
      <c r="W43" s="34"/>
      <c r="X43" s="34"/>
      <c r="Y43" s="34"/>
      <c r="Z43" s="34"/>
      <c r="AA43" s="34"/>
      <c r="AB43" s="34"/>
      <c r="AC43" s="34"/>
      <c r="AD43" s="35"/>
      <c r="AE43" s="34"/>
      <c r="AF43" s="34"/>
      <c r="AG43" s="34"/>
      <c r="AH43" s="34"/>
      <c r="AI43" s="34"/>
      <c r="AJ43" s="34"/>
    </row>
    <row r="44" spans="1:36" x14ac:dyDescent="0.25">
      <c r="A44" s="23">
        <f t="shared" si="8"/>
        <v>7</v>
      </c>
      <c r="B44" s="23">
        <f t="shared" si="9"/>
        <v>1995</v>
      </c>
      <c r="C44" s="23">
        <v>43</v>
      </c>
      <c r="D44" s="24">
        <v>34881</v>
      </c>
      <c r="E44" s="25">
        <f>IF(ISBLANK(table!F44),NA(),table!F44)</f>
        <v>30654</v>
      </c>
      <c r="F44" s="26" t="e">
        <f>IFERROR(IF(AND(ISERROR($E45),ISERROR(INDEX(GroceryNSAF!B$2:B$251,MATCH(GroceryNSA!$C44,GroceryNSAF!$A$2:$A$251,0)))),$E44,INDEX(GroceryNSAF!B$2:B$251,MATCH(GroceryNSA!$C44,GroceryNSAF!$A$2:$A$251,0))),NA())</f>
        <v>#N/A</v>
      </c>
      <c r="G44" s="25" t="e">
        <f>IFERROR(IF(AND(ISERROR($E45),ISERROR(INDEX(GroceryNSAF!C$2:C$251,MATCH(GroceryNSA!$C44,GroceryNSAF!$A$2:$A$251,0)))),$E44,INDEX(GroceryNSAF!C$2:C$251,MATCH(GroceryNSA!$C44,GroceryNSAF!$A$2:$A$251,0))),NA())</f>
        <v>#N/A</v>
      </c>
      <c r="H44" s="25" t="e">
        <f>IFERROR(IF(AND(ISERROR($E45),ISERROR(INDEX(GroceryNSAF!D$2:D$251,MATCH(GroceryNSA!$C44,GroceryNSAF!$A$2:$A$251,0)))),$E44,INDEX(GroceryNSAF!D$2:D$251,MATCH(GroceryNSA!$C44,GroceryNSAF!$A$2:$A$251,0))),NA())</f>
        <v>#N/A</v>
      </c>
      <c r="I44" s="25" t="e">
        <f>IFERROR(IF(AND(ISERROR($E45),ISERROR(INDEX(GroceryNSAF!E$2:E$251,MATCH(GroceryNSA!$C44,GroceryNSAF!$A$2:$A$251,0)))),$E44,INDEX(GroceryNSAF!E$2:E$251,MATCH(GroceryNSA!$C44,GroceryNSAF!$A$2:$A$251,0))),NA())</f>
        <v>#N/A</v>
      </c>
      <c r="J44" s="25" t="e">
        <f>IFERROR(IF(AND(ISERROR($E45),ISERROR(INDEX(GroceryNSAF!F$2:F$251,MATCH(GroceryNSA!$C44,GroceryNSAF!$A$2:$A$251,0)))),$E44,INDEX(GroceryNSAF!F$2:F$251,MATCH(GroceryNSA!$C44,GroceryNSAF!$A$2:$A$251,0))),NA())</f>
        <v>#N/A</v>
      </c>
      <c r="V44" s="28"/>
      <c r="W44" s="34"/>
      <c r="X44" s="34"/>
      <c r="Y44" s="34"/>
      <c r="Z44" s="34"/>
      <c r="AA44" s="34"/>
      <c r="AB44" s="34"/>
      <c r="AC44" s="34"/>
      <c r="AD44" s="35"/>
      <c r="AE44" s="34"/>
      <c r="AF44" s="34"/>
      <c r="AG44" s="34"/>
      <c r="AH44" s="34"/>
      <c r="AI44" s="34"/>
      <c r="AJ44" s="34"/>
    </row>
    <row r="45" spans="1:36" x14ac:dyDescent="0.25">
      <c r="A45" s="23">
        <f t="shared" si="8"/>
        <v>8</v>
      </c>
      <c r="B45" s="23">
        <f t="shared" si="9"/>
        <v>1995</v>
      </c>
      <c r="C45" s="23">
        <v>44</v>
      </c>
      <c r="D45" s="24">
        <v>34912</v>
      </c>
      <c r="E45" s="25">
        <f>IF(ISBLANK(table!F45),NA(),table!F45)</f>
        <v>30434</v>
      </c>
      <c r="F45" s="26" t="e">
        <f>IFERROR(IF(AND(ISERROR($E46),ISERROR(INDEX(GroceryNSAF!B$2:B$251,MATCH(GroceryNSA!$C45,GroceryNSAF!$A$2:$A$251,0)))),$E45,INDEX(GroceryNSAF!B$2:B$251,MATCH(GroceryNSA!$C45,GroceryNSAF!$A$2:$A$251,0))),NA())</f>
        <v>#N/A</v>
      </c>
      <c r="G45" s="25" t="e">
        <f>IFERROR(IF(AND(ISERROR($E46),ISERROR(INDEX(GroceryNSAF!C$2:C$251,MATCH(GroceryNSA!$C45,GroceryNSAF!$A$2:$A$251,0)))),$E45,INDEX(GroceryNSAF!C$2:C$251,MATCH(GroceryNSA!$C45,GroceryNSAF!$A$2:$A$251,0))),NA())</f>
        <v>#N/A</v>
      </c>
      <c r="H45" s="25" t="e">
        <f>IFERROR(IF(AND(ISERROR($E46),ISERROR(INDEX(GroceryNSAF!D$2:D$251,MATCH(GroceryNSA!$C45,GroceryNSAF!$A$2:$A$251,0)))),$E45,INDEX(GroceryNSAF!D$2:D$251,MATCH(GroceryNSA!$C45,GroceryNSAF!$A$2:$A$251,0))),NA())</f>
        <v>#N/A</v>
      </c>
      <c r="I45" s="25" t="e">
        <f>IFERROR(IF(AND(ISERROR($E46),ISERROR(INDEX(GroceryNSAF!E$2:E$251,MATCH(GroceryNSA!$C45,GroceryNSAF!$A$2:$A$251,0)))),$E45,INDEX(GroceryNSAF!E$2:E$251,MATCH(GroceryNSA!$C45,GroceryNSAF!$A$2:$A$251,0))),NA())</f>
        <v>#N/A</v>
      </c>
      <c r="J45" s="25" t="e">
        <f>IFERROR(IF(AND(ISERROR($E46),ISERROR(INDEX(GroceryNSAF!F$2:F$251,MATCH(GroceryNSA!$C45,GroceryNSAF!$A$2:$A$251,0)))),$E45,INDEX(GroceryNSAF!F$2:F$251,MATCH(GroceryNSA!$C45,GroceryNSAF!$A$2:$A$251,0))),NA())</f>
        <v>#N/A</v>
      </c>
      <c r="V45" s="28"/>
      <c r="W45" s="34"/>
      <c r="X45" s="34"/>
      <c r="Y45" s="34"/>
      <c r="Z45" s="34"/>
      <c r="AA45" s="34"/>
      <c r="AB45" s="34"/>
      <c r="AC45" s="34"/>
      <c r="AD45" s="35"/>
      <c r="AE45" s="34"/>
      <c r="AF45" s="34"/>
      <c r="AG45" s="34"/>
      <c r="AH45" s="34"/>
      <c r="AI45" s="34"/>
      <c r="AJ45" s="34"/>
    </row>
    <row r="46" spans="1:36" x14ac:dyDescent="0.25">
      <c r="A46" s="23">
        <f t="shared" si="8"/>
        <v>9</v>
      </c>
      <c r="B46" s="23">
        <f t="shared" si="9"/>
        <v>1995</v>
      </c>
      <c r="C46" s="23">
        <v>45</v>
      </c>
      <c r="D46" s="24">
        <v>34943</v>
      </c>
      <c r="E46" s="25">
        <f>IF(ISBLANK(table!F46),NA(),table!F46)</f>
        <v>29378</v>
      </c>
      <c r="F46" s="26" t="e">
        <f>IFERROR(IF(AND(ISERROR($E47),ISERROR(INDEX(GroceryNSAF!B$2:B$251,MATCH(GroceryNSA!$C46,GroceryNSAF!$A$2:$A$251,0)))),$E46,INDEX(GroceryNSAF!B$2:B$251,MATCH(GroceryNSA!$C46,GroceryNSAF!$A$2:$A$251,0))),NA())</f>
        <v>#N/A</v>
      </c>
      <c r="G46" s="25" t="e">
        <f>IFERROR(IF(AND(ISERROR($E47),ISERROR(INDEX(GroceryNSAF!C$2:C$251,MATCH(GroceryNSA!$C46,GroceryNSAF!$A$2:$A$251,0)))),$E46,INDEX(GroceryNSAF!C$2:C$251,MATCH(GroceryNSA!$C46,GroceryNSAF!$A$2:$A$251,0))),NA())</f>
        <v>#N/A</v>
      </c>
      <c r="H46" s="25" t="e">
        <f>IFERROR(IF(AND(ISERROR($E47),ISERROR(INDEX(GroceryNSAF!D$2:D$251,MATCH(GroceryNSA!$C46,GroceryNSAF!$A$2:$A$251,0)))),$E46,INDEX(GroceryNSAF!D$2:D$251,MATCH(GroceryNSA!$C46,GroceryNSAF!$A$2:$A$251,0))),NA())</f>
        <v>#N/A</v>
      </c>
      <c r="I46" s="25" t="e">
        <f>IFERROR(IF(AND(ISERROR($E47),ISERROR(INDEX(GroceryNSAF!E$2:E$251,MATCH(GroceryNSA!$C46,GroceryNSAF!$A$2:$A$251,0)))),$E46,INDEX(GroceryNSAF!E$2:E$251,MATCH(GroceryNSA!$C46,GroceryNSAF!$A$2:$A$251,0))),NA())</f>
        <v>#N/A</v>
      </c>
      <c r="J46" s="25" t="e">
        <f>IFERROR(IF(AND(ISERROR($E47),ISERROR(INDEX(GroceryNSAF!F$2:F$251,MATCH(GroceryNSA!$C46,GroceryNSAF!$A$2:$A$251,0)))),$E46,INDEX(GroceryNSAF!F$2:F$251,MATCH(GroceryNSA!$C46,GroceryNSAF!$A$2:$A$251,0))),NA())</f>
        <v>#N/A</v>
      </c>
      <c r="V46" s="28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</row>
    <row r="47" spans="1:36" x14ac:dyDescent="0.25">
      <c r="A47" s="23">
        <f t="shared" si="8"/>
        <v>10</v>
      </c>
      <c r="B47" s="23">
        <f t="shared" si="9"/>
        <v>1995</v>
      </c>
      <c r="C47" s="23">
        <v>46</v>
      </c>
      <c r="D47" s="24">
        <v>34973</v>
      </c>
      <c r="E47" s="25">
        <f>IF(ISBLANK(table!F47),NA(),table!F47)</f>
        <v>29068</v>
      </c>
      <c r="F47" s="26" t="e">
        <f>IFERROR(IF(AND(ISERROR($E48),ISERROR(INDEX(GroceryNSAF!B$2:B$251,MATCH(GroceryNSA!$C47,GroceryNSAF!$A$2:$A$251,0)))),$E47,INDEX(GroceryNSAF!B$2:B$251,MATCH(GroceryNSA!$C47,GroceryNSAF!$A$2:$A$251,0))),NA())</f>
        <v>#N/A</v>
      </c>
      <c r="G47" s="25" t="e">
        <f>IFERROR(IF(AND(ISERROR($E48),ISERROR(INDEX(GroceryNSAF!C$2:C$251,MATCH(GroceryNSA!$C47,GroceryNSAF!$A$2:$A$251,0)))),$E47,INDEX(GroceryNSAF!C$2:C$251,MATCH(GroceryNSA!$C47,GroceryNSAF!$A$2:$A$251,0))),NA())</f>
        <v>#N/A</v>
      </c>
      <c r="H47" s="25" t="e">
        <f>IFERROR(IF(AND(ISERROR($E48),ISERROR(INDEX(GroceryNSAF!D$2:D$251,MATCH(GroceryNSA!$C47,GroceryNSAF!$A$2:$A$251,0)))),$E47,INDEX(GroceryNSAF!D$2:D$251,MATCH(GroceryNSA!$C47,GroceryNSAF!$A$2:$A$251,0))),NA())</f>
        <v>#N/A</v>
      </c>
      <c r="I47" s="25" t="e">
        <f>IFERROR(IF(AND(ISERROR($E48),ISERROR(INDEX(GroceryNSAF!E$2:E$251,MATCH(GroceryNSA!$C47,GroceryNSAF!$A$2:$A$251,0)))),$E47,INDEX(GroceryNSAF!E$2:E$251,MATCH(GroceryNSA!$C47,GroceryNSAF!$A$2:$A$251,0))),NA())</f>
        <v>#N/A</v>
      </c>
      <c r="J47" s="25" t="e">
        <f>IFERROR(IF(AND(ISERROR($E48),ISERROR(INDEX(GroceryNSAF!F$2:F$251,MATCH(GroceryNSA!$C47,GroceryNSAF!$A$2:$A$251,0)))),$E47,INDEX(GroceryNSAF!F$2:F$251,MATCH(GroceryNSA!$C47,GroceryNSAF!$A$2:$A$251,0))),NA())</f>
        <v>#N/A</v>
      </c>
      <c r="V47" s="28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</row>
    <row r="48" spans="1:36" x14ac:dyDescent="0.25">
      <c r="A48" s="23">
        <f t="shared" si="8"/>
        <v>11</v>
      </c>
      <c r="B48" s="23">
        <f t="shared" si="9"/>
        <v>1995</v>
      </c>
      <c r="C48" s="23">
        <v>47</v>
      </c>
      <c r="D48" s="24">
        <v>35004</v>
      </c>
      <c r="E48" s="25">
        <f>IF(ISBLANK(table!F48),NA(),table!F48)</f>
        <v>29619</v>
      </c>
      <c r="F48" s="26" t="e">
        <f>IFERROR(IF(AND(ISERROR($E49),ISERROR(INDEX(GroceryNSAF!B$2:B$251,MATCH(GroceryNSA!$C48,GroceryNSAF!$A$2:$A$251,0)))),$E48,INDEX(GroceryNSAF!B$2:B$251,MATCH(GroceryNSA!$C48,GroceryNSAF!$A$2:$A$251,0))),NA())</f>
        <v>#N/A</v>
      </c>
      <c r="G48" s="25" t="e">
        <f>IFERROR(IF(AND(ISERROR($E49),ISERROR(INDEX(GroceryNSAF!C$2:C$251,MATCH(GroceryNSA!$C48,GroceryNSAF!$A$2:$A$251,0)))),$E48,INDEX(GroceryNSAF!C$2:C$251,MATCH(GroceryNSA!$C48,GroceryNSAF!$A$2:$A$251,0))),NA())</f>
        <v>#N/A</v>
      </c>
      <c r="H48" s="25" t="e">
        <f>IFERROR(IF(AND(ISERROR($E49),ISERROR(INDEX(GroceryNSAF!D$2:D$251,MATCH(GroceryNSA!$C48,GroceryNSAF!$A$2:$A$251,0)))),$E48,INDEX(GroceryNSAF!D$2:D$251,MATCH(GroceryNSA!$C48,GroceryNSAF!$A$2:$A$251,0))),NA())</f>
        <v>#N/A</v>
      </c>
      <c r="I48" s="25" t="e">
        <f>IFERROR(IF(AND(ISERROR($E49),ISERROR(INDEX(GroceryNSAF!E$2:E$251,MATCH(GroceryNSA!$C48,GroceryNSAF!$A$2:$A$251,0)))),$E48,INDEX(GroceryNSAF!E$2:E$251,MATCH(GroceryNSA!$C48,GroceryNSAF!$A$2:$A$251,0))),NA())</f>
        <v>#N/A</v>
      </c>
      <c r="J48" s="25" t="e">
        <f>IFERROR(IF(AND(ISERROR($E49),ISERROR(INDEX(GroceryNSAF!F$2:F$251,MATCH(GroceryNSA!$C48,GroceryNSAF!$A$2:$A$251,0)))),$E48,INDEX(GroceryNSAF!F$2:F$251,MATCH(GroceryNSA!$C48,GroceryNSAF!$A$2:$A$251,0))),NA())</f>
        <v>#N/A</v>
      </c>
      <c r="V48" s="28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</row>
    <row r="49" spans="1:36" x14ac:dyDescent="0.25">
      <c r="A49" s="23">
        <f t="shared" si="8"/>
        <v>12</v>
      </c>
      <c r="B49" s="23">
        <f t="shared" si="9"/>
        <v>1995</v>
      </c>
      <c r="C49" s="23">
        <v>48</v>
      </c>
      <c r="D49" s="24">
        <v>35034</v>
      </c>
      <c r="E49" s="25">
        <f>IF(ISBLANK(table!F49),NA(),table!F49)</f>
        <v>32454</v>
      </c>
      <c r="F49" s="26" t="e">
        <f>IFERROR(IF(AND(ISERROR($E50),ISERROR(INDEX(GroceryNSAF!B$2:B$251,MATCH(GroceryNSA!$C49,GroceryNSAF!$A$2:$A$251,0)))),$E49,INDEX(GroceryNSAF!B$2:B$251,MATCH(GroceryNSA!$C49,GroceryNSAF!$A$2:$A$251,0))),NA())</f>
        <v>#N/A</v>
      </c>
      <c r="G49" s="25" t="e">
        <f>IFERROR(IF(AND(ISERROR($E50),ISERROR(INDEX(GroceryNSAF!C$2:C$251,MATCH(GroceryNSA!$C49,GroceryNSAF!$A$2:$A$251,0)))),$E49,INDEX(GroceryNSAF!C$2:C$251,MATCH(GroceryNSA!$C49,GroceryNSAF!$A$2:$A$251,0))),NA())</f>
        <v>#N/A</v>
      </c>
      <c r="H49" s="25" t="e">
        <f>IFERROR(IF(AND(ISERROR($E50),ISERROR(INDEX(GroceryNSAF!D$2:D$251,MATCH(GroceryNSA!$C49,GroceryNSAF!$A$2:$A$251,0)))),$E49,INDEX(GroceryNSAF!D$2:D$251,MATCH(GroceryNSA!$C49,GroceryNSAF!$A$2:$A$251,0))),NA())</f>
        <v>#N/A</v>
      </c>
      <c r="I49" s="25" t="e">
        <f>IFERROR(IF(AND(ISERROR($E50),ISERROR(INDEX(GroceryNSAF!E$2:E$251,MATCH(GroceryNSA!$C49,GroceryNSAF!$A$2:$A$251,0)))),$E49,INDEX(GroceryNSAF!E$2:E$251,MATCH(GroceryNSA!$C49,GroceryNSAF!$A$2:$A$251,0))),NA())</f>
        <v>#N/A</v>
      </c>
      <c r="J49" s="25" t="e">
        <f>IFERROR(IF(AND(ISERROR($E50),ISERROR(INDEX(GroceryNSAF!F$2:F$251,MATCH(GroceryNSA!$C49,GroceryNSAF!$A$2:$A$251,0)))),$E49,INDEX(GroceryNSAF!F$2:F$251,MATCH(GroceryNSA!$C49,GroceryNSAF!$A$2:$A$251,0))),NA())</f>
        <v>#N/A</v>
      </c>
      <c r="V49" s="28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</row>
    <row r="50" spans="1:36" x14ac:dyDescent="0.25">
      <c r="A50" s="23">
        <f t="shared" si="8"/>
        <v>1</v>
      </c>
      <c r="B50" s="23">
        <f t="shared" si="9"/>
        <v>1996</v>
      </c>
      <c r="C50" s="23">
        <v>49</v>
      </c>
      <c r="D50" s="24">
        <v>35065</v>
      </c>
      <c r="E50" s="25">
        <f>IF(ISBLANK(table!F50),NA(),table!F50)</f>
        <v>29172</v>
      </c>
      <c r="F50" s="26" t="e">
        <f>IFERROR(IF(AND(ISERROR($E51),ISERROR(INDEX(GroceryNSAF!B$2:B$251,MATCH(GroceryNSA!$C50,GroceryNSAF!$A$2:$A$251,0)))),$E50,INDEX(GroceryNSAF!B$2:B$251,MATCH(GroceryNSA!$C50,GroceryNSAF!$A$2:$A$251,0))),NA())</f>
        <v>#N/A</v>
      </c>
      <c r="G50" s="25" t="e">
        <f>IFERROR(IF(AND(ISERROR($E51),ISERROR(INDEX(GroceryNSAF!C$2:C$251,MATCH(GroceryNSA!$C50,GroceryNSAF!$A$2:$A$251,0)))),$E50,INDEX(GroceryNSAF!C$2:C$251,MATCH(GroceryNSA!$C50,GroceryNSAF!$A$2:$A$251,0))),NA())</f>
        <v>#N/A</v>
      </c>
      <c r="H50" s="25" t="e">
        <f>IFERROR(IF(AND(ISERROR($E51),ISERROR(INDEX(GroceryNSAF!D$2:D$251,MATCH(GroceryNSA!$C50,GroceryNSAF!$A$2:$A$251,0)))),$E50,INDEX(GroceryNSAF!D$2:D$251,MATCH(GroceryNSA!$C50,GroceryNSAF!$A$2:$A$251,0))),NA())</f>
        <v>#N/A</v>
      </c>
      <c r="I50" s="25" t="e">
        <f>IFERROR(IF(AND(ISERROR($E51),ISERROR(INDEX(GroceryNSAF!E$2:E$251,MATCH(GroceryNSA!$C50,GroceryNSAF!$A$2:$A$251,0)))),$E50,INDEX(GroceryNSAF!E$2:E$251,MATCH(GroceryNSA!$C50,GroceryNSAF!$A$2:$A$251,0))),NA())</f>
        <v>#N/A</v>
      </c>
      <c r="J50" s="25" t="e">
        <f>IFERROR(IF(AND(ISERROR($E51),ISERROR(INDEX(GroceryNSAF!F$2:F$251,MATCH(GroceryNSA!$C50,GroceryNSAF!$A$2:$A$251,0)))),$E50,INDEX(GroceryNSAF!F$2:F$251,MATCH(GroceryNSA!$C50,GroceryNSAF!$A$2:$A$251,0))),NA())</f>
        <v>#N/A</v>
      </c>
      <c r="V50" s="28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</row>
    <row r="51" spans="1:36" x14ac:dyDescent="0.25">
      <c r="A51" s="23">
        <f t="shared" si="8"/>
        <v>2</v>
      </c>
      <c r="B51" s="23">
        <f t="shared" si="9"/>
        <v>1996</v>
      </c>
      <c r="C51" s="23">
        <v>50</v>
      </c>
      <c r="D51" s="24">
        <v>35096</v>
      </c>
      <c r="E51" s="25">
        <f>IF(ISBLANK(table!F51),NA(),table!F51)</f>
        <v>28191</v>
      </c>
      <c r="F51" s="26" t="e">
        <f>IFERROR(IF(AND(ISERROR($E52),ISERROR(INDEX(GroceryNSAF!B$2:B$251,MATCH(GroceryNSA!$C51,GroceryNSAF!$A$2:$A$251,0)))),$E51,INDEX(GroceryNSAF!B$2:B$251,MATCH(GroceryNSA!$C51,GroceryNSAF!$A$2:$A$251,0))),NA())</f>
        <v>#N/A</v>
      </c>
      <c r="G51" s="25" t="e">
        <f>IFERROR(IF(AND(ISERROR($E52),ISERROR(INDEX(GroceryNSAF!C$2:C$251,MATCH(GroceryNSA!$C51,GroceryNSAF!$A$2:$A$251,0)))),$E51,INDEX(GroceryNSAF!C$2:C$251,MATCH(GroceryNSA!$C51,GroceryNSAF!$A$2:$A$251,0))),NA())</f>
        <v>#N/A</v>
      </c>
      <c r="H51" s="25" t="e">
        <f>IFERROR(IF(AND(ISERROR($E52),ISERROR(INDEX(GroceryNSAF!D$2:D$251,MATCH(GroceryNSA!$C51,GroceryNSAF!$A$2:$A$251,0)))),$E51,INDEX(GroceryNSAF!D$2:D$251,MATCH(GroceryNSA!$C51,GroceryNSAF!$A$2:$A$251,0))),NA())</f>
        <v>#N/A</v>
      </c>
      <c r="I51" s="25" t="e">
        <f>IFERROR(IF(AND(ISERROR($E52),ISERROR(INDEX(GroceryNSAF!E$2:E$251,MATCH(GroceryNSA!$C51,GroceryNSAF!$A$2:$A$251,0)))),$E51,INDEX(GroceryNSAF!E$2:E$251,MATCH(GroceryNSA!$C51,GroceryNSAF!$A$2:$A$251,0))),NA())</f>
        <v>#N/A</v>
      </c>
      <c r="J51" s="25" t="e">
        <f>IFERROR(IF(AND(ISERROR($E52),ISERROR(INDEX(GroceryNSAF!F$2:F$251,MATCH(GroceryNSA!$C51,GroceryNSAF!$A$2:$A$251,0)))),$E51,INDEX(GroceryNSAF!F$2:F$251,MATCH(GroceryNSA!$C51,GroceryNSAF!$A$2:$A$251,0))),NA())</f>
        <v>#N/A</v>
      </c>
      <c r="V51" s="28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</row>
    <row r="52" spans="1:36" x14ac:dyDescent="0.25">
      <c r="A52" s="23">
        <f t="shared" si="8"/>
        <v>3</v>
      </c>
      <c r="B52" s="23">
        <f t="shared" si="9"/>
        <v>1996</v>
      </c>
      <c r="C52" s="23">
        <v>51</v>
      </c>
      <c r="D52" s="24">
        <v>35125</v>
      </c>
      <c r="E52" s="25">
        <f>IF(ISBLANK(table!F52),NA(),table!F52)</f>
        <v>30245</v>
      </c>
      <c r="F52" s="26" t="e">
        <f>IFERROR(IF(AND(ISERROR($E53),ISERROR(INDEX(GroceryNSAF!B$2:B$251,MATCH(GroceryNSA!$C52,GroceryNSAF!$A$2:$A$251,0)))),$E52,INDEX(GroceryNSAF!B$2:B$251,MATCH(GroceryNSA!$C52,GroceryNSAF!$A$2:$A$251,0))),NA())</f>
        <v>#N/A</v>
      </c>
      <c r="G52" s="25" t="e">
        <f>IFERROR(IF(AND(ISERROR($E53),ISERROR(INDEX(GroceryNSAF!C$2:C$251,MATCH(GroceryNSA!$C52,GroceryNSAF!$A$2:$A$251,0)))),$E52,INDEX(GroceryNSAF!C$2:C$251,MATCH(GroceryNSA!$C52,GroceryNSAF!$A$2:$A$251,0))),NA())</f>
        <v>#N/A</v>
      </c>
      <c r="H52" s="25" t="e">
        <f>IFERROR(IF(AND(ISERROR($E53),ISERROR(INDEX(GroceryNSAF!D$2:D$251,MATCH(GroceryNSA!$C52,GroceryNSAF!$A$2:$A$251,0)))),$E52,INDEX(GroceryNSAF!D$2:D$251,MATCH(GroceryNSA!$C52,GroceryNSAF!$A$2:$A$251,0))),NA())</f>
        <v>#N/A</v>
      </c>
      <c r="I52" s="25" t="e">
        <f>IFERROR(IF(AND(ISERROR($E53),ISERROR(INDEX(GroceryNSAF!E$2:E$251,MATCH(GroceryNSA!$C52,GroceryNSAF!$A$2:$A$251,0)))),$E52,INDEX(GroceryNSAF!E$2:E$251,MATCH(GroceryNSA!$C52,GroceryNSAF!$A$2:$A$251,0))),NA())</f>
        <v>#N/A</v>
      </c>
      <c r="J52" s="25" t="e">
        <f>IFERROR(IF(AND(ISERROR($E53),ISERROR(INDEX(GroceryNSAF!F$2:F$251,MATCH(GroceryNSA!$C52,GroceryNSAF!$A$2:$A$251,0)))),$E52,INDEX(GroceryNSAF!F$2:F$251,MATCH(GroceryNSA!$C52,GroceryNSAF!$A$2:$A$251,0))),NA())</f>
        <v>#N/A</v>
      </c>
      <c r="V52" s="28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</row>
    <row r="53" spans="1:36" x14ac:dyDescent="0.25">
      <c r="A53" s="23">
        <f t="shared" si="8"/>
        <v>4</v>
      </c>
      <c r="B53" s="23">
        <f t="shared" si="9"/>
        <v>1996</v>
      </c>
      <c r="C53" s="23">
        <v>52</v>
      </c>
      <c r="D53" s="24">
        <v>35156</v>
      </c>
      <c r="E53" s="25">
        <f>IF(ISBLANK(table!F53),NA(),table!F53)</f>
        <v>29344</v>
      </c>
      <c r="F53" s="26" t="e">
        <f>IFERROR(IF(AND(ISERROR($E54),ISERROR(INDEX(GroceryNSAF!B$2:B$251,MATCH(GroceryNSA!$C53,GroceryNSAF!$A$2:$A$251,0)))),$E53,INDEX(GroceryNSAF!B$2:B$251,MATCH(GroceryNSA!$C53,GroceryNSAF!$A$2:$A$251,0))),NA())</f>
        <v>#N/A</v>
      </c>
      <c r="G53" s="25" t="e">
        <f>IFERROR(IF(AND(ISERROR($E54),ISERROR(INDEX(GroceryNSAF!C$2:C$251,MATCH(GroceryNSA!$C53,GroceryNSAF!$A$2:$A$251,0)))),$E53,INDEX(GroceryNSAF!C$2:C$251,MATCH(GroceryNSA!$C53,GroceryNSAF!$A$2:$A$251,0))),NA())</f>
        <v>#N/A</v>
      </c>
      <c r="H53" s="25" t="e">
        <f>IFERROR(IF(AND(ISERROR($E54),ISERROR(INDEX(GroceryNSAF!D$2:D$251,MATCH(GroceryNSA!$C53,GroceryNSAF!$A$2:$A$251,0)))),$E53,INDEX(GroceryNSAF!D$2:D$251,MATCH(GroceryNSA!$C53,GroceryNSAF!$A$2:$A$251,0))),NA())</f>
        <v>#N/A</v>
      </c>
      <c r="I53" s="25" t="e">
        <f>IFERROR(IF(AND(ISERROR($E54),ISERROR(INDEX(GroceryNSAF!E$2:E$251,MATCH(GroceryNSA!$C53,GroceryNSAF!$A$2:$A$251,0)))),$E53,INDEX(GroceryNSAF!E$2:E$251,MATCH(GroceryNSA!$C53,GroceryNSAF!$A$2:$A$251,0))),NA())</f>
        <v>#N/A</v>
      </c>
      <c r="J53" s="25" t="e">
        <f>IFERROR(IF(AND(ISERROR($E54),ISERROR(INDEX(GroceryNSAF!F$2:F$251,MATCH(GroceryNSA!$C53,GroceryNSAF!$A$2:$A$251,0)))),$E53,INDEX(GroceryNSAF!F$2:F$251,MATCH(GroceryNSA!$C53,GroceryNSAF!$A$2:$A$251,0))),NA())</f>
        <v>#N/A</v>
      </c>
      <c r="V53" s="28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</row>
    <row r="54" spans="1:36" x14ac:dyDescent="0.25">
      <c r="A54" s="23">
        <f t="shared" si="8"/>
        <v>5</v>
      </c>
      <c r="B54" s="23">
        <f t="shared" si="9"/>
        <v>1996</v>
      </c>
      <c r="C54" s="23">
        <v>53</v>
      </c>
      <c r="D54" s="24">
        <v>35186</v>
      </c>
      <c r="E54" s="25">
        <f>IF(ISBLANK(table!F54),NA(),table!F54)</f>
        <v>31364</v>
      </c>
      <c r="F54" s="26" t="e">
        <f>IFERROR(IF(AND(ISERROR($E55),ISERROR(INDEX(GroceryNSAF!B$2:B$251,MATCH(GroceryNSA!$C54,GroceryNSAF!$A$2:$A$251,0)))),$E54,INDEX(GroceryNSAF!B$2:B$251,MATCH(GroceryNSA!$C54,GroceryNSAF!$A$2:$A$251,0))),NA())</f>
        <v>#N/A</v>
      </c>
      <c r="G54" s="25" t="e">
        <f>IFERROR(IF(AND(ISERROR($E55),ISERROR(INDEX(GroceryNSAF!C$2:C$251,MATCH(GroceryNSA!$C54,GroceryNSAF!$A$2:$A$251,0)))),$E54,INDEX(GroceryNSAF!C$2:C$251,MATCH(GroceryNSA!$C54,GroceryNSAF!$A$2:$A$251,0))),NA())</f>
        <v>#N/A</v>
      </c>
      <c r="H54" s="25" t="e">
        <f>IFERROR(IF(AND(ISERROR($E55),ISERROR(INDEX(GroceryNSAF!D$2:D$251,MATCH(GroceryNSA!$C54,GroceryNSAF!$A$2:$A$251,0)))),$E54,INDEX(GroceryNSAF!D$2:D$251,MATCH(GroceryNSA!$C54,GroceryNSAF!$A$2:$A$251,0))),NA())</f>
        <v>#N/A</v>
      </c>
      <c r="I54" s="25" t="e">
        <f>IFERROR(IF(AND(ISERROR($E55),ISERROR(INDEX(GroceryNSAF!E$2:E$251,MATCH(GroceryNSA!$C54,GroceryNSAF!$A$2:$A$251,0)))),$E54,INDEX(GroceryNSAF!E$2:E$251,MATCH(GroceryNSA!$C54,GroceryNSAF!$A$2:$A$251,0))),NA())</f>
        <v>#N/A</v>
      </c>
      <c r="J54" s="25" t="e">
        <f>IFERROR(IF(AND(ISERROR($E55),ISERROR(INDEX(GroceryNSAF!F$2:F$251,MATCH(GroceryNSA!$C54,GroceryNSAF!$A$2:$A$251,0)))),$E54,INDEX(GroceryNSAF!F$2:F$251,MATCH(GroceryNSA!$C54,GroceryNSAF!$A$2:$A$251,0))),NA())</f>
        <v>#N/A</v>
      </c>
      <c r="V54" s="28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</row>
    <row r="55" spans="1:36" x14ac:dyDescent="0.25">
      <c r="A55" s="23">
        <f t="shared" si="8"/>
        <v>6</v>
      </c>
      <c r="B55" s="23">
        <f t="shared" si="9"/>
        <v>1996</v>
      </c>
      <c r="C55" s="23">
        <v>54</v>
      </c>
      <c r="D55" s="24">
        <v>35217</v>
      </c>
      <c r="E55" s="25">
        <f>IF(ISBLANK(table!F55),NA(),table!F55)</f>
        <v>30470</v>
      </c>
      <c r="F55" s="26" t="e">
        <f>IFERROR(IF(AND(ISERROR($E56),ISERROR(INDEX(GroceryNSAF!B$2:B$251,MATCH(GroceryNSA!$C55,GroceryNSAF!$A$2:$A$251,0)))),$E55,INDEX(GroceryNSAF!B$2:B$251,MATCH(GroceryNSA!$C55,GroceryNSAF!$A$2:$A$251,0))),NA())</f>
        <v>#N/A</v>
      </c>
      <c r="G55" s="25" t="e">
        <f>IFERROR(IF(AND(ISERROR($E56),ISERROR(INDEX(GroceryNSAF!C$2:C$251,MATCH(GroceryNSA!$C55,GroceryNSAF!$A$2:$A$251,0)))),$E55,INDEX(GroceryNSAF!C$2:C$251,MATCH(GroceryNSA!$C55,GroceryNSAF!$A$2:$A$251,0))),NA())</f>
        <v>#N/A</v>
      </c>
      <c r="H55" s="25" t="e">
        <f>IFERROR(IF(AND(ISERROR($E56),ISERROR(INDEX(GroceryNSAF!D$2:D$251,MATCH(GroceryNSA!$C55,GroceryNSAF!$A$2:$A$251,0)))),$E55,INDEX(GroceryNSAF!D$2:D$251,MATCH(GroceryNSA!$C55,GroceryNSAF!$A$2:$A$251,0))),NA())</f>
        <v>#N/A</v>
      </c>
      <c r="I55" s="25" t="e">
        <f>IFERROR(IF(AND(ISERROR($E56),ISERROR(INDEX(GroceryNSAF!E$2:E$251,MATCH(GroceryNSA!$C55,GroceryNSAF!$A$2:$A$251,0)))),$E55,INDEX(GroceryNSAF!E$2:E$251,MATCH(GroceryNSA!$C55,GroceryNSAF!$A$2:$A$251,0))),NA())</f>
        <v>#N/A</v>
      </c>
      <c r="J55" s="25" t="e">
        <f>IFERROR(IF(AND(ISERROR($E56),ISERROR(INDEX(GroceryNSAF!F$2:F$251,MATCH(GroceryNSA!$C55,GroceryNSAF!$A$2:$A$251,0)))),$E55,INDEX(GroceryNSAF!F$2:F$251,MATCH(GroceryNSA!$C55,GroceryNSAF!$A$2:$A$251,0))),NA())</f>
        <v>#N/A</v>
      </c>
      <c r="V55" s="28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</row>
    <row r="56" spans="1:36" x14ac:dyDescent="0.25">
      <c r="A56" s="23">
        <f t="shared" si="8"/>
        <v>7</v>
      </c>
      <c r="B56" s="23">
        <f t="shared" si="9"/>
        <v>1996</v>
      </c>
      <c r="C56" s="23">
        <v>55</v>
      </c>
      <c r="D56" s="24">
        <v>35247</v>
      </c>
      <c r="E56" s="25">
        <f>IF(ISBLANK(table!F56),NA(),table!F56)</f>
        <v>31377</v>
      </c>
      <c r="F56" s="26" t="e">
        <f>IFERROR(IF(AND(ISERROR($E57),ISERROR(INDEX(GroceryNSAF!B$2:B$251,MATCH(GroceryNSA!$C56,GroceryNSAF!$A$2:$A$251,0)))),$E56,INDEX(GroceryNSAF!B$2:B$251,MATCH(GroceryNSA!$C56,GroceryNSAF!$A$2:$A$251,0))),NA())</f>
        <v>#N/A</v>
      </c>
      <c r="G56" s="25" t="e">
        <f>IFERROR(IF(AND(ISERROR($E57),ISERROR(INDEX(GroceryNSAF!C$2:C$251,MATCH(GroceryNSA!$C56,GroceryNSAF!$A$2:$A$251,0)))),$E56,INDEX(GroceryNSAF!C$2:C$251,MATCH(GroceryNSA!$C56,GroceryNSAF!$A$2:$A$251,0))),NA())</f>
        <v>#N/A</v>
      </c>
      <c r="H56" s="25" t="e">
        <f>IFERROR(IF(AND(ISERROR($E57),ISERROR(INDEX(GroceryNSAF!D$2:D$251,MATCH(GroceryNSA!$C56,GroceryNSAF!$A$2:$A$251,0)))),$E56,INDEX(GroceryNSAF!D$2:D$251,MATCH(GroceryNSA!$C56,GroceryNSAF!$A$2:$A$251,0))),NA())</f>
        <v>#N/A</v>
      </c>
      <c r="I56" s="25" t="e">
        <f>IFERROR(IF(AND(ISERROR($E57),ISERROR(INDEX(GroceryNSAF!E$2:E$251,MATCH(GroceryNSA!$C56,GroceryNSAF!$A$2:$A$251,0)))),$E56,INDEX(GroceryNSAF!E$2:E$251,MATCH(GroceryNSA!$C56,GroceryNSAF!$A$2:$A$251,0))),NA())</f>
        <v>#N/A</v>
      </c>
      <c r="J56" s="25" t="e">
        <f>IFERROR(IF(AND(ISERROR($E57),ISERROR(INDEX(GroceryNSAF!F$2:F$251,MATCH(GroceryNSA!$C56,GroceryNSAF!$A$2:$A$251,0)))),$E56,INDEX(GroceryNSAF!F$2:F$251,MATCH(GroceryNSA!$C56,GroceryNSAF!$A$2:$A$251,0))),NA())</f>
        <v>#N/A</v>
      </c>
      <c r="V56" s="28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</row>
    <row r="57" spans="1:36" x14ac:dyDescent="0.25">
      <c r="A57" s="23">
        <f t="shared" si="8"/>
        <v>8</v>
      </c>
      <c r="B57" s="23">
        <f t="shared" si="9"/>
        <v>1996</v>
      </c>
      <c r="C57" s="23">
        <v>56</v>
      </c>
      <c r="D57" s="24">
        <v>35278</v>
      </c>
      <c r="E57" s="25">
        <f>IF(ISBLANK(table!F57),NA(),table!F57)</f>
        <v>31747</v>
      </c>
      <c r="F57" s="26" t="e">
        <f>IFERROR(IF(AND(ISERROR($E58),ISERROR(INDEX(GroceryNSAF!B$2:B$251,MATCH(GroceryNSA!$C57,GroceryNSAF!$A$2:$A$251,0)))),$E57,INDEX(GroceryNSAF!B$2:B$251,MATCH(GroceryNSA!$C57,GroceryNSAF!$A$2:$A$251,0))),NA())</f>
        <v>#N/A</v>
      </c>
      <c r="G57" s="25" t="e">
        <f>IFERROR(IF(AND(ISERROR($E58),ISERROR(INDEX(GroceryNSAF!C$2:C$251,MATCH(GroceryNSA!$C57,GroceryNSAF!$A$2:$A$251,0)))),$E57,INDEX(GroceryNSAF!C$2:C$251,MATCH(GroceryNSA!$C57,GroceryNSAF!$A$2:$A$251,0))),NA())</f>
        <v>#N/A</v>
      </c>
      <c r="H57" s="25" t="e">
        <f>IFERROR(IF(AND(ISERROR($E58),ISERROR(INDEX(GroceryNSAF!D$2:D$251,MATCH(GroceryNSA!$C57,GroceryNSAF!$A$2:$A$251,0)))),$E57,INDEX(GroceryNSAF!D$2:D$251,MATCH(GroceryNSA!$C57,GroceryNSAF!$A$2:$A$251,0))),NA())</f>
        <v>#N/A</v>
      </c>
      <c r="I57" s="25" t="e">
        <f>IFERROR(IF(AND(ISERROR($E58),ISERROR(INDEX(GroceryNSAF!E$2:E$251,MATCH(GroceryNSA!$C57,GroceryNSAF!$A$2:$A$251,0)))),$E57,INDEX(GroceryNSAF!E$2:E$251,MATCH(GroceryNSA!$C57,GroceryNSAF!$A$2:$A$251,0))),NA())</f>
        <v>#N/A</v>
      </c>
      <c r="J57" s="25" t="e">
        <f>IFERROR(IF(AND(ISERROR($E58),ISERROR(INDEX(GroceryNSAF!F$2:F$251,MATCH(GroceryNSA!$C57,GroceryNSAF!$A$2:$A$251,0)))),$E57,INDEX(GroceryNSAF!F$2:F$251,MATCH(GroceryNSA!$C57,GroceryNSAF!$A$2:$A$251,0))),NA())</f>
        <v>#N/A</v>
      </c>
      <c r="V57" s="28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</row>
    <row r="58" spans="1:36" x14ac:dyDescent="0.25">
      <c r="A58" s="23">
        <f t="shared" si="8"/>
        <v>9</v>
      </c>
      <c r="B58" s="23">
        <f t="shared" si="9"/>
        <v>1996</v>
      </c>
      <c r="C58" s="23">
        <v>57</v>
      </c>
      <c r="D58" s="24">
        <v>35309</v>
      </c>
      <c r="E58" s="25">
        <f>IF(ISBLANK(table!F58),NA(),table!F58)</f>
        <v>29495</v>
      </c>
      <c r="F58" s="26" t="e">
        <f>IFERROR(IF(AND(ISERROR($E59),ISERROR(INDEX(GroceryNSAF!B$2:B$251,MATCH(GroceryNSA!$C58,GroceryNSAF!$A$2:$A$251,0)))),$E58,INDEX(GroceryNSAF!B$2:B$251,MATCH(GroceryNSA!$C58,GroceryNSAF!$A$2:$A$251,0))),NA())</f>
        <v>#N/A</v>
      </c>
      <c r="G58" s="25" t="e">
        <f>IFERROR(IF(AND(ISERROR($E59),ISERROR(INDEX(GroceryNSAF!C$2:C$251,MATCH(GroceryNSA!$C58,GroceryNSAF!$A$2:$A$251,0)))),$E58,INDEX(GroceryNSAF!C$2:C$251,MATCH(GroceryNSA!$C58,GroceryNSAF!$A$2:$A$251,0))),NA())</f>
        <v>#N/A</v>
      </c>
      <c r="H58" s="25" t="e">
        <f>IFERROR(IF(AND(ISERROR($E59),ISERROR(INDEX(GroceryNSAF!D$2:D$251,MATCH(GroceryNSA!$C58,GroceryNSAF!$A$2:$A$251,0)))),$E58,INDEX(GroceryNSAF!D$2:D$251,MATCH(GroceryNSA!$C58,GroceryNSAF!$A$2:$A$251,0))),NA())</f>
        <v>#N/A</v>
      </c>
      <c r="I58" s="25" t="e">
        <f>IFERROR(IF(AND(ISERROR($E59),ISERROR(INDEX(GroceryNSAF!E$2:E$251,MATCH(GroceryNSA!$C58,GroceryNSAF!$A$2:$A$251,0)))),$E58,INDEX(GroceryNSAF!E$2:E$251,MATCH(GroceryNSA!$C58,GroceryNSAF!$A$2:$A$251,0))),NA())</f>
        <v>#N/A</v>
      </c>
      <c r="J58" s="25" t="e">
        <f>IFERROR(IF(AND(ISERROR($E59),ISERROR(INDEX(GroceryNSAF!F$2:F$251,MATCH(GroceryNSA!$C58,GroceryNSAF!$A$2:$A$251,0)))),$E58,INDEX(GroceryNSAF!F$2:F$251,MATCH(GroceryNSA!$C58,GroceryNSAF!$A$2:$A$251,0))),NA())</f>
        <v>#N/A</v>
      </c>
      <c r="V58" s="28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</row>
    <row r="59" spans="1:36" x14ac:dyDescent="0.25">
      <c r="A59" s="23">
        <f t="shared" si="8"/>
        <v>10</v>
      </c>
      <c r="B59" s="23">
        <f t="shared" si="9"/>
        <v>1996</v>
      </c>
      <c r="C59" s="23">
        <v>58</v>
      </c>
      <c r="D59" s="24">
        <v>35339</v>
      </c>
      <c r="E59" s="25">
        <f>IF(ISBLANK(table!F59),NA(),table!F59)</f>
        <v>30674</v>
      </c>
      <c r="F59" s="26" t="e">
        <f>IFERROR(IF(AND(ISERROR($E60),ISERROR(INDEX(GroceryNSAF!B$2:B$251,MATCH(GroceryNSA!$C59,GroceryNSAF!$A$2:$A$251,0)))),$E59,INDEX(GroceryNSAF!B$2:B$251,MATCH(GroceryNSA!$C59,GroceryNSAF!$A$2:$A$251,0))),NA())</f>
        <v>#N/A</v>
      </c>
      <c r="G59" s="25" t="e">
        <f>IFERROR(IF(AND(ISERROR($E60),ISERROR(INDEX(GroceryNSAF!C$2:C$251,MATCH(GroceryNSA!$C59,GroceryNSAF!$A$2:$A$251,0)))),$E59,INDEX(GroceryNSAF!C$2:C$251,MATCH(GroceryNSA!$C59,GroceryNSAF!$A$2:$A$251,0))),NA())</f>
        <v>#N/A</v>
      </c>
      <c r="H59" s="25" t="e">
        <f>IFERROR(IF(AND(ISERROR($E60),ISERROR(INDEX(GroceryNSAF!D$2:D$251,MATCH(GroceryNSA!$C59,GroceryNSAF!$A$2:$A$251,0)))),$E59,INDEX(GroceryNSAF!D$2:D$251,MATCH(GroceryNSA!$C59,GroceryNSAF!$A$2:$A$251,0))),NA())</f>
        <v>#N/A</v>
      </c>
      <c r="I59" s="25" t="e">
        <f>IFERROR(IF(AND(ISERROR($E60),ISERROR(INDEX(GroceryNSAF!E$2:E$251,MATCH(GroceryNSA!$C59,GroceryNSAF!$A$2:$A$251,0)))),$E59,INDEX(GroceryNSAF!E$2:E$251,MATCH(GroceryNSA!$C59,GroceryNSAF!$A$2:$A$251,0))),NA())</f>
        <v>#N/A</v>
      </c>
      <c r="J59" s="25" t="e">
        <f>IFERROR(IF(AND(ISERROR($E60),ISERROR(INDEX(GroceryNSAF!F$2:F$251,MATCH(GroceryNSA!$C59,GroceryNSAF!$A$2:$A$251,0)))),$E59,INDEX(GroceryNSAF!F$2:F$251,MATCH(GroceryNSA!$C59,GroceryNSAF!$A$2:$A$251,0))),NA())</f>
        <v>#N/A</v>
      </c>
      <c r="V59" s="28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</row>
    <row r="60" spans="1:36" x14ac:dyDescent="0.25">
      <c r="A60" s="23">
        <f t="shared" si="8"/>
        <v>11</v>
      </c>
      <c r="B60" s="23">
        <f t="shared" si="9"/>
        <v>1996</v>
      </c>
      <c r="C60" s="23">
        <v>59</v>
      </c>
      <c r="D60" s="24">
        <v>35370</v>
      </c>
      <c r="E60" s="25">
        <f>IF(ISBLANK(table!F60),NA(),table!F60)</f>
        <v>31014</v>
      </c>
      <c r="F60" s="26" t="e">
        <f>IFERROR(IF(AND(ISERROR($E61),ISERROR(INDEX(GroceryNSAF!B$2:B$251,MATCH(GroceryNSA!$C60,GroceryNSAF!$A$2:$A$251,0)))),$E60,INDEX(GroceryNSAF!B$2:B$251,MATCH(GroceryNSA!$C60,GroceryNSAF!$A$2:$A$251,0))),NA())</f>
        <v>#N/A</v>
      </c>
      <c r="G60" s="25" t="e">
        <f>IFERROR(IF(AND(ISERROR($E61),ISERROR(INDEX(GroceryNSAF!C$2:C$251,MATCH(GroceryNSA!$C60,GroceryNSAF!$A$2:$A$251,0)))),$E60,INDEX(GroceryNSAF!C$2:C$251,MATCH(GroceryNSA!$C60,GroceryNSAF!$A$2:$A$251,0))),NA())</f>
        <v>#N/A</v>
      </c>
      <c r="H60" s="25" t="e">
        <f>IFERROR(IF(AND(ISERROR($E61),ISERROR(INDEX(GroceryNSAF!D$2:D$251,MATCH(GroceryNSA!$C60,GroceryNSAF!$A$2:$A$251,0)))),$E60,INDEX(GroceryNSAF!D$2:D$251,MATCH(GroceryNSA!$C60,GroceryNSAF!$A$2:$A$251,0))),NA())</f>
        <v>#N/A</v>
      </c>
      <c r="I60" s="25" t="e">
        <f>IFERROR(IF(AND(ISERROR($E61),ISERROR(INDEX(GroceryNSAF!E$2:E$251,MATCH(GroceryNSA!$C60,GroceryNSAF!$A$2:$A$251,0)))),$E60,INDEX(GroceryNSAF!E$2:E$251,MATCH(GroceryNSA!$C60,GroceryNSAF!$A$2:$A$251,0))),NA())</f>
        <v>#N/A</v>
      </c>
      <c r="J60" s="25" t="e">
        <f>IFERROR(IF(AND(ISERROR($E61),ISERROR(INDEX(GroceryNSAF!F$2:F$251,MATCH(GroceryNSA!$C60,GroceryNSAF!$A$2:$A$251,0)))),$E60,INDEX(GroceryNSAF!F$2:F$251,MATCH(GroceryNSA!$C60,GroceryNSAF!$A$2:$A$251,0))),NA())</f>
        <v>#N/A</v>
      </c>
      <c r="V60" s="28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</row>
    <row r="61" spans="1:36" x14ac:dyDescent="0.25">
      <c r="A61" s="23">
        <f t="shared" si="8"/>
        <v>12</v>
      </c>
      <c r="B61" s="23">
        <f t="shared" si="9"/>
        <v>1996</v>
      </c>
      <c r="C61" s="23">
        <v>60</v>
      </c>
      <c r="D61" s="24">
        <v>35400</v>
      </c>
      <c r="E61" s="25">
        <f>IF(ISBLANK(table!F61),NA(),table!F61)</f>
        <v>32454</v>
      </c>
      <c r="F61" s="26" t="e">
        <f>IFERROR(IF(AND(ISERROR($E62),ISERROR(INDEX(GroceryNSAF!B$2:B$251,MATCH(GroceryNSA!$C61,GroceryNSAF!$A$2:$A$251,0)))),$E61,INDEX(GroceryNSAF!B$2:B$251,MATCH(GroceryNSA!$C61,GroceryNSAF!$A$2:$A$251,0))),NA())</f>
        <v>#N/A</v>
      </c>
      <c r="G61" s="25" t="e">
        <f>IFERROR(IF(AND(ISERROR($E62),ISERROR(INDEX(GroceryNSAF!C$2:C$251,MATCH(GroceryNSA!$C61,GroceryNSAF!$A$2:$A$251,0)))),$E61,INDEX(GroceryNSAF!C$2:C$251,MATCH(GroceryNSA!$C61,GroceryNSAF!$A$2:$A$251,0))),NA())</f>
        <v>#N/A</v>
      </c>
      <c r="H61" s="25" t="e">
        <f>IFERROR(IF(AND(ISERROR($E62),ISERROR(INDEX(GroceryNSAF!D$2:D$251,MATCH(GroceryNSA!$C61,GroceryNSAF!$A$2:$A$251,0)))),$E61,INDEX(GroceryNSAF!D$2:D$251,MATCH(GroceryNSA!$C61,GroceryNSAF!$A$2:$A$251,0))),NA())</f>
        <v>#N/A</v>
      </c>
      <c r="I61" s="25" t="e">
        <f>IFERROR(IF(AND(ISERROR($E62),ISERROR(INDEX(GroceryNSAF!E$2:E$251,MATCH(GroceryNSA!$C61,GroceryNSAF!$A$2:$A$251,0)))),$E61,INDEX(GroceryNSAF!E$2:E$251,MATCH(GroceryNSA!$C61,GroceryNSAF!$A$2:$A$251,0))),NA())</f>
        <v>#N/A</v>
      </c>
      <c r="J61" s="25" t="e">
        <f>IFERROR(IF(AND(ISERROR($E62),ISERROR(INDEX(GroceryNSAF!F$2:F$251,MATCH(GroceryNSA!$C61,GroceryNSAF!$A$2:$A$251,0)))),$E61,INDEX(GroceryNSAF!F$2:F$251,MATCH(GroceryNSA!$C61,GroceryNSAF!$A$2:$A$251,0))),NA())</f>
        <v>#N/A</v>
      </c>
      <c r="V61" s="28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</row>
    <row r="62" spans="1:36" x14ac:dyDescent="0.25">
      <c r="A62" s="23">
        <f t="shared" si="8"/>
        <v>1</v>
      </c>
      <c r="B62" s="23">
        <f t="shared" si="9"/>
        <v>1997</v>
      </c>
      <c r="C62" s="23">
        <v>61</v>
      </c>
      <c r="D62" s="24">
        <v>35431</v>
      </c>
      <c r="E62" s="25">
        <f>IF(ISBLANK(table!F62),NA(),table!F62)</f>
        <v>30534</v>
      </c>
      <c r="F62" s="26" t="e">
        <f>IFERROR(IF(AND(ISERROR($E63),ISERROR(INDEX(GroceryNSAF!B$2:B$251,MATCH(GroceryNSA!$C62,GroceryNSAF!$A$2:$A$251,0)))),$E62,INDEX(GroceryNSAF!B$2:B$251,MATCH(GroceryNSA!$C62,GroceryNSAF!$A$2:$A$251,0))),NA())</f>
        <v>#N/A</v>
      </c>
      <c r="G62" s="25" t="e">
        <f>IFERROR(IF(AND(ISERROR($E63),ISERROR(INDEX(GroceryNSAF!C$2:C$251,MATCH(GroceryNSA!$C62,GroceryNSAF!$A$2:$A$251,0)))),$E62,INDEX(GroceryNSAF!C$2:C$251,MATCH(GroceryNSA!$C62,GroceryNSAF!$A$2:$A$251,0))),NA())</f>
        <v>#N/A</v>
      </c>
      <c r="H62" s="25" t="e">
        <f>IFERROR(IF(AND(ISERROR($E63),ISERROR(INDEX(GroceryNSAF!D$2:D$251,MATCH(GroceryNSA!$C62,GroceryNSAF!$A$2:$A$251,0)))),$E62,INDEX(GroceryNSAF!D$2:D$251,MATCH(GroceryNSA!$C62,GroceryNSAF!$A$2:$A$251,0))),NA())</f>
        <v>#N/A</v>
      </c>
      <c r="I62" s="25" t="e">
        <f>IFERROR(IF(AND(ISERROR($E63),ISERROR(INDEX(GroceryNSAF!E$2:E$251,MATCH(GroceryNSA!$C62,GroceryNSAF!$A$2:$A$251,0)))),$E62,INDEX(GroceryNSAF!E$2:E$251,MATCH(GroceryNSA!$C62,GroceryNSAF!$A$2:$A$251,0))),NA())</f>
        <v>#N/A</v>
      </c>
      <c r="J62" s="25" t="e">
        <f>IFERROR(IF(AND(ISERROR($E63),ISERROR(INDEX(GroceryNSAF!F$2:F$251,MATCH(GroceryNSA!$C62,GroceryNSAF!$A$2:$A$251,0)))),$E62,INDEX(GroceryNSAF!F$2:F$251,MATCH(GroceryNSA!$C62,GroceryNSAF!$A$2:$A$251,0))),NA())</f>
        <v>#N/A</v>
      </c>
      <c r="V62" s="28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</row>
    <row r="63" spans="1:36" x14ac:dyDescent="0.25">
      <c r="A63" s="23">
        <f t="shared" si="8"/>
        <v>2</v>
      </c>
      <c r="B63" s="23">
        <f t="shared" si="9"/>
        <v>1997</v>
      </c>
      <c r="C63" s="23">
        <v>62</v>
      </c>
      <c r="D63" s="24">
        <v>35462</v>
      </c>
      <c r="E63" s="25">
        <f>IF(ISBLANK(table!F63),NA(),table!F63)</f>
        <v>27985</v>
      </c>
      <c r="F63" s="26" t="e">
        <f>IFERROR(IF(AND(ISERROR($E64),ISERROR(INDEX(GroceryNSAF!B$2:B$251,MATCH(GroceryNSA!$C63,GroceryNSAF!$A$2:$A$251,0)))),$E63,INDEX(GroceryNSAF!B$2:B$251,MATCH(GroceryNSA!$C63,GroceryNSAF!$A$2:$A$251,0))),NA())</f>
        <v>#N/A</v>
      </c>
      <c r="G63" s="25" t="e">
        <f>IFERROR(IF(AND(ISERROR($E64),ISERROR(INDEX(GroceryNSAF!C$2:C$251,MATCH(GroceryNSA!$C63,GroceryNSAF!$A$2:$A$251,0)))),$E63,INDEX(GroceryNSAF!C$2:C$251,MATCH(GroceryNSA!$C63,GroceryNSAF!$A$2:$A$251,0))),NA())</f>
        <v>#N/A</v>
      </c>
      <c r="H63" s="25" t="e">
        <f>IFERROR(IF(AND(ISERROR($E64),ISERROR(INDEX(GroceryNSAF!D$2:D$251,MATCH(GroceryNSA!$C63,GroceryNSAF!$A$2:$A$251,0)))),$E63,INDEX(GroceryNSAF!D$2:D$251,MATCH(GroceryNSA!$C63,GroceryNSAF!$A$2:$A$251,0))),NA())</f>
        <v>#N/A</v>
      </c>
      <c r="I63" s="25" t="e">
        <f>IFERROR(IF(AND(ISERROR($E64),ISERROR(INDEX(GroceryNSAF!E$2:E$251,MATCH(GroceryNSA!$C63,GroceryNSAF!$A$2:$A$251,0)))),$E63,INDEX(GroceryNSAF!E$2:E$251,MATCH(GroceryNSA!$C63,GroceryNSAF!$A$2:$A$251,0))),NA())</f>
        <v>#N/A</v>
      </c>
      <c r="J63" s="25" t="e">
        <f>IFERROR(IF(AND(ISERROR($E64),ISERROR(INDEX(GroceryNSAF!F$2:F$251,MATCH(GroceryNSA!$C63,GroceryNSAF!$A$2:$A$251,0)))),$E63,INDEX(GroceryNSAF!F$2:F$251,MATCH(GroceryNSA!$C63,GroceryNSAF!$A$2:$A$251,0))),NA())</f>
        <v>#N/A</v>
      </c>
      <c r="V63" s="28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</row>
    <row r="64" spans="1:36" x14ac:dyDescent="0.25">
      <c r="A64" s="23">
        <f t="shared" si="8"/>
        <v>3</v>
      </c>
      <c r="B64" s="23">
        <f t="shared" si="9"/>
        <v>1997</v>
      </c>
      <c r="C64" s="23">
        <v>63</v>
      </c>
      <c r="D64" s="24">
        <v>35490</v>
      </c>
      <c r="E64" s="25">
        <f>IF(ISBLANK(table!F64),NA(),table!F64)</f>
        <v>31513</v>
      </c>
      <c r="F64" s="26" t="e">
        <f>IFERROR(IF(AND(ISERROR($E65),ISERROR(INDEX(GroceryNSAF!B$2:B$251,MATCH(GroceryNSA!$C64,GroceryNSAF!$A$2:$A$251,0)))),$E64,INDEX(GroceryNSAF!B$2:B$251,MATCH(GroceryNSA!$C64,GroceryNSAF!$A$2:$A$251,0))),NA())</f>
        <v>#N/A</v>
      </c>
      <c r="G64" s="25" t="e">
        <f>IFERROR(IF(AND(ISERROR($E65),ISERROR(INDEX(GroceryNSAF!C$2:C$251,MATCH(GroceryNSA!$C64,GroceryNSAF!$A$2:$A$251,0)))),$E64,INDEX(GroceryNSAF!C$2:C$251,MATCH(GroceryNSA!$C64,GroceryNSAF!$A$2:$A$251,0))),NA())</f>
        <v>#N/A</v>
      </c>
      <c r="H64" s="25" t="e">
        <f>IFERROR(IF(AND(ISERROR($E65),ISERROR(INDEX(GroceryNSAF!D$2:D$251,MATCH(GroceryNSA!$C64,GroceryNSAF!$A$2:$A$251,0)))),$E64,INDEX(GroceryNSAF!D$2:D$251,MATCH(GroceryNSA!$C64,GroceryNSAF!$A$2:$A$251,0))),NA())</f>
        <v>#N/A</v>
      </c>
      <c r="I64" s="25" t="e">
        <f>IFERROR(IF(AND(ISERROR($E65),ISERROR(INDEX(GroceryNSAF!E$2:E$251,MATCH(GroceryNSA!$C64,GroceryNSAF!$A$2:$A$251,0)))),$E64,INDEX(GroceryNSAF!E$2:E$251,MATCH(GroceryNSA!$C64,GroceryNSAF!$A$2:$A$251,0))),NA())</f>
        <v>#N/A</v>
      </c>
      <c r="J64" s="25" t="e">
        <f>IFERROR(IF(AND(ISERROR($E65),ISERROR(INDEX(GroceryNSAF!F$2:F$251,MATCH(GroceryNSA!$C64,GroceryNSAF!$A$2:$A$251,0)))),$E64,INDEX(GroceryNSAF!F$2:F$251,MATCH(GroceryNSA!$C64,GroceryNSAF!$A$2:$A$251,0))),NA())</f>
        <v>#N/A</v>
      </c>
      <c r="V64" s="28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</row>
    <row r="65" spans="1:36" x14ac:dyDescent="0.25">
      <c r="A65" s="23">
        <f t="shared" si="8"/>
        <v>4</v>
      </c>
      <c r="B65" s="23">
        <f t="shared" si="9"/>
        <v>1997</v>
      </c>
      <c r="C65" s="23">
        <v>64</v>
      </c>
      <c r="D65" s="24">
        <v>35521</v>
      </c>
      <c r="E65" s="25">
        <f>IF(ISBLANK(table!F65),NA(),table!F65)</f>
        <v>29853</v>
      </c>
      <c r="F65" s="26" t="e">
        <f>IFERROR(IF(AND(ISERROR($E66),ISERROR(INDEX(GroceryNSAF!B$2:B$251,MATCH(GroceryNSA!$C65,GroceryNSAF!$A$2:$A$251,0)))),$E65,INDEX(GroceryNSAF!B$2:B$251,MATCH(GroceryNSA!$C65,GroceryNSAF!$A$2:$A$251,0))),NA())</f>
        <v>#N/A</v>
      </c>
      <c r="G65" s="25" t="e">
        <f>IFERROR(IF(AND(ISERROR($E66),ISERROR(INDEX(GroceryNSAF!C$2:C$251,MATCH(GroceryNSA!$C65,GroceryNSAF!$A$2:$A$251,0)))),$E65,INDEX(GroceryNSAF!C$2:C$251,MATCH(GroceryNSA!$C65,GroceryNSAF!$A$2:$A$251,0))),NA())</f>
        <v>#N/A</v>
      </c>
      <c r="H65" s="25" t="e">
        <f>IFERROR(IF(AND(ISERROR($E66),ISERROR(INDEX(GroceryNSAF!D$2:D$251,MATCH(GroceryNSA!$C65,GroceryNSAF!$A$2:$A$251,0)))),$E65,INDEX(GroceryNSAF!D$2:D$251,MATCH(GroceryNSA!$C65,GroceryNSAF!$A$2:$A$251,0))),NA())</f>
        <v>#N/A</v>
      </c>
      <c r="I65" s="25" t="e">
        <f>IFERROR(IF(AND(ISERROR($E66),ISERROR(INDEX(GroceryNSAF!E$2:E$251,MATCH(GroceryNSA!$C65,GroceryNSAF!$A$2:$A$251,0)))),$E65,INDEX(GroceryNSAF!E$2:E$251,MATCH(GroceryNSA!$C65,GroceryNSAF!$A$2:$A$251,0))),NA())</f>
        <v>#N/A</v>
      </c>
      <c r="J65" s="25" t="e">
        <f>IFERROR(IF(AND(ISERROR($E66),ISERROR(INDEX(GroceryNSAF!F$2:F$251,MATCH(GroceryNSA!$C65,GroceryNSAF!$A$2:$A$251,0)))),$E65,INDEX(GroceryNSAF!F$2:F$251,MATCH(GroceryNSA!$C65,GroceryNSAF!$A$2:$A$251,0))),NA())</f>
        <v>#N/A</v>
      </c>
      <c r="V65" s="28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</row>
    <row r="66" spans="1:36" x14ac:dyDescent="0.25">
      <c r="A66" s="23">
        <f t="shared" si="8"/>
        <v>5</v>
      </c>
      <c r="B66" s="23">
        <f t="shared" si="9"/>
        <v>1997</v>
      </c>
      <c r="C66" s="23">
        <v>65</v>
      </c>
      <c r="D66" s="24">
        <v>35551</v>
      </c>
      <c r="E66" s="25">
        <f>IF(ISBLANK(table!F66),NA(),table!F66)</f>
        <v>32412</v>
      </c>
      <c r="F66" s="26" t="e">
        <f>IFERROR(IF(AND(ISERROR($E67),ISERROR(INDEX(GroceryNSAF!B$2:B$251,MATCH(GroceryNSA!$C66,GroceryNSAF!$A$2:$A$251,0)))),$E66,INDEX(GroceryNSAF!B$2:B$251,MATCH(GroceryNSA!$C66,GroceryNSAF!$A$2:$A$251,0))),NA())</f>
        <v>#N/A</v>
      </c>
      <c r="G66" s="25" t="e">
        <f>IFERROR(IF(AND(ISERROR($E67),ISERROR(INDEX(GroceryNSAF!C$2:C$251,MATCH(GroceryNSA!$C66,GroceryNSAF!$A$2:$A$251,0)))),$E66,INDEX(GroceryNSAF!C$2:C$251,MATCH(GroceryNSA!$C66,GroceryNSAF!$A$2:$A$251,0))),NA())</f>
        <v>#N/A</v>
      </c>
      <c r="H66" s="25" t="e">
        <f>IFERROR(IF(AND(ISERROR($E67),ISERROR(INDEX(GroceryNSAF!D$2:D$251,MATCH(GroceryNSA!$C66,GroceryNSAF!$A$2:$A$251,0)))),$E66,INDEX(GroceryNSAF!D$2:D$251,MATCH(GroceryNSA!$C66,GroceryNSAF!$A$2:$A$251,0))),NA())</f>
        <v>#N/A</v>
      </c>
      <c r="I66" s="25" t="e">
        <f>IFERROR(IF(AND(ISERROR($E67),ISERROR(INDEX(GroceryNSAF!E$2:E$251,MATCH(GroceryNSA!$C66,GroceryNSAF!$A$2:$A$251,0)))),$E66,INDEX(GroceryNSAF!E$2:E$251,MATCH(GroceryNSA!$C66,GroceryNSAF!$A$2:$A$251,0))),NA())</f>
        <v>#N/A</v>
      </c>
      <c r="J66" s="25" t="e">
        <f>IFERROR(IF(AND(ISERROR($E67),ISERROR(INDEX(GroceryNSAF!F$2:F$251,MATCH(GroceryNSA!$C66,GroceryNSAF!$A$2:$A$251,0)))),$E66,INDEX(GroceryNSAF!F$2:F$251,MATCH(GroceryNSA!$C66,GroceryNSAF!$A$2:$A$251,0))),NA())</f>
        <v>#N/A</v>
      </c>
      <c r="V66" s="28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</row>
    <row r="67" spans="1:36" x14ac:dyDescent="0.25">
      <c r="A67" s="23">
        <f t="shared" ref="A67:A130" si="11">MONTH(D67)</f>
        <v>6</v>
      </c>
      <c r="B67" s="23">
        <f t="shared" ref="B67:B130" si="12">YEAR(D67)</f>
        <v>1997</v>
      </c>
      <c r="C67" s="23">
        <v>66</v>
      </c>
      <c r="D67" s="24">
        <v>35582</v>
      </c>
      <c r="E67" s="25">
        <f>IF(ISBLANK(table!F67),NA(),table!F67)</f>
        <v>30527</v>
      </c>
      <c r="F67" s="26" t="e">
        <f>IFERROR(IF(AND(ISERROR($E68),ISERROR(INDEX(GroceryNSAF!B$2:B$251,MATCH(GroceryNSA!$C67,GroceryNSAF!$A$2:$A$251,0)))),$E67,INDEX(GroceryNSAF!B$2:B$251,MATCH(GroceryNSA!$C67,GroceryNSAF!$A$2:$A$251,0))),NA())</f>
        <v>#N/A</v>
      </c>
      <c r="G67" s="25" t="e">
        <f>IFERROR(IF(AND(ISERROR($E68),ISERROR(INDEX(GroceryNSAF!C$2:C$251,MATCH(GroceryNSA!$C67,GroceryNSAF!$A$2:$A$251,0)))),$E67,INDEX(GroceryNSAF!C$2:C$251,MATCH(GroceryNSA!$C67,GroceryNSAF!$A$2:$A$251,0))),NA())</f>
        <v>#N/A</v>
      </c>
      <c r="H67" s="25" t="e">
        <f>IFERROR(IF(AND(ISERROR($E68),ISERROR(INDEX(GroceryNSAF!D$2:D$251,MATCH(GroceryNSA!$C67,GroceryNSAF!$A$2:$A$251,0)))),$E67,INDEX(GroceryNSAF!D$2:D$251,MATCH(GroceryNSA!$C67,GroceryNSAF!$A$2:$A$251,0))),NA())</f>
        <v>#N/A</v>
      </c>
      <c r="I67" s="25" t="e">
        <f>IFERROR(IF(AND(ISERROR($E68),ISERROR(INDEX(GroceryNSAF!E$2:E$251,MATCH(GroceryNSA!$C67,GroceryNSAF!$A$2:$A$251,0)))),$E67,INDEX(GroceryNSAF!E$2:E$251,MATCH(GroceryNSA!$C67,GroceryNSAF!$A$2:$A$251,0))),NA())</f>
        <v>#N/A</v>
      </c>
      <c r="J67" s="25" t="e">
        <f>IFERROR(IF(AND(ISERROR($E68),ISERROR(INDEX(GroceryNSAF!F$2:F$251,MATCH(GroceryNSA!$C67,GroceryNSAF!$A$2:$A$251,0)))),$E67,INDEX(GroceryNSAF!F$2:F$251,MATCH(GroceryNSA!$C67,GroceryNSAF!$A$2:$A$251,0))),NA())</f>
        <v>#N/A</v>
      </c>
      <c r="V67" s="28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</row>
    <row r="68" spans="1:36" x14ac:dyDescent="0.25">
      <c r="A68" s="23">
        <f t="shared" si="11"/>
        <v>7</v>
      </c>
      <c r="B68" s="23">
        <f t="shared" si="12"/>
        <v>1997</v>
      </c>
      <c r="C68" s="23">
        <v>67</v>
      </c>
      <c r="D68" s="24">
        <v>35612</v>
      </c>
      <c r="E68" s="25">
        <f>IF(ISBLANK(table!F68),NA(),table!F68)</f>
        <v>32232</v>
      </c>
      <c r="F68" s="26" t="e">
        <f>IFERROR(IF(AND(ISERROR($E69),ISERROR(INDEX(GroceryNSAF!B$2:B$251,MATCH(GroceryNSA!$C68,GroceryNSAF!$A$2:$A$251,0)))),$E68,INDEX(GroceryNSAF!B$2:B$251,MATCH(GroceryNSA!$C68,GroceryNSAF!$A$2:$A$251,0))),NA())</f>
        <v>#N/A</v>
      </c>
      <c r="G68" s="25" t="e">
        <f>IFERROR(IF(AND(ISERROR($E69),ISERROR(INDEX(GroceryNSAF!C$2:C$251,MATCH(GroceryNSA!$C68,GroceryNSAF!$A$2:$A$251,0)))),$E68,INDEX(GroceryNSAF!C$2:C$251,MATCH(GroceryNSA!$C68,GroceryNSAF!$A$2:$A$251,0))),NA())</f>
        <v>#N/A</v>
      </c>
      <c r="H68" s="25" t="e">
        <f>IFERROR(IF(AND(ISERROR($E69),ISERROR(INDEX(GroceryNSAF!D$2:D$251,MATCH(GroceryNSA!$C68,GroceryNSAF!$A$2:$A$251,0)))),$E68,INDEX(GroceryNSAF!D$2:D$251,MATCH(GroceryNSA!$C68,GroceryNSAF!$A$2:$A$251,0))),NA())</f>
        <v>#N/A</v>
      </c>
      <c r="I68" s="25" t="e">
        <f>IFERROR(IF(AND(ISERROR($E69),ISERROR(INDEX(GroceryNSAF!E$2:E$251,MATCH(GroceryNSA!$C68,GroceryNSAF!$A$2:$A$251,0)))),$E68,INDEX(GroceryNSAF!E$2:E$251,MATCH(GroceryNSA!$C68,GroceryNSAF!$A$2:$A$251,0))),NA())</f>
        <v>#N/A</v>
      </c>
      <c r="J68" s="25" t="e">
        <f>IFERROR(IF(AND(ISERROR($E69),ISERROR(INDEX(GroceryNSAF!F$2:F$251,MATCH(GroceryNSA!$C68,GroceryNSAF!$A$2:$A$251,0)))),$E68,INDEX(GroceryNSAF!F$2:F$251,MATCH(GroceryNSA!$C68,GroceryNSAF!$A$2:$A$251,0))),NA())</f>
        <v>#N/A</v>
      </c>
      <c r="V68" s="28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</row>
    <row r="69" spans="1:36" x14ac:dyDescent="0.25">
      <c r="A69" s="23">
        <f t="shared" si="11"/>
        <v>8</v>
      </c>
      <c r="B69" s="23">
        <f t="shared" si="12"/>
        <v>1997</v>
      </c>
      <c r="C69" s="23">
        <v>68</v>
      </c>
      <c r="D69" s="24">
        <v>35643</v>
      </c>
      <c r="E69" s="25">
        <f>IF(ISBLANK(table!F69),NA(),table!F69)</f>
        <v>32032</v>
      </c>
      <c r="F69" s="26" t="e">
        <f>IFERROR(IF(AND(ISERROR($E70),ISERROR(INDEX(GroceryNSAF!B$2:B$251,MATCH(GroceryNSA!$C69,GroceryNSAF!$A$2:$A$251,0)))),$E69,INDEX(GroceryNSAF!B$2:B$251,MATCH(GroceryNSA!$C69,GroceryNSAF!$A$2:$A$251,0))),NA())</f>
        <v>#N/A</v>
      </c>
      <c r="G69" s="25" t="e">
        <f>IFERROR(IF(AND(ISERROR($E70),ISERROR(INDEX(GroceryNSAF!C$2:C$251,MATCH(GroceryNSA!$C69,GroceryNSAF!$A$2:$A$251,0)))),$E69,INDEX(GroceryNSAF!C$2:C$251,MATCH(GroceryNSA!$C69,GroceryNSAF!$A$2:$A$251,0))),NA())</f>
        <v>#N/A</v>
      </c>
      <c r="H69" s="25" t="e">
        <f>IFERROR(IF(AND(ISERROR($E70),ISERROR(INDEX(GroceryNSAF!D$2:D$251,MATCH(GroceryNSA!$C69,GroceryNSAF!$A$2:$A$251,0)))),$E69,INDEX(GroceryNSAF!D$2:D$251,MATCH(GroceryNSA!$C69,GroceryNSAF!$A$2:$A$251,0))),NA())</f>
        <v>#N/A</v>
      </c>
      <c r="I69" s="25" t="e">
        <f>IFERROR(IF(AND(ISERROR($E70),ISERROR(INDEX(GroceryNSAF!E$2:E$251,MATCH(GroceryNSA!$C69,GroceryNSAF!$A$2:$A$251,0)))),$E69,INDEX(GroceryNSAF!E$2:E$251,MATCH(GroceryNSA!$C69,GroceryNSAF!$A$2:$A$251,0))),NA())</f>
        <v>#N/A</v>
      </c>
      <c r="J69" s="25" t="e">
        <f>IFERROR(IF(AND(ISERROR($E70),ISERROR(INDEX(GroceryNSAF!F$2:F$251,MATCH(GroceryNSA!$C69,GroceryNSAF!$A$2:$A$251,0)))),$E69,INDEX(GroceryNSAF!F$2:F$251,MATCH(GroceryNSA!$C69,GroceryNSAF!$A$2:$A$251,0))),NA())</f>
        <v>#N/A</v>
      </c>
      <c r="V69" s="28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</row>
    <row r="70" spans="1:36" x14ac:dyDescent="0.25">
      <c r="A70" s="23">
        <f t="shared" si="11"/>
        <v>9</v>
      </c>
      <c r="B70" s="23">
        <f t="shared" si="12"/>
        <v>1997</v>
      </c>
      <c r="C70" s="23">
        <v>69</v>
      </c>
      <c r="D70" s="24">
        <v>35674</v>
      </c>
      <c r="E70" s="25">
        <f>IF(ISBLANK(table!F70),NA(),table!F70)</f>
        <v>30142</v>
      </c>
      <c r="F70" s="26" t="e">
        <f>IFERROR(IF(AND(ISERROR($E71),ISERROR(INDEX(GroceryNSAF!B$2:B$251,MATCH(GroceryNSA!$C70,GroceryNSAF!$A$2:$A$251,0)))),$E70,INDEX(GroceryNSAF!B$2:B$251,MATCH(GroceryNSA!$C70,GroceryNSAF!$A$2:$A$251,0))),NA())</f>
        <v>#N/A</v>
      </c>
      <c r="G70" s="25" t="e">
        <f>IFERROR(IF(AND(ISERROR($E71),ISERROR(INDEX(GroceryNSAF!C$2:C$251,MATCH(GroceryNSA!$C70,GroceryNSAF!$A$2:$A$251,0)))),$E70,INDEX(GroceryNSAF!C$2:C$251,MATCH(GroceryNSA!$C70,GroceryNSAF!$A$2:$A$251,0))),NA())</f>
        <v>#N/A</v>
      </c>
      <c r="H70" s="25" t="e">
        <f>IFERROR(IF(AND(ISERROR($E71),ISERROR(INDEX(GroceryNSAF!D$2:D$251,MATCH(GroceryNSA!$C70,GroceryNSAF!$A$2:$A$251,0)))),$E70,INDEX(GroceryNSAF!D$2:D$251,MATCH(GroceryNSA!$C70,GroceryNSAF!$A$2:$A$251,0))),NA())</f>
        <v>#N/A</v>
      </c>
      <c r="I70" s="25" t="e">
        <f>IFERROR(IF(AND(ISERROR($E71),ISERROR(INDEX(GroceryNSAF!E$2:E$251,MATCH(GroceryNSA!$C70,GroceryNSAF!$A$2:$A$251,0)))),$E70,INDEX(GroceryNSAF!E$2:E$251,MATCH(GroceryNSA!$C70,GroceryNSAF!$A$2:$A$251,0))),NA())</f>
        <v>#N/A</v>
      </c>
      <c r="J70" s="25" t="e">
        <f>IFERROR(IF(AND(ISERROR($E71),ISERROR(INDEX(GroceryNSAF!F$2:F$251,MATCH(GroceryNSA!$C70,GroceryNSAF!$A$2:$A$251,0)))),$E70,INDEX(GroceryNSAF!F$2:F$251,MATCH(GroceryNSA!$C70,GroceryNSAF!$A$2:$A$251,0))),NA())</f>
        <v>#N/A</v>
      </c>
      <c r="V70" s="28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</row>
    <row r="71" spans="1:36" x14ac:dyDescent="0.25">
      <c r="A71" s="23">
        <f t="shared" si="11"/>
        <v>10</v>
      </c>
      <c r="B71" s="23">
        <f t="shared" si="12"/>
        <v>1997</v>
      </c>
      <c r="C71" s="23">
        <v>70</v>
      </c>
      <c r="D71" s="24">
        <v>35704</v>
      </c>
      <c r="E71" s="25">
        <f>IF(ISBLANK(table!F71),NA(),table!F71)</f>
        <v>31319</v>
      </c>
      <c r="F71" s="26" t="e">
        <f>IFERROR(IF(AND(ISERROR($E72),ISERROR(INDEX(GroceryNSAF!B$2:B$251,MATCH(GroceryNSA!$C71,GroceryNSAF!$A$2:$A$251,0)))),$E71,INDEX(GroceryNSAF!B$2:B$251,MATCH(GroceryNSA!$C71,GroceryNSAF!$A$2:$A$251,0))),NA())</f>
        <v>#N/A</v>
      </c>
      <c r="G71" s="25" t="e">
        <f>IFERROR(IF(AND(ISERROR($E72),ISERROR(INDEX(GroceryNSAF!C$2:C$251,MATCH(GroceryNSA!$C71,GroceryNSAF!$A$2:$A$251,0)))),$E71,INDEX(GroceryNSAF!C$2:C$251,MATCH(GroceryNSA!$C71,GroceryNSAF!$A$2:$A$251,0))),NA())</f>
        <v>#N/A</v>
      </c>
      <c r="H71" s="25" t="e">
        <f>IFERROR(IF(AND(ISERROR($E72),ISERROR(INDEX(GroceryNSAF!D$2:D$251,MATCH(GroceryNSA!$C71,GroceryNSAF!$A$2:$A$251,0)))),$E71,INDEX(GroceryNSAF!D$2:D$251,MATCH(GroceryNSA!$C71,GroceryNSAF!$A$2:$A$251,0))),NA())</f>
        <v>#N/A</v>
      </c>
      <c r="I71" s="25" t="e">
        <f>IFERROR(IF(AND(ISERROR($E72),ISERROR(INDEX(GroceryNSAF!E$2:E$251,MATCH(GroceryNSA!$C71,GroceryNSAF!$A$2:$A$251,0)))),$E71,INDEX(GroceryNSAF!E$2:E$251,MATCH(GroceryNSA!$C71,GroceryNSAF!$A$2:$A$251,0))),NA())</f>
        <v>#N/A</v>
      </c>
      <c r="J71" s="25" t="e">
        <f>IFERROR(IF(AND(ISERROR($E72),ISERROR(INDEX(GroceryNSAF!F$2:F$251,MATCH(GroceryNSA!$C71,GroceryNSAF!$A$2:$A$251,0)))),$E71,INDEX(GroceryNSAF!F$2:F$251,MATCH(GroceryNSA!$C71,GroceryNSAF!$A$2:$A$251,0))),NA())</f>
        <v>#N/A</v>
      </c>
      <c r="V71" s="28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</row>
    <row r="72" spans="1:36" x14ac:dyDescent="0.25">
      <c r="A72" s="23">
        <f t="shared" si="11"/>
        <v>11</v>
      </c>
      <c r="B72" s="23">
        <f t="shared" si="12"/>
        <v>1997</v>
      </c>
      <c r="C72" s="23">
        <v>71</v>
      </c>
      <c r="D72" s="24">
        <v>35735</v>
      </c>
      <c r="E72" s="25">
        <f>IF(ISBLANK(table!F72),NA(),table!F72)</f>
        <v>31032</v>
      </c>
      <c r="F72" s="26" t="e">
        <f>IFERROR(IF(AND(ISERROR($E73),ISERROR(INDEX(GroceryNSAF!B$2:B$251,MATCH(GroceryNSA!$C72,GroceryNSAF!$A$2:$A$251,0)))),$E72,INDEX(GroceryNSAF!B$2:B$251,MATCH(GroceryNSA!$C72,GroceryNSAF!$A$2:$A$251,0))),NA())</f>
        <v>#N/A</v>
      </c>
      <c r="G72" s="25" t="e">
        <f>IFERROR(IF(AND(ISERROR($E73),ISERROR(INDEX(GroceryNSAF!C$2:C$251,MATCH(GroceryNSA!$C72,GroceryNSAF!$A$2:$A$251,0)))),$E72,INDEX(GroceryNSAF!C$2:C$251,MATCH(GroceryNSA!$C72,GroceryNSAF!$A$2:$A$251,0))),NA())</f>
        <v>#N/A</v>
      </c>
      <c r="H72" s="25" t="e">
        <f>IFERROR(IF(AND(ISERROR($E73),ISERROR(INDEX(GroceryNSAF!D$2:D$251,MATCH(GroceryNSA!$C72,GroceryNSAF!$A$2:$A$251,0)))),$E72,INDEX(GroceryNSAF!D$2:D$251,MATCH(GroceryNSA!$C72,GroceryNSAF!$A$2:$A$251,0))),NA())</f>
        <v>#N/A</v>
      </c>
      <c r="I72" s="25" t="e">
        <f>IFERROR(IF(AND(ISERROR($E73),ISERROR(INDEX(GroceryNSAF!E$2:E$251,MATCH(GroceryNSA!$C72,GroceryNSAF!$A$2:$A$251,0)))),$E72,INDEX(GroceryNSAF!E$2:E$251,MATCH(GroceryNSA!$C72,GroceryNSAF!$A$2:$A$251,0))),NA())</f>
        <v>#N/A</v>
      </c>
      <c r="J72" s="25" t="e">
        <f>IFERROR(IF(AND(ISERROR($E73),ISERROR(INDEX(GroceryNSAF!F$2:F$251,MATCH(GroceryNSA!$C72,GroceryNSAF!$A$2:$A$251,0)))),$E72,INDEX(GroceryNSAF!F$2:F$251,MATCH(GroceryNSA!$C72,GroceryNSAF!$A$2:$A$251,0))),NA())</f>
        <v>#N/A</v>
      </c>
      <c r="V72" s="28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</row>
    <row r="73" spans="1:36" x14ac:dyDescent="0.25">
      <c r="A73" s="23">
        <f t="shared" si="11"/>
        <v>12</v>
      </c>
      <c r="B73" s="23">
        <f t="shared" si="12"/>
        <v>1997</v>
      </c>
      <c r="C73" s="23">
        <v>72</v>
      </c>
      <c r="D73" s="24">
        <v>35765</v>
      </c>
      <c r="E73" s="25">
        <f>IF(ISBLANK(table!F73),NA(),table!F73)</f>
        <v>32989</v>
      </c>
      <c r="F73" s="26" t="e">
        <f>IFERROR(IF(AND(ISERROR($E74),ISERROR(INDEX(GroceryNSAF!B$2:B$251,MATCH(GroceryNSA!$C73,GroceryNSAF!$A$2:$A$251,0)))),$E73,INDEX(GroceryNSAF!B$2:B$251,MATCH(GroceryNSA!$C73,GroceryNSAF!$A$2:$A$251,0))),NA())</f>
        <v>#N/A</v>
      </c>
      <c r="G73" s="25" t="e">
        <f>IFERROR(IF(AND(ISERROR($E74),ISERROR(INDEX(GroceryNSAF!C$2:C$251,MATCH(GroceryNSA!$C73,GroceryNSAF!$A$2:$A$251,0)))),$E73,INDEX(GroceryNSAF!C$2:C$251,MATCH(GroceryNSA!$C73,GroceryNSAF!$A$2:$A$251,0))),NA())</f>
        <v>#N/A</v>
      </c>
      <c r="H73" s="25" t="e">
        <f>IFERROR(IF(AND(ISERROR($E74),ISERROR(INDEX(GroceryNSAF!D$2:D$251,MATCH(GroceryNSA!$C73,GroceryNSAF!$A$2:$A$251,0)))),$E73,INDEX(GroceryNSAF!D$2:D$251,MATCH(GroceryNSA!$C73,GroceryNSAF!$A$2:$A$251,0))),NA())</f>
        <v>#N/A</v>
      </c>
      <c r="I73" s="25" t="e">
        <f>IFERROR(IF(AND(ISERROR($E74),ISERROR(INDEX(GroceryNSAF!E$2:E$251,MATCH(GroceryNSA!$C73,GroceryNSAF!$A$2:$A$251,0)))),$E73,INDEX(GroceryNSAF!E$2:E$251,MATCH(GroceryNSA!$C73,GroceryNSAF!$A$2:$A$251,0))),NA())</f>
        <v>#N/A</v>
      </c>
      <c r="J73" s="25" t="e">
        <f>IFERROR(IF(AND(ISERROR($E74),ISERROR(INDEX(GroceryNSAF!F$2:F$251,MATCH(GroceryNSA!$C73,GroceryNSAF!$A$2:$A$251,0)))),$E73,INDEX(GroceryNSAF!F$2:F$251,MATCH(GroceryNSA!$C73,GroceryNSAF!$A$2:$A$251,0))),NA())</f>
        <v>#N/A</v>
      </c>
      <c r="V73" s="28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</row>
    <row r="74" spans="1:36" x14ac:dyDescent="0.25">
      <c r="A74" s="23">
        <f t="shared" si="11"/>
        <v>1</v>
      </c>
      <c r="B74" s="23">
        <f t="shared" si="12"/>
        <v>1998</v>
      </c>
      <c r="C74" s="23">
        <v>73</v>
      </c>
      <c r="D74" s="24">
        <v>35796</v>
      </c>
      <c r="E74" s="25">
        <f>IF(ISBLANK(table!F74),NA(),table!F74)</f>
        <v>30679</v>
      </c>
      <c r="F74" s="26" t="e">
        <f>IFERROR(IF(AND(ISERROR($E75),ISERROR(INDEX(GroceryNSAF!B$2:B$251,MATCH(GroceryNSA!$C74,GroceryNSAF!$A$2:$A$251,0)))),$E74,INDEX(GroceryNSAF!B$2:B$251,MATCH(GroceryNSA!$C74,GroceryNSAF!$A$2:$A$251,0))),NA())</f>
        <v>#N/A</v>
      </c>
      <c r="G74" s="25" t="e">
        <f>IFERROR(IF(AND(ISERROR($E75),ISERROR(INDEX(GroceryNSAF!C$2:C$251,MATCH(GroceryNSA!$C74,GroceryNSAF!$A$2:$A$251,0)))),$E74,INDEX(GroceryNSAF!C$2:C$251,MATCH(GroceryNSA!$C74,GroceryNSAF!$A$2:$A$251,0))),NA())</f>
        <v>#N/A</v>
      </c>
      <c r="H74" s="25" t="e">
        <f>IFERROR(IF(AND(ISERROR($E75),ISERROR(INDEX(GroceryNSAF!D$2:D$251,MATCH(GroceryNSA!$C74,GroceryNSAF!$A$2:$A$251,0)))),$E74,INDEX(GroceryNSAF!D$2:D$251,MATCH(GroceryNSA!$C74,GroceryNSAF!$A$2:$A$251,0))),NA())</f>
        <v>#N/A</v>
      </c>
      <c r="I74" s="25" t="e">
        <f>IFERROR(IF(AND(ISERROR($E75),ISERROR(INDEX(GroceryNSAF!E$2:E$251,MATCH(GroceryNSA!$C74,GroceryNSAF!$A$2:$A$251,0)))),$E74,INDEX(GroceryNSAF!E$2:E$251,MATCH(GroceryNSA!$C74,GroceryNSAF!$A$2:$A$251,0))),NA())</f>
        <v>#N/A</v>
      </c>
      <c r="J74" s="25" t="e">
        <f>IFERROR(IF(AND(ISERROR($E75),ISERROR(INDEX(GroceryNSAF!F$2:F$251,MATCH(GroceryNSA!$C74,GroceryNSAF!$A$2:$A$251,0)))),$E74,INDEX(GroceryNSAF!F$2:F$251,MATCH(GroceryNSA!$C74,GroceryNSAF!$A$2:$A$251,0))),NA())</f>
        <v>#N/A</v>
      </c>
      <c r="V74" s="28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</row>
    <row r="75" spans="1:36" x14ac:dyDescent="0.25">
      <c r="A75" s="23">
        <f t="shared" si="11"/>
        <v>2</v>
      </c>
      <c r="B75" s="23">
        <f t="shared" si="12"/>
        <v>1998</v>
      </c>
      <c r="C75" s="23">
        <v>74</v>
      </c>
      <c r="D75" s="24">
        <v>35827</v>
      </c>
      <c r="E75" s="25">
        <f>IF(ISBLANK(table!F75),NA(),table!F75)</f>
        <v>27947</v>
      </c>
      <c r="F75" s="26" t="e">
        <f>IFERROR(IF(AND(ISERROR($E76),ISERROR(INDEX(GroceryNSAF!B$2:B$251,MATCH(GroceryNSA!$C75,GroceryNSAF!$A$2:$A$251,0)))),$E75,INDEX(GroceryNSAF!B$2:B$251,MATCH(GroceryNSA!$C75,GroceryNSAF!$A$2:$A$251,0))),NA())</f>
        <v>#N/A</v>
      </c>
      <c r="G75" s="25" t="e">
        <f>IFERROR(IF(AND(ISERROR($E76),ISERROR(INDEX(GroceryNSAF!C$2:C$251,MATCH(GroceryNSA!$C75,GroceryNSAF!$A$2:$A$251,0)))),$E75,INDEX(GroceryNSAF!C$2:C$251,MATCH(GroceryNSA!$C75,GroceryNSAF!$A$2:$A$251,0))),NA())</f>
        <v>#N/A</v>
      </c>
      <c r="H75" s="25" t="e">
        <f>IFERROR(IF(AND(ISERROR($E76),ISERROR(INDEX(GroceryNSAF!D$2:D$251,MATCH(GroceryNSA!$C75,GroceryNSAF!$A$2:$A$251,0)))),$E75,INDEX(GroceryNSAF!D$2:D$251,MATCH(GroceryNSA!$C75,GroceryNSAF!$A$2:$A$251,0))),NA())</f>
        <v>#N/A</v>
      </c>
      <c r="I75" s="25" t="e">
        <f>IFERROR(IF(AND(ISERROR($E76),ISERROR(INDEX(GroceryNSAF!E$2:E$251,MATCH(GroceryNSA!$C75,GroceryNSAF!$A$2:$A$251,0)))),$E75,INDEX(GroceryNSAF!E$2:E$251,MATCH(GroceryNSA!$C75,GroceryNSAF!$A$2:$A$251,0))),NA())</f>
        <v>#N/A</v>
      </c>
      <c r="J75" s="25" t="e">
        <f>IFERROR(IF(AND(ISERROR($E76),ISERROR(INDEX(GroceryNSAF!F$2:F$251,MATCH(GroceryNSA!$C75,GroceryNSAF!$A$2:$A$251,0)))),$E75,INDEX(GroceryNSAF!F$2:F$251,MATCH(GroceryNSA!$C75,GroceryNSAF!$A$2:$A$251,0))),NA())</f>
        <v>#N/A</v>
      </c>
      <c r="V75" s="28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</row>
    <row r="76" spans="1:36" x14ac:dyDescent="0.25">
      <c r="A76" s="23">
        <f t="shared" si="11"/>
        <v>3</v>
      </c>
      <c r="B76" s="23">
        <f t="shared" si="12"/>
        <v>1998</v>
      </c>
      <c r="C76" s="23">
        <v>75</v>
      </c>
      <c r="D76" s="24">
        <v>35855</v>
      </c>
      <c r="E76" s="25">
        <f>IF(ISBLANK(table!F76),NA(),table!F76)</f>
        <v>30501</v>
      </c>
      <c r="F76" s="26" t="e">
        <f>IFERROR(IF(AND(ISERROR($E77),ISERROR(INDEX(GroceryNSAF!B$2:B$251,MATCH(GroceryNSA!$C76,GroceryNSAF!$A$2:$A$251,0)))),$E76,INDEX(GroceryNSAF!B$2:B$251,MATCH(GroceryNSA!$C76,GroceryNSAF!$A$2:$A$251,0))),NA())</f>
        <v>#N/A</v>
      </c>
      <c r="G76" s="25" t="e">
        <f>IFERROR(IF(AND(ISERROR($E77),ISERROR(INDEX(GroceryNSAF!C$2:C$251,MATCH(GroceryNSA!$C76,GroceryNSAF!$A$2:$A$251,0)))),$E76,INDEX(GroceryNSAF!C$2:C$251,MATCH(GroceryNSA!$C76,GroceryNSAF!$A$2:$A$251,0))),NA())</f>
        <v>#N/A</v>
      </c>
      <c r="H76" s="25" t="e">
        <f>IFERROR(IF(AND(ISERROR($E77),ISERROR(INDEX(GroceryNSAF!D$2:D$251,MATCH(GroceryNSA!$C76,GroceryNSAF!$A$2:$A$251,0)))),$E76,INDEX(GroceryNSAF!D$2:D$251,MATCH(GroceryNSA!$C76,GroceryNSAF!$A$2:$A$251,0))),NA())</f>
        <v>#N/A</v>
      </c>
      <c r="I76" s="25" t="e">
        <f>IFERROR(IF(AND(ISERROR($E77),ISERROR(INDEX(GroceryNSAF!E$2:E$251,MATCH(GroceryNSA!$C76,GroceryNSAF!$A$2:$A$251,0)))),$E76,INDEX(GroceryNSAF!E$2:E$251,MATCH(GroceryNSA!$C76,GroceryNSAF!$A$2:$A$251,0))),NA())</f>
        <v>#N/A</v>
      </c>
      <c r="J76" s="25" t="e">
        <f>IFERROR(IF(AND(ISERROR($E77),ISERROR(INDEX(GroceryNSAF!F$2:F$251,MATCH(GroceryNSA!$C76,GroceryNSAF!$A$2:$A$251,0)))),$E76,INDEX(GroceryNSAF!F$2:F$251,MATCH(GroceryNSA!$C76,GroceryNSAF!$A$2:$A$251,0))),NA())</f>
        <v>#N/A</v>
      </c>
      <c r="V76" s="28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</row>
    <row r="77" spans="1:36" x14ac:dyDescent="0.25">
      <c r="A77" s="23">
        <f t="shared" si="11"/>
        <v>4</v>
      </c>
      <c r="B77" s="23">
        <f t="shared" si="12"/>
        <v>1998</v>
      </c>
      <c r="C77" s="23">
        <v>76</v>
      </c>
      <c r="D77" s="24">
        <v>35886</v>
      </c>
      <c r="E77" s="25">
        <f>IF(ISBLANK(table!F77),NA(),table!F77)</f>
        <v>30826</v>
      </c>
      <c r="F77" s="26" t="e">
        <f>IFERROR(IF(AND(ISERROR($E78),ISERROR(INDEX(GroceryNSAF!B$2:B$251,MATCH(GroceryNSA!$C77,GroceryNSAF!$A$2:$A$251,0)))),$E77,INDEX(GroceryNSAF!B$2:B$251,MATCH(GroceryNSA!$C77,GroceryNSAF!$A$2:$A$251,0))),NA())</f>
        <v>#N/A</v>
      </c>
      <c r="G77" s="25" t="e">
        <f>IFERROR(IF(AND(ISERROR($E78),ISERROR(INDEX(GroceryNSAF!C$2:C$251,MATCH(GroceryNSA!$C77,GroceryNSAF!$A$2:$A$251,0)))),$E77,INDEX(GroceryNSAF!C$2:C$251,MATCH(GroceryNSA!$C77,GroceryNSAF!$A$2:$A$251,0))),NA())</f>
        <v>#N/A</v>
      </c>
      <c r="H77" s="25" t="e">
        <f>IFERROR(IF(AND(ISERROR($E78),ISERROR(INDEX(GroceryNSAF!D$2:D$251,MATCH(GroceryNSA!$C77,GroceryNSAF!$A$2:$A$251,0)))),$E77,INDEX(GroceryNSAF!D$2:D$251,MATCH(GroceryNSA!$C77,GroceryNSAF!$A$2:$A$251,0))),NA())</f>
        <v>#N/A</v>
      </c>
      <c r="I77" s="25" t="e">
        <f>IFERROR(IF(AND(ISERROR($E78),ISERROR(INDEX(GroceryNSAF!E$2:E$251,MATCH(GroceryNSA!$C77,GroceryNSAF!$A$2:$A$251,0)))),$E77,INDEX(GroceryNSAF!E$2:E$251,MATCH(GroceryNSA!$C77,GroceryNSAF!$A$2:$A$251,0))),NA())</f>
        <v>#N/A</v>
      </c>
      <c r="J77" s="25" t="e">
        <f>IFERROR(IF(AND(ISERROR($E78),ISERROR(INDEX(GroceryNSAF!F$2:F$251,MATCH(GroceryNSA!$C77,GroceryNSAF!$A$2:$A$251,0)))),$E77,INDEX(GroceryNSAF!F$2:F$251,MATCH(GroceryNSA!$C77,GroceryNSAF!$A$2:$A$251,0))),NA())</f>
        <v>#N/A</v>
      </c>
      <c r="V77" s="28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</row>
    <row r="78" spans="1:36" x14ac:dyDescent="0.25">
      <c r="A78" s="23">
        <f t="shared" si="11"/>
        <v>5</v>
      </c>
      <c r="B78" s="23">
        <f t="shared" si="12"/>
        <v>1998</v>
      </c>
      <c r="C78" s="23">
        <v>77</v>
      </c>
      <c r="D78" s="24">
        <v>35916</v>
      </c>
      <c r="E78" s="25">
        <f>IF(ISBLANK(table!F78),NA(),table!F78)</f>
        <v>32456</v>
      </c>
      <c r="F78" s="26" t="e">
        <f>IFERROR(IF(AND(ISERROR($E79),ISERROR(INDEX(GroceryNSAF!B$2:B$251,MATCH(GroceryNSA!$C78,GroceryNSAF!$A$2:$A$251,0)))),$E78,INDEX(GroceryNSAF!B$2:B$251,MATCH(GroceryNSA!$C78,GroceryNSAF!$A$2:$A$251,0))),NA())</f>
        <v>#N/A</v>
      </c>
      <c r="G78" s="25" t="e">
        <f>IFERROR(IF(AND(ISERROR($E79),ISERROR(INDEX(GroceryNSAF!C$2:C$251,MATCH(GroceryNSA!$C78,GroceryNSAF!$A$2:$A$251,0)))),$E78,INDEX(GroceryNSAF!C$2:C$251,MATCH(GroceryNSA!$C78,GroceryNSAF!$A$2:$A$251,0))),NA())</f>
        <v>#N/A</v>
      </c>
      <c r="H78" s="25" t="e">
        <f>IFERROR(IF(AND(ISERROR($E79),ISERROR(INDEX(GroceryNSAF!D$2:D$251,MATCH(GroceryNSA!$C78,GroceryNSAF!$A$2:$A$251,0)))),$E78,INDEX(GroceryNSAF!D$2:D$251,MATCH(GroceryNSA!$C78,GroceryNSAF!$A$2:$A$251,0))),NA())</f>
        <v>#N/A</v>
      </c>
      <c r="I78" s="25" t="e">
        <f>IFERROR(IF(AND(ISERROR($E79),ISERROR(INDEX(GroceryNSAF!E$2:E$251,MATCH(GroceryNSA!$C78,GroceryNSAF!$A$2:$A$251,0)))),$E78,INDEX(GroceryNSAF!E$2:E$251,MATCH(GroceryNSA!$C78,GroceryNSAF!$A$2:$A$251,0))),NA())</f>
        <v>#N/A</v>
      </c>
      <c r="J78" s="25" t="e">
        <f>IFERROR(IF(AND(ISERROR($E79),ISERROR(INDEX(GroceryNSAF!F$2:F$251,MATCH(GroceryNSA!$C78,GroceryNSAF!$A$2:$A$251,0)))),$E78,INDEX(GroceryNSAF!F$2:F$251,MATCH(GroceryNSA!$C78,GroceryNSAF!$A$2:$A$251,0))),NA())</f>
        <v>#N/A</v>
      </c>
      <c r="V78" s="28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</row>
    <row r="79" spans="1:36" x14ac:dyDescent="0.25">
      <c r="A79" s="23">
        <f t="shared" si="11"/>
        <v>6</v>
      </c>
      <c r="B79" s="23">
        <f t="shared" si="12"/>
        <v>1998</v>
      </c>
      <c r="C79" s="23">
        <v>78</v>
      </c>
      <c r="D79" s="24">
        <v>35947</v>
      </c>
      <c r="E79" s="25">
        <f>IF(ISBLANK(table!F79),NA(),table!F79)</f>
        <v>31215</v>
      </c>
      <c r="F79" s="26" t="e">
        <f>IFERROR(IF(AND(ISERROR($E80),ISERROR(INDEX(GroceryNSAF!B$2:B$251,MATCH(GroceryNSA!$C79,GroceryNSAF!$A$2:$A$251,0)))),$E79,INDEX(GroceryNSAF!B$2:B$251,MATCH(GroceryNSA!$C79,GroceryNSAF!$A$2:$A$251,0))),NA())</f>
        <v>#N/A</v>
      </c>
      <c r="G79" s="25" t="e">
        <f>IFERROR(IF(AND(ISERROR($E80),ISERROR(INDEX(GroceryNSAF!C$2:C$251,MATCH(GroceryNSA!$C79,GroceryNSAF!$A$2:$A$251,0)))),$E79,INDEX(GroceryNSAF!C$2:C$251,MATCH(GroceryNSA!$C79,GroceryNSAF!$A$2:$A$251,0))),NA())</f>
        <v>#N/A</v>
      </c>
      <c r="H79" s="25" t="e">
        <f>IFERROR(IF(AND(ISERROR($E80),ISERROR(INDEX(GroceryNSAF!D$2:D$251,MATCH(GroceryNSA!$C79,GroceryNSAF!$A$2:$A$251,0)))),$E79,INDEX(GroceryNSAF!D$2:D$251,MATCH(GroceryNSA!$C79,GroceryNSAF!$A$2:$A$251,0))),NA())</f>
        <v>#N/A</v>
      </c>
      <c r="I79" s="25" t="e">
        <f>IFERROR(IF(AND(ISERROR($E80),ISERROR(INDEX(GroceryNSAF!E$2:E$251,MATCH(GroceryNSA!$C79,GroceryNSAF!$A$2:$A$251,0)))),$E79,INDEX(GroceryNSAF!E$2:E$251,MATCH(GroceryNSA!$C79,GroceryNSAF!$A$2:$A$251,0))),NA())</f>
        <v>#N/A</v>
      </c>
      <c r="J79" s="25" t="e">
        <f>IFERROR(IF(AND(ISERROR($E80),ISERROR(INDEX(GroceryNSAF!F$2:F$251,MATCH(GroceryNSA!$C79,GroceryNSAF!$A$2:$A$251,0)))),$E79,INDEX(GroceryNSAF!F$2:F$251,MATCH(GroceryNSA!$C79,GroceryNSAF!$A$2:$A$251,0))),NA())</f>
        <v>#N/A</v>
      </c>
      <c r="V79" s="28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</row>
    <row r="80" spans="1:36" x14ac:dyDescent="0.25">
      <c r="A80" s="23">
        <f t="shared" si="11"/>
        <v>7</v>
      </c>
      <c r="B80" s="23">
        <f t="shared" si="12"/>
        <v>1998</v>
      </c>
      <c r="C80" s="23">
        <v>79</v>
      </c>
      <c r="D80" s="24">
        <v>35977</v>
      </c>
      <c r="E80" s="25">
        <f>IF(ISBLANK(table!F80),NA(),table!F80)</f>
        <v>33067</v>
      </c>
      <c r="F80" s="26" t="e">
        <f>IFERROR(IF(AND(ISERROR($E81),ISERROR(INDEX(GroceryNSAF!B$2:B$251,MATCH(GroceryNSA!$C80,GroceryNSAF!$A$2:$A$251,0)))),$E80,INDEX(GroceryNSAF!B$2:B$251,MATCH(GroceryNSA!$C80,GroceryNSAF!$A$2:$A$251,0))),NA())</f>
        <v>#N/A</v>
      </c>
      <c r="G80" s="25" t="e">
        <f>IFERROR(IF(AND(ISERROR($E81),ISERROR(INDEX(GroceryNSAF!C$2:C$251,MATCH(GroceryNSA!$C80,GroceryNSAF!$A$2:$A$251,0)))),$E80,INDEX(GroceryNSAF!C$2:C$251,MATCH(GroceryNSA!$C80,GroceryNSAF!$A$2:$A$251,0))),NA())</f>
        <v>#N/A</v>
      </c>
      <c r="H80" s="25" t="e">
        <f>IFERROR(IF(AND(ISERROR($E81),ISERROR(INDEX(GroceryNSAF!D$2:D$251,MATCH(GroceryNSA!$C80,GroceryNSAF!$A$2:$A$251,0)))),$E80,INDEX(GroceryNSAF!D$2:D$251,MATCH(GroceryNSA!$C80,GroceryNSAF!$A$2:$A$251,0))),NA())</f>
        <v>#N/A</v>
      </c>
      <c r="I80" s="25" t="e">
        <f>IFERROR(IF(AND(ISERROR($E81),ISERROR(INDEX(GroceryNSAF!E$2:E$251,MATCH(GroceryNSA!$C80,GroceryNSAF!$A$2:$A$251,0)))),$E80,INDEX(GroceryNSAF!E$2:E$251,MATCH(GroceryNSA!$C80,GroceryNSAF!$A$2:$A$251,0))),NA())</f>
        <v>#N/A</v>
      </c>
      <c r="J80" s="25" t="e">
        <f>IFERROR(IF(AND(ISERROR($E81),ISERROR(INDEX(GroceryNSAF!F$2:F$251,MATCH(GroceryNSA!$C80,GroceryNSAF!$A$2:$A$251,0)))),$E80,INDEX(GroceryNSAF!F$2:F$251,MATCH(GroceryNSA!$C80,GroceryNSAF!$A$2:$A$251,0))),NA())</f>
        <v>#N/A</v>
      </c>
      <c r="V80" s="28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</row>
    <row r="81" spans="1:36" x14ac:dyDescent="0.25">
      <c r="A81" s="23">
        <f t="shared" si="11"/>
        <v>8</v>
      </c>
      <c r="B81" s="23">
        <f t="shared" si="12"/>
        <v>1998</v>
      </c>
      <c r="C81" s="23">
        <v>80</v>
      </c>
      <c r="D81" s="24">
        <v>36008</v>
      </c>
      <c r="E81" s="25">
        <f>IF(ISBLANK(table!F81),NA(),table!F81)</f>
        <v>32220</v>
      </c>
      <c r="F81" s="26" t="e">
        <f>IFERROR(IF(AND(ISERROR($E82),ISERROR(INDEX(GroceryNSAF!B$2:B$251,MATCH(GroceryNSA!$C81,GroceryNSAF!$A$2:$A$251,0)))),$E81,INDEX(GroceryNSAF!B$2:B$251,MATCH(GroceryNSA!$C81,GroceryNSAF!$A$2:$A$251,0))),NA())</f>
        <v>#N/A</v>
      </c>
      <c r="G81" s="25" t="e">
        <f>IFERROR(IF(AND(ISERROR($E82),ISERROR(INDEX(GroceryNSAF!C$2:C$251,MATCH(GroceryNSA!$C81,GroceryNSAF!$A$2:$A$251,0)))),$E81,INDEX(GroceryNSAF!C$2:C$251,MATCH(GroceryNSA!$C81,GroceryNSAF!$A$2:$A$251,0))),NA())</f>
        <v>#N/A</v>
      </c>
      <c r="H81" s="25" t="e">
        <f>IFERROR(IF(AND(ISERROR($E82),ISERROR(INDEX(GroceryNSAF!D$2:D$251,MATCH(GroceryNSA!$C81,GroceryNSAF!$A$2:$A$251,0)))),$E81,INDEX(GroceryNSAF!D$2:D$251,MATCH(GroceryNSA!$C81,GroceryNSAF!$A$2:$A$251,0))),NA())</f>
        <v>#N/A</v>
      </c>
      <c r="I81" s="25" t="e">
        <f>IFERROR(IF(AND(ISERROR($E82),ISERROR(INDEX(GroceryNSAF!E$2:E$251,MATCH(GroceryNSA!$C81,GroceryNSAF!$A$2:$A$251,0)))),$E81,INDEX(GroceryNSAF!E$2:E$251,MATCH(GroceryNSA!$C81,GroceryNSAF!$A$2:$A$251,0))),NA())</f>
        <v>#N/A</v>
      </c>
      <c r="J81" s="25" t="e">
        <f>IFERROR(IF(AND(ISERROR($E82),ISERROR(INDEX(GroceryNSAF!F$2:F$251,MATCH(GroceryNSA!$C81,GroceryNSAF!$A$2:$A$251,0)))),$E81,INDEX(GroceryNSAF!F$2:F$251,MATCH(GroceryNSA!$C81,GroceryNSAF!$A$2:$A$251,0))),NA())</f>
        <v>#N/A</v>
      </c>
      <c r="V81" s="28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</row>
    <row r="82" spans="1:36" x14ac:dyDescent="0.25">
      <c r="A82" s="23">
        <f t="shared" si="11"/>
        <v>9</v>
      </c>
      <c r="B82" s="23">
        <f t="shared" si="12"/>
        <v>1998</v>
      </c>
      <c r="C82" s="23">
        <v>81</v>
      </c>
      <c r="D82" s="24">
        <v>36039</v>
      </c>
      <c r="E82" s="25">
        <f>IF(ISBLANK(table!F82),NA(),table!F82)</f>
        <v>31005</v>
      </c>
      <c r="F82" s="26" t="e">
        <f>IFERROR(IF(AND(ISERROR($E83),ISERROR(INDEX(GroceryNSAF!B$2:B$251,MATCH(GroceryNSA!$C82,GroceryNSAF!$A$2:$A$251,0)))),$E82,INDEX(GroceryNSAF!B$2:B$251,MATCH(GroceryNSA!$C82,GroceryNSAF!$A$2:$A$251,0))),NA())</f>
        <v>#N/A</v>
      </c>
      <c r="G82" s="25" t="e">
        <f>IFERROR(IF(AND(ISERROR($E83),ISERROR(INDEX(GroceryNSAF!C$2:C$251,MATCH(GroceryNSA!$C82,GroceryNSAF!$A$2:$A$251,0)))),$E82,INDEX(GroceryNSAF!C$2:C$251,MATCH(GroceryNSA!$C82,GroceryNSAF!$A$2:$A$251,0))),NA())</f>
        <v>#N/A</v>
      </c>
      <c r="H82" s="25" t="e">
        <f>IFERROR(IF(AND(ISERROR($E83),ISERROR(INDEX(GroceryNSAF!D$2:D$251,MATCH(GroceryNSA!$C82,GroceryNSAF!$A$2:$A$251,0)))),$E82,INDEX(GroceryNSAF!D$2:D$251,MATCH(GroceryNSA!$C82,GroceryNSAF!$A$2:$A$251,0))),NA())</f>
        <v>#N/A</v>
      </c>
      <c r="I82" s="25" t="e">
        <f>IFERROR(IF(AND(ISERROR($E83),ISERROR(INDEX(GroceryNSAF!E$2:E$251,MATCH(GroceryNSA!$C82,GroceryNSAF!$A$2:$A$251,0)))),$E82,INDEX(GroceryNSAF!E$2:E$251,MATCH(GroceryNSA!$C82,GroceryNSAF!$A$2:$A$251,0))),NA())</f>
        <v>#N/A</v>
      </c>
      <c r="J82" s="25" t="e">
        <f>IFERROR(IF(AND(ISERROR($E83),ISERROR(INDEX(GroceryNSAF!F$2:F$251,MATCH(GroceryNSA!$C82,GroceryNSAF!$A$2:$A$251,0)))),$E82,INDEX(GroceryNSAF!F$2:F$251,MATCH(GroceryNSA!$C82,GroceryNSAF!$A$2:$A$251,0))),NA())</f>
        <v>#N/A</v>
      </c>
      <c r="V82" s="28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</row>
    <row r="83" spans="1:36" x14ac:dyDescent="0.25">
      <c r="A83" s="23">
        <f t="shared" si="11"/>
        <v>10</v>
      </c>
      <c r="B83" s="23">
        <f t="shared" si="12"/>
        <v>1998</v>
      </c>
      <c r="C83" s="23">
        <v>82</v>
      </c>
      <c r="D83" s="24">
        <v>36069</v>
      </c>
      <c r="E83" s="25">
        <f>IF(ISBLANK(table!F83),NA(),table!F83)</f>
        <v>32214</v>
      </c>
      <c r="F83" s="26" t="e">
        <f>IFERROR(IF(AND(ISERROR($E84),ISERROR(INDEX(GroceryNSAF!B$2:B$251,MATCH(GroceryNSA!$C83,GroceryNSAF!$A$2:$A$251,0)))),$E83,INDEX(GroceryNSAF!B$2:B$251,MATCH(GroceryNSA!$C83,GroceryNSAF!$A$2:$A$251,0))),NA())</f>
        <v>#N/A</v>
      </c>
      <c r="G83" s="25" t="e">
        <f>IFERROR(IF(AND(ISERROR($E84),ISERROR(INDEX(GroceryNSAF!C$2:C$251,MATCH(GroceryNSA!$C83,GroceryNSAF!$A$2:$A$251,0)))),$E83,INDEX(GroceryNSAF!C$2:C$251,MATCH(GroceryNSA!$C83,GroceryNSAF!$A$2:$A$251,0))),NA())</f>
        <v>#N/A</v>
      </c>
      <c r="H83" s="25" t="e">
        <f>IFERROR(IF(AND(ISERROR($E84),ISERROR(INDEX(GroceryNSAF!D$2:D$251,MATCH(GroceryNSA!$C83,GroceryNSAF!$A$2:$A$251,0)))),$E83,INDEX(GroceryNSAF!D$2:D$251,MATCH(GroceryNSA!$C83,GroceryNSAF!$A$2:$A$251,0))),NA())</f>
        <v>#N/A</v>
      </c>
      <c r="I83" s="25" t="e">
        <f>IFERROR(IF(AND(ISERROR($E84),ISERROR(INDEX(GroceryNSAF!E$2:E$251,MATCH(GroceryNSA!$C83,GroceryNSAF!$A$2:$A$251,0)))),$E83,INDEX(GroceryNSAF!E$2:E$251,MATCH(GroceryNSA!$C83,GroceryNSAF!$A$2:$A$251,0))),NA())</f>
        <v>#N/A</v>
      </c>
      <c r="J83" s="25" t="e">
        <f>IFERROR(IF(AND(ISERROR($E84),ISERROR(INDEX(GroceryNSAF!F$2:F$251,MATCH(GroceryNSA!$C83,GroceryNSAF!$A$2:$A$251,0)))),$E83,INDEX(GroceryNSAF!F$2:F$251,MATCH(GroceryNSA!$C83,GroceryNSAF!$A$2:$A$251,0))),NA())</f>
        <v>#N/A</v>
      </c>
      <c r="V83" s="28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</row>
    <row r="84" spans="1:36" x14ac:dyDescent="0.25">
      <c r="A84" s="23">
        <f t="shared" si="11"/>
        <v>11</v>
      </c>
      <c r="B84" s="23">
        <f t="shared" si="12"/>
        <v>1998</v>
      </c>
      <c r="C84" s="23">
        <v>83</v>
      </c>
      <c r="D84" s="24">
        <v>36100</v>
      </c>
      <c r="E84" s="25">
        <f>IF(ISBLANK(table!F84),NA(),table!F84)</f>
        <v>31377</v>
      </c>
      <c r="F84" s="26" t="e">
        <f>IFERROR(IF(AND(ISERROR($E85),ISERROR(INDEX(GroceryNSAF!B$2:B$251,MATCH(GroceryNSA!$C84,GroceryNSAF!$A$2:$A$251,0)))),$E84,INDEX(GroceryNSAF!B$2:B$251,MATCH(GroceryNSA!$C84,GroceryNSAF!$A$2:$A$251,0))),NA())</f>
        <v>#N/A</v>
      </c>
      <c r="G84" s="25" t="e">
        <f>IFERROR(IF(AND(ISERROR($E85),ISERROR(INDEX(GroceryNSAF!C$2:C$251,MATCH(GroceryNSA!$C84,GroceryNSAF!$A$2:$A$251,0)))),$E84,INDEX(GroceryNSAF!C$2:C$251,MATCH(GroceryNSA!$C84,GroceryNSAF!$A$2:$A$251,0))),NA())</f>
        <v>#N/A</v>
      </c>
      <c r="H84" s="25" t="e">
        <f>IFERROR(IF(AND(ISERROR($E85),ISERROR(INDEX(GroceryNSAF!D$2:D$251,MATCH(GroceryNSA!$C84,GroceryNSAF!$A$2:$A$251,0)))),$E84,INDEX(GroceryNSAF!D$2:D$251,MATCH(GroceryNSA!$C84,GroceryNSAF!$A$2:$A$251,0))),NA())</f>
        <v>#N/A</v>
      </c>
      <c r="I84" s="25" t="e">
        <f>IFERROR(IF(AND(ISERROR($E85),ISERROR(INDEX(GroceryNSAF!E$2:E$251,MATCH(GroceryNSA!$C84,GroceryNSAF!$A$2:$A$251,0)))),$E84,INDEX(GroceryNSAF!E$2:E$251,MATCH(GroceryNSA!$C84,GroceryNSAF!$A$2:$A$251,0))),NA())</f>
        <v>#N/A</v>
      </c>
      <c r="J84" s="25" t="e">
        <f>IFERROR(IF(AND(ISERROR($E85),ISERROR(INDEX(GroceryNSAF!F$2:F$251,MATCH(GroceryNSA!$C84,GroceryNSAF!$A$2:$A$251,0)))),$E84,INDEX(GroceryNSAF!F$2:F$251,MATCH(GroceryNSA!$C84,GroceryNSAF!$A$2:$A$251,0))),NA())</f>
        <v>#N/A</v>
      </c>
      <c r="V84" s="28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</row>
    <row r="85" spans="1:36" x14ac:dyDescent="0.25">
      <c r="A85" s="23">
        <f t="shared" si="11"/>
        <v>12</v>
      </c>
      <c r="B85" s="23">
        <f t="shared" si="12"/>
        <v>1998</v>
      </c>
      <c r="C85" s="23">
        <v>84</v>
      </c>
      <c r="D85" s="24">
        <v>36130</v>
      </c>
      <c r="E85" s="25">
        <f>IF(ISBLANK(table!F85),NA(),table!F85)</f>
        <v>34681</v>
      </c>
      <c r="F85" s="26" t="e">
        <f>IFERROR(IF(AND(ISERROR($E86),ISERROR(INDEX(GroceryNSAF!B$2:B$251,MATCH(GroceryNSA!$C85,GroceryNSAF!$A$2:$A$251,0)))),$E85,INDEX(GroceryNSAF!B$2:B$251,MATCH(GroceryNSA!$C85,GroceryNSAF!$A$2:$A$251,0))),NA())</f>
        <v>#N/A</v>
      </c>
      <c r="G85" s="25" t="e">
        <f>IFERROR(IF(AND(ISERROR($E86),ISERROR(INDEX(GroceryNSAF!C$2:C$251,MATCH(GroceryNSA!$C85,GroceryNSAF!$A$2:$A$251,0)))),$E85,INDEX(GroceryNSAF!C$2:C$251,MATCH(GroceryNSA!$C85,GroceryNSAF!$A$2:$A$251,0))),NA())</f>
        <v>#N/A</v>
      </c>
      <c r="H85" s="25" t="e">
        <f>IFERROR(IF(AND(ISERROR($E86),ISERROR(INDEX(GroceryNSAF!D$2:D$251,MATCH(GroceryNSA!$C85,GroceryNSAF!$A$2:$A$251,0)))),$E85,INDEX(GroceryNSAF!D$2:D$251,MATCH(GroceryNSA!$C85,GroceryNSAF!$A$2:$A$251,0))),NA())</f>
        <v>#N/A</v>
      </c>
      <c r="I85" s="25" t="e">
        <f>IFERROR(IF(AND(ISERROR($E86),ISERROR(INDEX(GroceryNSAF!E$2:E$251,MATCH(GroceryNSA!$C85,GroceryNSAF!$A$2:$A$251,0)))),$E85,INDEX(GroceryNSAF!E$2:E$251,MATCH(GroceryNSA!$C85,GroceryNSAF!$A$2:$A$251,0))),NA())</f>
        <v>#N/A</v>
      </c>
      <c r="J85" s="25" t="e">
        <f>IFERROR(IF(AND(ISERROR($E86),ISERROR(INDEX(GroceryNSAF!F$2:F$251,MATCH(GroceryNSA!$C85,GroceryNSAF!$A$2:$A$251,0)))),$E85,INDEX(GroceryNSAF!F$2:F$251,MATCH(GroceryNSA!$C85,GroceryNSAF!$A$2:$A$251,0))),NA())</f>
        <v>#N/A</v>
      </c>
      <c r="V85" s="28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</row>
    <row r="86" spans="1:36" x14ac:dyDescent="0.25">
      <c r="A86" s="23">
        <f t="shared" si="11"/>
        <v>1</v>
      </c>
      <c r="B86" s="23">
        <f t="shared" si="12"/>
        <v>1999</v>
      </c>
      <c r="C86" s="23">
        <v>85</v>
      </c>
      <c r="D86" s="24">
        <v>36161</v>
      </c>
      <c r="E86" s="25">
        <f>IF(ISBLANK(table!F86),NA(),table!F86)</f>
        <v>31516</v>
      </c>
      <c r="F86" s="26" t="e">
        <f>IFERROR(IF(AND(ISERROR($E87),ISERROR(INDEX(GroceryNSAF!B$2:B$251,MATCH(GroceryNSA!$C86,GroceryNSAF!$A$2:$A$251,0)))),$E86,INDEX(GroceryNSAF!B$2:B$251,MATCH(GroceryNSA!$C86,GroceryNSAF!$A$2:$A$251,0))),NA())</f>
        <v>#N/A</v>
      </c>
      <c r="G86" s="25" t="e">
        <f>IFERROR(IF(AND(ISERROR($E87),ISERROR(INDEX(GroceryNSAF!C$2:C$251,MATCH(GroceryNSA!$C86,GroceryNSAF!$A$2:$A$251,0)))),$E86,INDEX(GroceryNSAF!C$2:C$251,MATCH(GroceryNSA!$C86,GroceryNSAF!$A$2:$A$251,0))),NA())</f>
        <v>#N/A</v>
      </c>
      <c r="H86" s="25" t="e">
        <f>IFERROR(IF(AND(ISERROR($E87),ISERROR(INDEX(GroceryNSAF!D$2:D$251,MATCH(GroceryNSA!$C86,GroceryNSAF!$A$2:$A$251,0)))),$E86,INDEX(GroceryNSAF!D$2:D$251,MATCH(GroceryNSA!$C86,GroceryNSAF!$A$2:$A$251,0))),NA())</f>
        <v>#N/A</v>
      </c>
      <c r="I86" s="25" t="e">
        <f>IFERROR(IF(AND(ISERROR($E87),ISERROR(INDEX(GroceryNSAF!E$2:E$251,MATCH(GroceryNSA!$C86,GroceryNSAF!$A$2:$A$251,0)))),$E86,INDEX(GroceryNSAF!E$2:E$251,MATCH(GroceryNSA!$C86,GroceryNSAF!$A$2:$A$251,0))),NA())</f>
        <v>#N/A</v>
      </c>
      <c r="J86" s="25" t="e">
        <f>IFERROR(IF(AND(ISERROR($E87),ISERROR(INDEX(GroceryNSAF!F$2:F$251,MATCH(GroceryNSA!$C86,GroceryNSAF!$A$2:$A$251,0)))),$E86,INDEX(GroceryNSAF!F$2:F$251,MATCH(GroceryNSA!$C86,GroceryNSAF!$A$2:$A$251,0))),NA())</f>
        <v>#N/A</v>
      </c>
      <c r="V86" s="28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</row>
    <row r="87" spans="1:36" x14ac:dyDescent="0.25">
      <c r="A87" s="23">
        <f t="shared" si="11"/>
        <v>2</v>
      </c>
      <c r="B87" s="23">
        <f t="shared" si="12"/>
        <v>1999</v>
      </c>
      <c r="C87" s="23">
        <v>86</v>
      </c>
      <c r="D87" s="24">
        <v>36192</v>
      </c>
      <c r="E87" s="25">
        <f>IF(ISBLANK(table!F87),NA(),table!F87)</f>
        <v>29413</v>
      </c>
      <c r="F87" s="26" t="e">
        <f>IFERROR(IF(AND(ISERROR($E88),ISERROR(INDEX(GroceryNSAF!B$2:B$251,MATCH(GroceryNSA!$C87,GroceryNSAF!$A$2:$A$251,0)))),$E87,INDEX(GroceryNSAF!B$2:B$251,MATCH(GroceryNSA!$C87,GroceryNSAF!$A$2:$A$251,0))),NA())</f>
        <v>#N/A</v>
      </c>
      <c r="G87" s="25" t="e">
        <f>IFERROR(IF(AND(ISERROR($E88),ISERROR(INDEX(GroceryNSAF!C$2:C$251,MATCH(GroceryNSA!$C87,GroceryNSAF!$A$2:$A$251,0)))),$E87,INDEX(GroceryNSAF!C$2:C$251,MATCH(GroceryNSA!$C87,GroceryNSAF!$A$2:$A$251,0))),NA())</f>
        <v>#N/A</v>
      </c>
      <c r="H87" s="25" t="e">
        <f>IFERROR(IF(AND(ISERROR($E88),ISERROR(INDEX(GroceryNSAF!D$2:D$251,MATCH(GroceryNSA!$C87,GroceryNSAF!$A$2:$A$251,0)))),$E87,INDEX(GroceryNSAF!D$2:D$251,MATCH(GroceryNSA!$C87,GroceryNSAF!$A$2:$A$251,0))),NA())</f>
        <v>#N/A</v>
      </c>
      <c r="I87" s="25" t="e">
        <f>IFERROR(IF(AND(ISERROR($E88),ISERROR(INDEX(GroceryNSAF!E$2:E$251,MATCH(GroceryNSA!$C87,GroceryNSAF!$A$2:$A$251,0)))),$E87,INDEX(GroceryNSAF!E$2:E$251,MATCH(GroceryNSA!$C87,GroceryNSAF!$A$2:$A$251,0))),NA())</f>
        <v>#N/A</v>
      </c>
      <c r="J87" s="25" t="e">
        <f>IFERROR(IF(AND(ISERROR($E88),ISERROR(INDEX(GroceryNSAF!F$2:F$251,MATCH(GroceryNSA!$C87,GroceryNSAF!$A$2:$A$251,0)))),$E87,INDEX(GroceryNSAF!F$2:F$251,MATCH(GroceryNSA!$C87,GroceryNSAF!$A$2:$A$251,0))),NA())</f>
        <v>#N/A</v>
      </c>
      <c r="V87" s="28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</row>
    <row r="88" spans="1:36" x14ac:dyDescent="0.25">
      <c r="A88" s="23">
        <f t="shared" si="11"/>
        <v>3</v>
      </c>
      <c r="B88" s="23">
        <f t="shared" si="12"/>
        <v>1999</v>
      </c>
      <c r="C88" s="23">
        <v>87</v>
      </c>
      <c r="D88" s="24">
        <v>36220</v>
      </c>
      <c r="E88" s="25">
        <f>IF(ISBLANK(table!F88),NA(),table!F88)</f>
        <v>32451</v>
      </c>
      <c r="F88" s="26" t="e">
        <f>IFERROR(IF(AND(ISERROR($E89),ISERROR(INDEX(GroceryNSAF!B$2:B$251,MATCH(GroceryNSA!$C88,GroceryNSAF!$A$2:$A$251,0)))),$E88,INDEX(GroceryNSAF!B$2:B$251,MATCH(GroceryNSA!$C88,GroceryNSAF!$A$2:$A$251,0))),NA())</f>
        <v>#N/A</v>
      </c>
      <c r="G88" s="25" t="e">
        <f>IFERROR(IF(AND(ISERROR($E89),ISERROR(INDEX(GroceryNSAF!C$2:C$251,MATCH(GroceryNSA!$C88,GroceryNSAF!$A$2:$A$251,0)))),$E88,INDEX(GroceryNSAF!C$2:C$251,MATCH(GroceryNSA!$C88,GroceryNSAF!$A$2:$A$251,0))),NA())</f>
        <v>#N/A</v>
      </c>
      <c r="H88" s="25" t="e">
        <f>IFERROR(IF(AND(ISERROR($E89),ISERROR(INDEX(GroceryNSAF!D$2:D$251,MATCH(GroceryNSA!$C88,GroceryNSAF!$A$2:$A$251,0)))),$E88,INDEX(GroceryNSAF!D$2:D$251,MATCH(GroceryNSA!$C88,GroceryNSAF!$A$2:$A$251,0))),NA())</f>
        <v>#N/A</v>
      </c>
      <c r="I88" s="25" t="e">
        <f>IFERROR(IF(AND(ISERROR($E89),ISERROR(INDEX(GroceryNSAF!E$2:E$251,MATCH(GroceryNSA!$C88,GroceryNSAF!$A$2:$A$251,0)))),$E88,INDEX(GroceryNSAF!E$2:E$251,MATCH(GroceryNSA!$C88,GroceryNSAF!$A$2:$A$251,0))),NA())</f>
        <v>#N/A</v>
      </c>
      <c r="J88" s="25" t="e">
        <f>IFERROR(IF(AND(ISERROR($E89),ISERROR(INDEX(GroceryNSAF!F$2:F$251,MATCH(GroceryNSA!$C88,GroceryNSAF!$A$2:$A$251,0)))),$E88,INDEX(GroceryNSAF!F$2:F$251,MATCH(GroceryNSA!$C88,GroceryNSAF!$A$2:$A$251,0))),NA())</f>
        <v>#N/A</v>
      </c>
      <c r="V88" s="28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</row>
    <row r="89" spans="1:36" x14ac:dyDescent="0.25">
      <c r="A89" s="23">
        <f t="shared" si="11"/>
        <v>4</v>
      </c>
      <c r="B89" s="23">
        <f t="shared" si="12"/>
        <v>1999</v>
      </c>
      <c r="C89" s="23">
        <v>88</v>
      </c>
      <c r="D89" s="24">
        <v>36251</v>
      </c>
      <c r="E89" s="25">
        <f>IF(ISBLANK(table!F89),NA(),table!F89)</f>
        <v>31948</v>
      </c>
      <c r="F89" s="26" t="e">
        <f>IFERROR(IF(AND(ISERROR($E90),ISERROR(INDEX(GroceryNSAF!B$2:B$251,MATCH(GroceryNSA!$C89,GroceryNSAF!$A$2:$A$251,0)))),$E89,INDEX(GroceryNSAF!B$2:B$251,MATCH(GroceryNSA!$C89,GroceryNSAF!$A$2:$A$251,0))),NA())</f>
        <v>#N/A</v>
      </c>
      <c r="G89" s="25" t="e">
        <f>IFERROR(IF(AND(ISERROR($E90),ISERROR(INDEX(GroceryNSAF!C$2:C$251,MATCH(GroceryNSA!$C89,GroceryNSAF!$A$2:$A$251,0)))),$E89,INDEX(GroceryNSAF!C$2:C$251,MATCH(GroceryNSA!$C89,GroceryNSAF!$A$2:$A$251,0))),NA())</f>
        <v>#N/A</v>
      </c>
      <c r="H89" s="25" t="e">
        <f>IFERROR(IF(AND(ISERROR($E90),ISERROR(INDEX(GroceryNSAF!D$2:D$251,MATCH(GroceryNSA!$C89,GroceryNSAF!$A$2:$A$251,0)))),$E89,INDEX(GroceryNSAF!D$2:D$251,MATCH(GroceryNSA!$C89,GroceryNSAF!$A$2:$A$251,0))),NA())</f>
        <v>#N/A</v>
      </c>
      <c r="I89" s="25" t="e">
        <f>IFERROR(IF(AND(ISERROR($E90),ISERROR(INDEX(GroceryNSAF!E$2:E$251,MATCH(GroceryNSA!$C89,GroceryNSAF!$A$2:$A$251,0)))),$E89,INDEX(GroceryNSAF!E$2:E$251,MATCH(GroceryNSA!$C89,GroceryNSAF!$A$2:$A$251,0))),NA())</f>
        <v>#N/A</v>
      </c>
      <c r="J89" s="25" t="e">
        <f>IFERROR(IF(AND(ISERROR($E90),ISERROR(INDEX(GroceryNSAF!F$2:F$251,MATCH(GroceryNSA!$C89,GroceryNSAF!$A$2:$A$251,0)))),$E89,INDEX(GroceryNSAF!F$2:F$251,MATCH(GroceryNSA!$C89,GroceryNSAF!$A$2:$A$251,0))),NA())</f>
        <v>#N/A</v>
      </c>
      <c r="V89" s="28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</row>
    <row r="90" spans="1:36" x14ac:dyDescent="0.25">
      <c r="A90" s="23">
        <f t="shared" si="11"/>
        <v>5</v>
      </c>
      <c r="B90" s="23">
        <f t="shared" si="12"/>
        <v>1999</v>
      </c>
      <c r="C90" s="23">
        <v>89</v>
      </c>
      <c r="D90" s="24">
        <v>36281</v>
      </c>
      <c r="E90" s="25">
        <f>IF(ISBLANK(table!F90),NA(),table!F90)</f>
        <v>33727</v>
      </c>
      <c r="F90" s="26" t="e">
        <f>IFERROR(IF(AND(ISERROR($E91),ISERROR(INDEX(GroceryNSAF!B$2:B$251,MATCH(GroceryNSA!$C90,GroceryNSAF!$A$2:$A$251,0)))),$E90,INDEX(GroceryNSAF!B$2:B$251,MATCH(GroceryNSA!$C90,GroceryNSAF!$A$2:$A$251,0))),NA())</f>
        <v>#N/A</v>
      </c>
      <c r="G90" s="25" t="e">
        <f>IFERROR(IF(AND(ISERROR($E91),ISERROR(INDEX(GroceryNSAF!C$2:C$251,MATCH(GroceryNSA!$C90,GroceryNSAF!$A$2:$A$251,0)))),$E90,INDEX(GroceryNSAF!C$2:C$251,MATCH(GroceryNSA!$C90,GroceryNSAF!$A$2:$A$251,0))),NA())</f>
        <v>#N/A</v>
      </c>
      <c r="H90" s="25" t="e">
        <f>IFERROR(IF(AND(ISERROR($E91),ISERROR(INDEX(GroceryNSAF!D$2:D$251,MATCH(GroceryNSA!$C90,GroceryNSAF!$A$2:$A$251,0)))),$E90,INDEX(GroceryNSAF!D$2:D$251,MATCH(GroceryNSA!$C90,GroceryNSAF!$A$2:$A$251,0))),NA())</f>
        <v>#N/A</v>
      </c>
      <c r="I90" s="25" t="e">
        <f>IFERROR(IF(AND(ISERROR($E91),ISERROR(INDEX(GroceryNSAF!E$2:E$251,MATCH(GroceryNSA!$C90,GroceryNSAF!$A$2:$A$251,0)))),$E90,INDEX(GroceryNSAF!E$2:E$251,MATCH(GroceryNSA!$C90,GroceryNSAF!$A$2:$A$251,0))),NA())</f>
        <v>#N/A</v>
      </c>
      <c r="J90" s="25" t="e">
        <f>IFERROR(IF(AND(ISERROR($E91),ISERROR(INDEX(GroceryNSAF!F$2:F$251,MATCH(GroceryNSA!$C90,GroceryNSAF!$A$2:$A$251,0)))),$E90,INDEX(GroceryNSAF!F$2:F$251,MATCH(GroceryNSA!$C90,GroceryNSAF!$A$2:$A$251,0))),NA())</f>
        <v>#N/A</v>
      </c>
      <c r="V90" s="28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</row>
    <row r="91" spans="1:36" x14ac:dyDescent="0.25">
      <c r="A91" s="23">
        <f t="shared" si="11"/>
        <v>6</v>
      </c>
      <c r="B91" s="23">
        <f t="shared" si="12"/>
        <v>1999</v>
      </c>
      <c r="C91" s="23">
        <v>90</v>
      </c>
      <c r="D91" s="24">
        <v>36312</v>
      </c>
      <c r="E91" s="25">
        <f>IF(ISBLANK(table!F91),NA(),table!F91)</f>
        <v>32568</v>
      </c>
      <c r="F91" s="26" t="e">
        <f>IFERROR(IF(AND(ISERROR($E92),ISERROR(INDEX(GroceryNSAF!B$2:B$251,MATCH(GroceryNSA!$C91,GroceryNSAF!$A$2:$A$251,0)))),$E91,INDEX(GroceryNSAF!B$2:B$251,MATCH(GroceryNSA!$C91,GroceryNSAF!$A$2:$A$251,0))),NA())</f>
        <v>#N/A</v>
      </c>
      <c r="G91" s="25" t="e">
        <f>IFERROR(IF(AND(ISERROR($E92),ISERROR(INDEX(GroceryNSAF!C$2:C$251,MATCH(GroceryNSA!$C91,GroceryNSAF!$A$2:$A$251,0)))),$E91,INDEX(GroceryNSAF!C$2:C$251,MATCH(GroceryNSA!$C91,GroceryNSAF!$A$2:$A$251,0))),NA())</f>
        <v>#N/A</v>
      </c>
      <c r="H91" s="25" t="e">
        <f>IFERROR(IF(AND(ISERROR($E92),ISERROR(INDEX(GroceryNSAF!D$2:D$251,MATCH(GroceryNSA!$C91,GroceryNSAF!$A$2:$A$251,0)))),$E91,INDEX(GroceryNSAF!D$2:D$251,MATCH(GroceryNSA!$C91,GroceryNSAF!$A$2:$A$251,0))),NA())</f>
        <v>#N/A</v>
      </c>
      <c r="I91" s="25" t="e">
        <f>IFERROR(IF(AND(ISERROR($E92),ISERROR(INDEX(GroceryNSAF!E$2:E$251,MATCH(GroceryNSA!$C91,GroceryNSAF!$A$2:$A$251,0)))),$E91,INDEX(GroceryNSAF!E$2:E$251,MATCH(GroceryNSA!$C91,GroceryNSAF!$A$2:$A$251,0))),NA())</f>
        <v>#N/A</v>
      </c>
      <c r="J91" s="25" t="e">
        <f>IFERROR(IF(AND(ISERROR($E92),ISERROR(INDEX(GroceryNSAF!F$2:F$251,MATCH(GroceryNSA!$C91,GroceryNSAF!$A$2:$A$251,0)))),$E91,INDEX(GroceryNSAF!F$2:F$251,MATCH(GroceryNSA!$C91,GroceryNSAF!$A$2:$A$251,0))),NA())</f>
        <v>#N/A</v>
      </c>
      <c r="V91" s="28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</row>
    <row r="92" spans="1:36" x14ac:dyDescent="0.25">
      <c r="A92" s="23">
        <f t="shared" si="11"/>
        <v>7</v>
      </c>
      <c r="B92" s="23">
        <f t="shared" si="12"/>
        <v>1999</v>
      </c>
      <c r="C92" s="23">
        <v>91</v>
      </c>
      <c r="D92" s="24">
        <v>36342</v>
      </c>
      <c r="E92" s="25">
        <f>IF(ISBLANK(table!F92),NA(),table!F92)</f>
        <v>34568</v>
      </c>
      <c r="F92" s="26" t="e">
        <f>IFERROR(IF(AND(ISERROR($E93),ISERROR(INDEX(GroceryNSAF!B$2:B$251,MATCH(GroceryNSA!$C92,GroceryNSAF!$A$2:$A$251,0)))),$E92,INDEX(GroceryNSAF!B$2:B$251,MATCH(GroceryNSA!$C92,GroceryNSAF!$A$2:$A$251,0))),NA())</f>
        <v>#N/A</v>
      </c>
      <c r="G92" s="25" t="e">
        <f>IFERROR(IF(AND(ISERROR($E93),ISERROR(INDEX(GroceryNSAF!C$2:C$251,MATCH(GroceryNSA!$C92,GroceryNSAF!$A$2:$A$251,0)))),$E92,INDEX(GroceryNSAF!C$2:C$251,MATCH(GroceryNSA!$C92,GroceryNSAF!$A$2:$A$251,0))),NA())</f>
        <v>#N/A</v>
      </c>
      <c r="H92" s="25" t="e">
        <f>IFERROR(IF(AND(ISERROR($E93),ISERROR(INDEX(GroceryNSAF!D$2:D$251,MATCH(GroceryNSA!$C92,GroceryNSAF!$A$2:$A$251,0)))),$E92,INDEX(GroceryNSAF!D$2:D$251,MATCH(GroceryNSA!$C92,GroceryNSAF!$A$2:$A$251,0))),NA())</f>
        <v>#N/A</v>
      </c>
      <c r="I92" s="25" t="e">
        <f>IFERROR(IF(AND(ISERROR($E93),ISERROR(INDEX(GroceryNSAF!E$2:E$251,MATCH(GroceryNSA!$C92,GroceryNSAF!$A$2:$A$251,0)))),$E92,INDEX(GroceryNSAF!E$2:E$251,MATCH(GroceryNSA!$C92,GroceryNSAF!$A$2:$A$251,0))),NA())</f>
        <v>#N/A</v>
      </c>
      <c r="J92" s="25" t="e">
        <f>IFERROR(IF(AND(ISERROR($E93),ISERROR(INDEX(GroceryNSAF!F$2:F$251,MATCH(GroceryNSA!$C92,GroceryNSAF!$A$2:$A$251,0)))),$E92,INDEX(GroceryNSAF!F$2:F$251,MATCH(GroceryNSA!$C92,GroceryNSAF!$A$2:$A$251,0))),NA())</f>
        <v>#N/A</v>
      </c>
      <c r="V92" s="28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</row>
    <row r="93" spans="1:36" x14ac:dyDescent="0.25">
      <c r="A93" s="23">
        <f t="shared" si="11"/>
        <v>8</v>
      </c>
      <c r="B93" s="23">
        <f t="shared" si="12"/>
        <v>1999</v>
      </c>
      <c r="C93" s="23">
        <v>92</v>
      </c>
      <c r="D93" s="24">
        <v>36373</v>
      </c>
      <c r="E93" s="25">
        <f>IF(ISBLANK(table!F93),NA(),table!F93)</f>
        <v>32944</v>
      </c>
      <c r="F93" s="26" t="e">
        <f>IFERROR(IF(AND(ISERROR($E94),ISERROR(INDEX(GroceryNSAF!B$2:B$251,MATCH(GroceryNSA!$C93,GroceryNSAF!$A$2:$A$251,0)))),$E93,INDEX(GroceryNSAF!B$2:B$251,MATCH(GroceryNSA!$C93,GroceryNSAF!$A$2:$A$251,0))),NA())</f>
        <v>#N/A</v>
      </c>
      <c r="G93" s="25" t="e">
        <f>IFERROR(IF(AND(ISERROR($E94),ISERROR(INDEX(GroceryNSAF!C$2:C$251,MATCH(GroceryNSA!$C93,GroceryNSAF!$A$2:$A$251,0)))),$E93,INDEX(GroceryNSAF!C$2:C$251,MATCH(GroceryNSA!$C93,GroceryNSAF!$A$2:$A$251,0))),NA())</f>
        <v>#N/A</v>
      </c>
      <c r="H93" s="25" t="e">
        <f>IFERROR(IF(AND(ISERROR($E94),ISERROR(INDEX(GroceryNSAF!D$2:D$251,MATCH(GroceryNSA!$C93,GroceryNSAF!$A$2:$A$251,0)))),$E93,INDEX(GroceryNSAF!D$2:D$251,MATCH(GroceryNSA!$C93,GroceryNSAF!$A$2:$A$251,0))),NA())</f>
        <v>#N/A</v>
      </c>
      <c r="I93" s="25" t="e">
        <f>IFERROR(IF(AND(ISERROR($E94),ISERROR(INDEX(GroceryNSAF!E$2:E$251,MATCH(GroceryNSA!$C93,GroceryNSAF!$A$2:$A$251,0)))),$E93,INDEX(GroceryNSAF!E$2:E$251,MATCH(GroceryNSA!$C93,GroceryNSAF!$A$2:$A$251,0))),NA())</f>
        <v>#N/A</v>
      </c>
      <c r="J93" s="25" t="e">
        <f>IFERROR(IF(AND(ISERROR($E94),ISERROR(INDEX(GroceryNSAF!F$2:F$251,MATCH(GroceryNSA!$C93,GroceryNSAF!$A$2:$A$251,0)))),$E93,INDEX(GroceryNSAF!F$2:F$251,MATCH(GroceryNSA!$C93,GroceryNSAF!$A$2:$A$251,0))),NA())</f>
        <v>#N/A</v>
      </c>
      <c r="V93" s="28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</row>
    <row r="94" spans="1:36" x14ac:dyDescent="0.25">
      <c r="A94" s="23">
        <f t="shared" si="11"/>
        <v>9</v>
      </c>
      <c r="B94" s="23">
        <f t="shared" si="12"/>
        <v>1999</v>
      </c>
      <c r="C94" s="23">
        <v>93</v>
      </c>
      <c r="D94" s="24">
        <v>36404</v>
      </c>
      <c r="E94" s="25">
        <f>IF(ISBLANK(table!F94),NA(),table!F94)</f>
        <v>32624</v>
      </c>
      <c r="F94" s="26" t="e">
        <f>IFERROR(IF(AND(ISERROR($E95),ISERROR(INDEX(GroceryNSAF!B$2:B$251,MATCH(GroceryNSA!$C94,GroceryNSAF!$A$2:$A$251,0)))),$E94,INDEX(GroceryNSAF!B$2:B$251,MATCH(GroceryNSA!$C94,GroceryNSAF!$A$2:$A$251,0))),NA())</f>
        <v>#N/A</v>
      </c>
      <c r="G94" s="25" t="e">
        <f>IFERROR(IF(AND(ISERROR($E95),ISERROR(INDEX(GroceryNSAF!C$2:C$251,MATCH(GroceryNSA!$C94,GroceryNSAF!$A$2:$A$251,0)))),$E94,INDEX(GroceryNSAF!C$2:C$251,MATCH(GroceryNSA!$C94,GroceryNSAF!$A$2:$A$251,0))),NA())</f>
        <v>#N/A</v>
      </c>
      <c r="H94" s="25" t="e">
        <f>IFERROR(IF(AND(ISERROR($E95),ISERROR(INDEX(GroceryNSAF!D$2:D$251,MATCH(GroceryNSA!$C94,GroceryNSAF!$A$2:$A$251,0)))),$E94,INDEX(GroceryNSAF!D$2:D$251,MATCH(GroceryNSA!$C94,GroceryNSAF!$A$2:$A$251,0))),NA())</f>
        <v>#N/A</v>
      </c>
      <c r="I94" s="25" t="e">
        <f>IFERROR(IF(AND(ISERROR($E95),ISERROR(INDEX(GroceryNSAF!E$2:E$251,MATCH(GroceryNSA!$C94,GroceryNSAF!$A$2:$A$251,0)))),$E94,INDEX(GroceryNSAF!E$2:E$251,MATCH(GroceryNSA!$C94,GroceryNSAF!$A$2:$A$251,0))),NA())</f>
        <v>#N/A</v>
      </c>
      <c r="J94" s="25" t="e">
        <f>IFERROR(IF(AND(ISERROR($E95),ISERROR(INDEX(GroceryNSAF!F$2:F$251,MATCH(GroceryNSA!$C94,GroceryNSAF!$A$2:$A$251,0)))),$E94,INDEX(GroceryNSAF!F$2:F$251,MATCH(GroceryNSA!$C94,GroceryNSAF!$A$2:$A$251,0))),NA())</f>
        <v>#N/A</v>
      </c>
      <c r="V94" s="28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</row>
    <row r="95" spans="1:36" x14ac:dyDescent="0.25">
      <c r="A95" s="23">
        <f t="shared" si="11"/>
        <v>10</v>
      </c>
      <c r="B95" s="23">
        <f t="shared" si="12"/>
        <v>1999</v>
      </c>
      <c r="C95" s="23">
        <v>94</v>
      </c>
      <c r="D95" s="24">
        <v>36434</v>
      </c>
      <c r="E95" s="25">
        <f>IF(ISBLANK(table!F95),NA(),table!F95)</f>
        <v>32935</v>
      </c>
      <c r="F95" s="26" t="e">
        <f>IFERROR(IF(AND(ISERROR($E96),ISERROR(INDEX(GroceryNSAF!B$2:B$251,MATCH(GroceryNSA!$C95,GroceryNSAF!$A$2:$A$251,0)))),$E95,INDEX(GroceryNSAF!B$2:B$251,MATCH(GroceryNSA!$C95,GroceryNSAF!$A$2:$A$251,0))),NA())</f>
        <v>#N/A</v>
      </c>
      <c r="G95" s="25" t="e">
        <f>IFERROR(IF(AND(ISERROR($E96),ISERROR(INDEX(GroceryNSAF!C$2:C$251,MATCH(GroceryNSA!$C95,GroceryNSAF!$A$2:$A$251,0)))),$E95,INDEX(GroceryNSAF!C$2:C$251,MATCH(GroceryNSA!$C95,GroceryNSAF!$A$2:$A$251,0))),NA())</f>
        <v>#N/A</v>
      </c>
      <c r="H95" s="25" t="e">
        <f>IFERROR(IF(AND(ISERROR($E96),ISERROR(INDEX(GroceryNSAF!D$2:D$251,MATCH(GroceryNSA!$C95,GroceryNSAF!$A$2:$A$251,0)))),$E95,INDEX(GroceryNSAF!D$2:D$251,MATCH(GroceryNSA!$C95,GroceryNSAF!$A$2:$A$251,0))),NA())</f>
        <v>#N/A</v>
      </c>
      <c r="I95" s="25" t="e">
        <f>IFERROR(IF(AND(ISERROR($E96),ISERROR(INDEX(GroceryNSAF!E$2:E$251,MATCH(GroceryNSA!$C95,GroceryNSAF!$A$2:$A$251,0)))),$E95,INDEX(GroceryNSAF!E$2:E$251,MATCH(GroceryNSA!$C95,GroceryNSAF!$A$2:$A$251,0))),NA())</f>
        <v>#N/A</v>
      </c>
      <c r="J95" s="25" t="e">
        <f>IFERROR(IF(AND(ISERROR($E96),ISERROR(INDEX(GroceryNSAF!F$2:F$251,MATCH(GroceryNSA!$C95,GroceryNSAF!$A$2:$A$251,0)))),$E95,INDEX(GroceryNSAF!F$2:F$251,MATCH(GroceryNSA!$C95,GroceryNSAF!$A$2:$A$251,0))),NA())</f>
        <v>#N/A</v>
      </c>
      <c r="V95" s="28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</row>
    <row r="96" spans="1:36" x14ac:dyDescent="0.25">
      <c r="A96" s="23">
        <f t="shared" si="11"/>
        <v>11</v>
      </c>
      <c r="B96" s="23">
        <f t="shared" si="12"/>
        <v>1999</v>
      </c>
      <c r="C96" s="23">
        <v>95</v>
      </c>
      <c r="D96" s="24">
        <v>36465</v>
      </c>
      <c r="E96" s="25">
        <f>IF(ISBLANK(table!F96),NA(),table!F96)</f>
        <v>32510</v>
      </c>
      <c r="F96" s="26" t="e">
        <f>IFERROR(IF(AND(ISERROR($E97),ISERROR(INDEX(GroceryNSAF!B$2:B$251,MATCH(GroceryNSA!$C96,GroceryNSAF!$A$2:$A$251,0)))),$E96,INDEX(GroceryNSAF!B$2:B$251,MATCH(GroceryNSA!$C96,GroceryNSAF!$A$2:$A$251,0))),NA())</f>
        <v>#N/A</v>
      </c>
      <c r="G96" s="25" t="e">
        <f>IFERROR(IF(AND(ISERROR($E97),ISERROR(INDEX(GroceryNSAF!C$2:C$251,MATCH(GroceryNSA!$C96,GroceryNSAF!$A$2:$A$251,0)))),$E96,INDEX(GroceryNSAF!C$2:C$251,MATCH(GroceryNSA!$C96,GroceryNSAF!$A$2:$A$251,0))),NA())</f>
        <v>#N/A</v>
      </c>
      <c r="H96" s="25" t="e">
        <f>IFERROR(IF(AND(ISERROR($E97),ISERROR(INDEX(GroceryNSAF!D$2:D$251,MATCH(GroceryNSA!$C96,GroceryNSAF!$A$2:$A$251,0)))),$E96,INDEX(GroceryNSAF!D$2:D$251,MATCH(GroceryNSA!$C96,GroceryNSAF!$A$2:$A$251,0))),NA())</f>
        <v>#N/A</v>
      </c>
      <c r="I96" s="25" t="e">
        <f>IFERROR(IF(AND(ISERROR($E97),ISERROR(INDEX(GroceryNSAF!E$2:E$251,MATCH(GroceryNSA!$C96,GroceryNSAF!$A$2:$A$251,0)))),$E96,INDEX(GroceryNSAF!E$2:E$251,MATCH(GroceryNSA!$C96,GroceryNSAF!$A$2:$A$251,0))),NA())</f>
        <v>#N/A</v>
      </c>
      <c r="J96" s="25" t="e">
        <f>IFERROR(IF(AND(ISERROR($E97),ISERROR(INDEX(GroceryNSAF!F$2:F$251,MATCH(GroceryNSA!$C96,GroceryNSAF!$A$2:$A$251,0)))),$E96,INDEX(GroceryNSAF!F$2:F$251,MATCH(GroceryNSA!$C96,GroceryNSAF!$A$2:$A$251,0))),NA())</f>
        <v>#N/A</v>
      </c>
      <c r="V96" s="28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</row>
    <row r="97" spans="1:36" x14ac:dyDescent="0.25">
      <c r="A97" s="23">
        <f t="shared" si="11"/>
        <v>12</v>
      </c>
      <c r="B97" s="23">
        <f t="shared" si="12"/>
        <v>1999</v>
      </c>
      <c r="C97" s="23">
        <v>96</v>
      </c>
      <c r="D97" s="24">
        <v>36495</v>
      </c>
      <c r="E97" s="25">
        <f>IF(ISBLANK(table!F97),NA(),table!F97)</f>
        <v>37046</v>
      </c>
      <c r="F97" s="26" t="e">
        <f>IFERROR(IF(AND(ISERROR($E98),ISERROR(INDEX(GroceryNSAF!B$2:B$251,MATCH(GroceryNSA!$C97,GroceryNSAF!$A$2:$A$251,0)))),$E97,INDEX(GroceryNSAF!B$2:B$251,MATCH(GroceryNSA!$C97,GroceryNSAF!$A$2:$A$251,0))),NA())</f>
        <v>#N/A</v>
      </c>
      <c r="G97" s="25" t="e">
        <f>IFERROR(IF(AND(ISERROR($E98),ISERROR(INDEX(GroceryNSAF!C$2:C$251,MATCH(GroceryNSA!$C97,GroceryNSAF!$A$2:$A$251,0)))),$E97,INDEX(GroceryNSAF!C$2:C$251,MATCH(GroceryNSA!$C97,GroceryNSAF!$A$2:$A$251,0))),NA())</f>
        <v>#N/A</v>
      </c>
      <c r="H97" s="25" t="e">
        <f>IFERROR(IF(AND(ISERROR($E98),ISERROR(INDEX(GroceryNSAF!D$2:D$251,MATCH(GroceryNSA!$C97,GroceryNSAF!$A$2:$A$251,0)))),$E97,INDEX(GroceryNSAF!D$2:D$251,MATCH(GroceryNSA!$C97,GroceryNSAF!$A$2:$A$251,0))),NA())</f>
        <v>#N/A</v>
      </c>
      <c r="I97" s="25" t="e">
        <f>IFERROR(IF(AND(ISERROR($E98),ISERROR(INDEX(GroceryNSAF!E$2:E$251,MATCH(GroceryNSA!$C97,GroceryNSAF!$A$2:$A$251,0)))),$E97,INDEX(GroceryNSAF!E$2:E$251,MATCH(GroceryNSA!$C97,GroceryNSAF!$A$2:$A$251,0))),NA())</f>
        <v>#N/A</v>
      </c>
      <c r="J97" s="25" t="e">
        <f>IFERROR(IF(AND(ISERROR($E98),ISERROR(INDEX(GroceryNSAF!F$2:F$251,MATCH(GroceryNSA!$C97,GroceryNSAF!$A$2:$A$251,0)))),$E97,INDEX(GroceryNSAF!F$2:F$251,MATCH(GroceryNSA!$C97,GroceryNSAF!$A$2:$A$251,0))),NA())</f>
        <v>#N/A</v>
      </c>
      <c r="V97" s="28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</row>
    <row r="98" spans="1:36" x14ac:dyDescent="0.25">
      <c r="A98" s="23">
        <f t="shared" si="11"/>
        <v>1</v>
      </c>
      <c r="B98" s="23">
        <f t="shared" si="12"/>
        <v>2000</v>
      </c>
      <c r="C98" s="23">
        <v>97</v>
      </c>
      <c r="D98" s="24">
        <v>36526</v>
      </c>
      <c r="E98" s="25">
        <f>IF(ISBLANK(table!F98),NA(),table!F98)</f>
        <v>31336</v>
      </c>
      <c r="F98" s="26" t="e">
        <f>IFERROR(IF(AND(ISERROR($E99),ISERROR(INDEX(GroceryNSAF!B$2:B$251,MATCH(GroceryNSA!$C98,GroceryNSAF!$A$2:$A$251,0)))),$E98,INDEX(GroceryNSAF!B$2:B$251,MATCH(GroceryNSA!$C98,GroceryNSAF!$A$2:$A$251,0))),NA())</f>
        <v>#N/A</v>
      </c>
      <c r="G98" s="25" t="e">
        <f>IFERROR(IF(AND(ISERROR($E99),ISERROR(INDEX(GroceryNSAF!C$2:C$251,MATCH(GroceryNSA!$C98,GroceryNSAF!$A$2:$A$251,0)))),$E98,INDEX(GroceryNSAF!C$2:C$251,MATCH(GroceryNSA!$C98,GroceryNSAF!$A$2:$A$251,0))),NA())</f>
        <v>#N/A</v>
      </c>
      <c r="H98" s="25" t="e">
        <f>IFERROR(IF(AND(ISERROR($E99),ISERROR(INDEX(GroceryNSAF!D$2:D$251,MATCH(GroceryNSA!$C98,GroceryNSAF!$A$2:$A$251,0)))),$E98,INDEX(GroceryNSAF!D$2:D$251,MATCH(GroceryNSA!$C98,GroceryNSAF!$A$2:$A$251,0))),NA())</f>
        <v>#N/A</v>
      </c>
      <c r="I98" s="25" t="e">
        <f>IFERROR(IF(AND(ISERROR($E99),ISERROR(INDEX(GroceryNSAF!E$2:E$251,MATCH(GroceryNSA!$C98,GroceryNSAF!$A$2:$A$251,0)))),$E98,INDEX(GroceryNSAF!E$2:E$251,MATCH(GroceryNSA!$C98,GroceryNSAF!$A$2:$A$251,0))),NA())</f>
        <v>#N/A</v>
      </c>
      <c r="J98" s="25" t="e">
        <f>IFERROR(IF(AND(ISERROR($E99),ISERROR(INDEX(GroceryNSAF!F$2:F$251,MATCH(GroceryNSA!$C98,GroceryNSAF!$A$2:$A$251,0)))),$E98,INDEX(GroceryNSAF!F$2:F$251,MATCH(GroceryNSA!$C98,GroceryNSAF!$A$2:$A$251,0))),NA())</f>
        <v>#N/A</v>
      </c>
      <c r="V98" s="28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</row>
    <row r="99" spans="1:36" x14ac:dyDescent="0.25">
      <c r="A99" s="23">
        <f t="shared" si="11"/>
        <v>2</v>
      </c>
      <c r="B99" s="23">
        <f t="shared" si="12"/>
        <v>2000</v>
      </c>
      <c r="C99" s="23">
        <v>98</v>
      </c>
      <c r="D99" s="24">
        <v>36557</v>
      </c>
      <c r="E99" s="25">
        <f>IF(ISBLANK(table!F99),NA(),table!F99)</f>
        <v>30515</v>
      </c>
      <c r="F99" s="26" t="e">
        <f>IFERROR(IF(AND(ISERROR($E100),ISERROR(INDEX(GroceryNSAF!B$2:B$251,MATCH(GroceryNSA!$C99,GroceryNSAF!$A$2:$A$251,0)))),$E99,INDEX(GroceryNSAF!B$2:B$251,MATCH(GroceryNSA!$C99,GroceryNSAF!$A$2:$A$251,0))),NA())</f>
        <v>#N/A</v>
      </c>
      <c r="G99" s="25" t="e">
        <f>IFERROR(IF(AND(ISERROR($E100),ISERROR(INDEX(GroceryNSAF!C$2:C$251,MATCH(GroceryNSA!$C99,GroceryNSAF!$A$2:$A$251,0)))),$E99,INDEX(GroceryNSAF!C$2:C$251,MATCH(GroceryNSA!$C99,GroceryNSAF!$A$2:$A$251,0))),NA())</f>
        <v>#N/A</v>
      </c>
      <c r="H99" s="25" t="e">
        <f>IFERROR(IF(AND(ISERROR($E100),ISERROR(INDEX(GroceryNSAF!D$2:D$251,MATCH(GroceryNSA!$C99,GroceryNSAF!$A$2:$A$251,0)))),$E99,INDEX(GroceryNSAF!D$2:D$251,MATCH(GroceryNSA!$C99,GroceryNSAF!$A$2:$A$251,0))),NA())</f>
        <v>#N/A</v>
      </c>
      <c r="I99" s="25" t="e">
        <f>IFERROR(IF(AND(ISERROR($E100),ISERROR(INDEX(GroceryNSAF!E$2:E$251,MATCH(GroceryNSA!$C99,GroceryNSAF!$A$2:$A$251,0)))),$E99,INDEX(GroceryNSAF!E$2:E$251,MATCH(GroceryNSA!$C99,GroceryNSAF!$A$2:$A$251,0))),NA())</f>
        <v>#N/A</v>
      </c>
      <c r="J99" s="25" t="e">
        <f>IFERROR(IF(AND(ISERROR($E100),ISERROR(INDEX(GroceryNSAF!F$2:F$251,MATCH(GroceryNSA!$C99,GroceryNSAF!$A$2:$A$251,0)))),$E99,INDEX(GroceryNSAF!F$2:F$251,MATCH(GroceryNSA!$C99,GroceryNSAF!$A$2:$A$251,0))),NA())</f>
        <v>#N/A</v>
      </c>
      <c r="V99" s="28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</row>
    <row r="100" spans="1:36" x14ac:dyDescent="0.25">
      <c r="A100" s="23">
        <f t="shared" si="11"/>
        <v>3</v>
      </c>
      <c r="B100" s="23">
        <f t="shared" si="12"/>
        <v>2000</v>
      </c>
      <c r="C100" s="23">
        <v>99</v>
      </c>
      <c r="D100" s="24">
        <v>36586</v>
      </c>
      <c r="E100" s="25">
        <f>IF(ISBLANK(table!F100),NA(),table!F100)</f>
        <v>33216</v>
      </c>
      <c r="F100" s="26" t="e">
        <f>IFERROR(IF(AND(ISERROR($E101),ISERROR(INDEX(GroceryNSAF!B$2:B$251,MATCH(GroceryNSA!$C100,GroceryNSAF!$A$2:$A$251,0)))),$E100,INDEX(GroceryNSAF!B$2:B$251,MATCH(GroceryNSA!$C100,GroceryNSAF!$A$2:$A$251,0))),NA())</f>
        <v>#N/A</v>
      </c>
      <c r="G100" s="25" t="e">
        <f>IFERROR(IF(AND(ISERROR($E101),ISERROR(INDEX(GroceryNSAF!C$2:C$251,MATCH(GroceryNSA!$C100,GroceryNSAF!$A$2:$A$251,0)))),$E100,INDEX(GroceryNSAF!C$2:C$251,MATCH(GroceryNSA!$C100,GroceryNSAF!$A$2:$A$251,0))),NA())</f>
        <v>#N/A</v>
      </c>
      <c r="H100" s="25" t="e">
        <f>IFERROR(IF(AND(ISERROR($E101),ISERROR(INDEX(GroceryNSAF!D$2:D$251,MATCH(GroceryNSA!$C100,GroceryNSAF!$A$2:$A$251,0)))),$E100,INDEX(GroceryNSAF!D$2:D$251,MATCH(GroceryNSA!$C100,GroceryNSAF!$A$2:$A$251,0))),NA())</f>
        <v>#N/A</v>
      </c>
      <c r="I100" s="25" t="e">
        <f>IFERROR(IF(AND(ISERROR($E101),ISERROR(INDEX(GroceryNSAF!E$2:E$251,MATCH(GroceryNSA!$C100,GroceryNSAF!$A$2:$A$251,0)))),$E100,INDEX(GroceryNSAF!E$2:E$251,MATCH(GroceryNSA!$C100,GroceryNSAF!$A$2:$A$251,0))),NA())</f>
        <v>#N/A</v>
      </c>
      <c r="J100" s="25" t="e">
        <f>IFERROR(IF(AND(ISERROR($E101),ISERROR(INDEX(GroceryNSAF!F$2:F$251,MATCH(GroceryNSA!$C100,GroceryNSAF!$A$2:$A$251,0)))),$E100,INDEX(GroceryNSAF!F$2:F$251,MATCH(GroceryNSA!$C100,GroceryNSAF!$A$2:$A$251,0))),NA())</f>
        <v>#N/A</v>
      </c>
      <c r="V100" s="28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</row>
    <row r="101" spans="1:36" x14ac:dyDescent="0.25">
      <c r="A101" s="23">
        <f t="shared" si="11"/>
        <v>4</v>
      </c>
      <c r="B101" s="23">
        <f t="shared" si="12"/>
        <v>2000</v>
      </c>
      <c r="C101" s="23">
        <v>100</v>
      </c>
      <c r="D101" s="24">
        <v>36617</v>
      </c>
      <c r="E101" s="25">
        <f>IF(ISBLANK(table!F101),NA(),table!F101)</f>
        <v>33004</v>
      </c>
      <c r="F101" s="26" t="e">
        <f>IFERROR(IF(AND(ISERROR($E102),ISERROR(INDEX(GroceryNSAF!B$2:B$251,MATCH(GroceryNSA!$C101,GroceryNSAF!$A$2:$A$251,0)))),$E101,INDEX(GroceryNSAF!B$2:B$251,MATCH(GroceryNSA!$C101,GroceryNSAF!$A$2:$A$251,0))),NA())</f>
        <v>#N/A</v>
      </c>
      <c r="G101" s="25" t="e">
        <f>IFERROR(IF(AND(ISERROR($E102),ISERROR(INDEX(GroceryNSAF!C$2:C$251,MATCH(GroceryNSA!$C101,GroceryNSAF!$A$2:$A$251,0)))),$E101,INDEX(GroceryNSAF!C$2:C$251,MATCH(GroceryNSA!$C101,GroceryNSAF!$A$2:$A$251,0))),NA())</f>
        <v>#N/A</v>
      </c>
      <c r="H101" s="25" t="e">
        <f>IFERROR(IF(AND(ISERROR($E102),ISERROR(INDEX(GroceryNSAF!D$2:D$251,MATCH(GroceryNSA!$C101,GroceryNSAF!$A$2:$A$251,0)))),$E101,INDEX(GroceryNSAF!D$2:D$251,MATCH(GroceryNSA!$C101,GroceryNSAF!$A$2:$A$251,0))),NA())</f>
        <v>#N/A</v>
      </c>
      <c r="I101" s="25" t="e">
        <f>IFERROR(IF(AND(ISERROR($E102),ISERROR(INDEX(GroceryNSAF!E$2:E$251,MATCH(GroceryNSA!$C101,GroceryNSAF!$A$2:$A$251,0)))),$E101,INDEX(GroceryNSAF!E$2:E$251,MATCH(GroceryNSA!$C101,GroceryNSAF!$A$2:$A$251,0))),NA())</f>
        <v>#N/A</v>
      </c>
      <c r="J101" s="25" t="e">
        <f>IFERROR(IF(AND(ISERROR($E102),ISERROR(INDEX(GroceryNSAF!F$2:F$251,MATCH(GroceryNSA!$C101,GroceryNSAF!$A$2:$A$251,0)))),$E101,INDEX(GroceryNSAF!F$2:F$251,MATCH(GroceryNSA!$C101,GroceryNSAF!$A$2:$A$251,0))),NA())</f>
        <v>#N/A</v>
      </c>
      <c r="V101" s="28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</row>
    <row r="102" spans="1:36" x14ac:dyDescent="0.25">
      <c r="A102" s="23">
        <f t="shared" si="11"/>
        <v>5</v>
      </c>
      <c r="B102" s="23">
        <f t="shared" si="12"/>
        <v>2000</v>
      </c>
      <c r="C102" s="23">
        <v>101</v>
      </c>
      <c r="D102" s="24">
        <v>36647</v>
      </c>
      <c r="E102" s="25">
        <f>IF(ISBLANK(table!F102),NA(),table!F102)</f>
        <v>34085</v>
      </c>
      <c r="F102" s="26" t="e">
        <f>IFERROR(IF(AND(ISERROR($E103),ISERROR(INDEX(GroceryNSAF!B$2:B$251,MATCH(GroceryNSA!$C102,GroceryNSAF!$A$2:$A$251,0)))),$E102,INDEX(GroceryNSAF!B$2:B$251,MATCH(GroceryNSA!$C102,GroceryNSAF!$A$2:$A$251,0))),NA())</f>
        <v>#N/A</v>
      </c>
      <c r="G102" s="25" t="e">
        <f>IFERROR(IF(AND(ISERROR($E103),ISERROR(INDEX(GroceryNSAF!C$2:C$251,MATCH(GroceryNSA!$C102,GroceryNSAF!$A$2:$A$251,0)))),$E102,INDEX(GroceryNSAF!C$2:C$251,MATCH(GroceryNSA!$C102,GroceryNSAF!$A$2:$A$251,0))),NA())</f>
        <v>#N/A</v>
      </c>
      <c r="H102" s="25" t="e">
        <f>IFERROR(IF(AND(ISERROR($E103),ISERROR(INDEX(GroceryNSAF!D$2:D$251,MATCH(GroceryNSA!$C102,GroceryNSAF!$A$2:$A$251,0)))),$E102,INDEX(GroceryNSAF!D$2:D$251,MATCH(GroceryNSA!$C102,GroceryNSAF!$A$2:$A$251,0))),NA())</f>
        <v>#N/A</v>
      </c>
      <c r="I102" s="25" t="e">
        <f>IFERROR(IF(AND(ISERROR($E103),ISERROR(INDEX(GroceryNSAF!E$2:E$251,MATCH(GroceryNSA!$C102,GroceryNSAF!$A$2:$A$251,0)))),$E102,INDEX(GroceryNSAF!E$2:E$251,MATCH(GroceryNSA!$C102,GroceryNSAF!$A$2:$A$251,0))),NA())</f>
        <v>#N/A</v>
      </c>
      <c r="J102" s="25" t="e">
        <f>IFERROR(IF(AND(ISERROR($E103),ISERROR(INDEX(GroceryNSAF!F$2:F$251,MATCH(GroceryNSA!$C102,GroceryNSAF!$A$2:$A$251,0)))),$E102,INDEX(GroceryNSAF!F$2:F$251,MATCH(GroceryNSA!$C102,GroceryNSAF!$A$2:$A$251,0))),NA())</f>
        <v>#N/A</v>
      </c>
      <c r="V102" s="28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</row>
    <row r="103" spans="1:36" x14ac:dyDescent="0.25">
      <c r="A103" s="23">
        <f t="shared" si="11"/>
        <v>6</v>
      </c>
      <c r="B103" s="23">
        <f t="shared" si="12"/>
        <v>2000</v>
      </c>
      <c r="C103" s="23">
        <v>102</v>
      </c>
      <c r="D103" s="24">
        <v>36678</v>
      </c>
      <c r="E103" s="25">
        <f>IF(ISBLANK(table!F103),NA(),table!F103)</f>
        <v>33880</v>
      </c>
      <c r="F103" s="26" t="e">
        <f>IFERROR(IF(AND(ISERROR($E104),ISERROR(INDEX(GroceryNSAF!B$2:B$251,MATCH(GroceryNSA!$C103,GroceryNSAF!$A$2:$A$251,0)))),$E103,INDEX(GroceryNSAF!B$2:B$251,MATCH(GroceryNSA!$C103,GroceryNSAF!$A$2:$A$251,0))),NA())</f>
        <v>#N/A</v>
      </c>
      <c r="G103" s="25" t="e">
        <f>IFERROR(IF(AND(ISERROR($E104),ISERROR(INDEX(GroceryNSAF!C$2:C$251,MATCH(GroceryNSA!$C103,GroceryNSAF!$A$2:$A$251,0)))),$E103,INDEX(GroceryNSAF!C$2:C$251,MATCH(GroceryNSA!$C103,GroceryNSAF!$A$2:$A$251,0))),NA())</f>
        <v>#N/A</v>
      </c>
      <c r="H103" s="25" t="e">
        <f>IFERROR(IF(AND(ISERROR($E104),ISERROR(INDEX(GroceryNSAF!D$2:D$251,MATCH(GroceryNSA!$C103,GroceryNSAF!$A$2:$A$251,0)))),$E103,INDEX(GroceryNSAF!D$2:D$251,MATCH(GroceryNSA!$C103,GroceryNSAF!$A$2:$A$251,0))),NA())</f>
        <v>#N/A</v>
      </c>
      <c r="I103" s="25" t="e">
        <f>IFERROR(IF(AND(ISERROR($E104),ISERROR(INDEX(GroceryNSAF!E$2:E$251,MATCH(GroceryNSA!$C103,GroceryNSAF!$A$2:$A$251,0)))),$E103,INDEX(GroceryNSAF!E$2:E$251,MATCH(GroceryNSA!$C103,GroceryNSAF!$A$2:$A$251,0))),NA())</f>
        <v>#N/A</v>
      </c>
      <c r="J103" s="25" t="e">
        <f>IFERROR(IF(AND(ISERROR($E104),ISERROR(INDEX(GroceryNSAF!F$2:F$251,MATCH(GroceryNSA!$C103,GroceryNSAF!$A$2:$A$251,0)))),$E103,INDEX(GroceryNSAF!F$2:F$251,MATCH(GroceryNSA!$C103,GroceryNSAF!$A$2:$A$251,0))),NA())</f>
        <v>#N/A</v>
      </c>
      <c r="V103" s="28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</row>
    <row r="104" spans="1:36" x14ac:dyDescent="0.25">
      <c r="A104" s="23">
        <f t="shared" si="11"/>
        <v>7</v>
      </c>
      <c r="B104" s="23">
        <f t="shared" si="12"/>
        <v>2000</v>
      </c>
      <c r="C104" s="23">
        <v>103</v>
      </c>
      <c r="D104" s="24">
        <v>36708</v>
      </c>
      <c r="E104" s="25">
        <f>IF(ISBLANK(table!F104),NA(),table!F104)</f>
        <v>34517</v>
      </c>
      <c r="F104" s="26" t="e">
        <f>IFERROR(IF(AND(ISERROR($E105),ISERROR(INDEX(GroceryNSAF!B$2:B$251,MATCH(GroceryNSA!$C104,GroceryNSAF!$A$2:$A$251,0)))),$E104,INDEX(GroceryNSAF!B$2:B$251,MATCH(GroceryNSA!$C104,GroceryNSAF!$A$2:$A$251,0))),NA())</f>
        <v>#N/A</v>
      </c>
      <c r="G104" s="25" t="e">
        <f>IFERROR(IF(AND(ISERROR($E105),ISERROR(INDEX(GroceryNSAF!C$2:C$251,MATCH(GroceryNSA!$C104,GroceryNSAF!$A$2:$A$251,0)))),$E104,INDEX(GroceryNSAF!C$2:C$251,MATCH(GroceryNSA!$C104,GroceryNSAF!$A$2:$A$251,0))),NA())</f>
        <v>#N/A</v>
      </c>
      <c r="H104" s="25" t="e">
        <f>IFERROR(IF(AND(ISERROR($E105),ISERROR(INDEX(GroceryNSAF!D$2:D$251,MATCH(GroceryNSA!$C104,GroceryNSAF!$A$2:$A$251,0)))),$E104,INDEX(GroceryNSAF!D$2:D$251,MATCH(GroceryNSA!$C104,GroceryNSAF!$A$2:$A$251,0))),NA())</f>
        <v>#N/A</v>
      </c>
      <c r="I104" s="25" t="e">
        <f>IFERROR(IF(AND(ISERROR($E105),ISERROR(INDEX(GroceryNSAF!E$2:E$251,MATCH(GroceryNSA!$C104,GroceryNSAF!$A$2:$A$251,0)))),$E104,INDEX(GroceryNSAF!E$2:E$251,MATCH(GroceryNSA!$C104,GroceryNSAF!$A$2:$A$251,0))),NA())</f>
        <v>#N/A</v>
      </c>
      <c r="J104" s="25" t="e">
        <f>IFERROR(IF(AND(ISERROR($E105),ISERROR(INDEX(GroceryNSAF!F$2:F$251,MATCH(GroceryNSA!$C104,GroceryNSAF!$A$2:$A$251,0)))),$E104,INDEX(GroceryNSAF!F$2:F$251,MATCH(GroceryNSA!$C104,GroceryNSAF!$A$2:$A$251,0))),NA())</f>
        <v>#N/A</v>
      </c>
      <c r="V104" s="28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</row>
    <row r="105" spans="1:36" x14ac:dyDescent="0.25">
      <c r="A105" s="23">
        <f t="shared" si="11"/>
        <v>8</v>
      </c>
      <c r="B105" s="23">
        <f t="shared" si="12"/>
        <v>2000</v>
      </c>
      <c r="C105" s="23">
        <v>104</v>
      </c>
      <c r="D105" s="24">
        <v>36739</v>
      </c>
      <c r="E105" s="25">
        <f>IF(ISBLANK(table!F105),NA(),table!F105)</f>
        <v>34225</v>
      </c>
      <c r="F105" s="26" t="e">
        <f>IFERROR(IF(AND(ISERROR($E106),ISERROR(INDEX(GroceryNSAF!B$2:B$251,MATCH(GroceryNSA!$C105,GroceryNSAF!$A$2:$A$251,0)))),$E105,INDEX(GroceryNSAF!B$2:B$251,MATCH(GroceryNSA!$C105,GroceryNSAF!$A$2:$A$251,0))),NA())</f>
        <v>#N/A</v>
      </c>
      <c r="G105" s="25" t="e">
        <f>IFERROR(IF(AND(ISERROR($E106),ISERROR(INDEX(GroceryNSAF!C$2:C$251,MATCH(GroceryNSA!$C105,GroceryNSAF!$A$2:$A$251,0)))),$E105,INDEX(GroceryNSAF!C$2:C$251,MATCH(GroceryNSA!$C105,GroceryNSAF!$A$2:$A$251,0))),NA())</f>
        <v>#N/A</v>
      </c>
      <c r="H105" s="25" t="e">
        <f>IFERROR(IF(AND(ISERROR($E106),ISERROR(INDEX(GroceryNSAF!D$2:D$251,MATCH(GroceryNSA!$C105,GroceryNSAF!$A$2:$A$251,0)))),$E105,INDEX(GroceryNSAF!D$2:D$251,MATCH(GroceryNSA!$C105,GroceryNSAF!$A$2:$A$251,0))),NA())</f>
        <v>#N/A</v>
      </c>
      <c r="I105" s="25" t="e">
        <f>IFERROR(IF(AND(ISERROR($E106),ISERROR(INDEX(GroceryNSAF!E$2:E$251,MATCH(GroceryNSA!$C105,GroceryNSAF!$A$2:$A$251,0)))),$E105,INDEX(GroceryNSAF!E$2:E$251,MATCH(GroceryNSA!$C105,GroceryNSAF!$A$2:$A$251,0))),NA())</f>
        <v>#N/A</v>
      </c>
      <c r="J105" s="25" t="e">
        <f>IFERROR(IF(AND(ISERROR($E106),ISERROR(INDEX(GroceryNSAF!F$2:F$251,MATCH(GroceryNSA!$C105,GroceryNSAF!$A$2:$A$251,0)))),$E105,INDEX(GroceryNSAF!F$2:F$251,MATCH(GroceryNSA!$C105,GroceryNSAF!$A$2:$A$251,0))),NA())</f>
        <v>#N/A</v>
      </c>
      <c r="V105" s="28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</row>
    <row r="106" spans="1:36" x14ac:dyDescent="0.25">
      <c r="A106" s="23">
        <f t="shared" si="11"/>
        <v>9</v>
      </c>
      <c r="B106" s="23">
        <f t="shared" si="12"/>
        <v>2000</v>
      </c>
      <c r="C106" s="23">
        <v>105</v>
      </c>
      <c r="D106" s="24">
        <v>36770</v>
      </c>
      <c r="E106" s="25">
        <f>IF(ISBLANK(table!F106),NA(),table!F106)</f>
        <v>33324</v>
      </c>
      <c r="F106" s="26" t="e">
        <f>IFERROR(IF(AND(ISERROR($E107),ISERROR(INDEX(GroceryNSAF!B$2:B$251,MATCH(GroceryNSA!$C106,GroceryNSAF!$A$2:$A$251,0)))),$E106,INDEX(GroceryNSAF!B$2:B$251,MATCH(GroceryNSA!$C106,GroceryNSAF!$A$2:$A$251,0))),NA())</f>
        <v>#N/A</v>
      </c>
      <c r="G106" s="25" t="e">
        <f>IFERROR(IF(AND(ISERROR($E107),ISERROR(INDEX(GroceryNSAF!C$2:C$251,MATCH(GroceryNSA!$C106,GroceryNSAF!$A$2:$A$251,0)))),$E106,INDEX(GroceryNSAF!C$2:C$251,MATCH(GroceryNSA!$C106,GroceryNSAF!$A$2:$A$251,0))),NA())</f>
        <v>#N/A</v>
      </c>
      <c r="H106" s="25" t="e">
        <f>IFERROR(IF(AND(ISERROR($E107),ISERROR(INDEX(GroceryNSAF!D$2:D$251,MATCH(GroceryNSA!$C106,GroceryNSAF!$A$2:$A$251,0)))),$E106,INDEX(GroceryNSAF!D$2:D$251,MATCH(GroceryNSA!$C106,GroceryNSAF!$A$2:$A$251,0))),NA())</f>
        <v>#N/A</v>
      </c>
      <c r="I106" s="25" t="e">
        <f>IFERROR(IF(AND(ISERROR($E107),ISERROR(INDEX(GroceryNSAF!E$2:E$251,MATCH(GroceryNSA!$C106,GroceryNSAF!$A$2:$A$251,0)))),$E106,INDEX(GroceryNSAF!E$2:E$251,MATCH(GroceryNSA!$C106,GroceryNSAF!$A$2:$A$251,0))),NA())</f>
        <v>#N/A</v>
      </c>
      <c r="J106" s="25" t="e">
        <f>IFERROR(IF(AND(ISERROR($E107),ISERROR(INDEX(GroceryNSAF!F$2:F$251,MATCH(GroceryNSA!$C106,GroceryNSAF!$A$2:$A$251,0)))),$E106,INDEX(GroceryNSAF!F$2:F$251,MATCH(GroceryNSA!$C106,GroceryNSAF!$A$2:$A$251,0))),NA())</f>
        <v>#N/A</v>
      </c>
      <c r="V106" s="28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</row>
    <row r="107" spans="1:36" x14ac:dyDescent="0.25">
      <c r="A107" s="23">
        <f t="shared" si="11"/>
        <v>10</v>
      </c>
      <c r="B107" s="23">
        <f t="shared" si="12"/>
        <v>2000</v>
      </c>
      <c r="C107" s="23">
        <v>106</v>
      </c>
      <c r="D107" s="24">
        <v>36800</v>
      </c>
      <c r="E107" s="25">
        <f>IF(ISBLANK(table!F107),NA(),table!F107)</f>
        <v>33190</v>
      </c>
      <c r="F107" s="26" t="e">
        <f>IFERROR(IF(AND(ISERROR($E108),ISERROR(INDEX(GroceryNSAF!B$2:B$251,MATCH(GroceryNSA!$C107,GroceryNSAF!$A$2:$A$251,0)))),$E107,INDEX(GroceryNSAF!B$2:B$251,MATCH(GroceryNSA!$C107,GroceryNSAF!$A$2:$A$251,0))),NA())</f>
        <v>#N/A</v>
      </c>
      <c r="G107" s="25" t="e">
        <f>IFERROR(IF(AND(ISERROR($E108),ISERROR(INDEX(GroceryNSAF!C$2:C$251,MATCH(GroceryNSA!$C107,GroceryNSAF!$A$2:$A$251,0)))),$E107,INDEX(GroceryNSAF!C$2:C$251,MATCH(GroceryNSA!$C107,GroceryNSAF!$A$2:$A$251,0))),NA())</f>
        <v>#N/A</v>
      </c>
      <c r="H107" s="25" t="e">
        <f>IFERROR(IF(AND(ISERROR($E108),ISERROR(INDEX(GroceryNSAF!D$2:D$251,MATCH(GroceryNSA!$C107,GroceryNSAF!$A$2:$A$251,0)))),$E107,INDEX(GroceryNSAF!D$2:D$251,MATCH(GroceryNSA!$C107,GroceryNSAF!$A$2:$A$251,0))),NA())</f>
        <v>#N/A</v>
      </c>
      <c r="I107" s="25" t="e">
        <f>IFERROR(IF(AND(ISERROR($E108),ISERROR(INDEX(GroceryNSAF!E$2:E$251,MATCH(GroceryNSA!$C107,GroceryNSAF!$A$2:$A$251,0)))),$E107,INDEX(GroceryNSAF!E$2:E$251,MATCH(GroceryNSA!$C107,GroceryNSAF!$A$2:$A$251,0))),NA())</f>
        <v>#N/A</v>
      </c>
      <c r="J107" s="25" t="e">
        <f>IFERROR(IF(AND(ISERROR($E108),ISERROR(INDEX(GroceryNSAF!F$2:F$251,MATCH(GroceryNSA!$C107,GroceryNSAF!$A$2:$A$251,0)))),$E107,INDEX(GroceryNSAF!F$2:F$251,MATCH(GroceryNSA!$C107,GroceryNSAF!$A$2:$A$251,0))),NA())</f>
        <v>#N/A</v>
      </c>
      <c r="V107" s="28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</row>
    <row r="108" spans="1:36" x14ac:dyDescent="0.25">
      <c r="A108" s="23">
        <f t="shared" si="11"/>
        <v>11</v>
      </c>
      <c r="B108" s="23">
        <f t="shared" si="12"/>
        <v>2000</v>
      </c>
      <c r="C108" s="23">
        <v>107</v>
      </c>
      <c r="D108" s="24">
        <v>36831</v>
      </c>
      <c r="E108" s="25">
        <f>IF(ISBLANK(table!F108),NA(),table!F108)</f>
        <v>33969</v>
      </c>
      <c r="F108" s="26" t="e">
        <f>IFERROR(IF(AND(ISERROR($E109),ISERROR(INDEX(GroceryNSAF!B$2:B$251,MATCH(GroceryNSA!$C108,GroceryNSAF!$A$2:$A$251,0)))),$E108,INDEX(GroceryNSAF!B$2:B$251,MATCH(GroceryNSA!$C108,GroceryNSAF!$A$2:$A$251,0))),NA())</f>
        <v>#N/A</v>
      </c>
      <c r="G108" s="25" t="e">
        <f>IFERROR(IF(AND(ISERROR($E109),ISERROR(INDEX(GroceryNSAF!C$2:C$251,MATCH(GroceryNSA!$C108,GroceryNSAF!$A$2:$A$251,0)))),$E108,INDEX(GroceryNSAF!C$2:C$251,MATCH(GroceryNSA!$C108,GroceryNSAF!$A$2:$A$251,0))),NA())</f>
        <v>#N/A</v>
      </c>
      <c r="H108" s="25" t="e">
        <f>IFERROR(IF(AND(ISERROR($E109),ISERROR(INDEX(GroceryNSAF!D$2:D$251,MATCH(GroceryNSA!$C108,GroceryNSAF!$A$2:$A$251,0)))),$E108,INDEX(GroceryNSAF!D$2:D$251,MATCH(GroceryNSA!$C108,GroceryNSAF!$A$2:$A$251,0))),NA())</f>
        <v>#N/A</v>
      </c>
      <c r="I108" s="25" t="e">
        <f>IFERROR(IF(AND(ISERROR($E109),ISERROR(INDEX(GroceryNSAF!E$2:E$251,MATCH(GroceryNSA!$C108,GroceryNSAF!$A$2:$A$251,0)))),$E108,INDEX(GroceryNSAF!E$2:E$251,MATCH(GroceryNSA!$C108,GroceryNSAF!$A$2:$A$251,0))),NA())</f>
        <v>#N/A</v>
      </c>
      <c r="J108" s="25" t="e">
        <f>IFERROR(IF(AND(ISERROR($E109),ISERROR(INDEX(GroceryNSAF!F$2:F$251,MATCH(GroceryNSA!$C108,GroceryNSAF!$A$2:$A$251,0)))),$E108,INDEX(GroceryNSAF!F$2:F$251,MATCH(GroceryNSA!$C108,GroceryNSAF!$A$2:$A$251,0))),NA())</f>
        <v>#N/A</v>
      </c>
      <c r="V108" s="28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</row>
    <row r="109" spans="1:36" x14ac:dyDescent="0.25">
      <c r="A109" s="23">
        <f t="shared" si="11"/>
        <v>12</v>
      </c>
      <c r="B109" s="23">
        <f t="shared" si="12"/>
        <v>2000</v>
      </c>
      <c r="C109" s="23">
        <v>108</v>
      </c>
      <c r="D109" s="24">
        <v>36861</v>
      </c>
      <c r="E109" s="25">
        <f>IF(ISBLANK(table!F109),NA(),table!F109)</f>
        <v>37254</v>
      </c>
      <c r="F109" s="26" t="e">
        <f>IFERROR(IF(AND(ISERROR($E110),ISERROR(INDEX(GroceryNSAF!B$2:B$251,MATCH(GroceryNSA!$C109,GroceryNSAF!$A$2:$A$251,0)))),$E109,INDEX(GroceryNSAF!B$2:B$251,MATCH(GroceryNSA!$C109,GroceryNSAF!$A$2:$A$251,0))),NA())</f>
        <v>#N/A</v>
      </c>
      <c r="G109" s="25" t="e">
        <f>IFERROR(IF(AND(ISERROR($E110),ISERROR(INDEX(GroceryNSAF!C$2:C$251,MATCH(GroceryNSA!$C109,GroceryNSAF!$A$2:$A$251,0)))),$E109,INDEX(GroceryNSAF!C$2:C$251,MATCH(GroceryNSA!$C109,GroceryNSAF!$A$2:$A$251,0))),NA())</f>
        <v>#N/A</v>
      </c>
      <c r="H109" s="25" t="e">
        <f>IFERROR(IF(AND(ISERROR($E110),ISERROR(INDEX(GroceryNSAF!D$2:D$251,MATCH(GroceryNSA!$C109,GroceryNSAF!$A$2:$A$251,0)))),$E109,INDEX(GroceryNSAF!D$2:D$251,MATCH(GroceryNSA!$C109,GroceryNSAF!$A$2:$A$251,0))),NA())</f>
        <v>#N/A</v>
      </c>
      <c r="I109" s="25" t="e">
        <f>IFERROR(IF(AND(ISERROR($E110),ISERROR(INDEX(GroceryNSAF!E$2:E$251,MATCH(GroceryNSA!$C109,GroceryNSAF!$A$2:$A$251,0)))),$E109,INDEX(GroceryNSAF!E$2:E$251,MATCH(GroceryNSA!$C109,GroceryNSAF!$A$2:$A$251,0))),NA())</f>
        <v>#N/A</v>
      </c>
      <c r="J109" s="25" t="e">
        <f>IFERROR(IF(AND(ISERROR($E110),ISERROR(INDEX(GroceryNSAF!F$2:F$251,MATCH(GroceryNSA!$C109,GroceryNSAF!$A$2:$A$251,0)))),$E109,INDEX(GroceryNSAF!F$2:F$251,MATCH(GroceryNSA!$C109,GroceryNSAF!$A$2:$A$251,0))),NA())</f>
        <v>#N/A</v>
      </c>
      <c r="V109" s="28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</row>
    <row r="110" spans="1:36" x14ac:dyDescent="0.25">
      <c r="A110" s="23">
        <f t="shared" si="11"/>
        <v>1</v>
      </c>
      <c r="B110" s="23">
        <f t="shared" si="12"/>
        <v>2001</v>
      </c>
      <c r="C110" s="23">
        <v>109</v>
      </c>
      <c r="D110" s="24">
        <v>36892</v>
      </c>
      <c r="E110" s="25">
        <f>IF(ISBLANK(table!F110),NA(),table!F110)</f>
        <v>33236</v>
      </c>
      <c r="F110" s="26" t="e">
        <f>IFERROR(IF(AND(ISERROR($E111),ISERROR(INDEX(GroceryNSAF!B$2:B$251,MATCH(GroceryNSA!$C110,GroceryNSAF!$A$2:$A$251,0)))),$E110,INDEX(GroceryNSAF!B$2:B$251,MATCH(GroceryNSA!$C110,GroceryNSAF!$A$2:$A$251,0))),NA())</f>
        <v>#N/A</v>
      </c>
      <c r="G110" s="25" t="e">
        <f>IFERROR(IF(AND(ISERROR($E111),ISERROR(INDEX(GroceryNSAF!C$2:C$251,MATCH(GroceryNSA!$C110,GroceryNSAF!$A$2:$A$251,0)))),$E110,INDEX(GroceryNSAF!C$2:C$251,MATCH(GroceryNSA!$C110,GroceryNSAF!$A$2:$A$251,0))),NA())</f>
        <v>#N/A</v>
      </c>
      <c r="H110" s="25" t="e">
        <f>IFERROR(IF(AND(ISERROR($E111),ISERROR(INDEX(GroceryNSAF!D$2:D$251,MATCH(GroceryNSA!$C110,GroceryNSAF!$A$2:$A$251,0)))),$E110,INDEX(GroceryNSAF!D$2:D$251,MATCH(GroceryNSA!$C110,GroceryNSAF!$A$2:$A$251,0))),NA())</f>
        <v>#N/A</v>
      </c>
      <c r="I110" s="25" t="e">
        <f>IFERROR(IF(AND(ISERROR($E111),ISERROR(INDEX(GroceryNSAF!E$2:E$251,MATCH(GroceryNSA!$C110,GroceryNSAF!$A$2:$A$251,0)))),$E110,INDEX(GroceryNSAF!E$2:E$251,MATCH(GroceryNSA!$C110,GroceryNSAF!$A$2:$A$251,0))),NA())</f>
        <v>#N/A</v>
      </c>
      <c r="J110" s="25" t="e">
        <f>IFERROR(IF(AND(ISERROR($E111),ISERROR(INDEX(GroceryNSAF!F$2:F$251,MATCH(GroceryNSA!$C110,GroceryNSAF!$A$2:$A$251,0)))),$E110,INDEX(GroceryNSAF!F$2:F$251,MATCH(GroceryNSA!$C110,GroceryNSAF!$A$2:$A$251,0))),NA())</f>
        <v>#N/A</v>
      </c>
      <c r="V110" s="28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</row>
    <row r="111" spans="1:36" x14ac:dyDescent="0.25">
      <c r="A111" s="23">
        <f t="shared" si="11"/>
        <v>2</v>
      </c>
      <c r="B111" s="23">
        <f t="shared" si="12"/>
        <v>2001</v>
      </c>
      <c r="C111" s="23">
        <v>110</v>
      </c>
      <c r="D111" s="24">
        <v>36923</v>
      </c>
      <c r="E111" s="25">
        <f>IF(ISBLANK(table!F111),NA(),table!F111)</f>
        <v>31488</v>
      </c>
      <c r="F111" s="26" t="e">
        <f>IFERROR(IF(AND(ISERROR($E112),ISERROR(INDEX(GroceryNSAF!B$2:B$251,MATCH(GroceryNSA!$C111,GroceryNSAF!$A$2:$A$251,0)))),$E111,INDEX(GroceryNSAF!B$2:B$251,MATCH(GroceryNSA!$C111,GroceryNSAF!$A$2:$A$251,0))),NA())</f>
        <v>#N/A</v>
      </c>
      <c r="G111" s="25" t="e">
        <f>IFERROR(IF(AND(ISERROR($E112),ISERROR(INDEX(GroceryNSAF!C$2:C$251,MATCH(GroceryNSA!$C111,GroceryNSAF!$A$2:$A$251,0)))),$E111,INDEX(GroceryNSAF!C$2:C$251,MATCH(GroceryNSA!$C111,GroceryNSAF!$A$2:$A$251,0))),NA())</f>
        <v>#N/A</v>
      </c>
      <c r="H111" s="25" t="e">
        <f>IFERROR(IF(AND(ISERROR($E112),ISERROR(INDEX(GroceryNSAF!D$2:D$251,MATCH(GroceryNSA!$C111,GroceryNSAF!$A$2:$A$251,0)))),$E111,INDEX(GroceryNSAF!D$2:D$251,MATCH(GroceryNSA!$C111,GroceryNSAF!$A$2:$A$251,0))),NA())</f>
        <v>#N/A</v>
      </c>
      <c r="I111" s="25" t="e">
        <f>IFERROR(IF(AND(ISERROR($E112),ISERROR(INDEX(GroceryNSAF!E$2:E$251,MATCH(GroceryNSA!$C111,GroceryNSAF!$A$2:$A$251,0)))),$E111,INDEX(GroceryNSAF!E$2:E$251,MATCH(GroceryNSA!$C111,GroceryNSAF!$A$2:$A$251,0))),NA())</f>
        <v>#N/A</v>
      </c>
      <c r="J111" s="25" t="e">
        <f>IFERROR(IF(AND(ISERROR($E112),ISERROR(INDEX(GroceryNSAF!F$2:F$251,MATCH(GroceryNSA!$C111,GroceryNSAF!$A$2:$A$251,0)))),$E111,INDEX(GroceryNSAF!F$2:F$251,MATCH(GroceryNSA!$C111,GroceryNSAF!$A$2:$A$251,0))),NA())</f>
        <v>#N/A</v>
      </c>
      <c r="V111" s="28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</row>
    <row r="112" spans="1:36" x14ac:dyDescent="0.25">
      <c r="A112" s="23">
        <f t="shared" si="11"/>
        <v>3</v>
      </c>
      <c r="B112" s="23">
        <f t="shared" si="12"/>
        <v>2001</v>
      </c>
      <c r="C112" s="23">
        <v>111</v>
      </c>
      <c r="D112" s="24">
        <v>36951</v>
      </c>
      <c r="E112" s="25">
        <f>IF(ISBLANK(table!F112),NA(),table!F112)</f>
        <v>34856</v>
      </c>
      <c r="F112" s="26" t="e">
        <f>IFERROR(IF(AND(ISERROR($E113),ISERROR(INDEX(GroceryNSAF!B$2:B$251,MATCH(GroceryNSA!$C112,GroceryNSAF!$A$2:$A$251,0)))),$E112,INDEX(GroceryNSAF!B$2:B$251,MATCH(GroceryNSA!$C112,GroceryNSAF!$A$2:$A$251,0))),NA())</f>
        <v>#N/A</v>
      </c>
      <c r="G112" s="25" t="e">
        <f>IFERROR(IF(AND(ISERROR($E113),ISERROR(INDEX(GroceryNSAF!C$2:C$251,MATCH(GroceryNSA!$C112,GroceryNSAF!$A$2:$A$251,0)))),$E112,INDEX(GroceryNSAF!C$2:C$251,MATCH(GroceryNSA!$C112,GroceryNSAF!$A$2:$A$251,0))),NA())</f>
        <v>#N/A</v>
      </c>
      <c r="H112" s="25" t="e">
        <f>IFERROR(IF(AND(ISERROR($E113),ISERROR(INDEX(GroceryNSAF!D$2:D$251,MATCH(GroceryNSA!$C112,GroceryNSAF!$A$2:$A$251,0)))),$E112,INDEX(GroceryNSAF!D$2:D$251,MATCH(GroceryNSA!$C112,GroceryNSAF!$A$2:$A$251,0))),NA())</f>
        <v>#N/A</v>
      </c>
      <c r="I112" s="25" t="e">
        <f>IFERROR(IF(AND(ISERROR($E113),ISERROR(INDEX(GroceryNSAF!E$2:E$251,MATCH(GroceryNSA!$C112,GroceryNSAF!$A$2:$A$251,0)))),$E112,INDEX(GroceryNSAF!E$2:E$251,MATCH(GroceryNSA!$C112,GroceryNSAF!$A$2:$A$251,0))),NA())</f>
        <v>#N/A</v>
      </c>
      <c r="J112" s="25" t="e">
        <f>IFERROR(IF(AND(ISERROR($E113),ISERROR(INDEX(GroceryNSAF!F$2:F$251,MATCH(GroceryNSA!$C112,GroceryNSAF!$A$2:$A$251,0)))),$E112,INDEX(GroceryNSAF!F$2:F$251,MATCH(GroceryNSA!$C112,GroceryNSAF!$A$2:$A$251,0))),NA())</f>
        <v>#N/A</v>
      </c>
      <c r="V112" s="28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</row>
    <row r="113" spans="1:36" x14ac:dyDescent="0.25">
      <c r="A113" s="23">
        <f t="shared" si="11"/>
        <v>4</v>
      </c>
      <c r="B113" s="23">
        <f t="shared" si="12"/>
        <v>2001</v>
      </c>
      <c r="C113" s="23">
        <v>112</v>
      </c>
      <c r="D113" s="24">
        <v>36982</v>
      </c>
      <c r="E113" s="25">
        <f>IF(ISBLANK(table!F113),NA(),table!F113)</f>
        <v>33685</v>
      </c>
      <c r="F113" s="26" t="e">
        <f>IFERROR(IF(AND(ISERROR($E114),ISERROR(INDEX(GroceryNSAF!B$2:B$251,MATCH(GroceryNSA!$C113,GroceryNSAF!$A$2:$A$251,0)))),$E113,INDEX(GroceryNSAF!B$2:B$251,MATCH(GroceryNSA!$C113,GroceryNSAF!$A$2:$A$251,0))),NA())</f>
        <v>#N/A</v>
      </c>
      <c r="G113" s="25" t="e">
        <f>IFERROR(IF(AND(ISERROR($E114),ISERROR(INDEX(GroceryNSAF!C$2:C$251,MATCH(GroceryNSA!$C113,GroceryNSAF!$A$2:$A$251,0)))),$E113,INDEX(GroceryNSAF!C$2:C$251,MATCH(GroceryNSA!$C113,GroceryNSAF!$A$2:$A$251,0))),NA())</f>
        <v>#N/A</v>
      </c>
      <c r="H113" s="25" t="e">
        <f>IFERROR(IF(AND(ISERROR($E114),ISERROR(INDEX(GroceryNSAF!D$2:D$251,MATCH(GroceryNSA!$C113,GroceryNSAF!$A$2:$A$251,0)))),$E113,INDEX(GroceryNSAF!D$2:D$251,MATCH(GroceryNSA!$C113,GroceryNSAF!$A$2:$A$251,0))),NA())</f>
        <v>#N/A</v>
      </c>
      <c r="I113" s="25" t="e">
        <f>IFERROR(IF(AND(ISERROR($E114),ISERROR(INDEX(GroceryNSAF!E$2:E$251,MATCH(GroceryNSA!$C113,GroceryNSAF!$A$2:$A$251,0)))),$E113,INDEX(GroceryNSAF!E$2:E$251,MATCH(GroceryNSA!$C113,GroceryNSAF!$A$2:$A$251,0))),NA())</f>
        <v>#N/A</v>
      </c>
      <c r="J113" s="25" t="e">
        <f>IFERROR(IF(AND(ISERROR($E114),ISERROR(INDEX(GroceryNSAF!F$2:F$251,MATCH(GroceryNSA!$C113,GroceryNSAF!$A$2:$A$251,0)))),$E113,INDEX(GroceryNSAF!F$2:F$251,MATCH(GroceryNSA!$C113,GroceryNSAF!$A$2:$A$251,0))),NA())</f>
        <v>#N/A</v>
      </c>
      <c r="V113" s="28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</row>
    <row r="114" spans="1:36" x14ac:dyDescent="0.25">
      <c r="A114" s="23">
        <f t="shared" si="11"/>
        <v>5</v>
      </c>
      <c r="B114" s="23">
        <f t="shared" si="12"/>
        <v>2001</v>
      </c>
      <c r="C114" s="23">
        <v>113</v>
      </c>
      <c r="D114" s="24">
        <v>37012</v>
      </c>
      <c r="E114" s="25">
        <f>IF(ISBLANK(table!F114),NA(),table!F114)</f>
        <v>36068</v>
      </c>
      <c r="F114" s="26" t="e">
        <f>IFERROR(IF(AND(ISERROR($E115),ISERROR(INDEX(GroceryNSAF!B$2:B$251,MATCH(GroceryNSA!$C114,GroceryNSAF!$A$2:$A$251,0)))),$E114,INDEX(GroceryNSAF!B$2:B$251,MATCH(GroceryNSA!$C114,GroceryNSAF!$A$2:$A$251,0))),NA())</f>
        <v>#N/A</v>
      </c>
      <c r="G114" s="25" t="e">
        <f>IFERROR(IF(AND(ISERROR($E115),ISERROR(INDEX(GroceryNSAF!C$2:C$251,MATCH(GroceryNSA!$C114,GroceryNSAF!$A$2:$A$251,0)))),$E114,INDEX(GroceryNSAF!C$2:C$251,MATCH(GroceryNSA!$C114,GroceryNSAF!$A$2:$A$251,0))),NA())</f>
        <v>#N/A</v>
      </c>
      <c r="H114" s="25" t="e">
        <f>IFERROR(IF(AND(ISERROR($E115),ISERROR(INDEX(GroceryNSAF!D$2:D$251,MATCH(GroceryNSA!$C114,GroceryNSAF!$A$2:$A$251,0)))),$E114,INDEX(GroceryNSAF!D$2:D$251,MATCH(GroceryNSA!$C114,GroceryNSAF!$A$2:$A$251,0))),NA())</f>
        <v>#N/A</v>
      </c>
      <c r="I114" s="25" t="e">
        <f>IFERROR(IF(AND(ISERROR($E115),ISERROR(INDEX(GroceryNSAF!E$2:E$251,MATCH(GroceryNSA!$C114,GroceryNSAF!$A$2:$A$251,0)))),$E114,INDEX(GroceryNSAF!E$2:E$251,MATCH(GroceryNSA!$C114,GroceryNSAF!$A$2:$A$251,0))),NA())</f>
        <v>#N/A</v>
      </c>
      <c r="J114" s="25" t="e">
        <f>IFERROR(IF(AND(ISERROR($E115),ISERROR(INDEX(GroceryNSAF!F$2:F$251,MATCH(GroceryNSA!$C114,GroceryNSAF!$A$2:$A$251,0)))),$E114,INDEX(GroceryNSAF!F$2:F$251,MATCH(GroceryNSA!$C114,GroceryNSAF!$A$2:$A$251,0))),NA())</f>
        <v>#N/A</v>
      </c>
      <c r="V114" s="28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</row>
    <row r="115" spans="1:36" x14ac:dyDescent="0.25">
      <c r="A115" s="23">
        <f t="shared" si="11"/>
        <v>6</v>
      </c>
      <c r="B115" s="23">
        <f t="shared" si="12"/>
        <v>2001</v>
      </c>
      <c r="C115" s="23">
        <v>114</v>
      </c>
      <c r="D115" s="24">
        <v>37043</v>
      </c>
      <c r="E115" s="25">
        <f>IF(ISBLANK(table!F115),NA(),table!F115)</f>
        <v>35215</v>
      </c>
      <c r="F115" s="26" t="e">
        <f>IFERROR(IF(AND(ISERROR($E116),ISERROR(INDEX(GroceryNSAF!B$2:B$251,MATCH(GroceryNSA!$C115,GroceryNSAF!$A$2:$A$251,0)))),$E115,INDEX(GroceryNSAF!B$2:B$251,MATCH(GroceryNSA!$C115,GroceryNSAF!$A$2:$A$251,0))),NA())</f>
        <v>#N/A</v>
      </c>
      <c r="G115" s="25" t="e">
        <f>IFERROR(IF(AND(ISERROR($E116),ISERROR(INDEX(GroceryNSAF!C$2:C$251,MATCH(GroceryNSA!$C115,GroceryNSAF!$A$2:$A$251,0)))),$E115,INDEX(GroceryNSAF!C$2:C$251,MATCH(GroceryNSA!$C115,GroceryNSAF!$A$2:$A$251,0))),NA())</f>
        <v>#N/A</v>
      </c>
      <c r="H115" s="25" t="e">
        <f>IFERROR(IF(AND(ISERROR($E116),ISERROR(INDEX(GroceryNSAF!D$2:D$251,MATCH(GroceryNSA!$C115,GroceryNSAF!$A$2:$A$251,0)))),$E115,INDEX(GroceryNSAF!D$2:D$251,MATCH(GroceryNSA!$C115,GroceryNSAF!$A$2:$A$251,0))),NA())</f>
        <v>#N/A</v>
      </c>
      <c r="I115" s="25" t="e">
        <f>IFERROR(IF(AND(ISERROR($E116),ISERROR(INDEX(GroceryNSAF!E$2:E$251,MATCH(GroceryNSA!$C115,GroceryNSAF!$A$2:$A$251,0)))),$E115,INDEX(GroceryNSAF!E$2:E$251,MATCH(GroceryNSA!$C115,GroceryNSAF!$A$2:$A$251,0))),NA())</f>
        <v>#N/A</v>
      </c>
      <c r="J115" s="25" t="e">
        <f>IFERROR(IF(AND(ISERROR($E116),ISERROR(INDEX(GroceryNSAF!F$2:F$251,MATCH(GroceryNSA!$C115,GroceryNSAF!$A$2:$A$251,0)))),$E115,INDEX(GroceryNSAF!F$2:F$251,MATCH(GroceryNSA!$C115,GroceryNSAF!$A$2:$A$251,0))),NA())</f>
        <v>#N/A</v>
      </c>
      <c r="V115" s="28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</row>
    <row r="116" spans="1:36" x14ac:dyDescent="0.25">
      <c r="A116" s="23">
        <f t="shared" si="11"/>
        <v>7</v>
      </c>
      <c r="B116" s="23">
        <f t="shared" si="12"/>
        <v>2001</v>
      </c>
      <c r="C116" s="23">
        <v>115</v>
      </c>
      <c r="D116" s="24">
        <v>37073</v>
      </c>
      <c r="E116" s="25">
        <f>IF(ISBLANK(table!F116),NA(),table!F116)</f>
        <v>35418</v>
      </c>
      <c r="F116" s="26" t="e">
        <f>IFERROR(IF(AND(ISERROR($E117),ISERROR(INDEX(GroceryNSAF!B$2:B$251,MATCH(GroceryNSA!$C116,GroceryNSAF!$A$2:$A$251,0)))),$E116,INDEX(GroceryNSAF!B$2:B$251,MATCH(GroceryNSA!$C116,GroceryNSAF!$A$2:$A$251,0))),NA())</f>
        <v>#N/A</v>
      </c>
      <c r="G116" s="25" t="e">
        <f>IFERROR(IF(AND(ISERROR($E117),ISERROR(INDEX(GroceryNSAF!C$2:C$251,MATCH(GroceryNSA!$C116,GroceryNSAF!$A$2:$A$251,0)))),$E116,INDEX(GroceryNSAF!C$2:C$251,MATCH(GroceryNSA!$C116,GroceryNSAF!$A$2:$A$251,0))),NA())</f>
        <v>#N/A</v>
      </c>
      <c r="H116" s="25" t="e">
        <f>IFERROR(IF(AND(ISERROR($E117),ISERROR(INDEX(GroceryNSAF!D$2:D$251,MATCH(GroceryNSA!$C116,GroceryNSAF!$A$2:$A$251,0)))),$E116,INDEX(GroceryNSAF!D$2:D$251,MATCH(GroceryNSA!$C116,GroceryNSAF!$A$2:$A$251,0))),NA())</f>
        <v>#N/A</v>
      </c>
      <c r="I116" s="25" t="e">
        <f>IFERROR(IF(AND(ISERROR($E117),ISERROR(INDEX(GroceryNSAF!E$2:E$251,MATCH(GroceryNSA!$C116,GroceryNSAF!$A$2:$A$251,0)))),$E116,INDEX(GroceryNSAF!E$2:E$251,MATCH(GroceryNSA!$C116,GroceryNSAF!$A$2:$A$251,0))),NA())</f>
        <v>#N/A</v>
      </c>
      <c r="J116" s="25" t="e">
        <f>IFERROR(IF(AND(ISERROR($E117),ISERROR(INDEX(GroceryNSAF!F$2:F$251,MATCH(GroceryNSA!$C116,GroceryNSAF!$A$2:$A$251,0)))),$E116,INDEX(GroceryNSAF!F$2:F$251,MATCH(GroceryNSA!$C116,GroceryNSAF!$A$2:$A$251,0))),NA())</f>
        <v>#N/A</v>
      </c>
      <c r="V116" s="28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</row>
    <row r="117" spans="1:36" x14ac:dyDescent="0.25">
      <c r="A117" s="23">
        <f t="shared" si="11"/>
        <v>8</v>
      </c>
      <c r="B117" s="23">
        <f t="shared" si="12"/>
        <v>2001</v>
      </c>
      <c r="C117" s="23">
        <v>116</v>
      </c>
      <c r="D117" s="24">
        <v>37104</v>
      </c>
      <c r="E117" s="25">
        <f>IF(ISBLANK(table!F117),NA(),table!F117)</f>
        <v>35919</v>
      </c>
      <c r="F117" s="26" t="e">
        <f>IFERROR(IF(AND(ISERROR($E118),ISERROR(INDEX(GroceryNSAF!B$2:B$251,MATCH(GroceryNSA!$C117,GroceryNSAF!$A$2:$A$251,0)))),$E117,INDEX(GroceryNSAF!B$2:B$251,MATCH(GroceryNSA!$C117,GroceryNSAF!$A$2:$A$251,0))),NA())</f>
        <v>#N/A</v>
      </c>
      <c r="G117" s="25" t="e">
        <f>IFERROR(IF(AND(ISERROR($E118),ISERROR(INDEX(GroceryNSAF!C$2:C$251,MATCH(GroceryNSA!$C117,GroceryNSAF!$A$2:$A$251,0)))),$E117,INDEX(GroceryNSAF!C$2:C$251,MATCH(GroceryNSA!$C117,GroceryNSAF!$A$2:$A$251,0))),NA())</f>
        <v>#N/A</v>
      </c>
      <c r="H117" s="25" t="e">
        <f>IFERROR(IF(AND(ISERROR($E118),ISERROR(INDEX(GroceryNSAF!D$2:D$251,MATCH(GroceryNSA!$C117,GroceryNSAF!$A$2:$A$251,0)))),$E117,INDEX(GroceryNSAF!D$2:D$251,MATCH(GroceryNSA!$C117,GroceryNSAF!$A$2:$A$251,0))),NA())</f>
        <v>#N/A</v>
      </c>
      <c r="I117" s="25" t="e">
        <f>IFERROR(IF(AND(ISERROR($E118),ISERROR(INDEX(GroceryNSAF!E$2:E$251,MATCH(GroceryNSA!$C117,GroceryNSAF!$A$2:$A$251,0)))),$E117,INDEX(GroceryNSAF!E$2:E$251,MATCH(GroceryNSA!$C117,GroceryNSAF!$A$2:$A$251,0))),NA())</f>
        <v>#N/A</v>
      </c>
      <c r="J117" s="25" t="e">
        <f>IFERROR(IF(AND(ISERROR($E118),ISERROR(INDEX(GroceryNSAF!F$2:F$251,MATCH(GroceryNSA!$C117,GroceryNSAF!$A$2:$A$251,0)))),$E117,INDEX(GroceryNSAF!F$2:F$251,MATCH(GroceryNSA!$C117,GroceryNSAF!$A$2:$A$251,0))),NA())</f>
        <v>#N/A</v>
      </c>
      <c r="V117" s="28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</row>
    <row r="118" spans="1:36" x14ac:dyDescent="0.25">
      <c r="A118" s="23">
        <f t="shared" si="11"/>
        <v>9</v>
      </c>
      <c r="B118" s="23">
        <f t="shared" si="12"/>
        <v>2001</v>
      </c>
      <c r="C118" s="23">
        <v>117</v>
      </c>
      <c r="D118" s="24">
        <v>37135</v>
      </c>
      <c r="E118" s="25">
        <f>IF(ISBLANK(table!F118),NA(),table!F118)</f>
        <v>34379</v>
      </c>
      <c r="F118" s="26" t="e">
        <f>IFERROR(IF(AND(ISERROR($E119),ISERROR(INDEX(GroceryNSAF!B$2:B$251,MATCH(GroceryNSA!$C118,GroceryNSAF!$A$2:$A$251,0)))),$E118,INDEX(GroceryNSAF!B$2:B$251,MATCH(GroceryNSA!$C118,GroceryNSAF!$A$2:$A$251,0))),NA())</f>
        <v>#N/A</v>
      </c>
      <c r="G118" s="25" t="e">
        <f>IFERROR(IF(AND(ISERROR($E119),ISERROR(INDEX(GroceryNSAF!C$2:C$251,MATCH(GroceryNSA!$C118,GroceryNSAF!$A$2:$A$251,0)))),$E118,INDEX(GroceryNSAF!C$2:C$251,MATCH(GroceryNSA!$C118,GroceryNSAF!$A$2:$A$251,0))),NA())</f>
        <v>#N/A</v>
      </c>
      <c r="H118" s="25" t="e">
        <f>IFERROR(IF(AND(ISERROR($E119),ISERROR(INDEX(GroceryNSAF!D$2:D$251,MATCH(GroceryNSA!$C118,GroceryNSAF!$A$2:$A$251,0)))),$E118,INDEX(GroceryNSAF!D$2:D$251,MATCH(GroceryNSA!$C118,GroceryNSAF!$A$2:$A$251,0))),NA())</f>
        <v>#N/A</v>
      </c>
      <c r="I118" s="25" t="e">
        <f>IFERROR(IF(AND(ISERROR($E119),ISERROR(INDEX(GroceryNSAF!E$2:E$251,MATCH(GroceryNSA!$C118,GroceryNSAF!$A$2:$A$251,0)))),$E118,INDEX(GroceryNSAF!E$2:E$251,MATCH(GroceryNSA!$C118,GroceryNSAF!$A$2:$A$251,0))),NA())</f>
        <v>#N/A</v>
      </c>
      <c r="J118" s="25" t="e">
        <f>IFERROR(IF(AND(ISERROR($E119),ISERROR(INDEX(GroceryNSAF!F$2:F$251,MATCH(GroceryNSA!$C118,GroceryNSAF!$A$2:$A$251,0)))),$E118,INDEX(GroceryNSAF!F$2:F$251,MATCH(GroceryNSA!$C118,GroceryNSAF!$A$2:$A$251,0))),NA())</f>
        <v>#N/A</v>
      </c>
      <c r="V118" s="28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</row>
    <row r="119" spans="1:36" x14ac:dyDescent="0.25">
      <c r="A119" s="23">
        <f t="shared" si="11"/>
        <v>10</v>
      </c>
      <c r="B119" s="23">
        <f t="shared" si="12"/>
        <v>2001</v>
      </c>
      <c r="C119" s="23">
        <v>118</v>
      </c>
      <c r="D119" s="24">
        <v>37165</v>
      </c>
      <c r="E119" s="25">
        <f>IF(ISBLANK(table!F119),NA(),table!F119)</f>
        <v>34847</v>
      </c>
      <c r="F119" s="26" t="e">
        <f>IFERROR(IF(AND(ISERROR($E120),ISERROR(INDEX(GroceryNSAF!B$2:B$251,MATCH(GroceryNSA!$C119,GroceryNSAF!$A$2:$A$251,0)))),$E119,INDEX(GroceryNSAF!B$2:B$251,MATCH(GroceryNSA!$C119,GroceryNSAF!$A$2:$A$251,0))),NA())</f>
        <v>#N/A</v>
      </c>
      <c r="G119" s="25" t="e">
        <f>IFERROR(IF(AND(ISERROR($E120),ISERROR(INDEX(GroceryNSAF!C$2:C$251,MATCH(GroceryNSA!$C119,GroceryNSAF!$A$2:$A$251,0)))),$E119,INDEX(GroceryNSAF!C$2:C$251,MATCH(GroceryNSA!$C119,GroceryNSAF!$A$2:$A$251,0))),NA())</f>
        <v>#N/A</v>
      </c>
      <c r="H119" s="25" t="e">
        <f>IFERROR(IF(AND(ISERROR($E120),ISERROR(INDEX(GroceryNSAF!D$2:D$251,MATCH(GroceryNSA!$C119,GroceryNSAF!$A$2:$A$251,0)))),$E119,INDEX(GroceryNSAF!D$2:D$251,MATCH(GroceryNSA!$C119,GroceryNSAF!$A$2:$A$251,0))),NA())</f>
        <v>#N/A</v>
      </c>
      <c r="I119" s="25" t="e">
        <f>IFERROR(IF(AND(ISERROR($E120),ISERROR(INDEX(GroceryNSAF!E$2:E$251,MATCH(GroceryNSA!$C119,GroceryNSAF!$A$2:$A$251,0)))),$E119,INDEX(GroceryNSAF!E$2:E$251,MATCH(GroceryNSA!$C119,GroceryNSAF!$A$2:$A$251,0))),NA())</f>
        <v>#N/A</v>
      </c>
      <c r="J119" s="25" t="e">
        <f>IFERROR(IF(AND(ISERROR($E120),ISERROR(INDEX(GroceryNSAF!F$2:F$251,MATCH(GroceryNSA!$C119,GroceryNSAF!$A$2:$A$251,0)))),$E119,INDEX(GroceryNSAF!F$2:F$251,MATCH(GroceryNSA!$C119,GroceryNSAF!$A$2:$A$251,0))),NA())</f>
        <v>#N/A</v>
      </c>
      <c r="V119" s="28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</row>
    <row r="120" spans="1:36" x14ac:dyDescent="0.25">
      <c r="A120" s="23">
        <f t="shared" si="11"/>
        <v>11</v>
      </c>
      <c r="B120" s="23">
        <f t="shared" si="12"/>
        <v>2001</v>
      </c>
      <c r="C120" s="23">
        <v>119</v>
      </c>
      <c r="D120" s="24">
        <v>37196</v>
      </c>
      <c r="E120" s="25">
        <f>IF(ISBLANK(table!F120),NA(),table!F120)</f>
        <v>35308</v>
      </c>
      <c r="F120" s="26" t="e">
        <f>IFERROR(IF(AND(ISERROR($E121),ISERROR(INDEX(GroceryNSAF!B$2:B$251,MATCH(GroceryNSA!$C120,GroceryNSAF!$A$2:$A$251,0)))),$E120,INDEX(GroceryNSAF!B$2:B$251,MATCH(GroceryNSA!$C120,GroceryNSAF!$A$2:$A$251,0))),NA())</f>
        <v>#N/A</v>
      </c>
      <c r="G120" s="25" t="e">
        <f>IFERROR(IF(AND(ISERROR($E121),ISERROR(INDEX(GroceryNSAF!C$2:C$251,MATCH(GroceryNSA!$C120,GroceryNSAF!$A$2:$A$251,0)))),$E120,INDEX(GroceryNSAF!C$2:C$251,MATCH(GroceryNSA!$C120,GroceryNSAF!$A$2:$A$251,0))),NA())</f>
        <v>#N/A</v>
      </c>
      <c r="H120" s="25" t="e">
        <f>IFERROR(IF(AND(ISERROR($E121),ISERROR(INDEX(GroceryNSAF!D$2:D$251,MATCH(GroceryNSA!$C120,GroceryNSAF!$A$2:$A$251,0)))),$E120,INDEX(GroceryNSAF!D$2:D$251,MATCH(GroceryNSA!$C120,GroceryNSAF!$A$2:$A$251,0))),NA())</f>
        <v>#N/A</v>
      </c>
      <c r="I120" s="25" t="e">
        <f>IFERROR(IF(AND(ISERROR($E121),ISERROR(INDEX(GroceryNSAF!E$2:E$251,MATCH(GroceryNSA!$C120,GroceryNSAF!$A$2:$A$251,0)))),$E120,INDEX(GroceryNSAF!E$2:E$251,MATCH(GroceryNSA!$C120,GroceryNSAF!$A$2:$A$251,0))),NA())</f>
        <v>#N/A</v>
      </c>
      <c r="J120" s="25" t="e">
        <f>IFERROR(IF(AND(ISERROR($E121),ISERROR(INDEX(GroceryNSAF!F$2:F$251,MATCH(GroceryNSA!$C120,GroceryNSAF!$A$2:$A$251,0)))),$E120,INDEX(GroceryNSAF!F$2:F$251,MATCH(GroceryNSA!$C120,GroceryNSAF!$A$2:$A$251,0))),NA())</f>
        <v>#N/A</v>
      </c>
      <c r="V120" s="28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</row>
    <row r="121" spans="1:36" x14ac:dyDescent="0.25">
      <c r="A121" s="23">
        <f t="shared" si="11"/>
        <v>12</v>
      </c>
      <c r="B121" s="23">
        <f t="shared" si="12"/>
        <v>2001</v>
      </c>
      <c r="C121" s="23">
        <v>120</v>
      </c>
      <c r="D121" s="24">
        <v>37226</v>
      </c>
      <c r="E121" s="25">
        <f>IF(ISBLANK(table!F121),NA(),table!F121)</f>
        <v>37708</v>
      </c>
      <c r="F121" s="26" t="e">
        <f>IFERROR(IF(AND(ISERROR($E122),ISERROR(INDEX(GroceryNSAF!B$2:B$251,MATCH(GroceryNSA!$C121,GroceryNSAF!$A$2:$A$251,0)))),$E121,INDEX(GroceryNSAF!B$2:B$251,MATCH(GroceryNSA!$C121,GroceryNSAF!$A$2:$A$251,0))),NA())</f>
        <v>#N/A</v>
      </c>
      <c r="G121" s="25" t="e">
        <f>IFERROR(IF(AND(ISERROR($E122),ISERROR(INDEX(GroceryNSAF!C$2:C$251,MATCH(GroceryNSA!$C121,GroceryNSAF!$A$2:$A$251,0)))),$E121,INDEX(GroceryNSAF!C$2:C$251,MATCH(GroceryNSA!$C121,GroceryNSAF!$A$2:$A$251,0))),NA())</f>
        <v>#N/A</v>
      </c>
      <c r="H121" s="25" t="e">
        <f>IFERROR(IF(AND(ISERROR($E122),ISERROR(INDEX(GroceryNSAF!D$2:D$251,MATCH(GroceryNSA!$C121,GroceryNSAF!$A$2:$A$251,0)))),$E121,INDEX(GroceryNSAF!D$2:D$251,MATCH(GroceryNSA!$C121,GroceryNSAF!$A$2:$A$251,0))),NA())</f>
        <v>#N/A</v>
      </c>
      <c r="I121" s="25" t="e">
        <f>IFERROR(IF(AND(ISERROR($E122),ISERROR(INDEX(GroceryNSAF!E$2:E$251,MATCH(GroceryNSA!$C121,GroceryNSAF!$A$2:$A$251,0)))),$E121,INDEX(GroceryNSAF!E$2:E$251,MATCH(GroceryNSA!$C121,GroceryNSAF!$A$2:$A$251,0))),NA())</f>
        <v>#N/A</v>
      </c>
      <c r="J121" s="25" t="e">
        <f>IFERROR(IF(AND(ISERROR($E122),ISERROR(INDEX(GroceryNSAF!F$2:F$251,MATCH(GroceryNSA!$C121,GroceryNSAF!$A$2:$A$251,0)))),$E121,INDEX(GroceryNSAF!F$2:F$251,MATCH(GroceryNSA!$C121,GroceryNSAF!$A$2:$A$251,0))),NA())</f>
        <v>#N/A</v>
      </c>
      <c r="V121" s="28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</row>
    <row r="122" spans="1:36" x14ac:dyDescent="0.25">
      <c r="A122" s="23">
        <f t="shared" si="11"/>
        <v>1</v>
      </c>
      <c r="B122" s="23">
        <f t="shared" si="12"/>
        <v>2002</v>
      </c>
      <c r="C122" s="23">
        <v>121</v>
      </c>
      <c r="D122" s="24">
        <v>37257</v>
      </c>
      <c r="E122" s="25">
        <f>IF(ISBLANK(table!F122),NA(),table!F122)</f>
        <v>34533</v>
      </c>
      <c r="F122" s="26" t="e">
        <f>IFERROR(IF(AND(ISERROR($E123),ISERROR(INDEX(GroceryNSAF!B$2:B$251,MATCH(GroceryNSA!$C122,GroceryNSAF!$A$2:$A$251,0)))),$E122,INDEX(GroceryNSAF!B$2:B$251,MATCH(GroceryNSA!$C122,GroceryNSAF!$A$2:$A$251,0))),NA())</f>
        <v>#N/A</v>
      </c>
      <c r="G122" s="25" t="e">
        <f>IFERROR(IF(AND(ISERROR($E123),ISERROR(INDEX(GroceryNSAF!C$2:C$251,MATCH(GroceryNSA!$C122,GroceryNSAF!$A$2:$A$251,0)))),$E122,INDEX(GroceryNSAF!C$2:C$251,MATCH(GroceryNSA!$C122,GroceryNSAF!$A$2:$A$251,0))),NA())</f>
        <v>#N/A</v>
      </c>
      <c r="H122" s="25" t="e">
        <f>IFERROR(IF(AND(ISERROR($E123),ISERROR(INDEX(GroceryNSAF!D$2:D$251,MATCH(GroceryNSA!$C122,GroceryNSAF!$A$2:$A$251,0)))),$E122,INDEX(GroceryNSAF!D$2:D$251,MATCH(GroceryNSA!$C122,GroceryNSAF!$A$2:$A$251,0))),NA())</f>
        <v>#N/A</v>
      </c>
      <c r="I122" s="25" t="e">
        <f>IFERROR(IF(AND(ISERROR($E123),ISERROR(INDEX(GroceryNSAF!E$2:E$251,MATCH(GroceryNSA!$C122,GroceryNSAF!$A$2:$A$251,0)))),$E122,INDEX(GroceryNSAF!E$2:E$251,MATCH(GroceryNSA!$C122,GroceryNSAF!$A$2:$A$251,0))),NA())</f>
        <v>#N/A</v>
      </c>
      <c r="J122" s="25" t="e">
        <f>IFERROR(IF(AND(ISERROR($E123),ISERROR(INDEX(GroceryNSAF!F$2:F$251,MATCH(GroceryNSA!$C122,GroceryNSAF!$A$2:$A$251,0)))),$E122,INDEX(GroceryNSAF!F$2:F$251,MATCH(GroceryNSA!$C122,GroceryNSAF!$A$2:$A$251,0))),NA())</f>
        <v>#N/A</v>
      </c>
      <c r="V122" s="28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</row>
    <row r="123" spans="1:36" x14ac:dyDescent="0.25">
      <c r="A123" s="23">
        <f t="shared" si="11"/>
        <v>2</v>
      </c>
      <c r="B123" s="23">
        <f t="shared" si="12"/>
        <v>2002</v>
      </c>
      <c r="C123" s="23">
        <v>122</v>
      </c>
      <c r="D123" s="24">
        <v>37288</v>
      </c>
      <c r="E123" s="25">
        <f>IF(ISBLANK(table!F123),NA(),table!F123)</f>
        <v>32024</v>
      </c>
      <c r="F123" s="26" t="e">
        <f>IFERROR(IF(AND(ISERROR($E124),ISERROR(INDEX(GroceryNSAF!B$2:B$251,MATCH(GroceryNSA!$C123,GroceryNSAF!$A$2:$A$251,0)))),$E123,INDEX(GroceryNSAF!B$2:B$251,MATCH(GroceryNSA!$C123,GroceryNSAF!$A$2:$A$251,0))),NA())</f>
        <v>#N/A</v>
      </c>
      <c r="G123" s="25" t="e">
        <f>IFERROR(IF(AND(ISERROR($E124),ISERROR(INDEX(GroceryNSAF!C$2:C$251,MATCH(GroceryNSA!$C123,GroceryNSAF!$A$2:$A$251,0)))),$E123,INDEX(GroceryNSAF!C$2:C$251,MATCH(GroceryNSA!$C123,GroceryNSAF!$A$2:$A$251,0))),NA())</f>
        <v>#N/A</v>
      </c>
      <c r="H123" s="25" t="e">
        <f>IFERROR(IF(AND(ISERROR($E124),ISERROR(INDEX(GroceryNSAF!D$2:D$251,MATCH(GroceryNSA!$C123,GroceryNSAF!$A$2:$A$251,0)))),$E123,INDEX(GroceryNSAF!D$2:D$251,MATCH(GroceryNSA!$C123,GroceryNSAF!$A$2:$A$251,0))),NA())</f>
        <v>#N/A</v>
      </c>
      <c r="I123" s="25" t="e">
        <f>IFERROR(IF(AND(ISERROR($E124),ISERROR(INDEX(GroceryNSAF!E$2:E$251,MATCH(GroceryNSA!$C123,GroceryNSAF!$A$2:$A$251,0)))),$E123,INDEX(GroceryNSAF!E$2:E$251,MATCH(GroceryNSA!$C123,GroceryNSAF!$A$2:$A$251,0))),NA())</f>
        <v>#N/A</v>
      </c>
      <c r="J123" s="25" t="e">
        <f>IFERROR(IF(AND(ISERROR($E124),ISERROR(INDEX(GroceryNSAF!F$2:F$251,MATCH(GroceryNSA!$C123,GroceryNSAF!$A$2:$A$251,0)))),$E123,INDEX(GroceryNSAF!F$2:F$251,MATCH(GroceryNSA!$C123,GroceryNSAF!$A$2:$A$251,0))),NA())</f>
        <v>#N/A</v>
      </c>
      <c r="V123" s="28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</row>
    <row r="124" spans="1:36" x14ac:dyDescent="0.25">
      <c r="A124" s="23">
        <f t="shared" si="11"/>
        <v>3</v>
      </c>
      <c r="B124" s="23">
        <f t="shared" si="12"/>
        <v>2002</v>
      </c>
      <c r="C124" s="23">
        <v>123</v>
      </c>
      <c r="D124" s="24">
        <v>37316</v>
      </c>
      <c r="E124" s="25">
        <f>IF(ISBLANK(table!F124),NA(),table!F124)</f>
        <v>35863</v>
      </c>
      <c r="F124" s="26" t="e">
        <f>IFERROR(IF(AND(ISERROR($E125),ISERROR(INDEX(GroceryNSAF!B$2:B$251,MATCH(GroceryNSA!$C124,GroceryNSAF!$A$2:$A$251,0)))),$E124,INDEX(GroceryNSAF!B$2:B$251,MATCH(GroceryNSA!$C124,GroceryNSAF!$A$2:$A$251,0))),NA())</f>
        <v>#N/A</v>
      </c>
      <c r="G124" s="25" t="e">
        <f>IFERROR(IF(AND(ISERROR($E125),ISERROR(INDEX(GroceryNSAF!C$2:C$251,MATCH(GroceryNSA!$C124,GroceryNSAF!$A$2:$A$251,0)))),$E124,INDEX(GroceryNSAF!C$2:C$251,MATCH(GroceryNSA!$C124,GroceryNSAF!$A$2:$A$251,0))),NA())</f>
        <v>#N/A</v>
      </c>
      <c r="H124" s="25" t="e">
        <f>IFERROR(IF(AND(ISERROR($E125),ISERROR(INDEX(GroceryNSAF!D$2:D$251,MATCH(GroceryNSA!$C124,GroceryNSAF!$A$2:$A$251,0)))),$E124,INDEX(GroceryNSAF!D$2:D$251,MATCH(GroceryNSA!$C124,GroceryNSAF!$A$2:$A$251,0))),NA())</f>
        <v>#N/A</v>
      </c>
      <c r="I124" s="25" t="e">
        <f>IFERROR(IF(AND(ISERROR($E125),ISERROR(INDEX(GroceryNSAF!E$2:E$251,MATCH(GroceryNSA!$C124,GroceryNSAF!$A$2:$A$251,0)))),$E124,INDEX(GroceryNSAF!E$2:E$251,MATCH(GroceryNSA!$C124,GroceryNSAF!$A$2:$A$251,0))),NA())</f>
        <v>#N/A</v>
      </c>
      <c r="J124" s="25" t="e">
        <f>IFERROR(IF(AND(ISERROR($E125),ISERROR(INDEX(GroceryNSAF!F$2:F$251,MATCH(GroceryNSA!$C124,GroceryNSAF!$A$2:$A$251,0)))),$E124,INDEX(GroceryNSAF!F$2:F$251,MATCH(GroceryNSA!$C124,GroceryNSAF!$A$2:$A$251,0))),NA())</f>
        <v>#N/A</v>
      </c>
      <c r="V124" s="28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</row>
    <row r="125" spans="1:36" x14ac:dyDescent="0.25">
      <c r="A125" s="23">
        <f t="shared" si="11"/>
        <v>4</v>
      </c>
      <c r="B125" s="23">
        <f t="shared" si="12"/>
        <v>2002</v>
      </c>
      <c r="C125" s="23">
        <v>124</v>
      </c>
      <c r="D125" s="24">
        <v>37347</v>
      </c>
      <c r="E125" s="25">
        <f>IF(ISBLANK(table!F125),NA(),table!F125)</f>
        <v>33190</v>
      </c>
      <c r="F125" s="26" t="e">
        <f>IFERROR(IF(AND(ISERROR($E126),ISERROR(INDEX(GroceryNSAF!B$2:B$251,MATCH(GroceryNSA!$C125,GroceryNSAF!$A$2:$A$251,0)))),$E125,INDEX(GroceryNSAF!B$2:B$251,MATCH(GroceryNSA!$C125,GroceryNSAF!$A$2:$A$251,0))),NA())</f>
        <v>#N/A</v>
      </c>
      <c r="G125" s="25" t="e">
        <f>IFERROR(IF(AND(ISERROR($E126),ISERROR(INDEX(GroceryNSAF!C$2:C$251,MATCH(GroceryNSA!$C125,GroceryNSAF!$A$2:$A$251,0)))),$E125,INDEX(GroceryNSAF!C$2:C$251,MATCH(GroceryNSA!$C125,GroceryNSAF!$A$2:$A$251,0))),NA())</f>
        <v>#N/A</v>
      </c>
      <c r="H125" s="25" t="e">
        <f>IFERROR(IF(AND(ISERROR($E126),ISERROR(INDEX(GroceryNSAF!D$2:D$251,MATCH(GroceryNSA!$C125,GroceryNSAF!$A$2:$A$251,0)))),$E125,INDEX(GroceryNSAF!D$2:D$251,MATCH(GroceryNSA!$C125,GroceryNSAF!$A$2:$A$251,0))),NA())</f>
        <v>#N/A</v>
      </c>
      <c r="I125" s="25" t="e">
        <f>IFERROR(IF(AND(ISERROR($E126),ISERROR(INDEX(GroceryNSAF!E$2:E$251,MATCH(GroceryNSA!$C125,GroceryNSAF!$A$2:$A$251,0)))),$E125,INDEX(GroceryNSAF!E$2:E$251,MATCH(GroceryNSA!$C125,GroceryNSAF!$A$2:$A$251,0))),NA())</f>
        <v>#N/A</v>
      </c>
      <c r="J125" s="25" t="e">
        <f>IFERROR(IF(AND(ISERROR($E126),ISERROR(INDEX(GroceryNSAF!F$2:F$251,MATCH(GroceryNSA!$C125,GroceryNSAF!$A$2:$A$251,0)))),$E125,INDEX(GroceryNSAF!F$2:F$251,MATCH(GroceryNSA!$C125,GroceryNSAF!$A$2:$A$251,0))),NA())</f>
        <v>#N/A</v>
      </c>
      <c r="V125" s="28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</row>
    <row r="126" spans="1:36" x14ac:dyDescent="0.25">
      <c r="A126" s="23">
        <f t="shared" si="11"/>
        <v>5</v>
      </c>
      <c r="B126" s="23">
        <f t="shared" si="12"/>
        <v>2002</v>
      </c>
      <c r="C126" s="23">
        <v>125</v>
      </c>
      <c r="D126" s="24">
        <v>37377</v>
      </c>
      <c r="E126" s="25">
        <f>IF(ISBLANK(table!F126),NA(),table!F126)</f>
        <v>36478</v>
      </c>
      <c r="F126" s="26" t="e">
        <f>IFERROR(IF(AND(ISERROR($E127),ISERROR(INDEX(GroceryNSAF!B$2:B$251,MATCH(GroceryNSA!$C126,GroceryNSAF!$A$2:$A$251,0)))),$E126,INDEX(GroceryNSAF!B$2:B$251,MATCH(GroceryNSA!$C126,GroceryNSAF!$A$2:$A$251,0))),NA())</f>
        <v>#N/A</v>
      </c>
      <c r="G126" s="25" t="e">
        <f>IFERROR(IF(AND(ISERROR($E127),ISERROR(INDEX(GroceryNSAF!C$2:C$251,MATCH(GroceryNSA!$C126,GroceryNSAF!$A$2:$A$251,0)))),$E126,INDEX(GroceryNSAF!C$2:C$251,MATCH(GroceryNSA!$C126,GroceryNSAF!$A$2:$A$251,0))),NA())</f>
        <v>#N/A</v>
      </c>
      <c r="H126" s="25" t="e">
        <f>IFERROR(IF(AND(ISERROR($E127),ISERROR(INDEX(GroceryNSAF!D$2:D$251,MATCH(GroceryNSA!$C126,GroceryNSAF!$A$2:$A$251,0)))),$E126,INDEX(GroceryNSAF!D$2:D$251,MATCH(GroceryNSA!$C126,GroceryNSAF!$A$2:$A$251,0))),NA())</f>
        <v>#N/A</v>
      </c>
      <c r="I126" s="25" t="e">
        <f>IFERROR(IF(AND(ISERROR($E127),ISERROR(INDEX(GroceryNSAF!E$2:E$251,MATCH(GroceryNSA!$C126,GroceryNSAF!$A$2:$A$251,0)))),$E126,INDEX(GroceryNSAF!E$2:E$251,MATCH(GroceryNSA!$C126,GroceryNSAF!$A$2:$A$251,0))),NA())</f>
        <v>#N/A</v>
      </c>
      <c r="J126" s="25" t="e">
        <f>IFERROR(IF(AND(ISERROR($E127),ISERROR(INDEX(GroceryNSAF!F$2:F$251,MATCH(GroceryNSA!$C126,GroceryNSAF!$A$2:$A$251,0)))),$E126,INDEX(GroceryNSAF!F$2:F$251,MATCH(GroceryNSA!$C126,GroceryNSAF!$A$2:$A$251,0))),NA())</f>
        <v>#N/A</v>
      </c>
      <c r="V126" s="28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</row>
    <row r="127" spans="1:36" x14ac:dyDescent="0.25">
      <c r="A127" s="23">
        <f t="shared" si="11"/>
        <v>6</v>
      </c>
      <c r="B127" s="23">
        <f t="shared" si="12"/>
        <v>2002</v>
      </c>
      <c r="C127" s="23">
        <v>126</v>
      </c>
      <c r="D127" s="24">
        <v>37408</v>
      </c>
      <c r="E127" s="25">
        <f>IF(ISBLANK(table!F127),NA(),table!F127)</f>
        <v>34933</v>
      </c>
      <c r="F127" s="26" t="e">
        <f>IFERROR(IF(AND(ISERROR($E128),ISERROR(INDEX(GroceryNSAF!B$2:B$251,MATCH(GroceryNSA!$C127,GroceryNSAF!$A$2:$A$251,0)))),$E127,INDEX(GroceryNSAF!B$2:B$251,MATCH(GroceryNSA!$C127,GroceryNSAF!$A$2:$A$251,0))),NA())</f>
        <v>#N/A</v>
      </c>
      <c r="G127" s="25" t="e">
        <f>IFERROR(IF(AND(ISERROR($E128),ISERROR(INDEX(GroceryNSAF!C$2:C$251,MATCH(GroceryNSA!$C127,GroceryNSAF!$A$2:$A$251,0)))),$E127,INDEX(GroceryNSAF!C$2:C$251,MATCH(GroceryNSA!$C127,GroceryNSAF!$A$2:$A$251,0))),NA())</f>
        <v>#N/A</v>
      </c>
      <c r="H127" s="25" t="e">
        <f>IFERROR(IF(AND(ISERROR($E128),ISERROR(INDEX(GroceryNSAF!D$2:D$251,MATCH(GroceryNSA!$C127,GroceryNSAF!$A$2:$A$251,0)))),$E127,INDEX(GroceryNSAF!D$2:D$251,MATCH(GroceryNSA!$C127,GroceryNSAF!$A$2:$A$251,0))),NA())</f>
        <v>#N/A</v>
      </c>
      <c r="I127" s="25" t="e">
        <f>IFERROR(IF(AND(ISERROR($E128),ISERROR(INDEX(GroceryNSAF!E$2:E$251,MATCH(GroceryNSA!$C127,GroceryNSAF!$A$2:$A$251,0)))),$E127,INDEX(GroceryNSAF!E$2:E$251,MATCH(GroceryNSA!$C127,GroceryNSAF!$A$2:$A$251,0))),NA())</f>
        <v>#N/A</v>
      </c>
      <c r="J127" s="25" t="e">
        <f>IFERROR(IF(AND(ISERROR($E128),ISERROR(INDEX(GroceryNSAF!F$2:F$251,MATCH(GroceryNSA!$C127,GroceryNSAF!$A$2:$A$251,0)))),$E127,INDEX(GroceryNSAF!F$2:F$251,MATCH(GroceryNSA!$C127,GroceryNSAF!$A$2:$A$251,0))),NA())</f>
        <v>#N/A</v>
      </c>
      <c r="V127" s="28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</row>
    <row r="128" spans="1:36" x14ac:dyDescent="0.25">
      <c r="A128" s="23">
        <f t="shared" si="11"/>
        <v>7</v>
      </c>
      <c r="B128" s="23">
        <f t="shared" si="12"/>
        <v>2002</v>
      </c>
      <c r="C128" s="23">
        <v>127</v>
      </c>
      <c r="D128" s="24">
        <v>37438</v>
      </c>
      <c r="E128" s="25">
        <f>IF(ISBLANK(table!F128),NA(),table!F128)</f>
        <v>35885</v>
      </c>
      <c r="F128" s="26" t="e">
        <f>IFERROR(IF(AND(ISERROR($E129),ISERROR(INDEX(GroceryNSAF!B$2:B$251,MATCH(GroceryNSA!$C128,GroceryNSAF!$A$2:$A$251,0)))),$E128,INDEX(GroceryNSAF!B$2:B$251,MATCH(GroceryNSA!$C128,GroceryNSAF!$A$2:$A$251,0))),NA())</f>
        <v>#N/A</v>
      </c>
      <c r="G128" s="25" t="e">
        <f>IFERROR(IF(AND(ISERROR($E129),ISERROR(INDEX(GroceryNSAF!C$2:C$251,MATCH(GroceryNSA!$C128,GroceryNSAF!$A$2:$A$251,0)))),$E128,INDEX(GroceryNSAF!C$2:C$251,MATCH(GroceryNSA!$C128,GroceryNSAF!$A$2:$A$251,0))),NA())</f>
        <v>#N/A</v>
      </c>
      <c r="H128" s="25" t="e">
        <f>IFERROR(IF(AND(ISERROR($E129),ISERROR(INDEX(GroceryNSAF!D$2:D$251,MATCH(GroceryNSA!$C128,GroceryNSAF!$A$2:$A$251,0)))),$E128,INDEX(GroceryNSAF!D$2:D$251,MATCH(GroceryNSA!$C128,GroceryNSAF!$A$2:$A$251,0))),NA())</f>
        <v>#N/A</v>
      </c>
      <c r="I128" s="25" t="e">
        <f>IFERROR(IF(AND(ISERROR($E129),ISERROR(INDEX(GroceryNSAF!E$2:E$251,MATCH(GroceryNSA!$C128,GroceryNSAF!$A$2:$A$251,0)))),$E128,INDEX(GroceryNSAF!E$2:E$251,MATCH(GroceryNSA!$C128,GroceryNSAF!$A$2:$A$251,0))),NA())</f>
        <v>#N/A</v>
      </c>
      <c r="J128" s="25" t="e">
        <f>IFERROR(IF(AND(ISERROR($E129),ISERROR(INDEX(GroceryNSAF!F$2:F$251,MATCH(GroceryNSA!$C128,GroceryNSAF!$A$2:$A$251,0)))),$E128,INDEX(GroceryNSAF!F$2:F$251,MATCH(GroceryNSA!$C128,GroceryNSAF!$A$2:$A$251,0))),NA())</f>
        <v>#N/A</v>
      </c>
      <c r="V128" s="28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</row>
    <row r="129" spans="1:36" x14ac:dyDescent="0.25">
      <c r="A129" s="23">
        <f t="shared" si="11"/>
        <v>8</v>
      </c>
      <c r="B129" s="23">
        <f t="shared" si="12"/>
        <v>2002</v>
      </c>
      <c r="C129" s="23">
        <v>128</v>
      </c>
      <c r="D129" s="24">
        <v>37469</v>
      </c>
      <c r="E129" s="25">
        <f>IF(ISBLANK(table!F129),NA(),table!F129)</f>
        <v>36025</v>
      </c>
      <c r="F129" s="26" t="e">
        <f>IFERROR(IF(AND(ISERROR($E130),ISERROR(INDEX(GroceryNSAF!B$2:B$251,MATCH(GroceryNSA!$C129,GroceryNSAF!$A$2:$A$251,0)))),$E129,INDEX(GroceryNSAF!B$2:B$251,MATCH(GroceryNSA!$C129,GroceryNSAF!$A$2:$A$251,0))),NA())</f>
        <v>#N/A</v>
      </c>
      <c r="G129" s="25" t="e">
        <f>IFERROR(IF(AND(ISERROR($E130),ISERROR(INDEX(GroceryNSAF!C$2:C$251,MATCH(GroceryNSA!$C129,GroceryNSAF!$A$2:$A$251,0)))),$E129,INDEX(GroceryNSAF!C$2:C$251,MATCH(GroceryNSA!$C129,GroceryNSAF!$A$2:$A$251,0))),NA())</f>
        <v>#N/A</v>
      </c>
      <c r="H129" s="25" t="e">
        <f>IFERROR(IF(AND(ISERROR($E130),ISERROR(INDEX(GroceryNSAF!D$2:D$251,MATCH(GroceryNSA!$C129,GroceryNSAF!$A$2:$A$251,0)))),$E129,INDEX(GroceryNSAF!D$2:D$251,MATCH(GroceryNSA!$C129,GroceryNSAF!$A$2:$A$251,0))),NA())</f>
        <v>#N/A</v>
      </c>
      <c r="I129" s="25" t="e">
        <f>IFERROR(IF(AND(ISERROR($E130),ISERROR(INDEX(GroceryNSAF!E$2:E$251,MATCH(GroceryNSA!$C129,GroceryNSAF!$A$2:$A$251,0)))),$E129,INDEX(GroceryNSAF!E$2:E$251,MATCH(GroceryNSA!$C129,GroceryNSAF!$A$2:$A$251,0))),NA())</f>
        <v>#N/A</v>
      </c>
      <c r="J129" s="25" t="e">
        <f>IFERROR(IF(AND(ISERROR($E130),ISERROR(INDEX(GroceryNSAF!F$2:F$251,MATCH(GroceryNSA!$C129,GroceryNSAF!$A$2:$A$251,0)))),$E129,INDEX(GroceryNSAF!F$2:F$251,MATCH(GroceryNSA!$C129,GroceryNSAF!$A$2:$A$251,0))),NA())</f>
        <v>#N/A</v>
      </c>
      <c r="V129" s="28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</row>
    <row r="130" spans="1:36" x14ac:dyDescent="0.25">
      <c r="A130" s="23">
        <f t="shared" si="11"/>
        <v>9</v>
      </c>
      <c r="B130" s="23">
        <f t="shared" si="12"/>
        <v>2002</v>
      </c>
      <c r="C130" s="23">
        <v>129</v>
      </c>
      <c r="D130" s="24">
        <v>37500</v>
      </c>
      <c r="E130" s="25">
        <f>IF(ISBLANK(table!F130),NA(),table!F130)</f>
        <v>33610</v>
      </c>
      <c r="F130" s="26" t="e">
        <f>IFERROR(IF(AND(ISERROR($E131),ISERROR(INDEX(GroceryNSAF!B$2:B$251,MATCH(GroceryNSA!$C130,GroceryNSAF!$A$2:$A$251,0)))),$E130,INDEX(GroceryNSAF!B$2:B$251,MATCH(GroceryNSA!$C130,GroceryNSAF!$A$2:$A$251,0))),NA())</f>
        <v>#N/A</v>
      </c>
      <c r="G130" s="25" t="e">
        <f>IFERROR(IF(AND(ISERROR($E131),ISERROR(INDEX(GroceryNSAF!C$2:C$251,MATCH(GroceryNSA!$C130,GroceryNSAF!$A$2:$A$251,0)))),$E130,INDEX(GroceryNSAF!C$2:C$251,MATCH(GroceryNSA!$C130,GroceryNSAF!$A$2:$A$251,0))),NA())</f>
        <v>#N/A</v>
      </c>
      <c r="H130" s="25" t="e">
        <f>IFERROR(IF(AND(ISERROR($E131),ISERROR(INDEX(GroceryNSAF!D$2:D$251,MATCH(GroceryNSA!$C130,GroceryNSAF!$A$2:$A$251,0)))),$E130,INDEX(GroceryNSAF!D$2:D$251,MATCH(GroceryNSA!$C130,GroceryNSAF!$A$2:$A$251,0))),NA())</f>
        <v>#N/A</v>
      </c>
      <c r="I130" s="25" t="e">
        <f>IFERROR(IF(AND(ISERROR($E131),ISERROR(INDEX(GroceryNSAF!E$2:E$251,MATCH(GroceryNSA!$C130,GroceryNSAF!$A$2:$A$251,0)))),$E130,INDEX(GroceryNSAF!E$2:E$251,MATCH(GroceryNSA!$C130,GroceryNSAF!$A$2:$A$251,0))),NA())</f>
        <v>#N/A</v>
      </c>
      <c r="J130" s="25" t="e">
        <f>IFERROR(IF(AND(ISERROR($E131),ISERROR(INDEX(GroceryNSAF!F$2:F$251,MATCH(GroceryNSA!$C130,GroceryNSAF!$A$2:$A$251,0)))),$E130,INDEX(GroceryNSAF!F$2:F$251,MATCH(GroceryNSA!$C130,GroceryNSAF!$A$2:$A$251,0))),NA())</f>
        <v>#N/A</v>
      </c>
      <c r="V130" s="28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</row>
    <row r="131" spans="1:36" x14ac:dyDescent="0.25">
      <c r="A131" s="23">
        <f t="shared" ref="A131:A194" si="13">MONTH(D131)</f>
        <v>10</v>
      </c>
      <c r="B131" s="23">
        <f t="shared" ref="B131:B194" si="14">YEAR(D131)</f>
        <v>2002</v>
      </c>
      <c r="C131" s="23">
        <v>130</v>
      </c>
      <c r="D131" s="24">
        <v>37530</v>
      </c>
      <c r="E131" s="25">
        <f>IF(ISBLANK(table!F131),NA(),table!F131)</f>
        <v>34885</v>
      </c>
      <c r="F131" s="26" t="e">
        <f>IFERROR(IF(AND(ISERROR($E132),ISERROR(INDEX(GroceryNSAF!B$2:B$251,MATCH(GroceryNSA!$C131,GroceryNSAF!$A$2:$A$251,0)))),$E131,INDEX(GroceryNSAF!B$2:B$251,MATCH(GroceryNSA!$C131,GroceryNSAF!$A$2:$A$251,0))),NA())</f>
        <v>#N/A</v>
      </c>
      <c r="G131" s="25" t="e">
        <f>IFERROR(IF(AND(ISERROR($E132),ISERROR(INDEX(GroceryNSAF!C$2:C$251,MATCH(GroceryNSA!$C131,GroceryNSAF!$A$2:$A$251,0)))),$E131,INDEX(GroceryNSAF!C$2:C$251,MATCH(GroceryNSA!$C131,GroceryNSAF!$A$2:$A$251,0))),NA())</f>
        <v>#N/A</v>
      </c>
      <c r="H131" s="25" t="e">
        <f>IFERROR(IF(AND(ISERROR($E132),ISERROR(INDEX(GroceryNSAF!D$2:D$251,MATCH(GroceryNSA!$C131,GroceryNSAF!$A$2:$A$251,0)))),$E131,INDEX(GroceryNSAF!D$2:D$251,MATCH(GroceryNSA!$C131,GroceryNSAF!$A$2:$A$251,0))),NA())</f>
        <v>#N/A</v>
      </c>
      <c r="I131" s="25" t="e">
        <f>IFERROR(IF(AND(ISERROR($E132),ISERROR(INDEX(GroceryNSAF!E$2:E$251,MATCH(GroceryNSA!$C131,GroceryNSAF!$A$2:$A$251,0)))),$E131,INDEX(GroceryNSAF!E$2:E$251,MATCH(GroceryNSA!$C131,GroceryNSAF!$A$2:$A$251,0))),NA())</f>
        <v>#N/A</v>
      </c>
      <c r="J131" s="25" t="e">
        <f>IFERROR(IF(AND(ISERROR($E132),ISERROR(INDEX(GroceryNSAF!F$2:F$251,MATCH(GroceryNSA!$C131,GroceryNSAF!$A$2:$A$251,0)))),$E131,INDEX(GroceryNSAF!F$2:F$251,MATCH(GroceryNSA!$C131,GroceryNSAF!$A$2:$A$251,0))),NA())</f>
        <v>#N/A</v>
      </c>
      <c r="V131" s="28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</row>
    <row r="132" spans="1:36" x14ac:dyDescent="0.25">
      <c r="A132" s="23">
        <f t="shared" si="13"/>
        <v>11</v>
      </c>
      <c r="B132" s="23">
        <f t="shared" si="14"/>
        <v>2002</v>
      </c>
      <c r="C132" s="23">
        <v>131</v>
      </c>
      <c r="D132" s="24">
        <v>37561</v>
      </c>
      <c r="E132" s="25">
        <f>IF(ISBLANK(table!F132),NA(),table!F132)</f>
        <v>35649</v>
      </c>
      <c r="F132" s="26" t="e">
        <f>IFERROR(IF(AND(ISERROR($E133),ISERROR(INDEX(GroceryNSAF!B$2:B$251,MATCH(GroceryNSA!$C132,GroceryNSAF!$A$2:$A$251,0)))),$E132,INDEX(GroceryNSAF!B$2:B$251,MATCH(GroceryNSA!$C132,GroceryNSAF!$A$2:$A$251,0))),NA())</f>
        <v>#N/A</v>
      </c>
      <c r="G132" s="25" t="e">
        <f>IFERROR(IF(AND(ISERROR($E133),ISERROR(INDEX(GroceryNSAF!C$2:C$251,MATCH(GroceryNSA!$C132,GroceryNSAF!$A$2:$A$251,0)))),$E132,INDEX(GroceryNSAF!C$2:C$251,MATCH(GroceryNSA!$C132,GroceryNSAF!$A$2:$A$251,0))),NA())</f>
        <v>#N/A</v>
      </c>
      <c r="H132" s="25" t="e">
        <f>IFERROR(IF(AND(ISERROR($E133),ISERROR(INDEX(GroceryNSAF!D$2:D$251,MATCH(GroceryNSA!$C132,GroceryNSAF!$A$2:$A$251,0)))),$E132,INDEX(GroceryNSAF!D$2:D$251,MATCH(GroceryNSA!$C132,GroceryNSAF!$A$2:$A$251,0))),NA())</f>
        <v>#N/A</v>
      </c>
      <c r="I132" s="25" t="e">
        <f>IFERROR(IF(AND(ISERROR($E133),ISERROR(INDEX(GroceryNSAF!E$2:E$251,MATCH(GroceryNSA!$C132,GroceryNSAF!$A$2:$A$251,0)))),$E132,INDEX(GroceryNSAF!E$2:E$251,MATCH(GroceryNSA!$C132,GroceryNSAF!$A$2:$A$251,0))),NA())</f>
        <v>#N/A</v>
      </c>
      <c r="J132" s="25" t="e">
        <f>IFERROR(IF(AND(ISERROR($E133),ISERROR(INDEX(GroceryNSAF!F$2:F$251,MATCH(GroceryNSA!$C132,GroceryNSAF!$A$2:$A$251,0)))),$E132,INDEX(GroceryNSAF!F$2:F$251,MATCH(GroceryNSA!$C132,GroceryNSAF!$A$2:$A$251,0))),NA())</f>
        <v>#N/A</v>
      </c>
      <c r="V132" s="28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</row>
    <row r="133" spans="1:36" x14ac:dyDescent="0.25">
      <c r="A133" s="23">
        <f t="shared" si="13"/>
        <v>12</v>
      </c>
      <c r="B133" s="23">
        <f t="shared" si="14"/>
        <v>2002</v>
      </c>
      <c r="C133" s="23">
        <v>132</v>
      </c>
      <c r="D133" s="24">
        <v>37591</v>
      </c>
      <c r="E133" s="25">
        <f>IF(ISBLANK(table!F133),NA(),table!F133)</f>
        <v>36738</v>
      </c>
      <c r="F133" s="26" t="e">
        <f>IFERROR(IF(AND(ISERROR($E134),ISERROR(INDEX(GroceryNSAF!B$2:B$251,MATCH(GroceryNSA!$C133,GroceryNSAF!$A$2:$A$251,0)))),$E133,INDEX(GroceryNSAF!B$2:B$251,MATCH(GroceryNSA!$C133,GroceryNSAF!$A$2:$A$251,0))),NA())</f>
        <v>#N/A</v>
      </c>
      <c r="G133" s="25" t="e">
        <f>IFERROR(IF(AND(ISERROR($E134),ISERROR(INDEX(GroceryNSAF!C$2:C$251,MATCH(GroceryNSA!$C133,GroceryNSAF!$A$2:$A$251,0)))),$E133,INDEX(GroceryNSAF!C$2:C$251,MATCH(GroceryNSA!$C133,GroceryNSAF!$A$2:$A$251,0))),NA())</f>
        <v>#N/A</v>
      </c>
      <c r="H133" s="25" t="e">
        <f>IFERROR(IF(AND(ISERROR($E134),ISERROR(INDEX(GroceryNSAF!D$2:D$251,MATCH(GroceryNSA!$C133,GroceryNSAF!$A$2:$A$251,0)))),$E133,INDEX(GroceryNSAF!D$2:D$251,MATCH(GroceryNSA!$C133,GroceryNSAF!$A$2:$A$251,0))),NA())</f>
        <v>#N/A</v>
      </c>
      <c r="I133" s="25" t="e">
        <f>IFERROR(IF(AND(ISERROR($E134),ISERROR(INDEX(GroceryNSAF!E$2:E$251,MATCH(GroceryNSA!$C133,GroceryNSAF!$A$2:$A$251,0)))),$E133,INDEX(GroceryNSAF!E$2:E$251,MATCH(GroceryNSA!$C133,GroceryNSAF!$A$2:$A$251,0))),NA())</f>
        <v>#N/A</v>
      </c>
      <c r="J133" s="25" t="e">
        <f>IFERROR(IF(AND(ISERROR($E134),ISERROR(INDEX(GroceryNSAF!F$2:F$251,MATCH(GroceryNSA!$C133,GroceryNSAF!$A$2:$A$251,0)))),$E133,INDEX(GroceryNSAF!F$2:F$251,MATCH(GroceryNSA!$C133,GroceryNSAF!$A$2:$A$251,0))),NA())</f>
        <v>#N/A</v>
      </c>
      <c r="V133" s="28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</row>
    <row r="134" spans="1:36" x14ac:dyDescent="0.25">
      <c r="A134" s="23">
        <f t="shared" si="13"/>
        <v>1</v>
      </c>
      <c r="B134" s="23">
        <f t="shared" si="14"/>
        <v>2003</v>
      </c>
      <c r="C134" s="23">
        <v>133</v>
      </c>
      <c r="D134" s="24">
        <v>37622</v>
      </c>
      <c r="E134" s="25">
        <f>IF(ISBLANK(table!F134),NA(),table!F134)</f>
        <v>35384</v>
      </c>
      <c r="F134" s="26" t="e">
        <f>IFERROR(IF(AND(ISERROR($E135),ISERROR(INDEX(GroceryNSAF!B$2:B$251,MATCH(GroceryNSA!$C134,GroceryNSAF!$A$2:$A$251,0)))),$E134,INDEX(GroceryNSAF!B$2:B$251,MATCH(GroceryNSA!$C134,GroceryNSAF!$A$2:$A$251,0))),NA())</f>
        <v>#N/A</v>
      </c>
      <c r="G134" s="25" t="e">
        <f>IFERROR(IF(AND(ISERROR($E135),ISERROR(INDEX(GroceryNSAF!C$2:C$251,MATCH(GroceryNSA!$C134,GroceryNSAF!$A$2:$A$251,0)))),$E134,INDEX(GroceryNSAF!C$2:C$251,MATCH(GroceryNSA!$C134,GroceryNSAF!$A$2:$A$251,0))),NA())</f>
        <v>#N/A</v>
      </c>
      <c r="H134" s="25" t="e">
        <f>IFERROR(IF(AND(ISERROR($E135),ISERROR(INDEX(GroceryNSAF!D$2:D$251,MATCH(GroceryNSA!$C134,GroceryNSAF!$A$2:$A$251,0)))),$E134,INDEX(GroceryNSAF!D$2:D$251,MATCH(GroceryNSA!$C134,GroceryNSAF!$A$2:$A$251,0))),NA())</f>
        <v>#N/A</v>
      </c>
      <c r="I134" s="25" t="e">
        <f>IFERROR(IF(AND(ISERROR($E135),ISERROR(INDEX(GroceryNSAF!E$2:E$251,MATCH(GroceryNSA!$C134,GroceryNSAF!$A$2:$A$251,0)))),$E134,INDEX(GroceryNSAF!E$2:E$251,MATCH(GroceryNSA!$C134,GroceryNSAF!$A$2:$A$251,0))),NA())</f>
        <v>#N/A</v>
      </c>
      <c r="J134" s="25" t="e">
        <f>IFERROR(IF(AND(ISERROR($E135),ISERROR(INDEX(GroceryNSAF!F$2:F$251,MATCH(GroceryNSA!$C134,GroceryNSAF!$A$2:$A$251,0)))),$E134,INDEX(GroceryNSAF!F$2:F$251,MATCH(GroceryNSA!$C134,GroceryNSAF!$A$2:$A$251,0))),NA())</f>
        <v>#N/A</v>
      </c>
      <c r="V134" s="28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</row>
    <row r="135" spans="1:36" x14ac:dyDescent="0.25">
      <c r="A135" s="23">
        <f t="shared" si="13"/>
        <v>2</v>
      </c>
      <c r="B135" s="23">
        <f t="shared" si="14"/>
        <v>2003</v>
      </c>
      <c r="C135" s="23">
        <v>134</v>
      </c>
      <c r="D135" s="24">
        <v>37653</v>
      </c>
      <c r="E135" s="25">
        <f>IF(ISBLANK(table!F135),NA(),table!F135)</f>
        <v>32440</v>
      </c>
      <c r="F135" s="26" t="e">
        <f>IFERROR(IF(AND(ISERROR($E136),ISERROR(INDEX(GroceryNSAF!B$2:B$251,MATCH(GroceryNSA!$C135,GroceryNSAF!$A$2:$A$251,0)))),$E135,INDEX(GroceryNSAF!B$2:B$251,MATCH(GroceryNSA!$C135,GroceryNSAF!$A$2:$A$251,0))),NA())</f>
        <v>#N/A</v>
      </c>
      <c r="G135" s="25" t="e">
        <f>IFERROR(IF(AND(ISERROR($E136),ISERROR(INDEX(GroceryNSAF!C$2:C$251,MATCH(GroceryNSA!$C135,GroceryNSAF!$A$2:$A$251,0)))),$E135,INDEX(GroceryNSAF!C$2:C$251,MATCH(GroceryNSA!$C135,GroceryNSAF!$A$2:$A$251,0))),NA())</f>
        <v>#N/A</v>
      </c>
      <c r="H135" s="25" t="e">
        <f>IFERROR(IF(AND(ISERROR($E136),ISERROR(INDEX(GroceryNSAF!D$2:D$251,MATCH(GroceryNSA!$C135,GroceryNSAF!$A$2:$A$251,0)))),$E135,INDEX(GroceryNSAF!D$2:D$251,MATCH(GroceryNSA!$C135,GroceryNSAF!$A$2:$A$251,0))),NA())</f>
        <v>#N/A</v>
      </c>
      <c r="I135" s="25" t="e">
        <f>IFERROR(IF(AND(ISERROR($E136),ISERROR(INDEX(GroceryNSAF!E$2:E$251,MATCH(GroceryNSA!$C135,GroceryNSAF!$A$2:$A$251,0)))),$E135,INDEX(GroceryNSAF!E$2:E$251,MATCH(GroceryNSA!$C135,GroceryNSAF!$A$2:$A$251,0))),NA())</f>
        <v>#N/A</v>
      </c>
      <c r="J135" s="25" t="e">
        <f>IFERROR(IF(AND(ISERROR($E136),ISERROR(INDEX(GroceryNSAF!F$2:F$251,MATCH(GroceryNSA!$C135,GroceryNSAF!$A$2:$A$251,0)))),$E135,INDEX(GroceryNSAF!F$2:F$251,MATCH(GroceryNSA!$C135,GroceryNSAF!$A$2:$A$251,0))),NA())</f>
        <v>#N/A</v>
      </c>
      <c r="V135" s="28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</row>
    <row r="136" spans="1:36" x14ac:dyDescent="0.25">
      <c r="A136" s="23">
        <f t="shared" si="13"/>
        <v>3</v>
      </c>
      <c r="B136" s="23">
        <f t="shared" si="14"/>
        <v>2003</v>
      </c>
      <c r="C136" s="23">
        <v>135</v>
      </c>
      <c r="D136" s="24">
        <v>37681</v>
      </c>
      <c r="E136" s="25">
        <f>IF(ISBLANK(table!F136),NA(),table!F136)</f>
        <v>35265</v>
      </c>
      <c r="F136" s="26" t="e">
        <f>IFERROR(IF(AND(ISERROR($E137),ISERROR(INDEX(GroceryNSAF!B$2:B$251,MATCH(GroceryNSA!$C136,GroceryNSAF!$A$2:$A$251,0)))),$E136,INDEX(GroceryNSAF!B$2:B$251,MATCH(GroceryNSA!$C136,GroceryNSAF!$A$2:$A$251,0))),NA())</f>
        <v>#N/A</v>
      </c>
      <c r="G136" s="25" t="e">
        <f>IFERROR(IF(AND(ISERROR($E137),ISERROR(INDEX(GroceryNSAF!C$2:C$251,MATCH(GroceryNSA!$C136,GroceryNSAF!$A$2:$A$251,0)))),$E136,INDEX(GroceryNSAF!C$2:C$251,MATCH(GroceryNSA!$C136,GroceryNSAF!$A$2:$A$251,0))),NA())</f>
        <v>#N/A</v>
      </c>
      <c r="H136" s="25" t="e">
        <f>IFERROR(IF(AND(ISERROR($E137),ISERROR(INDEX(GroceryNSAF!D$2:D$251,MATCH(GroceryNSA!$C136,GroceryNSAF!$A$2:$A$251,0)))),$E136,INDEX(GroceryNSAF!D$2:D$251,MATCH(GroceryNSA!$C136,GroceryNSAF!$A$2:$A$251,0))),NA())</f>
        <v>#N/A</v>
      </c>
      <c r="I136" s="25" t="e">
        <f>IFERROR(IF(AND(ISERROR($E137),ISERROR(INDEX(GroceryNSAF!E$2:E$251,MATCH(GroceryNSA!$C136,GroceryNSAF!$A$2:$A$251,0)))),$E136,INDEX(GroceryNSAF!E$2:E$251,MATCH(GroceryNSA!$C136,GroceryNSAF!$A$2:$A$251,0))),NA())</f>
        <v>#N/A</v>
      </c>
      <c r="J136" s="25" t="e">
        <f>IFERROR(IF(AND(ISERROR($E137),ISERROR(INDEX(GroceryNSAF!F$2:F$251,MATCH(GroceryNSA!$C136,GroceryNSAF!$A$2:$A$251,0)))),$E136,INDEX(GroceryNSAF!F$2:F$251,MATCH(GroceryNSA!$C136,GroceryNSAF!$A$2:$A$251,0))),NA())</f>
        <v>#N/A</v>
      </c>
      <c r="V136" s="28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</row>
    <row r="137" spans="1:36" x14ac:dyDescent="0.25">
      <c r="A137" s="23">
        <f t="shared" si="13"/>
        <v>4</v>
      </c>
      <c r="B137" s="23">
        <f t="shared" si="14"/>
        <v>2003</v>
      </c>
      <c r="C137" s="23">
        <v>136</v>
      </c>
      <c r="D137" s="24">
        <v>37712</v>
      </c>
      <c r="E137" s="25">
        <f>IF(ISBLANK(table!F137),NA(),table!F137)</f>
        <v>34854</v>
      </c>
      <c r="F137" s="26" t="e">
        <f>IFERROR(IF(AND(ISERROR($E138),ISERROR(INDEX(GroceryNSAF!B$2:B$251,MATCH(GroceryNSA!$C137,GroceryNSAF!$A$2:$A$251,0)))),$E137,INDEX(GroceryNSAF!B$2:B$251,MATCH(GroceryNSA!$C137,GroceryNSAF!$A$2:$A$251,0))),NA())</f>
        <v>#N/A</v>
      </c>
      <c r="G137" s="25" t="e">
        <f>IFERROR(IF(AND(ISERROR($E138),ISERROR(INDEX(GroceryNSAF!C$2:C$251,MATCH(GroceryNSA!$C137,GroceryNSAF!$A$2:$A$251,0)))),$E137,INDEX(GroceryNSAF!C$2:C$251,MATCH(GroceryNSA!$C137,GroceryNSAF!$A$2:$A$251,0))),NA())</f>
        <v>#N/A</v>
      </c>
      <c r="H137" s="25" t="e">
        <f>IFERROR(IF(AND(ISERROR($E138),ISERROR(INDEX(GroceryNSAF!D$2:D$251,MATCH(GroceryNSA!$C137,GroceryNSAF!$A$2:$A$251,0)))),$E137,INDEX(GroceryNSAF!D$2:D$251,MATCH(GroceryNSA!$C137,GroceryNSAF!$A$2:$A$251,0))),NA())</f>
        <v>#N/A</v>
      </c>
      <c r="I137" s="25" t="e">
        <f>IFERROR(IF(AND(ISERROR($E138),ISERROR(INDEX(GroceryNSAF!E$2:E$251,MATCH(GroceryNSA!$C137,GroceryNSAF!$A$2:$A$251,0)))),$E137,INDEX(GroceryNSAF!E$2:E$251,MATCH(GroceryNSA!$C137,GroceryNSAF!$A$2:$A$251,0))),NA())</f>
        <v>#N/A</v>
      </c>
      <c r="J137" s="25" t="e">
        <f>IFERROR(IF(AND(ISERROR($E138),ISERROR(INDEX(GroceryNSAF!F$2:F$251,MATCH(GroceryNSA!$C137,GroceryNSAF!$A$2:$A$251,0)))),$E137,INDEX(GroceryNSAF!F$2:F$251,MATCH(GroceryNSA!$C137,GroceryNSAF!$A$2:$A$251,0))),NA())</f>
        <v>#N/A</v>
      </c>
      <c r="V137" s="28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</row>
    <row r="138" spans="1:36" x14ac:dyDescent="0.25">
      <c r="A138" s="23">
        <f t="shared" si="13"/>
        <v>5</v>
      </c>
      <c r="B138" s="23">
        <f t="shared" si="14"/>
        <v>2003</v>
      </c>
      <c r="C138" s="23">
        <v>137</v>
      </c>
      <c r="D138" s="24">
        <v>37742</v>
      </c>
      <c r="E138" s="25">
        <f>IF(ISBLANK(table!F138),NA(),table!F138)</f>
        <v>37057</v>
      </c>
      <c r="F138" s="26" t="e">
        <f>IFERROR(IF(AND(ISERROR($E139),ISERROR(INDEX(GroceryNSAF!B$2:B$251,MATCH(GroceryNSA!$C138,GroceryNSAF!$A$2:$A$251,0)))),$E138,INDEX(GroceryNSAF!B$2:B$251,MATCH(GroceryNSA!$C138,GroceryNSAF!$A$2:$A$251,0))),NA())</f>
        <v>#N/A</v>
      </c>
      <c r="G138" s="25" t="e">
        <f>IFERROR(IF(AND(ISERROR($E139),ISERROR(INDEX(GroceryNSAF!C$2:C$251,MATCH(GroceryNSA!$C138,GroceryNSAF!$A$2:$A$251,0)))),$E138,INDEX(GroceryNSAF!C$2:C$251,MATCH(GroceryNSA!$C138,GroceryNSAF!$A$2:$A$251,0))),NA())</f>
        <v>#N/A</v>
      </c>
      <c r="H138" s="25" t="e">
        <f>IFERROR(IF(AND(ISERROR($E139),ISERROR(INDEX(GroceryNSAF!D$2:D$251,MATCH(GroceryNSA!$C138,GroceryNSAF!$A$2:$A$251,0)))),$E138,INDEX(GroceryNSAF!D$2:D$251,MATCH(GroceryNSA!$C138,GroceryNSAF!$A$2:$A$251,0))),NA())</f>
        <v>#N/A</v>
      </c>
      <c r="I138" s="25" t="e">
        <f>IFERROR(IF(AND(ISERROR($E139),ISERROR(INDEX(GroceryNSAF!E$2:E$251,MATCH(GroceryNSA!$C138,GroceryNSAF!$A$2:$A$251,0)))),$E138,INDEX(GroceryNSAF!E$2:E$251,MATCH(GroceryNSA!$C138,GroceryNSAF!$A$2:$A$251,0))),NA())</f>
        <v>#N/A</v>
      </c>
      <c r="J138" s="25" t="e">
        <f>IFERROR(IF(AND(ISERROR($E139),ISERROR(INDEX(GroceryNSAF!F$2:F$251,MATCH(GroceryNSA!$C138,GroceryNSAF!$A$2:$A$251,0)))),$E138,INDEX(GroceryNSAF!F$2:F$251,MATCH(GroceryNSA!$C138,GroceryNSAF!$A$2:$A$251,0))),NA())</f>
        <v>#N/A</v>
      </c>
      <c r="V138" s="28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</row>
    <row r="139" spans="1:36" x14ac:dyDescent="0.25">
      <c r="A139" s="23">
        <f t="shared" si="13"/>
        <v>6</v>
      </c>
      <c r="B139" s="23">
        <f t="shared" si="14"/>
        <v>2003</v>
      </c>
      <c r="C139" s="23">
        <v>138</v>
      </c>
      <c r="D139" s="24">
        <v>37773</v>
      </c>
      <c r="E139" s="25">
        <f>IF(ISBLANK(table!F139),NA(),table!F139)</f>
        <v>35212</v>
      </c>
      <c r="F139" s="26" t="e">
        <f>IFERROR(IF(AND(ISERROR($E140),ISERROR(INDEX(GroceryNSAF!B$2:B$251,MATCH(GroceryNSA!$C139,GroceryNSAF!$A$2:$A$251,0)))),$E139,INDEX(GroceryNSAF!B$2:B$251,MATCH(GroceryNSA!$C139,GroceryNSAF!$A$2:$A$251,0))),NA())</f>
        <v>#N/A</v>
      </c>
      <c r="G139" s="25" t="e">
        <f>IFERROR(IF(AND(ISERROR($E140),ISERROR(INDEX(GroceryNSAF!C$2:C$251,MATCH(GroceryNSA!$C139,GroceryNSAF!$A$2:$A$251,0)))),$E139,INDEX(GroceryNSAF!C$2:C$251,MATCH(GroceryNSA!$C139,GroceryNSAF!$A$2:$A$251,0))),NA())</f>
        <v>#N/A</v>
      </c>
      <c r="H139" s="25" t="e">
        <f>IFERROR(IF(AND(ISERROR($E140),ISERROR(INDEX(GroceryNSAF!D$2:D$251,MATCH(GroceryNSA!$C139,GroceryNSAF!$A$2:$A$251,0)))),$E139,INDEX(GroceryNSAF!D$2:D$251,MATCH(GroceryNSA!$C139,GroceryNSAF!$A$2:$A$251,0))),NA())</f>
        <v>#N/A</v>
      </c>
      <c r="I139" s="25" t="e">
        <f>IFERROR(IF(AND(ISERROR($E140),ISERROR(INDEX(GroceryNSAF!E$2:E$251,MATCH(GroceryNSA!$C139,GroceryNSAF!$A$2:$A$251,0)))),$E139,INDEX(GroceryNSAF!E$2:E$251,MATCH(GroceryNSA!$C139,GroceryNSAF!$A$2:$A$251,0))),NA())</f>
        <v>#N/A</v>
      </c>
      <c r="J139" s="25" t="e">
        <f>IFERROR(IF(AND(ISERROR($E140),ISERROR(INDEX(GroceryNSAF!F$2:F$251,MATCH(GroceryNSA!$C139,GroceryNSAF!$A$2:$A$251,0)))),$E139,INDEX(GroceryNSAF!F$2:F$251,MATCH(GroceryNSA!$C139,GroceryNSAF!$A$2:$A$251,0))),NA())</f>
        <v>#N/A</v>
      </c>
      <c r="V139" s="28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</row>
    <row r="140" spans="1:36" x14ac:dyDescent="0.25">
      <c r="A140" s="23">
        <f t="shared" si="13"/>
        <v>7</v>
      </c>
      <c r="B140" s="23">
        <f t="shared" si="14"/>
        <v>2003</v>
      </c>
      <c r="C140" s="23">
        <v>139</v>
      </c>
      <c r="D140" s="24">
        <v>37803</v>
      </c>
      <c r="E140" s="25">
        <f>IF(ISBLANK(table!F140),NA(),table!F140)</f>
        <v>37108</v>
      </c>
      <c r="F140" s="26" t="e">
        <f>IFERROR(IF(AND(ISERROR($E141),ISERROR(INDEX(GroceryNSAF!B$2:B$251,MATCH(GroceryNSA!$C140,GroceryNSAF!$A$2:$A$251,0)))),$E140,INDEX(GroceryNSAF!B$2:B$251,MATCH(GroceryNSA!$C140,GroceryNSAF!$A$2:$A$251,0))),NA())</f>
        <v>#N/A</v>
      </c>
      <c r="G140" s="25" t="e">
        <f>IFERROR(IF(AND(ISERROR($E141),ISERROR(INDEX(GroceryNSAF!C$2:C$251,MATCH(GroceryNSA!$C140,GroceryNSAF!$A$2:$A$251,0)))),$E140,INDEX(GroceryNSAF!C$2:C$251,MATCH(GroceryNSA!$C140,GroceryNSAF!$A$2:$A$251,0))),NA())</f>
        <v>#N/A</v>
      </c>
      <c r="H140" s="25" t="e">
        <f>IFERROR(IF(AND(ISERROR($E141),ISERROR(INDEX(GroceryNSAF!D$2:D$251,MATCH(GroceryNSA!$C140,GroceryNSAF!$A$2:$A$251,0)))),$E140,INDEX(GroceryNSAF!D$2:D$251,MATCH(GroceryNSA!$C140,GroceryNSAF!$A$2:$A$251,0))),NA())</f>
        <v>#N/A</v>
      </c>
      <c r="I140" s="25" t="e">
        <f>IFERROR(IF(AND(ISERROR($E141),ISERROR(INDEX(GroceryNSAF!E$2:E$251,MATCH(GroceryNSA!$C140,GroceryNSAF!$A$2:$A$251,0)))),$E140,INDEX(GroceryNSAF!E$2:E$251,MATCH(GroceryNSA!$C140,GroceryNSAF!$A$2:$A$251,0))),NA())</f>
        <v>#N/A</v>
      </c>
      <c r="J140" s="25" t="e">
        <f>IFERROR(IF(AND(ISERROR($E141),ISERROR(INDEX(GroceryNSAF!F$2:F$251,MATCH(GroceryNSA!$C140,GroceryNSAF!$A$2:$A$251,0)))),$E140,INDEX(GroceryNSAF!F$2:F$251,MATCH(GroceryNSA!$C140,GroceryNSAF!$A$2:$A$251,0))),NA())</f>
        <v>#N/A</v>
      </c>
      <c r="V140" s="28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</row>
    <row r="141" spans="1:36" x14ac:dyDescent="0.25">
      <c r="A141" s="23">
        <f t="shared" si="13"/>
        <v>8</v>
      </c>
      <c r="B141" s="23">
        <f t="shared" si="14"/>
        <v>2003</v>
      </c>
      <c r="C141" s="23">
        <v>140</v>
      </c>
      <c r="D141" s="24">
        <v>37834</v>
      </c>
      <c r="E141" s="25">
        <f>IF(ISBLANK(table!F141),NA(),table!F141)</f>
        <v>36644</v>
      </c>
      <c r="F141" s="26" t="e">
        <f>IFERROR(IF(AND(ISERROR($E142),ISERROR(INDEX(GroceryNSAF!B$2:B$251,MATCH(GroceryNSA!$C141,GroceryNSAF!$A$2:$A$251,0)))),$E141,INDEX(GroceryNSAF!B$2:B$251,MATCH(GroceryNSA!$C141,GroceryNSAF!$A$2:$A$251,0))),NA())</f>
        <v>#N/A</v>
      </c>
      <c r="G141" s="25" t="e">
        <f>IFERROR(IF(AND(ISERROR($E142),ISERROR(INDEX(GroceryNSAF!C$2:C$251,MATCH(GroceryNSA!$C141,GroceryNSAF!$A$2:$A$251,0)))),$E141,INDEX(GroceryNSAF!C$2:C$251,MATCH(GroceryNSA!$C141,GroceryNSAF!$A$2:$A$251,0))),NA())</f>
        <v>#N/A</v>
      </c>
      <c r="H141" s="25" t="e">
        <f>IFERROR(IF(AND(ISERROR($E142),ISERROR(INDEX(GroceryNSAF!D$2:D$251,MATCH(GroceryNSA!$C141,GroceryNSAF!$A$2:$A$251,0)))),$E141,INDEX(GroceryNSAF!D$2:D$251,MATCH(GroceryNSA!$C141,GroceryNSAF!$A$2:$A$251,0))),NA())</f>
        <v>#N/A</v>
      </c>
      <c r="I141" s="25" t="e">
        <f>IFERROR(IF(AND(ISERROR($E142),ISERROR(INDEX(GroceryNSAF!E$2:E$251,MATCH(GroceryNSA!$C141,GroceryNSAF!$A$2:$A$251,0)))),$E141,INDEX(GroceryNSAF!E$2:E$251,MATCH(GroceryNSA!$C141,GroceryNSAF!$A$2:$A$251,0))),NA())</f>
        <v>#N/A</v>
      </c>
      <c r="J141" s="25" t="e">
        <f>IFERROR(IF(AND(ISERROR($E142),ISERROR(INDEX(GroceryNSAF!F$2:F$251,MATCH(GroceryNSA!$C141,GroceryNSAF!$A$2:$A$251,0)))),$E141,INDEX(GroceryNSAF!F$2:F$251,MATCH(GroceryNSA!$C141,GroceryNSAF!$A$2:$A$251,0))),NA())</f>
        <v>#N/A</v>
      </c>
      <c r="V141" s="28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</row>
    <row r="142" spans="1:36" x14ac:dyDescent="0.25">
      <c r="A142" s="23">
        <f t="shared" si="13"/>
        <v>9</v>
      </c>
      <c r="B142" s="23">
        <f t="shared" si="14"/>
        <v>2003</v>
      </c>
      <c r="C142" s="23">
        <v>141</v>
      </c>
      <c r="D142" s="24">
        <v>37865</v>
      </c>
      <c r="E142" s="25">
        <f>IF(ISBLANK(table!F142),NA(),table!F142)</f>
        <v>34697</v>
      </c>
      <c r="F142" s="26" t="e">
        <f>IFERROR(IF(AND(ISERROR($E143),ISERROR(INDEX(GroceryNSAF!B$2:B$251,MATCH(GroceryNSA!$C142,GroceryNSAF!$A$2:$A$251,0)))),$E142,INDEX(GroceryNSAF!B$2:B$251,MATCH(GroceryNSA!$C142,GroceryNSAF!$A$2:$A$251,0))),NA())</f>
        <v>#N/A</v>
      </c>
      <c r="G142" s="25" t="e">
        <f>IFERROR(IF(AND(ISERROR($E143),ISERROR(INDEX(GroceryNSAF!C$2:C$251,MATCH(GroceryNSA!$C142,GroceryNSAF!$A$2:$A$251,0)))),$E142,INDEX(GroceryNSAF!C$2:C$251,MATCH(GroceryNSA!$C142,GroceryNSAF!$A$2:$A$251,0))),NA())</f>
        <v>#N/A</v>
      </c>
      <c r="H142" s="25" t="e">
        <f>IFERROR(IF(AND(ISERROR($E143),ISERROR(INDEX(GroceryNSAF!D$2:D$251,MATCH(GroceryNSA!$C142,GroceryNSAF!$A$2:$A$251,0)))),$E142,INDEX(GroceryNSAF!D$2:D$251,MATCH(GroceryNSA!$C142,GroceryNSAF!$A$2:$A$251,0))),NA())</f>
        <v>#N/A</v>
      </c>
      <c r="I142" s="25" t="e">
        <f>IFERROR(IF(AND(ISERROR($E143),ISERROR(INDEX(GroceryNSAF!E$2:E$251,MATCH(GroceryNSA!$C142,GroceryNSAF!$A$2:$A$251,0)))),$E142,INDEX(GroceryNSAF!E$2:E$251,MATCH(GroceryNSA!$C142,GroceryNSAF!$A$2:$A$251,0))),NA())</f>
        <v>#N/A</v>
      </c>
      <c r="J142" s="25" t="e">
        <f>IFERROR(IF(AND(ISERROR($E143),ISERROR(INDEX(GroceryNSAF!F$2:F$251,MATCH(GroceryNSA!$C142,GroceryNSAF!$A$2:$A$251,0)))),$E142,INDEX(GroceryNSAF!F$2:F$251,MATCH(GroceryNSA!$C142,GroceryNSAF!$A$2:$A$251,0))),NA())</f>
        <v>#N/A</v>
      </c>
      <c r="V142" s="28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</row>
    <row r="143" spans="1:36" x14ac:dyDescent="0.25">
      <c r="A143" s="23">
        <f t="shared" si="13"/>
        <v>10</v>
      </c>
      <c r="B143" s="23">
        <f t="shared" si="14"/>
        <v>2003</v>
      </c>
      <c r="C143" s="23">
        <v>142</v>
      </c>
      <c r="D143" s="24">
        <v>37895</v>
      </c>
      <c r="E143" s="25">
        <f>IF(ISBLANK(table!F143),NA(),table!F143)</f>
        <v>35870</v>
      </c>
      <c r="F143" s="26" t="e">
        <f>IFERROR(IF(AND(ISERROR($E144),ISERROR(INDEX(GroceryNSAF!B$2:B$251,MATCH(GroceryNSA!$C143,GroceryNSAF!$A$2:$A$251,0)))),$E143,INDEX(GroceryNSAF!B$2:B$251,MATCH(GroceryNSA!$C143,GroceryNSAF!$A$2:$A$251,0))),NA())</f>
        <v>#N/A</v>
      </c>
      <c r="G143" s="25" t="e">
        <f>IFERROR(IF(AND(ISERROR($E144),ISERROR(INDEX(GroceryNSAF!C$2:C$251,MATCH(GroceryNSA!$C143,GroceryNSAF!$A$2:$A$251,0)))),$E143,INDEX(GroceryNSAF!C$2:C$251,MATCH(GroceryNSA!$C143,GroceryNSAF!$A$2:$A$251,0))),NA())</f>
        <v>#N/A</v>
      </c>
      <c r="H143" s="25" t="e">
        <f>IFERROR(IF(AND(ISERROR($E144),ISERROR(INDEX(GroceryNSAF!D$2:D$251,MATCH(GroceryNSA!$C143,GroceryNSAF!$A$2:$A$251,0)))),$E143,INDEX(GroceryNSAF!D$2:D$251,MATCH(GroceryNSA!$C143,GroceryNSAF!$A$2:$A$251,0))),NA())</f>
        <v>#N/A</v>
      </c>
      <c r="I143" s="25" t="e">
        <f>IFERROR(IF(AND(ISERROR($E144),ISERROR(INDEX(GroceryNSAF!E$2:E$251,MATCH(GroceryNSA!$C143,GroceryNSAF!$A$2:$A$251,0)))),$E143,INDEX(GroceryNSAF!E$2:E$251,MATCH(GroceryNSA!$C143,GroceryNSAF!$A$2:$A$251,0))),NA())</f>
        <v>#N/A</v>
      </c>
      <c r="J143" s="25" t="e">
        <f>IFERROR(IF(AND(ISERROR($E144),ISERROR(INDEX(GroceryNSAF!F$2:F$251,MATCH(GroceryNSA!$C143,GroceryNSAF!$A$2:$A$251,0)))),$E143,INDEX(GroceryNSAF!F$2:F$251,MATCH(GroceryNSA!$C143,GroceryNSAF!$A$2:$A$251,0))),NA())</f>
        <v>#N/A</v>
      </c>
      <c r="V143" s="28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</row>
    <row r="144" spans="1:36" x14ac:dyDescent="0.25">
      <c r="A144" s="23">
        <f t="shared" si="13"/>
        <v>11</v>
      </c>
      <c r="B144" s="23">
        <f t="shared" si="14"/>
        <v>2003</v>
      </c>
      <c r="C144" s="23">
        <v>143</v>
      </c>
      <c r="D144" s="24">
        <v>37926</v>
      </c>
      <c r="E144" s="25">
        <f>IF(ISBLANK(table!F144),NA(),table!F144)</f>
        <v>35786</v>
      </c>
      <c r="F144" s="26" t="e">
        <f>IFERROR(IF(AND(ISERROR($E145),ISERROR(INDEX(GroceryNSAF!B$2:B$251,MATCH(GroceryNSA!$C144,GroceryNSAF!$A$2:$A$251,0)))),$E144,INDEX(GroceryNSAF!B$2:B$251,MATCH(GroceryNSA!$C144,GroceryNSAF!$A$2:$A$251,0))),NA())</f>
        <v>#N/A</v>
      </c>
      <c r="G144" s="25" t="e">
        <f>IFERROR(IF(AND(ISERROR($E145),ISERROR(INDEX(GroceryNSAF!C$2:C$251,MATCH(GroceryNSA!$C144,GroceryNSAF!$A$2:$A$251,0)))),$E144,INDEX(GroceryNSAF!C$2:C$251,MATCH(GroceryNSA!$C144,GroceryNSAF!$A$2:$A$251,0))),NA())</f>
        <v>#N/A</v>
      </c>
      <c r="H144" s="25" t="e">
        <f>IFERROR(IF(AND(ISERROR($E145),ISERROR(INDEX(GroceryNSAF!D$2:D$251,MATCH(GroceryNSA!$C144,GroceryNSAF!$A$2:$A$251,0)))),$E144,INDEX(GroceryNSAF!D$2:D$251,MATCH(GroceryNSA!$C144,GroceryNSAF!$A$2:$A$251,0))),NA())</f>
        <v>#N/A</v>
      </c>
      <c r="I144" s="25" t="e">
        <f>IFERROR(IF(AND(ISERROR($E145),ISERROR(INDEX(GroceryNSAF!E$2:E$251,MATCH(GroceryNSA!$C144,GroceryNSAF!$A$2:$A$251,0)))),$E144,INDEX(GroceryNSAF!E$2:E$251,MATCH(GroceryNSA!$C144,GroceryNSAF!$A$2:$A$251,0))),NA())</f>
        <v>#N/A</v>
      </c>
      <c r="J144" s="25" t="e">
        <f>IFERROR(IF(AND(ISERROR($E145),ISERROR(INDEX(GroceryNSAF!F$2:F$251,MATCH(GroceryNSA!$C144,GroceryNSAF!$A$2:$A$251,0)))),$E144,INDEX(GroceryNSAF!F$2:F$251,MATCH(GroceryNSA!$C144,GroceryNSAF!$A$2:$A$251,0))),NA())</f>
        <v>#N/A</v>
      </c>
      <c r="V144" s="28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</row>
    <row r="145" spans="1:36" x14ac:dyDescent="0.25">
      <c r="A145" s="23">
        <f t="shared" si="13"/>
        <v>12</v>
      </c>
      <c r="B145" s="23">
        <f t="shared" si="14"/>
        <v>2003</v>
      </c>
      <c r="C145" s="23">
        <v>144</v>
      </c>
      <c r="D145" s="24">
        <v>37956</v>
      </c>
      <c r="E145" s="25">
        <f>IF(ISBLANK(table!F145),NA(),table!F145)</f>
        <v>37670</v>
      </c>
      <c r="F145" s="26" t="e">
        <f>IFERROR(IF(AND(ISERROR($E146),ISERROR(INDEX(GroceryNSAF!B$2:B$251,MATCH(GroceryNSA!$C145,GroceryNSAF!$A$2:$A$251,0)))),$E145,INDEX(GroceryNSAF!B$2:B$251,MATCH(GroceryNSA!$C145,GroceryNSAF!$A$2:$A$251,0))),NA())</f>
        <v>#N/A</v>
      </c>
      <c r="G145" s="25" t="e">
        <f>IFERROR(IF(AND(ISERROR($E146),ISERROR(INDEX(GroceryNSAF!C$2:C$251,MATCH(GroceryNSA!$C145,GroceryNSAF!$A$2:$A$251,0)))),$E145,INDEX(GroceryNSAF!C$2:C$251,MATCH(GroceryNSA!$C145,GroceryNSAF!$A$2:$A$251,0))),NA())</f>
        <v>#N/A</v>
      </c>
      <c r="H145" s="25" t="e">
        <f>IFERROR(IF(AND(ISERROR($E146),ISERROR(INDEX(GroceryNSAF!D$2:D$251,MATCH(GroceryNSA!$C145,GroceryNSAF!$A$2:$A$251,0)))),$E145,INDEX(GroceryNSAF!D$2:D$251,MATCH(GroceryNSA!$C145,GroceryNSAF!$A$2:$A$251,0))),NA())</f>
        <v>#N/A</v>
      </c>
      <c r="I145" s="25" t="e">
        <f>IFERROR(IF(AND(ISERROR($E146),ISERROR(INDEX(GroceryNSAF!E$2:E$251,MATCH(GroceryNSA!$C145,GroceryNSAF!$A$2:$A$251,0)))),$E145,INDEX(GroceryNSAF!E$2:E$251,MATCH(GroceryNSA!$C145,GroceryNSAF!$A$2:$A$251,0))),NA())</f>
        <v>#N/A</v>
      </c>
      <c r="J145" s="25" t="e">
        <f>IFERROR(IF(AND(ISERROR($E146),ISERROR(INDEX(GroceryNSAF!F$2:F$251,MATCH(GroceryNSA!$C145,GroceryNSAF!$A$2:$A$251,0)))),$E145,INDEX(GroceryNSAF!F$2:F$251,MATCH(GroceryNSA!$C145,GroceryNSAF!$A$2:$A$251,0))),NA())</f>
        <v>#N/A</v>
      </c>
      <c r="V145" s="28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</row>
    <row r="146" spans="1:36" x14ac:dyDescent="0.25">
      <c r="A146" s="23">
        <f t="shared" si="13"/>
        <v>1</v>
      </c>
      <c r="B146" s="23">
        <f t="shared" si="14"/>
        <v>2004</v>
      </c>
      <c r="C146" s="23">
        <v>145</v>
      </c>
      <c r="D146" s="24">
        <v>37987</v>
      </c>
      <c r="E146" s="25">
        <f>IF(ISBLANK(table!F146),NA(),table!F146)</f>
        <v>36475</v>
      </c>
      <c r="F146" s="26" t="e">
        <f>IFERROR(IF(AND(ISERROR($E147),ISERROR(INDEX(GroceryNSAF!B$2:B$251,MATCH(GroceryNSA!$C146,GroceryNSAF!$A$2:$A$251,0)))),$E146,INDEX(GroceryNSAF!B$2:B$251,MATCH(GroceryNSA!$C146,GroceryNSAF!$A$2:$A$251,0))),NA())</f>
        <v>#N/A</v>
      </c>
      <c r="G146" s="25" t="e">
        <f>IFERROR(IF(AND(ISERROR($E147),ISERROR(INDEX(GroceryNSAF!C$2:C$251,MATCH(GroceryNSA!$C146,GroceryNSAF!$A$2:$A$251,0)))),$E146,INDEX(GroceryNSAF!C$2:C$251,MATCH(GroceryNSA!$C146,GroceryNSAF!$A$2:$A$251,0))),NA())</f>
        <v>#N/A</v>
      </c>
      <c r="H146" s="25" t="e">
        <f>IFERROR(IF(AND(ISERROR($E147),ISERROR(INDEX(GroceryNSAF!D$2:D$251,MATCH(GroceryNSA!$C146,GroceryNSAF!$A$2:$A$251,0)))),$E146,INDEX(GroceryNSAF!D$2:D$251,MATCH(GroceryNSA!$C146,GroceryNSAF!$A$2:$A$251,0))),NA())</f>
        <v>#N/A</v>
      </c>
      <c r="I146" s="25" t="e">
        <f>IFERROR(IF(AND(ISERROR($E147),ISERROR(INDEX(GroceryNSAF!E$2:E$251,MATCH(GroceryNSA!$C146,GroceryNSAF!$A$2:$A$251,0)))),$E146,INDEX(GroceryNSAF!E$2:E$251,MATCH(GroceryNSA!$C146,GroceryNSAF!$A$2:$A$251,0))),NA())</f>
        <v>#N/A</v>
      </c>
      <c r="J146" s="25" t="e">
        <f>IFERROR(IF(AND(ISERROR($E147),ISERROR(INDEX(GroceryNSAF!F$2:F$251,MATCH(GroceryNSA!$C146,GroceryNSAF!$A$2:$A$251,0)))),$E146,INDEX(GroceryNSAF!F$2:F$251,MATCH(GroceryNSA!$C146,GroceryNSAF!$A$2:$A$251,0))),NA())</f>
        <v>#N/A</v>
      </c>
      <c r="V146" s="28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</row>
    <row r="147" spans="1:36" x14ac:dyDescent="0.25">
      <c r="A147" s="23">
        <f t="shared" si="13"/>
        <v>2</v>
      </c>
      <c r="B147" s="23">
        <f t="shared" si="14"/>
        <v>2004</v>
      </c>
      <c r="C147" s="23">
        <v>146</v>
      </c>
      <c r="D147" s="24">
        <v>38018</v>
      </c>
      <c r="E147" s="25">
        <f>IF(ISBLANK(table!F147),NA(),table!F147)</f>
        <v>33701</v>
      </c>
      <c r="F147" s="26" t="e">
        <f>IFERROR(IF(AND(ISERROR($E148),ISERROR(INDEX(GroceryNSAF!B$2:B$251,MATCH(GroceryNSA!$C147,GroceryNSAF!$A$2:$A$251,0)))),$E147,INDEX(GroceryNSAF!B$2:B$251,MATCH(GroceryNSA!$C147,GroceryNSAF!$A$2:$A$251,0))),NA())</f>
        <v>#N/A</v>
      </c>
      <c r="G147" s="25" t="e">
        <f>IFERROR(IF(AND(ISERROR($E148),ISERROR(INDEX(GroceryNSAF!C$2:C$251,MATCH(GroceryNSA!$C147,GroceryNSAF!$A$2:$A$251,0)))),$E147,INDEX(GroceryNSAF!C$2:C$251,MATCH(GroceryNSA!$C147,GroceryNSAF!$A$2:$A$251,0))),NA())</f>
        <v>#N/A</v>
      </c>
      <c r="H147" s="25" t="e">
        <f>IFERROR(IF(AND(ISERROR($E148),ISERROR(INDEX(GroceryNSAF!D$2:D$251,MATCH(GroceryNSA!$C147,GroceryNSAF!$A$2:$A$251,0)))),$E147,INDEX(GroceryNSAF!D$2:D$251,MATCH(GroceryNSA!$C147,GroceryNSAF!$A$2:$A$251,0))),NA())</f>
        <v>#N/A</v>
      </c>
      <c r="I147" s="25" t="e">
        <f>IFERROR(IF(AND(ISERROR($E148),ISERROR(INDEX(GroceryNSAF!E$2:E$251,MATCH(GroceryNSA!$C147,GroceryNSAF!$A$2:$A$251,0)))),$E147,INDEX(GroceryNSAF!E$2:E$251,MATCH(GroceryNSA!$C147,GroceryNSAF!$A$2:$A$251,0))),NA())</f>
        <v>#N/A</v>
      </c>
      <c r="J147" s="25" t="e">
        <f>IFERROR(IF(AND(ISERROR($E148),ISERROR(INDEX(GroceryNSAF!F$2:F$251,MATCH(GroceryNSA!$C147,GroceryNSAF!$A$2:$A$251,0)))),$E147,INDEX(GroceryNSAF!F$2:F$251,MATCH(GroceryNSA!$C147,GroceryNSAF!$A$2:$A$251,0))),NA())</f>
        <v>#N/A</v>
      </c>
      <c r="V147" s="28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</row>
    <row r="148" spans="1:36" x14ac:dyDescent="0.25">
      <c r="A148" s="23">
        <f t="shared" si="13"/>
        <v>3</v>
      </c>
      <c r="B148" s="23">
        <f t="shared" si="14"/>
        <v>2004</v>
      </c>
      <c r="C148" s="23">
        <v>147</v>
      </c>
      <c r="D148" s="24">
        <v>38047</v>
      </c>
      <c r="E148" s="25">
        <f>IF(ISBLANK(table!F148),NA(),table!F148)</f>
        <v>35892</v>
      </c>
      <c r="F148" s="26" t="e">
        <f>IFERROR(IF(AND(ISERROR($E149),ISERROR(INDEX(GroceryNSAF!B$2:B$251,MATCH(GroceryNSA!$C148,GroceryNSAF!$A$2:$A$251,0)))),$E148,INDEX(GroceryNSAF!B$2:B$251,MATCH(GroceryNSA!$C148,GroceryNSAF!$A$2:$A$251,0))),NA())</f>
        <v>#N/A</v>
      </c>
      <c r="G148" s="25" t="e">
        <f>IFERROR(IF(AND(ISERROR($E149),ISERROR(INDEX(GroceryNSAF!C$2:C$251,MATCH(GroceryNSA!$C148,GroceryNSAF!$A$2:$A$251,0)))),$E148,INDEX(GroceryNSAF!C$2:C$251,MATCH(GroceryNSA!$C148,GroceryNSAF!$A$2:$A$251,0))),NA())</f>
        <v>#N/A</v>
      </c>
      <c r="H148" s="25" t="e">
        <f>IFERROR(IF(AND(ISERROR($E149),ISERROR(INDEX(GroceryNSAF!D$2:D$251,MATCH(GroceryNSA!$C148,GroceryNSAF!$A$2:$A$251,0)))),$E148,INDEX(GroceryNSAF!D$2:D$251,MATCH(GroceryNSA!$C148,GroceryNSAF!$A$2:$A$251,0))),NA())</f>
        <v>#N/A</v>
      </c>
      <c r="I148" s="25" t="e">
        <f>IFERROR(IF(AND(ISERROR($E149),ISERROR(INDEX(GroceryNSAF!E$2:E$251,MATCH(GroceryNSA!$C148,GroceryNSAF!$A$2:$A$251,0)))),$E148,INDEX(GroceryNSAF!E$2:E$251,MATCH(GroceryNSA!$C148,GroceryNSAF!$A$2:$A$251,0))),NA())</f>
        <v>#N/A</v>
      </c>
      <c r="J148" s="25" t="e">
        <f>IFERROR(IF(AND(ISERROR($E149),ISERROR(INDEX(GroceryNSAF!F$2:F$251,MATCH(GroceryNSA!$C148,GroceryNSAF!$A$2:$A$251,0)))),$E148,INDEX(GroceryNSAF!F$2:F$251,MATCH(GroceryNSA!$C148,GroceryNSAF!$A$2:$A$251,0))),NA())</f>
        <v>#N/A</v>
      </c>
      <c r="V148" s="28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</row>
    <row r="149" spans="1:36" x14ac:dyDescent="0.25">
      <c r="A149" s="23">
        <f t="shared" si="13"/>
        <v>4</v>
      </c>
      <c r="B149" s="23">
        <f t="shared" si="14"/>
        <v>2004</v>
      </c>
      <c r="C149" s="23">
        <v>148</v>
      </c>
      <c r="D149" s="24">
        <v>38078</v>
      </c>
      <c r="E149" s="25">
        <f>IF(ISBLANK(table!F149),NA(),table!F149)</f>
        <v>35876</v>
      </c>
      <c r="F149" s="26" t="e">
        <f>IFERROR(IF(AND(ISERROR($E150),ISERROR(INDEX(GroceryNSAF!B$2:B$251,MATCH(GroceryNSA!$C149,GroceryNSAF!$A$2:$A$251,0)))),$E149,INDEX(GroceryNSAF!B$2:B$251,MATCH(GroceryNSA!$C149,GroceryNSAF!$A$2:$A$251,0))),NA())</f>
        <v>#N/A</v>
      </c>
      <c r="G149" s="25" t="e">
        <f>IFERROR(IF(AND(ISERROR($E150),ISERROR(INDEX(GroceryNSAF!C$2:C$251,MATCH(GroceryNSA!$C149,GroceryNSAF!$A$2:$A$251,0)))),$E149,INDEX(GroceryNSAF!C$2:C$251,MATCH(GroceryNSA!$C149,GroceryNSAF!$A$2:$A$251,0))),NA())</f>
        <v>#N/A</v>
      </c>
      <c r="H149" s="25" t="e">
        <f>IFERROR(IF(AND(ISERROR($E150),ISERROR(INDEX(GroceryNSAF!D$2:D$251,MATCH(GroceryNSA!$C149,GroceryNSAF!$A$2:$A$251,0)))),$E149,INDEX(GroceryNSAF!D$2:D$251,MATCH(GroceryNSA!$C149,GroceryNSAF!$A$2:$A$251,0))),NA())</f>
        <v>#N/A</v>
      </c>
      <c r="I149" s="25" t="e">
        <f>IFERROR(IF(AND(ISERROR($E150),ISERROR(INDEX(GroceryNSAF!E$2:E$251,MATCH(GroceryNSA!$C149,GroceryNSAF!$A$2:$A$251,0)))),$E149,INDEX(GroceryNSAF!E$2:E$251,MATCH(GroceryNSA!$C149,GroceryNSAF!$A$2:$A$251,0))),NA())</f>
        <v>#N/A</v>
      </c>
      <c r="J149" s="25" t="e">
        <f>IFERROR(IF(AND(ISERROR($E150),ISERROR(INDEX(GroceryNSAF!F$2:F$251,MATCH(GroceryNSA!$C149,GroceryNSAF!$A$2:$A$251,0)))),$E149,INDEX(GroceryNSAF!F$2:F$251,MATCH(GroceryNSA!$C149,GroceryNSAF!$A$2:$A$251,0))),NA())</f>
        <v>#N/A</v>
      </c>
      <c r="V149" s="28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</row>
    <row r="150" spans="1:36" x14ac:dyDescent="0.25">
      <c r="A150" s="23">
        <f t="shared" si="13"/>
        <v>5</v>
      </c>
      <c r="B150" s="23">
        <f t="shared" si="14"/>
        <v>2004</v>
      </c>
      <c r="C150" s="23">
        <v>149</v>
      </c>
      <c r="D150" s="24">
        <v>38108</v>
      </c>
      <c r="E150" s="25">
        <f>IF(ISBLANK(table!F150),NA(),table!F150)</f>
        <v>37733</v>
      </c>
      <c r="F150" s="26" t="e">
        <f>IFERROR(IF(AND(ISERROR($E151),ISERROR(INDEX(GroceryNSAF!B$2:B$251,MATCH(GroceryNSA!$C150,GroceryNSAF!$A$2:$A$251,0)))),$E150,INDEX(GroceryNSAF!B$2:B$251,MATCH(GroceryNSA!$C150,GroceryNSAF!$A$2:$A$251,0))),NA())</f>
        <v>#N/A</v>
      </c>
      <c r="G150" s="25" t="e">
        <f>IFERROR(IF(AND(ISERROR($E151),ISERROR(INDEX(GroceryNSAF!C$2:C$251,MATCH(GroceryNSA!$C150,GroceryNSAF!$A$2:$A$251,0)))),$E150,INDEX(GroceryNSAF!C$2:C$251,MATCH(GroceryNSA!$C150,GroceryNSAF!$A$2:$A$251,0))),NA())</f>
        <v>#N/A</v>
      </c>
      <c r="H150" s="25" t="e">
        <f>IFERROR(IF(AND(ISERROR($E151),ISERROR(INDEX(GroceryNSAF!D$2:D$251,MATCH(GroceryNSA!$C150,GroceryNSAF!$A$2:$A$251,0)))),$E150,INDEX(GroceryNSAF!D$2:D$251,MATCH(GroceryNSA!$C150,GroceryNSAF!$A$2:$A$251,0))),NA())</f>
        <v>#N/A</v>
      </c>
      <c r="I150" s="25" t="e">
        <f>IFERROR(IF(AND(ISERROR($E151),ISERROR(INDEX(GroceryNSAF!E$2:E$251,MATCH(GroceryNSA!$C150,GroceryNSAF!$A$2:$A$251,0)))),$E150,INDEX(GroceryNSAF!E$2:E$251,MATCH(GroceryNSA!$C150,GroceryNSAF!$A$2:$A$251,0))),NA())</f>
        <v>#N/A</v>
      </c>
      <c r="J150" s="25" t="e">
        <f>IFERROR(IF(AND(ISERROR($E151),ISERROR(INDEX(GroceryNSAF!F$2:F$251,MATCH(GroceryNSA!$C150,GroceryNSAF!$A$2:$A$251,0)))),$E150,INDEX(GroceryNSAF!F$2:F$251,MATCH(GroceryNSA!$C150,GroceryNSAF!$A$2:$A$251,0))),NA())</f>
        <v>#N/A</v>
      </c>
      <c r="V150" s="28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</row>
    <row r="151" spans="1:36" x14ac:dyDescent="0.25">
      <c r="A151" s="23">
        <f t="shared" si="13"/>
        <v>6</v>
      </c>
      <c r="B151" s="23">
        <f t="shared" si="14"/>
        <v>2004</v>
      </c>
      <c r="C151" s="23">
        <v>150</v>
      </c>
      <c r="D151" s="24">
        <v>38139</v>
      </c>
      <c r="E151" s="25">
        <f>IF(ISBLANK(table!F151),NA(),table!F151)</f>
        <v>36362</v>
      </c>
      <c r="F151" s="26" t="e">
        <f>IFERROR(IF(AND(ISERROR($E152),ISERROR(INDEX(GroceryNSAF!B$2:B$251,MATCH(GroceryNSA!$C151,GroceryNSAF!$A$2:$A$251,0)))),$E151,INDEX(GroceryNSAF!B$2:B$251,MATCH(GroceryNSA!$C151,GroceryNSAF!$A$2:$A$251,0))),NA())</f>
        <v>#N/A</v>
      </c>
      <c r="G151" s="25" t="e">
        <f>IFERROR(IF(AND(ISERROR($E152),ISERROR(INDEX(GroceryNSAF!C$2:C$251,MATCH(GroceryNSA!$C151,GroceryNSAF!$A$2:$A$251,0)))),$E151,INDEX(GroceryNSAF!C$2:C$251,MATCH(GroceryNSA!$C151,GroceryNSAF!$A$2:$A$251,0))),NA())</f>
        <v>#N/A</v>
      </c>
      <c r="H151" s="25" t="e">
        <f>IFERROR(IF(AND(ISERROR($E152),ISERROR(INDEX(GroceryNSAF!D$2:D$251,MATCH(GroceryNSA!$C151,GroceryNSAF!$A$2:$A$251,0)))),$E151,INDEX(GroceryNSAF!D$2:D$251,MATCH(GroceryNSA!$C151,GroceryNSAF!$A$2:$A$251,0))),NA())</f>
        <v>#N/A</v>
      </c>
      <c r="I151" s="25" t="e">
        <f>IFERROR(IF(AND(ISERROR($E152),ISERROR(INDEX(GroceryNSAF!E$2:E$251,MATCH(GroceryNSA!$C151,GroceryNSAF!$A$2:$A$251,0)))),$E151,INDEX(GroceryNSAF!E$2:E$251,MATCH(GroceryNSA!$C151,GroceryNSAF!$A$2:$A$251,0))),NA())</f>
        <v>#N/A</v>
      </c>
      <c r="J151" s="25" t="e">
        <f>IFERROR(IF(AND(ISERROR($E152),ISERROR(INDEX(GroceryNSAF!F$2:F$251,MATCH(GroceryNSA!$C151,GroceryNSAF!$A$2:$A$251,0)))),$E151,INDEX(GroceryNSAF!F$2:F$251,MATCH(GroceryNSA!$C151,GroceryNSAF!$A$2:$A$251,0))),NA())</f>
        <v>#N/A</v>
      </c>
      <c r="V151" s="28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</row>
    <row r="152" spans="1:36" x14ac:dyDescent="0.25">
      <c r="A152" s="23">
        <f t="shared" si="13"/>
        <v>7</v>
      </c>
      <c r="B152" s="23">
        <f t="shared" si="14"/>
        <v>2004</v>
      </c>
      <c r="C152" s="23">
        <v>151</v>
      </c>
      <c r="D152" s="24">
        <v>38169</v>
      </c>
      <c r="E152" s="25">
        <f>IF(ISBLANK(table!F152),NA(),table!F152)</f>
        <v>38170</v>
      </c>
      <c r="F152" s="26" t="e">
        <f>IFERROR(IF(AND(ISERROR($E153),ISERROR(INDEX(GroceryNSAF!B$2:B$251,MATCH(GroceryNSA!$C152,GroceryNSAF!$A$2:$A$251,0)))),$E152,INDEX(GroceryNSAF!B$2:B$251,MATCH(GroceryNSA!$C152,GroceryNSAF!$A$2:$A$251,0))),NA())</f>
        <v>#N/A</v>
      </c>
      <c r="G152" s="25" t="e">
        <f>IFERROR(IF(AND(ISERROR($E153),ISERROR(INDEX(GroceryNSAF!C$2:C$251,MATCH(GroceryNSA!$C152,GroceryNSAF!$A$2:$A$251,0)))),$E152,INDEX(GroceryNSAF!C$2:C$251,MATCH(GroceryNSA!$C152,GroceryNSAF!$A$2:$A$251,0))),NA())</f>
        <v>#N/A</v>
      </c>
      <c r="H152" s="25" t="e">
        <f>IFERROR(IF(AND(ISERROR($E153),ISERROR(INDEX(GroceryNSAF!D$2:D$251,MATCH(GroceryNSA!$C152,GroceryNSAF!$A$2:$A$251,0)))),$E152,INDEX(GroceryNSAF!D$2:D$251,MATCH(GroceryNSA!$C152,GroceryNSAF!$A$2:$A$251,0))),NA())</f>
        <v>#N/A</v>
      </c>
      <c r="I152" s="25" t="e">
        <f>IFERROR(IF(AND(ISERROR($E153),ISERROR(INDEX(GroceryNSAF!E$2:E$251,MATCH(GroceryNSA!$C152,GroceryNSAF!$A$2:$A$251,0)))),$E152,INDEX(GroceryNSAF!E$2:E$251,MATCH(GroceryNSA!$C152,GroceryNSAF!$A$2:$A$251,0))),NA())</f>
        <v>#N/A</v>
      </c>
      <c r="J152" s="25" t="e">
        <f>IFERROR(IF(AND(ISERROR($E153),ISERROR(INDEX(GroceryNSAF!F$2:F$251,MATCH(GroceryNSA!$C152,GroceryNSAF!$A$2:$A$251,0)))),$E152,INDEX(GroceryNSAF!F$2:F$251,MATCH(GroceryNSA!$C152,GroceryNSAF!$A$2:$A$251,0))),NA())</f>
        <v>#N/A</v>
      </c>
      <c r="V152" s="28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</row>
    <row r="153" spans="1:36" x14ac:dyDescent="0.25">
      <c r="A153" s="23">
        <f t="shared" si="13"/>
        <v>8</v>
      </c>
      <c r="B153" s="23">
        <f t="shared" si="14"/>
        <v>2004</v>
      </c>
      <c r="C153" s="23">
        <v>152</v>
      </c>
      <c r="D153" s="24">
        <v>38200</v>
      </c>
      <c r="E153" s="25">
        <f>IF(ISBLANK(table!F153),NA(),table!F153)</f>
        <v>36607</v>
      </c>
      <c r="F153" s="26" t="e">
        <f>IFERROR(IF(AND(ISERROR($E154),ISERROR(INDEX(GroceryNSAF!B$2:B$251,MATCH(GroceryNSA!$C153,GroceryNSAF!$A$2:$A$251,0)))),$E153,INDEX(GroceryNSAF!B$2:B$251,MATCH(GroceryNSA!$C153,GroceryNSAF!$A$2:$A$251,0))),NA())</f>
        <v>#N/A</v>
      </c>
      <c r="G153" s="25" t="e">
        <f>IFERROR(IF(AND(ISERROR($E154),ISERROR(INDEX(GroceryNSAF!C$2:C$251,MATCH(GroceryNSA!$C153,GroceryNSAF!$A$2:$A$251,0)))),$E153,INDEX(GroceryNSAF!C$2:C$251,MATCH(GroceryNSA!$C153,GroceryNSAF!$A$2:$A$251,0))),NA())</f>
        <v>#N/A</v>
      </c>
      <c r="H153" s="25" t="e">
        <f>IFERROR(IF(AND(ISERROR($E154),ISERROR(INDEX(GroceryNSAF!D$2:D$251,MATCH(GroceryNSA!$C153,GroceryNSAF!$A$2:$A$251,0)))),$E153,INDEX(GroceryNSAF!D$2:D$251,MATCH(GroceryNSA!$C153,GroceryNSAF!$A$2:$A$251,0))),NA())</f>
        <v>#N/A</v>
      </c>
      <c r="I153" s="25" t="e">
        <f>IFERROR(IF(AND(ISERROR($E154),ISERROR(INDEX(GroceryNSAF!E$2:E$251,MATCH(GroceryNSA!$C153,GroceryNSAF!$A$2:$A$251,0)))),$E153,INDEX(GroceryNSAF!E$2:E$251,MATCH(GroceryNSA!$C153,GroceryNSAF!$A$2:$A$251,0))),NA())</f>
        <v>#N/A</v>
      </c>
      <c r="J153" s="25" t="e">
        <f>IFERROR(IF(AND(ISERROR($E154),ISERROR(INDEX(GroceryNSAF!F$2:F$251,MATCH(GroceryNSA!$C153,GroceryNSAF!$A$2:$A$251,0)))),$E153,INDEX(GroceryNSAF!F$2:F$251,MATCH(GroceryNSA!$C153,GroceryNSAF!$A$2:$A$251,0))),NA())</f>
        <v>#N/A</v>
      </c>
      <c r="V153" s="28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</row>
    <row r="154" spans="1:36" x14ac:dyDescent="0.25">
      <c r="A154" s="23">
        <f t="shared" si="13"/>
        <v>9</v>
      </c>
      <c r="B154" s="23">
        <f t="shared" si="14"/>
        <v>2004</v>
      </c>
      <c r="C154" s="23">
        <v>153</v>
      </c>
      <c r="D154" s="24">
        <v>38231</v>
      </c>
      <c r="E154" s="25">
        <f>IF(ISBLANK(table!F154),NA(),table!F154)</f>
        <v>36360</v>
      </c>
      <c r="F154" s="26" t="e">
        <f>IFERROR(IF(AND(ISERROR($E155),ISERROR(INDEX(GroceryNSAF!B$2:B$251,MATCH(GroceryNSA!$C154,GroceryNSAF!$A$2:$A$251,0)))),$E154,INDEX(GroceryNSAF!B$2:B$251,MATCH(GroceryNSA!$C154,GroceryNSAF!$A$2:$A$251,0))),NA())</f>
        <v>#N/A</v>
      </c>
      <c r="G154" s="25" t="e">
        <f>IFERROR(IF(AND(ISERROR($E155),ISERROR(INDEX(GroceryNSAF!C$2:C$251,MATCH(GroceryNSA!$C154,GroceryNSAF!$A$2:$A$251,0)))),$E154,INDEX(GroceryNSAF!C$2:C$251,MATCH(GroceryNSA!$C154,GroceryNSAF!$A$2:$A$251,0))),NA())</f>
        <v>#N/A</v>
      </c>
      <c r="H154" s="25" t="e">
        <f>IFERROR(IF(AND(ISERROR($E155),ISERROR(INDEX(GroceryNSAF!D$2:D$251,MATCH(GroceryNSA!$C154,GroceryNSAF!$A$2:$A$251,0)))),$E154,INDEX(GroceryNSAF!D$2:D$251,MATCH(GroceryNSA!$C154,GroceryNSAF!$A$2:$A$251,0))),NA())</f>
        <v>#N/A</v>
      </c>
      <c r="I154" s="25" t="e">
        <f>IFERROR(IF(AND(ISERROR($E155),ISERROR(INDEX(GroceryNSAF!E$2:E$251,MATCH(GroceryNSA!$C154,GroceryNSAF!$A$2:$A$251,0)))),$E154,INDEX(GroceryNSAF!E$2:E$251,MATCH(GroceryNSA!$C154,GroceryNSAF!$A$2:$A$251,0))),NA())</f>
        <v>#N/A</v>
      </c>
      <c r="J154" s="25" t="e">
        <f>IFERROR(IF(AND(ISERROR($E155),ISERROR(INDEX(GroceryNSAF!F$2:F$251,MATCH(GroceryNSA!$C154,GroceryNSAF!$A$2:$A$251,0)))),$E154,INDEX(GroceryNSAF!F$2:F$251,MATCH(GroceryNSA!$C154,GroceryNSAF!$A$2:$A$251,0))),NA())</f>
        <v>#N/A</v>
      </c>
      <c r="V154" s="28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</row>
    <row r="155" spans="1:36" x14ac:dyDescent="0.25">
      <c r="A155" s="23">
        <f t="shared" si="13"/>
        <v>10</v>
      </c>
      <c r="B155" s="23">
        <f t="shared" si="14"/>
        <v>2004</v>
      </c>
      <c r="C155" s="23">
        <v>154</v>
      </c>
      <c r="D155" s="24">
        <v>38261</v>
      </c>
      <c r="E155" s="25">
        <f>IF(ISBLANK(table!F155),NA(),table!F155)</f>
        <v>37004</v>
      </c>
      <c r="F155" s="26" t="e">
        <f>IFERROR(IF(AND(ISERROR($E156),ISERROR(INDEX(GroceryNSAF!B$2:B$251,MATCH(GroceryNSA!$C155,GroceryNSAF!$A$2:$A$251,0)))),$E155,INDEX(GroceryNSAF!B$2:B$251,MATCH(GroceryNSA!$C155,GroceryNSAF!$A$2:$A$251,0))),NA())</f>
        <v>#N/A</v>
      </c>
      <c r="G155" s="25" t="e">
        <f>IFERROR(IF(AND(ISERROR($E156),ISERROR(INDEX(GroceryNSAF!C$2:C$251,MATCH(GroceryNSA!$C155,GroceryNSAF!$A$2:$A$251,0)))),$E155,INDEX(GroceryNSAF!C$2:C$251,MATCH(GroceryNSA!$C155,GroceryNSAF!$A$2:$A$251,0))),NA())</f>
        <v>#N/A</v>
      </c>
      <c r="H155" s="25" t="e">
        <f>IFERROR(IF(AND(ISERROR($E156),ISERROR(INDEX(GroceryNSAF!D$2:D$251,MATCH(GroceryNSA!$C155,GroceryNSAF!$A$2:$A$251,0)))),$E155,INDEX(GroceryNSAF!D$2:D$251,MATCH(GroceryNSA!$C155,GroceryNSAF!$A$2:$A$251,0))),NA())</f>
        <v>#N/A</v>
      </c>
      <c r="I155" s="25" t="e">
        <f>IFERROR(IF(AND(ISERROR($E156),ISERROR(INDEX(GroceryNSAF!E$2:E$251,MATCH(GroceryNSA!$C155,GroceryNSAF!$A$2:$A$251,0)))),$E155,INDEX(GroceryNSAF!E$2:E$251,MATCH(GroceryNSA!$C155,GroceryNSAF!$A$2:$A$251,0))),NA())</f>
        <v>#N/A</v>
      </c>
      <c r="J155" s="25" t="e">
        <f>IFERROR(IF(AND(ISERROR($E156),ISERROR(INDEX(GroceryNSAF!F$2:F$251,MATCH(GroceryNSA!$C155,GroceryNSAF!$A$2:$A$251,0)))),$E155,INDEX(GroceryNSAF!F$2:F$251,MATCH(GroceryNSA!$C155,GroceryNSAF!$A$2:$A$251,0))),NA())</f>
        <v>#N/A</v>
      </c>
      <c r="V155" s="28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</row>
    <row r="156" spans="1:36" x14ac:dyDescent="0.25">
      <c r="A156" s="23">
        <f t="shared" si="13"/>
        <v>11</v>
      </c>
      <c r="B156" s="23">
        <f t="shared" si="14"/>
        <v>2004</v>
      </c>
      <c r="C156" s="23">
        <v>155</v>
      </c>
      <c r="D156" s="24">
        <v>38292</v>
      </c>
      <c r="E156" s="25">
        <f>IF(ISBLANK(table!F156),NA(),table!F156)</f>
        <v>36876</v>
      </c>
      <c r="F156" s="26" t="e">
        <f>IFERROR(IF(AND(ISERROR($E157),ISERROR(INDEX(GroceryNSAF!B$2:B$251,MATCH(GroceryNSA!$C156,GroceryNSAF!$A$2:$A$251,0)))),$E156,INDEX(GroceryNSAF!B$2:B$251,MATCH(GroceryNSA!$C156,GroceryNSAF!$A$2:$A$251,0))),NA())</f>
        <v>#N/A</v>
      </c>
      <c r="G156" s="25" t="e">
        <f>IFERROR(IF(AND(ISERROR($E157),ISERROR(INDEX(GroceryNSAF!C$2:C$251,MATCH(GroceryNSA!$C156,GroceryNSAF!$A$2:$A$251,0)))),$E156,INDEX(GroceryNSAF!C$2:C$251,MATCH(GroceryNSA!$C156,GroceryNSAF!$A$2:$A$251,0))),NA())</f>
        <v>#N/A</v>
      </c>
      <c r="H156" s="25" t="e">
        <f>IFERROR(IF(AND(ISERROR($E157),ISERROR(INDEX(GroceryNSAF!D$2:D$251,MATCH(GroceryNSA!$C156,GroceryNSAF!$A$2:$A$251,0)))),$E156,INDEX(GroceryNSAF!D$2:D$251,MATCH(GroceryNSA!$C156,GroceryNSAF!$A$2:$A$251,0))),NA())</f>
        <v>#N/A</v>
      </c>
      <c r="I156" s="25" t="e">
        <f>IFERROR(IF(AND(ISERROR($E157),ISERROR(INDEX(GroceryNSAF!E$2:E$251,MATCH(GroceryNSA!$C156,GroceryNSAF!$A$2:$A$251,0)))),$E156,INDEX(GroceryNSAF!E$2:E$251,MATCH(GroceryNSA!$C156,GroceryNSAF!$A$2:$A$251,0))),NA())</f>
        <v>#N/A</v>
      </c>
      <c r="J156" s="25" t="e">
        <f>IFERROR(IF(AND(ISERROR($E157),ISERROR(INDEX(GroceryNSAF!F$2:F$251,MATCH(GroceryNSA!$C156,GroceryNSAF!$A$2:$A$251,0)))),$E156,INDEX(GroceryNSAF!F$2:F$251,MATCH(GroceryNSA!$C156,GroceryNSAF!$A$2:$A$251,0))),NA())</f>
        <v>#N/A</v>
      </c>
      <c r="V156" s="28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</row>
    <row r="157" spans="1:36" x14ac:dyDescent="0.25">
      <c r="A157" s="23">
        <f t="shared" si="13"/>
        <v>12</v>
      </c>
      <c r="B157" s="23">
        <f t="shared" si="14"/>
        <v>2004</v>
      </c>
      <c r="C157" s="23">
        <v>156</v>
      </c>
      <c r="D157" s="24">
        <v>38322</v>
      </c>
      <c r="E157" s="25">
        <f>IF(ISBLANK(table!F157),NA(),table!F157)</f>
        <v>40080</v>
      </c>
      <c r="F157" s="26" t="e">
        <f>IFERROR(IF(AND(ISERROR($E158),ISERROR(INDEX(GroceryNSAF!B$2:B$251,MATCH(GroceryNSA!$C157,GroceryNSAF!$A$2:$A$251,0)))),$E157,INDEX(GroceryNSAF!B$2:B$251,MATCH(GroceryNSA!$C157,GroceryNSAF!$A$2:$A$251,0))),NA())</f>
        <v>#N/A</v>
      </c>
      <c r="G157" s="25" t="e">
        <f>IFERROR(IF(AND(ISERROR($E158),ISERROR(INDEX(GroceryNSAF!C$2:C$251,MATCH(GroceryNSA!$C157,GroceryNSAF!$A$2:$A$251,0)))),$E157,INDEX(GroceryNSAF!C$2:C$251,MATCH(GroceryNSA!$C157,GroceryNSAF!$A$2:$A$251,0))),NA())</f>
        <v>#N/A</v>
      </c>
      <c r="H157" s="25" t="e">
        <f>IFERROR(IF(AND(ISERROR($E158),ISERROR(INDEX(GroceryNSAF!D$2:D$251,MATCH(GroceryNSA!$C157,GroceryNSAF!$A$2:$A$251,0)))),$E157,INDEX(GroceryNSAF!D$2:D$251,MATCH(GroceryNSA!$C157,GroceryNSAF!$A$2:$A$251,0))),NA())</f>
        <v>#N/A</v>
      </c>
      <c r="I157" s="25" t="e">
        <f>IFERROR(IF(AND(ISERROR($E158),ISERROR(INDEX(GroceryNSAF!E$2:E$251,MATCH(GroceryNSA!$C157,GroceryNSAF!$A$2:$A$251,0)))),$E157,INDEX(GroceryNSAF!E$2:E$251,MATCH(GroceryNSA!$C157,GroceryNSAF!$A$2:$A$251,0))),NA())</f>
        <v>#N/A</v>
      </c>
      <c r="J157" s="25" t="e">
        <f>IFERROR(IF(AND(ISERROR($E158),ISERROR(INDEX(GroceryNSAF!F$2:F$251,MATCH(GroceryNSA!$C157,GroceryNSAF!$A$2:$A$251,0)))),$E157,INDEX(GroceryNSAF!F$2:F$251,MATCH(GroceryNSA!$C157,GroceryNSAF!$A$2:$A$251,0))),NA())</f>
        <v>#N/A</v>
      </c>
      <c r="V157" s="28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</row>
    <row r="158" spans="1:36" x14ac:dyDescent="0.25">
      <c r="A158" s="23">
        <f t="shared" si="13"/>
        <v>1</v>
      </c>
      <c r="B158" s="23">
        <f t="shared" si="14"/>
        <v>2005</v>
      </c>
      <c r="C158" s="23">
        <v>157</v>
      </c>
      <c r="D158" s="24">
        <v>38353</v>
      </c>
      <c r="E158" s="25">
        <f>IF(ISBLANK(table!F158),NA(),table!F158)</f>
        <v>37176</v>
      </c>
      <c r="F158" s="26" t="e">
        <f>IFERROR(IF(AND(ISERROR($E159),ISERROR(INDEX(GroceryNSAF!B$2:B$251,MATCH(GroceryNSA!$C158,GroceryNSAF!$A$2:$A$251,0)))),$E158,INDEX(GroceryNSAF!B$2:B$251,MATCH(GroceryNSA!$C158,GroceryNSAF!$A$2:$A$251,0))),NA())</f>
        <v>#N/A</v>
      </c>
      <c r="G158" s="25" t="e">
        <f>IFERROR(IF(AND(ISERROR($E159),ISERROR(INDEX(GroceryNSAF!C$2:C$251,MATCH(GroceryNSA!$C158,GroceryNSAF!$A$2:$A$251,0)))),$E158,INDEX(GroceryNSAF!C$2:C$251,MATCH(GroceryNSA!$C158,GroceryNSAF!$A$2:$A$251,0))),NA())</f>
        <v>#N/A</v>
      </c>
      <c r="H158" s="25" t="e">
        <f>IFERROR(IF(AND(ISERROR($E159),ISERROR(INDEX(GroceryNSAF!D$2:D$251,MATCH(GroceryNSA!$C158,GroceryNSAF!$A$2:$A$251,0)))),$E158,INDEX(GroceryNSAF!D$2:D$251,MATCH(GroceryNSA!$C158,GroceryNSAF!$A$2:$A$251,0))),NA())</f>
        <v>#N/A</v>
      </c>
      <c r="I158" s="25" t="e">
        <f>IFERROR(IF(AND(ISERROR($E159),ISERROR(INDEX(GroceryNSAF!E$2:E$251,MATCH(GroceryNSA!$C158,GroceryNSAF!$A$2:$A$251,0)))),$E158,INDEX(GroceryNSAF!E$2:E$251,MATCH(GroceryNSA!$C158,GroceryNSAF!$A$2:$A$251,0))),NA())</f>
        <v>#N/A</v>
      </c>
      <c r="J158" s="25" t="e">
        <f>IFERROR(IF(AND(ISERROR($E159),ISERROR(INDEX(GroceryNSAF!F$2:F$251,MATCH(GroceryNSA!$C158,GroceryNSAF!$A$2:$A$251,0)))),$E158,INDEX(GroceryNSAF!F$2:F$251,MATCH(GroceryNSA!$C158,GroceryNSAF!$A$2:$A$251,0))),NA())</f>
        <v>#N/A</v>
      </c>
      <c r="V158" s="28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</row>
    <row r="159" spans="1:36" x14ac:dyDescent="0.25">
      <c r="A159" s="23">
        <f t="shared" si="13"/>
        <v>2</v>
      </c>
      <c r="B159" s="23">
        <f t="shared" si="14"/>
        <v>2005</v>
      </c>
      <c r="C159" s="23">
        <v>158</v>
      </c>
      <c r="D159" s="24">
        <v>38384</v>
      </c>
      <c r="E159" s="25">
        <f>IF(ISBLANK(table!F159),NA(),table!F159)</f>
        <v>34286</v>
      </c>
      <c r="F159" s="26" t="e">
        <f>IFERROR(IF(AND(ISERROR($E160),ISERROR(INDEX(GroceryNSAF!B$2:B$251,MATCH(GroceryNSA!$C159,GroceryNSAF!$A$2:$A$251,0)))),$E159,INDEX(GroceryNSAF!B$2:B$251,MATCH(GroceryNSA!$C159,GroceryNSAF!$A$2:$A$251,0))),NA())</f>
        <v>#N/A</v>
      </c>
      <c r="G159" s="25" t="e">
        <f>IFERROR(IF(AND(ISERROR($E160),ISERROR(INDEX(GroceryNSAF!C$2:C$251,MATCH(GroceryNSA!$C159,GroceryNSAF!$A$2:$A$251,0)))),$E159,INDEX(GroceryNSAF!C$2:C$251,MATCH(GroceryNSA!$C159,GroceryNSAF!$A$2:$A$251,0))),NA())</f>
        <v>#N/A</v>
      </c>
      <c r="H159" s="25" t="e">
        <f>IFERROR(IF(AND(ISERROR($E160),ISERROR(INDEX(GroceryNSAF!D$2:D$251,MATCH(GroceryNSA!$C159,GroceryNSAF!$A$2:$A$251,0)))),$E159,INDEX(GroceryNSAF!D$2:D$251,MATCH(GroceryNSA!$C159,GroceryNSAF!$A$2:$A$251,0))),NA())</f>
        <v>#N/A</v>
      </c>
      <c r="I159" s="25" t="e">
        <f>IFERROR(IF(AND(ISERROR($E160),ISERROR(INDEX(GroceryNSAF!E$2:E$251,MATCH(GroceryNSA!$C159,GroceryNSAF!$A$2:$A$251,0)))),$E159,INDEX(GroceryNSAF!E$2:E$251,MATCH(GroceryNSA!$C159,GroceryNSAF!$A$2:$A$251,0))),NA())</f>
        <v>#N/A</v>
      </c>
      <c r="J159" s="25" t="e">
        <f>IFERROR(IF(AND(ISERROR($E160),ISERROR(INDEX(GroceryNSAF!F$2:F$251,MATCH(GroceryNSA!$C159,GroceryNSAF!$A$2:$A$251,0)))),$E159,INDEX(GroceryNSAF!F$2:F$251,MATCH(GroceryNSA!$C159,GroceryNSAF!$A$2:$A$251,0))),NA())</f>
        <v>#N/A</v>
      </c>
      <c r="V159" s="28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</row>
    <row r="160" spans="1:36" x14ac:dyDescent="0.25">
      <c r="A160" s="23">
        <f t="shared" si="13"/>
        <v>3</v>
      </c>
      <c r="B160" s="23">
        <f t="shared" si="14"/>
        <v>2005</v>
      </c>
      <c r="C160" s="23">
        <v>159</v>
      </c>
      <c r="D160" s="24">
        <v>38412</v>
      </c>
      <c r="E160" s="25">
        <f>IF(ISBLANK(table!F160),NA(),table!F160)</f>
        <v>38210</v>
      </c>
      <c r="F160" s="26" t="e">
        <f>IFERROR(IF(AND(ISERROR($E161),ISERROR(INDEX(GroceryNSAF!B$2:B$251,MATCH(GroceryNSA!$C160,GroceryNSAF!$A$2:$A$251,0)))),$E160,INDEX(GroceryNSAF!B$2:B$251,MATCH(GroceryNSA!$C160,GroceryNSAF!$A$2:$A$251,0))),NA())</f>
        <v>#N/A</v>
      </c>
      <c r="G160" s="25" t="e">
        <f>IFERROR(IF(AND(ISERROR($E161),ISERROR(INDEX(GroceryNSAF!C$2:C$251,MATCH(GroceryNSA!$C160,GroceryNSAF!$A$2:$A$251,0)))),$E160,INDEX(GroceryNSAF!C$2:C$251,MATCH(GroceryNSA!$C160,GroceryNSAF!$A$2:$A$251,0))),NA())</f>
        <v>#N/A</v>
      </c>
      <c r="H160" s="25" t="e">
        <f>IFERROR(IF(AND(ISERROR($E161),ISERROR(INDEX(GroceryNSAF!D$2:D$251,MATCH(GroceryNSA!$C160,GroceryNSAF!$A$2:$A$251,0)))),$E160,INDEX(GroceryNSAF!D$2:D$251,MATCH(GroceryNSA!$C160,GroceryNSAF!$A$2:$A$251,0))),NA())</f>
        <v>#N/A</v>
      </c>
      <c r="I160" s="25" t="e">
        <f>IFERROR(IF(AND(ISERROR($E161),ISERROR(INDEX(GroceryNSAF!E$2:E$251,MATCH(GroceryNSA!$C160,GroceryNSAF!$A$2:$A$251,0)))),$E160,INDEX(GroceryNSAF!E$2:E$251,MATCH(GroceryNSA!$C160,GroceryNSAF!$A$2:$A$251,0))),NA())</f>
        <v>#N/A</v>
      </c>
      <c r="J160" s="25" t="e">
        <f>IFERROR(IF(AND(ISERROR($E161),ISERROR(INDEX(GroceryNSAF!F$2:F$251,MATCH(GroceryNSA!$C160,GroceryNSAF!$A$2:$A$251,0)))),$E160,INDEX(GroceryNSAF!F$2:F$251,MATCH(GroceryNSA!$C160,GroceryNSAF!$A$2:$A$251,0))),NA())</f>
        <v>#N/A</v>
      </c>
      <c r="V160" s="28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</row>
    <row r="161" spans="1:36" x14ac:dyDescent="0.25">
      <c r="A161" s="23">
        <f t="shared" si="13"/>
        <v>4</v>
      </c>
      <c r="B161" s="23">
        <f t="shared" si="14"/>
        <v>2005</v>
      </c>
      <c r="C161" s="23">
        <v>160</v>
      </c>
      <c r="D161" s="24">
        <v>38443</v>
      </c>
      <c r="E161" s="25">
        <f>IF(ISBLANK(table!F161),NA(),table!F161)</f>
        <v>36908</v>
      </c>
      <c r="F161" s="26" t="e">
        <f>IFERROR(IF(AND(ISERROR($E162),ISERROR(INDEX(GroceryNSAF!B$2:B$251,MATCH(GroceryNSA!$C161,GroceryNSAF!$A$2:$A$251,0)))),$E161,INDEX(GroceryNSAF!B$2:B$251,MATCH(GroceryNSA!$C161,GroceryNSAF!$A$2:$A$251,0))),NA())</f>
        <v>#N/A</v>
      </c>
      <c r="G161" s="25" t="e">
        <f>IFERROR(IF(AND(ISERROR($E162),ISERROR(INDEX(GroceryNSAF!C$2:C$251,MATCH(GroceryNSA!$C161,GroceryNSAF!$A$2:$A$251,0)))),$E161,INDEX(GroceryNSAF!C$2:C$251,MATCH(GroceryNSA!$C161,GroceryNSAF!$A$2:$A$251,0))),NA())</f>
        <v>#N/A</v>
      </c>
      <c r="H161" s="25" t="e">
        <f>IFERROR(IF(AND(ISERROR($E162),ISERROR(INDEX(GroceryNSAF!D$2:D$251,MATCH(GroceryNSA!$C161,GroceryNSAF!$A$2:$A$251,0)))),$E161,INDEX(GroceryNSAF!D$2:D$251,MATCH(GroceryNSA!$C161,GroceryNSAF!$A$2:$A$251,0))),NA())</f>
        <v>#N/A</v>
      </c>
      <c r="I161" s="25" t="e">
        <f>IFERROR(IF(AND(ISERROR($E162),ISERROR(INDEX(GroceryNSAF!E$2:E$251,MATCH(GroceryNSA!$C161,GroceryNSAF!$A$2:$A$251,0)))),$E161,INDEX(GroceryNSAF!E$2:E$251,MATCH(GroceryNSA!$C161,GroceryNSAF!$A$2:$A$251,0))),NA())</f>
        <v>#N/A</v>
      </c>
      <c r="J161" s="25" t="e">
        <f>IFERROR(IF(AND(ISERROR($E162),ISERROR(INDEX(GroceryNSAF!F$2:F$251,MATCH(GroceryNSA!$C161,GroceryNSAF!$A$2:$A$251,0)))),$E161,INDEX(GroceryNSAF!F$2:F$251,MATCH(GroceryNSA!$C161,GroceryNSAF!$A$2:$A$251,0))),NA())</f>
        <v>#N/A</v>
      </c>
      <c r="V161" s="28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</row>
    <row r="162" spans="1:36" x14ac:dyDescent="0.25">
      <c r="A162" s="23">
        <f t="shared" si="13"/>
        <v>5</v>
      </c>
      <c r="B162" s="23">
        <f t="shared" si="14"/>
        <v>2005</v>
      </c>
      <c r="C162" s="23">
        <v>161</v>
      </c>
      <c r="D162" s="24">
        <v>38473</v>
      </c>
      <c r="E162" s="25">
        <f>IF(ISBLANK(table!F162),NA(),table!F162)</f>
        <v>38742</v>
      </c>
      <c r="F162" s="26" t="e">
        <f>IFERROR(IF(AND(ISERROR($E163),ISERROR(INDEX(GroceryNSAF!B$2:B$251,MATCH(GroceryNSA!$C162,GroceryNSAF!$A$2:$A$251,0)))),$E162,INDEX(GroceryNSAF!B$2:B$251,MATCH(GroceryNSA!$C162,GroceryNSAF!$A$2:$A$251,0))),NA())</f>
        <v>#N/A</v>
      </c>
      <c r="G162" s="25" t="e">
        <f>IFERROR(IF(AND(ISERROR($E163),ISERROR(INDEX(GroceryNSAF!C$2:C$251,MATCH(GroceryNSA!$C162,GroceryNSAF!$A$2:$A$251,0)))),$E162,INDEX(GroceryNSAF!C$2:C$251,MATCH(GroceryNSA!$C162,GroceryNSAF!$A$2:$A$251,0))),NA())</f>
        <v>#N/A</v>
      </c>
      <c r="H162" s="25" t="e">
        <f>IFERROR(IF(AND(ISERROR($E163),ISERROR(INDEX(GroceryNSAF!D$2:D$251,MATCH(GroceryNSA!$C162,GroceryNSAF!$A$2:$A$251,0)))),$E162,INDEX(GroceryNSAF!D$2:D$251,MATCH(GroceryNSA!$C162,GroceryNSAF!$A$2:$A$251,0))),NA())</f>
        <v>#N/A</v>
      </c>
      <c r="I162" s="25" t="e">
        <f>IFERROR(IF(AND(ISERROR($E163),ISERROR(INDEX(GroceryNSAF!E$2:E$251,MATCH(GroceryNSA!$C162,GroceryNSAF!$A$2:$A$251,0)))),$E162,INDEX(GroceryNSAF!E$2:E$251,MATCH(GroceryNSA!$C162,GroceryNSAF!$A$2:$A$251,0))),NA())</f>
        <v>#N/A</v>
      </c>
      <c r="J162" s="25" t="e">
        <f>IFERROR(IF(AND(ISERROR($E163),ISERROR(INDEX(GroceryNSAF!F$2:F$251,MATCH(GroceryNSA!$C162,GroceryNSAF!$A$2:$A$251,0)))),$E162,INDEX(GroceryNSAF!F$2:F$251,MATCH(GroceryNSA!$C162,GroceryNSAF!$A$2:$A$251,0))),NA())</f>
        <v>#N/A</v>
      </c>
      <c r="V162" s="28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</row>
    <row r="163" spans="1:36" x14ac:dyDescent="0.25">
      <c r="A163" s="23">
        <f t="shared" si="13"/>
        <v>6</v>
      </c>
      <c r="B163" s="23">
        <f t="shared" si="14"/>
        <v>2005</v>
      </c>
      <c r="C163" s="23">
        <v>162</v>
      </c>
      <c r="D163" s="24">
        <v>38504</v>
      </c>
      <c r="E163" s="25">
        <f>IF(ISBLANK(table!F163),NA(),table!F163)</f>
        <v>38219</v>
      </c>
      <c r="F163" s="26" t="e">
        <f>IFERROR(IF(AND(ISERROR($E164),ISERROR(INDEX(GroceryNSAF!B$2:B$251,MATCH(GroceryNSA!$C163,GroceryNSAF!$A$2:$A$251,0)))),$E163,INDEX(GroceryNSAF!B$2:B$251,MATCH(GroceryNSA!$C163,GroceryNSAF!$A$2:$A$251,0))),NA())</f>
        <v>#N/A</v>
      </c>
      <c r="G163" s="25" t="e">
        <f>IFERROR(IF(AND(ISERROR($E164),ISERROR(INDEX(GroceryNSAF!C$2:C$251,MATCH(GroceryNSA!$C163,GroceryNSAF!$A$2:$A$251,0)))),$E163,INDEX(GroceryNSAF!C$2:C$251,MATCH(GroceryNSA!$C163,GroceryNSAF!$A$2:$A$251,0))),NA())</f>
        <v>#N/A</v>
      </c>
      <c r="H163" s="25" t="e">
        <f>IFERROR(IF(AND(ISERROR($E164),ISERROR(INDEX(GroceryNSAF!D$2:D$251,MATCH(GroceryNSA!$C163,GroceryNSAF!$A$2:$A$251,0)))),$E163,INDEX(GroceryNSAF!D$2:D$251,MATCH(GroceryNSA!$C163,GroceryNSAF!$A$2:$A$251,0))),NA())</f>
        <v>#N/A</v>
      </c>
      <c r="I163" s="25" t="e">
        <f>IFERROR(IF(AND(ISERROR($E164),ISERROR(INDEX(GroceryNSAF!E$2:E$251,MATCH(GroceryNSA!$C163,GroceryNSAF!$A$2:$A$251,0)))),$E163,INDEX(GroceryNSAF!E$2:E$251,MATCH(GroceryNSA!$C163,GroceryNSAF!$A$2:$A$251,0))),NA())</f>
        <v>#N/A</v>
      </c>
      <c r="J163" s="25" t="e">
        <f>IFERROR(IF(AND(ISERROR($E164),ISERROR(INDEX(GroceryNSAF!F$2:F$251,MATCH(GroceryNSA!$C163,GroceryNSAF!$A$2:$A$251,0)))),$E163,INDEX(GroceryNSAF!F$2:F$251,MATCH(GroceryNSA!$C163,GroceryNSAF!$A$2:$A$251,0))),NA())</f>
        <v>#N/A</v>
      </c>
      <c r="V163" s="28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</row>
    <row r="164" spans="1:36" x14ac:dyDescent="0.25">
      <c r="A164" s="23">
        <f t="shared" si="13"/>
        <v>7</v>
      </c>
      <c r="B164" s="23">
        <f t="shared" si="14"/>
        <v>2005</v>
      </c>
      <c r="C164" s="23">
        <v>163</v>
      </c>
      <c r="D164" s="24">
        <v>38534</v>
      </c>
      <c r="E164" s="25">
        <f>IF(ISBLANK(table!F164),NA(),table!F164)</f>
        <v>39289</v>
      </c>
      <c r="F164" s="26" t="e">
        <f>IFERROR(IF(AND(ISERROR($E165),ISERROR(INDEX(GroceryNSAF!B$2:B$251,MATCH(GroceryNSA!$C164,GroceryNSAF!$A$2:$A$251,0)))),$E164,INDEX(GroceryNSAF!B$2:B$251,MATCH(GroceryNSA!$C164,GroceryNSAF!$A$2:$A$251,0))),NA())</f>
        <v>#N/A</v>
      </c>
      <c r="G164" s="25" t="e">
        <f>IFERROR(IF(AND(ISERROR($E165),ISERROR(INDEX(GroceryNSAF!C$2:C$251,MATCH(GroceryNSA!$C164,GroceryNSAF!$A$2:$A$251,0)))),$E164,INDEX(GroceryNSAF!C$2:C$251,MATCH(GroceryNSA!$C164,GroceryNSAF!$A$2:$A$251,0))),NA())</f>
        <v>#N/A</v>
      </c>
      <c r="H164" s="25" t="e">
        <f>IFERROR(IF(AND(ISERROR($E165),ISERROR(INDEX(GroceryNSAF!D$2:D$251,MATCH(GroceryNSA!$C164,GroceryNSAF!$A$2:$A$251,0)))),$E164,INDEX(GroceryNSAF!D$2:D$251,MATCH(GroceryNSA!$C164,GroceryNSAF!$A$2:$A$251,0))),NA())</f>
        <v>#N/A</v>
      </c>
      <c r="I164" s="25" t="e">
        <f>IFERROR(IF(AND(ISERROR($E165),ISERROR(INDEX(GroceryNSAF!E$2:E$251,MATCH(GroceryNSA!$C164,GroceryNSAF!$A$2:$A$251,0)))),$E164,INDEX(GroceryNSAF!E$2:E$251,MATCH(GroceryNSA!$C164,GroceryNSAF!$A$2:$A$251,0))),NA())</f>
        <v>#N/A</v>
      </c>
      <c r="J164" s="25" t="e">
        <f>IFERROR(IF(AND(ISERROR($E165),ISERROR(INDEX(GroceryNSAF!F$2:F$251,MATCH(GroceryNSA!$C164,GroceryNSAF!$A$2:$A$251,0)))),$E164,INDEX(GroceryNSAF!F$2:F$251,MATCH(GroceryNSA!$C164,GroceryNSAF!$A$2:$A$251,0))),NA())</f>
        <v>#N/A</v>
      </c>
      <c r="V164" s="28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</row>
    <row r="165" spans="1:36" x14ac:dyDescent="0.25">
      <c r="A165" s="23">
        <f t="shared" si="13"/>
        <v>8</v>
      </c>
      <c r="B165" s="23">
        <f t="shared" si="14"/>
        <v>2005</v>
      </c>
      <c r="C165" s="23">
        <v>164</v>
      </c>
      <c r="D165" s="24">
        <v>38565</v>
      </c>
      <c r="E165" s="25">
        <f>IF(ISBLANK(table!F165),NA(),table!F165)</f>
        <v>38627</v>
      </c>
      <c r="F165" s="26" t="e">
        <f>IFERROR(IF(AND(ISERROR($E166),ISERROR(INDEX(GroceryNSAF!B$2:B$251,MATCH(GroceryNSA!$C165,GroceryNSAF!$A$2:$A$251,0)))),$E165,INDEX(GroceryNSAF!B$2:B$251,MATCH(GroceryNSA!$C165,GroceryNSAF!$A$2:$A$251,0))),NA())</f>
        <v>#N/A</v>
      </c>
      <c r="G165" s="25" t="e">
        <f>IFERROR(IF(AND(ISERROR($E166),ISERROR(INDEX(GroceryNSAF!C$2:C$251,MATCH(GroceryNSA!$C165,GroceryNSAF!$A$2:$A$251,0)))),$E165,INDEX(GroceryNSAF!C$2:C$251,MATCH(GroceryNSA!$C165,GroceryNSAF!$A$2:$A$251,0))),NA())</f>
        <v>#N/A</v>
      </c>
      <c r="H165" s="25" t="e">
        <f>IFERROR(IF(AND(ISERROR($E166),ISERROR(INDEX(GroceryNSAF!D$2:D$251,MATCH(GroceryNSA!$C165,GroceryNSAF!$A$2:$A$251,0)))),$E165,INDEX(GroceryNSAF!D$2:D$251,MATCH(GroceryNSA!$C165,GroceryNSAF!$A$2:$A$251,0))),NA())</f>
        <v>#N/A</v>
      </c>
      <c r="I165" s="25" t="e">
        <f>IFERROR(IF(AND(ISERROR($E166),ISERROR(INDEX(GroceryNSAF!E$2:E$251,MATCH(GroceryNSA!$C165,GroceryNSAF!$A$2:$A$251,0)))),$E165,INDEX(GroceryNSAF!E$2:E$251,MATCH(GroceryNSA!$C165,GroceryNSAF!$A$2:$A$251,0))),NA())</f>
        <v>#N/A</v>
      </c>
      <c r="J165" s="25" t="e">
        <f>IFERROR(IF(AND(ISERROR($E166),ISERROR(INDEX(GroceryNSAF!F$2:F$251,MATCH(GroceryNSA!$C165,GroceryNSAF!$A$2:$A$251,0)))),$E165,INDEX(GroceryNSAF!F$2:F$251,MATCH(GroceryNSA!$C165,GroceryNSAF!$A$2:$A$251,0))),NA())</f>
        <v>#N/A</v>
      </c>
      <c r="V165" s="28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</row>
    <row r="166" spans="1:36" x14ac:dyDescent="0.25">
      <c r="A166" s="23">
        <f t="shared" si="13"/>
        <v>9</v>
      </c>
      <c r="B166" s="23">
        <f t="shared" si="14"/>
        <v>2005</v>
      </c>
      <c r="C166" s="23">
        <v>165</v>
      </c>
      <c r="D166" s="24">
        <v>38596</v>
      </c>
      <c r="E166" s="25">
        <f>IF(ISBLANK(table!F166),NA(),table!F166)</f>
        <v>37844</v>
      </c>
      <c r="F166" s="26" t="e">
        <f>IFERROR(IF(AND(ISERROR($E167),ISERROR(INDEX(GroceryNSAF!B$2:B$251,MATCH(GroceryNSA!$C166,GroceryNSAF!$A$2:$A$251,0)))),$E166,INDEX(GroceryNSAF!B$2:B$251,MATCH(GroceryNSA!$C166,GroceryNSAF!$A$2:$A$251,0))),NA())</f>
        <v>#N/A</v>
      </c>
      <c r="G166" s="25" t="e">
        <f>IFERROR(IF(AND(ISERROR($E167),ISERROR(INDEX(GroceryNSAF!C$2:C$251,MATCH(GroceryNSA!$C166,GroceryNSAF!$A$2:$A$251,0)))),$E166,INDEX(GroceryNSAF!C$2:C$251,MATCH(GroceryNSA!$C166,GroceryNSAF!$A$2:$A$251,0))),NA())</f>
        <v>#N/A</v>
      </c>
      <c r="H166" s="25" t="e">
        <f>IFERROR(IF(AND(ISERROR($E167),ISERROR(INDEX(GroceryNSAF!D$2:D$251,MATCH(GroceryNSA!$C166,GroceryNSAF!$A$2:$A$251,0)))),$E166,INDEX(GroceryNSAF!D$2:D$251,MATCH(GroceryNSA!$C166,GroceryNSAF!$A$2:$A$251,0))),NA())</f>
        <v>#N/A</v>
      </c>
      <c r="I166" s="25" t="e">
        <f>IFERROR(IF(AND(ISERROR($E167),ISERROR(INDEX(GroceryNSAF!E$2:E$251,MATCH(GroceryNSA!$C166,GroceryNSAF!$A$2:$A$251,0)))),$E166,INDEX(GroceryNSAF!E$2:E$251,MATCH(GroceryNSA!$C166,GroceryNSAF!$A$2:$A$251,0))),NA())</f>
        <v>#N/A</v>
      </c>
      <c r="J166" s="25" t="e">
        <f>IFERROR(IF(AND(ISERROR($E167),ISERROR(INDEX(GroceryNSAF!F$2:F$251,MATCH(GroceryNSA!$C166,GroceryNSAF!$A$2:$A$251,0)))),$E166,INDEX(GroceryNSAF!F$2:F$251,MATCH(GroceryNSA!$C166,GroceryNSAF!$A$2:$A$251,0))),NA())</f>
        <v>#N/A</v>
      </c>
      <c r="V166" s="28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</row>
    <row r="167" spans="1:36" x14ac:dyDescent="0.25">
      <c r="A167" s="23">
        <f t="shared" si="13"/>
        <v>10</v>
      </c>
      <c r="B167" s="23">
        <f t="shared" si="14"/>
        <v>2005</v>
      </c>
      <c r="C167" s="23">
        <v>166</v>
      </c>
      <c r="D167" s="24">
        <v>38626</v>
      </c>
      <c r="E167" s="25">
        <f>IF(ISBLANK(table!F167),NA(),table!F167)</f>
        <v>38251</v>
      </c>
      <c r="F167" s="26" t="e">
        <f>IFERROR(IF(AND(ISERROR($E168),ISERROR(INDEX(GroceryNSAF!B$2:B$251,MATCH(GroceryNSA!$C167,GroceryNSAF!$A$2:$A$251,0)))),$E167,INDEX(GroceryNSAF!B$2:B$251,MATCH(GroceryNSA!$C167,GroceryNSAF!$A$2:$A$251,0))),NA())</f>
        <v>#N/A</v>
      </c>
      <c r="G167" s="25" t="e">
        <f>IFERROR(IF(AND(ISERROR($E168),ISERROR(INDEX(GroceryNSAF!C$2:C$251,MATCH(GroceryNSA!$C167,GroceryNSAF!$A$2:$A$251,0)))),$E167,INDEX(GroceryNSAF!C$2:C$251,MATCH(GroceryNSA!$C167,GroceryNSAF!$A$2:$A$251,0))),NA())</f>
        <v>#N/A</v>
      </c>
      <c r="H167" s="25" t="e">
        <f>IFERROR(IF(AND(ISERROR($E168),ISERROR(INDEX(GroceryNSAF!D$2:D$251,MATCH(GroceryNSA!$C167,GroceryNSAF!$A$2:$A$251,0)))),$E167,INDEX(GroceryNSAF!D$2:D$251,MATCH(GroceryNSA!$C167,GroceryNSAF!$A$2:$A$251,0))),NA())</f>
        <v>#N/A</v>
      </c>
      <c r="I167" s="25" t="e">
        <f>IFERROR(IF(AND(ISERROR($E168),ISERROR(INDEX(GroceryNSAF!E$2:E$251,MATCH(GroceryNSA!$C167,GroceryNSAF!$A$2:$A$251,0)))),$E167,INDEX(GroceryNSAF!E$2:E$251,MATCH(GroceryNSA!$C167,GroceryNSAF!$A$2:$A$251,0))),NA())</f>
        <v>#N/A</v>
      </c>
      <c r="J167" s="25" t="e">
        <f>IFERROR(IF(AND(ISERROR($E168),ISERROR(INDEX(GroceryNSAF!F$2:F$251,MATCH(GroceryNSA!$C167,GroceryNSAF!$A$2:$A$251,0)))),$E167,INDEX(GroceryNSAF!F$2:F$251,MATCH(GroceryNSA!$C167,GroceryNSAF!$A$2:$A$251,0))),NA())</f>
        <v>#N/A</v>
      </c>
      <c r="V167" s="28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</row>
    <row r="168" spans="1:36" x14ac:dyDescent="0.25">
      <c r="A168" s="23">
        <f t="shared" si="13"/>
        <v>11</v>
      </c>
      <c r="B168" s="23">
        <f t="shared" si="14"/>
        <v>2005</v>
      </c>
      <c r="C168" s="23">
        <v>167</v>
      </c>
      <c r="D168" s="24">
        <v>38657</v>
      </c>
      <c r="E168" s="25">
        <f>IF(ISBLANK(table!F168),NA(),table!F168)</f>
        <v>38354</v>
      </c>
      <c r="F168" s="26" t="e">
        <f>IFERROR(IF(AND(ISERROR($E169),ISERROR(INDEX(GroceryNSAF!B$2:B$251,MATCH(GroceryNSA!$C168,GroceryNSAF!$A$2:$A$251,0)))),$E168,INDEX(GroceryNSAF!B$2:B$251,MATCH(GroceryNSA!$C168,GroceryNSAF!$A$2:$A$251,0))),NA())</f>
        <v>#N/A</v>
      </c>
      <c r="G168" s="25" t="e">
        <f>IFERROR(IF(AND(ISERROR($E169),ISERROR(INDEX(GroceryNSAF!C$2:C$251,MATCH(GroceryNSA!$C168,GroceryNSAF!$A$2:$A$251,0)))),$E168,INDEX(GroceryNSAF!C$2:C$251,MATCH(GroceryNSA!$C168,GroceryNSAF!$A$2:$A$251,0))),NA())</f>
        <v>#N/A</v>
      </c>
      <c r="H168" s="25" t="e">
        <f>IFERROR(IF(AND(ISERROR($E169),ISERROR(INDEX(GroceryNSAF!D$2:D$251,MATCH(GroceryNSA!$C168,GroceryNSAF!$A$2:$A$251,0)))),$E168,INDEX(GroceryNSAF!D$2:D$251,MATCH(GroceryNSA!$C168,GroceryNSAF!$A$2:$A$251,0))),NA())</f>
        <v>#N/A</v>
      </c>
      <c r="I168" s="25" t="e">
        <f>IFERROR(IF(AND(ISERROR($E169),ISERROR(INDEX(GroceryNSAF!E$2:E$251,MATCH(GroceryNSA!$C168,GroceryNSAF!$A$2:$A$251,0)))),$E168,INDEX(GroceryNSAF!E$2:E$251,MATCH(GroceryNSA!$C168,GroceryNSAF!$A$2:$A$251,0))),NA())</f>
        <v>#N/A</v>
      </c>
      <c r="J168" s="25" t="e">
        <f>IFERROR(IF(AND(ISERROR($E169),ISERROR(INDEX(GroceryNSAF!F$2:F$251,MATCH(GroceryNSA!$C168,GroceryNSAF!$A$2:$A$251,0)))),$E168,INDEX(GroceryNSAF!F$2:F$251,MATCH(GroceryNSA!$C168,GroceryNSAF!$A$2:$A$251,0))),NA())</f>
        <v>#N/A</v>
      </c>
      <c r="V168" s="28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</row>
    <row r="169" spans="1:36" x14ac:dyDescent="0.25">
      <c r="A169" s="23">
        <f t="shared" si="13"/>
        <v>12</v>
      </c>
      <c r="B169" s="23">
        <f t="shared" si="14"/>
        <v>2005</v>
      </c>
      <c r="C169" s="23">
        <v>168</v>
      </c>
      <c r="D169" s="24">
        <v>38687</v>
      </c>
      <c r="E169" s="25">
        <f>IF(ISBLANK(table!F169),NA(),table!F169)</f>
        <v>41761</v>
      </c>
      <c r="F169" s="26" t="e">
        <f>IFERROR(IF(AND(ISERROR($E170),ISERROR(INDEX(GroceryNSAF!B$2:B$251,MATCH(GroceryNSA!$C169,GroceryNSAF!$A$2:$A$251,0)))),$E169,INDEX(GroceryNSAF!B$2:B$251,MATCH(GroceryNSA!$C169,GroceryNSAF!$A$2:$A$251,0))),NA())</f>
        <v>#N/A</v>
      </c>
      <c r="G169" s="25" t="e">
        <f>IFERROR(IF(AND(ISERROR($E170),ISERROR(INDEX(GroceryNSAF!C$2:C$251,MATCH(GroceryNSA!$C169,GroceryNSAF!$A$2:$A$251,0)))),$E169,INDEX(GroceryNSAF!C$2:C$251,MATCH(GroceryNSA!$C169,GroceryNSAF!$A$2:$A$251,0))),NA())</f>
        <v>#N/A</v>
      </c>
      <c r="H169" s="25" t="e">
        <f>IFERROR(IF(AND(ISERROR($E170),ISERROR(INDEX(GroceryNSAF!D$2:D$251,MATCH(GroceryNSA!$C169,GroceryNSAF!$A$2:$A$251,0)))),$E169,INDEX(GroceryNSAF!D$2:D$251,MATCH(GroceryNSA!$C169,GroceryNSAF!$A$2:$A$251,0))),NA())</f>
        <v>#N/A</v>
      </c>
      <c r="I169" s="25" t="e">
        <f>IFERROR(IF(AND(ISERROR($E170),ISERROR(INDEX(GroceryNSAF!E$2:E$251,MATCH(GroceryNSA!$C169,GroceryNSAF!$A$2:$A$251,0)))),$E169,INDEX(GroceryNSAF!E$2:E$251,MATCH(GroceryNSA!$C169,GroceryNSAF!$A$2:$A$251,0))),NA())</f>
        <v>#N/A</v>
      </c>
      <c r="J169" s="25" t="e">
        <f>IFERROR(IF(AND(ISERROR($E170),ISERROR(INDEX(GroceryNSAF!F$2:F$251,MATCH(GroceryNSA!$C169,GroceryNSAF!$A$2:$A$251,0)))),$E169,INDEX(GroceryNSAF!F$2:F$251,MATCH(GroceryNSA!$C169,GroceryNSAF!$A$2:$A$251,0))),NA())</f>
        <v>#N/A</v>
      </c>
      <c r="V169" s="28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</row>
    <row r="170" spans="1:36" x14ac:dyDescent="0.25">
      <c r="A170" s="23">
        <f t="shared" si="13"/>
        <v>1</v>
      </c>
      <c r="B170" s="23">
        <f t="shared" si="14"/>
        <v>2006</v>
      </c>
      <c r="C170" s="23">
        <v>169</v>
      </c>
      <c r="D170" s="24">
        <v>38718</v>
      </c>
      <c r="E170" s="25">
        <f>IF(ISBLANK(table!F170),NA(),table!F170)</f>
        <v>37489</v>
      </c>
      <c r="F170" s="26" t="e">
        <f>IFERROR(IF(AND(ISERROR($E171),ISERROR(INDEX(GroceryNSAF!B$2:B$251,MATCH(GroceryNSA!$C170,GroceryNSAF!$A$2:$A$251,0)))),$E170,INDEX(GroceryNSAF!B$2:B$251,MATCH(GroceryNSA!$C170,GroceryNSAF!$A$2:$A$251,0))),NA())</f>
        <v>#N/A</v>
      </c>
      <c r="G170" s="25" t="e">
        <f>IFERROR(IF(AND(ISERROR($E171),ISERROR(INDEX(GroceryNSAF!C$2:C$251,MATCH(GroceryNSA!$C170,GroceryNSAF!$A$2:$A$251,0)))),$E170,INDEX(GroceryNSAF!C$2:C$251,MATCH(GroceryNSA!$C170,GroceryNSAF!$A$2:$A$251,0))),NA())</f>
        <v>#N/A</v>
      </c>
      <c r="H170" s="25" t="e">
        <f>IFERROR(IF(AND(ISERROR($E171),ISERROR(INDEX(GroceryNSAF!D$2:D$251,MATCH(GroceryNSA!$C170,GroceryNSAF!$A$2:$A$251,0)))),$E170,INDEX(GroceryNSAF!D$2:D$251,MATCH(GroceryNSA!$C170,GroceryNSAF!$A$2:$A$251,0))),NA())</f>
        <v>#N/A</v>
      </c>
      <c r="I170" s="25" t="e">
        <f>IFERROR(IF(AND(ISERROR($E171),ISERROR(INDEX(GroceryNSAF!E$2:E$251,MATCH(GroceryNSA!$C170,GroceryNSAF!$A$2:$A$251,0)))),$E170,INDEX(GroceryNSAF!E$2:E$251,MATCH(GroceryNSA!$C170,GroceryNSAF!$A$2:$A$251,0))),NA())</f>
        <v>#N/A</v>
      </c>
      <c r="J170" s="25" t="e">
        <f>IFERROR(IF(AND(ISERROR($E171),ISERROR(INDEX(GroceryNSAF!F$2:F$251,MATCH(GroceryNSA!$C170,GroceryNSAF!$A$2:$A$251,0)))),$E170,INDEX(GroceryNSAF!F$2:F$251,MATCH(GroceryNSA!$C170,GroceryNSAF!$A$2:$A$251,0))),NA())</f>
        <v>#N/A</v>
      </c>
      <c r="V170" s="28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</row>
    <row r="171" spans="1:36" x14ac:dyDescent="0.25">
      <c r="A171" s="23">
        <f t="shared" si="13"/>
        <v>2</v>
      </c>
      <c r="B171" s="23">
        <f t="shared" si="14"/>
        <v>2006</v>
      </c>
      <c r="C171" s="23">
        <v>170</v>
      </c>
      <c r="D171" s="24">
        <v>38749</v>
      </c>
      <c r="E171" s="25">
        <f>IF(ISBLANK(table!F171),NA(),table!F171)</f>
        <v>35506</v>
      </c>
      <c r="F171" s="26" t="e">
        <f>IFERROR(IF(AND(ISERROR($E172),ISERROR(INDEX(GroceryNSAF!B$2:B$251,MATCH(GroceryNSA!$C171,GroceryNSAF!$A$2:$A$251,0)))),$E171,INDEX(GroceryNSAF!B$2:B$251,MATCH(GroceryNSA!$C171,GroceryNSAF!$A$2:$A$251,0))),NA())</f>
        <v>#N/A</v>
      </c>
      <c r="G171" s="25" t="e">
        <f>IFERROR(IF(AND(ISERROR($E172),ISERROR(INDEX(GroceryNSAF!C$2:C$251,MATCH(GroceryNSA!$C171,GroceryNSAF!$A$2:$A$251,0)))),$E171,INDEX(GroceryNSAF!C$2:C$251,MATCH(GroceryNSA!$C171,GroceryNSAF!$A$2:$A$251,0))),NA())</f>
        <v>#N/A</v>
      </c>
      <c r="H171" s="25" t="e">
        <f>IFERROR(IF(AND(ISERROR($E172),ISERROR(INDEX(GroceryNSAF!D$2:D$251,MATCH(GroceryNSA!$C171,GroceryNSAF!$A$2:$A$251,0)))),$E171,INDEX(GroceryNSAF!D$2:D$251,MATCH(GroceryNSA!$C171,GroceryNSAF!$A$2:$A$251,0))),NA())</f>
        <v>#N/A</v>
      </c>
      <c r="I171" s="25" t="e">
        <f>IFERROR(IF(AND(ISERROR($E172),ISERROR(INDEX(GroceryNSAF!E$2:E$251,MATCH(GroceryNSA!$C171,GroceryNSAF!$A$2:$A$251,0)))),$E171,INDEX(GroceryNSAF!E$2:E$251,MATCH(GroceryNSA!$C171,GroceryNSAF!$A$2:$A$251,0))),NA())</f>
        <v>#N/A</v>
      </c>
      <c r="J171" s="25" t="e">
        <f>IFERROR(IF(AND(ISERROR($E172),ISERROR(INDEX(GroceryNSAF!F$2:F$251,MATCH(GroceryNSA!$C171,GroceryNSAF!$A$2:$A$251,0)))),$E171,INDEX(GroceryNSAF!F$2:F$251,MATCH(GroceryNSA!$C171,GroceryNSAF!$A$2:$A$251,0))),NA())</f>
        <v>#N/A</v>
      </c>
      <c r="V171" s="28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</row>
    <row r="172" spans="1:36" x14ac:dyDescent="0.25">
      <c r="A172" s="23">
        <f t="shared" si="13"/>
        <v>3</v>
      </c>
      <c r="B172" s="23">
        <f t="shared" si="14"/>
        <v>2006</v>
      </c>
      <c r="C172" s="23">
        <v>171</v>
      </c>
      <c r="D172" s="24">
        <v>38777</v>
      </c>
      <c r="E172" s="25">
        <f>IF(ISBLANK(table!F172),NA(),table!F172)</f>
        <v>38827</v>
      </c>
      <c r="F172" s="26" t="e">
        <f>IFERROR(IF(AND(ISERROR($E173),ISERROR(INDEX(GroceryNSAF!B$2:B$251,MATCH(GroceryNSA!$C172,GroceryNSAF!$A$2:$A$251,0)))),$E172,INDEX(GroceryNSAF!B$2:B$251,MATCH(GroceryNSA!$C172,GroceryNSAF!$A$2:$A$251,0))),NA())</f>
        <v>#N/A</v>
      </c>
      <c r="G172" s="25" t="e">
        <f>IFERROR(IF(AND(ISERROR($E173),ISERROR(INDEX(GroceryNSAF!C$2:C$251,MATCH(GroceryNSA!$C172,GroceryNSAF!$A$2:$A$251,0)))),$E172,INDEX(GroceryNSAF!C$2:C$251,MATCH(GroceryNSA!$C172,GroceryNSAF!$A$2:$A$251,0))),NA())</f>
        <v>#N/A</v>
      </c>
      <c r="H172" s="25" t="e">
        <f>IFERROR(IF(AND(ISERROR($E173),ISERROR(INDEX(GroceryNSAF!D$2:D$251,MATCH(GroceryNSA!$C172,GroceryNSAF!$A$2:$A$251,0)))),$E172,INDEX(GroceryNSAF!D$2:D$251,MATCH(GroceryNSA!$C172,GroceryNSAF!$A$2:$A$251,0))),NA())</f>
        <v>#N/A</v>
      </c>
      <c r="I172" s="25" t="e">
        <f>IFERROR(IF(AND(ISERROR($E173),ISERROR(INDEX(GroceryNSAF!E$2:E$251,MATCH(GroceryNSA!$C172,GroceryNSAF!$A$2:$A$251,0)))),$E172,INDEX(GroceryNSAF!E$2:E$251,MATCH(GroceryNSA!$C172,GroceryNSAF!$A$2:$A$251,0))),NA())</f>
        <v>#N/A</v>
      </c>
      <c r="J172" s="25" t="e">
        <f>IFERROR(IF(AND(ISERROR($E173),ISERROR(INDEX(GroceryNSAF!F$2:F$251,MATCH(GroceryNSA!$C172,GroceryNSAF!$A$2:$A$251,0)))),$E172,INDEX(GroceryNSAF!F$2:F$251,MATCH(GroceryNSA!$C172,GroceryNSAF!$A$2:$A$251,0))),NA())</f>
        <v>#N/A</v>
      </c>
      <c r="V172" s="28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</row>
    <row r="173" spans="1:36" x14ac:dyDescent="0.25">
      <c r="A173" s="23">
        <f t="shared" si="13"/>
        <v>4</v>
      </c>
      <c r="B173" s="23">
        <f t="shared" si="14"/>
        <v>2006</v>
      </c>
      <c r="C173" s="23">
        <v>172</v>
      </c>
      <c r="D173" s="24">
        <v>38808</v>
      </c>
      <c r="E173" s="25">
        <f>IF(ISBLANK(table!F173),NA(),table!F173)</f>
        <v>38269</v>
      </c>
      <c r="F173" s="26" t="e">
        <f>IFERROR(IF(AND(ISERROR($E174),ISERROR(INDEX(GroceryNSAF!B$2:B$251,MATCH(GroceryNSA!$C173,GroceryNSAF!$A$2:$A$251,0)))),$E173,INDEX(GroceryNSAF!B$2:B$251,MATCH(GroceryNSA!$C173,GroceryNSAF!$A$2:$A$251,0))),NA())</f>
        <v>#N/A</v>
      </c>
      <c r="G173" s="25" t="e">
        <f>IFERROR(IF(AND(ISERROR($E174),ISERROR(INDEX(GroceryNSAF!C$2:C$251,MATCH(GroceryNSA!$C173,GroceryNSAF!$A$2:$A$251,0)))),$E173,INDEX(GroceryNSAF!C$2:C$251,MATCH(GroceryNSA!$C173,GroceryNSAF!$A$2:$A$251,0))),NA())</f>
        <v>#N/A</v>
      </c>
      <c r="H173" s="25" t="e">
        <f>IFERROR(IF(AND(ISERROR($E174),ISERROR(INDEX(GroceryNSAF!D$2:D$251,MATCH(GroceryNSA!$C173,GroceryNSAF!$A$2:$A$251,0)))),$E173,INDEX(GroceryNSAF!D$2:D$251,MATCH(GroceryNSA!$C173,GroceryNSAF!$A$2:$A$251,0))),NA())</f>
        <v>#N/A</v>
      </c>
      <c r="I173" s="25" t="e">
        <f>IFERROR(IF(AND(ISERROR($E174),ISERROR(INDEX(GroceryNSAF!E$2:E$251,MATCH(GroceryNSA!$C173,GroceryNSAF!$A$2:$A$251,0)))),$E173,INDEX(GroceryNSAF!E$2:E$251,MATCH(GroceryNSA!$C173,GroceryNSAF!$A$2:$A$251,0))),NA())</f>
        <v>#N/A</v>
      </c>
      <c r="J173" s="25" t="e">
        <f>IFERROR(IF(AND(ISERROR($E174),ISERROR(INDEX(GroceryNSAF!F$2:F$251,MATCH(GroceryNSA!$C173,GroceryNSAF!$A$2:$A$251,0)))),$E173,INDEX(GroceryNSAF!F$2:F$251,MATCH(GroceryNSA!$C173,GroceryNSAF!$A$2:$A$251,0))),NA())</f>
        <v>#N/A</v>
      </c>
      <c r="V173" s="28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</row>
    <row r="174" spans="1:36" x14ac:dyDescent="0.25">
      <c r="A174" s="23">
        <f t="shared" si="13"/>
        <v>5</v>
      </c>
      <c r="B174" s="23">
        <f t="shared" si="14"/>
        <v>2006</v>
      </c>
      <c r="C174" s="23">
        <v>173</v>
      </c>
      <c r="D174" s="24">
        <v>38838</v>
      </c>
      <c r="E174" s="25">
        <f>IF(ISBLANK(table!F174),NA(),table!F174)</f>
        <v>40341</v>
      </c>
      <c r="F174" s="26" t="e">
        <f>IFERROR(IF(AND(ISERROR($E175),ISERROR(INDEX(GroceryNSAF!B$2:B$251,MATCH(GroceryNSA!$C174,GroceryNSAF!$A$2:$A$251,0)))),$E174,INDEX(GroceryNSAF!B$2:B$251,MATCH(GroceryNSA!$C174,GroceryNSAF!$A$2:$A$251,0))),NA())</f>
        <v>#N/A</v>
      </c>
      <c r="G174" s="25" t="e">
        <f>IFERROR(IF(AND(ISERROR($E175),ISERROR(INDEX(GroceryNSAF!C$2:C$251,MATCH(GroceryNSA!$C174,GroceryNSAF!$A$2:$A$251,0)))),$E174,INDEX(GroceryNSAF!C$2:C$251,MATCH(GroceryNSA!$C174,GroceryNSAF!$A$2:$A$251,0))),NA())</f>
        <v>#N/A</v>
      </c>
      <c r="H174" s="25" t="e">
        <f>IFERROR(IF(AND(ISERROR($E175),ISERROR(INDEX(GroceryNSAF!D$2:D$251,MATCH(GroceryNSA!$C174,GroceryNSAF!$A$2:$A$251,0)))),$E174,INDEX(GroceryNSAF!D$2:D$251,MATCH(GroceryNSA!$C174,GroceryNSAF!$A$2:$A$251,0))),NA())</f>
        <v>#N/A</v>
      </c>
      <c r="I174" s="25" t="e">
        <f>IFERROR(IF(AND(ISERROR($E175),ISERROR(INDEX(GroceryNSAF!E$2:E$251,MATCH(GroceryNSA!$C174,GroceryNSAF!$A$2:$A$251,0)))),$E174,INDEX(GroceryNSAF!E$2:E$251,MATCH(GroceryNSA!$C174,GroceryNSAF!$A$2:$A$251,0))),NA())</f>
        <v>#N/A</v>
      </c>
      <c r="J174" s="25" t="e">
        <f>IFERROR(IF(AND(ISERROR($E175),ISERROR(INDEX(GroceryNSAF!F$2:F$251,MATCH(GroceryNSA!$C174,GroceryNSAF!$A$2:$A$251,0)))),$E174,INDEX(GroceryNSAF!F$2:F$251,MATCH(GroceryNSA!$C174,GroceryNSAF!$A$2:$A$251,0))),NA())</f>
        <v>#N/A</v>
      </c>
      <c r="V174" s="28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</row>
    <row r="175" spans="1:36" x14ac:dyDescent="0.25">
      <c r="A175" s="23">
        <f t="shared" si="13"/>
        <v>6</v>
      </c>
      <c r="B175" s="23">
        <f t="shared" si="14"/>
        <v>2006</v>
      </c>
      <c r="C175" s="23">
        <v>174</v>
      </c>
      <c r="D175" s="24">
        <v>38869</v>
      </c>
      <c r="E175" s="25">
        <f>IF(ISBLANK(table!F175),NA(),table!F175)</f>
        <v>39569</v>
      </c>
      <c r="F175" s="26" t="e">
        <f>IFERROR(IF(AND(ISERROR($E176),ISERROR(INDEX(GroceryNSAF!B$2:B$251,MATCH(GroceryNSA!$C175,GroceryNSAF!$A$2:$A$251,0)))),$E175,INDEX(GroceryNSAF!B$2:B$251,MATCH(GroceryNSA!$C175,GroceryNSAF!$A$2:$A$251,0))),NA())</f>
        <v>#N/A</v>
      </c>
      <c r="G175" s="25" t="e">
        <f>IFERROR(IF(AND(ISERROR($E176),ISERROR(INDEX(GroceryNSAF!C$2:C$251,MATCH(GroceryNSA!$C175,GroceryNSAF!$A$2:$A$251,0)))),$E175,INDEX(GroceryNSAF!C$2:C$251,MATCH(GroceryNSA!$C175,GroceryNSAF!$A$2:$A$251,0))),NA())</f>
        <v>#N/A</v>
      </c>
      <c r="H175" s="25" t="e">
        <f>IFERROR(IF(AND(ISERROR($E176),ISERROR(INDEX(GroceryNSAF!D$2:D$251,MATCH(GroceryNSA!$C175,GroceryNSAF!$A$2:$A$251,0)))),$E175,INDEX(GroceryNSAF!D$2:D$251,MATCH(GroceryNSA!$C175,GroceryNSAF!$A$2:$A$251,0))),NA())</f>
        <v>#N/A</v>
      </c>
      <c r="I175" s="25" t="e">
        <f>IFERROR(IF(AND(ISERROR($E176),ISERROR(INDEX(GroceryNSAF!E$2:E$251,MATCH(GroceryNSA!$C175,GroceryNSAF!$A$2:$A$251,0)))),$E175,INDEX(GroceryNSAF!E$2:E$251,MATCH(GroceryNSA!$C175,GroceryNSAF!$A$2:$A$251,0))),NA())</f>
        <v>#N/A</v>
      </c>
      <c r="J175" s="25" t="e">
        <f>IFERROR(IF(AND(ISERROR($E176),ISERROR(INDEX(GroceryNSAF!F$2:F$251,MATCH(GroceryNSA!$C175,GroceryNSAF!$A$2:$A$251,0)))),$E175,INDEX(GroceryNSAF!F$2:F$251,MATCH(GroceryNSA!$C175,GroceryNSAF!$A$2:$A$251,0))),NA())</f>
        <v>#N/A</v>
      </c>
      <c r="V175" s="28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</row>
    <row r="176" spans="1:36" x14ac:dyDescent="0.25">
      <c r="A176" s="23">
        <f t="shared" si="13"/>
        <v>7</v>
      </c>
      <c r="B176" s="23">
        <f t="shared" si="14"/>
        <v>2006</v>
      </c>
      <c r="C176" s="23">
        <v>175</v>
      </c>
      <c r="D176" s="24">
        <v>38899</v>
      </c>
      <c r="E176" s="25">
        <f>IF(ISBLANK(table!F176),NA(),table!F176)</f>
        <v>40357</v>
      </c>
      <c r="F176" s="26" t="e">
        <f>IFERROR(IF(AND(ISERROR($E177),ISERROR(INDEX(GroceryNSAF!B$2:B$251,MATCH(GroceryNSA!$C176,GroceryNSAF!$A$2:$A$251,0)))),$E176,INDEX(GroceryNSAF!B$2:B$251,MATCH(GroceryNSA!$C176,GroceryNSAF!$A$2:$A$251,0))),NA())</f>
        <v>#N/A</v>
      </c>
      <c r="G176" s="25" t="e">
        <f>IFERROR(IF(AND(ISERROR($E177),ISERROR(INDEX(GroceryNSAF!C$2:C$251,MATCH(GroceryNSA!$C176,GroceryNSAF!$A$2:$A$251,0)))),$E176,INDEX(GroceryNSAF!C$2:C$251,MATCH(GroceryNSA!$C176,GroceryNSAF!$A$2:$A$251,0))),NA())</f>
        <v>#N/A</v>
      </c>
      <c r="H176" s="25" t="e">
        <f>IFERROR(IF(AND(ISERROR($E177),ISERROR(INDEX(GroceryNSAF!D$2:D$251,MATCH(GroceryNSA!$C176,GroceryNSAF!$A$2:$A$251,0)))),$E176,INDEX(GroceryNSAF!D$2:D$251,MATCH(GroceryNSA!$C176,GroceryNSAF!$A$2:$A$251,0))),NA())</f>
        <v>#N/A</v>
      </c>
      <c r="I176" s="25" t="e">
        <f>IFERROR(IF(AND(ISERROR($E177),ISERROR(INDEX(GroceryNSAF!E$2:E$251,MATCH(GroceryNSA!$C176,GroceryNSAF!$A$2:$A$251,0)))),$E176,INDEX(GroceryNSAF!E$2:E$251,MATCH(GroceryNSA!$C176,GroceryNSAF!$A$2:$A$251,0))),NA())</f>
        <v>#N/A</v>
      </c>
      <c r="J176" s="25" t="e">
        <f>IFERROR(IF(AND(ISERROR($E177),ISERROR(INDEX(GroceryNSAF!F$2:F$251,MATCH(GroceryNSA!$C176,GroceryNSAF!$A$2:$A$251,0)))),$E176,INDEX(GroceryNSAF!F$2:F$251,MATCH(GroceryNSA!$C176,GroceryNSAF!$A$2:$A$251,0))),NA())</f>
        <v>#N/A</v>
      </c>
      <c r="V176" s="28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</row>
    <row r="177" spans="1:36" x14ac:dyDescent="0.25">
      <c r="A177" s="23">
        <f t="shared" si="13"/>
        <v>8</v>
      </c>
      <c r="B177" s="23">
        <f t="shared" si="14"/>
        <v>2006</v>
      </c>
      <c r="C177" s="23">
        <v>176</v>
      </c>
      <c r="D177" s="24">
        <v>38930</v>
      </c>
      <c r="E177" s="25">
        <f>IF(ISBLANK(table!F177),NA(),table!F177)</f>
        <v>40340</v>
      </c>
      <c r="F177" s="26" t="e">
        <f>IFERROR(IF(AND(ISERROR($E178),ISERROR(INDEX(GroceryNSAF!B$2:B$251,MATCH(GroceryNSA!$C177,GroceryNSAF!$A$2:$A$251,0)))),$E177,INDEX(GroceryNSAF!B$2:B$251,MATCH(GroceryNSA!$C177,GroceryNSAF!$A$2:$A$251,0))),NA())</f>
        <v>#N/A</v>
      </c>
      <c r="G177" s="25" t="e">
        <f>IFERROR(IF(AND(ISERROR($E178),ISERROR(INDEX(GroceryNSAF!C$2:C$251,MATCH(GroceryNSA!$C177,GroceryNSAF!$A$2:$A$251,0)))),$E177,INDEX(GroceryNSAF!C$2:C$251,MATCH(GroceryNSA!$C177,GroceryNSAF!$A$2:$A$251,0))),NA())</f>
        <v>#N/A</v>
      </c>
      <c r="H177" s="25" t="e">
        <f>IFERROR(IF(AND(ISERROR($E178),ISERROR(INDEX(GroceryNSAF!D$2:D$251,MATCH(GroceryNSA!$C177,GroceryNSAF!$A$2:$A$251,0)))),$E177,INDEX(GroceryNSAF!D$2:D$251,MATCH(GroceryNSA!$C177,GroceryNSAF!$A$2:$A$251,0))),NA())</f>
        <v>#N/A</v>
      </c>
      <c r="I177" s="25" t="e">
        <f>IFERROR(IF(AND(ISERROR($E178),ISERROR(INDEX(GroceryNSAF!E$2:E$251,MATCH(GroceryNSA!$C177,GroceryNSAF!$A$2:$A$251,0)))),$E177,INDEX(GroceryNSAF!E$2:E$251,MATCH(GroceryNSA!$C177,GroceryNSAF!$A$2:$A$251,0))),NA())</f>
        <v>#N/A</v>
      </c>
      <c r="J177" s="25" t="e">
        <f>IFERROR(IF(AND(ISERROR($E178),ISERROR(INDEX(GroceryNSAF!F$2:F$251,MATCH(GroceryNSA!$C177,GroceryNSAF!$A$2:$A$251,0)))),$E177,INDEX(GroceryNSAF!F$2:F$251,MATCH(GroceryNSA!$C177,GroceryNSAF!$A$2:$A$251,0))),NA())</f>
        <v>#N/A</v>
      </c>
      <c r="V177" s="28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</row>
    <row r="178" spans="1:36" x14ac:dyDescent="0.25">
      <c r="A178" s="23">
        <f t="shared" si="13"/>
        <v>9</v>
      </c>
      <c r="B178" s="23">
        <f t="shared" si="14"/>
        <v>2006</v>
      </c>
      <c r="C178" s="23">
        <v>177</v>
      </c>
      <c r="D178" s="24">
        <v>38961</v>
      </c>
      <c r="E178" s="25">
        <f>IF(ISBLANK(table!F178),NA(),table!F178)</f>
        <v>38766</v>
      </c>
      <c r="F178" s="26" t="e">
        <f>IFERROR(IF(AND(ISERROR($E179),ISERROR(INDEX(GroceryNSAF!B$2:B$251,MATCH(GroceryNSA!$C178,GroceryNSAF!$A$2:$A$251,0)))),$E178,INDEX(GroceryNSAF!B$2:B$251,MATCH(GroceryNSA!$C178,GroceryNSAF!$A$2:$A$251,0))),NA())</f>
        <v>#N/A</v>
      </c>
      <c r="G178" s="25" t="e">
        <f>IFERROR(IF(AND(ISERROR($E179),ISERROR(INDEX(GroceryNSAF!C$2:C$251,MATCH(GroceryNSA!$C178,GroceryNSAF!$A$2:$A$251,0)))),$E178,INDEX(GroceryNSAF!C$2:C$251,MATCH(GroceryNSA!$C178,GroceryNSAF!$A$2:$A$251,0))),NA())</f>
        <v>#N/A</v>
      </c>
      <c r="H178" s="25" t="e">
        <f>IFERROR(IF(AND(ISERROR($E179),ISERROR(INDEX(GroceryNSAF!D$2:D$251,MATCH(GroceryNSA!$C178,GroceryNSAF!$A$2:$A$251,0)))),$E178,INDEX(GroceryNSAF!D$2:D$251,MATCH(GroceryNSA!$C178,GroceryNSAF!$A$2:$A$251,0))),NA())</f>
        <v>#N/A</v>
      </c>
      <c r="I178" s="25" t="e">
        <f>IFERROR(IF(AND(ISERROR($E179),ISERROR(INDEX(GroceryNSAF!E$2:E$251,MATCH(GroceryNSA!$C178,GroceryNSAF!$A$2:$A$251,0)))),$E178,INDEX(GroceryNSAF!E$2:E$251,MATCH(GroceryNSA!$C178,GroceryNSAF!$A$2:$A$251,0))),NA())</f>
        <v>#N/A</v>
      </c>
      <c r="J178" s="25" t="e">
        <f>IFERROR(IF(AND(ISERROR($E179),ISERROR(INDEX(GroceryNSAF!F$2:F$251,MATCH(GroceryNSA!$C178,GroceryNSAF!$A$2:$A$251,0)))),$E178,INDEX(GroceryNSAF!F$2:F$251,MATCH(GroceryNSA!$C178,GroceryNSAF!$A$2:$A$251,0))),NA())</f>
        <v>#N/A</v>
      </c>
      <c r="V178" s="28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</row>
    <row r="179" spans="1:36" x14ac:dyDescent="0.25">
      <c r="A179" s="23">
        <f t="shared" si="13"/>
        <v>10</v>
      </c>
      <c r="B179" s="23">
        <f t="shared" si="14"/>
        <v>2006</v>
      </c>
      <c r="C179" s="23">
        <v>178</v>
      </c>
      <c r="D179" s="24">
        <v>38991</v>
      </c>
      <c r="E179" s="25">
        <f>IF(ISBLANK(table!F179),NA(),table!F179)</f>
        <v>39322</v>
      </c>
      <c r="F179" s="26" t="e">
        <f>IFERROR(IF(AND(ISERROR($E180),ISERROR(INDEX(GroceryNSAF!B$2:B$251,MATCH(GroceryNSA!$C179,GroceryNSAF!$A$2:$A$251,0)))),$E179,INDEX(GroceryNSAF!B$2:B$251,MATCH(GroceryNSA!$C179,GroceryNSAF!$A$2:$A$251,0))),NA())</f>
        <v>#N/A</v>
      </c>
      <c r="G179" s="25" t="e">
        <f>IFERROR(IF(AND(ISERROR($E180),ISERROR(INDEX(GroceryNSAF!C$2:C$251,MATCH(GroceryNSA!$C179,GroceryNSAF!$A$2:$A$251,0)))),$E179,INDEX(GroceryNSAF!C$2:C$251,MATCH(GroceryNSA!$C179,GroceryNSAF!$A$2:$A$251,0))),NA())</f>
        <v>#N/A</v>
      </c>
      <c r="H179" s="25" t="e">
        <f>IFERROR(IF(AND(ISERROR($E180),ISERROR(INDEX(GroceryNSAF!D$2:D$251,MATCH(GroceryNSA!$C179,GroceryNSAF!$A$2:$A$251,0)))),$E179,INDEX(GroceryNSAF!D$2:D$251,MATCH(GroceryNSA!$C179,GroceryNSAF!$A$2:$A$251,0))),NA())</f>
        <v>#N/A</v>
      </c>
      <c r="I179" s="25" t="e">
        <f>IFERROR(IF(AND(ISERROR($E180),ISERROR(INDEX(GroceryNSAF!E$2:E$251,MATCH(GroceryNSA!$C179,GroceryNSAF!$A$2:$A$251,0)))),$E179,INDEX(GroceryNSAF!E$2:E$251,MATCH(GroceryNSA!$C179,GroceryNSAF!$A$2:$A$251,0))),NA())</f>
        <v>#N/A</v>
      </c>
      <c r="J179" s="25" t="e">
        <f>IFERROR(IF(AND(ISERROR($E180),ISERROR(INDEX(GroceryNSAF!F$2:F$251,MATCH(GroceryNSA!$C179,GroceryNSAF!$A$2:$A$251,0)))),$E179,INDEX(GroceryNSAF!F$2:F$251,MATCH(GroceryNSA!$C179,GroceryNSAF!$A$2:$A$251,0))),NA())</f>
        <v>#N/A</v>
      </c>
      <c r="V179" s="28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</row>
    <row r="180" spans="1:36" x14ac:dyDescent="0.25">
      <c r="A180" s="23">
        <f t="shared" si="13"/>
        <v>11</v>
      </c>
      <c r="B180" s="23">
        <f t="shared" si="14"/>
        <v>2006</v>
      </c>
      <c r="C180" s="23">
        <v>179</v>
      </c>
      <c r="D180" s="24">
        <v>39022</v>
      </c>
      <c r="E180" s="25">
        <f>IF(ISBLANK(table!F180),NA(),table!F180)</f>
        <v>39989</v>
      </c>
      <c r="F180" s="26" t="e">
        <f>IFERROR(IF(AND(ISERROR($E181),ISERROR(INDEX(GroceryNSAF!B$2:B$251,MATCH(GroceryNSA!$C180,GroceryNSAF!$A$2:$A$251,0)))),$E180,INDEX(GroceryNSAF!B$2:B$251,MATCH(GroceryNSA!$C180,GroceryNSAF!$A$2:$A$251,0))),NA())</f>
        <v>#N/A</v>
      </c>
      <c r="G180" s="25" t="e">
        <f>IFERROR(IF(AND(ISERROR($E181),ISERROR(INDEX(GroceryNSAF!C$2:C$251,MATCH(GroceryNSA!$C180,GroceryNSAF!$A$2:$A$251,0)))),$E180,INDEX(GroceryNSAF!C$2:C$251,MATCH(GroceryNSA!$C180,GroceryNSAF!$A$2:$A$251,0))),NA())</f>
        <v>#N/A</v>
      </c>
      <c r="H180" s="25" t="e">
        <f>IFERROR(IF(AND(ISERROR($E181),ISERROR(INDEX(GroceryNSAF!D$2:D$251,MATCH(GroceryNSA!$C180,GroceryNSAF!$A$2:$A$251,0)))),$E180,INDEX(GroceryNSAF!D$2:D$251,MATCH(GroceryNSA!$C180,GroceryNSAF!$A$2:$A$251,0))),NA())</f>
        <v>#N/A</v>
      </c>
      <c r="I180" s="25" t="e">
        <f>IFERROR(IF(AND(ISERROR($E181),ISERROR(INDEX(GroceryNSAF!E$2:E$251,MATCH(GroceryNSA!$C180,GroceryNSAF!$A$2:$A$251,0)))),$E180,INDEX(GroceryNSAF!E$2:E$251,MATCH(GroceryNSA!$C180,GroceryNSAF!$A$2:$A$251,0))),NA())</f>
        <v>#N/A</v>
      </c>
      <c r="J180" s="25" t="e">
        <f>IFERROR(IF(AND(ISERROR($E181),ISERROR(INDEX(GroceryNSAF!F$2:F$251,MATCH(GroceryNSA!$C180,GroceryNSAF!$A$2:$A$251,0)))),$E180,INDEX(GroceryNSAF!F$2:F$251,MATCH(GroceryNSA!$C180,GroceryNSAF!$A$2:$A$251,0))),NA())</f>
        <v>#N/A</v>
      </c>
      <c r="V180" s="28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</row>
    <row r="181" spans="1:36" x14ac:dyDescent="0.25">
      <c r="A181" s="23">
        <f t="shared" si="13"/>
        <v>12</v>
      </c>
      <c r="B181" s="23">
        <f t="shared" si="14"/>
        <v>2006</v>
      </c>
      <c r="C181" s="23">
        <v>180</v>
      </c>
      <c r="D181" s="24">
        <v>39052</v>
      </c>
      <c r="E181" s="25">
        <f>IF(ISBLANK(table!F181),NA(),table!F181)</f>
        <v>42924</v>
      </c>
      <c r="F181" s="26" t="e">
        <f>IFERROR(IF(AND(ISERROR($E182),ISERROR(INDEX(GroceryNSAF!B$2:B$251,MATCH(GroceryNSA!$C181,GroceryNSAF!$A$2:$A$251,0)))),$E181,INDEX(GroceryNSAF!B$2:B$251,MATCH(GroceryNSA!$C181,GroceryNSAF!$A$2:$A$251,0))),NA())</f>
        <v>#N/A</v>
      </c>
      <c r="G181" s="25" t="e">
        <f>IFERROR(IF(AND(ISERROR($E182),ISERROR(INDEX(GroceryNSAF!C$2:C$251,MATCH(GroceryNSA!$C181,GroceryNSAF!$A$2:$A$251,0)))),$E181,INDEX(GroceryNSAF!C$2:C$251,MATCH(GroceryNSA!$C181,GroceryNSAF!$A$2:$A$251,0))),NA())</f>
        <v>#N/A</v>
      </c>
      <c r="H181" s="25" t="e">
        <f>IFERROR(IF(AND(ISERROR($E182),ISERROR(INDEX(GroceryNSAF!D$2:D$251,MATCH(GroceryNSA!$C181,GroceryNSAF!$A$2:$A$251,0)))),$E181,INDEX(GroceryNSAF!D$2:D$251,MATCH(GroceryNSA!$C181,GroceryNSAF!$A$2:$A$251,0))),NA())</f>
        <v>#N/A</v>
      </c>
      <c r="I181" s="25" t="e">
        <f>IFERROR(IF(AND(ISERROR($E182),ISERROR(INDEX(GroceryNSAF!E$2:E$251,MATCH(GroceryNSA!$C181,GroceryNSAF!$A$2:$A$251,0)))),$E181,INDEX(GroceryNSAF!E$2:E$251,MATCH(GroceryNSA!$C181,GroceryNSAF!$A$2:$A$251,0))),NA())</f>
        <v>#N/A</v>
      </c>
      <c r="J181" s="25" t="e">
        <f>IFERROR(IF(AND(ISERROR($E182),ISERROR(INDEX(GroceryNSAF!F$2:F$251,MATCH(GroceryNSA!$C181,GroceryNSAF!$A$2:$A$251,0)))),$E181,INDEX(GroceryNSAF!F$2:F$251,MATCH(GroceryNSA!$C181,GroceryNSAF!$A$2:$A$251,0))),NA())</f>
        <v>#N/A</v>
      </c>
      <c r="V181" s="28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</row>
    <row r="182" spans="1:36" x14ac:dyDescent="0.25">
      <c r="A182" s="23">
        <f t="shared" si="13"/>
        <v>1</v>
      </c>
      <c r="B182" s="23">
        <f t="shared" si="14"/>
        <v>2007</v>
      </c>
      <c r="C182" s="23">
        <v>181</v>
      </c>
      <c r="D182" s="24">
        <v>39083</v>
      </c>
      <c r="E182" s="25">
        <f>IF(ISBLANK(table!F182),NA(),table!F182)</f>
        <v>39649</v>
      </c>
      <c r="F182" s="26" t="e">
        <f>IFERROR(IF(AND(ISERROR($E183),ISERROR(INDEX(GroceryNSAF!B$2:B$251,MATCH(GroceryNSA!$C182,GroceryNSAF!$A$2:$A$251,0)))),$E182,INDEX(GroceryNSAF!B$2:B$251,MATCH(GroceryNSA!$C182,GroceryNSAF!$A$2:$A$251,0))),NA())</f>
        <v>#N/A</v>
      </c>
      <c r="G182" s="25" t="e">
        <f>IFERROR(IF(AND(ISERROR($E183),ISERROR(INDEX(GroceryNSAF!C$2:C$251,MATCH(GroceryNSA!$C182,GroceryNSAF!$A$2:$A$251,0)))),$E182,INDEX(GroceryNSAF!C$2:C$251,MATCH(GroceryNSA!$C182,GroceryNSAF!$A$2:$A$251,0))),NA())</f>
        <v>#N/A</v>
      </c>
      <c r="H182" s="25" t="e">
        <f>IFERROR(IF(AND(ISERROR($E183),ISERROR(INDEX(GroceryNSAF!D$2:D$251,MATCH(GroceryNSA!$C182,GroceryNSAF!$A$2:$A$251,0)))),$E182,INDEX(GroceryNSAF!D$2:D$251,MATCH(GroceryNSA!$C182,GroceryNSAF!$A$2:$A$251,0))),NA())</f>
        <v>#N/A</v>
      </c>
      <c r="I182" s="25" t="e">
        <f>IFERROR(IF(AND(ISERROR($E183),ISERROR(INDEX(GroceryNSAF!E$2:E$251,MATCH(GroceryNSA!$C182,GroceryNSAF!$A$2:$A$251,0)))),$E182,INDEX(GroceryNSAF!E$2:E$251,MATCH(GroceryNSA!$C182,GroceryNSAF!$A$2:$A$251,0))),NA())</f>
        <v>#N/A</v>
      </c>
      <c r="J182" s="25" t="e">
        <f>IFERROR(IF(AND(ISERROR($E183),ISERROR(INDEX(GroceryNSAF!F$2:F$251,MATCH(GroceryNSA!$C182,GroceryNSAF!$A$2:$A$251,0)))),$E182,INDEX(GroceryNSAF!F$2:F$251,MATCH(GroceryNSA!$C182,GroceryNSAF!$A$2:$A$251,0))),NA())</f>
        <v>#N/A</v>
      </c>
      <c r="V182" s="28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</row>
    <row r="183" spans="1:36" x14ac:dyDescent="0.25">
      <c r="A183" s="23">
        <f t="shared" si="13"/>
        <v>2</v>
      </c>
      <c r="B183" s="23">
        <f t="shared" si="14"/>
        <v>2007</v>
      </c>
      <c r="C183" s="23">
        <v>182</v>
      </c>
      <c r="D183" s="24">
        <v>39114</v>
      </c>
      <c r="E183" s="25">
        <f>IF(ISBLANK(table!F183),NA(),table!F183)</f>
        <v>37150</v>
      </c>
      <c r="F183" s="26" t="e">
        <f>IFERROR(IF(AND(ISERROR($E184),ISERROR(INDEX(GroceryNSAF!B$2:B$251,MATCH(GroceryNSA!$C183,GroceryNSAF!$A$2:$A$251,0)))),$E183,INDEX(GroceryNSAF!B$2:B$251,MATCH(GroceryNSA!$C183,GroceryNSAF!$A$2:$A$251,0))),NA())</f>
        <v>#N/A</v>
      </c>
      <c r="G183" s="25" t="e">
        <f>IFERROR(IF(AND(ISERROR($E184),ISERROR(INDEX(GroceryNSAF!C$2:C$251,MATCH(GroceryNSA!$C183,GroceryNSAF!$A$2:$A$251,0)))),$E183,INDEX(GroceryNSAF!C$2:C$251,MATCH(GroceryNSA!$C183,GroceryNSAF!$A$2:$A$251,0))),NA())</f>
        <v>#N/A</v>
      </c>
      <c r="H183" s="25" t="e">
        <f>IFERROR(IF(AND(ISERROR($E184),ISERROR(INDEX(GroceryNSAF!D$2:D$251,MATCH(GroceryNSA!$C183,GroceryNSAF!$A$2:$A$251,0)))),$E183,INDEX(GroceryNSAF!D$2:D$251,MATCH(GroceryNSA!$C183,GroceryNSAF!$A$2:$A$251,0))),NA())</f>
        <v>#N/A</v>
      </c>
      <c r="I183" s="25" t="e">
        <f>IFERROR(IF(AND(ISERROR($E184),ISERROR(INDEX(GroceryNSAF!E$2:E$251,MATCH(GroceryNSA!$C183,GroceryNSAF!$A$2:$A$251,0)))),$E183,INDEX(GroceryNSAF!E$2:E$251,MATCH(GroceryNSA!$C183,GroceryNSAF!$A$2:$A$251,0))),NA())</f>
        <v>#N/A</v>
      </c>
      <c r="J183" s="25" t="e">
        <f>IFERROR(IF(AND(ISERROR($E184),ISERROR(INDEX(GroceryNSAF!F$2:F$251,MATCH(GroceryNSA!$C183,GroceryNSAF!$A$2:$A$251,0)))),$E183,INDEX(GroceryNSAF!F$2:F$251,MATCH(GroceryNSA!$C183,GroceryNSAF!$A$2:$A$251,0))),NA())</f>
        <v>#N/A</v>
      </c>
      <c r="V183" s="28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</row>
    <row r="184" spans="1:36" x14ac:dyDescent="0.25">
      <c r="A184" s="23">
        <f t="shared" si="13"/>
        <v>3</v>
      </c>
      <c r="B184" s="23">
        <f t="shared" si="14"/>
        <v>2007</v>
      </c>
      <c r="C184" s="23">
        <v>183</v>
      </c>
      <c r="D184" s="24">
        <v>39142</v>
      </c>
      <c r="E184" s="25">
        <f>IF(ISBLANK(table!F184),NA(),table!F184)</f>
        <v>40815</v>
      </c>
      <c r="F184" s="26" t="e">
        <f>IFERROR(IF(AND(ISERROR($E185),ISERROR(INDEX(GroceryNSAF!B$2:B$251,MATCH(GroceryNSA!$C184,GroceryNSAF!$A$2:$A$251,0)))),$E184,INDEX(GroceryNSAF!B$2:B$251,MATCH(GroceryNSA!$C184,GroceryNSAF!$A$2:$A$251,0))),NA())</f>
        <v>#N/A</v>
      </c>
      <c r="G184" s="25" t="e">
        <f>IFERROR(IF(AND(ISERROR($E185),ISERROR(INDEX(GroceryNSAF!C$2:C$251,MATCH(GroceryNSA!$C184,GroceryNSAF!$A$2:$A$251,0)))),$E184,INDEX(GroceryNSAF!C$2:C$251,MATCH(GroceryNSA!$C184,GroceryNSAF!$A$2:$A$251,0))),NA())</f>
        <v>#N/A</v>
      </c>
      <c r="H184" s="25" t="e">
        <f>IFERROR(IF(AND(ISERROR($E185),ISERROR(INDEX(GroceryNSAF!D$2:D$251,MATCH(GroceryNSA!$C184,GroceryNSAF!$A$2:$A$251,0)))),$E184,INDEX(GroceryNSAF!D$2:D$251,MATCH(GroceryNSA!$C184,GroceryNSAF!$A$2:$A$251,0))),NA())</f>
        <v>#N/A</v>
      </c>
      <c r="I184" s="25" t="e">
        <f>IFERROR(IF(AND(ISERROR($E185),ISERROR(INDEX(GroceryNSAF!E$2:E$251,MATCH(GroceryNSA!$C184,GroceryNSAF!$A$2:$A$251,0)))),$E184,INDEX(GroceryNSAF!E$2:E$251,MATCH(GroceryNSA!$C184,GroceryNSAF!$A$2:$A$251,0))),NA())</f>
        <v>#N/A</v>
      </c>
      <c r="J184" s="25" t="e">
        <f>IFERROR(IF(AND(ISERROR($E185),ISERROR(INDEX(GroceryNSAF!F$2:F$251,MATCH(GroceryNSA!$C184,GroceryNSAF!$A$2:$A$251,0)))),$E184,INDEX(GroceryNSAF!F$2:F$251,MATCH(GroceryNSA!$C184,GroceryNSAF!$A$2:$A$251,0))),NA())</f>
        <v>#N/A</v>
      </c>
      <c r="V184" s="28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</row>
    <row r="185" spans="1:36" x14ac:dyDescent="0.25">
      <c r="A185" s="23">
        <f t="shared" si="13"/>
        <v>4</v>
      </c>
      <c r="B185" s="23">
        <f t="shared" si="14"/>
        <v>2007</v>
      </c>
      <c r="C185" s="23">
        <v>184</v>
      </c>
      <c r="D185" s="24">
        <v>39173</v>
      </c>
      <c r="E185" s="25">
        <f>IF(ISBLANK(table!F185),NA(),table!F185)</f>
        <v>39244</v>
      </c>
      <c r="F185" s="26" t="e">
        <f>IFERROR(IF(AND(ISERROR($E186),ISERROR(INDEX(GroceryNSAF!B$2:B$251,MATCH(GroceryNSA!$C185,GroceryNSAF!$A$2:$A$251,0)))),$E185,INDEX(GroceryNSAF!B$2:B$251,MATCH(GroceryNSA!$C185,GroceryNSAF!$A$2:$A$251,0))),NA())</f>
        <v>#N/A</v>
      </c>
      <c r="G185" s="25" t="e">
        <f>IFERROR(IF(AND(ISERROR($E186),ISERROR(INDEX(GroceryNSAF!C$2:C$251,MATCH(GroceryNSA!$C185,GroceryNSAF!$A$2:$A$251,0)))),$E185,INDEX(GroceryNSAF!C$2:C$251,MATCH(GroceryNSA!$C185,GroceryNSAF!$A$2:$A$251,0))),NA())</f>
        <v>#N/A</v>
      </c>
      <c r="H185" s="25" t="e">
        <f>IFERROR(IF(AND(ISERROR($E186),ISERROR(INDEX(GroceryNSAF!D$2:D$251,MATCH(GroceryNSA!$C185,GroceryNSAF!$A$2:$A$251,0)))),$E185,INDEX(GroceryNSAF!D$2:D$251,MATCH(GroceryNSA!$C185,GroceryNSAF!$A$2:$A$251,0))),NA())</f>
        <v>#N/A</v>
      </c>
      <c r="I185" s="25" t="e">
        <f>IFERROR(IF(AND(ISERROR($E186),ISERROR(INDEX(GroceryNSAF!E$2:E$251,MATCH(GroceryNSA!$C185,GroceryNSAF!$A$2:$A$251,0)))),$E185,INDEX(GroceryNSAF!E$2:E$251,MATCH(GroceryNSA!$C185,GroceryNSAF!$A$2:$A$251,0))),NA())</f>
        <v>#N/A</v>
      </c>
      <c r="J185" s="25" t="e">
        <f>IFERROR(IF(AND(ISERROR($E186),ISERROR(INDEX(GroceryNSAF!F$2:F$251,MATCH(GroceryNSA!$C185,GroceryNSAF!$A$2:$A$251,0)))),$E185,INDEX(GroceryNSAF!F$2:F$251,MATCH(GroceryNSA!$C185,GroceryNSAF!$A$2:$A$251,0))),NA())</f>
        <v>#N/A</v>
      </c>
      <c r="V185" s="28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</row>
    <row r="186" spans="1:36" x14ac:dyDescent="0.25">
      <c r="A186" s="23">
        <f t="shared" si="13"/>
        <v>5</v>
      </c>
      <c r="B186" s="23">
        <f t="shared" si="14"/>
        <v>2007</v>
      </c>
      <c r="C186" s="23">
        <v>185</v>
      </c>
      <c r="D186" s="24">
        <v>39203</v>
      </c>
      <c r="E186" s="25">
        <f>IF(ISBLANK(table!F186),NA(),table!F186)</f>
        <v>42207</v>
      </c>
      <c r="F186" s="26" t="e">
        <f>IFERROR(IF(AND(ISERROR($E187),ISERROR(INDEX(GroceryNSAF!B$2:B$251,MATCH(GroceryNSA!$C186,GroceryNSAF!$A$2:$A$251,0)))),$E186,INDEX(GroceryNSAF!B$2:B$251,MATCH(GroceryNSA!$C186,GroceryNSAF!$A$2:$A$251,0))),NA())</f>
        <v>#N/A</v>
      </c>
      <c r="G186" s="25" t="e">
        <f>IFERROR(IF(AND(ISERROR($E187),ISERROR(INDEX(GroceryNSAF!C$2:C$251,MATCH(GroceryNSA!$C186,GroceryNSAF!$A$2:$A$251,0)))),$E186,INDEX(GroceryNSAF!C$2:C$251,MATCH(GroceryNSA!$C186,GroceryNSAF!$A$2:$A$251,0))),NA())</f>
        <v>#N/A</v>
      </c>
      <c r="H186" s="25" t="e">
        <f>IFERROR(IF(AND(ISERROR($E187),ISERROR(INDEX(GroceryNSAF!D$2:D$251,MATCH(GroceryNSA!$C186,GroceryNSAF!$A$2:$A$251,0)))),$E186,INDEX(GroceryNSAF!D$2:D$251,MATCH(GroceryNSA!$C186,GroceryNSAF!$A$2:$A$251,0))),NA())</f>
        <v>#N/A</v>
      </c>
      <c r="I186" s="25" t="e">
        <f>IFERROR(IF(AND(ISERROR($E187),ISERROR(INDEX(GroceryNSAF!E$2:E$251,MATCH(GroceryNSA!$C186,GroceryNSAF!$A$2:$A$251,0)))),$E186,INDEX(GroceryNSAF!E$2:E$251,MATCH(GroceryNSA!$C186,GroceryNSAF!$A$2:$A$251,0))),NA())</f>
        <v>#N/A</v>
      </c>
      <c r="J186" s="25" t="e">
        <f>IFERROR(IF(AND(ISERROR($E187),ISERROR(INDEX(GroceryNSAF!F$2:F$251,MATCH(GroceryNSA!$C186,GroceryNSAF!$A$2:$A$251,0)))),$E186,INDEX(GroceryNSAF!F$2:F$251,MATCH(GroceryNSA!$C186,GroceryNSAF!$A$2:$A$251,0))),NA())</f>
        <v>#N/A</v>
      </c>
      <c r="V186" s="28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</row>
    <row r="187" spans="1:36" x14ac:dyDescent="0.25">
      <c r="A187" s="23">
        <f t="shared" si="13"/>
        <v>6</v>
      </c>
      <c r="B187" s="23">
        <f t="shared" si="14"/>
        <v>2007</v>
      </c>
      <c r="C187" s="23">
        <v>186</v>
      </c>
      <c r="D187" s="24">
        <v>39234</v>
      </c>
      <c r="E187" s="25">
        <f>IF(ISBLANK(table!F187),NA(),table!F187)</f>
        <v>41279</v>
      </c>
      <c r="F187" s="26" t="e">
        <f>IFERROR(IF(AND(ISERROR($E188),ISERROR(INDEX(GroceryNSAF!B$2:B$251,MATCH(GroceryNSA!$C187,GroceryNSAF!$A$2:$A$251,0)))),$E187,INDEX(GroceryNSAF!B$2:B$251,MATCH(GroceryNSA!$C187,GroceryNSAF!$A$2:$A$251,0))),NA())</f>
        <v>#N/A</v>
      </c>
      <c r="G187" s="25" t="e">
        <f>IFERROR(IF(AND(ISERROR($E188),ISERROR(INDEX(GroceryNSAF!C$2:C$251,MATCH(GroceryNSA!$C187,GroceryNSAF!$A$2:$A$251,0)))),$E187,INDEX(GroceryNSAF!C$2:C$251,MATCH(GroceryNSA!$C187,GroceryNSAF!$A$2:$A$251,0))),NA())</f>
        <v>#N/A</v>
      </c>
      <c r="H187" s="25" t="e">
        <f>IFERROR(IF(AND(ISERROR($E188),ISERROR(INDEX(GroceryNSAF!D$2:D$251,MATCH(GroceryNSA!$C187,GroceryNSAF!$A$2:$A$251,0)))),$E187,INDEX(GroceryNSAF!D$2:D$251,MATCH(GroceryNSA!$C187,GroceryNSAF!$A$2:$A$251,0))),NA())</f>
        <v>#N/A</v>
      </c>
      <c r="I187" s="25" t="e">
        <f>IFERROR(IF(AND(ISERROR($E188),ISERROR(INDEX(GroceryNSAF!E$2:E$251,MATCH(GroceryNSA!$C187,GroceryNSAF!$A$2:$A$251,0)))),$E187,INDEX(GroceryNSAF!E$2:E$251,MATCH(GroceryNSA!$C187,GroceryNSAF!$A$2:$A$251,0))),NA())</f>
        <v>#N/A</v>
      </c>
      <c r="J187" s="25" t="e">
        <f>IFERROR(IF(AND(ISERROR($E188),ISERROR(INDEX(GroceryNSAF!F$2:F$251,MATCH(GroceryNSA!$C187,GroceryNSAF!$A$2:$A$251,0)))),$E187,INDEX(GroceryNSAF!F$2:F$251,MATCH(GroceryNSA!$C187,GroceryNSAF!$A$2:$A$251,0))),NA())</f>
        <v>#N/A</v>
      </c>
      <c r="V187" s="28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</row>
    <row r="188" spans="1:36" x14ac:dyDescent="0.25">
      <c r="A188" s="23">
        <f t="shared" si="13"/>
        <v>7</v>
      </c>
      <c r="B188" s="23">
        <f t="shared" si="14"/>
        <v>2007</v>
      </c>
      <c r="C188" s="23">
        <v>187</v>
      </c>
      <c r="D188" s="24">
        <v>39264</v>
      </c>
      <c r="E188" s="25">
        <f>IF(ISBLANK(table!F188),NA(),table!F188)</f>
        <v>41619</v>
      </c>
      <c r="F188" s="26" t="e">
        <f>IFERROR(IF(AND(ISERROR($E189),ISERROR(INDEX(GroceryNSAF!B$2:B$251,MATCH(GroceryNSA!$C188,GroceryNSAF!$A$2:$A$251,0)))),$E188,INDEX(GroceryNSAF!B$2:B$251,MATCH(GroceryNSA!$C188,GroceryNSAF!$A$2:$A$251,0))),NA())</f>
        <v>#N/A</v>
      </c>
      <c r="G188" s="25" t="e">
        <f>IFERROR(IF(AND(ISERROR($E189),ISERROR(INDEX(GroceryNSAF!C$2:C$251,MATCH(GroceryNSA!$C188,GroceryNSAF!$A$2:$A$251,0)))),$E188,INDEX(GroceryNSAF!C$2:C$251,MATCH(GroceryNSA!$C188,GroceryNSAF!$A$2:$A$251,0))),NA())</f>
        <v>#N/A</v>
      </c>
      <c r="H188" s="25" t="e">
        <f>IFERROR(IF(AND(ISERROR($E189),ISERROR(INDEX(GroceryNSAF!D$2:D$251,MATCH(GroceryNSA!$C188,GroceryNSAF!$A$2:$A$251,0)))),$E188,INDEX(GroceryNSAF!D$2:D$251,MATCH(GroceryNSA!$C188,GroceryNSAF!$A$2:$A$251,0))),NA())</f>
        <v>#N/A</v>
      </c>
      <c r="I188" s="25" t="e">
        <f>IFERROR(IF(AND(ISERROR($E189),ISERROR(INDEX(GroceryNSAF!E$2:E$251,MATCH(GroceryNSA!$C188,GroceryNSAF!$A$2:$A$251,0)))),$E188,INDEX(GroceryNSAF!E$2:E$251,MATCH(GroceryNSA!$C188,GroceryNSAF!$A$2:$A$251,0))),NA())</f>
        <v>#N/A</v>
      </c>
      <c r="J188" s="25" t="e">
        <f>IFERROR(IF(AND(ISERROR($E189),ISERROR(INDEX(GroceryNSAF!F$2:F$251,MATCH(GroceryNSA!$C188,GroceryNSAF!$A$2:$A$251,0)))),$E188,INDEX(GroceryNSAF!F$2:F$251,MATCH(GroceryNSA!$C188,GroceryNSAF!$A$2:$A$251,0))),NA())</f>
        <v>#N/A</v>
      </c>
      <c r="V188" s="28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</row>
    <row r="189" spans="1:36" x14ac:dyDescent="0.25">
      <c r="A189" s="23">
        <f t="shared" si="13"/>
        <v>8</v>
      </c>
      <c r="B189" s="23">
        <f t="shared" si="14"/>
        <v>2007</v>
      </c>
      <c r="C189" s="23">
        <v>188</v>
      </c>
      <c r="D189" s="24">
        <v>39295</v>
      </c>
      <c r="E189" s="25">
        <f>IF(ISBLANK(table!F189),NA(),table!F189)</f>
        <v>41896</v>
      </c>
      <c r="F189" s="26" t="e">
        <f>IFERROR(IF(AND(ISERROR($E190),ISERROR(INDEX(GroceryNSAF!B$2:B$251,MATCH(GroceryNSA!$C189,GroceryNSAF!$A$2:$A$251,0)))),$E189,INDEX(GroceryNSAF!B$2:B$251,MATCH(GroceryNSA!$C189,GroceryNSAF!$A$2:$A$251,0))),NA())</f>
        <v>#N/A</v>
      </c>
      <c r="G189" s="25" t="e">
        <f>IFERROR(IF(AND(ISERROR($E190),ISERROR(INDEX(GroceryNSAF!C$2:C$251,MATCH(GroceryNSA!$C189,GroceryNSAF!$A$2:$A$251,0)))),$E189,INDEX(GroceryNSAF!C$2:C$251,MATCH(GroceryNSA!$C189,GroceryNSAF!$A$2:$A$251,0))),NA())</f>
        <v>#N/A</v>
      </c>
      <c r="H189" s="25" t="e">
        <f>IFERROR(IF(AND(ISERROR($E190),ISERROR(INDEX(GroceryNSAF!D$2:D$251,MATCH(GroceryNSA!$C189,GroceryNSAF!$A$2:$A$251,0)))),$E189,INDEX(GroceryNSAF!D$2:D$251,MATCH(GroceryNSA!$C189,GroceryNSAF!$A$2:$A$251,0))),NA())</f>
        <v>#N/A</v>
      </c>
      <c r="I189" s="25" t="e">
        <f>IFERROR(IF(AND(ISERROR($E190),ISERROR(INDEX(GroceryNSAF!E$2:E$251,MATCH(GroceryNSA!$C189,GroceryNSAF!$A$2:$A$251,0)))),$E189,INDEX(GroceryNSAF!E$2:E$251,MATCH(GroceryNSA!$C189,GroceryNSAF!$A$2:$A$251,0))),NA())</f>
        <v>#N/A</v>
      </c>
      <c r="J189" s="25" t="e">
        <f>IFERROR(IF(AND(ISERROR($E190),ISERROR(INDEX(GroceryNSAF!F$2:F$251,MATCH(GroceryNSA!$C189,GroceryNSAF!$A$2:$A$251,0)))),$E189,INDEX(GroceryNSAF!F$2:F$251,MATCH(GroceryNSA!$C189,GroceryNSAF!$A$2:$A$251,0))),NA())</f>
        <v>#N/A</v>
      </c>
      <c r="V189" s="28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</row>
    <row r="190" spans="1:36" x14ac:dyDescent="0.25">
      <c r="A190" s="23">
        <f t="shared" si="13"/>
        <v>9</v>
      </c>
      <c r="B190" s="23">
        <f t="shared" si="14"/>
        <v>2007</v>
      </c>
      <c r="C190" s="23">
        <v>189</v>
      </c>
      <c r="D190" s="24">
        <v>39326</v>
      </c>
      <c r="E190" s="25">
        <f>IF(ISBLANK(table!F190),NA(),table!F190)</f>
        <v>40191</v>
      </c>
      <c r="F190" s="26" t="e">
        <f>IFERROR(IF(AND(ISERROR($E191),ISERROR(INDEX(GroceryNSAF!B$2:B$251,MATCH(GroceryNSA!$C190,GroceryNSAF!$A$2:$A$251,0)))),$E190,INDEX(GroceryNSAF!B$2:B$251,MATCH(GroceryNSA!$C190,GroceryNSAF!$A$2:$A$251,0))),NA())</f>
        <v>#N/A</v>
      </c>
      <c r="G190" s="25" t="e">
        <f>IFERROR(IF(AND(ISERROR($E191),ISERROR(INDEX(GroceryNSAF!C$2:C$251,MATCH(GroceryNSA!$C190,GroceryNSAF!$A$2:$A$251,0)))),$E190,INDEX(GroceryNSAF!C$2:C$251,MATCH(GroceryNSA!$C190,GroceryNSAF!$A$2:$A$251,0))),NA())</f>
        <v>#N/A</v>
      </c>
      <c r="H190" s="25" t="e">
        <f>IFERROR(IF(AND(ISERROR($E191),ISERROR(INDEX(GroceryNSAF!D$2:D$251,MATCH(GroceryNSA!$C190,GroceryNSAF!$A$2:$A$251,0)))),$E190,INDEX(GroceryNSAF!D$2:D$251,MATCH(GroceryNSA!$C190,GroceryNSAF!$A$2:$A$251,0))),NA())</f>
        <v>#N/A</v>
      </c>
      <c r="I190" s="25" t="e">
        <f>IFERROR(IF(AND(ISERROR($E191),ISERROR(INDEX(GroceryNSAF!E$2:E$251,MATCH(GroceryNSA!$C190,GroceryNSAF!$A$2:$A$251,0)))),$E190,INDEX(GroceryNSAF!E$2:E$251,MATCH(GroceryNSA!$C190,GroceryNSAF!$A$2:$A$251,0))),NA())</f>
        <v>#N/A</v>
      </c>
      <c r="J190" s="25" t="e">
        <f>IFERROR(IF(AND(ISERROR($E191),ISERROR(INDEX(GroceryNSAF!F$2:F$251,MATCH(GroceryNSA!$C190,GroceryNSAF!$A$2:$A$251,0)))),$E190,INDEX(GroceryNSAF!F$2:F$251,MATCH(GroceryNSA!$C190,GroceryNSAF!$A$2:$A$251,0))),NA())</f>
        <v>#N/A</v>
      </c>
      <c r="V190" s="28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</row>
    <row r="191" spans="1:36" x14ac:dyDescent="0.25">
      <c r="A191" s="23">
        <f t="shared" si="13"/>
        <v>10</v>
      </c>
      <c r="B191" s="23">
        <f t="shared" si="14"/>
        <v>2007</v>
      </c>
      <c r="C191" s="23">
        <v>190</v>
      </c>
      <c r="D191" s="24">
        <v>39356</v>
      </c>
      <c r="E191" s="25">
        <f>IF(ISBLANK(table!F191),NA(),table!F191)</f>
        <v>40924</v>
      </c>
      <c r="F191" s="26" t="e">
        <f>IFERROR(IF(AND(ISERROR($E192),ISERROR(INDEX(GroceryNSAF!B$2:B$251,MATCH(GroceryNSA!$C191,GroceryNSAF!$A$2:$A$251,0)))),$E191,INDEX(GroceryNSAF!B$2:B$251,MATCH(GroceryNSA!$C191,GroceryNSAF!$A$2:$A$251,0))),NA())</f>
        <v>#N/A</v>
      </c>
      <c r="G191" s="25" t="e">
        <f>IFERROR(IF(AND(ISERROR($E192),ISERROR(INDEX(GroceryNSAF!C$2:C$251,MATCH(GroceryNSA!$C191,GroceryNSAF!$A$2:$A$251,0)))),$E191,INDEX(GroceryNSAF!C$2:C$251,MATCH(GroceryNSA!$C191,GroceryNSAF!$A$2:$A$251,0))),NA())</f>
        <v>#N/A</v>
      </c>
      <c r="H191" s="25" t="e">
        <f>IFERROR(IF(AND(ISERROR($E192),ISERROR(INDEX(GroceryNSAF!D$2:D$251,MATCH(GroceryNSA!$C191,GroceryNSAF!$A$2:$A$251,0)))),$E191,INDEX(GroceryNSAF!D$2:D$251,MATCH(GroceryNSA!$C191,GroceryNSAF!$A$2:$A$251,0))),NA())</f>
        <v>#N/A</v>
      </c>
      <c r="I191" s="25" t="e">
        <f>IFERROR(IF(AND(ISERROR($E192),ISERROR(INDEX(GroceryNSAF!E$2:E$251,MATCH(GroceryNSA!$C191,GroceryNSAF!$A$2:$A$251,0)))),$E191,INDEX(GroceryNSAF!E$2:E$251,MATCH(GroceryNSA!$C191,GroceryNSAF!$A$2:$A$251,0))),NA())</f>
        <v>#N/A</v>
      </c>
      <c r="J191" s="25" t="e">
        <f>IFERROR(IF(AND(ISERROR($E192),ISERROR(INDEX(GroceryNSAF!F$2:F$251,MATCH(GroceryNSA!$C191,GroceryNSAF!$A$2:$A$251,0)))),$E191,INDEX(GroceryNSAF!F$2:F$251,MATCH(GroceryNSA!$C191,GroceryNSAF!$A$2:$A$251,0))),NA())</f>
        <v>#N/A</v>
      </c>
      <c r="V191" s="28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</row>
    <row r="192" spans="1:36" x14ac:dyDescent="0.25">
      <c r="A192" s="23">
        <f t="shared" si="13"/>
        <v>11</v>
      </c>
      <c r="B192" s="23">
        <f t="shared" si="14"/>
        <v>2007</v>
      </c>
      <c r="C192" s="23">
        <v>191</v>
      </c>
      <c r="D192" s="24">
        <v>39387</v>
      </c>
      <c r="E192" s="25">
        <f>IF(ISBLANK(table!F192),NA(),table!F192)</f>
        <v>41910</v>
      </c>
      <c r="F192" s="26" t="e">
        <f>IFERROR(IF(AND(ISERROR($E193),ISERROR(INDEX(GroceryNSAF!B$2:B$251,MATCH(GroceryNSA!$C192,GroceryNSAF!$A$2:$A$251,0)))),$E192,INDEX(GroceryNSAF!B$2:B$251,MATCH(GroceryNSA!$C192,GroceryNSAF!$A$2:$A$251,0))),NA())</f>
        <v>#N/A</v>
      </c>
      <c r="G192" s="25" t="e">
        <f>IFERROR(IF(AND(ISERROR($E193),ISERROR(INDEX(GroceryNSAF!C$2:C$251,MATCH(GroceryNSA!$C192,GroceryNSAF!$A$2:$A$251,0)))),$E192,INDEX(GroceryNSAF!C$2:C$251,MATCH(GroceryNSA!$C192,GroceryNSAF!$A$2:$A$251,0))),NA())</f>
        <v>#N/A</v>
      </c>
      <c r="H192" s="25" t="e">
        <f>IFERROR(IF(AND(ISERROR($E193),ISERROR(INDEX(GroceryNSAF!D$2:D$251,MATCH(GroceryNSA!$C192,GroceryNSAF!$A$2:$A$251,0)))),$E192,INDEX(GroceryNSAF!D$2:D$251,MATCH(GroceryNSA!$C192,GroceryNSAF!$A$2:$A$251,0))),NA())</f>
        <v>#N/A</v>
      </c>
      <c r="I192" s="25" t="e">
        <f>IFERROR(IF(AND(ISERROR($E193),ISERROR(INDEX(GroceryNSAF!E$2:E$251,MATCH(GroceryNSA!$C192,GroceryNSAF!$A$2:$A$251,0)))),$E192,INDEX(GroceryNSAF!E$2:E$251,MATCH(GroceryNSA!$C192,GroceryNSAF!$A$2:$A$251,0))),NA())</f>
        <v>#N/A</v>
      </c>
      <c r="J192" s="25" t="e">
        <f>IFERROR(IF(AND(ISERROR($E193),ISERROR(INDEX(GroceryNSAF!F$2:F$251,MATCH(GroceryNSA!$C192,GroceryNSAF!$A$2:$A$251,0)))),$E192,INDEX(GroceryNSAF!F$2:F$251,MATCH(GroceryNSA!$C192,GroceryNSAF!$A$2:$A$251,0))),NA())</f>
        <v>#N/A</v>
      </c>
      <c r="V192" s="28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</row>
    <row r="193" spans="1:36" x14ac:dyDescent="0.25">
      <c r="A193" s="23">
        <f t="shared" si="13"/>
        <v>12</v>
      </c>
      <c r="B193" s="23">
        <f t="shared" si="14"/>
        <v>2007</v>
      </c>
      <c r="C193" s="23">
        <v>192</v>
      </c>
      <c r="D193" s="24">
        <v>39417</v>
      </c>
      <c r="E193" s="25">
        <f>IF(ISBLANK(table!F193),NA(),table!F193)</f>
        <v>44476</v>
      </c>
      <c r="F193" s="26" t="e">
        <f>IFERROR(IF(AND(ISERROR($E194),ISERROR(INDEX(GroceryNSAF!B$2:B$251,MATCH(GroceryNSA!$C193,GroceryNSAF!$A$2:$A$251,0)))),$E193,INDEX(GroceryNSAF!B$2:B$251,MATCH(GroceryNSA!$C193,GroceryNSAF!$A$2:$A$251,0))),NA())</f>
        <v>#N/A</v>
      </c>
      <c r="G193" s="25" t="e">
        <f>IFERROR(IF(AND(ISERROR($E194),ISERROR(INDEX(GroceryNSAF!C$2:C$251,MATCH(GroceryNSA!$C193,GroceryNSAF!$A$2:$A$251,0)))),$E193,INDEX(GroceryNSAF!C$2:C$251,MATCH(GroceryNSA!$C193,GroceryNSAF!$A$2:$A$251,0))),NA())</f>
        <v>#N/A</v>
      </c>
      <c r="H193" s="25" t="e">
        <f>IFERROR(IF(AND(ISERROR($E194),ISERROR(INDEX(GroceryNSAF!D$2:D$251,MATCH(GroceryNSA!$C193,GroceryNSAF!$A$2:$A$251,0)))),$E193,INDEX(GroceryNSAF!D$2:D$251,MATCH(GroceryNSA!$C193,GroceryNSAF!$A$2:$A$251,0))),NA())</f>
        <v>#N/A</v>
      </c>
      <c r="I193" s="25" t="e">
        <f>IFERROR(IF(AND(ISERROR($E194),ISERROR(INDEX(GroceryNSAF!E$2:E$251,MATCH(GroceryNSA!$C193,GroceryNSAF!$A$2:$A$251,0)))),$E193,INDEX(GroceryNSAF!E$2:E$251,MATCH(GroceryNSA!$C193,GroceryNSAF!$A$2:$A$251,0))),NA())</f>
        <v>#N/A</v>
      </c>
      <c r="J193" s="25" t="e">
        <f>IFERROR(IF(AND(ISERROR($E194),ISERROR(INDEX(GroceryNSAF!F$2:F$251,MATCH(GroceryNSA!$C193,GroceryNSAF!$A$2:$A$251,0)))),$E193,INDEX(GroceryNSAF!F$2:F$251,MATCH(GroceryNSA!$C193,GroceryNSAF!$A$2:$A$251,0))),NA())</f>
        <v>#N/A</v>
      </c>
      <c r="V193" s="28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</row>
    <row r="194" spans="1:36" x14ac:dyDescent="0.25">
      <c r="A194" s="23">
        <f t="shared" si="13"/>
        <v>1</v>
      </c>
      <c r="B194" s="23">
        <f t="shared" si="14"/>
        <v>2008</v>
      </c>
      <c r="C194" s="23">
        <v>193</v>
      </c>
      <c r="D194" s="24">
        <v>39448</v>
      </c>
      <c r="E194" s="25">
        <f>IF(ISBLANK(table!F194),NA(),table!F194)</f>
        <v>41864</v>
      </c>
      <c r="F194" s="26" t="e">
        <f>IFERROR(IF(AND(ISERROR($E195),ISERROR(INDEX(GroceryNSAF!B$2:B$251,MATCH(GroceryNSA!$C194,GroceryNSAF!$A$2:$A$251,0)))),$E194,INDEX(GroceryNSAF!B$2:B$251,MATCH(GroceryNSA!$C194,GroceryNSAF!$A$2:$A$251,0))),NA())</f>
        <v>#N/A</v>
      </c>
      <c r="G194" s="25" t="e">
        <f>IFERROR(IF(AND(ISERROR($E195),ISERROR(INDEX(GroceryNSAF!C$2:C$251,MATCH(GroceryNSA!$C194,GroceryNSAF!$A$2:$A$251,0)))),$E194,INDEX(GroceryNSAF!C$2:C$251,MATCH(GroceryNSA!$C194,GroceryNSAF!$A$2:$A$251,0))),NA())</f>
        <v>#N/A</v>
      </c>
      <c r="H194" s="25" t="e">
        <f>IFERROR(IF(AND(ISERROR($E195),ISERROR(INDEX(GroceryNSAF!D$2:D$251,MATCH(GroceryNSA!$C194,GroceryNSAF!$A$2:$A$251,0)))),$E194,INDEX(GroceryNSAF!D$2:D$251,MATCH(GroceryNSA!$C194,GroceryNSAF!$A$2:$A$251,0))),NA())</f>
        <v>#N/A</v>
      </c>
      <c r="I194" s="25" t="e">
        <f>IFERROR(IF(AND(ISERROR($E195),ISERROR(INDEX(GroceryNSAF!E$2:E$251,MATCH(GroceryNSA!$C194,GroceryNSAF!$A$2:$A$251,0)))),$E194,INDEX(GroceryNSAF!E$2:E$251,MATCH(GroceryNSA!$C194,GroceryNSAF!$A$2:$A$251,0))),NA())</f>
        <v>#N/A</v>
      </c>
      <c r="J194" s="25" t="e">
        <f>IFERROR(IF(AND(ISERROR($E195),ISERROR(INDEX(GroceryNSAF!F$2:F$251,MATCH(GroceryNSA!$C194,GroceryNSAF!$A$2:$A$251,0)))),$E194,INDEX(GroceryNSAF!F$2:F$251,MATCH(GroceryNSA!$C194,GroceryNSAF!$A$2:$A$251,0))),NA())</f>
        <v>#N/A</v>
      </c>
      <c r="V194" s="28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</row>
    <row r="195" spans="1:36" x14ac:dyDescent="0.25">
      <c r="A195" s="23">
        <f t="shared" ref="A195:A258" si="15">MONTH(D195)</f>
        <v>2</v>
      </c>
      <c r="B195" s="23">
        <f t="shared" ref="B195:B258" si="16">YEAR(D195)</f>
        <v>2008</v>
      </c>
      <c r="C195" s="23">
        <v>194</v>
      </c>
      <c r="D195" s="24">
        <v>39479</v>
      </c>
      <c r="E195" s="25">
        <f>IF(ISBLANK(table!F195),NA(),table!F195)</f>
        <v>39915</v>
      </c>
      <c r="F195" s="26" t="e">
        <f>IFERROR(IF(AND(ISERROR($E196),ISERROR(INDEX(GroceryNSAF!B$2:B$251,MATCH(GroceryNSA!$C195,GroceryNSAF!$A$2:$A$251,0)))),$E195,INDEX(GroceryNSAF!B$2:B$251,MATCH(GroceryNSA!$C195,GroceryNSAF!$A$2:$A$251,0))),NA())</f>
        <v>#N/A</v>
      </c>
      <c r="G195" s="25" t="e">
        <f>IFERROR(IF(AND(ISERROR($E196),ISERROR(INDEX(GroceryNSAF!C$2:C$251,MATCH(GroceryNSA!$C195,GroceryNSAF!$A$2:$A$251,0)))),$E195,INDEX(GroceryNSAF!C$2:C$251,MATCH(GroceryNSA!$C195,GroceryNSAF!$A$2:$A$251,0))),NA())</f>
        <v>#N/A</v>
      </c>
      <c r="H195" s="25" t="e">
        <f>IFERROR(IF(AND(ISERROR($E196),ISERROR(INDEX(GroceryNSAF!D$2:D$251,MATCH(GroceryNSA!$C195,GroceryNSAF!$A$2:$A$251,0)))),$E195,INDEX(GroceryNSAF!D$2:D$251,MATCH(GroceryNSA!$C195,GroceryNSAF!$A$2:$A$251,0))),NA())</f>
        <v>#N/A</v>
      </c>
      <c r="I195" s="25" t="e">
        <f>IFERROR(IF(AND(ISERROR($E196),ISERROR(INDEX(GroceryNSAF!E$2:E$251,MATCH(GroceryNSA!$C195,GroceryNSAF!$A$2:$A$251,0)))),$E195,INDEX(GroceryNSAF!E$2:E$251,MATCH(GroceryNSA!$C195,GroceryNSAF!$A$2:$A$251,0))),NA())</f>
        <v>#N/A</v>
      </c>
      <c r="J195" s="25" t="e">
        <f>IFERROR(IF(AND(ISERROR($E196),ISERROR(INDEX(GroceryNSAF!F$2:F$251,MATCH(GroceryNSA!$C195,GroceryNSAF!$A$2:$A$251,0)))),$E195,INDEX(GroceryNSAF!F$2:F$251,MATCH(GroceryNSA!$C195,GroceryNSAF!$A$2:$A$251,0))),NA())</f>
        <v>#N/A</v>
      </c>
      <c r="V195" s="28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</row>
    <row r="196" spans="1:36" x14ac:dyDescent="0.25">
      <c r="A196" s="23">
        <f t="shared" si="15"/>
        <v>3</v>
      </c>
      <c r="B196" s="23">
        <f t="shared" si="16"/>
        <v>2008</v>
      </c>
      <c r="C196" s="23">
        <v>195</v>
      </c>
      <c r="D196" s="24">
        <v>39508</v>
      </c>
      <c r="E196" s="25">
        <f>IF(ISBLANK(table!F196),NA(),table!F196)</f>
        <v>42590</v>
      </c>
      <c r="F196" s="26" t="e">
        <f>IFERROR(IF(AND(ISERROR($E197),ISERROR(INDEX(GroceryNSAF!B$2:B$251,MATCH(GroceryNSA!$C196,GroceryNSAF!$A$2:$A$251,0)))),$E196,INDEX(GroceryNSAF!B$2:B$251,MATCH(GroceryNSA!$C196,GroceryNSAF!$A$2:$A$251,0))),NA())</f>
        <v>#N/A</v>
      </c>
      <c r="G196" s="25" t="e">
        <f>IFERROR(IF(AND(ISERROR($E197),ISERROR(INDEX(GroceryNSAF!C$2:C$251,MATCH(GroceryNSA!$C196,GroceryNSAF!$A$2:$A$251,0)))),$E196,INDEX(GroceryNSAF!C$2:C$251,MATCH(GroceryNSA!$C196,GroceryNSAF!$A$2:$A$251,0))),NA())</f>
        <v>#N/A</v>
      </c>
      <c r="H196" s="25" t="e">
        <f>IFERROR(IF(AND(ISERROR($E197),ISERROR(INDEX(GroceryNSAF!D$2:D$251,MATCH(GroceryNSA!$C196,GroceryNSAF!$A$2:$A$251,0)))),$E196,INDEX(GroceryNSAF!D$2:D$251,MATCH(GroceryNSA!$C196,GroceryNSAF!$A$2:$A$251,0))),NA())</f>
        <v>#N/A</v>
      </c>
      <c r="I196" s="25" t="e">
        <f>IFERROR(IF(AND(ISERROR($E197),ISERROR(INDEX(GroceryNSAF!E$2:E$251,MATCH(GroceryNSA!$C196,GroceryNSAF!$A$2:$A$251,0)))),$E196,INDEX(GroceryNSAF!E$2:E$251,MATCH(GroceryNSA!$C196,GroceryNSAF!$A$2:$A$251,0))),NA())</f>
        <v>#N/A</v>
      </c>
      <c r="J196" s="25" t="e">
        <f>IFERROR(IF(AND(ISERROR($E197),ISERROR(INDEX(GroceryNSAF!F$2:F$251,MATCH(GroceryNSA!$C196,GroceryNSAF!$A$2:$A$251,0)))),$E196,INDEX(GroceryNSAF!F$2:F$251,MATCH(GroceryNSA!$C196,GroceryNSAF!$A$2:$A$251,0))),NA())</f>
        <v>#N/A</v>
      </c>
      <c r="V196" s="28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</row>
    <row r="197" spans="1:36" x14ac:dyDescent="0.25">
      <c r="A197" s="23">
        <f t="shared" si="15"/>
        <v>4</v>
      </c>
      <c r="B197" s="23">
        <f t="shared" si="16"/>
        <v>2008</v>
      </c>
      <c r="C197" s="23">
        <v>196</v>
      </c>
      <c r="D197" s="24">
        <v>39539</v>
      </c>
      <c r="E197" s="25">
        <f>IF(ISBLANK(table!F197),NA(),table!F197)</f>
        <v>40966</v>
      </c>
      <c r="F197" s="26" t="e">
        <f>IFERROR(IF(AND(ISERROR($E198),ISERROR(INDEX(GroceryNSAF!B$2:B$251,MATCH(GroceryNSA!$C197,GroceryNSAF!$A$2:$A$251,0)))),$E197,INDEX(GroceryNSAF!B$2:B$251,MATCH(GroceryNSA!$C197,GroceryNSAF!$A$2:$A$251,0))),NA())</f>
        <v>#N/A</v>
      </c>
      <c r="G197" s="25" t="e">
        <f>IFERROR(IF(AND(ISERROR($E198),ISERROR(INDEX(GroceryNSAF!C$2:C$251,MATCH(GroceryNSA!$C197,GroceryNSAF!$A$2:$A$251,0)))),$E197,INDEX(GroceryNSAF!C$2:C$251,MATCH(GroceryNSA!$C197,GroceryNSAF!$A$2:$A$251,0))),NA())</f>
        <v>#N/A</v>
      </c>
      <c r="H197" s="25" t="e">
        <f>IFERROR(IF(AND(ISERROR($E198),ISERROR(INDEX(GroceryNSAF!D$2:D$251,MATCH(GroceryNSA!$C197,GroceryNSAF!$A$2:$A$251,0)))),$E197,INDEX(GroceryNSAF!D$2:D$251,MATCH(GroceryNSA!$C197,GroceryNSAF!$A$2:$A$251,0))),NA())</f>
        <v>#N/A</v>
      </c>
      <c r="I197" s="25" t="e">
        <f>IFERROR(IF(AND(ISERROR($E198),ISERROR(INDEX(GroceryNSAF!E$2:E$251,MATCH(GroceryNSA!$C197,GroceryNSAF!$A$2:$A$251,0)))),$E197,INDEX(GroceryNSAF!E$2:E$251,MATCH(GroceryNSA!$C197,GroceryNSAF!$A$2:$A$251,0))),NA())</f>
        <v>#N/A</v>
      </c>
      <c r="J197" s="25" t="e">
        <f>IFERROR(IF(AND(ISERROR($E198),ISERROR(INDEX(GroceryNSAF!F$2:F$251,MATCH(GroceryNSA!$C197,GroceryNSAF!$A$2:$A$251,0)))),$E197,INDEX(GroceryNSAF!F$2:F$251,MATCH(GroceryNSA!$C197,GroceryNSAF!$A$2:$A$251,0))),NA())</f>
        <v>#N/A</v>
      </c>
      <c r="V197" s="28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</row>
    <row r="198" spans="1:36" x14ac:dyDescent="0.25">
      <c r="A198" s="23">
        <f t="shared" si="15"/>
        <v>5</v>
      </c>
      <c r="B198" s="23">
        <f t="shared" si="16"/>
        <v>2008</v>
      </c>
      <c r="C198" s="23">
        <v>197</v>
      </c>
      <c r="D198" s="24">
        <v>39569</v>
      </c>
      <c r="E198" s="25">
        <f>IF(ISBLANK(table!F198),NA(),table!F198)</f>
        <v>44549</v>
      </c>
      <c r="F198" s="26" t="e">
        <f>IFERROR(IF(AND(ISERROR($E199),ISERROR(INDEX(GroceryNSAF!B$2:B$251,MATCH(GroceryNSA!$C198,GroceryNSAF!$A$2:$A$251,0)))),$E198,INDEX(GroceryNSAF!B$2:B$251,MATCH(GroceryNSA!$C198,GroceryNSAF!$A$2:$A$251,0))),NA())</f>
        <v>#N/A</v>
      </c>
      <c r="G198" s="25" t="e">
        <f>IFERROR(IF(AND(ISERROR($E199),ISERROR(INDEX(GroceryNSAF!C$2:C$251,MATCH(GroceryNSA!$C198,GroceryNSAF!$A$2:$A$251,0)))),$E198,INDEX(GroceryNSAF!C$2:C$251,MATCH(GroceryNSA!$C198,GroceryNSAF!$A$2:$A$251,0))),NA())</f>
        <v>#N/A</v>
      </c>
      <c r="H198" s="25" t="e">
        <f>IFERROR(IF(AND(ISERROR($E199),ISERROR(INDEX(GroceryNSAF!D$2:D$251,MATCH(GroceryNSA!$C198,GroceryNSAF!$A$2:$A$251,0)))),$E198,INDEX(GroceryNSAF!D$2:D$251,MATCH(GroceryNSA!$C198,GroceryNSAF!$A$2:$A$251,0))),NA())</f>
        <v>#N/A</v>
      </c>
      <c r="I198" s="25" t="e">
        <f>IFERROR(IF(AND(ISERROR($E199),ISERROR(INDEX(GroceryNSAF!E$2:E$251,MATCH(GroceryNSA!$C198,GroceryNSAF!$A$2:$A$251,0)))),$E198,INDEX(GroceryNSAF!E$2:E$251,MATCH(GroceryNSA!$C198,GroceryNSAF!$A$2:$A$251,0))),NA())</f>
        <v>#N/A</v>
      </c>
      <c r="J198" s="25" t="e">
        <f>IFERROR(IF(AND(ISERROR($E199),ISERROR(INDEX(GroceryNSAF!F$2:F$251,MATCH(GroceryNSA!$C198,GroceryNSAF!$A$2:$A$251,0)))),$E198,INDEX(GroceryNSAF!F$2:F$251,MATCH(GroceryNSA!$C198,GroceryNSAF!$A$2:$A$251,0))),NA())</f>
        <v>#N/A</v>
      </c>
      <c r="V198" s="28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</row>
    <row r="199" spans="1:36" x14ac:dyDescent="0.25">
      <c r="A199" s="23">
        <f t="shared" si="15"/>
        <v>6</v>
      </c>
      <c r="B199" s="23">
        <f t="shared" si="16"/>
        <v>2008</v>
      </c>
      <c r="C199" s="23">
        <v>198</v>
      </c>
      <c r="D199" s="24">
        <v>39600</v>
      </c>
      <c r="E199" s="25">
        <f>IF(ISBLANK(table!F199),NA(),table!F199)</f>
        <v>42299</v>
      </c>
      <c r="F199" s="26" t="e">
        <f>IFERROR(IF(AND(ISERROR($E200),ISERROR(INDEX(GroceryNSAF!B$2:B$251,MATCH(GroceryNSA!$C199,GroceryNSAF!$A$2:$A$251,0)))),$E199,INDEX(GroceryNSAF!B$2:B$251,MATCH(GroceryNSA!$C199,GroceryNSAF!$A$2:$A$251,0))),NA())</f>
        <v>#N/A</v>
      </c>
      <c r="G199" s="25" t="e">
        <f>IFERROR(IF(AND(ISERROR($E200),ISERROR(INDEX(GroceryNSAF!C$2:C$251,MATCH(GroceryNSA!$C199,GroceryNSAF!$A$2:$A$251,0)))),$E199,INDEX(GroceryNSAF!C$2:C$251,MATCH(GroceryNSA!$C199,GroceryNSAF!$A$2:$A$251,0))),NA())</f>
        <v>#N/A</v>
      </c>
      <c r="H199" s="25" t="e">
        <f>IFERROR(IF(AND(ISERROR($E200),ISERROR(INDEX(GroceryNSAF!D$2:D$251,MATCH(GroceryNSA!$C199,GroceryNSAF!$A$2:$A$251,0)))),$E199,INDEX(GroceryNSAF!D$2:D$251,MATCH(GroceryNSA!$C199,GroceryNSAF!$A$2:$A$251,0))),NA())</f>
        <v>#N/A</v>
      </c>
      <c r="I199" s="25" t="e">
        <f>IFERROR(IF(AND(ISERROR($E200),ISERROR(INDEX(GroceryNSAF!E$2:E$251,MATCH(GroceryNSA!$C199,GroceryNSAF!$A$2:$A$251,0)))),$E199,INDEX(GroceryNSAF!E$2:E$251,MATCH(GroceryNSA!$C199,GroceryNSAF!$A$2:$A$251,0))),NA())</f>
        <v>#N/A</v>
      </c>
      <c r="J199" s="25" t="e">
        <f>IFERROR(IF(AND(ISERROR($E200),ISERROR(INDEX(GroceryNSAF!F$2:F$251,MATCH(GroceryNSA!$C199,GroceryNSAF!$A$2:$A$251,0)))),$E199,INDEX(GroceryNSAF!F$2:F$251,MATCH(GroceryNSA!$C199,GroceryNSAF!$A$2:$A$251,0))),NA())</f>
        <v>#N/A</v>
      </c>
      <c r="V199" s="28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</row>
    <row r="200" spans="1:36" x14ac:dyDescent="0.25">
      <c r="A200" s="23">
        <f t="shared" si="15"/>
        <v>7</v>
      </c>
      <c r="B200" s="23">
        <f t="shared" si="16"/>
        <v>2008</v>
      </c>
      <c r="C200" s="23">
        <v>199</v>
      </c>
      <c r="D200" s="24">
        <v>39630</v>
      </c>
      <c r="E200" s="25">
        <f>IF(ISBLANK(table!F200),NA(),table!F200)</f>
        <v>44057</v>
      </c>
      <c r="F200" s="26" t="e">
        <f>IFERROR(IF(AND(ISERROR($E201),ISERROR(INDEX(GroceryNSAF!B$2:B$251,MATCH(GroceryNSA!$C200,GroceryNSAF!$A$2:$A$251,0)))),$E200,INDEX(GroceryNSAF!B$2:B$251,MATCH(GroceryNSA!$C200,GroceryNSAF!$A$2:$A$251,0))),NA())</f>
        <v>#N/A</v>
      </c>
      <c r="G200" s="25" t="e">
        <f>IFERROR(IF(AND(ISERROR($E201),ISERROR(INDEX(GroceryNSAF!C$2:C$251,MATCH(GroceryNSA!$C200,GroceryNSAF!$A$2:$A$251,0)))),$E200,INDEX(GroceryNSAF!C$2:C$251,MATCH(GroceryNSA!$C200,GroceryNSAF!$A$2:$A$251,0))),NA())</f>
        <v>#N/A</v>
      </c>
      <c r="H200" s="25" t="e">
        <f>IFERROR(IF(AND(ISERROR($E201),ISERROR(INDEX(GroceryNSAF!D$2:D$251,MATCH(GroceryNSA!$C200,GroceryNSAF!$A$2:$A$251,0)))),$E200,INDEX(GroceryNSAF!D$2:D$251,MATCH(GroceryNSA!$C200,GroceryNSAF!$A$2:$A$251,0))),NA())</f>
        <v>#N/A</v>
      </c>
      <c r="I200" s="25" t="e">
        <f>IFERROR(IF(AND(ISERROR($E201),ISERROR(INDEX(GroceryNSAF!E$2:E$251,MATCH(GroceryNSA!$C200,GroceryNSAF!$A$2:$A$251,0)))),$E200,INDEX(GroceryNSAF!E$2:E$251,MATCH(GroceryNSA!$C200,GroceryNSAF!$A$2:$A$251,0))),NA())</f>
        <v>#N/A</v>
      </c>
      <c r="J200" s="25" t="e">
        <f>IFERROR(IF(AND(ISERROR($E201),ISERROR(INDEX(GroceryNSAF!F$2:F$251,MATCH(GroceryNSA!$C200,GroceryNSAF!$A$2:$A$251,0)))),$E200,INDEX(GroceryNSAF!F$2:F$251,MATCH(GroceryNSA!$C200,GroceryNSAF!$A$2:$A$251,0))),NA())</f>
        <v>#N/A</v>
      </c>
      <c r="V200" s="28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</row>
    <row r="201" spans="1:36" x14ac:dyDescent="0.25">
      <c r="A201" s="23">
        <f t="shared" si="15"/>
        <v>8</v>
      </c>
      <c r="B201" s="23">
        <f t="shared" si="16"/>
        <v>2008</v>
      </c>
      <c r="C201" s="23">
        <v>200</v>
      </c>
      <c r="D201" s="24">
        <v>39661</v>
      </c>
      <c r="E201" s="25">
        <f>IF(ISBLANK(table!F201),NA(),table!F201)</f>
        <v>44010</v>
      </c>
      <c r="F201" s="26" t="e">
        <f>IFERROR(IF(AND(ISERROR($E202),ISERROR(INDEX(GroceryNSAF!B$2:B$251,MATCH(GroceryNSA!$C201,GroceryNSAF!$A$2:$A$251,0)))),$E201,INDEX(GroceryNSAF!B$2:B$251,MATCH(GroceryNSA!$C201,GroceryNSAF!$A$2:$A$251,0))),NA())</f>
        <v>#N/A</v>
      </c>
      <c r="G201" s="25" t="e">
        <f>IFERROR(IF(AND(ISERROR($E202),ISERROR(INDEX(GroceryNSAF!C$2:C$251,MATCH(GroceryNSA!$C201,GroceryNSAF!$A$2:$A$251,0)))),$E201,INDEX(GroceryNSAF!C$2:C$251,MATCH(GroceryNSA!$C201,GroceryNSAF!$A$2:$A$251,0))),NA())</f>
        <v>#N/A</v>
      </c>
      <c r="H201" s="25" t="e">
        <f>IFERROR(IF(AND(ISERROR($E202),ISERROR(INDEX(GroceryNSAF!D$2:D$251,MATCH(GroceryNSA!$C201,GroceryNSAF!$A$2:$A$251,0)))),$E201,INDEX(GroceryNSAF!D$2:D$251,MATCH(GroceryNSA!$C201,GroceryNSAF!$A$2:$A$251,0))),NA())</f>
        <v>#N/A</v>
      </c>
      <c r="I201" s="25" t="e">
        <f>IFERROR(IF(AND(ISERROR($E202),ISERROR(INDEX(GroceryNSAF!E$2:E$251,MATCH(GroceryNSA!$C201,GroceryNSAF!$A$2:$A$251,0)))),$E201,INDEX(GroceryNSAF!E$2:E$251,MATCH(GroceryNSA!$C201,GroceryNSAF!$A$2:$A$251,0))),NA())</f>
        <v>#N/A</v>
      </c>
      <c r="J201" s="25" t="e">
        <f>IFERROR(IF(AND(ISERROR($E202),ISERROR(INDEX(GroceryNSAF!F$2:F$251,MATCH(GroceryNSA!$C201,GroceryNSAF!$A$2:$A$251,0)))),$E201,INDEX(GroceryNSAF!F$2:F$251,MATCH(GroceryNSA!$C201,GroceryNSAF!$A$2:$A$251,0))),NA())</f>
        <v>#N/A</v>
      </c>
      <c r="V201" s="28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</row>
    <row r="202" spans="1:36" x14ac:dyDescent="0.25">
      <c r="A202" s="23">
        <f t="shared" si="15"/>
        <v>9</v>
      </c>
      <c r="B202" s="23">
        <f t="shared" si="16"/>
        <v>2008</v>
      </c>
      <c r="C202" s="23">
        <v>201</v>
      </c>
      <c r="D202" s="24">
        <v>39692</v>
      </c>
      <c r="E202" s="25">
        <f>IF(ISBLANK(table!F202),NA(),table!F202)</f>
        <v>41378</v>
      </c>
      <c r="F202" s="26" t="e">
        <f>IFERROR(IF(AND(ISERROR($E203),ISERROR(INDEX(GroceryNSAF!B$2:B$251,MATCH(GroceryNSA!$C202,GroceryNSAF!$A$2:$A$251,0)))),$E202,INDEX(GroceryNSAF!B$2:B$251,MATCH(GroceryNSA!$C202,GroceryNSAF!$A$2:$A$251,0))),NA())</f>
        <v>#N/A</v>
      </c>
      <c r="G202" s="25" t="e">
        <f>IFERROR(IF(AND(ISERROR($E203),ISERROR(INDEX(GroceryNSAF!C$2:C$251,MATCH(GroceryNSA!$C202,GroceryNSAF!$A$2:$A$251,0)))),$E202,INDEX(GroceryNSAF!C$2:C$251,MATCH(GroceryNSA!$C202,GroceryNSAF!$A$2:$A$251,0))),NA())</f>
        <v>#N/A</v>
      </c>
      <c r="H202" s="25" t="e">
        <f>IFERROR(IF(AND(ISERROR($E203),ISERROR(INDEX(GroceryNSAF!D$2:D$251,MATCH(GroceryNSA!$C202,GroceryNSAF!$A$2:$A$251,0)))),$E202,INDEX(GroceryNSAF!D$2:D$251,MATCH(GroceryNSA!$C202,GroceryNSAF!$A$2:$A$251,0))),NA())</f>
        <v>#N/A</v>
      </c>
      <c r="I202" s="25" t="e">
        <f>IFERROR(IF(AND(ISERROR($E203),ISERROR(INDEX(GroceryNSAF!E$2:E$251,MATCH(GroceryNSA!$C202,GroceryNSAF!$A$2:$A$251,0)))),$E202,INDEX(GroceryNSAF!E$2:E$251,MATCH(GroceryNSA!$C202,GroceryNSAF!$A$2:$A$251,0))),NA())</f>
        <v>#N/A</v>
      </c>
      <c r="J202" s="25" t="e">
        <f>IFERROR(IF(AND(ISERROR($E203),ISERROR(INDEX(GroceryNSAF!F$2:F$251,MATCH(GroceryNSA!$C202,GroceryNSAF!$A$2:$A$251,0)))),$E202,INDEX(GroceryNSAF!F$2:F$251,MATCH(GroceryNSA!$C202,GroceryNSAF!$A$2:$A$251,0))),NA())</f>
        <v>#N/A</v>
      </c>
      <c r="V202" s="28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</row>
    <row r="203" spans="1:36" x14ac:dyDescent="0.25">
      <c r="A203" s="23">
        <f t="shared" si="15"/>
        <v>10</v>
      </c>
      <c r="B203" s="23">
        <f t="shared" si="16"/>
        <v>2008</v>
      </c>
      <c r="C203" s="23">
        <v>202</v>
      </c>
      <c r="D203" s="24">
        <v>39722</v>
      </c>
      <c r="E203" s="25">
        <f>IF(ISBLANK(table!F203),NA(),table!F203)</f>
        <v>42811</v>
      </c>
      <c r="F203" s="26" t="e">
        <f>IFERROR(IF(AND(ISERROR($E204),ISERROR(INDEX(GroceryNSAF!B$2:B$251,MATCH(GroceryNSA!$C203,GroceryNSAF!$A$2:$A$251,0)))),$E203,INDEX(GroceryNSAF!B$2:B$251,MATCH(GroceryNSA!$C203,GroceryNSAF!$A$2:$A$251,0))),NA())</f>
        <v>#N/A</v>
      </c>
      <c r="G203" s="25" t="e">
        <f>IFERROR(IF(AND(ISERROR($E204),ISERROR(INDEX(GroceryNSAF!C$2:C$251,MATCH(GroceryNSA!$C203,GroceryNSAF!$A$2:$A$251,0)))),$E203,INDEX(GroceryNSAF!C$2:C$251,MATCH(GroceryNSA!$C203,GroceryNSAF!$A$2:$A$251,0))),NA())</f>
        <v>#N/A</v>
      </c>
      <c r="H203" s="25" t="e">
        <f>IFERROR(IF(AND(ISERROR($E204),ISERROR(INDEX(GroceryNSAF!D$2:D$251,MATCH(GroceryNSA!$C203,GroceryNSAF!$A$2:$A$251,0)))),$E203,INDEX(GroceryNSAF!D$2:D$251,MATCH(GroceryNSA!$C203,GroceryNSAF!$A$2:$A$251,0))),NA())</f>
        <v>#N/A</v>
      </c>
      <c r="I203" s="25" t="e">
        <f>IFERROR(IF(AND(ISERROR($E204),ISERROR(INDEX(GroceryNSAF!E$2:E$251,MATCH(GroceryNSA!$C203,GroceryNSAF!$A$2:$A$251,0)))),$E203,INDEX(GroceryNSAF!E$2:E$251,MATCH(GroceryNSA!$C203,GroceryNSAF!$A$2:$A$251,0))),NA())</f>
        <v>#N/A</v>
      </c>
      <c r="J203" s="25" t="e">
        <f>IFERROR(IF(AND(ISERROR($E204),ISERROR(INDEX(GroceryNSAF!F$2:F$251,MATCH(GroceryNSA!$C203,GroceryNSAF!$A$2:$A$251,0)))),$E203,INDEX(GroceryNSAF!F$2:F$251,MATCH(GroceryNSA!$C203,GroceryNSAF!$A$2:$A$251,0))),NA())</f>
        <v>#N/A</v>
      </c>
      <c r="V203" s="28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</row>
    <row r="204" spans="1:36" x14ac:dyDescent="0.25">
      <c r="A204" s="23">
        <f t="shared" si="15"/>
        <v>11</v>
      </c>
      <c r="B204" s="23">
        <f t="shared" si="16"/>
        <v>2008</v>
      </c>
      <c r="C204" s="23">
        <v>203</v>
      </c>
      <c r="D204" s="24">
        <v>39753</v>
      </c>
      <c r="E204" s="25">
        <f>IF(ISBLANK(table!F204),NA(),table!F204)</f>
        <v>42751</v>
      </c>
      <c r="F204" s="26" t="e">
        <f>IFERROR(IF(AND(ISERROR($E205),ISERROR(INDEX(GroceryNSAF!B$2:B$251,MATCH(GroceryNSA!$C204,GroceryNSAF!$A$2:$A$251,0)))),$E204,INDEX(GroceryNSAF!B$2:B$251,MATCH(GroceryNSA!$C204,GroceryNSAF!$A$2:$A$251,0))),NA())</f>
        <v>#N/A</v>
      </c>
      <c r="G204" s="25" t="e">
        <f>IFERROR(IF(AND(ISERROR($E205),ISERROR(INDEX(GroceryNSAF!C$2:C$251,MATCH(GroceryNSA!$C204,GroceryNSAF!$A$2:$A$251,0)))),$E204,INDEX(GroceryNSAF!C$2:C$251,MATCH(GroceryNSA!$C204,GroceryNSAF!$A$2:$A$251,0))),NA())</f>
        <v>#N/A</v>
      </c>
      <c r="H204" s="25" t="e">
        <f>IFERROR(IF(AND(ISERROR($E205),ISERROR(INDEX(GroceryNSAF!D$2:D$251,MATCH(GroceryNSA!$C204,GroceryNSAF!$A$2:$A$251,0)))),$E204,INDEX(GroceryNSAF!D$2:D$251,MATCH(GroceryNSA!$C204,GroceryNSAF!$A$2:$A$251,0))),NA())</f>
        <v>#N/A</v>
      </c>
      <c r="I204" s="25" t="e">
        <f>IFERROR(IF(AND(ISERROR($E205),ISERROR(INDEX(GroceryNSAF!E$2:E$251,MATCH(GroceryNSA!$C204,GroceryNSAF!$A$2:$A$251,0)))),$E204,INDEX(GroceryNSAF!E$2:E$251,MATCH(GroceryNSA!$C204,GroceryNSAF!$A$2:$A$251,0))),NA())</f>
        <v>#N/A</v>
      </c>
      <c r="J204" s="25" t="e">
        <f>IFERROR(IF(AND(ISERROR($E205),ISERROR(INDEX(GroceryNSAF!F$2:F$251,MATCH(GroceryNSA!$C204,GroceryNSAF!$A$2:$A$251,0)))),$E204,INDEX(GroceryNSAF!F$2:F$251,MATCH(GroceryNSA!$C204,GroceryNSAF!$A$2:$A$251,0))),NA())</f>
        <v>#N/A</v>
      </c>
      <c r="V204" s="28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</row>
    <row r="205" spans="1:36" x14ac:dyDescent="0.25">
      <c r="A205" s="23">
        <f t="shared" si="15"/>
        <v>12</v>
      </c>
      <c r="B205" s="23">
        <f t="shared" si="16"/>
        <v>2008</v>
      </c>
      <c r="C205" s="23">
        <v>204</v>
      </c>
      <c r="D205" s="24">
        <v>39783</v>
      </c>
      <c r="E205" s="25">
        <f>IF(ISBLANK(table!F205),NA(),table!F205)</f>
        <v>44032</v>
      </c>
      <c r="F205" s="26" t="e">
        <f>IFERROR(IF(AND(ISERROR($E206),ISERROR(INDEX(GroceryNSAF!B$2:B$251,MATCH(GroceryNSA!$C205,GroceryNSAF!$A$2:$A$251,0)))),$E205,INDEX(GroceryNSAF!B$2:B$251,MATCH(GroceryNSA!$C205,GroceryNSAF!$A$2:$A$251,0))),NA())</f>
        <v>#N/A</v>
      </c>
      <c r="G205" s="25" t="e">
        <f>IFERROR(IF(AND(ISERROR($E206),ISERROR(INDEX(GroceryNSAF!C$2:C$251,MATCH(GroceryNSA!$C205,GroceryNSAF!$A$2:$A$251,0)))),$E205,INDEX(GroceryNSAF!C$2:C$251,MATCH(GroceryNSA!$C205,GroceryNSAF!$A$2:$A$251,0))),NA())</f>
        <v>#N/A</v>
      </c>
      <c r="H205" s="25" t="e">
        <f>IFERROR(IF(AND(ISERROR($E206),ISERROR(INDEX(GroceryNSAF!D$2:D$251,MATCH(GroceryNSA!$C205,GroceryNSAF!$A$2:$A$251,0)))),$E205,INDEX(GroceryNSAF!D$2:D$251,MATCH(GroceryNSA!$C205,GroceryNSAF!$A$2:$A$251,0))),NA())</f>
        <v>#N/A</v>
      </c>
      <c r="I205" s="25" t="e">
        <f>IFERROR(IF(AND(ISERROR($E206),ISERROR(INDEX(GroceryNSAF!E$2:E$251,MATCH(GroceryNSA!$C205,GroceryNSAF!$A$2:$A$251,0)))),$E205,INDEX(GroceryNSAF!E$2:E$251,MATCH(GroceryNSA!$C205,GroceryNSAF!$A$2:$A$251,0))),NA())</f>
        <v>#N/A</v>
      </c>
      <c r="J205" s="25" t="e">
        <f>IFERROR(IF(AND(ISERROR($E206),ISERROR(INDEX(GroceryNSAF!F$2:F$251,MATCH(GroceryNSA!$C205,GroceryNSAF!$A$2:$A$251,0)))),$E205,INDEX(GroceryNSAF!F$2:F$251,MATCH(GroceryNSA!$C205,GroceryNSAF!$A$2:$A$251,0))),NA())</f>
        <v>#N/A</v>
      </c>
      <c r="V205" s="28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</row>
    <row r="206" spans="1:36" x14ac:dyDescent="0.25">
      <c r="A206" s="23">
        <f t="shared" si="15"/>
        <v>1</v>
      </c>
      <c r="B206" s="23">
        <f t="shared" si="16"/>
        <v>2009</v>
      </c>
      <c r="C206" s="23">
        <v>205</v>
      </c>
      <c r="D206" s="24">
        <v>39814</v>
      </c>
      <c r="E206" s="25">
        <f>IF(ISBLANK(table!F206),NA(),table!F206)</f>
        <v>42942</v>
      </c>
      <c r="F206" s="26" t="e">
        <f>IFERROR(IF(AND(ISERROR($E207),ISERROR(INDEX(GroceryNSAF!B$2:B$251,MATCH(GroceryNSA!$C206,GroceryNSAF!$A$2:$A$251,0)))),$E206,INDEX(GroceryNSAF!B$2:B$251,MATCH(GroceryNSA!$C206,GroceryNSAF!$A$2:$A$251,0))),NA())</f>
        <v>#N/A</v>
      </c>
      <c r="G206" s="25" t="e">
        <f>IFERROR(IF(AND(ISERROR($E207),ISERROR(INDEX(GroceryNSAF!C$2:C$251,MATCH(GroceryNSA!$C206,GroceryNSAF!$A$2:$A$251,0)))),$E206,INDEX(GroceryNSAF!C$2:C$251,MATCH(GroceryNSA!$C206,GroceryNSAF!$A$2:$A$251,0))),NA())</f>
        <v>#N/A</v>
      </c>
      <c r="H206" s="25" t="e">
        <f>IFERROR(IF(AND(ISERROR($E207),ISERROR(INDEX(GroceryNSAF!D$2:D$251,MATCH(GroceryNSA!$C206,GroceryNSAF!$A$2:$A$251,0)))),$E206,INDEX(GroceryNSAF!D$2:D$251,MATCH(GroceryNSA!$C206,GroceryNSAF!$A$2:$A$251,0))),NA())</f>
        <v>#N/A</v>
      </c>
      <c r="I206" s="25" t="e">
        <f>IFERROR(IF(AND(ISERROR($E207),ISERROR(INDEX(GroceryNSAF!E$2:E$251,MATCH(GroceryNSA!$C206,GroceryNSAF!$A$2:$A$251,0)))),$E206,INDEX(GroceryNSAF!E$2:E$251,MATCH(GroceryNSA!$C206,GroceryNSAF!$A$2:$A$251,0))),NA())</f>
        <v>#N/A</v>
      </c>
      <c r="J206" s="25" t="e">
        <f>IFERROR(IF(AND(ISERROR($E207),ISERROR(INDEX(GroceryNSAF!F$2:F$251,MATCH(GroceryNSA!$C206,GroceryNSAF!$A$2:$A$251,0)))),$E206,INDEX(GroceryNSAF!F$2:F$251,MATCH(GroceryNSA!$C206,GroceryNSAF!$A$2:$A$251,0))),NA())</f>
        <v>#N/A</v>
      </c>
      <c r="V206" s="28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</row>
    <row r="207" spans="1:36" x14ac:dyDescent="0.25">
      <c r="A207" s="23">
        <f t="shared" si="15"/>
        <v>2</v>
      </c>
      <c r="B207" s="23">
        <f t="shared" si="16"/>
        <v>2009</v>
      </c>
      <c r="C207" s="23">
        <v>206</v>
      </c>
      <c r="D207" s="24">
        <v>39845</v>
      </c>
      <c r="E207" s="25">
        <f>IF(ISBLANK(table!F207),NA(),table!F207)</f>
        <v>38522</v>
      </c>
      <c r="F207" s="26" t="e">
        <f>IFERROR(IF(AND(ISERROR($E208),ISERROR(INDEX(GroceryNSAF!B$2:B$251,MATCH(GroceryNSA!$C207,GroceryNSAF!$A$2:$A$251,0)))),$E207,INDEX(GroceryNSAF!B$2:B$251,MATCH(GroceryNSA!$C207,GroceryNSAF!$A$2:$A$251,0))),NA())</f>
        <v>#N/A</v>
      </c>
      <c r="G207" s="25" t="e">
        <f>IFERROR(IF(AND(ISERROR($E208),ISERROR(INDEX(GroceryNSAF!C$2:C$251,MATCH(GroceryNSA!$C207,GroceryNSAF!$A$2:$A$251,0)))),$E207,INDEX(GroceryNSAF!C$2:C$251,MATCH(GroceryNSA!$C207,GroceryNSAF!$A$2:$A$251,0))),NA())</f>
        <v>#N/A</v>
      </c>
      <c r="H207" s="25" t="e">
        <f>IFERROR(IF(AND(ISERROR($E208),ISERROR(INDEX(GroceryNSAF!D$2:D$251,MATCH(GroceryNSA!$C207,GroceryNSAF!$A$2:$A$251,0)))),$E207,INDEX(GroceryNSAF!D$2:D$251,MATCH(GroceryNSA!$C207,GroceryNSAF!$A$2:$A$251,0))),NA())</f>
        <v>#N/A</v>
      </c>
      <c r="I207" s="25" t="e">
        <f>IFERROR(IF(AND(ISERROR($E208),ISERROR(INDEX(GroceryNSAF!E$2:E$251,MATCH(GroceryNSA!$C207,GroceryNSAF!$A$2:$A$251,0)))),$E207,INDEX(GroceryNSAF!E$2:E$251,MATCH(GroceryNSA!$C207,GroceryNSAF!$A$2:$A$251,0))),NA())</f>
        <v>#N/A</v>
      </c>
      <c r="J207" s="25" t="e">
        <f>IFERROR(IF(AND(ISERROR($E208),ISERROR(INDEX(GroceryNSAF!F$2:F$251,MATCH(GroceryNSA!$C207,GroceryNSAF!$A$2:$A$251,0)))),$E207,INDEX(GroceryNSAF!F$2:F$251,MATCH(GroceryNSA!$C207,GroceryNSAF!$A$2:$A$251,0))),NA())</f>
        <v>#N/A</v>
      </c>
      <c r="V207" s="28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</row>
    <row r="208" spans="1:36" x14ac:dyDescent="0.25">
      <c r="A208" s="23">
        <f t="shared" si="15"/>
        <v>3</v>
      </c>
      <c r="B208" s="23">
        <f t="shared" si="16"/>
        <v>2009</v>
      </c>
      <c r="C208" s="23">
        <v>207</v>
      </c>
      <c r="D208" s="24">
        <v>39873</v>
      </c>
      <c r="E208" s="25">
        <f>IF(ISBLANK(table!F208),NA(),table!F208)</f>
        <v>41312</v>
      </c>
      <c r="F208" s="26" t="e">
        <f>IFERROR(IF(AND(ISERROR($E209),ISERROR(INDEX(GroceryNSAF!B$2:B$251,MATCH(GroceryNSA!$C208,GroceryNSAF!$A$2:$A$251,0)))),$E208,INDEX(GroceryNSAF!B$2:B$251,MATCH(GroceryNSA!$C208,GroceryNSAF!$A$2:$A$251,0))),NA())</f>
        <v>#N/A</v>
      </c>
      <c r="G208" s="25" t="e">
        <f>IFERROR(IF(AND(ISERROR($E209),ISERROR(INDEX(GroceryNSAF!C$2:C$251,MATCH(GroceryNSA!$C208,GroceryNSAF!$A$2:$A$251,0)))),$E208,INDEX(GroceryNSAF!C$2:C$251,MATCH(GroceryNSA!$C208,GroceryNSAF!$A$2:$A$251,0))),NA())</f>
        <v>#N/A</v>
      </c>
      <c r="H208" s="25" t="e">
        <f>IFERROR(IF(AND(ISERROR($E209),ISERROR(INDEX(GroceryNSAF!D$2:D$251,MATCH(GroceryNSA!$C208,GroceryNSAF!$A$2:$A$251,0)))),$E208,INDEX(GroceryNSAF!D$2:D$251,MATCH(GroceryNSA!$C208,GroceryNSAF!$A$2:$A$251,0))),NA())</f>
        <v>#N/A</v>
      </c>
      <c r="I208" s="25" t="e">
        <f>IFERROR(IF(AND(ISERROR($E209),ISERROR(INDEX(GroceryNSAF!E$2:E$251,MATCH(GroceryNSA!$C208,GroceryNSAF!$A$2:$A$251,0)))),$E208,INDEX(GroceryNSAF!E$2:E$251,MATCH(GroceryNSA!$C208,GroceryNSAF!$A$2:$A$251,0))),NA())</f>
        <v>#N/A</v>
      </c>
      <c r="J208" s="25" t="e">
        <f>IFERROR(IF(AND(ISERROR($E209),ISERROR(INDEX(GroceryNSAF!F$2:F$251,MATCH(GroceryNSA!$C208,GroceryNSAF!$A$2:$A$251,0)))),$E208,INDEX(GroceryNSAF!F$2:F$251,MATCH(GroceryNSA!$C208,GroceryNSAF!$A$2:$A$251,0))),NA())</f>
        <v>#N/A</v>
      </c>
      <c r="V208" s="28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</row>
    <row r="209" spans="1:36" x14ac:dyDescent="0.25">
      <c r="A209" s="23">
        <f t="shared" si="15"/>
        <v>4</v>
      </c>
      <c r="B209" s="23">
        <f t="shared" si="16"/>
        <v>2009</v>
      </c>
      <c r="C209" s="23">
        <v>208</v>
      </c>
      <c r="D209" s="24">
        <v>39904</v>
      </c>
      <c r="E209" s="25">
        <f>IF(ISBLANK(table!F209),NA(),table!F209)</f>
        <v>41781</v>
      </c>
      <c r="F209" s="26" t="e">
        <f>IFERROR(IF(AND(ISERROR($E210),ISERROR(INDEX(GroceryNSAF!B$2:B$251,MATCH(GroceryNSA!$C209,GroceryNSAF!$A$2:$A$251,0)))),$E209,INDEX(GroceryNSAF!B$2:B$251,MATCH(GroceryNSA!$C209,GroceryNSAF!$A$2:$A$251,0))),NA())</f>
        <v>#N/A</v>
      </c>
      <c r="G209" s="25" t="e">
        <f>IFERROR(IF(AND(ISERROR($E210),ISERROR(INDEX(GroceryNSAF!C$2:C$251,MATCH(GroceryNSA!$C209,GroceryNSAF!$A$2:$A$251,0)))),$E209,INDEX(GroceryNSAF!C$2:C$251,MATCH(GroceryNSA!$C209,GroceryNSAF!$A$2:$A$251,0))),NA())</f>
        <v>#N/A</v>
      </c>
      <c r="H209" s="25" t="e">
        <f>IFERROR(IF(AND(ISERROR($E210),ISERROR(INDEX(GroceryNSAF!D$2:D$251,MATCH(GroceryNSA!$C209,GroceryNSAF!$A$2:$A$251,0)))),$E209,INDEX(GroceryNSAF!D$2:D$251,MATCH(GroceryNSA!$C209,GroceryNSAF!$A$2:$A$251,0))),NA())</f>
        <v>#N/A</v>
      </c>
      <c r="I209" s="25" t="e">
        <f>IFERROR(IF(AND(ISERROR($E210),ISERROR(INDEX(GroceryNSAF!E$2:E$251,MATCH(GroceryNSA!$C209,GroceryNSAF!$A$2:$A$251,0)))),$E209,INDEX(GroceryNSAF!E$2:E$251,MATCH(GroceryNSA!$C209,GroceryNSAF!$A$2:$A$251,0))),NA())</f>
        <v>#N/A</v>
      </c>
      <c r="J209" s="25" t="e">
        <f>IFERROR(IF(AND(ISERROR($E210),ISERROR(INDEX(GroceryNSAF!F$2:F$251,MATCH(GroceryNSA!$C209,GroceryNSAF!$A$2:$A$251,0)))),$E209,INDEX(GroceryNSAF!F$2:F$251,MATCH(GroceryNSA!$C209,GroceryNSAF!$A$2:$A$251,0))),NA())</f>
        <v>#N/A</v>
      </c>
      <c r="V209" s="28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</row>
    <row r="210" spans="1:36" x14ac:dyDescent="0.25">
      <c r="A210" s="23">
        <f t="shared" si="15"/>
        <v>5</v>
      </c>
      <c r="B210" s="23">
        <f t="shared" si="16"/>
        <v>2009</v>
      </c>
      <c r="C210" s="23">
        <v>209</v>
      </c>
      <c r="D210" s="24">
        <v>39934</v>
      </c>
      <c r="E210" s="25">
        <f>IF(ISBLANK(table!F210),NA(),table!F210)</f>
        <v>44034</v>
      </c>
      <c r="F210" s="26" t="e">
        <f>IFERROR(IF(AND(ISERROR($E211),ISERROR(INDEX(GroceryNSAF!B$2:B$251,MATCH(GroceryNSA!$C210,GroceryNSAF!$A$2:$A$251,0)))),$E210,INDEX(GroceryNSAF!B$2:B$251,MATCH(GroceryNSA!$C210,GroceryNSAF!$A$2:$A$251,0))),NA())</f>
        <v>#N/A</v>
      </c>
      <c r="G210" s="25" t="e">
        <f>IFERROR(IF(AND(ISERROR($E211),ISERROR(INDEX(GroceryNSAF!C$2:C$251,MATCH(GroceryNSA!$C210,GroceryNSAF!$A$2:$A$251,0)))),$E210,INDEX(GroceryNSAF!C$2:C$251,MATCH(GroceryNSA!$C210,GroceryNSAF!$A$2:$A$251,0))),NA())</f>
        <v>#N/A</v>
      </c>
      <c r="H210" s="25" t="e">
        <f>IFERROR(IF(AND(ISERROR($E211),ISERROR(INDEX(GroceryNSAF!D$2:D$251,MATCH(GroceryNSA!$C210,GroceryNSAF!$A$2:$A$251,0)))),$E210,INDEX(GroceryNSAF!D$2:D$251,MATCH(GroceryNSA!$C210,GroceryNSAF!$A$2:$A$251,0))),NA())</f>
        <v>#N/A</v>
      </c>
      <c r="I210" s="25" t="e">
        <f>IFERROR(IF(AND(ISERROR($E211),ISERROR(INDEX(GroceryNSAF!E$2:E$251,MATCH(GroceryNSA!$C210,GroceryNSAF!$A$2:$A$251,0)))),$E210,INDEX(GroceryNSAF!E$2:E$251,MATCH(GroceryNSA!$C210,GroceryNSAF!$A$2:$A$251,0))),NA())</f>
        <v>#N/A</v>
      </c>
      <c r="J210" s="25" t="e">
        <f>IFERROR(IF(AND(ISERROR($E211),ISERROR(INDEX(GroceryNSAF!F$2:F$251,MATCH(GroceryNSA!$C210,GroceryNSAF!$A$2:$A$251,0)))),$E210,INDEX(GroceryNSAF!F$2:F$251,MATCH(GroceryNSA!$C210,GroceryNSAF!$A$2:$A$251,0))),NA())</f>
        <v>#N/A</v>
      </c>
      <c r="V210" s="28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</row>
    <row r="211" spans="1:36" x14ac:dyDescent="0.25">
      <c r="A211" s="23">
        <f t="shared" si="15"/>
        <v>6</v>
      </c>
      <c r="B211" s="23">
        <f t="shared" si="16"/>
        <v>2009</v>
      </c>
      <c r="C211" s="23">
        <v>210</v>
      </c>
      <c r="D211" s="24">
        <v>39965</v>
      </c>
      <c r="E211" s="25">
        <f>IF(ISBLANK(table!F211),NA(),table!F211)</f>
        <v>42147</v>
      </c>
      <c r="F211" s="26" t="e">
        <f>IFERROR(IF(AND(ISERROR($E212),ISERROR(INDEX(GroceryNSAF!B$2:B$251,MATCH(GroceryNSA!$C211,GroceryNSAF!$A$2:$A$251,0)))),$E211,INDEX(GroceryNSAF!B$2:B$251,MATCH(GroceryNSA!$C211,GroceryNSAF!$A$2:$A$251,0))),NA())</f>
        <v>#N/A</v>
      </c>
      <c r="G211" s="25" t="e">
        <f>IFERROR(IF(AND(ISERROR($E212),ISERROR(INDEX(GroceryNSAF!C$2:C$251,MATCH(GroceryNSA!$C211,GroceryNSAF!$A$2:$A$251,0)))),$E211,INDEX(GroceryNSAF!C$2:C$251,MATCH(GroceryNSA!$C211,GroceryNSAF!$A$2:$A$251,0))),NA())</f>
        <v>#N/A</v>
      </c>
      <c r="H211" s="25" t="e">
        <f>IFERROR(IF(AND(ISERROR($E212),ISERROR(INDEX(GroceryNSAF!D$2:D$251,MATCH(GroceryNSA!$C211,GroceryNSAF!$A$2:$A$251,0)))),$E211,INDEX(GroceryNSAF!D$2:D$251,MATCH(GroceryNSA!$C211,GroceryNSAF!$A$2:$A$251,0))),NA())</f>
        <v>#N/A</v>
      </c>
      <c r="I211" s="25" t="e">
        <f>IFERROR(IF(AND(ISERROR($E212),ISERROR(INDEX(GroceryNSAF!E$2:E$251,MATCH(GroceryNSA!$C211,GroceryNSAF!$A$2:$A$251,0)))),$E211,INDEX(GroceryNSAF!E$2:E$251,MATCH(GroceryNSA!$C211,GroceryNSAF!$A$2:$A$251,0))),NA())</f>
        <v>#N/A</v>
      </c>
      <c r="J211" s="25" t="e">
        <f>IFERROR(IF(AND(ISERROR($E212),ISERROR(INDEX(GroceryNSAF!F$2:F$251,MATCH(GroceryNSA!$C211,GroceryNSAF!$A$2:$A$251,0)))),$E211,INDEX(GroceryNSAF!F$2:F$251,MATCH(GroceryNSA!$C211,GroceryNSAF!$A$2:$A$251,0))),NA())</f>
        <v>#N/A</v>
      </c>
      <c r="V211" s="28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</row>
    <row r="212" spans="1:36" x14ac:dyDescent="0.25">
      <c r="A212" s="23">
        <f t="shared" si="15"/>
        <v>7</v>
      </c>
      <c r="B212" s="23">
        <f t="shared" si="16"/>
        <v>2009</v>
      </c>
      <c r="C212" s="23">
        <v>211</v>
      </c>
      <c r="D212" s="24">
        <v>39995</v>
      </c>
      <c r="E212" s="25">
        <f>IF(ISBLANK(table!F212),NA(),table!F212)</f>
        <v>43839</v>
      </c>
      <c r="F212" s="26" t="e">
        <f>IFERROR(IF(AND(ISERROR($E213),ISERROR(INDEX(GroceryNSAF!B$2:B$251,MATCH(GroceryNSA!$C212,GroceryNSAF!$A$2:$A$251,0)))),$E212,INDEX(GroceryNSAF!B$2:B$251,MATCH(GroceryNSA!$C212,GroceryNSAF!$A$2:$A$251,0))),NA())</f>
        <v>#N/A</v>
      </c>
      <c r="G212" s="25" t="e">
        <f>IFERROR(IF(AND(ISERROR($E213),ISERROR(INDEX(GroceryNSAF!C$2:C$251,MATCH(GroceryNSA!$C212,GroceryNSAF!$A$2:$A$251,0)))),$E212,INDEX(GroceryNSAF!C$2:C$251,MATCH(GroceryNSA!$C212,GroceryNSAF!$A$2:$A$251,0))),NA())</f>
        <v>#N/A</v>
      </c>
      <c r="H212" s="25" t="e">
        <f>IFERROR(IF(AND(ISERROR($E213),ISERROR(INDEX(GroceryNSAF!D$2:D$251,MATCH(GroceryNSA!$C212,GroceryNSAF!$A$2:$A$251,0)))),$E212,INDEX(GroceryNSAF!D$2:D$251,MATCH(GroceryNSA!$C212,GroceryNSAF!$A$2:$A$251,0))),NA())</f>
        <v>#N/A</v>
      </c>
      <c r="I212" s="25" t="e">
        <f>IFERROR(IF(AND(ISERROR($E213),ISERROR(INDEX(GroceryNSAF!E$2:E$251,MATCH(GroceryNSA!$C212,GroceryNSAF!$A$2:$A$251,0)))),$E212,INDEX(GroceryNSAF!E$2:E$251,MATCH(GroceryNSA!$C212,GroceryNSAF!$A$2:$A$251,0))),NA())</f>
        <v>#N/A</v>
      </c>
      <c r="J212" s="25" t="e">
        <f>IFERROR(IF(AND(ISERROR($E213),ISERROR(INDEX(GroceryNSAF!F$2:F$251,MATCH(GroceryNSA!$C212,GroceryNSAF!$A$2:$A$251,0)))),$E212,INDEX(GroceryNSAF!F$2:F$251,MATCH(GroceryNSA!$C212,GroceryNSAF!$A$2:$A$251,0))),NA())</f>
        <v>#N/A</v>
      </c>
      <c r="V212" s="28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</row>
    <row r="213" spans="1:36" x14ac:dyDescent="0.25">
      <c r="A213" s="23">
        <f t="shared" si="15"/>
        <v>8</v>
      </c>
      <c r="B213" s="23">
        <f t="shared" si="16"/>
        <v>2009</v>
      </c>
      <c r="C213" s="23">
        <v>212</v>
      </c>
      <c r="D213" s="24">
        <v>40026</v>
      </c>
      <c r="E213" s="25">
        <f>IF(ISBLANK(table!F213),NA(),table!F213)</f>
        <v>42995</v>
      </c>
      <c r="F213" s="26" t="e">
        <f>IFERROR(IF(AND(ISERROR($E214),ISERROR(INDEX(GroceryNSAF!B$2:B$251,MATCH(GroceryNSA!$C213,GroceryNSAF!$A$2:$A$251,0)))),$E213,INDEX(GroceryNSAF!B$2:B$251,MATCH(GroceryNSA!$C213,GroceryNSAF!$A$2:$A$251,0))),NA())</f>
        <v>#N/A</v>
      </c>
      <c r="G213" s="25" t="e">
        <f>IFERROR(IF(AND(ISERROR($E214),ISERROR(INDEX(GroceryNSAF!C$2:C$251,MATCH(GroceryNSA!$C213,GroceryNSAF!$A$2:$A$251,0)))),$E213,INDEX(GroceryNSAF!C$2:C$251,MATCH(GroceryNSA!$C213,GroceryNSAF!$A$2:$A$251,0))),NA())</f>
        <v>#N/A</v>
      </c>
      <c r="H213" s="25" t="e">
        <f>IFERROR(IF(AND(ISERROR($E214),ISERROR(INDEX(GroceryNSAF!D$2:D$251,MATCH(GroceryNSA!$C213,GroceryNSAF!$A$2:$A$251,0)))),$E213,INDEX(GroceryNSAF!D$2:D$251,MATCH(GroceryNSA!$C213,GroceryNSAF!$A$2:$A$251,0))),NA())</f>
        <v>#N/A</v>
      </c>
      <c r="I213" s="25" t="e">
        <f>IFERROR(IF(AND(ISERROR($E214),ISERROR(INDEX(GroceryNSAF!E$2:E$251,MATCH(GroceryNSA!$C213,GroceryNSAF!$A$2:$A$251,0)))),$E213,INDEX(GroceryNSAF!E$2:E$251,MATCH(GroceryNSA!$C213,GroceryNSAF!$A$2:$A$251,0))),NA())</f>
        <v>#N/A</v>
      </c>
      <c r="J213" s="25" t="e">
        <f>IFERROR(IF(AND(ISERROR($E214),ISERROR(INDEX(GroceryNSAF!F$2:F$251,MATCH(GroceryNSA!$C213,GroceryNSAF!$A$2:$A$251,0)))),$E213,INDEX(GroceryNSAF!F$2:F$251,MATCH(GroceryNSA!$C213,GroceryNSAF!$A$2:$A$251,0))),NA())</f>
        <v>#N/A</v>
      </c>
      <c r="V213" s="28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</row>
    <row r="214" spans="1:36" x14ac:dyDescent="0.25">
      <c r="A214" s="23">
        <f t="shared" si="15"/>
        <v>9</v>
      </c>
      <c r="B214" s="23">
        <f t="shared" si="16"/>
        <v>2009</v>
      </c>
      <c r="C214" s="23">
        <v>213</v>
      </c>
      <c r="D214" s="24">
        <v>40057</v>
      </c>
      <c r="E214" s="25">
        <f>IF(ISBLANK(table!F214),NA(),table!F214)</f>
        <v>41538</v>
      </c>
      <c r="F214" s="26" t="e">
        <f>IFERROR(IF(AND(ISERROR($E215),ISERROR(INDEX(GroceryNSAF!B$2:B$251,MATCH(GroceryNSA!$C214,GroceryNSAF!$A$2:$A$251,0)))),$E214,INDEX(GroceryNSAF!B$2:B$251,MATCH(GroceryNSA!$C214,GroceryNSAF!$A$2:$A$251,0))),NA())</f>
        <v>#N/A</v>
      </c>
      <c r="G214" s="25" t="e">
        <f>IFERROR(IF(AND(ISERROR($E215),ISERROR(INDEX(GroceryNSAF!C$2:C$251,MATCH(GroceryNSA!$C214,GroceryNSAF!$A$2:$A$251,0)))),$E214,INDEX(GroceryNSAF!C$2:C$251,MATCH(GroceryNSA!$C214,GroceryNSAF!$A$2:$A$251,0))),NA())</f>
        <v>#N/A</v>
      </c>
      <c r="H214" s="25" t="e">
        <f>IFERROR(IF(AND(ISERROR($E215),ISERROR(INDEX(GroceryNSAF!D$2:D$251,MATCH(GroceryNSA!$C214,GroceryNSAF!$A$2:$A$251,0)))),$E214,INDEX(GroceryNSAF!D$2:D$251,MATCH(GroceryNSA!$C214,GroceryNSAF!$A$2:$A$251,0))),NA())</f>
        <v>#N/A</v>
      </c>
      <c r="I214" s="25" t="e">
        <f>IFERROR(IF(AND(ISERROR($E215),ISERROR(INDEX(GroceryNSAF!E$2:E$251,MATCH(GroceryNSA!$C214,GroceryNSAF!$A$2:$A$251,0)))),$E214,INDEX(GroceryNSAF!E$2:E$251,MATCH(GroceryNSA!$C214,GroceryNSAF!$A$2:$A$251,0))),NA())</f>
        <v>#N/A</v>
      </c>
      <c r="J214" s="25" t="e">
        <f>IFERROR(IF(AND(ISERROR($E215),ISERROR(INDEX(GroceryNSAF!F$2:F$251,MATCH(GroceryNSA!$C214,GroceryNSAF!$A$2:$A$251,0)))),$E214,INDEX(GroceryNSAF!F$2:F$251,MATCH(GroceryNSA!$C214,GroceryNSAF!$A$2:$A$251,0))),NA())</f>
        <v>#N/A</v>
      </c>
      <c r="V214" s="28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</row>
    <row r="215" spans="1:36" x14ac:dyDescent="0.25">
      <c r="A215" s="23">
        <f t="shared" si="15"/>
        <v>10</v>
      </c>
      <c r="B215" s="23">
        <f t="shared" si="16"/>
        <v>2009</v>
      </c>
      <c r="C215" s="23">
        <v>214</v>
      </c>
      <c r="D215" s="24">
        <v>40087</v>
      </c>
      <c r="E215" s="25">
        <f>IF(ISBLANK(table!F215),NA(),table!F215)</f>
        <v>43020</v>
      </c>
      <c r="F215" s="26" t="e">
        <f>IFERROR(IF(AND(ISERROR($E216),ISERROR(INDEX(GroceryNSAF!B$2:B$251,MATCH(GroceryNSA!$C215,GroceryNSAF!$A$2:$A$251,0)))),$E215,INDEX(GroceryNSAF!B$2:B$251,MATCH(GroceryNSA!$C215,GroceryNSAF!$A$2:$A$251,0))),NA())</f>
        <v>#N/A</v>
      </c>
      <c r="G215" s="25" t="e">
        <f>IFERROR(IF(AND(ISERROR($E216),ISERROR(INDEX(GroceryNSAF!C$2:C$251,MATCH(GroceryNSA!$C215,GroceryNSAF!$A$2:$A$251,0)))),$E215,INDEX(GroceryNSAF!C$2:C$251,MATCH(GroceryNSA!$C215,GroceryNSAF!$A$2:$A$251,0))),NA())</f>
        <v>#N/A</v>
      </c>
      <c r="H215" s="25" t="e">
        <f>IFERROR(IF(AND(ISERROR($E216),ISERROR(INDEX(GroceryNSAF!D$2:D$251,MATCH(GroceryNSA!$C215,GroceryNSAF!$A$2:$A$251,0)))),$E215,INDEX(GroceryNSAF!D$2:D$251,MATCH(GroceryNSA!$C215,GroceryNSAF!$A$2:$A$251,0))),NA())</f>
        <v>#N/A</v>
      </c>
      <c r="I215" s="25" t="e">
        <f>IFERROR(IF(AND(ISERROR($E216),ISERROR(INDEX(GroceryNSAF!E$2:E$251,MATCH(GroceryNSA!$C215,GroceryNSAF!$A$2:$A$251,0)))),$E215,INDEX(GroceryNSAF!E$2:E$251,MATCH(GroceryNSA!$C215,GroceryNSAF!$A$2:$A$251,0))),NA())</f>
        <v>#N/A</v>
      </c>
      <c r="J215" s="25" t="e">
        <f>IFERROR(IF(AND(ISERROR($E216),ISERROR(INDEX(GroceryNSAF!F$2:F$251,MATCH(GroceryNSA!$C215,GroceryNSAF!$A$2:$A$251,0)))),$E215,INDEX(GroceryNSAF!F$2:F$251,MATCH(GroceryNSA!$C215,GroceryNSAF!$A$2:$A$251,0))),NA())</f>
        <v>#N/A</v>
      </c>
      <c r="V215" s="28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</row>
    <row r="216" spans="1:36" x14ac:dyDescent="0.25">
      <c r="A216" s="23">
        <f t="shared" si="15"/>
        <v>11</v>
      </c>
      <c r="B216" s="23">
        <f t="shared" si="16"/>
        <v>2009</v>
      </c>
      <c r="C216" s="23">
        <v>215</v>
      </c>
      <c r="D216" s="24">
        <v>40118</v>
      </c>
      <c r="E216" s="25">
        <f>IF(ISBLANK(table!F216),NA(),table!F216)</f>
        <v>42508</v>
      </c>
      <c r="F216" s="26" t="e">
        <f>IFERROR(IF(AND(ISERROR($E217),ISERROR(INDEX(GroceryNSAF!B$2:B$251,MATCH(GroceryNSA!$C216,GroceryNSAF!$A$2:$A$251,0)))),$E216,INDEX(GroceryNSAF!B$2:B$251,MATCH(GroceryNSA!$C216,GroceryNSAF!$A$2:$A$251,0))),NA())</f>
        <v>#N/A</v>
      </c>
      <c r="G216" s="25" t="e">
        <f>IFERROR(IF(AND(ISERROR($E217),ISERROR(INDEX(GroceryNSAF!C$2:C$251,MATCH(GroceryNSA!$C216,GroceryNSAF!$A$2:$A$251,0)))),$E216,INDEX(GroceryNSAF!C$2:C$251,MATCH(GroceryNSA!$C216,GroceryNSAF!$A$2:$A$251,0))),NA())</f>
        <v>#N/A</v>
      </c>
      <c r="H216" s="25" t="e">
        <f>IFERROR(IF(AND(ISERROR($E217),ISERROR(INDEX(GroceryNSAF!D$2:D$251,MATCH(GroceryNSA!$C216,GroceryNSAF!$A$2:$A$251,0)))),$E216,INDEX(GroceryNSAF!D$2:D$251,MATCH(GroceryNSA!$C216,GroceryNSAF!$A$2:$A$251,0))),NA())</f>
        <v>#N/A</v>
      </c>
      <c r="I216" s="25" t="e">
        <f>IFERROR(IF(AND(ISERROR($E217),ISERROR(INDEX(GroceryNSAF!E$2:E$251,MATCH(GroceryNSA!$C216,GroceryNSAF!$A$2:$A$251,0)))),$E216,INDEX(GroceryNSAF!E$2:E$251,MATCH(GroceryNSA!$C216,GroceryNSAF!$A$2:$A$251,0))),NA())</f>
        <v>#N/A</v>
      </c>
      <c r="J216" s="25" t="e">
        <f>IFERROR(IF(AND(ISERROR($E217),ISERROR(INDEX(GroceryNSAF!F$2:F$251,MATCH(GroceryNSA!$C216,GroceryNSAF!$A$2:$A$251,0)))),$E216,INDEX(GroceryNSAF!F$2:F$251,MATCH(GroceryNSA!$C216,GroceryNSAF!$A$2:$A$251,0))),NA())</f>
        <v>#N/A</v>
      </c>
      <c r="V216" s="28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</row>
    <row r="217" spans="1:36" x14ac:dyDescent="0.25">
      <c r="A217" s="23">
        <f t="shared" si="15"/>
        <v>12</v>
      </c>
      <c r="B217" s="23">
        <f t="shared" si="16"/>
        <v>2009</v>
      </c>
      <c r="C217" s="23">
        <v>216</v>
      </c>
      <c r="D217" s="24">
        <v>40148</v>
      </c>
      <c r="E217" s="25">
        <f>IF(ISBLANK(table!F217),NA(),table!F217)</f>
        <v>45395</v>
      </c>
      <c r="F217" s="26" t="e">
        <f>IFERROR(IF(AND(ISERROR($E218),ISERROR(INDEX(GroceryNSAF!B$2:B$251,MATCH(GroceryNSA!$C217,GroceryNSAF!$A$2:$A$251,0)))),$E217,INDEX(GroceryNSAF!B$2:B$251,MATCH(GroceryNSA!$C217,GroceryNSAF!$A$2:$A$251,0))),NA())</f>
        <v>#N/A</v>
      </c>
      <c r="G217" s="25" t="e">
        <f>IFERROR(IF(AND(ISERROR($E218),ISERROR(INDEX(GroceryNSAF!C$2:C$251,MATCH(GroceryNSA!$C217,GroceryNSAF!$A$2:$A$251,0)))),$E217,INDEX(GroceryNSAF!C$2:C$251,MATCH(GroceryNSA!$C217,GroceryNSAF!$A$2:$A$251,0))),NA())</f>
        <v>#N/A</v>
      </c>
      <c r="H217" s="25" t="e">
        <f>IFERROR(IF(AND(ISERROR($E218),ISERROR(INDEX(GroceryNSAF!D$2:D$251,MATCH(GroceryNSA!$C217,GroceryNSAF!$A$2:$A$251,0)))),$E217,INDEX(GroceryNSAF!D$2:D$251,MATCH(GroceryNSA!$C217,GroceryNSAF!$A$2:$A$251,0))),NA())</f>
        <v>#N/A</v>
      </c>
      <c r="I217" s="25" t="e">
        <f>IFERROR(IF(AND(ISERROR($E218),ISERROR(INDEX(GroceryNSAF!E$2:E$251,MATCH(GroceryNSA!$C217,GroceryNSAF!$A$2:$A$251,0)))),$E217,INDEX(GroceryNSAF!E$2:E$251,MATCH(GroceryNSA!$C217,GroceryNSAF!$A$2:$A$251,0))),NA())</f>
        <v>#N/A</v>
      </c>
      <c r="J217" s="25" t="e">
        <f>IFERROR(IF(AND(ISERROR($E218),ISERROR(INDEX(GroceryNSAF!F$2:F$251,MATCH(GroceryNSA!$C217,GroceryNSAF!$A$2:$A$251,0)))),$E217,INDEX(GroceryNSAF!F$2:F$251,MATCH(GroceryNSA!$C217,GroceryNSAF!$A$2:$A$251,0))),NA())</f>
        <v>#N/A</v>
      </c>
      <c r="V217" s="28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</row>
    <row r="218" spans="1:36" x14ac:dyDescent="0.25">
      <c r="A218" s="23">
        <f t="shared" si="15"/>
        <v>1</v>
      </c>
      <c r="B218" s="23">
        <f t="shared" si="16"/>
        <v>2010</v>
      </c>
      <c r="C218" s="23">
        <v>217</v>
      </c>
      <c r="D218" s="24">
        <v>40179</v>
      </c>
      <c r="E218" s="25">
        <f>IF(ISBLANK(table!F218),NA(),table!F218)</f>
        <v>42985</v>
      </c>
      <c r="F218" s="26" t="e">
        <f>IFERROR(IF(AND(ISERROR($E219),ISERROR(INDEX(GroceryNSAF!B$2:B$251,MATCH(GroceryNSA!$C218,GroceryNSAF!$A$2:$A$251,0)))),$E218,INDEX(GroceryNSAF!B$2:B$251,MATCH(GroceryNSA!$C218,GroceryNSAF!$A$2:$A$251,0))),NA())</f>
        <v>#N/A</v>
      </c>
      <c r="G218" s="25" t="e">
        <f>IFERROR(IF(AND(ISERROR($E219),ISERROR(INDEX(GroceryNSAF!C$2:C$251,MATCH(GroceryNSA!$C218,GroceryNSAF!$A$2:$A$251,0)))),$E218,INDEX(GroceryNSAF!C$2:C$251,MATCH(GroceryNSA!$C218,GroceryNSAF!$A$2:$A$251,0))),NA())</f>
        <v>#N/A</v>
      </c>
      <c r="H218" s="25" t="e">
        <f>IFERROR(IF(AND(ISERROR($E219),ISERROR(INDEX(GroceryNSAF!D$2:D$251,MATCH(GroceryNSA!$C218,GroceryNSAF!$A$2:$A$251,0)))),$E218,INDEX(GroceryNSAF!D$2:D$251,MATCH(GroceryNSA!$C218,GroceryNSAF!$A$2:$A$251,0))),NA())</f>
        <v>#N/A</v>
      </c>
      <c r="I218" s="25" t="e">
        <f>IFERROR(IF(AND(ISERROR($E219),ISERROR(INDEX(GroceryNSAF!E$2:E$251,MATCH(GroceryNSA!$C218,GroceryNSAF!$A$2:$A$251,0)))),$E218,INDEX(GroceryNSAF!E$2:E$251,MATCH(GroceryNSA!$C218,GroceryNSAF!$A$2:$A$251,0))),NA())</f>
        <v>#N/A</v>
      </c>
      <c r="J218" s="25" t="e">
        <f>IFERROR(IF(AND(ISERROR($E219),ISERROR(INDEX(GroceryNSAF!F$2:F$251,MATCH(GroceryNSA!$C218,GroceryNSAF!$A$2:$A$251,0)))),$E218,INDEX(GroceryNSAF!F$2:F$251,MATCH(GroceryNSA!$C218,GroceryNSAF!$A$2:$A$251,0))),NA())</f>
        <v>#N/A</v>
      </c>
      <c r="V218" s="28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</row>
    <row r="219" spans="1:36" x14ac:dyDescent="0.25">
      <c r="A219" s="23">
        <f t="shared" si="15"/>
        <v>2</v>
      </c>
      <c r="B219" s="23">
        <f t="shared" si="16"/>
        <v>2010</v>
      </c>
      <c r="C219" s="23">
        <v>218</v>
      </c>
      <c r="D219" s="24">
        <v>40210</v>
      </c>
      <c r="E219" s="25">
        <f>IF(ISBLANK(table!F219),NA(),table!F219)</f>
        <v>40061</v>
      </c>
      <c r="F219" s="26" t="e">
        <f>IFERROR(IF(AND(ISERROR($E220),ISERROR(INDEX(GroceryNSAF!B$2:B$251,MATCH(GroceryNSA!$C219,GroceryNSAF!$A$2:$A$251,0)))),$E219,INDEX(GroceryNSAF!B$2:B$251,MATCH(GroceryNSA!$C219,GroceryNSAF!$A$2:$A$251,0))),NA())</f>
        <v>#N/A</v>
      </c>
      <c r="G219" s="25" t="e">
        <f>IFERROR(IF(AND(ISERROR($E220),ISERROR(INDEX(GroceryNSAF!C$2:C$251,MATCH(GroceryNSA!$C219,GroceryNSAF!$A$2:$A$251,0)))),$E219,INDEX(GroceryNSAF!C$2:C$251,MATCH(GroceryNSA!$C219,GroceryNSAF!$A$2:$A$251,0))),NA())</f>
        <v>#N/A</v>
      </c>
      <c r="H219" s="25" t="e">
        <f>IFERROR(IF(AND(ISERROR($E220),ISERROR(INDEX(GroceryNSAF!D$2:D$251,MATCH(GroceryNSA!$C219,GroceryNSAF!$A$2:$A$251,0)))),$E219,INDEX(GroceryNSAF!D$2:D$251,MATCH(GroceryNSA!$C219,GroceryNSAF!$A$2:$A$251,0))),NA())</f>
        <v>#N/A</v>
      </c>
      <c r="I219" s="25" t="e">
        <f>IFERROR(IF(AND(ISERROR($E220),ISERROR(INDEX(GroceryNSAF!E$2:E$251,MATCH(GroceryNSA!$C219,GroceryNSAF!$A$2:$A$251,0)))),$E219,INDEX(GroceryNSAF!E$2:E$251,MATCH(GroceryNSA!$C219,GroceryNSAF!$A$2:$A$251,0))),NA())</f>
        <v>#N/A</v>
      </c>
      <c r="J219" s="25" t="e">
        <f>IFERROR(IF(AND(ISERROR($E220),ISERROR(INDEX(GroceryNSAF!F$2:F$251,MATCH(GroceryNSA!$C219,GroceryNSAF!$A$2:$A$251,0)))),$E219,INDEX(GroceryNSAF!F$2:F$251,MATCH(GroceryNSA!$C219,GroceryNSAF!$A$2:$A$251,0))),NA())</f>
        <v>#N/A</v>
      </c>
      <c r="V219" s="28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</row>
    <row r="220" spans="1:36" x14ac:dyDescent="0.25">
      <c r="A220" s="23">
        <f t="shared" si="15"/>
        <v>3</v>
      </c>
      <c r="B220" s="23">
        <f t="shared" si="16"/>
        <v>2010</v>
      </c>
      <c r="C220" s="23">
        <v>219</v>
      </c>
      <c r="D220" s="24">
        <v>40238</v>
      </c>
      <c r="E220" s="25">
        <f>IF(ISBLANK(table!F220),NA(),table!F220)</f>
        <v>43434</v>
      </c>
      <c r="F220" s="26" t="e">
        <f>IFERROR(IF(AND(ISERROR($E221),ISERROR(INDEX(GroceryNSAF!B$2:B$251,MATCH(GroceryNSA!$C220,GroceryNSAF!$A$2:$A$251,0)))),$E220,INDEX(GroceryNSAF!B$2:B$251,MATCH(GroceryNSA!$C220,GroceryNSAF!$A$2:$A$251,0))),NA())</f>
        <v>#N/A</v>
      </c>
      <c r="G220" s="25" t="e">
        <f>IFERROR(IF(AND(ISERROR($E221),ISERROR(INDEX(GroceryNSAF!C$2:C$251,MATCH(GroceryNSA!$C220,GroceryNSAF!$A$2:$A$251,0)))),$E220,INDEX(GroceryNSAF!C$2:C$251,MATCH(GroceryNSA!$C220,GroceryNSAF!$A$2:$A$251,0))),NA())</f>
        <v>#N/A</v>
      </c>
      <c r="H220" s="25" t="e">
        <f>IFERROR(IF(AND(ISERROR($E221),ISERROR(INDEX(GroceryNSAF!D$2:D$251,MATCH(GroceryNSA!$C220,GroceryNSAF!$A$2:$A$251,0)))),$E220,INDEX(GroceryNSAF!D$2:D$251,MATCH(GroceryNSA!$C220,GroceryNSAF!$A$2:$A$251,0))),NA())</f>
        <v>#N/A</v>
      </c>
      <c r="I220" s="25" t="e">
        <f>IFERROR(IF(AND(ISERROR($E221),ISERROR(INDEX(GroceryNSAF!E$2:E$251,MATCH(GroceryNSA!$C220,GroceryNSAF!$A$2:$A$251,0)))),$E220,INDEX(GroceryNSAF!E$2:E$251,MATCH(GroceryNSA!$C220,GroceryNSAF!$A$2:$A$251,0))),NA())</f>
        <v>#N/A</v>
      </c>
      <c r="J220" s="25" t="e">
        <f>IFERROR(IF(AND(ISERROR($E221),ISERROR(INDEX(GroceryNSAF!F$2:F$251,MATCH(GroceryNSA!$C220,GroceryNSAF!$A$2:$A$251,0)))),$E220,INDEX(GroceryNSAF!F$2:F$251,MATCH(GroceryNSA!$C220,GroceryNSAF!$A$2:$A$251,0))),NA())</f>
        <v>#N/A</v>
      </c>
      <c r="V220" s="28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</row>
    <row r="221" spans="1:36" x14ac:dyDescent="0.25">
      <c r="A221" s="23">
        <f t="shared" si="15"/>
        <v>4</v>
      </c>
      <c r="B221" s="23">
        <f t="shared" si="16"/>
        <v>2010</v>
      </c>
      <c r="C221" s="23">
        <v>220</v>
      </c>
      <c r="D221" s="24">
        <v>40269</v>
      </c>
      <c r="E221" s="25">
        <f>IF(ISBLANK(table!F221),NA(),table!F221)</f>
        <v>42236</v>
      </c>
      <c r="F221" s="26" t="e">
        <f>IFERROR(IF(AND(ISERROR($E222),ISERROR(INDEX(GroceryNSAF!B$2:B$251,MATCH(GroceryNSA!$C221,GroceryNSAF!$A$2:$A$251,0)))),$E221,INDEX(GroceryNSAF!B$2:B$251,MATCH(GroceryNSA!$C221,GroceryNSAF!$A$2:$A$251,0))),NA())</f>
        <v>#N/A</v>
      </c>
      <c r="G221" s="25" t="e">
        <f>IFERROR(IF(AND(ISERROR($E222),ISERROR(INDEX(GroceryNSAF!C$2:C$251,MATCH(GroceryNSA!$C221,GroceryNSAF!$A$2:$A$251,0)))),$E221,INDEX(GroceryNSAF!C$2:C$251,MATCH(GroceryNSA!$C221,GroceryNSAF!$A$2:$A$251,0))),NA())</f>
        <v>#N/A</v>
      </c>
      <c r="H221" s="25" t="e">
        <f>IFERROR(IF(AND(ISERROR($E222),ISERROR(INDEX(GroceryNSAF!D$2:D$251,MATCH(GroceryNSA!$C221,GroceryNSAF!$A$2:$A$251,0)))),$E221,INDEX(GroceryNSAF!D$2:D$251,MATCH(GroceryNSA!$C221,GroceryNSAF!$A$2:$A$251,0))),NA())</f>
        <v>#N/A</v>
      </c>
      <c r="I221" s="25" t="e">
        <f>IFERROR(IF(AND(ISERROR($E222),ISERROR(INDEX(GroceryNSAF!E$2:E$251,MATCH(GroceryNSA!$C221,GroceryNSAF!$A$2:$A$251,0)))),$E221,INDEX(GroceryNSAF!E$2:E$251,MATCH(GroceryNSA!$C221,GroceryNSAF!$A$2:$A$251,0))),NA())</f>
        <v>#N/A</v>
      </c>
      <c r="J221" s="25" t="e">
        <f>IFERROR(IF(AND(ISERROR($E222),ISERROR(INDEX(GroceryNSAF!F$2:F$251,MATCH(GroceryNSA!$C221,GroceryNSAF!$A$2:$A$251,0)))),$E221,INDEX(GroceryNSAF!F$2:F$251,MATCH(GroceryNSA!$C221,GroceryNSAF!$A$2:$A$251,0))),NA())</f>
        <v>#N/A</v>
      </c>
      <c r="V221" s="28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</row>
    <row r="222" spans="1:36" x14ac:dyDescent="0.25">
      <c r="A222" s="23">
        <f t="shared" si="15"/>
        <v>5</v>
      </c>
      <c r="B222" s="23">
        <f t="shared" si="16"/>
        <v>2010</v>
      </c>
      <c r="C222" s="23">
        <v>221</v>
      </c>
      <c r="D222" s="24">
        <v>40299</v>
      </c>
      <c r="E222" s="25">
        <f>IF(ISBLANK(table!F222),NA(),table!F222)</f>
        <v>44607</v>
      </c>
      <c r="F222" s="26" t="e">
        <f>IFERROR(IF(AND(ISERROR($E223),ISERROR(INDEX(GroceryNSAF!B$2:B$251,MATCH(GroceryNSA!$C222,GroceryNSAF!$A$2:$A$251,0)))),$E222,INDEX(GroceryNSAF!B$2:B$251,MATCH(GroceryNSA!$C222,GroceryNSAF!$A$2:$A$251,0))),NA())</f>
        <v>#N/A</v>
      </c>
      <c r="G222" s="25" t="e">
        <f>IFERROR(IF(AND(ISERROR($E223),ISERROR(INDEX(GroceryNSAF!C$2:C$251,MATCH(GroceryNSA!$C222,GroceryNSAF!$A$2:$A$251,0)))),$E222,INDEX(GroceryNSAF!C$2:C$251,MATCH(GroceryNSA!$C222,GroceryNSAF!$A$2:$A$251,0))),NA())</f>
        <v>#N/A</v>
      </c>
      <c r="H222" s="25" t="e">
        <f>IFERROR(IF(AND(ISERROR($E223),ISERROR(INDEX(GroceryNSAF!D$2:D$251,MATCH(GroceryNSA!$C222,GroceryNSAF!$A$2:$A$251,0)))),$E222,INDEX(GroceryNSAF!D$2:D$251,MATCH(GroceryNSA!$C222,GroceryNSAF!$A$2:$A$251,0))),NA())</f>
        <v>#N/A</v>
      </c>
      <c r="I222" s="25" t="e">
        <f>IFERROR(IF(AND(ISERROR($E223),ISERROR(INDEX(GroceryNSAF!E$2:E$251,MATCH(GroceryNSA!$C222,GroceryNSAF!$A$2:$A$251,0)))),$E222,INDEX(GroceryNSAF!E$2:E$251,MATCH(GroceryNSA!$C222,GroceryNSAF!$A$2:$A$251,0))),NA())</f>
        <v>#N/A</v>
      </c>
      <c r="J222" s="25" t="e">
        <f>IFERROR(IF(AND(ISERROR($E223),ISERROR(INDEX(GroceryNSAF!F$2:F$251,MATCH(GroceryNSA!$C222,GroceryNSAF!$A$2:$A$251,0)))),$E222,INDEX(GroceryNSAF!F$2:F$251,MATCH(GroceryNSA!$C222,GroceryNSAF!$A$2:$A$251,0))),NA())</f>
        <v>#N/A</v>
      </c>
      <c r="V222" s="28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</row>
    <row r="223" spans="1:36" x14ac:dyDescent="0.25">
      <c r="A223" s="23">
        <f t="shared" si="15"/>
        <v>6</v>
      </c>
      <c r="B223" s="23">
        <f t="shared" si="16"/>
        <v>2010</v>
      </c>
      <c r="C223" s="23">
        <v>222</v>
      </c>
      <c r="D223" s="24">
        <v>40330</v>
      </c>
      <c r="E223" s="25">
        <f>IF(ISBLANK(table!F223),NA(),table!F223)</f>
        <v>42877</v>
      </c>
      <c r="F223" s="26" t="e">
        <f>IFERROR(IF(AND(ISERROR($E224),ISERROR(INDEX(GroceryNSAF!B$2:B$251,MATCH(GroceryNSA!$C223,GroceryNSAF!$A$2:$A$251,0)))),$E223,INDEX(GroceryNSAF!B$2:B$251,MATCH(GroceryNSA!$C223,GroceryNSAF!$A$2:$A$251,0))),NA())</f>
        <v>#N/A</v>
      </c>
      <c r="G223" s="25" t="e">
        <f>IFERROR(IF(AND(ISERROR($E224),ISERROR(INDEX(GroceryNSAF!C$2:C$251,MATCH(GroceryNSA!$C223,GroceryNSAF!$A$2:$A$251,0)))),$E223,INDEX(GroceryNSAF!C$2:C$251,MATCH(GroceryNSA!$C223,GroceryNSAF!$A$2:$A$251,0))),NA())</f>
        <v>#N/A</v>
      </c>
      <c r="H223" s="25" t="e">
        <f>IFERROR(IF(AND(ISERROR($E224),ISERROR(INDEX(GroceryNSAF!D$2:D$251,MATCH(GroceryNSA!$C223,GroceryNSAF!$A$2:$A$251,0)))),$E223,INDEX(GroceryNSAF!D$2:D$251,MATCH(GroceryNSA!$C223,GroceryNSAF!$A$2:$A$251,0))),NA())</f>
        <v>#N/A</v>
      </c>
      <c r="I223" s="25" t="e">
        <f>IFERROR(IF(AND(ISERROR($E224),ISERROR(INDEX(GroceryNSAF!E$2:E$251,MATCH(GroceryNSA!$C223,GroceryNSAF!$A$2:$A$251,0)))),$E223,INDEX(GroceryNSAF!E$2:E$251,MATCH(GroceryNSA!$C223,GroceryNSAF!$A$2:$A$251,0))),NA())</f>
        <v>#N/A</v>
      </c>
      <c r="J223" s="25" t="e">
        <f>IFERROR(IF(AND(ISERROR($E224),ISERROR(INDEX(GroceryNSAF!F$2:F$251,MATCH(GroceryNSA!$C223,GroceryNSAF!$A$2:$A$251,0)))),$E223,INDEX(GroceryNSAF!F$2:F$251,MATCH(GroceryNSA!$C223,GroceryNSAF!$A$2:$A$251,0))),NA())</f>
        <v>#N/A</v>
      </c>
      <c r="V223" s="28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</row>
    <row r="224" spans="1:36" x14ac:dyDescent="0.25">
      <c r="A224" s="23">
        <f t="shared" si="15"/>
        <v>7</v>
      </c>
      <c r="B224" s="23">
        <f t="shared" si="16"/>
        <v>2010</v>
      </c>
      <c r="C224" s="23">
        <v>223</v>
      </c>
      <c r="D224" s="24">
        <v>40360</v>
      </c>
      <c r="E224" s="25">
        <f>IF(ISBLANK(table!F224),NA(),table!F224)</f>
        <v>44559</v>
      </c>
      <c r="F224" s="26" t="e">
        <f>IFERROR(IF(AND(ISERROR($E225),ISERROR(INDEX(GroceryNSAF!B$2:B$251,MATCH(GroceryNSA!$C224,GroceryNSAF!$A$2:$A$251,0)))),$E224,INDEX(GroceryNSAF!B$2:B$251,MATCH(GroceryNSA!$C224,GroceryNSAF!$A$2:$A$251,0))),NA())</f>
        <v>#N/A</v>
      </c>
      <c r="G224" s="25" t="e">
        <f>IFERROR(IF(AND(ISERROR($E225),ISERROR(INDEX(GroceryNSAF!C$2:C$251,MATCH(GroceryNSA!$C224,GroceryNSAF!$A$2:$A$251,0)))),$E224,INDEX(GroceryNSAF!C$2:C$251,MATCH(GroceryNSA!$C224,GroceryNSAF!$A$2:$A$251,0))),NA())</f>
        <v>#N/A</v>
      </c>
      <c r="H224" s="25" t="e">
        <f>IFERROR(IF(AND(ISERROR($E225),ISERROR(INDEX(GroceryNSAF!D$2:D$251,MATCH(GroceryNSA!$C224,GroceryNSAF!$A$2:$A$251,0)))),$E224,INDEX(GroceryNSAF!D$2:D$251,MATCH(GroceryNSA!$C224,GroceryNSAF!$A$2:$A$251,0))),NA())</f>
        <v>#N/A</v>
      </c>
      <c r="I224" s="25" t="e">
        <f>IFERROR(IF(AND(ISERROR($E225),ISERROR(INDEX(GroceryNSAF!E$2:E$251,MATCH(GroceryNSA!$C224,GroceryNSAF!$A$2:$A$251,0)))),$E224,INDEX(GroceryNSAF!E$2:E$251,MATCH(GroceryNSA!$C224,GroceryNSAF!$A$2:$A$251,0))),NA())</f>
        <v>#N/A</v>
      </c>
      <c r="J224" s="25" t="e">
        <f>IFERROR(IF(AND(ISERROR($E225),ISERROR(INDEX(GroceryNSAF!F$2:F$251,MATCH(GroceryNSA!$C224,GroceryNSAF!$A$2:$A$251,0)))),$E224,INDEX(GroceryNSAF!F$2:F$251,MATCH(GroceryNSA!$C224,GroceryNSAF!$A$2:$A$251,0))),NA())</f>
        <v>#N/A</v>
      </c>
      <c r="V224" s="28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</row>
    <row r="225" spans="1:36" x14ac:dyDescent="0.25">
      <c r="A225" s="23">
        <f t="shared" si="15"/>
        <v>8</v>
      </c>
      <c r="B225" s="23">
        <f t="shared" si="16"/>
        <v>2010</v>
      </c>
      <c r="C225" s="23">
        <v>224</v>
      </c>
      <c r="D225" s="24">
        <v>40391</v>
      </c>
      <c r="E225" s="25">
        <f>IF(ISBLANK(table!F225),NA(),table!F225)</f>
        <v>43431</v>
      </c>
      <c r="F225" s="26" t="e">
        <f>IFERROR(IF(AND(ISERROR($E226),ISERROR(INDEX(GroceryNSAF!B$2:B$251,MATCH(GroceryNSA!$C225,GroceryNSAF!$A$2:$A$251,0)))),$E225,INDEX(GroceryNSAF!B$2:B$251,MATCH(GroceryNSA!$C225,GroceryNSAF!$A$2:$A$251,0))),NA())</f>
        <v>#N/A</v>
      </c>
      <c r="G225" s="25" t="e">
        <f>IFERROR(IF(AND(ISERROR($E226),ISERROR(INDEX(GroceryNSAF!C$2:C$251,MATCH(GroceryNSA!$C225,GroceryNSAF!$A$2:$A$251,0)))),$E225,INDEX(GroceryNSAF!C$2:C$251,MATCH(GroceryNSA!$C225,GroceryNSAF!$A$2:$A$251,0))),NA())</f>
        <v>#N/A</v>
      </c>
      <c r="H225" s="25" t="e">
        <f>IFERROR(IF(AND(ISERROR($E226),ISERROR(INDEX(GroceryNSAF!D$2:D$251,MATCH(GroceryNSA!$C225,GroceryNSAF!$A$2:$A$251,0)))),$E225,INDEX(GroceryNSAF!D$2:D$251,MATCH(GroceryNSA!$C225,GroceryNSAF!$A$2:$A$251,0))),NA())</f>
        <v>#N/A</v>
      </c>
      <c r="I225" s="25" t="e">
        <f>IFERROR(IF(AND(ISERROR($E226),ISERROR(INDEX(GroceryNSAF!E$2:E$251,MATCH(GroceryNSA!$C225,GroceryNSAF!$A$2:$A$251,0)))),$E225,INDEX(GroceryNSAF!E$2:E$251,MATCH(GroceryNSA!$C225,GroceryNSAF!$A$2:$A$251,0))),NA())</f>
        <v>#N/A</v>
      </c>
      <c r="J225" s="25" t="e">
        <f>IFERROR(IF(AND(ISERROR($E226),ISERROR(INDEX(GroceryNSAF!F$2:F$251,MATCH(GroceryNSA!$C225,GroceryNSAF!$A$2:$A$251,0)))),$E225,INDEX(GroceryNSAF!F$2:F$251,MATCH(GroceryNSA!$C225,GroceryNSAF!$A$2:$A$251,0))),NA())</f>
        <v>#N/A</v>
      </c>
      <c r="V225" s="28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</row>
    <row r="226" spans="1:36" x14ac:dyDescent="0.25">
      <c r="A226" s="23">
        <f t="shared" si="15"/>
        <v>9</v>
      </c>
      <c r="B226" s="23">
        <f t="shared" si="16"/>
        <v>2010</v>
      </c>
      <c r="C226" s="23">
        <v>225</v>
      </c>
      <c r="D226" s="24">
        <v>40422</v>
      </c>
      <c r="E226" s="25">
        <f>IF(ISBLANK(table!F226),NA(),table!F226)</f>
        <v>42642</v>
      </c>
      <c r="F226" s="26" t="e">
        <f>IFERROR(IF(AND(ISERROR($E227),ISERROR(INDEX(GroceryNSAF!B$2:B$251,MATCH(GroceryNSA!$C226,GroceryNSAF!$A$2:$A$251,0)))),$E226,INDEX(GroceryNSAF!B$2:B$251,MATCH(GroceryNSA!$C226,GroceryNSAF!$A$2:$A$251,0))),NA())</f>
        <v>#N/A</v>
      </c>
      <c r="G226" s="25" t="e">
        <f>IFERROR(IF(AND(ISERROR($E227),ISERROR(INDEX(GroceryNSAF!C$2:C$251,MATCH(GroceryNSA!$C226,GroceryNSAF!$A$2:$A$251,0)))),$E226,INDEX(GroceryNSAF!C$2:C$251,MATCH(GroceryNSA!$C226,GroceryNSAF!$A$2:$A$251,0))),NA())</f>
        <v>#N/A</v>
      </c>
      <c r="H226" s="25" t="e">
        <f>IFERROR(IF(AND(ISERROR($E227),ISERROR(INDEX(GroceryNSAF!D$2:D$251,MATCH(GroceryNSA!$C226,GroceryNSAF!$A$2:$A$251,0)))),$E226,INDEX(GroceryNSAF!D$2:D$251,MATCH(GroceryNSA!$C226,GroceryNSAF!$A$2:$A$251,0))),NA())</f>
        <v>#N/A</v>
      </c>
      <c r="I226" s="25" t="e">
        <f>IFERROR(IF(AND(ISERROR($E227),ISERROR(INDEX(GroceryNSAF!E$2:E$251,MATCH(GroceryNSA!$C226,GroceryNSAF!$A$2:$A$251,0)))),$E226,INDEX(GroceryNSAF!E$2:E$251,MATCH(GroceryNSA!$C226,GroceryNSAF!$A$2:$A$251,0))),NA())</f>
        <v>#N/A</v>
      </c>
      <c r="J226" s="25" t="e">
        <f>IFERROR(IF(AND(ISERROR($E227),ISERROR(INDEX(GroceryNSAF!F$2:F$251,MATCH(GroceryNSA!$C226,GroceryNSAF!$A$2:$A$251,0)))),$E226,INDEX(GroceryNSAF!F$2:F$251,MATCH(GroceryNSA!$C226,GroceryNSAF!$A$2:$A$251,0))),NA())</f>
        <v>#N/A</v>
      </c>
      <c r="V226" s="28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</row>
    <row r="227" spans="1:36" x14ac:dyDescent="0.25">
      <c r="A227" s="23">
        <f t="shared" si="15"/>
        <v>10</v>
      </c>
      <c r="B227" s="23">
        <f t="shared" si="16"/>
        <v>2010</v>
      </c>
      <c r="C227" s="23">
        <v>226</v>
      </c>
      <c r="D227" s="24">
        <v>40452</v>
      </c>
      <c r="E227" s="25">
        <f>IF(ISBLANK(table!F227),NA(),table!F227)</f>
        <v>43536</v>
      </c>
      <c r="F227" s="26" t="e">
        <f>IFERROR(IF(AND(ISERROR($E228),ISERROR(INDEX(GroceryNSAF!B$2:B$251,MATCH(GroceryNSA!$C227,GroceryNSAF!$A$2:$A$251,0)))),$E227,INDEX(GroceryNSAF!B$2:B$251,MATCH(GroceryNSA!$C227,GroceryNSAF!$A$2:$A$251,0))),NA())</f>
        <v>#N/A</v>
      </c>
      <c r="G227" s="25" t="e">
        <f>IFERROR(IF(AND(ISERROR($E228),ISERROR(INDEX(GroceryNSAF!C$2:C$251,MATCH(GroceryNSA!$C227,GroceryNSAF!$A$2:$A$251,0)))),$E227,INDEX(GroceryNSAF!C$2:C$251,MATCH(GroceryNSA!$C227,GroceryNSAF!$A$2:$A$251,0))),NA())</f>
        <v>#N/A</v>
      </c>
      <c r="H227" s="25" t="e">
        <f>IFERROR(IF(AND(ISERROR($E228),ISERROR(INDEX(GroceryNSAF!D$2:D$251,MATCH(GroceryNSA!$C227,GroceryNSAF!$A$2:$A$251,0)))),$E227,INDEX(GroceryNSAF!D$2:D$251,MATCH(GroceryNSA!$C227,GroceryNSAF!$A$2:$A$251,0))),NA())</f>
        <v>#N/A</v>
      </c>
      <c r="I227" s="25" t="e">
        <f>IFERROR(IF(AND(ISERROR($E228),ISERROR(INDEX(GroceryNSAF!E$2:E$251,MATCH(GroceryNSA!$C227,GroceryNSAF!$A$2:$A$251,0)))),$E227,INDEX(GroceryNSAF!E$2:E$251,MATCH(GroceryNSA!$C227,GroceryNSAF!$A$2:$A$251,0))),NA())</f>
        <v>#N/A</v>
      </c>
      <c r="J227" s="25" t="e">
        <f>IFERROR(IF(AND(ISERROR($E228),ISERROR(INDEX(GroceryNSAF!F$2:F$251,MATCH(GroceryNSA!$C227,GroceryNSAF!$A$2:$A$251,0)))),$E227,INDEX(GroceryNSAF!F$2:F$251,MATCH(GroceryNSA!$C227,GroceryNSAF!$A$2:$A$251,0))),NA())</f>
        <v>#N/A</v>
      </c>
      <c r="V227" s="28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</row>
    <row r="228" spans="1:36" x14ac:dyDescent="0.25">
      <c r="A228" s="23">
        <f t="shared" si="15"/>
        <v>11</v>
      </c>
      <c r="B228" s="23">
        <f t="shared" si="16"/>
        <v>2010</v>
      </c>
      <c r="C228" s="23">
        <v>227</v>
      </c>
      <c r="D228" s="24">
        <v>40483</v>
      </c>
      <c r="E228" s="25">
        <f>IF(ISBLANK(table!F228),NA(),table!F228)</f>
        <v>43724</v>
      </c>
      <c r="F228" s="26" t="e">
        <f>IFERROR(IF(AND(ISERROR($E229),ISERROR(INDEX(GroceryNSAF!B$2:B$251,MATCH(GroceryNSA!$C228,GroceryNSAF!$A$2:$A$251,0)))),$E228,INDEX(GroceryNSAF!B$2:B$251,MATCH(GroceryNSA!$C228,GroceryNSAF!$A$2:$A$251,0))),NA())</f>
        <v>#N/A</v>
      </c>
      <c r="G228" s="25" t="e">
        <f>IFERROR(IF(AND(ISERROR($E229),ISERROR(INDEX(GroceryNSAF!C$2:C$251,MATCH(GroceryNSA!$C228,GroceryNSAF!$A$2:$A$251,0)))),$E228,INDEX(GroceryNSAF!C$2:C$251,MATCH(GroceryNSA!$C228,GroceryNSAF!$A$2:$A$251,0))),NA())</f>
        <v>#N/A</v>
      </c>
      <c r="H228" s="25" t="e">
        <f>IFERROR(IF(AND(ISERROR($E229),ISERROR(INDEX(GroceryNSAF!D$2:D$251,MATCH(GroceryNSA!$C228,GroceryNSAF!$A$2:$A$251,0)))),$E228,INDEX(GroceryNSAF!D$2:D$251,MATCH(GroceryNSA!$C228,GroceryNSAF!$A$2:$A$251,0))),NA())</f>
        <v>#N/A</v>
      </c>
      <c r="I228" s="25" t="e">
        <f>IFERROR(IF(AND(ISERROR($E229),ISERROR(INDEX(GroceryNSAF!E$2:E$251,MATCH(GroceryNSA!$C228,GroceryNSAF!$A$2:$A$251,0)))),$E228,INDEX(GroceryNSAF!E$2:E$251,MATCH(GroceryNSA!$C228,GroceryNSAF!$A$2:$A$251,0))),NA())</f>
        <v>#N/A</v>
      </c>
      <c r="J228" s="25" t="e">
        <f>IFERROR(IF(AND(ISERROR($E229),ISERROR(INDEX(GroceryNSAF!F$2:F$251,MATCH(GroceryNSA!$C228,GroceryNSAF!$A$2:$A$251,0)))),$E228,INDEX(GroceryNSAF!F$2:F$251,MATCH(GroceryNSA!$C228,GroceryNSAF!$A$2:$A$251,0))),NA())</f>
        <v>#N/A</v>
      </c>
      <c r="V228" s="28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</row>
    <row r="229" spans="1:36" x14ac:dyDescent="0.25">
      <c r="A229" s="23">
        <f t="shared" si="15"/>
        <v>12</v>
      </c>
      <c r="B229" s="23">
        <f t="shared" si="16"/>
        <v>2010</v>
      </c>
      <c r="C229" s="23">
        <v>228</v>
      </c>
      <c r="D229" s="24">
        <v>40513</v>
      </c>
      <c r="E229" s="25">
        <f>IF(ISBLANK(table!F229),NA(),table!F229)</f>
        <v>46658</v>
      </c>
      <c r="F229" s="26" t="e">
        <f>IFERROR(IF(AND(ISERROR($E230),ISERROR(INDEX(GroceryNSAF!B$2:B$251,MATCH(GroceryNSA!$C229,GroceryNSAF!$A$2:$A$251,0)))),$E229,INDEX(GroceryNSAF!B$2:B$251,MATCH(GroceryNSA!$C229,GroceryNSAF!$A$2:$A$251,0))),NA())</f>
        <v>#N/A</v>
      </c>
      <c r="G229" s="25" t="e">
        <f>IFERROR(IF(AND(ISERROR($E230),ISERROR(INDEX(GroceryNSAF!C$2:C$251,MATCH(GroceryNSA!$C229,GroceryNSAF!$A$2:$A$251,0)))),$E229,INDEX(GroceryNSAF!C$2:C$251,MATCH(GroceryNSA!$C229,GroceryNSAF!$A$2:$A$251,0))),NA())</f>
        <v>#N/A</v>
      </c>
      <c r="H229" s="25" t="e">
        <f>IFERROR(IF(AND(ISERROR($E230),ISERROR(INDEX(GroceryNSAF!D$2:D$251,MATCH(GroceryNSA!$C229,GroceryNSAF!$A$2:$A$251,0)))),$E229,INDEX(GroceryNSAF!D$2:D$251,MATCH(GroceryNSA!$C229,GroceryNSAF!$A$2:$A$251,0))),NA())</f>
        <v>#N/A</v>
      </c>
      <c r="I229" s="25" t="e">
        <f>IFERROR(IF(AND(ISERROR($E230),ISERROR(INDEX(GroceryNSAF!E$2:E$251,MATCH(GroceryNSA!$C229,GroceryNSAF!$A$2:$A$251,0)))),$E229,INDEX(GroceryNSAF!E$2:E$251,MATCH(GroceryNSA!$C229,GroceryNSAF!$A$2:$A$251,0))),NA())</f>
        <v>#N/A</v>
      </c>
      <c r="J229" s="25" t="e">
        <f>IFERROR(IF(AND(ISERROR($E230),ISERROR(INDEX(GroceryNSAF!F$2:F$251,MATCH(GroceryNSA!$C229,GroceryNSAF!$A$2:$A$251,0)))),$E229,INDEX(GroceryNSAF!F$2:F$251,MATCH(GroceryNSA!$C229,GroceryNSAF!$A$2:$A$251,0))),NA())</f>
        <v>#N/A</v>
      </c>
      <c r="V229" s="28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</row>
    <row r="230" spans="1:36" x14ac:dyDescent="0.25">
      <c r="A230" s="23">
        <f t="shared" si="15"/>
        <v>1</v>
      </c>
      <c r="B230" s="23">
        <f t="shared" si="16"/>
        <v>2011</v>
      </c>
      <c r="C230" s="23">
        <v>229</v>
      </c>
      <c r="D230" s="24">
        <v>40544</v>
      </c>
      <c r="E230" s="25">
        <f>IF(ISBLANK(table!F230),NA(),table!F230)</f>
        <v>44282</v>
      </c>
      <c r="F230" s="26" t="e">
        <f>IFERROR(IF(AND(ISERROR($E231),ISERROR(INDEX(GroceryNSAF!B$2:B$251,MATCH(GroceryNSA!$C230,GroceryNSAF!$A$2:$A$251,0)))),$E230,INDEX(GroceryNSAF!B$2:B$251,MATCH(GroceryNSA!$C230,GroceryNSAF!$A$2:$A$251,0))),NA())</f>
        <v>#N/A</v>
      </c>
      <c r="G230" s="25" t="e">
        <f>IFERROR(IF(AND(ISERROR($E231),ISERROR(INDEX(GroceryNSAF!C$2:C$251,MATCH(GroceryNSA!$C230,GroceryNSAF!$A$2:$A$251,0)))),$E230,INDEX(GroceryNSAF!C$2:C$251,MATCH(GroceryNSA!$C230,GroceryNSAF!$A$2:$A$251,0))),NA())</f>
        <v>#N/A</v>
      </c>
      <c r="H230" s="25" t="e">
        <f>IFERROR(IF(AND(ISERROR($E231),ISERROR(INDEX(GroceryNSAF!D$2:D$251,MATCH(GroceryNSA!$C230,GroceryNSAF!$A$2:$A$251,0)))),$E230,INDEX(GroceryNSAF!D$2:D$251,MATCH(GroceryNSA!$C230,GroceryNSAF!$A$2:$A$251,0))),NA())</f>
        <v>#N/A</v>
      </c>
      <c r="I230" s="25" t="e">
        <f>IFERROR(IF(AND(ISERROR($E231),ISERROR(INDEX(GroceryNSAF!E$2:E$251,MATCH(GroceryNSA!$C230,GroceryNSAF!$A$2:$A$251,0)))),$E230,INDEX(GroceryNSAF!E$2:E$251,MATCH(GroceryNSA!$C230,GroceryNSAF!$A$2:$A$251,0))),NA())</f>
        <v>#N/A</v>
      </c>
      <c r="J230" s="25" t="e">
        <f>IFERROR(IF(AND(ISERROR($E231),ISERROR(INDEX(GroceryNSAF!F$2:F$251,MATCH(GroceryNSA!$C230,GroceryNSAF!$A$2:$A$251,0)))),$E230,INDEX(GroceryNSAF!F$2:F$251,MATCH(GroceryNSA!$C230,GroceryNSAF!$A$2:$A$251,0))),NA())</f>
        <v>#N/A</v>
      </c>
      <c r="V230" s="28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</row>
    <row r="231" spans="1:36" x14ac:dyDescent="0.25">
      <c r="A231" s="23">
        <f t="shared" si="15"/>
        <v>2</v>
      </c>
      <c r="B231" s="23">
        <f t="shared" si="16"/>
        <v>2011</v>
      </c>
      <c r="C231" s="23">
        <v>230</v>
      </c>
      <c r="D231" s="24">
        <v>40575</v>
      </c>
      <c r="E231" s="25">
        <f>IF(ISBLANK(table!F231),NA(),table!F231)</f>
        <v>41229</v>
      </c>
      <c r="F231" s="26" t="e">
        <f>IFERROR(IF(AND(ISERROR($E232),ISERROR(INDEX(GroceryNSAF!B$2:B$251,MATCH(GroceryNSA!$C231,GroceryNSAF!$A$2:$A$251,0)))),$E231,INDEX(GroceryNSAF!B$2:B$251,MATCH(GroceryNSA!$C231,GroceryNSAF!$A$2:$A$251,0))),NA())</f>
        <v>#N/A</v>
      </c>
      <c r="G231" s="25" t="e">
        <f>IFERROR(IF(AND(ISERROR($E232),ISERROR(INDEX(GroceryNSAF!C$2:C$251,MATCH(GroceryNSA!$C231,GroceryNSAF!$A$2:$A$251,0)))),$E231,INDEX(GroceryNSAF!C$2:C$251,MATCH(GroceryNSA!$C231,GroceryNSAF!$A$2:$A$251,0))),NA())</f>
        <v>#N/A</v>
      </c>
      <c r="H231" s="25" t="e">
        <f>IFERROR(IF(AND(ISERROR($E232),ISERROR(INDEX(GroceryNSAF!D$2:D$251,MATCH(GroceryNSA!$C231,GroceryNSAF!$A$2:$A$251,0)))),$E231,INDEX(GroceryNSAF!D$2:D$251,MATCH(GroceryNSA!$C231,GroceryNSAF!$A$2:$A$251,0))),NA())</f>
        <v>#N/A</v>
      </c>
      <c r="I231" s="25" t="e">
        <f>IFERROR(IF(AND(ISERROR($E232),ISERROR(INDEX(GroceryNSAF!E$2:E$251,MATCH(GroceryNSA!$C231,GroceryNSAF!$A$2:$A$251,0)))),$E231,INDEX(GroceryNSAF!E$2:E$251,MATCH(GroceryNSA!$C231,GroceryNSAF!$A$2:$A$251,0))),NA())</f>
        <v>#N/A</v>
      </c>
      <c r="J231" s="25" t="e">
        <f>IFERROR(IF(AND(ISERROR($E232),ISERROR(INDEX(GroceryNSAF!F$2:F$251,MATCH(GroceryNSA!$C231,GroceryNSAF!$A$2:$A$251,0)))),$E231,INDEX(GroceryNSAF!F$2:F$251,MATCH(GroceryNSA!$C231,GroceryNSAF!$A$2:$A$251,0))),NA())</f>
        <v>#N/A</v>
      </c>
      <c r="V231" s="28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</row>
    <row r="232" spans="1:36" x14ac:dyDescent="0.25">
      <c r="A232" s="23">
        <f t="shared" si="15"/>
        <v>3</v>
      </c>
      <c r="B232" s="23">
        <f t="shared" si="16"/>
        <v>2011</v>
      </c>
      <c r="C232" s="23">
        <v>231</v>
      </c>
      <c r="D232" s="24">
        <v>40603</v>
      </c>
      <c r="E232" s="25">
        <f>IF(ISBLANK(table!F232),NA(),table!F232)</f>
        <v>45068</v>
      </c>
      <c r="F232" s="26" t="e">
        <f>IFERROR(IF(AND(ISERROR($E233),ISERROR(INDEX(GroceryNSAF!B$2:B$251,MATCH(GroceryNSA!$C232,GroceryNSAF!$A$2:$A$251,0)))),$E232,INDEX(GroceryNSAF!B$2:B$251,MATCH(GroceryNSA!$C232,GroceryNSAF!$A$2:$A$251,0))),NA())</f>
        <v>#N/A</v>
      </c>
      <c r="G232" s="25" t="e">
        <f>IFERROR(IF(AND(ISERROR($E233),ISERROR(INDEX(GroceryNSAF!C$2:C$251,MATCH(GroceryNSA!$C232,GroceryNSAF!$A$2:$A$251,0)))),$E232,INDEX(GroceryNSAF!C$2:C$251,MATCH(GroceryNSA!$C232,GroceryNSAF!$A$2:$A$251,0))),NA())</f>
        <v>#N/A</v>
      </c>
      <c r="H232" s="25" t="e">
        <f>IFERROR(IF(AND(ISERROR($E233),ISERROR(INDEX(GroceryNSAF!D$2:D$251,MATCH(GroceryNSA!$C232,GroceryNSAF!$A$2:$A$251,0)))),$E232,INDEX(GroceryNSAF!D$2:D$251,MATCH(GroceryNSA!$C232,GroceryNSAF!$A$2:$A$251,0))),NA())</f>
        <v>#N/A</v>
      </c>
      <c r="I232" s="25" t="e">
        <f>IFERROR(IF(AND(ISERROR($E233),ISERROR(INDEX(GroceryNSAF!E$2:E$251,MATCH(GroceryNSA!$C232,GroceryNSAF!$A$2:$A$251,0)))),$E232,INDEX(GroceryNSAF!E$2:E$251,MATCH(GroceryNSA!$C232,GroceryNSAF!$A$2:$A$251,0))),NA())</f>
        <v>#N/A</v>
      </c>
      <c r="J232" s="25" t="e">
        <f>IFERROR(IF(AND(ISERROR($E233),ISERROR(INDEX(GroceryNSAF!F$2:F$251,MATCH(GroceryNSA!$C232,GroceryNSAF!$A$2:$A$251,0)))),$E232,INDEX(GroceryNSAF!F$2:F$251,MATCH(GroceryNSA!$C232,GroceryNSAF!$A$2:$A$251,0))),NA())</f>
        <v>#N/A</v>
      </c>
      <c r="V232" s="28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</row>
    <row r="233" spans="1:36" x14ac:dyDescent="0.25">
      <c r="A233" s="23">
        <f t="shared" si="15"/>
        <v>4</v>
      </c>
      <c r="B233" s="23">
        <f t="shared" si="16"/>
        <v>2011</v>
      </c>
      <c r="C233" s="23">
        <v>232</v>
      </c>
      <c r="D233" s="24">
        <v>40634</v>
      </c>
      <c r="E233" s="25">
        <f>IF(ISBLANK(table!F233),NA(),table!F233)</f>
        <v>45586</v>
      </c>
      <c r="F233" s="26" t="e">
        <f>IFERROR(IF(AND(ISERROR($E234),ISERROR(INDEX(GroceryNSAF!B$2:B$251,MATCH(GroceryNSA!$C233,GroceryNSAF!$A$2:$A$251,0)))),$E233,INDEX(GroceryNSAF!B$2:B$251,MATCH(GroceryNSA!$C233,GroceryNSAF!$A$2:$A$251,0))),NA())</f>
        <v>#N/A</v>
      </c>
      <c r="G233" s="25" t="e">
        <f>IFERROR(IF(AND(ISERROR($E234),ISERROR(INDEX(GroceryNSAF!C$2:C$251,MATCH(GroceryNSA!$C233,GroceryNSAF!$A$2:$A$251,0)))),$E233,INDEX(GroceryNSAF!C$2:C$251,MATCH(GroceryNSA!$C233,GroceryNSAF!$A$2:$A$251,0))),NA())</f>
        <v>#N/A</v>
      </c>
      <c r="H233" s="25" t="e">
        <f>IFERROR(IF(AND(ISERROR($E234),ISERROR(INDEX(GroceryNSAF!D$2:D$251,MATCH(GroceryNSA!$C233,GroceryNSAF!$A$2:$A$251,0)))),$E233,INDEX(GroceryNSAF!D$2:D$251,MATCH(GroceryNSA!$C233,GroceryNSAF!$A$2:$A$251,0))),NA())</f>
        <v>#N/A</v>
      </c>
      <c r="I233" s="25" t="e">
        <f>IFERROR(IF(AND(ISERROR($E234),ISERROR(INDEX(GroceryNSAF!E$2:E$251,MATCH(GroceryNSA!$C233,GroceryNSAF!$A$2:$A$251,0)))),$E233,INDEX(GroceryNSAF!E$2:E$251,MATCH(GroceryNSA!$C233,GroceryNSAF!$A$2:$A$251,0))),NA())</f>
        <v>#N/A</v>
      </c>
      <c r="J233" s="25" t="e">
        <f>IFERROR(IF(AND(ISERROR($E234),ISERROR(INDEX(GroceryNSAF!F$2:F$251,MATCH(GroceryNSA!$C233,GroceryNSAF!$A$2:$A$251,0)))),$E233,INDEX(GroceryNSAF!F$2:F$251,MATCH(GroceryNSA!$C233,GroceryNSAF!$A$2:$A$251,0))),NA())</f>
        <v>#N/A</v>
      </c>
      <c r="V233" s="28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</row>
    <row r="234" spans="1:36" x14ac:dyDescent="0.25">
      <c r="A234" s="23">
        <f t="shared" si="15"/>
        <v>5</v>
      </c>
      <c r="B234" s="23">
        <f t="shared" si="16"/>
        <v>2011</v>
      </c>
      <c r="C234" s="23">
        <v>233</v>
      </c>
      <c r="D234" s="24">
        <v>40664</v>
      </c>
      <c r="E234" s="25">
        <f>IF(ISBLANK(table!F234),NA(),table!F234)</f>
        <v>46318</v>
      </c>
      <c r="F234" s="26" t="e">
        <f>IFERROR(IF(AND(ISERROR($E235),ISERROR(INDEX(GroceryNSAF!B$2:B$251,MATCH(GroceryNSA!$C234,GroceryNSAF!$A$2:$A$251,0)))),$E234,INDEX(GroceryNSAF!B$2:B$251,MATCH(GroceryNSA!$C234,GroceryNSAF!$A$2:$A$251,0))),NA())</f>
        <v>#N/A</v>
      </c>
      <c r="G234" s="25" t="e">
        <f>IFERROR(IF(AND(ISERROR($E235),ISERROR(INDEX(GroceryNSAF!C$2:C$251,MATCH(GroceryNSA!$C234,GroceryNSAF!$A$2:$A$251,0)))),$E234,INDEX(GroceryNSAF!C$2:C$251,MATCH(GroceryNSA!$C234,GroceryNSAF!$A$2:$A$251,0))),NA())</f>
        <v>#N/A</v>
      </c>
      <c r="H234" s="25" t="e">
        <f>IFERROR(IF(AND(ISERROR($E235),ISERROR(INDEX(GroceryNSAF!D$2:D$251,MATCH(GroceryNSA!$C234,GroceryNSAF!$A$2:$A$251,0)))),$E234,INDEX(GroceryNSAF!D$2:D$251,MATCH(GroceryNSA!$C234,GroceryNSAF!$A$2:$A$251,0))),NA())</f>
        <v>#N/A</v>
      </c>
      <c r="I234" s="25" t="e">
        <f>IFERROR(IF(AND(ISERROR($E235),ISERROR(INDEX(GroceryNSAF!E$2:E$251,MATCH(GroceryNSA!$C234,GroceryNSAF!$A$2:$A$251,0)))),$E234,INDEX(GroceryNSAF!E$2:E$251,MATCH(GroceryNSA!$C234,GroceryNSAF!$A$2:$A$251,0))),NA())</f>
        <v>#N/A</v>
      </c>
      <c r="J234" s="25" t="e">
        <f>IFERROR(IF(AND(ISERROR($E235),ISERROR(INDEX(GroceryNSAF!F$2:F$251,MATCH(GroceryNSA!$C234,GroceryNSAF!$A$2:$A$251,0)))),$E234,INDEX(GroceryNSAF!F$2:F$251,MATCH(GroceryNSA!$C234,GroceryNSAF!$A$2:$A$251,0))),NA())</f>
        <v>#N/A</v>
      </c>
      <c r="V234" s="28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</row>
    <row r="235" spans="1:36" x14ac:dyDescent="0.25">
      <c r="A235" s="23">
        <f t="shared" si="15"/>
        <v>6</v>
      </c>
      <c r="B235" s="23">
        <f t="shared" si="16"/>
        <v>2011</v>
      </c>
      <c r="C235" s="23">
        <v>234</v>
      </c>
      <c r="D235" s="24">
        <v>40695</v>
      </c>
      <c r="E235" s="25">
        <f>IF(ISBLANK(table!F235),NA(),table!F235)</f>
        <v>45883</v>
      </c>
      <c r="F235" s="26" t="e">
        <f>IFERROR(IF(AND(ISERROR($E236),ISERROR(INDEX(GroceryNSAF!B$2:B$251,MATCH(GroceryNSA!$C235,GroceryNSAF!$A$2:$A$251,0)))),$E235,INDEX(GroceryNSAF!B$2:B$251,MATCH(GroceryNSA!$C235,GroceryNSAF!$A$2:$A$251,0))),NA())</f>
        <v>#N/A</v>
      </c>
      <c r="G235" s="25" t="e">
        <f>IFERROR(IF(AND(ISERROR($E236),ISERROR(INDEX(GroceryNSAF!C$2:C$251,MATCH(GroceryNSA!$C235,GroceryNSAF!$A$2:$A$251,0)))),$E235,INDEX(GroceryNSAF!C$2:C$251,MATCH(GroceryNSA!$C235,GroceryNSAF!$A$2:$A$251,0))),NA())</f>
        <v>#N/A</v>
      </c>
      <c r="H235" s="25" t="e">
        <f>IFERROR(IF(AND(ISERROR($E236),ISERROR(INDEX(GroceryNSAF!D$2:D$251,MATCH(GroceryNSA!$C235,GroceryNSAF!$A$2:$A$251,0)))),$E235,INDEX(GroceryNSAF!D$2:D$251,MATCH(GroceryNSA!$C235,GroceryNSAF!$A$2:$A$251,0))),NA())</f>
        <v>#N/A</v>
      </c>
      <c r="I235" s="25" t="e">
        <f>IFERROR(IF(AND(ISERROR($E236),ISERROR(INDEX(GroceryNSAF!E$2:E$251,MATCH(GroceryNSA!$C235,GroceryNSAF!$A$2:$A$251,0)))),$E235,INDEX(GroceryNSAF!E$2:E$251,MATCH(GroceryNSA!$C235,GroceryNSAF!$A$2:$A$251,0))),NA())</f>
        <v>#N/A</v>
      </c>
      <c r="J235" s="25" t="e">
        <f>IFERROR(IF(AND(ISERROR($E236),ISERROR(INDEX(GroceryNSAF!F$2:F$251,MATCH(GroceryNSA!$C235,GroceryNSAF!$A$2:$A$251,0)))),$E235,INDEX(GroceryNSAF!F$2:F$251,MATCH(GroceryNSA!$C235,GroceryNSAF!$A$2:$A$251,0))),NA())</f>
        <v>#N/A</v>
      </c>
      <c r="V235" s="28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</row>
    <row r="236" spans="1:36" x14ac:dyDescent="0.25">
      <c r="A236" s="23">
        <f t="shared" si="15"/>
        <v>7</v>
      </c>
      <c r="B236" s="23">
        <f t="shared" si="16"/>
        <v>2011</v>
      </c>
      <c r="C236" s="23">
        <v>235</v>
      </c>
      <c r="D236" s="24">
        <v>40725</v>
      </c>
      <c r="E236" s="25">
        <f>IF(ISBLANK(table!F236),NA(),table!F236)</f>
        <v>47171</v>
      </c>
      <c r="F236" s="26" t="e">
        <f>IFERROR(IF(AND(ISERROR($E237),ISERROR(INDEX(GroceryNSAF!B$2:B$251,MATCH(GroceryNSA!$C236,GroceryNSAF!$A$2:$A$251,0)))),$E236,INDEX(GroceryNSAF!B$2:B$251,MATCH(GroceryNSA!$C236,GroceryNSAF!$A$2:$A$251,0))),NA())</f>
        <v>#N/A</v>
      </c>
      <c r="G236" s="25" t="e">
        <f>IFERROR(IF(AND(ISERROR($E237),ISERROR(INDEX(GroceryNSAF!C$2:C$251,MATCH(GroceryNSA!$C236,GroceryNSAF!$A$2:$A$251,0)))),$E236,INDEX(GroceryNSAF!C$2:C$251,MATCH(GroceryNSA!$C236,GroceryNSAF!$A$2:$A$251,0))),NA())</f>
        <v>#N/A</v>
      </c>
      <c r="H236" s="25" t="e">
        <f>IFERROR(IF(AND(ISERROR($E237),ISERROR(INDEX(GroceryNSAF!D$2:D$251,MATCH(GroceryNSA!$C236,GroceryNSAF!$A$2:$A$251,0)))),$E236,INDEX(GroceryNSAF!D$2:D$251,MATCH(GroceryNSA!$C236,GroceryNSAF!$A$2:$A$251,0))),NA())</f>
        <v>#N/A</v>
      </c>
      <c r="I236" s="25" t="e">
        <f>IFERROR(IF(AND(ISERROR($E237),ISERROR(INDEX(GroceryNSAF!E$2:E$251,MATCH(GroceryNSA!$C236,GroceryNSAF!$A$2:$A$251,0)))),$E236,INDEX(GroceryNSAF!E$2:E$251,MATCH(GroceryNSA!$C236,GroceryNSAF!$A$2:$A$251,0))),NA())</f>
        <v>#N/A</v>
      </c>
      <c r="J236" s="25" t="e">
        <f>IFERROR(IF(AND(ISERROR($E237),ISERROR(INDEX(GroceryNSAF!F$2:F$251,MATCH(GroceryNSA!$C236,GroceryNSAF!$A$2:$A$251,0)))),$E236,INDEX(GroceryNSAF!F$2:F$251,MATCH(GroceryNSA!$C236,GroceryNSAF!$A$2:$A$251,0))),NA())</f>
        <v>#N/A</v>
      </c>
      <c r="V236" s="28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</row>
    <row r="237" spans="1:36" x14ac:dyDescent="0.25">
      <c r="A237" s="23">
        <f t="shared" si="15"/>
        <v>8</v>
      </c>
      <c r="B237" s="23">
        <f t="shared" si="16"/>
        <v>2011</v>
      </c>
      <c r="C237" s="23">
        <v>236</v>
      </c>
      <c r="D237" s="24">
        <v>40756</v>
      </c>
      <c r="E237" s="25">
        <f>IF(ISBLANK(table!F237),NA(),table!F237)</f>
        <v>46448</v>
      </c>
      <c r="F237" s="26" t="e">
        <f>IFERROR(IF(AND(ISERROR($E238),ISERROR(INDEX(GroceryNSAF!B$2:B$251,MATCH(GroceryNSA!$C237,GroceryNSAF!$A$2:$A$251,0)))),$E237,INDEX(GroceryNSAF!B$2:B$251,MATCH(GroceryNSA!$C237,GroceryNSAF!$A$2:$A$251,0))),NA())</f>
        <v>#N/A</v>
      </c>
      <c r="G237" s="25" t="e">
        <f>IFERROR(IF(AND(ISERROR($E238),ISERROR(INDEX(GroceryNSAF!C$2:C$251,MATCH(GroceryNSA!$C237,GroceryNSAF!$A$2:$A$251,0)))),$E237,INDEX(GroceryNSAF!C$2:C$251,MATCH(GroceryNSA!$C237,GroceryNSAF!$A$2:$A$251,0))),NA())</f>
        <v>#N/A</v>
      </c>
      <c r="H237" s="25" t="e">
        <f>IFERROR(IF(AND(ISERROR($E238),ISERROR(INDEX(GroceryNSAF!D$2:D$251,MATCH(GroceryNSA!$C237,GroceryNSAF!$A$2:$A$251,0)))),$E237,INDEX(GroceryNSAF!D$2:D$251,MATCH(GroceryNSA!$C237,GroceryNSAF!$A$2:$A$251,0))),NA())</f>
        <v>#N/A</v>
      </c>
      <c r="I237" s="25" t="e">
        <f>IFERROR(IF(AND(ISERROR($E238),ISERROR(INDEX(GroceryNSAF!E$2:E$251,MATCH(GroceryNSA!$C237,GroceryNSAF!$A$2:$A$251,0)))),$E237,INDEX(GroceryNSAF!E$2:E$251,MATCH(GroceryNSA!$C237,GroceryNSAF!$A$2:$A$251,0))),NA())</f>
        <v>#N/A</v>
      </c>
      <c r="J237" s="25" t="e">
        <f>IFERROR(IF(AND(ISERROR($E238),ISERROR(INDEX(GroceryNSAF!F$2:F$251,MATCH(GroceryNSA!$C237,GroceryNSAF!$A$2:$A$251,0)))),$E237,INDEX(GroceryNSAF!F$2:F$251,MATCH(GroceryNSA!$C237,GroceryNSAF!$A$2:$A$251,0))),NA())</f>
        <v>#N/A</v>
      </c>
      <c r="V237" s="28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</row>
    <row r="238" spans="1:36" x14ac:dyDescent="0.25">
      <c r="A238" s="23">
        <f t="shared" si="15"/>
        <v>9</v>
      </c>
      <c r="B238" s="23">
        <f t="shared" si="16"/>
        <v>2011</v>
      </c>
      <c r="C238" s="23">
        <v>237</v>
      </c>
      <c r="D238" s="24">
        <v>40787</v>
      </c>
      <c r="E238" s="25">
        <f>IF(ISBLANK(table!F238),NA(),table!F238)</f>
        <v>44877</v>
      </c>
      <c r="F238" s="26" t="e">
        <f>IFERROR(IF(AND(ISERROR($E239),ISERROR(INDEX(GroceryNSAF!B$2:B$251,MATCH(GroceryNSA!$C238,GroceryNSAF!$A$2:$A$251,0)))),$E238,INDEX(GroceryNSAF!B$2:B$251,MATCH(GroceryNSA!$C238,GroceryNSAF!$A$2:$A$251,0))),NA())</f>
        <v>#N/A</v>
      </c>
      <c r="G238" s="25" t="e">
        <f>IFERROR(IF(AND(ISERROR($E239),ISERROR(INDEX(GroceryNSAF!C$2:C$251,MATCH(GroceryNSA!$C238,GroceryNSAF!$A$2:$A$251,0)))),$E238,INDEX(GroceryNSAF!C$2:C$251,MATCH(GroceryNSA!$C238,GroceryNSAF!$A$2:$A$251,0))),NA())</f>
        <v>#N/A</v>
      </c>
      <c r="H238" s="25" t="e">
        <f>IFERROR(IF(AND(ISERROR($E239),ISERROR(INDEX(GroceryNSAF!D$2:D$251,MATCH(GroceryNSA!$C238,GroceryNSAF!$A$2:$A$251,0)))),$E238,INDEX(GroceryNSAF!D$2:D$251,MATCH(GroceryNSA!$C238,GroceryNSAF!$A$2:$A$251,0))),NA())</f>
        <v>#N/A</v>
      </c>
      <c r="I238" s="25" t="e">
        <f>IFERROR(IF(AND(ISERROR($E239),ISERROR(INDEX(GroceryNSAF!E$2:E$251,MATCH(GroceryNSA!$C238,GroceryNSAF!$A$2:$A$251,0)))),$E238,INDEX(GroceryNSAF!E$2:E$251,MATCH(GroceryNSA!$C238,GroceryNSAF!$A$2:$A$251,0))),NA())</f>
        <v>#N/A</v>
      </c>
      <c r="J238" s="25" t="e">
        <f>IFERROR(IF(AND(ISERROR($E239),ISERROR(INDEX(GroceryNSAF!F$2:F$251,MATCH(GroceryNSA!$C238,GroceryNSAF!$A$2:$A$251,0)))),$E238,INDEX(GroceryNSAF!F$2:F$251,MATCH(GroceryNSA!$C238,GroceryNSAF!$A$2:$A$251,0))),NA())</f>
        <v>#N/A</v>
      </c>
      <c r="V238" s="28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</row>
    <row r="239" spans="1:36" x14ac:dyDescent="0.25">
      <c r="A239" s="23">
        <f t="shared" si="15"/>
        <v>10</v>
      </c>
      <c r="B239" s="23">
        <f t="shared" si="16"/>
        <v>2011</v>
      </c>
      <c r="C239" s="23">
        <v>238</v>
      </c>
      <c r="D239" s="24">
        <v>40817</v>
      </c>
      <c r="E239" s="25">
        <f>IF(ISBLANK(table!F239),NA(),table!F239)</f>
        <v>45725</v>
      </c>
      <c r="F239" s="26" t="e">
        <f>IFERROR(IF(AND(ISERROR($E240),ISERROR(INDEX(GroceryNSAF!B$2:B$251,MATCH(GroceryNSA!$C239,GroceryNSAF!$A$2:$A$251,0)))),$E239,INDEX(GroceryNSAF!B$2:B$251,MATCH(GroceryNSA!$C239,GroceryNSAF!$A$2:$A$251,0))),NA())</f>
        <v>#N/A</v>
      </c>
      <c r="G239" s="25" t="e">
        <f>IFERROR(IF(AND(ISERROR($E240),ISERROR(INDEX(GroceryNSAF!C$2:C$251,MATCH(GroceryNSA!$C239,GroceryNSAF!$A$2:$A$251,0)))),$E239,INDEX(GroceryNSAF!C$2:C$251,MATCH(GroceryNSA!$C239,GroceryNSAF!$A$2:$A$251,0))),NA())</f>
        <v>#N/A</v>
      </c>
      <c r="H239" s="25" t="e">
        <f>IFERROR(IF(AND(ISERROR($E240),ISERROR(INDEX(GroceryNSAF!D$2:D$251,MATCH(GroceryNSA!$C239,GroceryNSAF!$A$2:$A$251,0)))),$E239,INDEX(GroceryNSAF!D$2:D$251,MATCH(GroceryNSA!$C239,GroceryNSAF!$A$2:$A$251,0))),NA())</f>
        <v>#N/A</v>
      </c>
      <c r="I239" s="25" t="e">
        <f>IFERROR(IF(AND(ISERROR($E240),ISERROR(INDEX(GroceryNSAF!E$2:E$251,MATCH(GroceryNSA!$C239,GroceryNSAF!$A$2:$A$251,0)))),$E239,INDEX(GroceryNSAF!E$2:E$251,MATCH(GroceryNSA!$C239,GroceryNSAF!$A$2:$A$251,0))),NA())</f>
        <v>#N/A</v>
      </c>
      <c r="J239" s="25" t="e">
        <f>IFERROR(IF(AND(ISERROR($E240),ISERROR(INDEX(GroceryNSAF!F$2:F$251,MATCH(GroceryNSA!$C239,GroceryNSAF!$A$2:$A$251,0)))),$E239,INDEX(GroceryNSAF!F$2:F$251,MATCH(GroceryNSA!$C239,GroceryNSAF!$A$2:$A$251,0))),NA())</f>
        <v>#N/A</v>
      </c>
      <c r="V239" s="28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</row>
    <row r="240" spans="1:36" x14ac:dyDescent="0.25">
      <c r="A240" s="23">
        <f t="shared" si="15"/>
        <v>11</v>
      </c>
      <c r="B240" s="23">
        <f t="shared" si="16"/>
        <v>2011</v>
      </c>
      <c r="C240" s="23">
        <v>239</v>
      </c>
      <c r="D240" s="24">
        <v>40848</v>
      </c>
      <c r="E240" s="25">
        <f>IF(ISBLANK(table!F240),NA(),table!F240)</f>
        <v>46046</v>
      </c>
      <c r="F240" s="26" t="e">
        <f>IFERROR(IF(AND(ISERROR($E241),ISERROR(INDEX(GroceryNSAF!B$2:B$251,MATCH(GroceryNSA!$C240,GroceryNSAF!$A$2:$A$251,0)))),$E240,INDEX(GroceryNSAF!B$2:B$251,MATCH(GroceryNSA!$C240,GroceryNSAF!$A$2:$A$251,0))),NA())</f>
        <v>#N/A</v>
      </c>
      <c r="G240" s="25" t="e">
        <f>IFERROR(IF(AND(ISERROR($E241),ISERROR(INDEX(GroceryNSAF!C$2:C$251,MATCH(GroceryNSA!$C240,GroceryNSAF!$A$2:$A$251,0)))),$E240,INDEX(GroceryNSAF!C$2:C$251,MATCH(GroceryNSA!$C240,GroceryNSAF!$A$2:$A$251,0))),NA())</f>
        <v>#N/A</v>
      </c>
      <c r="H240" s="25" t="e">
        <f>IFERROR(IF(AND(ISERROR($E241),ISERROR(INDEX(GroceryNSAF!D$2:D$251,MATCH(GroceryNSA!$C240,GroceryNSAF!$A$2:$A$251,0)))),$E240,INDEX(GroceryNSAF!D$2:D$251,MATCH(GroceryNSA!$C240,GroceryNSAF!$A$2:$A$251,0))),NA())</f>
        <v>#N/A</v>
      </c>
      <c r="I240" s="25" t="e">
        <f>IFERROR(IF(AND(ISERROR($E241),ISERROR(INDEX(GroceryNSAF!E$2:E$251,MATCH(GroceryNSA!$C240,GroceryNSAF!$A$2:$A$251,0)))),$E240,INDEX(GroceryNSAF!E$2:E$251,MATCH(GroceryNSA!$C240,GroceryNSAF!$A$2:$A$251,0))),NA())</f>
        <v>#N/A</v>
      </c>
      <c r="J240" s="25" t="e">
        <f>IFERROR(IF(AND(ISERROR($E241),ISERROR(INDEX(GroceryNSAF!F$2:F$251,MATCH(GroceryNSA!$C240,GroceryNSAF!$A$2:$A$251,0)))),$E240,INDEX(GroceryNSAF!F$2:F$251,MATCH(GroceryNSA!$C240,GroceryNSAF!$A$2:$A$251,0))),NA())</f>
        <v>#N/A</v>
      </c>
      <c r="V240" s="28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</row>
    <row r="241" spans="1:36" x14ac:dyDescent="0.25">
      <c r="A241" s="23">
        <f t="shared" si="15"/>
        <v>12</v>
      </c>
      <c r="B241" s="23">
        <f t="shared" si="16"/>
        <v>2011</v>
      </c>
      <c r="C241" s="23">
        <v>240</v>
      </c>
      <c r="D241" s="24">
        <v>40878</v>
      </c>
      <c r="E241" s="25">
        <f>IF(ISBLANK(table!F241),NA(),table!F241)</f>
        <v>48843</v>
      </c>
      <c r="F241" s="26" t="e">
        <f>IFERROR(IF(AND(ISERROR($E242),ISERROR(INDEX(GroceryNSAF!B$2:B$251,MATCH(GroceryNSA!$C241,GroceryNSAF!$A$2:$A$251,0)))),$E241,INDEX(GroceryNSAF!B$2:B$251,MATCH(GroceryNSA!$C241,GroceryNSAF!$A$2:$A$251,0))),NA())</f>
        <v>#N/A</v>
      </c>
      <c r="G241" s="25" t="e">
        <f>IFERROR(IF(AND(ISERROR($E242),ISERROR(INDEX(GroceryNSAF!C$2:C$251,MATCH(GroceryNSA!$C241,GroceryNSAF!$A$2:$A$251,0)))),$E241,INDEX(GroceryNSAF!C$2:C$251,MATCH(GroceryNSA!$C241,GroceryNSAF!$A$2:$A$251,0))),NA())</f>
        <v>#N/A</v>
      </c>
      <c r="H241" s="25" t="e">
        <f>IFERROR(IF(AND(ISERROR($E242),ISERROR(INDEX(GroceryNSAF!D$2:D$251,MATCH(GroceryNSA!$C241,GroceryNSAF!$A$2:$A$251,0)))),$E241,INDEX(GroceryNSAF!D$2:D$251,MATCH(GroceryNSA!$C241,GroceryNSAF!$A$2:$A$251,0))),NA())</f>
        <v>#N/A</v>
      </c>
      <c r="I241" s="25" t="e">
        <f>IFERROR(IF(AND(ISERROR($E242),ISERROR(INDEX(GroceryNSAF!E$2:E$251,MATCH(GroceryNSA!$C241,GroceryNSAF!$A$2:$A$251,0)))),$E241,INDEX(GroceryNSAF!E$2:E$251,MATCH(GroceryNSA!$C241,GroceryNSAF!$A$2:$A$251,0))),NA())</f>
        <v>#N/A</v>
      </c>
      <c r="J241" s="25" t="e">
        <f>IFERROR(IF(AND(ISERROR($E242),ISERROR(INDEX(GroceryNSAF!F$2:F$251,MATCH(GroceryNSA!$C241,GroceryNSAF!$A$2:$A$251,0)))),$E241,INDEX(GroceryNSAF!F$2:F$251,MATCH(GroceryNSA!$C241,GroceryNSAF!$A$2:$A$251,0))),NA())</f>
        <v>#N/A</v>
      </c>
      <c r="V241" s="28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</row>
    <row r="242" spans="1:36" x14ac:dyDescent="0.25">
      <c r="A242" s="23">
        <f t="shared" si="15"/>
        <v>1</v>
      </c>
      <c r="B242" s="23">
        <f t="shared" si="16"/>
        <v>2012</v>
      </c>
      <c r="C242" s="23">
        <v>241</v>
      </c>
      <c r="D242" s="24">
        <v>40909</v>
      </c>
      <c r="E242" s="25">
        <f>IF(ISBLANK(table!F242),NA(),table!F242)</f>
        <v>45462</v>
      </c>
      <c r="F242" s="26" t="e">
        <f>IFERROR(IF(AND(ISERROR($E243),ISERROR(INDEX(GroceryNSAF!B$2:B$251,MATCH(GroceryNSA!$C242,GroceryNSAF!$A$2:$A$251,0)))),$E242,INDEX(GroceryNSAF!B$2:B$251,MATCH(GroceryNSA!$C242,GroceryNSAF!$A$2:$A$251,0))),NA())</f>
        <v>#N/A</v>
      </c>
      <c r="G242" s="25" t="e">
        <f>IFERROR(IF(AND(ISERROR($E243),ISERROR(INDEX(GroceryNSAF!C$2:C$251,MATCH(GroceryNSA!$C242,GroceryNSAF!$A$2:$A$251,0)))),$E242,INDEX(GroceryNSAF!C$2:C$251,MATCH(GroceryNSA!$C242,GroceryNSAF!$A$2:$A$251,0))),NA())</f>
        <v>#N/A</v>
      </c>
      <c r="H242" s="25" t="e">
        <f>IFERROR(IF(AND(ISERROR($E243),ISERROR(INDEX(GroceryNSAF!D$2:D$251,MATCH(GroceryNSA!$C242,GroceryNSAF!$A$2:$A$251,0)))),$E242,INDEX(GroceryNSAF!D$2:D$251,MATCH(GroceryNSA!$C242,GroceryNSAF!$A$2:$A$251,0))),NA())</f>
        <v>#N/A</v>
      </c>
      <c r="I242" s="25" t="e">
        <f>IFERROR(IF(AND(ISERROR($E243),ISERROR(INDEX(GroceryNSAF!E$2:E$251,MATCH(GroceryNSA!$C242,GroceryNSAF!$A$2:$A$251,0)))),$E242,INDEX(GroceryNSAF!E$2:E$251,MATCH(GroceryNSA!$C242,GroceryNSAF!$A$2:$A$251,0))),NA())</f>
        <v>#N/A</v>
      </c>
      <c r="J242" s="25" t="e">
        <f>IFERROR(IF(AND(ISERROR($E243),ISERROR(INDEX(GroceryNSAF!F$2:F$251,MATCH(GroceryNSA!$C242,GroceryNSAF!$A$2:$A$251,0)))),$E242,INDEX(GroceryNSAF!F$2:F$251,MATCH(GroceryNSA!$C242,GroceryNSAF!$A$2:$A$251,0))),NA())</f>
        <v>#N/A</v>
      </c>
      <c r="V242" s="28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</row>
    <row r="243" spans="1:36" x14ac:dyDescent="0.25">
      <c r="A243" s="23">
        <f t="shared" si="15"/>
        <v>2</v>
      </c>
      <c r="B243" s="23">
        <f t="shared" si="16"/>
        <v>2012</v>
      </c>
      <c r="C243" s="23">
        <v>242</v>
      </c>
      <c r="D243" s="24">
        <v>40940</v>
      </c>
      <c r="E243" s="25">
        <f>IF(ISBLANK(table!F243),NA(),table!F243)</f>
        <v>44174</v>
      </c>
      <c r="F243" s="26" t="e">
        <f>IFERROR(IF(AND(ISERROR($E244),ISERROR(INDEX(GroceryNSAF!B$2:B$251,MATCH(GroceryNSA!$C243,GroceryNSAF!$A$2:$A$251,0)))),$E243,INDEX(GroceryNSAF!B$2:B$251,MATCH(GroceryNSA!$C243,GroceryNSAF!$A$2:$A$251,0))),NA())</f>
        <v>#N/A</v>
      </c>
      <c r="G243" s="25" t="e">
        <f>IFERROR(IF(AND(ISERROR($E244),ISERROR(INDEX(GroceryNSAF!C$2:C$251,MATCH(GroceryNSA!$C243,GroceryNSAF!$A$2:$A$251,0)))),$E243,INDEX(GroceryNSAF!C$2:C$251,MATCH(GroceryNSA!$C243,GroceryNSAF!$A$2:$A$251,0))),NA())</f>
        <v>#N/A</v>
      </c>
      <c r="H243" s="25" t="e">
        <f>IFERROR(IF(AND(ISERROR($E244),ISERROR(INDEX(GroceryNSAF!D$2:D$251,MATCH(GroceryNSA!$C243,GroceryNSAF!$A$2:$A$251,0)))),$E243,INDEX(GroceryNSAF!D$2:D$251,MATCH(GroceryNSA!$C243,GroceryNSAF!$A$2:$A$251,0))),NA())</f>
        <v>#N/A</v>
      </c>
      <c r="I243" s="25" t="e">
        <f>IFERROR(IF(AND(ISERROR($E244),ISERROR(INDEX(GroceryNSAF!E$2:E$251,MATCH(GroceryNSA!$C243,GroceryNSAF!$A$2:$A$251,0)))),$E243,INDEX(GroceryNSAF!E$2:E$251,MATCH(GroceryNSA!$C243,GroceryNSAF!$A$2:$A$251,0))),NA())</f>
        <v>#N/A</v>
      </c>
      <c r="J243" s="25" t="e">
        <f>IFERROR(IF(AND(ISERROR($E244),ISERROR(INDEX(GroceryNSAF!F$2:F$251,MATCH(GroceryNSA!$C243,GroceryNSAF!$A$2:$A$251,0)))),$E243,INDEX(GroceryNSAF!F$2:F$251,MATCH(GroceryNSA!$C243,GroceryNSAF!$A$2:$A$251,0))),NA())</f>
        <v>#N/A</v>
      </c>
      <c r="V243" s="28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</row>
    <row r="244" spans="1:36" x14ac:dyDescent="0.25">
      <c r="A244" s="23">
        <f t="shared" si="15"/>
        <v>3</v>
      </c>
      <c r="B244" s="23">
        <f t="shared" si="16"/>
        <v>2012</v>
      </c>
      <c r="C244" s="23">
        <v>243</v>
      </c>
      <c r="D244" s="24">
        <v>40969</v>
      </c>
      <c r="E244" s="25">
        <f>IF(ISBLANK(table!F244),NA(),table!F244)</f>
        <v>47408</v>
      </c>
      <c r="F244" s="26" t="e">
        <f>IFERROR(IF(AND(ISERROR($E245),ISERROR(INDEX(GroceryNSAF!B$2:B$251,MATCH(GroceryNSA!$C244,GroceryNSAF!$A$2:$A$251,0)))),$E244,INDEX(GroceryNSAF!B$2:B$251,MATCH(GroceryNSA!$C244,GroceryNSAF!$A$2:$A$251,0))),NA())</f>
        <v>#N/A</v>
      </c>
      <c r="G244" s="25" t="e">
        <f>IFERROR(IF(AND(ISERROR($E245),ISERROR(INDEX(GroceryNSAF!C$2:C$251,MATCH(GroceryNSA!$C244,GroceryNSAF!$A$2:$A$251,0)))),$E244,INDEX(GroceryNSAF!C$2:C$251,MATCH(GroceryNSA!$C244,GroceryNSAF!$A$2:$A$251,0))),NA())</f>
        <v>#N/A</v>
      </c>
      <c r="H244" s="25" t="e">
        <f>IFERROR(IF(AND(ISERROR($E245),ISERROR(INDEX(GroceryNSAF!D$2:D$251,MATCH(GroceryNSA!$C244,GroceryNSAF!$A$2:$A$251,0)))),$E244,INDEX(GroceryNSAF!D$2:D$251,MATCH(GroceryNSA!$C244,GroceryNSAF!$A$2:$A$251,0))),NA())</f>
        <v>#N/A</v>
      </c>
      <c r="I244" s="25" t="e">
        <f>IFERROR(IF(AND(ISERROR($E245),ISERROR(INDEX(GroceryNSAF!E$2:E$251,MATCH(GroceryNSA!$C244,GroceryNSAF!$A$2:$A$251,0)))),$E244,INDEX(GroceryNSAF!E$2:E$251,MATCH(GroceryNSA!$C244,GroceryNSAF!$A$2:$A$251,0))),NA())</f>
        <v>#N/A</v>
      </c>
      <c r="J244" s="25" t="e">
        <f>IFERROR(IF(AND(ISERROR($E245),ISERROR(INDEX(GroceryNSAF!F$2:F$251,MATCH(GroceryNSA!$C244,GroceryNSAF!$A$2:$A$251,0)))),$E244,INDEX(GroceryNSAF!F$2:F$251,MATCH(GroceryNSA!$C244,GroceryNSAF!$A$2:$A$251,0))),NA())</f>
        <v>#N/A</v>
      </c>
      <c r="V244" s="28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</row>
    <row r="245" spans="1:36" x14ac:dyDescent="0.25">
      <c r="A245" s="23">
        <f t="shared" si="15"/>
        <v>4</v>
      </c>
      <c r="B245" s="23">
        <f t="shared" si="16"/>
        <v>2012</v>
      </c>
      <c r="C245" s="23">
        <v>244</v>
      </c>
      <c r="D245" s="24">
        <v>41000</v>
      </c>
      <c r="E245" s="25">
        <f>IF(ISBLANK(table!F245),NA(),table!F245)</f>
        <v>45754</v>
      </c>
      <c r="F245" s="26" t="e">
        <f>IFERROR(IF(AND(ISERROR($E246),ISERROR(INDEX(GroceryNSAF!B$2:B$251,MATCH(GroceryNSA!$C245,GroceryNSAF!$A$2:$A$251,0)))),$E245,INDEX(GroceryNSAF!B$2:B$251,MATCH(GroceryNSA!$C245,GroceryNSAF!$A$2:$A$251,0))),NA())</f>
        <v>#N/A</v>
      </c>
      <c r="G245" s="25" t="e">
        <f>IFERROR(IF(AND(ISERROR($E246),ISERROR(INDEX(GroceryNSAF!C$2:C$251,MATCH(GroceryNSA!$C245,GroceryNSAF!$A$2:$A$251,0)))),$E245,INDEX(GroceryNSAF!C$2:C$251,MATCH(GroceryNSA!$C245,GroceryNSAF!$A$2:$A$251,0))),NA())</f>
        <v>#N/A</v>
      </c>
      <c r="H245" s="25" t="e">
        <f>IFERROR(IF(AND(ISERROR($E246),ISERROR(INDEX(GroceryNSAF!D$2:D$251,MATCH(GroceryNSA!$C245,GroceryNSAF!$A$2:$A$251,0)))),$E245,INDEX(GroceryNSAF!D$2:D$251,MATCH(GroceryNSA!$C245,GroceryNSAF!$A$2:$A$251,0))),NA())</f>
        <v>#N/A</v>
      </c>
      <c r="I245" s="25" t="e">
        <f>IFERROR(IF(AND(ISERROR($E246),ISERROR(INDEX(GroceryNSAF!E$2:E$251,MATCH(GroceryNSA!$C245,GroceryNSAF!$A$2:$A$251,0)))),$E245,INDEX(GroceryNSAF!E$2:E$251,MATCH(GroceryNSA!$C245,GroceryNSAF!$A$2:$A$251,0))),NA())</f>
        <v>#N/A</v>
      </c>
      <c r="J245" s="25" t="e">
        <f>IFERROR(IF(AND(ISERROR($E246),ISERROR(INDEX(GroceryNSAF!F$2:F$251,MATCH(GroceryNSA!$C245,GroceryNSAF!$A$2:$A$251,0)))),$E245,INDEX(GroceryNSAF!F$2:F$251,MATCH(GroceryNSA!$C245,GroceryNSAF!$A$2:$A$251,0))),NA())</f>
        <v>#N/A</v>
      </c>
      <c r="V245" s="28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</row>
    <row r="246" spans="1:36" x14ac:dyDescent="0.25">
      <c r="A246" s="23">
        <f t="shared" si="15"/>
        <v>5</v>
      </c>
      <c r="B246" s="23">
        <f t="shared" si="16"/>
        <v>2012</v>
      </c>
      <c r="C246" s="23">
        <v>245</v>
      </c>
      <c r="D246" s="24">
        <v>41030</v>
      </c>
      <c r="E246" s="25">
        <f>IF(ISBLANK(table!F246),NA(),table!F246)</f>
        <v>48420</v>
      </c>
      <c r="F246" s="26" t="e">
        <f>IFERROR(IF(AND(ISERROR($E247),ISERROR(INDEX(GroceryNSAF!B$2:B$251,MATCH(GroceryNSA!$C246,GroceryNSAF!$A$2:$A$251,0)))),$E246,INDEX(GroceryNSAF!B$2:B$251,MATCH(GroceryNSA!$C246,GroceryNSAF!$A$2:$A$251,0))),NA())</f>
        <v>#N/A</v>
      </c>
      <c r="G246" s="25" t="e">
        <f>IFERROR(IF(AND(ISERROR($E247),ISERROR(INDEX(GroceryNSAF!C$2:C$251,MATCH(GroceryNSA!$C246,GroceryNSAF!$A$2:$A$251,0)))),$E246,INDEX(GroceryNSAF!C$2:C$251,MATCH(GroceryNSA!$C246,GroceryNSAF!$A$2:$A$251,0))),NA())</f>
        <v>#N/A</v>
      </c>
      <c r="H246" s="25" t="e">
        <f>IFERROR(IF(AND(ISERROR($E247),ISERROR(INDEX(GroceryNSAF!D$2:D$251,MATCH(GroceryNSA!$C246,GroceryNSAF!$A$2:$A$251,0)))),$E246,INDEX(GroceryNSAF!D$2:D$251,MATCH(GroceryNSA!$C246,GroceryNSAF!$A$2:$A$251,0))),NA())</f>
        <v>#N/A</v>
      </c>
      <c r="I246" s="25" t="e">
        <f>IFERROR(IF(AND(ISERROR($E247),ISERROR(INDEX(GroceryNSAF!E$2:E$251,MATCH(GroceryNSA!$C246,GroceryNSAF!$A$2:$A$251,0)))),$E246,INDEX(GroceryNSAF!E$2:E$251,MATCH(GroceryNSA!$C246,GroceryNSAF!$A$2:$A$251,0))),NA())</f>
        <v>#N/A</v>
      </c>
      <c r="J246" s="25" t="e">
        <f>IFERROR(IF(AND(ISERROR($E247),ISERROR(INDEX(GroceryNSAF!F$2:F$251,MATCH(GroceryNSA!$C246,GroceryNSAF!$A$2:$A$251,0)))),$E246,INDEX(GroceryNSAF!F$2:F$251,MATCH(GroceryNSA!$C246,GroceryNSAF!$A$2:$A$251,0))),NA())</f>
        <v>#N/A</v>
      </c>
      <c r="V246" s="28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</row>
    <row r="247" spans="1:36" x14ac:dyDescent="0.25">
      <c r="A247" s="23">
        <f t="shared" si="15"/>
        <v>6</v>
      </c>
      <c r="B247" s="23">
        <f t="shared" si="16"/>
        <v>2012</v>
      </c>
      <c r="C247" s="23">
        <v>246</v>
      </c>
      <c r="D247" s="24">
        <v>41061</v>
      </c>
      <c r="E247" s="25">
        <f>IF(ISBLANK(table!F247),NA(),table!F247)</f>
        <v>47217</v>
      </c>
      <c r="F247" s="26" t="e">
        <f>IFERROR(IF(AND(ISERROR($E248),ISERROR(INDEX(GroceryNSAF!B$2:B$251,MATCH(GroceryNSA!$C247,GroceryNSAF!$A$2:$A$251,0)))),$E247,INDEX(GroceryNSAF!B$2:B$251,MATCH(GroceryNSA!$C247,GroceryNSAF!$A$2:$A$251,0))),NA())</f>
        <v>#N/A</v>
      </c>
      <c r="G247" s="25" t="e">
        <f>IFERROR(IF(AND(ISERROR($E248),ISERROR(INDEX(GroceryNSAF!C$2:C$251,MATCH(GroceryNSA!$C247,GroceryNSAF!$A$2:$A$251,0)))),$E247,INDEX(GroceryNSAF!C$2:C$251,MATCH(GroceryNSA!$C247,GroceryNSAF!$A$2:$A$251,0))),NA())</f>
        <v>#N/A</v>
      </c>
      <c r="H247" s="25" t="e">
        <f>IFERROR(IF(AND(ISERROR($E248),ISERROR(INDEX(GroceryNSAF!D$2:D$251,MATCH(GroceryNSA!$C247,GroceryNSAF!$A$2:$A$251,0)))),$E247,INDEX(GroceryNSAF!D$2:D$251,MATCH(GroceryNSA!$C247,GroceryNSAF!$A$2:$A$251,0))),NA())</f>
        <v>#N/A</v>
      </c>
      <c r="I247" s="25" t="e">
        <f>IFERROR(IF(AND(ISERROR($E248),ISERROR(INDEX(GroceryNSAF!E$2:E$251,MATCH(GroceryNSA!$C247,GroceryNSAF!$A$2:$A$251,0)))),$E247,INDEX(GroceryNSAF!E$2:E$251,MATCH(GroceryNSA!$C247,GroceryNSAF!$A$2:$A$251,0))),NA())</f>
        <v>#N/A</v>
      </c>
      <c r="J247" s="25" t="e">
        <f>IFERROR(IF(AND(ISERROR($E248),ISERROR(INDEX(GroceryNSAF!F$2:F$251,MATCH(GroceryNSA!$C247,GroceryNSAF!$A$2:$A$251,0)))),$E247,INDEX(GroceryNSAF!F$2:F$251,MATCH(GroceryNSA!$C247,GroceryNSAF!$A$2:$A$251,0))),NA())</f>
        <v>#N/A</v>
      </c>
      <c r="V247" s="28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</row>
    <row r="248" spans="1:36" x14ac:dyDescent="0.25">
      <c r="A248" s="23">
        <f t="shared" si="15"/>
        <v>7</v>
      </c>
      <c r="B248" s="23">
        <f t="shared" si="16"/>
        <v>2012</v>
      </c>
      <c r="C248" s="23">
        <v>247</v>
      </c>
      <c r="D248" s="24">
        <v>41091</v>
      </c>
      <c r="E248" s="25">
        <f>IF(ISBLANK(table!F248),NA(),table!F248)</f>
        <v>47473</v>
      </c>
      <c r="F248" s="26" t="e">
        <f>IFERROR(IF(AND(ISERROR($E249),ISERROR(INDEX(GroceryNSAF!B$2:B$251,MATCH(GroceryNSA!$C248,GroceryNSAF!$A$2:$A$251,0)))),$E248,INDEX(GroceryNSAF!B$2:B$251,MATCH(GroceryNSA!$C248,GroceryNSAF!$A$2:$A$251,0))),NA())</f>
        <v>#N/A</v>
      </c>
      <c r="G248" s="25" t="e">
        <f>IFERROR(IF(AND(ISERROR($E249),ISERROR(INDEX(GroceryNSAF!C$2:C$251,MATCH(GroceryNSA!$C248,GroceryNSAF!$A$2:$A$251,0)))),$E248,INDEX(GroceryNSAF!C$2:C$251,MATCH(GroceryNSA!$C248,GroceryNSAF!$A$2:$A$251,0))),NA())</f>
        <v>#N/A</v>
      </c>
      <c r="H248" s="25" t="e">
        <f>IFERROR(IF(AND(ISERROR($E249),ISERROR(INDEX(GroceryNSAF!D$2:D$251,MATCH(GroceryNSA!$C248,GroceryNSAF!$A$2:$A$251,0)))),$E248,INDEX(GroceryNSAF!D$2:D$251,MATCH(GroceryNSA!$C248,GroceryNSAF!$A$2:$A$251,0))),NA())</f>
        <v>#N/A</v>
      </c>
      <c r="I248" s="25" t="e">
        <f>IFERROR(IF(AND(ISERROR($E249),ISERROR(INDEX(GroceryNSAF!E$2:E$251,MATCH(GroceryNSA!$C248,GroceryNSAF!$A$2:$A$251,0)))),$E248,INDEX(GroceryNSAF!E$2:E$251,MATCH(GroceryNSA!$C248,GroceryNSAF!$A$2:$A$251,0))),NA())</f>
        <v>#N/A</v>
      </c>
      <c r="J248" s="25" t="e">
        <f>IFERROR(IF(AND(ISERROR($E249),ISERROR(INDEX(GroceryNSAF!F$2:F$251,MATCH(GroceryNSA!$C248,GroceryNSAF!$A$2:$A$251,0)))),$E248,INDEX(GroceryNSAF!F$2:F$251,MATCH(GroceryNSA!$C248,GroceryNSAF!$A$2:$A$251,0))),NA())</f>
        <v>#N/A</v>
      </c>
      <c r="V248" s="28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</row>
    <row r="249" spans="1:36" x14ac:dyDescent="0.25">
      <c r="A249" s="23">
        <f t="shared" si="15"/>
        <v>8</v>
      </c>
      <c r="B249" s="23">
        <f t="shared" si="16"/>
        <v>2012</v>
      </c>
      <c r="C249" s="23">
        <v>248</v>
      </c>
      <c r="D249" s="24">
        <v>41122</v>
      </c>
      <c r="E249" s="25">
        <f>IF(ISBLANK(table!F249),NA(),table!F249)</f>
        <v>48047</v>
      </c>
      <c r="F249" s="26" t="e">
        <f>IFERROR(IF(AND(ISERROR($E250),ISERROR(INDEX(GroceryNSAF!B$2:B$251,MATCH(GroceryNSA!$C249,GroceryNSAF!$A$2:$A$251,0)))),$E249,INDEX(GroceryNSAF!B$2:B$251,MATCH(GroceryNSA!$C249,GroceryNSAF!$A$2:$A$251,0))),NA())</f>
        <v>#N/A</v>
      </c>
      <c r="G249" s="25" t="e">
        <f>IFERROR(IF(AND(ISERROR($E250),ISERROR(INDEX(GroceryNSAF!C$2:C$251,MATCH(GroceryNSA!$C249,GroceryNSAF!$A$2:$A$251,0)))),$E249,INDEX(GroceryNSAF!C$2:C$251,MATCH(GroceryNSA!$C249,GroceryNSAF!$A$2:$A$251,0))),NA())</f>
        <v>#N/A</v>
      </c>
      <c r="H249" s="25" t="e">
        <f>IFERROR(IF(AND(ISERROR($E250),ISERROR(INDEX(GroceryNSAF!D$2:D$251,MATCH(GroceryNSA!$C249,GroceryNSAF!$A$2:$A$251,0)))),$E249,INDEX(GroceryNSAF!D$2:D$251,MATCH(GroceryNSA!$C249,GroceryNSAF!$A$2:$A$251,0))),NA())</f>
        <v>#N/A</v>
      </c>
      <c r="I249" s="25" t="e">
        <f>IFERROR(IF(AND(ISERROR($E250),ISERROR(INDEX(GroceryNSAF!E$2:E$251,MATCH(GroceryNSA!$C249,GroceryNSAF!$A$2:$A$251,0)))),$E249,INDEX(GroceryNSAF!E$2:E$251,MATCH(GroceryNSA!$C249,GroceryNSAF!$A$2:$A$251,0))),NA())</f>
        <v>#N/A</v>
      </c>
      <c r="J249" s="25" t="e">
        <f>IFERROR(IF(AND(ISERROR($E250),ISERROR(INDEX(GroceryNSAF!F$2:F$251,MATCH(GroceryNSA!$C249,GroceryNSAF!$A$2:$A$251,0)))),$E249,INDEX(GroceryNSAF!F$2:F$251,MATCH(GroceryNSA!$C249,GroceryNSAF!$A$2:$A$251,0))),NA())</f>
        <v>#N/A</v>
      </c>
      <c r="V249" s="28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</row>
    <row r="250" spans="1:36" x14ac:dyDescent="0.25">
      <c r="A250" s="23">
        <f t="shared" si="15"/>
        <v>9</v>
      </c>
      <c r="B250" s="23">
        <f t="shared" si="16"/>
        <v>2012</v>
      </c>
      <c r="C250" s="23">
        <v>249</v>
      </c>
      <c r="D250" s="24">
        <v>41153</v>
      </c>
      <c r="E250" s="25">
        <f>IF(ISBLANK(table!F250),NA(),table!F250)</f>
        <v>46047</v>
      </c>
      <c r="F250" s="26" t="e">
        <f>IFERROR(IF(AND(ISERROR($E251),ISERROR(INDEX(GroceryNSAF!B$2:B$251,MATCH(GroceryNSA!$C250,GroceryNSAF!$A$2:$A$251,0)))),$E250,INDEX(GroceryNSAF!B$2:B$251,MATCH(GroceryNSA!$C250,GroceryNSAF!$A$2:$A$251,0))),NA())</f>
        <v>#N/A</v>
      </c>
      <c r="G250" s="25" t="e">
        <f>IFERROR(IF(AND(ISERROR($E251),ISERROR(INDEX(GroceryNSAF!C$2:C$251,MATCH(GroceryNSA!$C250,GroceryNSAF!$A$2:$A$251,0)))),$E250,INDEX(GroceryNSAF!C$2:C$251,MATCH(GroceryNSA!$C250,GroceryNSAF!$A$2:$A$251,0))),NA())</f>
        <v>#N/A</v>
      </c>
      <c r="H250" s="25" t="e">
        <f>IFERROR(IF(AND(ISERROR($E251),ISERROR(INDEX(GroceryNSAF!D$2:D$251,MATCH(GroceryNSA!$C250,GroceryNSAF!$A$2:$A$251,0)))),$E250,INDEX(GroceryNSAF!D$2:D$251,MATCH(GroceryNSA!$C250,GroceryNSAF!$A$2:$A$251,0))),NA())</f>
        <v>#N/A</v>
      </c>
      <c r="I250" s="25" t="e">
        <f>IFERROR(IF(AND(ISERROR($E251),ISERROR(INDEX(GroceryNSAF!E$2:E$251,MATCH(GroceryNSA!$C250,GroceryNSAF!$A$2:$A$251,0)))),$E250,INDEX(GroceryNSAF!E$2:E$251,MATCH(GroceryNSA!$C250,GroceryNSAF!$A$2:$A$251,0))),NA())</f>
        <v>#N/A</v>
      </c>
      <c r="J250" s="25" t="e">
        <f>IFERROR(IF(AND(ISERROR($E251),ISERROR(INDEX(GroceryNSAF!F$2:F$251,MATCH(GroceryNSA!$C250,GroceryNSAF!$A$2:$A$251,0)))),$E250,INDEX(GroceryNSAF!F$2:F$251,MATCH(GroceryNSA!$C250,GroceryNSAF!$A$2:$A$251,0))),NA())</f>
        <v>#N/A</v>
      </c>
      <c r="V250" s="28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</row>
    <row r="251" spans="1:36" x14ac:dyDescent="0.25">
      <c r="A251" s="23">
        <f t="shared" si="15"/>
        <v>10</v>
      </c>
      <c r="B251" s="23">
        <f t="shared" si="16"/>
        <v>2012</v>
      </c>
      <c r="C251" s="23">
        <v>250</v>
      </c>
      <c r="D251" s="24">
        <v>41183</v>
      </c>
      <c r="E251" s="25">
        <f>IF(ISBLANK(table!F251),NA(),table!F251)</f>
        <v>46975</v>
      </c>
      <c r="F251" s="26" t="e">
        <f>IFERROR(IF(AND(ISERROR($E252),ISERROR(INDEX(GroceryNSAF!B$2:B$251,MATCH(GroceryNSA!$C251,GroceryNSAF!$A$2:$A$251,0)))),$E251,INDEX(GroceryNSAF!B$2:B$251,MATCH(GroceryNSA!$C251,GroceryNSAF!$A$2:$A$251,0))),NA())</f>
        <v>#N/A</v>
      </c>
      <c r="G251" s="25" t="e">
        <f>IFERROR(IF(AND(ISERROR($E252),ISERROR(INDEX(GroceryNSAF!C$2:C$251,MATCH(GroceryNSA!$C251,GroceryNSAF!$A$2:$A$251,0)))),$E251,INDEX(GroceryNSAF!C$2:C$251,MATCH(GroceryNSA!$C251,GroceryNSAF!$A$2:$A$251,0))),NA())</f>
        <v>#N/A</v>
      </c>
      <c r="H251" s="25" t="e">
        <f>IFERROR(IF(AND(ISERROR($E252),ISERROR(INDEX(GroceryNSAF!D$2:D$251,MATCH(GroceryNSA!$C251,GroceryNSAF!$A$2:$A$251,0)))),$E251,INDEX(GroceryNSAF!D$2:D$251,MATCH(GroceryNSA!$C251,GroceryNSAF!$A$2:$A$251,0))),NA())</f>
        <v>#N/A</v>
      </c>
      <c r="I251" s="25" t="e">
        <f>IFERROR(IF(AND(ISERROR($E252),ISERROR(INDEX(GroceryNSAF!E$2:E$251,MATCH(GroceryNSA!$C251,GroceryNSAF!$A$2:$A$251,0)))),$E251,INDEX(GroceryNSAF!E$2:E$251,MATCH(GroceryNSA!$C251,GroceryNSAF!$A$2:$A$251,0))),NA())</f>
        <v>#N/A</v>
      </c>
      <c r="J251" s="25" t="e">
        <f>IFERROR(IF(AND(ISERROR($E252),ISERROR(INDEX(GroceryNSAF!F$2:F$251,MATCH(GroceryNSA!$C251,GroceryNSAF!$A$2:$A$251,0)))),$E251,INDEX(GroceryNSAF!F$2:F$251,MATCH(GroceryNSA!$C251,GroceryNSAF!$A$2:$A$251,0))),NA())</f>
        <v>#N/A</v>
      </c>
      <c r="V251" s="28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</row>
    <row r="252" spans="1:36" x14ac:dyDescent="0.25">
      <c r="A252" s="23">
        <f t="shared" si="15"/>
        <v>11</v>
      </c>
      <c r="B252" s="23">
        <f t="shared" si="16"/>
        <v>2012</v>
      </c>
      <c r="C252" s="23">
        <v>251</v>
      </c>
      <c r="D252" s="24">
        <v>41214</v>
      </c>
      <c r="E252" s="25">
        <f>IF(ISBLANK(table!F252),NA(),table!F252)</f>
        <v>47310</v>
      </c>
      <c r="F252" s="26" t="e">
        <f>IFERROR(IF(AND(ISERROR($E253),ISERROR(INDEX(GroceryNSAF!B$2:B$251,MATCH(GroceryNSA!$C252,GroceryNSAF!$A$2:$A$251,0)))),$E252,INDEX(GroceryNSAF!B$2:B$251,MATCH(GroceryNSA!$C252,GroceryNSAF!$A$2:$A$251,0))),NA())</f>
        <v>#N/A</v>
      </c>
      <c r="G252" s="25" t="e">
        <f>IFERROR(IF(AND(ISERROR($E253),ISERROR(INDEX(GroceryNSAF!C$2:C$251,MATCH(GroceryNSA!$C252,GroceryNSAF!$A$2:$A$251,0)))),$E252,INDEX(GroceryNSAF!C$2:C$251,MATCH(GroceryNSA!$C252,GroceryNSAF!$A$2:$A$251,0))),NA())</f>
        <v>#N/A</v>
      </c>
      <c r="H252" s="25" t="e">
        <f>IFERROR(IF(AND(ISERROR($E253),ISERROR(INDEX(GroceryNSAF!D$2:D$251,MATCH(GroceryNSA!$C252,GroceryNSAF!$A$2:$A$251,0)))),$E252,INDEX(GroceryNSAF!D$2:D$251,MATCH(GroceryNSA!$C252,GroceryNSAF!$A$2:$A$251,0))),NA())</f>
        <v>#N/A</v>
      </c>
      <c r="I252" s="25" t="e">
        <f>IFERROR(IF(AND(ISERROR($E253),ISERROR(INDEX(GroceryNSAF!E$2:E$251,MATCH(GroceryNSA!$C252,GroceryNSAF!$A$2:$A$251,0)))),$E252,INDEX(GroceryNSAF!E$2:E$251,MATCH(GroceryNSA!$C252,GroceryNSAF!$A$2:$A$251,0))),NA())</f>
        <v>#N/A</v>
      </c>
      <c r="J252" s="25" t="e">
        <f>IFERROR(IF(AND(ISERROR($E253),ISERROR(INDEX(GroceryNSAF!F$2:F$251,MATCH(GroceryNSA!$C252,GroceryNSAF!$A$2:$A$251,0)))),$E252,INDEX(GroceryNSAF!F$2:F$251,MATCH(GroceryNSA!$C252,GroceryNSAF!$A$2:$A$251,0))),NA())</f>
        <v>#N/A</v>
      </c>
      <c r="V252" s="28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</row>
    <row r="253" spans="1:36" x14ac:dyDescent="0.25">
      <c r="A253" s="23">
        <f t="shared" si="15"/>
        <v>12</v>
      </c>
      <c r="B253" s="23">
        <f t="shared" si="16"/>
        <v>2012</v>
      </c>
      <c r="C253" s="23">
        <v>252</v>
      </c>
      <c r="D253" s="24">
        <v>41244</v>
      </c>
      <c r="E253" s="25">
        <f>IF(ISBLANK(table!F253),NA(),table!F253)</f>
        <v>49358</v>
      </c>
      <c r="F253" s="26" t="e">
        <f>IFERROR(IF(AND(ISERROR($E254),ISERROR(INDEX(GroceryNSAF!B$2:B$251,MATCH(GroceryNSA!$C253,GroceryNSAF!$A$2:$A$251,0)))),$E253,INDEX(GroceryNSAF!B$2:B$251,MATCH(GroceryNSA!$C253,GroceryNSAF!$A$2:$A$251,0))),NA())</f>
        <v>#N/A</v>
      </c>
      <c r="G253" s="25" t="e">
        <f>IFERROR(IF(AND(ISERROR($E254),ISERROR(INDEX(GroceryNSAF!C$2:C$251,MATCH(GroceryNSA!$C253,GroceryNSAF!$A$2:$A$251,0)))),$E253,INDEX(GroceryNSAF!C$2:C$251,MATCH(GroceryNSA!$C253,GroceryNSAF!$A$2:$A$251,0))),NA())</f>
        <v>#N/A</v>
      </c>
      <c r="H253" s="25" t="e">
        <f>IFERROR(IF(AND(ISERROR($E254),ISERROR(INDEX(GroceryNSAF!D$2:D$251,MATCH(GroceryNSA!$C253,GroceryNSAF!$A$2:$A$251,0)))),$E253,INDEX(GroceryNSAF!D$2:D$251,MATCH(GroceryNSA!$C253,GroceryNSAF!$A$2:$A$251,0))),NA())</f>
        <v>#N/A</v>
      </c>
      <c r="I253" s="25" t="e">
        <f>IFERROR(IF(AND(ISERROR($E254),ISERROR(INDEX(GroceryNSAF!E$2:E$251,MATCH(GroceryNSA!$C253,GroceryNSAF!$A$2:$A$251,0)))),$E253,INDEX(GroceryNSAF!E$2:E$251,MATCH(GroceryNSA!$C253,GroceryNSAF!$A$2:$A$251,0))),NA())</f>
        <v>#N/A</v>
      </c>
      <c r="J253" s="25" t="e">
        <f>IFERROR(IF(AND(ISERROR($E254),ISERROR(INDEX(GroceryNSAF!F$2:F$251,MATCH(GroceryNSA!$C253,GroceryNSAF!$A$2:$A$251,0)))),$E253,INDEX(GroceryNSAF!F$2:F$251,MATCH(GroceryNSA!$C253,GroceryNSAF!$A$2:$A$251,0))),NA())</f>
        <v>#N/A</v>
      </c>
      <c r="V253" s="28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</row>
    <row r="254" spans="1:36" x14ac:dyDescent="0.25">
      <c r="A254" s="23">
        <f t="shared" si="15"/>
        <v>1</v>
      </c>
      <c r="B254" s="23">
        <f t="shared" si="16"/>
        <v>2013</v>
      </c>
      <c r="C254" s="23">
        <v>253</v>
      </c>
      <c r="D254" s="24">
        <v>41275</v>
      </c>
      <c r="E254" s="25">
        <f>IF(ISBLANK(table!F254),NA(),table!F254)</f>
        <v>47094</v>
      </c>
      <c r="F254" s="26" t="e">
        <f>IFERROR(IF(AND(ISERROR($E255),ISERROR(INDEX(GroceryNSAF!B$2:B$251,MATCH(GroceryNSA!$C254,GroceryNSAF!$A$2:$A$251,0)))),$E254,INDEX(GroceryNSAF!B$2:B$251,MATCH(GroceryNSA!$C254,GroceryNSAF!$A$2:$A$251,0))),NA())</f>
        <v>#N/A</v>
      </c>
      <c r="G254" s="25" t="e">
        <f>IFERROR(IF(AND(ISERROR($E255),ISERROR(INDEX(GroceryNSAF!C$2:C$251,MATCH(GroceryNSA!$C254,GroceryNSAF!$A$2:$A$251,0)))),$E254,INDEX(GroceryNSAF!C$2:C$251,MATCH(GroceryNSA!$C254,GroceryNSAF!$A$2:$A$251,0))),NA())</f>
        <v>#N/A</v>
      </c>
      <c r="H254" s="25" t="e">
        <f>IFERROR(IF(AND(ISERROR($E255),ISERROR(INDEX(GroceryNSAF!D$2:D$251,MATCH(GroceryNSA!$C254,GroceryNSAF!$A$2:$A$251,0)))),$E254,INDEX(GroceryNSAF!D$2:D$251,MATCH(GroceryNSA!$C254,GroceryNSAF!$A$2:$A$251,0))),NA())</f>
        <v>#N/A</v>
      </c>
      <c r="I254" s="25" t="e">
        <f>IFERROR(IF(AND(ISERROR($E255),ISERROR(INDEX(GroceryNSAF!E$2:E$251,MATCH(GroceryNSA!$C254,GroceryNSAF!$A$2:$A$251,0)))),$E254,INDEX(GroceryNSAF!E$2:E$251,MATCH(GroceryNSA!$C254,GroceryNSAF!$A$2:$A$251,0))),NA())</f>
        <v>#N/A</v>
      </c>
      <c r="J254" s="25" t="e">
        <f>IFERROR(IF(AND(ISERROR($E255),ISERROR(INDEX(GroceryNSAF!F$2:F$251,MATCH(GroceryNSA!$C254,GroceryNSAF!$A$2:$A$251,0)))),$E254,INDEX(GroceryNSAF!F$2:F$251,MATCH(GroceryNSA!$C254,GroceryNSAF!$A$2:$A$251,0))),NA())</f>
        <v>#N/A</v>
      </c>
      <c r="V254" s="28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</row>
    <row r="255" spans="1:36" x14ac:dyDescent="0.25">
      <c r="A255" s="23">
        <f t="shared" si="15"/>
        <v>2</v>
      </c>
      <c r="B255" s="23">
        <f t="shared" si="16"/>
        <v>2013</v>
      </c>
      <c r="C255" s="23">
        <v>254</v>
      </c>
      <c r="D255" s="24">
        <v>41306</v>
      </c>
      <c r="E255" s="25">
        <f>IF(ISBLANK(table!F255),NA(),table!F255)</f>
        <v>43863</v>
      </c>
      <c r="F255" s="26" t="e">
        <f>IFERROR(IF(AND(ISERROR($E256),ISERROR(INDEX(GroceryNSAF!B$2:B$251,MATCH(GroceryNSA!$C255,GroceryNSAF!$A$2:$A$251,0)))),$E255,INDEX(GroceryNSAF!B$2:B$251,MATCH(GroceryNSA!$C255,GroceryNSAF!$A$2:$A$251,0))),NA())</f>
        <v>#N/A</v>
      </c>
      <c r="G255" s="25" t="e">
        <f>IFERROR(IF(AND(ISERROR($E256),ISERROR(INDEX(GroceryNSAF!C$2:C$251,MATCH(GroceryNSA!$C255,GroceryNSAF!$A$2:$A$251,0)))),$E255,INDEX(GroceryNSAF!C$2:C$251,MATCH(GroceryNSA!$C255,GroceryNSAF!$A$2:$A$251,0))),NA())</f>
        <v>#N/A</v>
      </c>
      <c r="H255" s="25" t="e">
        <f>IFERROR(IF(AND(ISERROR($E256),ISERROR(INDEX(GroceryNSAF!D$2:D$251,MATCH(GroceryNSA!$C255,GroceryNSAF!$A$2:$A$251,0)))),$E255,INDEX(GroceryNSAF!D$2:D$251,MATCH(GroceryNSA!$C255,GroceryNSAF!$A$2:$A$251,0))),NA())</f>
        <v>#N/A</v>
      </c>
      <c r="I255" s="25" t="e">
        <f>IFERROR(IF(AND(ISERROR($E256),ISERROR(INDEX(GroceryNSAF!E$2:E$251,MATCH(GroceryNSA!$C255,GroceryNSAF!$A$2:$A$251,0)))),$E255,INDEX(GroceryNSAF!E$2:E$251,MATCH(GroceryNSA!$C255,GroceryNSAF!$A$2:$A$251,0))),NA())</f>
        <v>#N/A</v>
      </c>
      <c r="J255" s="25" t="e">
        <f>IFERROR(IF(AND(ISERROR($E256),ISERROR(INDEX(GroceryNSAF!F$2:F$251,MATCH(GroceryNSA!$C255,GroceryNSAF!$A$2:$A$251,0)))),$E255,INDEX(GroceryNSAF!F$2:F$251,MATCH(GroceryNSA!$C255,GroceryNSAF!$A$2:$A$251,0))),NA())</f>
        <v>#N/A</v>
      </c>
      <c r="V255" s="28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</row>
    <row r="256" spans="1:36" x14ac:dyDescent="0.25">
      <c r="A256" s="23">
        <f t="shared" si="15"/>
        <v>3</v>
      </c>
      <c r="B256" s="23">
        <f t="shared" si="16"/>
        <v>2013</v>
      </c>
      <c r="C256" s="23">
        <v>255</v>
      </c>
      <c r="D256" s="24">
        <v>41334</v>
      </c>
      <c r="E256" s="25">
        <f>IF(ISBLANK(table!F256),NA(),table!F256)</f>
        <v>48910</v>
      </c>
      <c r="F256" s="26" t="e">
        <f>IFERROR(IF(AND(ISERROR($E257),ISERROR(INDEX(GroceryNSAF!B$2:B$251,MATCH(GroceryNSA!$C256,GroceryNSAF!$A$2:$A$251,0)))),$E256,INDEX(GroceryNSAF!B$2:B$251,MATCH(GroceryNSA!$C256,GroceryNSAF!$A$2:$A$251,0))),NA())</f>
        <v>#N/A</v>
      </c>
      <c r="G256" s="25" t="e">
        <f>IFERROR(IF(AND(ISERROR($E257),ISERROR(INDEX(GroceryNSAF!C$2:C$251,MATCH(GroceryNSA!$C256,GroceryNSAF!$A$2:$A$251,0)))),$E256,INDEX(GroceryNSAF!C$2:C$251,MATCH(GroceryNSA!$C256,GroceryNSAF!$A$2:$A$251,0))),NA())</f>
        <v>#N/A</v>
      </c>
      <c r="H256" s="25" t="e">
        <f>IFERROR(IF(AND(ISERROR($E257),ISERROR(INDEX(GroceryNSAF!D$2:D$251,MATCH(GroceryNSA!$C256,GroceryNSAF!$A$2:$A$251,0)))),$E256,INDEX(GroceryNSAF!D$2:D$251,MATCH(GroceryNSA!$C256,GroceryNSAF!$A$2:$A$251,0))),NA())</f>
        <v>#N/A</v>
      </c>
      <c r="I256" s="25" t="e">
        <f>IFERROR(IF(AND(ISERROR($E257),ISERROR(INDEX(GroceryNSAF!E$2:E$251,MATCH(GroceryNSA!$C256,GroceryNSAF!$A$2:$A$251,0)))),$E256,INDEX(GroceryNSAF!E$2:E$251,MATCH(GroceryNSA!$C256,GroceryNSAF!$A$2:$A$251,0))),NA())</f>
        <v>#N/A</v>
      </c>
      <c r="J256" s="25" t="e">
        <f>IFERROR(IF(AND(ISERROR($E257),ISERROR(INDEX(GroceryNSAF!F$2:F$251,MATCH(GroceryNSA!$C256,GroceryNSAF!$A$2:$A$251,0)))),$E256,INDEX(GroceryNSAF!F$2:F$251,MATCH(GroceryNSA!$C256,GroceryNSAF!$A$2:$A$251,0))),NA())</f>
        <v>#N/A</v>
      </c>
      <c r="V256" s="28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</row>
    <row r="257" spans="1:36" x14ac:dyDescent="0.25">
      <c r="A257" s="23">
        <f t="shared" si="15"/>
        <v>4</v>
      </c>
      <c r="B257" s="23">
        <f t="shared" si="16"/>
        <v>2013</v>
      </c>
      <c r="C257" s="23">
        <v>256</v>
      </c>
      <c r="D257" s="24">
        <v>41365</v>
      </c>
      <c r="E257" s="25">
        <f>IF(ISBLANK(table!F257),NA(),table!F257)</f>
        <v>45367</v>
      </c>
      <c r="F257" s="26" t="e">
        <f>IFERROR(IF(AND(ISERROR($E258),ISERROR(INDEX(GroceryNSAF!B$2:B$251,MATCH(GroceryNSA!$C257,GroceryNSAF!$A$2:$A$251,0)))),$E257,INDEX(GroceryNSAF!B$2:B$251,MATCH(GroceryNSA!$C257,GroceryNSAF!$A$2:$A$251,0))),NA())</f>
        <v>#N/A</v>
      </c>
      <c r="G257" s="25" t="e">
        <f>IFERROR(IF(AND(ISERROR($E258),ISERROR(INDEX(GroceryNSAF!C$2:C$251,MATCH(GroceryNSA!$C257,GroceryNSAF!$A$2:$A$251,0)))),$E257,INDEX(GroceryNSAF!C$2:C$251,MATCH(GroceryNSA!$C257,GroceryNSAF!$A$2:$A$251,0))),NA())</f>
        <v>#N/A</v>
      </c>
      <c r="H257" s="25" t="e">
        <f>IFERROR(IF(AND(ISERROR($E258),ISERROR(INDEX(GroceryNSAF!D$2:D$251,MATCH(GroceryNSA!$C257,GroceryNSAF!$A$2:$A$251,0)))),$E257,INDEX(GroceryNSAF!D$2:D$251,MATCH(GroceryNSA!$C257,GroceryNSAF!$A$2:$A$251,0))),NA())</f>
        <v>#N/A</v>
      </c>
      <c r="I257" s="25" t="e">
        <f>IFERROR(IF(AND(ISERROR($E258),ISERROR(INDEX(GroceryNSAF!E$2:E$251,MATCH(GroceryNSA!$C257,GroceryNSAF!$A$2:$A$251,0)))),$E257,INDEX(GroceryNSAF!E$2:E$251,MATCH(GroceryNSA!$C257,GroceryNSAF!$A$2:$A$251,0))),NA())</f>
        <v>#N/A</v>
      </c>
      <c r="J257" s="25" t="e">
        <f>IFERROR(IF(AND(ISERROR($E258),ISERROR(INDEX(GroceryNSAF!F$2:F$251,MATCH(GroceryNSA!$C257,GroceryNSAF!$A$2:$A$251,0)))),$E257,INDEX(GroceryNSAF!F$2:F$251,MATCH(GroceryNSA!$C257,GroceryNSAF!$A$2:$A$251,0))),NA())</f>
        <v>#N/A</v>
      </c>
      <c r="V257" s="28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</row>
    <row r="258" spans="1:36" x14ac:dyDescent="0.25">
      <c r="A258" s="23">
        <f t="shared" si="15"/>
        <v>5</v>
      </c>
      <c r="B258" s="23">
        <f t="shared" si="16"/>
        <v>2013</v>
      </c>
      <c r="C258" s="23">
        <v>257</v>
      </c>
      <c r="D258" s="24">
        <v>41395</v>
      </c>
      <c r="E258" s="25">
        <f>IF(ISBLANK(table!F258),NA(),table!F258)</f>
        <v>49616</v>
      </c>
      <c r="F258" s="26" t="e">
        <f>IFERROR(IF(AND(ISERROR($E259),ISERROR(INDEX(GroceryNSAF!B$2:B$251,MATCH(GroceryNSA!$C258,GroceryNSAF!$A$2:$A$251,0)))),$E258,INDEX(GroceryNSAF!B$2:B$251,MATCH(GroceryNSA!$C258,GroceryNSAF!$A$2:$A$251,0))),NA())</f>
        <v>#N/A</v>
      </c>
      <c r="G258" s="25" t="e">
        <f>IFERROR(IF(AND(ISERROR($E259),ISERROR(INDEX(GroceryNSAF!C$2:C$251,MATCH(GroceryNSA!$C258,GroceryNSAF!$A$2:$A$251,0)))),$E258,INDEX(GroceryNSAF!C$2:C$251,MATCH(GroceryNSA!$C258,GroceryNSAF!$A$2:$A$251,0))),NA())</f>
        <v>#N/A</v>
      </c>
      <c r="H258" s="25" t="e">
        <f>IFERROR(IF(AND(ISERROR($E259),ISERROR(INDEX(GroceryNSAF!D$2:D$251,MATCH(GroceryNSA!$C258,GroceryNSAF!$A$2:$A$251,0)))),$E258,INDEX(GroceryNSAF!D$2:D$251,MATCH(GroceryNSA!$C258,GroceryNSAF!$A$2:$A$251,0))),NA())</f>
        <v>#N/A</v>
      </c>
      <c r="I258" s="25" t="e">
        <f>IFERROR(IF(AND(ISERROR($E259),ISERROR(INDEX(GroceryNSAF!E$2:E$251,MATCH(GroceryNSA!$C258,GroceryNSAF!$A$2:$A$251,0)))),$E258,INDEX(GroceryNSAF!E$2:E$251,MATCH(GroceryNSA!$C258,GroceryNSAF!$A$2:$A$251,0))),NA())</f>
        <v>#N/A</v>
      </c>
      <c r="J258" s="25" t="e">
        <f>IFERROR(IF(AND(ISERROR($E259),ISERROR(INDEX(GroceryNSAF!F$2:F$251,MATCH(GroceryNSA!$C258,GroceryNSAF!$A$2:$A$251,0)))),$E258,INDEX(GroceryNSAF!F$2:F$251,MATCH(GroceryNSA!$C258,GroceryNSAF!$A$2:$A$251,0))),NA())</f>
        <v>#N/A</v>
      </c>
      <c r="V258" s="28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</row>
    <row r="259" spans="1:36" x14ac:dyDescent="0.25">
      <c r="A259" s="23">
        <f t="shared" ref="A259:A322" si="17">MONTH(D259)</f>
        <v>6</v>
      </c>
      <c r="B259" s="23">
        <f t="shared" ref="B259:B322" si="18">YEAR(D259)</f>
        <v>2013</v>
      </c>
      <c r="C259" s="23">
        <v>258</v>
      </c>
      <c r="D259" s="24">
        <v>41426</v>
      </c>
      <c r="E259" s="25">
        <f>IF(ISBLANK(table!F259),NA(),table!F259)</f>
        <v>47840</v>
      </c>
      <c r="F259" s="26" t="e">
        <f>IFERROR(IF(AND(ISERROR($E260),ISERROR(INDEX(GroceryNSAF!B$2:B$251,MATCH(GroceryNSA!$C259,GroceryNSAF!$A$2:$A$251,0)))),$E259,INDEX(GroceryNSAF!B$2:B$251,MATCH(GroceryNSA!$C259,GroceryNSAF!$A$2:$A$251,0))),NA())</f>
        <v>#N/A</v>
      </c>
      <c r="G259" s="25" t="e">
        <f>IFERROR(IF(AND(ISERROR($E260),ISERROR(INDEX(GroceryNSAF!C$2:C$251,MATCH(GroceryNSA!$C259,GroceryNSAF!$A$2:$A$251,0)))),$E259,INDEX(GroceryNSAF!C$2:C$251,MATCH(GroceryNSA!$C259,GroceryNSAF!$A$2:$A$251,0))),NA())</f>
        <v>#N/A</v>
      </c>
      <c r="H259" s="25" t="e">
        <f>IFERROR(IF(AND(ISERROR($E260),ISERROR(INDEX(GroceryNSAF!D$2:D$251,MATCH(GroceryNSA!$C259,GroceryNSAF!$A$2:$A$251,0)))),$E259,INDEX(GroceryNSAF!D$2:D$251,MATCH(GroceryNSA!$C259,GroceryNSAF!$A$2:$A$251,0))),NA())</f>
        <v>#N/A</v>
      </c>
      <c r="I259" s="25" t="e">
        <f>IFERROR(IF(AND(ISERROR($E260),ISERROR(INDEX(GroceryNSAF!E$2:E$251,MATCH(GroceryNSA!$C259,GroceryNSAF!$A$2:$A$251,0)))),$E259,INDEX(GroceryNSAF!E$2:E$251,MATCH(GroceryNSA!$C259,GroceryNSAF!$A$2:$A$251,0))),NA())</f>
        <v>#N/A</v>
      </c>
      <c r="J259" s="25" t="e">
        <f>IFERROR(IF(AND(ISERROR($E260),ISERROR(INDEX(GroceryNSAF!F$2:F$251,MATCH(GroceryNSA!$C259,GroceryNSAF!$A$2:$A$251,0)))),$E259,INDEX(GroceryNSAF!F$2:F$251,MATCH(GroceryNSA!$C259,GroceryNSAF!$A$2:$A$251,0))),NA())</f>
        <v>#N/A</v>
      </c>
      <c r="V259" s="28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</row>
    <row r="260" spans="1:36" x14ac:dyDescent="0.25">
      <c r="A260" s="23">
        <f t="shared" si="17"/>
        <v>7</v>
      </c>
      <c r="B260" s="23">
        <f t="shared" si="18"/>
        <v>2013</v>
      </c>
      <c r="C260" s="23">
        <v>259</v>
      </c>
      <c r="D260" s="24">
        <v>41456</v>
      </c>
      <c r="E260" s="25">
        <f>IF(ISBLANK(table!F260),NA(),table!F260)</f>
        <v>48871</v>
      </c>
      <c r="F260" s="26" t="e">
        <f>IFERROR(IF(AND(ISERROR($E261),ISERROR(INDEX(GroceryNSAF!B$2:B$251,MATCH(GroceryNSA!$C260,GroceryNSAF!$A$2:$A$251,0)))),$E260,INDEX(GroceryNSAF!B$2:B$251,MATCH(GroceryNSA!$C260,GroceryNSAF!$A$2:$A$251,0))),NA())</f>
        <v>#N/A</v>
      </c>
      <c r="G260" s="25" t="e">
        <f>IFERROR(IF(AND(ISERROR($E261),ISERROR(INDEX(GroceryNSAF!C$2:C$251,MATCH(GroceryNSA!$C260,GroceryNSAF!$A$2:$A$251,0)))),$E260,INDEX(GroceryNSAF!C$2:C$251,MATCH(GroceryNSA!$C260,GroceryNSAF!$A$2:$A$251,0))),NA())</f>
        <v>#N/A</v>
      </c>
      <c r="H260" s="25" t="e">
        <f>IFERROR(IF(AND(ISERROR($E261),ISERROR(INDEX(GroceryNSAF!D$2:D$251,MATCH(GroceryNSA!$C260,GroceryNSAF!$A$2:$A$251,0)))),$E260,INDEX(GroceryNSAF!D$2:D$251,MATCH(GroceryNSA!$C260,GroceryNSAF!$A$2:$A$251,0))),NA())</f>
        <v>#N/A</v>
      </c>
      <c r="I260" s="25" t="e">
        <f>IFERROR(IF(AND(ISERROR($E261),ISERROR(INDEX(GroceryNSAF!E$2:E$251,MATCH(GroceryNSA!$C260,GroceryNSAF!$A$2:$A$251,0)))),$E260,INDEX(GroceryNSAF!E$2:E$251,MATCH(GroceryNSA!$C260,GroceryNSAF!$A$2:$A$251,0))),NA())</f>
        <v>#N/A</v>
      </c>
      <c r="J260" s="25" t="e">
        <f>IFERROR(IF(AND(ISERROR($E261),ISERROR(INDEX(GroceryNSAF!F$2:F$251,MATCH(GroceryNSA!$C260,GroceryNSAF!$A$2:$A$251,0)))),$E260,INDEX(GroceryNSAF!F$2:F$251,MATCH(GroceryNSA!$C260,GroceryNSAF!$A$2:$A$251,0))),NA())</f>
        <v>#N/A</v>
      </c>
      <c r="V260" s="28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</row>
    <row r="261" spans="1:36" x14ac:dyDescent="0.25">
      <c r="A261" s="23">
        <f t="shared" si="17"/>
        <v>8</v>
      </c>
      <c r="B261" s="23">
        <f t="shared" si="18"/>
        <v>2013</v>
      </c>
      <c r="C261" s="23">
        <v>260</v>
      </c>
      <c r="D261" s="24">
        <v>41487</v>
      </c>
      <c r="E261" s="25">
        <f>IF(ISBLANK(table!F261),NA(),table!F261)</f>
        <v>49388</v>
      </c>
      <c r="F261" s="26" t="e">
        <f>IFERROR(IF(AND(ISERROR($E262),ISERROR(INDEX(GroceryNSAF!B$2:B$251,MATCH(GroceryNSA!$C261,GroceryNSAF!$A$2:$A$251,0)))),$E261,INDEX(GroceryNSAF!B$2:B$251,MATCH(GroceryNSA!$C261,GroceryNSAF!$A$2:$A$251,0))),NA())</f>
        <v>#N/A</v>
      </c>
      <c r="G261" s="25" t="e">
        <f>IFERROR(IF(AND(ISERROR($E262),ISERROR(INDEX(GroceryNSAF!C$2:C$251,MATCH(GroceryNSA!$C261,GroceryNSAF!$A$2:$A$251,0)))),$E261,INDEX(GroceryNSAF!C$2:C$251,MATCH(GroceryNSA!$C261,GroceryNSAF!$A$2:$A$251,0))),NA())</f>
        <v>#N/A</v>
      </c>
      <c r="H261" s="25" t="e">
        <f>IFERROR(IF(AND(ISERROR($E262),ISERROR(INDEX(GroceryNSAF!D$2:D$251,MATCH(GroceryNSA!$C261,GroceryNSAF!$A$2:$A$251,0)))),$E261,INDEX(GroceryNSAF!D$2:D$251,MATCH(GroceryNSA!$C261,GroceryNSAF!$A$2:$A$251,0))),NA())</f>
        <v>#N/A</v>
      </c>
      <c r="I261" s="25" t="e">
        <f>IFERROR(IF(AND(ISERROR($E262),ISERROR(INDEX(GroceryNSAF!E$2:E$251,MATCH(GroceryNSA!$C261,GroceryNSAF!$A$2:$A$251,0)))),$E261,INDEX(GroceryNSAF!E$2:E$251,MATCH(GroceryNSA!$C261,GroceryNSAF!$A$2:$A$251,0))),NA())</f>
        <v>#N/A</v>
      </c>
      <c r="J261" s="25" t="e">
        <f>IFERROR(IF(AND(ISERROR($E262),ISERROR(INDEX(GroceryNSAF!F$2:F$251,MATCH(GroceryNSA!$C261,GroceryNSAF!$A$2:$A$251,0)))),$E261,INDEX(GroceryNSAF!F$2:F$251,MATCH(GroceryNSA!$C261,GroceryNSAF!$A$2:$A$251,0))),NA())</f>
        <v>#N/A</v>
      </c>
      <c r="V261" s="28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</row>
    <row r="262" spans="1:36" x14ac:dyDescent="0.25">
      <c r="A262" s="23">
        <f t="shared" si="17"/>
        <v>9</v>
      </c>
      <c r="B262" s="23">
        <f t="shared" si="18"/>
        <v>2013</v>
      </c>
      <c r="C262" s="23">
        <v>261</v>
      </c>
      <c r="D262" s="24">
        <v>41518</v>
      </c>
      <c r="E262" s="25">
        <f>IF(ISBLANK(table!F262),NA(),table!F262)</f>
        <v>46600</v>
      </c>
      <c r="F262" s="26" t="e">
        <f>IFERROR(IF(AND(ISERROR($E263),ISERROR(INDEX(GroceryNSAF!B$2:B$251,MATCH(GroceryNSA!$C262,GroceryNSAF!$A$2:$A$251,0)))),$E262,INDEX(GroceryNSAF!B$2:B$251,MATCH(GroceryNSA!$C262,GroceryNSAF!$A$2:$A$251,0))),NA())</f>
        <v>#N/A</v>
      </c>
      <c r="G262" s="25" t="e">
        <f>IFERROR(IF(AND(ISERROR($E263),ISERROR(INDEX(GroceryNSAF!C$2:C$251,MATCH(GroceryNSA!$C262,GroceryNSAF!$A$2:$A$251,0)))),$E262,INDEX(GroceryNSAF!C$2:C$251,MATCH(GroceryNSA!$C262,GroceryNSAF!$A$2:$A$251,0))),NA())</f>
        <v>#N/A</v>
      </c>
      <c r="H262" s="25" t="e">
        <f>IFERROR(IF(AND(ISERROR($E263),ISERROR(INDEX(GroceryNSAF!D$2:D$251,MATCH(GroceryNSA!$C262,GroceryNSAF!$A$2:$A$251,0)))),$E262,INDEX(GroceryNSAF!D$2:D$251,MATCH(GroceryNSA!$C262,GroceryNSAF!$A$2:$A$251,0))),NA())</f>
        <v>#N/A</v>
      </c>
      <c r="I262" s="25" t="e">
        <f>IFERROR(IF(AND(ISERROR($E263),ISERROR(INDEX(GroceryNSAF!E$2:E$251,MATCH(GroceryNSA!$C262,GroceryNSAF!$A$2:$A$251,0)))),$E262,INDEX(GroceryNSAF!E$2:E$251,MATCH(GroceryNSA!$C262,GroceryNSAF!$A$2:$A$251,0))),NA())</f>
        <v>#N/A</v>
      </c>
      <c r="J262" s="25" t="e">
        <f>IFERROR(IF(AND(ISERROR($E263),ISERROR(INDEX(GroceryNSAF!F$2:F$251,MATCH(GroceryNSA!$C262,GroceryNSAF!$A$2:$A$251,0)))),$E262,INDEX(GroceryNSAF!F$2:F$251,MATCH(GroceryNSA!$C262,GroceryNSAF!$A$2:$A$251,0))),NA())</f>
        <v>#N/A</v>
      </c>
      <c r="V262" s="28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</row>
    <row r="263" spans="1:36" x14ac:dyDescent="0.25">
      <c r="A263" s="23">
        <f t="shared" si="17"/>
        <v>10</v>
      </c>
      <c r="B263" s="23">
        <f t="shared" si="18"/>
        <v>2013</v>
      </c>
      <c r="C263" s="23">
        <v>262</v>
      </c>
      <c r="D263" s="24">
        <v>41548</v>
      </c>
      <c r="E263" s="25">
        <f>IF(ISBLANK(table!F263),NA(),table!F263)</f>
        <v>48395</v>
      </c>
      <c r="F263" s="26" t="e">
        <f>IFERROR(IF(AND(ISERROR($E264),ISERROR(INDEX(GroceryNSAF!B$2:B$251,MATCH(GroceryNSA!$C263,GroceryNSAF!$A$2:$A$251,0)))),$E263,INDEX(GroceryNSAF!B$2:B$251,MATCH(GroceryNSA!$C263,GroceryNSAF!$A$2:$A$251,0))),NA())</f>
        <v>#N/A</v>
      </c>
      <c r="G263" s="25" t="e">
        <f>IFERROR(IF(AND(ISERROR($E264),ISERROR(INDEX(GroceryNSAF!C$2:C$251,MATCH(GroceryNSA!$C263,GroceryNSAF!$A$2:$A$251,0)))),$E263,INDEX(GroceryNSAF!C$2:C$251,MATCH(GroceryNSA!$C263,GroceryNSAF!$A$2:$A$251,0))),NA())</f>
        <v>#N/A</v>
      </c>
      <c r="H263" s="25" t="e">
        <f>IFERROR(IF(AND(ISERROR($E264),ISERROR(INDEX(GroceryNSAF!D$2:D$251,MATCH(GroceryNSA!$C263,GroceryNSAF!$A$2:$A$251,0)))),$E263,INDEX(GroceryNSAF!D$2:D$251,MATCH(GroceryNSA!$C263,GroceryNSAF!$A$2:$A$251,0))),NA())</f>
        <v>#N/A</v>
      </c>
      <c r="I263" s="25" t="e">
        <f>IFERROR(IF(AND(ISERROR($E264),ISERROR(INDEX(GroceryNSAF!E$2:E$251,MATCH(GroceryNSA!$C263,GroceryNSAF!$A$2:$A$251,0)))),$E263,INDEX(GroceryNSAF!E$2:E$251,MATCH(GroceryNSA!$C263,GroceryNSAF!$A$2:$A$251,0))),NA())</f>
        <v>#N/A</v>
      </c>
      <c r="J263" s="25" t="e">
        <f>IFERROR(IF(AND(ISERROR($E264),ISERROR(INDEX(GroceryNSAF!F$2:F$251,MATCH(GroceryNSA!$C263,GroceryNSAF!$A$2:$A$251,0)))),$E263,INDEX(GroceryNSAF!F$2:F$251,MATCH(GroceryNSA!$C263,GroceryNSAF!$A$2:$A$251,0))),NA())</f>
        <v>#N/A</v>
      </c>
      <c r="V263" s="28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</row>
    <row r="264" spans="1:36" x14ac:dyDescent="0.25">
      <c r="A264" s="23">
        <f t="shared" si="17"/>
        <v>11</v>
      </c>
      <c r="B264" s="23">
        <f t="shared" si="18"/>
        <v>2013</v>
      </c>
      <c r="C264" s="23">
        <v>263</v>
      </c>
      <c r="D264" s="24">
        <v>41579</v>
      </c>
      <c r="E264" s="25">
        <f>IF(ISBLANK(table!F264),NA(),table!F264)</f>
        <v>49026</v>
      </c>
      <c r="F264" s="26" t="e">
        <f>IFERROR(IF(AND(ISERROR($E265),ISERROR(INDEX(GroceryNSAF!B$2:B$251,MATCH(GroceryNSA!$C264,GroceryNSAF!$A$2:$A$251,0)))),$E264,INDEX(GroceryNSAF!B$2:B$251,MATCH(GroceryNSA!$C264,GroceryNSAF!$A$2:$A$251,0))),NA())</f>
        <v>#N/A</v>
      </c>
      <c r="G264" s="25" t="e">
        <f>IFERROR(IF(AND(ISERROR($E265),ISERROR(INDEX(GroceryNSAF!C$2:C$251,MATCH(GroceryNSA!$C264,GroceryNSAF!$A$2:$A$251,0)))),$E264,INDEX(GroceryNSAF!C$2:C$251,MATCH(GroceryNSA!$C264,GroceryNSAF!$A$2:$A$251,0))),NA())</f>
        <v>#N/A</v>
      </c>
      <c r="H264" s="25" t="e">
        <f>IFERROR(IF(AND(ISERROR($E265),ISERROR(INDEX(GroceryNSAF!D$2:D$251,MATCH(GroceryNSA!$C264,GroceryNSAF!$A$2:$A$251,0)))),$E264,INDEX(GroceryNSAF!D$2:D$251,MATCH(GroceryNSA!$C264,GroceryNSAF!$A$2:$A$251,0))),NA())</f>
        <v>#N/A</v>
      </c>
      <c r="I264" s="25" t="e">
        <f>IFERROR(IF(AND(ISERROR($E265),ISERROR(INDEX(GroceryNSAF!E$2:E$251,MATCH(GroceryNSA!$C264,GroceryNSAF!$A$2:$A$251,0)))),$E264,INDEX(GroceryNSAF!E$2:E$251,MATCH(GroceryNSA!$C264,GroceryNSAF!$A$2:$A$251,0))),NA())</f>
        <v>#N/A</v>
      </c>
      <c r="J264" s="25" t="e">
        <f>IFERROR(IF(AND(ISERROR($E265),ISERROR(INDEX(GroceryNSAF!F$2:F$251,MATCH(GroceryNSA!$C264,GroceryNSAF!$A$2:$A$251,0)))),$E264,INDEX(GroceryNSAF!F$2:F$251,MATCH(GroceryNSA!$C264,GroceryNSAF!$A$2:$A$251,0))),NA())</f>
        <v>#N/A</v>
      </c>
      <c r="V264" s="28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</row>
    <row r="265" spans="1:36" x14ac:dyDescent="0.25">
      <c r="A265" s="23">
        <f t="shared" si="17"/>
        <v>12</v>
      </c>
      <c r="B265" s="23">
        <f t="shared" si="18"/>
        <v>2013</v>
      </c>
      <c r="C265" s="23">
        <v>264</v>
      </c>
      <c r="D265" s="24">
        <v>41609</v>
      </c>
      <c r="E265" s="25">
        <f>IF(ISBLANK(table!F265),NA(),table!F265)</f>
        <v>50506</v>
      </c>
      <c r="F265" s="26" t="e">
        <f>IFERROR(IF(AND(ISERROR($E266),ISERROR(INDEX(GroceryNSAF!B$2:B$251,MATCH(GroceryNSA!$C265,GroceryNSAF!$A$2:$A$251,0)))),$E265,INDEX(GroceryNSAF!B$2:B$251,MATCH(GroceryNSA!$C265,GroceryNSAF!$A$2:$A$251,0))),NA())</f>
        <v>#N/A</v>
      </c>
      <c r="G265" s="25" t="e">
        <f>IFERROR(IF(AND(ISERROR($E266),ISERROR(INDEX(GroceryNSAF!C$2:C$251,MATCH(GroceryNSA!$C265,GroceryNSAF!$A$2:$A$251,0)))),$E265,INDEX(GroceryNSAF!C$2:C$251,MATCH(GroceryNSA!$C265,GroceryNSAF!$A$2:$A$251,0))),NA())</f>
        <v>#N/A</v>
      </c>
      <c r="H265" s="25" t="e">
        <f>IFERROR(IF(AND(ISERROR($E266),ISERROR(INDEX(GroceryNSAF!D$2:D$251,MATCH(GroceryNSA!$C265,GroceryNSAF!$A$2:$A$251,0)))),$E265,INDEX(GroceryNSAF!D$2:D$251,MATCH(GroceryNSA!$C265,GroceryNSAF!$A$2:$A$251,0))),NA())</f>
        <v>#N/A</v>
      </c>
      <c r="I265" s="25" t="e">
        <f>IFERROR(IF(AND(ISERROR($E266),ISERROR(INDEX(GroceryNSAF!E$2:E$251,MATCH(GroceryNSA!$C265,GroceryNSAF!$A$2:$A$251,0)))),$E265,INDEX(GroceryNSAF!E$2:E$251,MATCH(GroceryNSA!$C265,GroceryNSAF!$A$2:$A$251,0))),NA())</f>
        <v>#N/A</v>
      </c>
      <c r="J265" s="25" t="e">
        <f>IFERROR(IF(AND(ISERROR($E266),ISERROR(INDEX(GroceryNSAF!F$2:F$251,MATCH(GroceryNSA!$C265,GroceryNSAF!$A$2:$A$251,0)))),$E265,INDEX(GroceryNSAF!F$2:F$251,MATCH(GroceryNSA!$C265,GroceryNSAF!$A$2:$A$251,0))),NA())</f>
        <v>#N/A</v>
      </c>
      <c r="V265" s="28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</row>
    <row r="266" spans="1:36" x14ac:dyDescent="0.25">
      <c r="A266" s="23">
        <f t="shared" si="17"/>
        <v>1</v>
      </c>
      <c r="B266" s="23">
        <f t="shared" si="18"/>
        <v>2014</v>
      </c>
      <c r="C266" s="23">
        <v>265</v>
      </c>
      <c r="D266" s="24">
        <v>41640</v>
      </c>
      <c r="E266" s="25">
        <f>IF(ISBLANK(table!F266),NA(),table!F266)</f>
        <v>49275</v>
      </c>
      <c r="F266" s="26" t="e">
        <f>IFERROR(IF(AND(ISERROR($E267),ISERROR(INDEX(GroceryNSAF!B$2:B$251,MATCH(GroceryNSA!$C266,GroceryNSAF!$A$2:$A$251,0)))),$E266,INDEX(GroceryNSAF!B$2:B$251,MATCH(GroceryNSA!$C266,GroceryNSAF!$A$2:$A$251,0))),NA())</f>
        <v>#N/A</v>
      </c>
      <c r="G266" s="25" t="e">
        <f>IFERROR(IF(AND(ISERROR($E267),ISERROR(INDEX(GroceryNSAF!C$2:C$251,MATCH(GroceryNSA!$C266,GroceryNSAF!$A$2:$A$251,0)))),$E266,INDEX(GroceryNSAF!C$2:C$251,MATCH(GroceryNSA!$C266,GroceryNSAF!$A$2:$A$251,0))),NA())</f>
        <v>#N/A</v>
      </c>
      <c r="H266" s="25" t="e">
        <f>IFERROR(IF(AND(ISERROR($E267),ISERROR(INDEX(GroceryNSAF!D$2:D$251,MATCH(GroceryNSA!$C266,GroceryNSAF!$A$2:$A$251,0)))),$E266,INDEX(GroceryNSAF!D$2:D$251,MATCH(GroceryNSA!$C266,GroceryNSAF!$A$2:$A$251,0))),NA())</f>
        <v>#N/A</v>
      </c>
      <c r="I266" s="25" t="e">
        <f>IFERROR(IF(AND(ISERROR($E267),ISERROR(INDEX(GroceryNSAF!E$2:E$251,MATCH(GroceryNSA!$C266,GroceryNSAF!$A$2:$A$251,0)))),$E266,INDEX(GroceryNSAF!E$2:E$251,MATCH(GroceryNSA!$C266,GroceryNSAF!$A$2:$A$251,0))),NA())</f>
        <v>#N/A</v>
      </c>
      <c r="J266" s="25" t="e">
        <f>IFERROR(IF(AND(ISERROR($E267),ISERROR(INDEX(GroceryNSAF!F$2:F$251,MATCH(GroceryNSA!$C266,GroceryNSAF!$A$2:$A$251,0)))),$E266,INDEX(GroceryNSAF!F$2:F$251,MATCH(GroceryNSA!$C266,GroceryNSAF!$A$2:$A$251,0))),NA())</f>
        <v>#N/A</v>
      </c>
      <c r="V266" s="28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</row>
    <row r="267" spans="1:36" x14ac:dyDescent="0.25">
      <c r="A267" s="23">
        <f t="shared" si="17"/>
        <v>2</v>
      </c>
      <c r="B267" s="23">
        <f t="shared" si="18"/>
        <v>2014</v>
      </c>
      <c r="C267" s="23">
        <v>266</v>
      </c>
      <c r="D267" s="24">
        <v>41671</v>
      </c>
      <c r="E267" s="25">
        <f>IF(ISBLANK(table!F267),NA(),table!F267)</f>
        <v>45225</v>
      </c>
      <c r="F267" s="26" t="e">
        <f>IFERROR(IF(AND(ISERROR($E268),ISERROR(INDEX(GroceryNSAF!B$2:B$251,MATCH(GroceryNSA!$C267,GroceryNSAF!$A$2:$A$251,0)))),$E267,INDEX(GroceryNSAF!B$2:B$251,MATCH(GroceryNSA!$C267,GroceryNSAF!$A$2:$A$251,0))),NA())</f>
        <v>#N/A</v>
      </c>
      <c r="G267" s="25" t="e">
        <f>IFERROR(IF(AND(ISERROR($E268),ISERROR(INDEX(GroceryNSAF!C$2:C$251,MATCH(GroceryNSA!$C267,GroceryNSAF!$A$2:$A$251,0)))),$E267,INDEX(GroceryNSAF!C$2:C$251,MATCH(GroceryNSA!$C267,GroceryNSAF!$A$2:$A$251,0))),NA())</f>
        <v>#N/A</v>
      </c>
      <c r="H267" s="25" t="e">
        <f>IFERROR(IF(AND(ISERROR($E268),ISERROR(INDEX(GroceryNSAF!D$2:D$251,MATCH(GroceryNSA!$C267,GroceryNSAF!$A$2:$A$251,0)))),$E267,INDEX(GroceryNSAF!D$2:D$251,MATCH(GroceryNSA!$C267,GroceryNSAF!$A$2:$A$251,0))),NA())</f>
        <v>#N/A</v>
      </c>
      <c r="I267" s="25" t="e">
        <f>IFERROR(IF(AND(ISERROR($E268),ISERROR(INDEX(GroceryNSAF!E$2:E$251,MATCH(GroceryNSA!$C267,GroceryNSAF!$A$2:$A$251,0)))),$E267,INDEX(GroceryNSAF!E$2:E$251,MATCH(GroceryNSA!$C267,GroceryNSAF!$A$2:$A$251,0))),NA())</f>
        <v>#N/A</v>
      </c>
      <c r="J267" s="25" t="e">
        <f>IFERROR(IF(AND(ISERROR($E268),ISERROR(INDEX(GroceryNSAF!F$2:F$251,MATCH(GroceryNSA!$C267,GroceryNSAF!$A$2:$A$251,0)))),$E267,INDEX(GroceryNSAF!F$2:F$251,MATCH(GroceryNSA!$C267,GroceryNSAF!$A$2:$A$251,0))),NA())</f>
        <v>#N/A</v>
      </c>
      <c r="V267" s="28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</row>
    <row r="268" spans="1:36" x14ac:dyDescent="0.25">
      <c r="A268" s="23">
        <f t="shared" si="17"/>
        <v>3</v>
      </c>
      <c r="B268" s="23">
        <f t="shared" si="18"/>
        <v>2014</v>
      </c>
      <c r="C268" s="23">
        <v>267</v>
      </c>
      <c r="D268" s="24">
        <v>41699</v>
      </c>
      <c r="E268" s="25">
        <f>IF(ISBLANK(table!F268),NA(),table!F268)</f>
        <v>49148</v>
      </c>
      <c r="F268" s="26" t="e">
        <f>IFERROR(IF(AND(ISERROR($E269),ISERROR(INDEX(GroceryNSAF!B$2:B$251,MATCH(GroceryNSA!$C268,GroceryNSAF!$A$2:$A$251,0)))),$E268,INDEX(GroceryNSAF!B$2:B$251,MATCH(GroceryNSA!$C268,GroceryNSAF!$A$2:$A$251,0))),NA())</f>
        <v>#N/A</v>
      </c>
      <c r="G268" s="25" t="e">
        <f>IFERROR(IF(AND(ISERROR($E269),ISERROR(INDEX(GroceryNSAF!C$2:C$251,MATCH(GroceryNSA!$C268,GroceryNSAF!$A$2:$A$251,0)))),$E268,INDEX(GroceryNSAF!C$2:C$251,MATCH(GroceryNSA!$C268,GroceryNSAF!$A$2:$A$251,0))),NA())</f>
        <v>#N/A</v>
      </c>
      <c r="H268" s="25" t="e">
        <f>IFERROR(IF(AND(ISERROR($E269),ISERROR(INDEX(GroceryNSAF!D$2:D$251,MATCH(GroceryNSA!$C268,GroceryNSAF!$A$2:$A$251,0)))),$E268,INDEX(GroceryNSAF!D$2:D$251,MATCH(GroceryNSA!$C268,GroceryNSAF!$A$2:$A$251,0))),NA())</f>
        <v>#N/A</v>
      </c>
      <c r="I268" s="25" t="e">
        <f>IFERROR(IF(AND(ISERROR($E269),ISERROR(INDEX(GroceryNSAF!E$2:E$251,MATCH(GroceryNSA!$C268,GroceryNSAF!$A$2:$A$251,0)))),$E268,INDEX(GroceryNSAF!E$2:E$251,MATCH(GroceryNSA!$C268,GroceryNSAF!$A$2:$A$251,0))),NA())</f>
        <v>#N/A</v>
      </c>
      <c r="J268" s="25" t="e">
        <f>IFERROR(IF(AND(ISERROR($E269),ISERROR(INDEX(GroceryNSAF!F$2:F$251,MATCH(GroceryNSA!$C268,GroceryNSAF!$A$2:$A$251,0)))),$E268,INDEX(GroceryNSAF!F$2:F$251,MATCH(GroceryNSA!$C268,GroceryNSAF!$A$2:$A$251,0))),NA())</f>
        <v>#N/A</v>
      </c>
      <c r="V268" s="28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</row>
    <row r="269" spans="1:36" x14ac:dyDescent="0.25">
      <c r="A269" s="23">
        <f t="shared" si="17"/>
        <v>4</v>
      </c>
      <c r="B269" s="23">
        <f t="shared" si="18"/>
        <v>2014</v>
      </c>
      <c r="C269" s="23">
        <v>268</v>
      </c>
      <c r="D269" s="24">
        <v>41730</v>
      </c>
      <c r="E269" s="25">
        <f>IF(ISBLANK(table!F269),NA(),table!F269)</f>
        <v>48847</v>
      </c>
      <c r="F269" s="26" t="e">
        <f>IFERROR(IF(AND(ISERROR($E270),ISERROR(INDEX(GroceryNSAF!B$2:B$251,MATCH(GroceryNSA!$C269,GroceryNSAF!$A$2:$A$251,0)))),$E269,INDEX(GroceryNSAF!B$2:B$251,MATCH(GroceryNSA!$C269,GroceryNSAF!$A$2:$A$251,0))),NA())</f>
        <v>#N/A</v>
      </c>
      <c r="G269" s="25" t="e">
        <f>IFERROR(IF(AND(ISERROR($E270),ISERROR(INDEX(GroceryNSAF!C$2:C$251,MATCH(GroceryNSA!$C269,GroceryNSAF!$A$2:$A$251,0)))),$E269,INDEX(GroceryNSAF!C$2:C$251,MATCH(GroceryNSA!$C269,GroceryNSAF!$A$2:$A$251,0))),NA())</f>
        <v>#N/A</v>
      </c>
      <c r="H269" s="25" t="e">
        <f>IFERROR(IF(AND(ISERROR($E270),ISERROR(INDEX(GroceryNSAF!D$2:D$251,MATCH(GroceryNSA!$C269,GroceryNSAF!$A$2:$A$251,0)))),$E269,INDEX(GroceryNSAF!D$2:D$251,MATCH(GroceryNSA!$C269,GroceryNSAF!$A$2:$A$251,0))),NA())</f>
        <v>#N/A</v>
      </c>
      <c r="I269" s="25" t="e">
        <f>IFERROR(IF(AND(ISERROR($E270),ISERROR(INDEX(GroceryNSAF!E$2:E$251,MATCH(GroceryNSA!$C269,GroceryNSAF!$A$2:$A$251,0)))),$E269,INDEX(GroceryNSAF!E$2:E$251,MATCH(GroceryNSA!$C269,GroceryNSAF!$A$2:$A$251,0))),NA())</f>
        <v>#N/A</v>
      </c>
      <c r="J269" s="25" t="e">
        <f>IFERROR(IF(AND(ISERROR($E270),ISERROR(INDEX(GroceryNSAF!F$2:F$251,MATCH(GroceryNSA!$C269,GroceryNSAF!$A$2:$A$251,0)))),$E269,INDEX(GroceryNSAF!F$2:F$251,MATCH(GroceryNSA!$C269,GroceryNSAF!$A$2:$A$251,0))),NA())</f>
        <v>#N/A</v>
      </c>
      <c r="V269" s="28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</row>
    <row r="270" spans="1:36" x14ac:dyDescent="0.25">
      <c r="A270" s="23">
        <f t="shared" si="17"/>
        <v>5</v>
      </c>
      <c r="B270" s="23">
        <f t="shared" si="18"/>
        <v>2014</v>
      </c>
      <c r="C270" s="23">
        <v>269</v>
      </c>
      <c r="D270" s="24">
        <v>41760</v>
      </c>
      <c r="E270" s="25">
        <f>IF(ISBLANK(table!F270),NA(),table!F270)</f>
        <v>51911</v>
      </c>
      <c r="F270" s="26" t="e">
        <f>IFERROR(IF(AND(ISERROR($E271),ISERROR(INDEX(GroceryNSAF!B$2:B$251,MATCH(GroceryNSA!$C270,GroceryNSAF!$A$2:$A$251,0)))),$E270,INDEX(GroceryNSAF!B$2:B$251,MATCH(GroceryNSA!$C270,GroceryNSAF!$A$2:$A$251,0))),NA())</f>
        <v>#N/A</v>
      </c>
      <c r="G270" s="25" t="e">
        <f>IFERROR(IF(AND(ISERROR($E271),ISERROR(INDEX(GroceryNSAF!C$2:C$251,MATCH(GroceryNSA!$C270,GroceryNSAF!$A$2:$A$251,0)))),$E270,INDEX(GroceryNSAF!C$2:C$251,MATCH(GroceryNSA!$C270,GroceryNSAF!$A$2:$A$251,0))),NA())</f>
        <v>#N/A</v>
      </c>
      <c r="H270" s="25" t="e">
        <f>IFERROR(IF(AND(ISERROR($E271),ISERROR(INDEX(GroceryNSAF!D$2:D$251,MATCH(GroceryNSA!$C270,GroceryNSAF!$A$2:$A$251,0)))),$E270,INDEX(GroceryNSAF!D$2:D$251,MATCH(GroceryNSA!$C270,GroceryNSAF!$A$2:$A$251,0))),NA())</f>
        <v>#N/A</v>
      </c>
      <c r="I270" s="25" t="e">
        <f>IFERROR(IF(AND(ISERROR($E271),ISERROR(INDEX(GroceryNSAF!E$2:E$251,MATCH(GroceryNSA!$C270,GroceryNSAF!$A$2:$A$251,0)))),$E270,INDEX(GroceryNSAF!E$2:E$251,MATCH(GroceryNSA!$C270,GroceryNSAF!$A$2:$A$251,0))),NA())</f>
        <v>#N/A</v>
      </c>
      <c r="J270" s="25" t="e">
        <f>IFERROR(IF(AND(ISERROR($E271),ISERROR(INDEX(GroceryNSAF!F$2:F$251,MATCH(GroceryNSA!$C270,GroceryNSAF!$A$2:$A$251,0)))),$E270,INDEX(GroceryNSAF!F$2:F$251,MATCH(GroceryNSA!$C270,GroceryNSAF!$A$2:$A$251,0))),NA())</f>
        <v>#N/A</v>
      </c>
      <c r="V270" s="28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</row>
    <row r="271" spans="1:36" x14ac:dyDescent="0.25">
      <c r="A271" s="23">
        <f t="shared" si="17"/>
        <v>6</v>
      </c>
      <c r="B271" s="23">
        <f t="shared" si="18"/>
        <v>2014</v>
      </c>
      <c r="C271" s="23">
        <v>270</v>
      </c>
      <c r="D271" s="24">
        <v>41791</v>
      </c>
      <c r="E271" s="25">
        <f>IF(ISBLANK(table!F271),NA(),table!F271)</f>
        <v>49596</v>
      </c>
      <c r="F271" s="26" t="e">
        <f>IFERROR(IF(AND(ISERROR($E272),ISERROR(INDEX(GroceryNSAF!B$2:B$251,MATCH(GroceryNSA!$C271,GroceryNSAF!$A$2:$A$251,0)))),$E271,INDEX(GroceryNSAF!B$2:B$251,MATCH(GroceryNSA!$C271,GroceryNSAF!$A$2:$A$251,0))),NA())</f>
        <v>#N/A</v>
      </c>
      <c r="G271" s="25" t="e">
        <f>IFERROR(IF(AND(ISERROR($E272),ISERROR(INDEX(GroceryNSAF!C$2:C$251,MATCH(GroceryNSA!$C271,GroceryNSAF!$A$2:$A$251,0)))),$E271,INDEX(GroceryNSAF!C$2:C$251,MATCH(GroceryNSA!$C271,GroceryNSAF!$A$2:$A$251,0))),NA())</f>
        <v>#N/A</v>
      </c>
      <c r="H271" s="25" t="e">
        <f>IFERROR(IF(AND(ISERROR($E272),ISERROR(INDEX(GroceryNSAF!D$2:D$251,MATCH(GroceryNSA!$C271,GroceryNSAF!$A$2:$A$251,0)))),$E271,INDEX(GroceryNSAF!D$2:D$251,MATCH(GroceryNSA!$C271,GroceryNSAF!$A$2:$A$251,0))),NA())</f>
        <v>#N/A</v>
      </c>
      <c r="I271" s="25" t="e">
        <f>IFERROR(IF(AND(ISERROR($E272),ISERROR(INDEX(GroceryNSAF!E$2:E$251,MATCH(GroceryNSA!$C271,GroceryNSAF!$A$2:$A$251,0)))),$E271,INDEX(GroceryNSAF!E$2:E$251,MATCH(GroceryNSA!$C271,GroceryNSAF!$A$2:$A$251,0))),NA())</f>
        <v>#N/A</v>
      </c>
      <c r="J271" s="25" t="e">
        <f>IFERROR(IF(AND(ISERROR($E272),ISERROR(INDEX(GroceryNSAF!F$2:F$251,MATCH(GroceryNSA!$C271,GroceryNSAF!$A$2:$A$251,0)))),$E271,INDEX(GroceryNSAF!F$2:F$251,MATCH(GroceryNSA!$C271,GroceryNSAF!$A$2:$A$251,0))),NA())</f>
        <v>#N/A</v>
      </c>
      <c r="V271" s="28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</row>
    <row r="272" spans="1:36" x14ac:dyDescent="0.25">
      <c r="A272" s="23">
        <f t="shared" si="17"/>
        <v>7</v>
      </c>
      <c r="B272" s="23">
        <f t="shared" si="18"/>
        <v>2014</v>
      </c>
      <c r="C272" s="23">
        <v>271</v>
      </c>
      <c r="D272" s="24">
        <v>41821</v>
      </c>
      <c r="E272" s="25">
        <f>IF(ISBLANK(table!F272),NA(),table!F272)</f>
        <v>51528</v>
      </c>
      <c r="F272" s="26" t="e">
        <f>IFERROR(IF(AND(ISERROR($E273),ISERROR(INDEX(GroceryNSAF!B$2:B$251,MATCH(GroceryNSA!$C272,GroceryNSAF!$A$2:$A$251,0)))),$E272,INDEX(GroceryNSAF!B$2:B$251,MATCH(GroceryNSA!$C272,GroceryNSAF!$A$2:$A$251,0))),NA())</f>
        <v>#N/A</v>
      </c>
      <c r="G272" s="25" t="e">
        <f>IFERROR(IF(AND(ISERROR($E273),ISERROR(INDEX(GroceryNSAF!C$2:C$251,MATCH(GroceryNSA!$C272,GroceryNSAF!$A$2:$A$251,0)))),$E272,INDEX(GroceryNSAF!C$2:C$251,MATCH(GroceryNSA!$C272,GroceryNSAF!$A$2:$A$251,0))),NA())</f>
        <v>#N/A</v>
      </c>
      <c r="H272" s="25" t="e">
        <f>IFERROR(IF(AND(ISERROR($E273),ISERROR(INDEX(GroceryNSAF!D$2:D$251,MATCH(GroceryNSA!$C272,GroceryNSAF!$A$2:$A$251,0)))),$E272,INDEX(GroceryNSAF!D$2:D$251,MATCH(GroceryNSA!$C272,GroceryNSAF!$A$2:$A$251,0))),NA())</f>
        <v>#N/A</v>
      </c>
      <c r="I272" s="25" t="e">
        <f>IFERROR(IF(AND(ISERROR($E273),ISERROR(INDEX(GroceryNSAF!E$2:E$251,MATCH(GroceryNSA!$C272,GroceryNSAF!$A$2:$A$251,0)))),$E272,INDEX(GroceryNSAF!E$2:E$251,MATCH(GroceryNSA!$C272,GroceryNSAF!$A$2:$A$251,0))),NA())</f>
        <v>#N/A</v>
      </c>
      <c r="J272" s="25" t="e">
        <f>IFERROR(IF(AND(ISERROR($E273),ISERROR(INDEX(GroceryNSAF!F$2:F$251,MATCH(GroceryNSA!$C272,GroceryNSAF!$A$2:$A$251,0)))),$E272,INDEX(GroceryNSAF!F$2:F$251,MATCH(GroceryNSA!$C272,GroceryNSAF!$A$2:$A$251,0))),NA())</f>
        <v>#N/A</v>
      </c>
      <c r="V272" s="28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</row>
    <row r="273" spans="1:36" x14ac:dyDescent="0.25">
      <c r="A273" s="23">
        <f t="shared" si="17"/>
        <v>8</v>
      </c>
      <c r="B273" s="23">
        <f t="shared" si="18"/>
        <v>2014</v>
      </c>
      <c r="C273" s="23">
        <v>272</v>
      </c>
      <c r="D273" s="24">
        <v>41852</v>
      </c>
      <c r="E273" s="25">
        <f>IF(ISBLANK(table!F273),NA(),table!F273)</f>
        <v>51466</v>
      </c>
      <c r="F273" s="26" t="e">
        <f>IFERROR(IF(AND(ISERROR($E274),ISERROR(INDEX(GroceryNSAF!B$2:B$251,MATCH(GroceryNSA!$C273,GroceryNSAF!$A$2:$A$251,0)))),$E273,INDEX(GroceryNSAF!B$2:B$251,MATCH(GroceryNSA!$C273,GroceryNSAF!$A$2:$A$251,0))),NA())</f>
        <v>#N/A</v>
      </c>
      <c r="G273" s="25" t="e">
        <f>IFERROR(IF(AND(ISERROR($E274),ISERROR(INDEX(GroceryNSAF!C$2:C$251,MATCH(GroceryNSA!$C273,GroceryNSAF!$A$2:$A$251,0)))),$E273,INDEX(GroceryNSAF!C$2:C$251,MATCH(GroceryNSA!$C273,GroceryNSAF!$A$2:$A$251,0))),NA())</f>
        <v>#N/A</v>
      </c>
      <c r="H273" s="25" t="e">
        <f>IFERROR(IF(AND(ISERROR($E274),ISERROR(INDEX(GroceryNSAF!D$2:D$251,MATCH(GroceryNSA!$C273,GroceryNSAF!$A$2:$A$251,0)))),$E273,INDEX(GroceryNSAF!D$2:D$251,MATCH(GroceryNSA!$C273,GroceryNSAF!$A$2:$A$251,0))),NA())</f>
        <v>#N/A</v>
      </c>
      <c r="I273" s="25" t="e">
        <f>IFERROR(IF(AND(ISERROR($E274),ISERROR(INDEX(GroceryNSAF!E$2:E$251,MATCH(GroceryNSA!$C273,GroceryNSAF!$A$2:$A$251,0)))),$E273,INDEX(GroceryNSAF!E$2:E$251,MATCH(GroceryNSA!$C273,GroceryNSAF!$A$2:$A$251,0))),NA())</f>
        <v>#N/A</v>
      </c>
      <c r="J273" s="25" t="e">
        <f>IFERROR(IF(AND(ISERROR($E274),ISERROR(INDEX(GroceryNSAF!F$2:F$251,MATCH(GroceryNSA!$C273,GroceryNSAF!$A$2:$A$251,0)))),$E273,INDEX(GroceryNSAF!F$2:F$251,MATCH(GroceryNSA!$C273,GroceryNSAF!$A$2:$A$251,0))),NA())</f>
        <v>#N/A</v>
      </c>
      <c r="V273" s="28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</row>
    <row r="274" spans="1:36" x14ac:dyDescent="0.25">
      <c r="A274" s="23">
        <f t="shared" si="17"/>
        <v>9</v>
      </c>
      <c r="B274" s="23">
        <f t="shared" si="18"/>
        <v>2014</v>
      </c>
      <c r="C274" s="23">
        <v>273</v>
      </c>
      <c r="D274" s="24">
        <v>41883</v>
      </c>
      <c r="E274" s="25">
        <f>IF(ISBLANK(table!F274),NA(),table!F274)</f>
        <v>49003</v>
      </c>
      <c r="F274" s="26" t="e">
        <f>IFERROR(IF(AND(ISERROR($E275),ISERROR(INDEX(GroceryNSAF!B$2:B$251,MATCH(GroceryNSA!$C274,GroceryNSAF!$A$2:$A$251,0)))),$E274,INDEX(GroceryNSAF!B$2:B$251,MATCH(GroceryNSA!$C274,GroceryNSAF!$A$2:$A$251,0))),NA())</f>
        <v>#N/A</v>
      </c>
      <c r="G274" s="25" t="e">
        <f>IFERROR(IF(AND(ISERROR($E275),ISERROR(INDEX(GroceryNSAF!C$2:C$251,MATCH(GroceryNSA!$C274,GroceryNSAF!$A$2:$A$251,0)))),$E274,INDEX(GroceryNSAF!C$2:C$251,MATCH(GroceryNSA!$C274,GroceryNSAF!$A$2:$A$251,0))),NA())</f>
        <v>#N/A</v>
      </c>
      <c r="H274" s="25" t="e">
        <f>IFERROR(IF(AND(ISERROR($E275),ISERROR(INDEX(GroceryNSAF!D$2:D$251,MATCH(GroceryNSA!$C274,GroceryNSAF!$A$2:$A$251,0)))),$E274,INDEX(GroceryNSAF!D$2:D$251,MATCH(GroceryNSA!$C274,GroceryNSAF!$A$2:$A$251,0))),NA())</f>
        <v>#N/A</v>
      </c>
      <c r="I274" s="25" t="e">
        <f>IFERROR(IF(AND(ISERROR($E275),ISERROR(INDEX(GroceryNSAF!E$2:E$251,MATCH(GroceryNSA!$C274,GroceryNSAF!$A$2:$A$251,0)))),$E274,INDEX(GroceryNSAF!E$2:E$251,MATCH(GroceryNSA!$C274,GroceryNSAF!$A$2:$A$251,0))),NA())</f>
        <v>#N/A</v>
      </c>
      <c r="J274" s="25" t="e">
        <f>IFERROR(IF(AND(ISERROR($E275),ISERROR(INDEX(GroceryNSAF!F$2:F$251,MATCH(GroceryNSA!$C274,GroceryNSAF!$A$2:$A$251,0)))),$E274,INDEX(GroceryNSAF!F$2:F$251,MATCH(GroceryNSA!$C274,GroceryNSAF!$A$2:$A$251,0))),NA())</f>
        <v>#N/A</v>
      </c>
      <c r="V274" s="28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</row>
    <row r="275" spans="1:36" x14ac:dyDescent="0.25">
      <c r="A275" s="23">
        <f t="shared" si="17"/>
        <v>10</v>
      </c>
      <c r="B275" s="23">
        <f t="shared" si="18"/>
        <v>2014</v>
      </c>
      <c r="C275" s="23">
        <v>274</v>
      </c>
      <c r="D275" s="24">
        <v>41913</v>
      </c>
      <c r="E275" s="25">
        <f>IF(ISBLANK(table!F275),NA(),table!F275)</f>
        <v>51196</v>
      </c>
      <c r="F275" s="26" t="e">
        <f>IFERROR(IF(AND(ISERROR($E276),ISERROR(INDEX(GroceryNSAF!B$2:B$251,MATCH(GroceryNSA!$C275,GroceryNSAF!$A$2:$A$251,0)))),$E275,INDEX(GroceryNSAF!B$2:B$251,MATCH(GroceryNSA!$C275,GroceryNSAF!$A$2:$A$251,0))),NA())</f>
        <v>#N/A</v>
      </c>
      <c r="G275" s="25" t="e">
        <f>IFERROR(IF(AND(ISERROR($E276),ISERROR(INDEX(GroceryNSAF!C$2:C$251,MATCH(GroceryNSA!$C275,GroceryNSAF!$A$2:$A$251,0)))),$E275,INDEX(GroceryNSAF!C$2:C$251,MATCH(GroceryNSA!$C275,GroceryNSAF!$A$2:$A$251,0))),NA())</f>
        <v>#N/A</v>
      </c>
      <c r="H275" s="25" t="e">
        <f>IFERROR(IF(AND(ISERROR($E276),ISERROR(INDEX(GroceryNSAF!D$2:D$251,MATCH(GroceryNSA!$C275,GroceryNSAF!$A$2:$A$251,0)))),$E275,INDEX(GroceryNSAF!D$2:D$251,MATCH(GroceryNSA!$C275,GroceryNSAF!$A$2:$A$251,0))),NA())</f>
        <v>#N/A</v>
      </c>
      <c r="I275" s="25" t="e">
        <f>IFERROR(IF(AND(ISERROR($E276),ISERROR(INDEX(GroceryNSAF!E$2:E$251,MATCH(GroceryNSA!$C275,GroceryNSAF!$A$2:$A$251,0)))),$E275,INDEX(GroceryNSAF!E$2:E$251,MATCH(GroceryNSA!$C275,GroceryNSAF!$A$2:$A$251,0))),NA())</f>
        <v>#N/A</v>
      </c>
      <c r="J275" s="25" t="e">
        <f>IFERROR(IF(AND(ISERROR($E276),ISERROR(INDEX(GroceryNSAF!F$2:F$251,MATCH(GroceryNSA!$C275,GroceryNSAF!$A$2:$A$251,0)))),$E275,INDEX(GroceryNSAF!F$2:F$251,MATCH(GroceryNSA!$C275,GroceryNSAF!$A$2:$A$251,0))),NA())</f>
        <v>#N/A</v>
      </c>
      <c r="V275" s="28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</row>
    <row r="276" spans="1:36" x14ac:dyDescent="0.25">
      <c r="A276" s="23">
        <f t="shared" si="17"/>
        <v>11</v>
      </c>
      <c r="B276" s="23">
        <f t="shared" si="18"/>
        <v>2014</v>
      </c>
      <c r="C276" s="23">
        <v>275</v>
      </c>
      <c r="D276" s="24">
        <v>41944</v>
      </c>
      <c r="E276" s="25">
        <f>IF(ISBLANK(table!F276),NA(),table!F276)</f>
        <v>51168</v>
      </c>
      <c r="F276" s="26" t="e">
        <f>IFERROR(IF(AND(ISERROR($E277),ISERROR(INDEX(GroceryNSAF!B$2:B$251,MATCH(GroceryNSA!$C276,GroceryNSAF!$A$2:$A$251,0)))),$E276,INDEX(GroceryNSAF!B$2:B$251,MATCH(GroceryNSA!$C276,GroceryNSAF!$A$2:$A$251,0))),NA())</f>
        <v>#N/A</v>
      </c>
      <c r="G276" s="25" t="e">
        <f>IFERROR(IF(AND(ISERROR($E277),ISERROR(INDEX(GroceryNSAF!C$2:C$251,MATCH(GroceryNSA!$C276,GroceryNSAF!$A$2:$A$251,0)))),$E276,INDEX(GroceryNSAF!C$2:C$251,MATCH(GroceryNSA!$C276,GroceryNSAF!$A$2:$A$251,0))),NA())</f>
        <v>#N/A</v>
      </c>
      <c r="H276" s="25" t="e">
        <f>IFERROR(IF(AND(ISERROR($E277),ISERROR(INDEX(GroceryNSAF!D$2:D$251,MATCH(GroceryNSA!$C276,GroceryNSAF!$A$2:$A$251,0)))),$E276,INDEX(GroceryNSAF!D$2:D$251,MATCH(GroceryNSA!$C276,GroceryNSAF!$A$2:$A$251,0))),NA())</f>
        <v>#N/A</v>
      </c>
      <c r="I276" s="25" t="e">
        <f>IFERROR(IF(AND(ISERROR($E277),ISERROR(INDEX(GroceryNSAF!E$2:E$251,MATCH(GroceryNSA!$C276,GroceryNSAF!$A$2:$A$251,0)))),$E276,INDEX(GroceryNSAF!E$2:E$251,MATCH(GroceryNSA!$C276,GroceryNSAF!$A$2:$A$251,0))),NA())</f>
        <v>#N/A</v>
      </c>
      <c r="J276" s="25" t="e">
        <f>IFERROR(IF(AND(ISERROR($E277),ISERROR(INDEX(GroceryNSAF!F$2:F$251,MATCH(GroceryNSA!$C276,GroceryNSAF!$A$2:$A$251,0)))),$E276,INDEX(GroceryNSAF!F$2:F$251,MATCH(GroceryNSA!$C276,GroceryNSAF!$A$2:$A$251,0))),NA())</f>
        <v>#N/A</v>
      </c>
      <c r="V276" s="28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</row>
    <row r="277" spans="1:36" x14ac:dyDescent="0.25">
      <c r="A277" s="23">
        <f t="shared" si="17"/>
        <v>12</v>
      </c>
      <c r="B277" s="23">
        <f t="shared" si="18"/>
        <v>2014</v>
      </c>
      <c r="C277" s="23">
        <v>276</v>
      </c>
      <c r="D277" s="24">
        <v>41974</v>
      </c>
      <c r="E277" s="25">
        <f>IF(ISBLANK(table!F277),NA(),table!F277)</f>
        <v>53135</v>
      </c>
      <c r="F277" s="26" t="e">
        <f>IFERROR(IF(AND(ISERROR($E278),ISERROR(INDEX(GroceryNSAF!B$2:B$251,MATCH(GroceryNSA!$C277,GroceryNSAF!$A$2:$A$251,0)))),$E277,INDEX(GroceryNSAF!B$2:B$251,MATCH(GroceryNSA!$C277,GroceryNSAF!$A$2:$A$251,0))),NA())</f>
        <v>#N/A</v>
      </c>
      <c r="G277" s="25" t="e">
        <f>IFERROR(IF(AND(ISERROR($E278),ISERROR(INDEX(GroceryNSAF!C$2:C$251,MATCH(GroceryNSA!$C277,GroceryNSAF!$A$2:$A$251,0)))),$E277,INDEX(GroceryNSAF!C$2:C$251,MATCH(GroceryNSA!$C277,GroceryNSAF!$A$2:$A$251,0))),NA())</f>
        <v>#N/A</v>
      </c>
      <c r="H277" s="25" t="e">
        <f>IFERROR(IF(AND(ISERROR($E278),ISERROR(INDEX(GroceryNSAF!D$2:D$251,MATCH(GroceryNSA!$C277,GroceryNSAF!$A$2:$A$251,0)))),$E277,INDEX(GroceryNSAF!D$2:D$251,MATCH(GroceryNSA!$C277,GroceryNSAF!$A$2:$A$251,0))),NA())</f>
        <v>#N/A</v>
      </c>
      <c r="I277" s="25" t="e">
        <f>IFERROR(IF(AND(ISERROR($E278),ISERROR(INDEX(GroceryNSAF!E$2:E$251,MATCH(GroceryNSA!$C277,GroceryNSAF!$A$2:$A$251,0)))),$E277,INDEX(GroceryNSAF!E$2:E$251,MATCH(GroceryNSA!$C277,GroceryNSAF!$A$2:$A$251,0))),NA())</f>
        <v>#N/A</v>
      </c>
      <c r="J277" s="25" t="e">
        <f>IFERROR(IF(AND(ISERROR($E278),ISERROR(INDEX(GroceryNSAF!F$2:F$251,MATCH(GroceryNSA!$C277,GroceryNSAF!$A$2:$A$251,0)))),$E277,INDEX(GroceryNSAF!F$2:F$251,MATCH(GroceryNSA!$C277,GroceryNSAF!$A$2:$A$251,0))),NA())</f>
        <v>#N/A</v>
      </c>
      <c r="V277" s="28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</row>
    <row r="278" spans="1:36" x14ac:dyDescent="0.25">
      <c r="A278" s="23">
        <f t="shared" si="17"/>
        <v>1</v>
      </c>
      <c r="B278" s="23">
        <f t="shared" si="18"/>
        <v>2015</v>
      </c>
      <c r="C278" s="23">
        <v>277</v>
      </c>
      <c r="D278" s="24">
        <v>42005</v>
      </c>
      <c r="E278" s="25">
        <f>IF(ISBLANK(table!F278),NA(),table!F278)</f>
        <v>51645</v>
      </c>
      <c r="F278" s="26" t="e">
        <f>IFERROR(IF(AND(ISERROR($E279),ISERROR(INDEX(GroceryNSAF!B$2:B$251,MATCH(GroceryNSA!$C278,GroceryNSAF!$A$2:$A$251,0)))),$E278,INDEX(GroceryNSAF!B$2:B$251,MATCH(GroceryNSA!$C278,GroceryNSAF!$A$2:$A$251,0))),NA())</f>
        <v>#N/A</v>
      </c>
      <c r="G278" s="25" t="e">
        <f>IFERROR(IF(AND(ISERROR($E279),ISERROR(INDEX(GroceryNSAF!C$2:C$251,MATCH(GroceryNSA!$C278,GroceryNSAF!$A$2:$A$251,0)))),$E278,INDEX(GroceryNSAF!C$2:C$251,MATCH(GroceryNSA!$C278,GroceryNSAF!$A$2:$A$251,0))),NA())</f>
        <v>#N/A</v>
      </c>
      <c r="H278" s="25" t="e">
        <f>IFERROR(IF(AND(ISERROR($E279),ISERROR(INDEX(GroceryNSAF!D$2:D$251,MATCH(GroceryNSA!$C278,GroceryNSAF!$A$2:$A$251,0)))),$E278,INDEX(GroceryNSAF!D$2:D$251,MATCH(GroceryNSA!$C278,GroceryNSAF!$A$2:$A$251,0))),NA())</f>
        <v>#N/A</v>
      </c>
      <c r="I278" s="25" t="e">
        <f>IFERROR(IF(AND(ISERROR($E279),ISERROR(INDEX(GroceryNSAF!E$2:E$251,MATCH(GroceryNSA!$C278,GroceryNSAF!$A$2:$A$251,0)))),$E278,INDEX(GroceryNSAF!E$2:E$251,MATCH(GroceryNSA!$C278,GroceryNSAF!$A$2:$A$251,0))),NA())</f>
        <v>#N/A</v>
      </c>
      <c r="J278" s="25" t="e">
        <f>IFERROR(IF(AND(ISERROR($E279),ISERROR(INDEX(GroceryNSAF!F$2:F$251,MATCH(GroceryNSA!$C278,GroceryNSAF!$A$2:$A$251,0)))),$E278,INDEX(GroceryNSAF!F$2:F$251,MATCH(GroceryNSA!$C278,GroceryNSAF!$A$2:$A$251,0))),NA())</f>
        <v>#N/A</v>
      </c>
      <c r="V278" s="28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</row>
    <row r="279" spans="1:36" x14ac:dyDescent="0.25">
      <c r="A279" s="23">
        <f t="shared" si="17"/>
        <v>2</v>
      </c>
      <c r="B279" s="23">
        <f t="shared" si="18"/>
        <v>2015</v>
      </c>
      <c r="C279" s="23">
        <v>278</v>
      </c>
      <c r="D279" s="24">
        <v>42036</v>
      </c>
      <c r="E279" s="25">
        <f>IF(ISBLANK(table!F279),NA(),table!F279)</f>
        <v>47165</v>
      </c>
      <c r="F279" s="26" t="e">
        <f>IFERROR(IF(AND(ISERROR($E280),ISERROR(INDEX(GroceryNSAF!B$2:B$251,MATCH(GroceryNSA!$C279,GroceryNSAF!$A$2:$A$251,0)))),$E279,INDEX(GroceryNSAF!B$2:B$251,MATCH(GroceryNSA!$C279,GroceryNSAF!$A$2:$A$251,0))),NA())</f>
        <v>#N/A</v>
      </c>
      <c r="G279" s="25" t="e">
        <f>IFERROR(IF(AND(ISERROR($E280),ISERROR(INDEX(GroceryNSAF!C$2:C$251,MATCH(GroceryNSA!$C279,GroceryNSAF!$A$2:$A$251,0)))),$E279,INDEX(GroceryNSAF!C$2:C$251,MATCH(GroceryNSA!$C279,GroceryNSAF!$A$2:$A$251,0))),NA())</f>
        <v>#N/A</v>
      </c>
      <c r="H279" s="25" t="e">
        <f>IFERROR(IF(AND(ISERROR($E280),ISERROR(INDEX(GroceryNSAF!D$2:D$251,MATCH(GroceryNSA!$C279,GroceryNSAF!$A$2:$A$251,0)))),$E279,INDEX(GroceryNSAF!D$2:D$251,MATCH(GroceryNSA!$C279,GroceryNSAF!$A$2:$A$251,0))),NA())</f>
        <v>#N/A</v>
      </c>
      <c r="I279" s="25" t="e">
        <f>IFERROR(IF(AND(ISERROR($E280),ISERROR(INDEX(GroceryNSAF!E$2:E$251,MATCH(GroceryNSA!$C279,GroceryNSAF!$A$2:$A$251,0)))),$E279,INDEX(GroceryNSAF!E$2:E$251,MATCH(GroceryNSA!$C279,GroceryNSAF!$A$2:$A$251,0))),NA())</f>
        <v>#N/A</v>
      </c>
      <c r="J279" s="25" t="e">
        <f>IFERROR(IF(AND(ISERROR($E280),ISERROR(INDEX(GroceryNSAF!F$2:F$251,MATCH(GroceryNSA!$C279,GroceryNSAF!$A$2:$A$251,0)))),$E279,INDEX(GroceryNSAF!F$2:F$251,MATCH(GroceryNSA!$C279,GroceryNSAF!$A$2:$A$251,0))),NA())</f>
        <v>#N/A</v>
      </c>
      <c r="V279" s="28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</row>
    <row r="280" spans="1:36" x14ac:dyDescent="0.25">
      <c r="A280" s="23">
        <f t="shared" si="17"/>
        <v>3</v>
      </c>
      <c r="B280" s="23">
        <f t="shared" si="18"/>
        <v>2015</v>
      </c>
      <c r="C280" s="23">
        <v>279</v>
      </c>
      <c r="D280" s="24">
        <v>42064</v>
      </c>
      <c r="E280" s="25">
        <f>IF(ISBLANK(table!F280),NA(),table!F280)</f>
        <v>51222</v>
      </c>
      <c r="F280" s="26" t="e">
        <f>IFERROR(IF(AND(ISERROR($E281),ISERROR(INDEX(GroceryNSAF!B$2:B$251,MATCH(GroceryNSA!$C280,GroceryNSAF!$A$2:$A$251,0)))),$E280,INDEX(GroceryNSAF!B$2:B$251,MATCH(GroceryNSA!$C280,GroceryNSAF!$A$2:$A$251,0))),NA())</f>
        <v>#N/A</v>
      </c>
      <c r="G280" s="25" t="e">
        <f>IFERROR(IF(AND(ISERROR($E281),ISERROR(INDEX(GroceryNSAF!C$2:C$251,MATCH(GroceryNSA!$C280,GroceryNSAF!$A$2:$A$251,0)))),$E280,INDEX(GroceryNSAF!C$2:C$251,MATCH(GroceryNSA!$C280,GroceryNSAF!$A$2:$A$251,0))),NA())</f>
        <v>#N/A</v>
      </c>
      <c r="H280" s="25" t="e">
        <f>IFERROR(IF(AND(ISERROR($E281),ISERROR(INDEX(GroceryNSAF!D$2:D$251,MATCH(GroceryNSA!$C280,GroceryNSAF!$A$2:$A$251,0)))),$E280,INDEX(GroceryNSAF!D$2:D$251,MATCH(GroceryNSA!$C280,GroceryNSAF!$A$2:$A$251,0))),NA())</f>
        <v>#N/A</v>
      </c>
      <c r="I280" s="25" t="e">
        <f>IFERROR(IF(AND(ISERROR($E281),ISERROR(INDEX(GroceryNSAF!E$2:E$251,MATCH(GroceryNSA!$C280,GroceryNSAF!$A$2:$A$251,0)))),$E280,INDEX(GroceryNSAF!E$2:E$251,MATCH(GroceryNSA!$C280,GroceryNSAF!$A$2:$A$251,0))),NA())</f>
        <v>#N/A</v>
      </c>
      <c r="J280" s="25" t="e">
        <f>IFERROR(IF(AND(ISERROR($E281),ISERROR(INDEX(GroceryNSAF!F$2:F$251,MATCH(GroceryNSA!$C280,GroceryNSAF!$A$2:$A$251,0)))),$E280,INDEX(GroceryNSAF!F$2:F$251,MATCH(GroceryNSA!$C280,GroceryNSAF!$A$2:$A$251,0))),NA())</f>
        <v>#N/A</v>
      </c>
      <c r="V280" s="28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</row>
    <row r="281" spans="1:36" x14ac:dyDescent="0.25">
      <c r="A281" s="23">
        <f t="shared" si="17"/>
        <v>4</v>
      </c>
      <c r="B281" s="23">
        <f t="shared" si="18"/>
        <v>2015</v>
      </c>
      <c r="C281" s="23">
        <v>280</v>
      </c>
      <c r="D281" s="24">
        <v>42095</v>
      </c>
      <c r="E281" s="25">
        <f>IF(ISBLANK(table!F281),NA(),table!F281)</f>
        <v>50114</v>
      </c>
      <c r="F281" s="26" t="e">
        <f>IFERROR(IF(AND(ISERROR($E282),ISERROR(INDEX(GroceryNSAF!B$2:B$251,MATCH(GroceryNSA!$C281,GroceryNSAF!$A$2:$A$251,0)))),$E281,INDEX(GroceryNSAF!B$2:B$251,MATCH(GroceryNSA!$C281,GroceryNSAF!$A$2:$A$251,0))),NA())</f>
        <v>#N/A</v>
      </c>
      <c r="G281" s="25" t="e">
        <f>IFERROR(IF(AND(ISERROR($E282),ISERROR(INDEX(GroceryNSAF!C$2:C$251,MATCH(GroceryNSA!$C281,GroceryNSAF!$A$2:$A$251,0)))),$E281,INDEX(GroceryNSAF!C$2:C$251,MATCH(GroceryNSA!$C281,GroceryNSAF!$A$2:$A$251,0))),NA())</f>
        <v>#N/A</v>
      </c>
      <c r="H281" s="25" t="e">
        <f>IFERROR(IF(AND(ISERROR($E282),ISERROR(INDEX(GroceryNSAF!D$2:D$251,MATCH(GroceryNSA!$C281,GroceryNSAF!$A$2:$A$251,0)))),$E281,INDEX(GroceryNSAF!D$2:D$251,MATCH(GroceryNSA!$C281,GroceryNSAF!$A$2:$A$251,0))),NA())</f>
        <v>#N/A</v>
      </c>
      <c r="I281" s="25" t="e">
        <f>IFERROR(IF(AND(ISERROR($E282),ISERROR(INDEX(GroceryNSAF!E$2:E$251,MATCH(GroceryNSA!$C281,GroceryNSAF!$A$2:$A$251,0)))),$E281,INDEX(GroceryNSAF!E$2:E$251,MATCH(GroceryNSA!$C281,GroceryNSAF!$A$2:$A$251,0))),NA())</f>
        <v>#N/A</v>
      </c>
      <c r="J281" s="25" t="e">
        <f>IFERROR(IF(AND(ISERROR($E282),ISERROR(INDEX(GroceryNSAF!F$2:F$251,MATCH(GroceryNSA!$C281,GroceryNSAF!$A$2:$A$251,0)))),$E281,INDEX(GroceryNSAF!F$2:F$251,MATCH(GroceryNSA!$C281,GroceryNSAF!$A$2:$A$251,0))),NA())</f>
        <v>#N/A</v>
      </c>
      <c r="V281" s="28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</row>
    <row r="282" spans="1:36" x14ac:dyDescent="0.25">
      <c r="A282" s="23">
        <f t="shared" si="17"/>
        <v>5</v>
      </c>
      <c r="B282" s="23">
        <f t="shared" si="18"/>
        <v>2015</v>
      </c>
      <c r="C282" s="23">
        <v>281</v>
      </c>
      <c r="D282" s="24">
        <v>42125</v>
      </c>
      <c r="E282" s="25">
        <f>IF(ISBLANK(table!F282),NA(),table!F282)</f>
        <v>53189</v>
      </c>
      <c r="F282" s="26" t="e">
        <f>IFERROR(IF(AND(ISERROR($E283),ISERROR(INDEX(GroceryNSAF!B$2:B$251,MATCH(GroceryNSA!$C282,GroceryNSAF!$A$2:$A$251,0)))),$E282,INDEX(GroceryNSAF!B$2:B$251,MATCH(GroceryNSA!$C282,GroceryNSAF!$A$2:$A$251,0))),NA())</f>
        <v>#N/A</v>
      </c>
      <c r="G282" s="25" t="e">
        <f>IFERROR(IF(AND(ISERROR($E283),ISERROR(INDEX(GroceryNSAF!C$2:C$251,MATCH(GroceryNSA!$C282,GroceryNSAF!$A$2:$A$251,0)))),$E282,INDEX(GroceryNSAF!C$2:C$251,MATCH(GroceryNSA!$C282,GroceryNSAF!$A$2:$A$251,0))),NA())</f>
        <v>#N/A</v>
      </c>
      <c r="H282" s="25" t="e">
        <f>IFERROR(IF(AND(ISERROR($E283),ISERROR(INDEX(GroceryNSAF!D$2:D$251,MATCH(GroceryNSA!$C282,GroceryNSAF!$A$2:$A$251,0)))),$E282,INDEX(GroceryNSAF!D$2:D$251,MATCH(GroceryNSA!$C282,GroceryNSAF!$A$2:$A$251,0))),NA())</f>
        <v>#N/A</v>
      </c>
      <c r="I282" s="25" t="e">
        <f>IFERROR(IF(AND(ISERROR($E283),ISERROR(INDEX(GroceryNSAF!E$2:E$251,MATCH(GroceryNSA!$C282,GroceryNSAF!$A$2:$A$251,0)))),$E282,INDEX(GroceryNSAF!E$2:E$251,MATCH(GroceryNSA!$C282,GroceryNSAF!$A$2:$A$251,0))),NA())</f>
        <v>#N/A</v>
      </c>
      <c r="J282" s="25" t="e">
        <f>IFERROR(IF(AND(ISERROR($E283),ISERROR(INDEX(GroceryNSAF!F$2:F$251,MATCH(GroceryNSA!$C282,GroceryNSAF!$A$2:$A$251,0)))),$E282,INDEX(GroceryNSAF!F$2:F$251,MATCH(GroceryNSA!$C282,GroceryNSAF!$A$2:$A$251,0))),NA())</f>
        <v>#N/A</v>
      </c>
      <c r="V282" s="28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</row>
    <row r="283" spans="1:36" x14ac:dyDescent="0.25">
      <c r="A283" s="23">
        <f t="shared" si="17"/>
        <v>6</v>
      </c>
      <c r="B283" s="23">
        <f t="shared" si="18"/>
        <v>2015</v>
      </c>
      <c r="C283" s="23">
        <v>282</v>
      </c>
      <c r="D283" s="24">
        <v>42156</v>
      </c>
      <c r="E283" s="25">
        <f>IF(ISBLANK(table!F283),NA(),table!F283)</f>
        <v>50889</v>
      </c>
      <c r="F283" s="26" t="e">
        <f>IFERROR(IF(AND(ISERROR($E284),ISERROR(INDEX(GroceryNSAF!B$2:B$251,MATCH(GroceryNSA!$C283,GroceryNSAF!$A$2:$A$251,0)))),$E283,INDEX(GroceryNSAF!B$2:B$251,MATCH(GroceryNSA!$C283,GroceryNSAF!$A$2:$A$251,0))),NA())</f>
        <v>#N/A</v>
      </c>
      <c r="G283" s="25" t="e">
        <f>IFERROR(IF(AND(ISERROR($E284),ISERROR(INDEX(GroceryNSAF!C$2:C$251,MATCH(GroceryNSA!$C283,GroceryNSAF!$A$2:$A$251,0)))),$E283,INDEX(GroceryNSAF!C$2:C$251,MATCH(GroceryNSA!$C283,GroceryNSAF!$A$2:$A$251,0))),NA())</f>
        <v>#N/A</v>
      </c>
      <c r="H283" s="25" t="e">
        <f>IFERROR(IF(AND(ISERROR($E284),ISERROR(INDEX(GroceryNSAF!D$2:D$251,MATCH(GroceryNSA!$C283,GroceryNSAF!$A$2:$A$251,0)))),$E283,INDEX(GroceryNSAF!D$2:D$251,MATCH(GroceryNSA!$C283,GroceryNSAF!$A$2:$A$251,0))),NA())</f>
        <v>#N/A</v>
      </c>
      <c r="I283" s="25" t="e">
        <f>IFERROR(IF(AND(ISERROR($E284),ISERROR(INDEX(GroceryNSAF!E$2:E$251,MATCH(GroceryNSA!$C283,GroceryNSAF!$A$2:$A$251,0)))),$E283,INDEX(GroceryNSAF!E$2:E$251,MATCH(GroceryNSA!$C283,GroceryNSAF!$A$2:$A$251,0))),NA())</f>
        <v>#N/A</v>
      </c>
      <c r="J283" s="25" t="e">
        <f>IFERROR(IF(AND(ISERROR($E284),ISERROR(INDEX(GroceryNSAF!F$2:F$251,MATCH(GroceryNSA!$C283,GroceryNSAF!$A$2:$A$251,0)))),$E283,INDEX(GroceryNSAF!F$2:F$251,MATCH(GroceryNSA!$C283,GroceryNSAF!$A$2:$A$251,0))),NA())</f>
        <v>#N/A</v>
      </c>
      <c r="V283" s="28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</row>
    <row r="284" spans="1:36" x14ac:dyDescent="0.25">
      <c r="A284" s="23">
        <f t="shared" si="17"/>
        <v>7</v>
      </c>
      <c r="B284" s="23">
        <f t="shared" si="18"/>
        <v>2015</v>
      </c>
      <c r="C284" s="23">
        <v>283</v>
      </c>
      <c r="D284" s="24">
        <v>42186</v>
      </c>
      <c r="E284" s="25">
        <f>IF(ISBLANK(table!F284),NA(),table!F284)</f>
        <v>53016</v>
      </c>
      <c r="F284" s="26" t="e">
        <f>IFERROR(IF(AND(ISERROR($E285),ISERROR(INDEX(GroceryNSAF!B$2:B$251,MATCH(GroceryNSA!$C284,GroceryNSAF!$A$2:$A$251,0)))),$E284,INDEX(GroceryNSAF!B$2:B$251,MATCH(GroceryNSA!$C284,GroceryNSAF!$A$2:$A$251,0))),NA())</f>
        <v>#N/A</v>
      </c>
      <c r="G284" s="25" t="e">
        <f>IFERROR(IF(AND(ISERROR($E285),ISERROR(INDEX(GroceryNSAF!C$2:C$251,MATCH(GroceryNSA!$C284,GroceryNSAF!$A$2:$A$251,0)))),$E284,INDEX(GroceryNSAF!C$2:C$251,MATCH(GroceryNSA!$C284,GroceryNSAF!$A$2:$A$251,0))),NA())</f>
        <v>#N/A</v>
      </c>
      <c r="H284" s="25" t="e">
        <f>IFERROR(IF(AND(ISERROR($E285),ISERROR(INDEX(GroceryNSAF!D$2:D$251,MATCH(GroceryNSA!$C284,GroceryNSAF!$A$2:$A$251,0)))),$E284,INDEX(GroceryNSAF!D$2:D$251,MATCH(GroceryNSA!$C284,GroceryNSAF!$A$2:$A$251,0))),NA())</f>
        <v>#N/A</v>
      </c>
      <c r="I284" s="25" t="e">
        <f>IFERROR(IF(AND(ISERROR($E285),ISERROR(INDEX(GroceryNSAF!E$2:E$251,MATCH(GroceryNSA!$C284,GroceryNSAF!$A$2:$A$251,0)))),$E284,INDEX(GroceryNSAF!E$2:E$251,MATCH(GroceryNSA!$C284,GroceryNSAF!$A$2:$A$251,0))),NA())</f>
        <v>#N/A</v>
      </c>
      <c r="J284" s="25" t="e">
        <f>IFERROR(IF(AND(ISERROR($E285),ISERROR(INDEX(GroceryNSAF!F$2:F$251,MATCH(GroceryNSA!$C284,GroceryNSAF!$A$2:$A$251,0)))),$E284,INDEX(GroceryNSAF!F$2:F$251,MATCH(GroceryNSA!$C284,GroceryNSAF!$A$2:$A$251,0))),NA())</f>
        <v>#N/A</v>
      </c>
      <c r="V284" s="28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</row>
    <row r="285" spans="1:36" x14ac:dyDescent="0.25">
      <c r="A285" s="23">
        <f t="shared" si="17"/>
        <v>8</v>
      </c>
      <c r="B285" s="23">
        <f t="shared" si="18"/>
        <v>2015</v>
      </c>
      <c r="C285" s="23">
        <v>284</v>
      </c>
      <c r="D285" s="24">
        <v>42217</v>
      </c>
      <c r="E285" s="25">
        <f>IF(ISBLANK(table!F285),NA(),table!F285)</f>
        <v>51991</v>
      </c>
      <c r="F285" s="26" t="e">
        <f>IFERROR(IF(AND(ISERROR($E286),ISERROR(INDEX(GroceryNSAF!B$2:B$251,MATCH(GroceryNSA!$C285,GroceryNSAF!$A$2:$A$251,0)))),$E285,INDEX(GroceryNSAF!B$2:B$251,MATCH(GroceryNSA!$C285,GroceryNSAF!$A$2:$A$251,0))),NA())</f>
        <v>#N/A</v>
      </c>
      <c r="G285" s="25" t="e">
        <f>IFERROR(IF(AND(ISERROR($E286),ISERROR(INDEX(GroceryNSAF!C$2:C$251,MATCH(GroceryNSA!$C285,GroceryNSAF!$A$2:$A$251,0)))),$E285,INDEX(GroceryNSAF!C$2:C$251,MATCH(GroceryNSA!$C285,GroceryNSAF!$A$2:$A$251,0))),NA())</f>
        <v>#N/A</v>
      </c>
      <c r="H285" s="25" t="e">
        <f>IFERROR(IF(AND(ISERROR($E286),ISERROR(INDEX(GroceryNSAF!D$2:D$251,MATCH(GroceryNSA!$C285,GroceryNSAF!$A$2:$A$251,0)))),$E285,INDEX(GroceryNSAF!D$2:D$251,MATCH(GroceryNSA!$C285,GroceryNSAF!$A$2:$A$251,0))),NA())</f>
        <v>#N/A</v>
      </c>
      <c r="I285" s="25" t="e">
        <f>IFERROR(IF(AND(ISERROR($E286),ISERROR(INDEX(GroceryNSAF!E$2:E$251,MATCH(GroceryNSA!$C285,GroceryNSAF!$A$2:$A$251,0)))),$E285,INDEX(GroceryNSAF!E$2:E$251,MATCH(GroceryNSA!$C285,GroceryNSAF!$A$2:$A$251,0))),NA())</f>
        <v>#N/A</v>
      </c>
      <c r="J285" s="25" t="e">
        <f>IFERROR(IF(AND(ISERROR($E286),ISERROR(INDEX(GroceryNSAF!F$2:F$251,MATCH(GroceryNSA!$C285,GroceryNSAF!$A$2:$A$251,0)))),$E285,INDEX(GroceryNSAF!F$2:F$251,MATCH(GroceryNSA!$C285,GroceryNSAF!$A$2:$A$251,0))),NA())</f>
        <v>#N/A</v>
      </c>
      <c r="V285" s="28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</row>
    <row r="286" spans="1:36" x14ac:dyDescent="0.25">
      <c r="A286" s="23">
        <f t="shared" si="17"/>
        <v>9</v>
      </c>
      <c r="B286" s="23">
        <f t="shared" si="18"/>
        <v>2015</v>
      </c>
      <c r="C286" s="23">
        <v>285</v>
      </c>
      <c r="D286" s="24">
        <v>42248</v>
      </c>
      <c r="E286" s="25">
        <f>IF(ISBLANK(table!F286),NA(),table!F286)</f>
        <v>50082</v>
      </c>
      <c r="F286" s="26" t="e">
        <f>IFERROR(IF(AND(ISERROR($E287),ISERROR(INDEX(GroceryNSAF!B$2:B$251,MATCH(GroceryNSA!$C286,GroceryNSAF!$A$2:$A$251,0)))),$E286,INDEX(GroceryNSAF!B$2:B$251,MATCH(GroceryNSA!$C286,GroceryNSAF!$A$2:$A$251,0))),NA())</f>
        <v>#N/A</v>
      </c>
      <c r="G286" s="25" t="e">
        <f>IFERROR(IF(AND(ISERROR($E287),ISERROR(INDEX(GroceryNSAF!C$2:C$251,MATCH(GroceryNSA!$C286,GroceryNSAF!$A$2:$A$251,0)))),$E286,INDEX(GroceryNSAF!C$2:C$251,MATCH(GroceryNSA!$C286,GroceryNSAF!$A$2:$A$251,0))),NA())</f>
        <v>#N/A</v>
      </c>
      <c r="H286" s="25" t="e">
        <f>IFERROR(IF(AND(ISERROR($E287),ISERROR(INDEX(GroceryNSAF!D$2:D$251,MATCH(GroceryNSA!$C286,GroceryNSAF!$A$2:$A$251,0)))),$E286,INDEX(GroceryNSAF!D$2:D$251,MATCH(GroceryNSA!$C286,GroceryNSAF!$A$2:$A$251,0))),NA())</f>
        <v>#N/A</v>
      </c>
      <c r="I286" s="25" t="e">
        <f>IFERROR(IF(AND(ISERROR($E287),ISERROR(INDEX(GroceryNSAF!E$2:E$251,MATCH(GroceryNSA!$C286,GroceryNSAF!$A$2:$A$251,0)))),$E286,INDEX(GroceryNSAF!E$2:E$251,MATCH(GroceryNSA!$C286,GroceryNSAF!$A$2:$A$251,0))),NA())</f>
        <v>#N/A</v>
      </c>
      <c r="J286" s="25" t="e">
        <f>IFERROR(IF(AND(ISERROR($E287),ISERROR(INDEX(GroceryNSAF!F$2:F$251,MATCH(GroceryNSA!$C286,GroceryNSAF!$A$2:$A$251,0)))),$E286,INDEX(GroceryNSAF!F$2:F$251,MATCH(GroceryNSA!$C286,GroceryNSAF!$A$2:$A$251,0))),NA())</f>
        <v>#N/A</v>
      </c>
      <c r="V286" s="28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</row>
    <row r="287" spans="1:36" x14ac:dyDescent="0.25">
      <c r="A287" s="23">
        <f t="shared" si="17"/>
        <v>10</v>
      </c>
      <c r="B287" s="23">
        <f t="shared" si="18"/>
        <v>2015</v>
      </c>
      <c r="C287" s="23">
        <v>286</v>
      </c>
      <c r="D287" s="24">
        <v>42278</v>
      </c>
      <c r="E287" s="25">
        <f>IF(ISBLANK(table!F287),NA(),table!F287)</f>
        <v>51794</v>
      </c>
      <c r="F287" s="26" t="e">
        <f>IFERROR(IF(AND(ISERROR($E288),ISERROR(INDEX(GroceryNSAF!B$2:B$251,MATCH(GroceryNSA!$C287,GroceryNSAF!$A$2:$A$251,0)))),$E287,INDEX(GroceryNSAF!B$2:B$251,MATCH(GroceryNSA!$C287,GroceryNSAF!$A$2:$A$251,0))),NA())</f>
        <v>#N/A</v>
      </c>
      <c r="G287" s="25" t="e">
        <f>IFERROR(IF(AND(ISERROR($E288),ISERROR(INDEX(GroceryNSAF!C$2:C$251,MATCH(GroceryNSA!$C287,GroceryNSAF!$A$2:$A$251,0)))),$E287,INDEX(GroceryNSAF!C$2:C$251,MATCH(GroceryNSA!$C287,GroceryNSAF!$A$2:$A$251,0))),NA())</f>
        <v>#N/A</v>
      </c>
      <c r="H287" s="25" t="e">
        <f>IFERROR(IF(AND(ISERROR($E288),ISERROR(INDEX(GroceryNSAF!D$2:D$251,MATCH(GroceryNSA!$C287,GroceryNSAF!$A$2:$A$251,0)))),$E287,INDEX(GroceryNSAF!D$2:D$251,MATCH(GroceryNSA!$C287,GroceryNSAF!$A$2:$A$251,0))),NA())</f>
        <v>#N/A</v>
      </c>
      <c r="I287" s="25" t="e">
        <f>IFERROR(IF(AND(ISERROR($E288),ISERROR(INDEX(GroceryNSAF!E$2:E$251,MATCH(GroceryNSA!$C287,GroceryNSAF!$A$2:$A$251,0)))),$E287,INDEX(GroceryNSAF!E$2:E$251,MATCH(GroceryNSA!$C287,GroceryNSAF!$A$2:$A$251,0))),NA())</f>
        <v>#N/A</v>
      </c>
      <c r="J287" s="25" t="e">
        <f>IFERROR(IF(AND(ISERROR($E288),ISERROR(INDEX(GroceryNSAF!F$2:F$251,MATCH(GroceryNSA!$C287,GroceryNSAF!$A$2:$A$251,0)))),$E287,INDEX(GroceryNSAF!F$2:F$251,MATCH(GroceryNSA!$C287,GroceryNSAF!$A$2:$A$251,0))),NA())</f>
        <v>#N/A</v>
      </c>
      <c r="V287" s="28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</row>
    <row r="288" spans="1:36" x14ac:dyDescent="0.25">
      <c r="A288" s="23">
        <f t="shared" si="17"/>
        <v>11</v>
      </c>
      <c r="B288" s="23">
        <f t="shared" si="18"/>
        <v>2015</v>
      </c>
      <c r="C288" s="23">
        <v>287</v>
      </c>
      <c r="D288" s="24">
        <v>42309</v>
      </c>
      <c r="E288" s="25">
        <f>IF(ISBLANK(table!F288),NA(),table!F288)</f>
        <v>51133</v>
      </c>
      <c r="F288" s="26" t="e">
        <f>IFERROR(IF(AND(ISERROR($E289),ISERROR(INDEX(GroceryNSAF!B$2:B$251,MATCH(GroceryNSA!$C288,GroceryNSAF!$A$2:$A$251,0)))),$E288,INDEX(GroceryNSAF!B$2:B$251,MATCH(GroceryNSA!$C288,GroceryNSAF!$A$2:$A$251,0))),NA())</f>
        <v>#N/A</v>
      </c>
      <c r="G288" s="25" t="e">
        <f>IFERROR(IF(AND(ISERROR($E289),ISERROR(INDEX(GroceryNSAF!C$2:C$251,MATCH(GroceryNSA!$C288,GroceryNSAF!$A$2:$A$251,0)))),$E288,INDEX(GroceryNSAF!C$2:C$251,MATCH(GroceryNSA!$C288,GroceryNSAF!$A$2:$A$251,0))),NA())</f>
        <v>#N/A</v>
      </c>
      <c r="H288" s="25" t="e">
        <f>IFERROR(IF(AND(ISERROR($E289),ISERROR(INDEX(GroceryNSAF!D$2:D$251,MATCH(GroceryNSA!$C288,GroceryNSAF!$A$2:$A$251,0)))),$E288,INDEX(GroceryNSAF!D$2:D$251,MATCH(GroceryNSA!$C288,GroceryNSAF!$A$2:$A$251,0))),NA())</f>
        <v>#N/A</v>
      </c>
      <c r="I288" s="25" t="e">
        <f>IFERROR(IF(AND(ISERROR($E289),ISERROR(INDEX(GroceryNSAF!E$2:E$251,MATCH(GroceryNSA!$C288,GroceryNSAF!$A$2:$A$251,0)))),$E288,INDEX(GroceryNSAF!E$2:E$251,MATCH(GroceryNSA!$C288,GroceryNSAF!$A$2:$A$251,0))),NA())</f>
        <v>#N/A</v>
      </c>
      <c r="J288" s="25" t="e">
        <f>IFERROR(IF(AND(ISERROR($E289),ISERROR(INDEX(GroceryNSAF!F$2:F$251,MATCH(GroceryNSA!$C288,GroceryNSAF!$A$2:$A$251,0)))),$E288,INDEX(GroceryNSAF!F$2:F$251,MATCH(GroceryNSA!$C288,GroceryNSAF!$A$2:$A$251,0))),NA())</f>
        <v>#N/A</v>
      </c>
      <c r="V288" s="28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</row>
    <row r="289" spans="1:36" x14ac:dyDescent="0.25">
      <c r="A289" s="23">
        <f t="shared" si="17"/>
        <v>12</v>
      </c>
      <c r="B289" s="23">
        <f t="shared" si="18"/>
        <v>2015</v>
      </c>
      <c r="C289" s="23">
        <v>288</v>
      </c>
      <c r="D289" s="24">
        <v>42339</v>
      </c>
      <c r="E289" s="25">
        <f>IF(ISBLANK(table!F289),NA(),table!F289)</f>
        <v>53846</v>
      </c>
      <c r="F289" s="26" t="e">
        <f>IFERROR(IF(AND(ISERROR($E290),ISERROR(INDEX(GroceryNSAF!B$2:B$251,MATCH(GroceryNSA!$C289,GroceryNSAF!$A$2:$A$251,0)))),$E289,INDEX(GroceryNSAF!B$2:B$251,MATCH(GroceryNSA!$C289,GroceryNSAF!$A$2:$A$251,0))),NA())</f>
        <v>#N/A</v>
      </c>
      <c r="G289" s="25" t="e">
        <f>IFERROR(IF(AND(ISERROR($E290),ISERROR(INDEX(GroceryNSAF!C$2:C$251,MATCH(GroceryNSA!$C289,GroceryNSAF!$A$2:$A$251,0)))),$E289,INDEX(GroceryNSAF!C$2:C$251,MATCH(GroceryNSA!$C289,GroceryNSAF!$A$2:$A$251,0))),NA())</f>
        <v>#N/A</v>
      </c>
      <c r="H289" s="25" t="e">
        <f>IFERROR(IF(AND(ISERROR($E290),ISERROR(INDEX(GroceryNSAF!D$2:D$251,MATCH(GroceryNSA!$C289,GroceryNSAF!$A$2:$A$251,0)))),$E289,INDEX(GroceryNSAF!D$2:D$251,MATCH(GroceryNSA!$C289,GroceryNSAF!$A$2:$A$251,0))),NA())</f>
        <v>#N/A</v>
      </c>
      <c r="I289" s="25" t="e">
        <f>IFERROR(IF(AND(ISERROR($E290),ISERROR(INDEX(GroceryNSAF!E$2:E$251,MATCH(GroceryNSA!$C289,GroceryNSAF!$A$2:$A$251,0)))),$E289,INDEX(GroceryNSAF!E$2:E$251,MATCH(GroceryNSA!$C289,GroceryNSAF!$A$2:$A$251,0))),NA())</f>
        <v>#N/A</v>
      </c>
      <c r="J289" s="25" t="e">
        <f>IFERROR(IF(AND(ISERROR($E290),ISERROR(INDEX(GroceryNSAF!F$2:F$251,MATCH(GroceryNSA!$C289,GroceryNSAF!$A$2:$A$251,0)))),$E289,INDEX(GroceryNSAF!F$2:F$251,MATCH(GroceryNSA!$C289,GroceryNSAF!$A$2:$A$251,0))),NA())</f>
        <v>#N/A</v>
      </c>
      <c r="V289" s="28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</row>
    <row r="290" spans="1:36" x14ac:dyDescent="0.25">
      <c r="A290" s="23">
        <f t="shared" si="17"/>
        <v>1</v>
      </c>
      <c r="B290" s="23">
        <f t="shared" si="18"/>
        <v>2016</v>
      </c>
      <c r="C290" s="23">
        <v>289</v>
      </c>
      <c r="D290" s="24">
        <v>42370</v>
      </c>
      <c r="E290" s="25">
        <f>IF(ISBLANK(table!F290),NA(),table!F290)</f>
        <v>51806</v>
      </c>
      <c r="F290" s="26" t="e">
        <f>IFERROR(IF(AND(ISERROR($E291),ISERROR(INDEX(GroceryNSAF!B$2:B$251,MATCH(GroceryNSA!$C290,GroceryNSAF!$A$2:$A$251,0)))),$E290,INDEX(GroceryNSAF!B$2:B$251,MATCH(GroceryNSA!$C290,GroceryNSAF!$A$2:$A$251,0))),NA())</f>
        <v>#N/A</v>
      </c>
      <c r="G290" s="25" t="e">
        <f>IFERROR(IF(AND(ISERROR($E291),ISERROR(INDEX(GroceryNSAF!C$2:C$251,MATCH(GroceryNSA!$C290,GroceryNSAF!$A$2:$A$251,0)))),$E290,INDEX(GroceryNSAF!C$2:C$251,MATCH(GroceryNSA!$C290,GroceryNSAF!$A$2:$A$251,0))),NA())</f>
        <v>#N/A</v>
      </c>
      <c r="H290" s="25" t="e">
        <f>IFERROR(IF(AND(ISERROR($E291),ISERROR(INDEX(GroceryNSAF!D$2:D$251,MATCH(GroceryNSA!$C290,GroceryNSAF!$A$2:$A$251,0)))),$E290,INDEX(GroceryNSAF!D$2:D$251,MATCH(GroceryNSA!$C290,GroceryNSAF!$A$2:$A$251,0))),NA())</f>
        <v>#N/A</v>
      </c>
      <c r="I290" s="25" t="e">
        <f>IFERROR(IF(AND(ISERROR($E291),ISERROR(INDEX(GroceryNSAF!E$2:E$251,MATCH(GroceryNSA!$C290,GroceryNSAF!$A$2:$A$251,0)))),$E290,INDEX(GroceryNSAF!E$2:E$251,MATCH(GroceryNSA!$C290,GroceryNSAF!$A$2:$A$251,0))),NA())</f>
        <v>#N/A</v>
      </c>
      <c r="J290" s="25" t="e">
        <f>IFERROR(IF(AND(ISERROR($E291),ISERROR(INDEX(GroceryNSAF!F$2:F$251,MATCH(GroceryNSA!$C290,GroceryNSAF!$A$2:$A$251,0)))),$E290,INDEX(GroceryNSAF!F$2:F$251,MATCH(GroceryNSA!$C290,GroceryNSAF!$A$2:$A$251,0))),NA())</f>
        <v>#N/A</v>
      </c>
      <c r="V290" s="28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</row>
    <row r="291" spans="1:36" x14ac:dyDescent="0.25">
      <c r="A291" s="23">
        <f t="shared" si="17"/>
        <v>2</v>
      </c>
      <c r="B291" s="23">
        <f t="shared" si="18"/>
        <v>2016</v>
      </c>
      <c r="C291" s="23">
        <v>290</v>
      </c>
      <c r="D291" s="24">
        <v>42401</v>
      </c>
      <c r="E291" s="25">
        <f>IF(ISBLANK(table!F291),NA(),table!F291)</f>
        <v>48743</v>
      </c>
      <c r="F291" s="26" t="e">
        <f>IFERROR(IF(AND(ISERROR($E292),ISERROR(INDEX(GroceryNSAF!B$2:B$251,MATCH(GroceryNSA!$C291,GroceryNSAF!$A$2:$A$251,0)))),$E291,INDEX(GroceryNSAF!B$2:B$251,MATCH(GroceryNSA!$C291,GroceryNSAF!$A$2:$A$251,0))),NA())</f>
        <v>#N/A</v>
      </c>
      <c r="G291" s="25" t="e">
        <f>IFERROR(IF(AND(ISERROR($E292),ISERROR(INDEX(GroceryNSAF!C$2:C$251,MATCH(GroceryNSA!$C291,GroceryNSAF!$A$2:$A$251,0)))),$E291,INDEX(GroceryNSAF!C$2:C$251,MATCH(GroceryNSA!$C291,GroceryNSAF!$A$2:$A$251,0))),NA())</f>
        <v>#N/A</v>
      </c>
      <c r="H291" s="25" t="e">
        <f>IFERROR(IF(AND(ISERROR($E292),ISERROR(INDEX(GroceryNSAF!D$2:D$251,MATCH(GroceryNSA!$C291,GroceryNSAF!$A$2:$A$251,0)))),$E291,INDEX(GroceryNSAF!D$2:D$251,MATCH(GroceryNSA!$C291,GroceryNSAF!$A$2:$A$251,0))),NA())</f>
        <v>#N/A</v>
      </c>
      <c r="I291" s="25" t="e">
        <f>IFERROR(IF(AND(ISERROR($E292),ISERROR(INDEX(GroceryNSAF!E$2:E$251,MATCH(GroceryNSA!$C291,GroceryNSAF!$A$2:$A$251,0)))),$E291,INDEX(GroceryNSAF!E$2:E$251,MATCH(GroceryNSA!$C291,GroceryNSAF!$A$2:$A$251,0))),NA())</f>
        <v>#N/A</v>
      </c>
      <c r="J291" s="25" t="e">
        <f>IFERROR(IF(AND(ISERROR($E292),ISERROR(INDEX(GroceryNSAF!F$2:F$251,MATCH(GroceryNSA!$C291,GroceryNSAF!$A$2:$A$251,0)))),$E291,INDEX(GroceryNSAF!F$2:F$251,MATCH(GroceryNSA!$C291,GroceryNSAF!$A$2:$A$251,0))),NA())</f>
        <v>#N/A</v>
      </c>
      <c r="V291" s="28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</row>
    <row r="292" spans="1:36" x14ac:dyDescent="0.25">
      <c r="A292" s="23">
        <f t="shared" si="17"/>
        <v>3</v>
      </c>
      <c r="B292" s="23">
        <f t="shared" si="18"/>
        <v>2016</v>
      </c>
      <c r="C292" s="23">
        <v>291</v>
      </c>
      <c r="D292" s="24">
        <v>42430</v>
      </c>
      <c r="E292" s="25">
        <f>IF(ISBLANK(table!F292),NA(),table!F292)</f>
        <v>52250</v>
      </c>
      <c r="F292" s="26" t="e">
        <f>IFERROR(IF(AND(ISERROR($E293),ISERROR(INDEX(GroceryNSAF!B$2:B$251,MATCH(GroceryNSA!$C292,GroceryNSAF!$A$2:$A$251,0)))),$E292,INDEX(GroceryNSAF!B$2:B$251,MATCH(GroceryNSA!$C292,GroceryNSAF!$A$2:$A$251,0))),NA())</f>
        <v>#N/A</v>
      </c>
      <c r="G292" s="25" t="e">
        <f>IFERROR(IF(AND(ISERROR($E293),ISERROR(INDEX(GroceryNSAF!C$2:C$251,MATCH(GroceryNSA!$C292,GroceryNSAF!$A$2:$A$251,0)))),$E292,INDEX(GroceryNSAF!C$2:C$251,MATCH(GroceryNSA!$C292,GroceryNSAF!$A$2:$A$251,0))),NA())</f>
        <v>#N/A</v>
      </c>
      <c r="H292" s="25" t="e">
        <f>IFERROR(IF(AND(ISERROR($E293),ISERROR(INDEX(GroceryNSAF!D$2:D$251,MATCH(GroceryNSA!$C292,GroceryNSAF!$A$2:$A$251,0)))),$E292,INDEX(GroceryNSAF!D$2:D$251,MATCH(GroceryNSA!$C292,GroceryNSAF!$A$2:$A$251,0))),NA())</f>
        <v>#N/A</v>
      </c>
      <c r="I292" s="25" t="e">
        <f>IFERROR(IF(AND(ISERROR($E293),ISERROR(INDEX(GroceryNSAF!E$2:E$251,MATCH(GroceryNSA!$C292,GroceryNSAF!$A$2:$A$251,0)))),$E292,INDEX(GroceryNSAF!E$2:E$251,MATCH(GroceryNSA!$C292,GroceryNSAF!$A$2:$A$251,0))),NA())</f>
        <v>#N/A</v>
      </c>
      <c r="J292" s="25" t="e">
        <f>IFERROR(IF(AND(ISERROR($E293),ISERROR(INDEX(GroceryNSAF!F$2:F$251,MATCH(GroceryNSA!$C292,GroceryNSAF!$A$2:$A$251,0)))),$E292,INDEX(GroceryNSAF!F$2:F$251,MATCH(GroceryNSA!$C292,GroceryNSAF!$A$2:$A$251,0))),NA())</f>
        <v>#N/A</v>
      </c>
      <c r="V292" s="28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</row>
    <row r="293" spans="1:36" x14ac:dyDescent="0.25">
      <c r="A293" s="23">
        <f t="shared" si="17"/>
        <v>4</v>
      </c>
      <c r="B293" s="23">
        <f t="shared" si="18"/>
        <v>2016</v>
      </c>
      <c r="C293" s="23">
        <v>292</v>
      </c>
      <c r="D293" s="24">
        <v>42461</v>
      </c>
      <c r="E293" s="25">
        <f>IF(ISBLANK(table!F293),NA(),table!F293)</f>
        <v>50538</v>
      </c>
      <c r="F293" s="26" t="e">
        <f>IFERROR(IF(AND(ISERROR($E294),ISERROR(INDEX(GroceryNSAF!B$2:B$251,MATCH(GroceryNSA!$C293,GroceryNSAF!$A$2:$A$251,0)))),$E293,INDEX(GroceryNSAF!B$2:B$251,MATCH(GroceryNSA!$C293,GroceryNSAF!$A$2:$A$251,0))),NA())</f>
        <v>#N/A</v>
      </c>
      <c r="G293" s="25" t="e">
        <f>IFERROR(IF(AND(ISERROR($E294),ISERROR(INDEX(GroceryNSAF!C$2:C$251,MATCH(GroceryNSA!$C293,GroceryNSAF!$A$2:$A$251,0)))),$E293,INDEX(GroceryNSAF!C$2:C$251,MATCH(GroceryNSA!$C293,GroceryNSAF!$A$2:$A$251,0))),NA())</f>
        <v>#N/A</v>
      </c>
      <c r="H293" s="25" t="e">
        <f>IFERROR(IF(AND(ISERROR($E294),ISERROR(INDEX(GroceryNSAF!D$2:D$251,MATCH(GroceryNSA!$C293,GroceryNSAF!$A$2:$A$251,0)))),$E293,INDEX(GroceryNSAF!D$2:D$251,MATCH(GroceryNSA!$C293,GroceryNSAF!$A$2:$A$251,0))),NA())</f>
        <v>#N/A</v>
      </c>
      <c r="I293" s="25" t="e">
        <f>IFERROR(IF(AND(ISERROR($E294),ISERROR(INDEX(GroceryNSAF!E$2:E$251,MATCH(GroceryNSA!$C293,GroceryNSAF!$A$2:$A$251,0)))),$E293,INDEX(GroceryNSAF!E$2:E$251,MATCH(GroceryNSA!$C293,GroceryNSAF!$A$2:$A$251,0))),NA())</f>
        <v>#N/A</v>
      </c>
      <c r="J293" s="25" t="e">
        <f>IFERROR(IF(AND(ISERROR($E294),ISERROR(INDEX(GroceryNSAF!F$2:F$251,MATCH(GroceryNSA!$C293,GroceryNSAF!$A$2:$A$251,0)))),$E293,INDEX(GroceryNSAF!F$2:F$251,MATCH(GroceryNSA!$C293,GroceryNSAF!$A$2:$A$251,0))),NA())</f>
        <v>#N/A</v>
      </c>
      <c r="V293" s="28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</row>
    <row r="294" spans="1:36" x14ac:dyDescent="0.25">
      <c r="A294" s="23">
        <f t="shared" si="17"/>
        <v>5</v>
      </c>
      <c r="B294" s="23">
        <f t="shared" si="18"/>
        <v>2016</v>
      </c>
      <c r="C294" s="23">
        <v>293</v>
      </c>
      <c r="D294" s="24">
        <v>42491</v>
      </c>
      <c r="E294" s="25">
        <f>IF(ISBLANK(table!F294),NA(),table!F294)</f>
        <v>53050</v>
      </c>
      <c r="F294" s="26" t="e">
        <f>IFERROR(IF(AND(ISERROR($E295),ISERROR(INDEX(GroceryNSAF!B$2:B$251,MATCH(GroceryNSA!$C294,GroceryNSAF!$A$2:$A$251,0)))),$E294,INDEX(GroceryNSAF!B$2:B$251,MATCH(GroceryNSA!$C294,GroceryNSAF!$A$2:$A$251,0))),NA())</f>
        <v>#N/A</v>
      </c>
      <c r="G294" s="25" t="e">
        <f>IFERROR(IF(AND(ISERROR($E295),ISERROR(INDEX(GroceryNSAF!C$2:C$251,MATCH(GroceryNSA!$C294,GroceryNSAF!$A$2:$A$251,0)))),$E294,INDEX(GroceryNSAF!C$2:C$251,MATCH(GroceryNSA!$C294,GroceryNSAF!$A$2:$A$251,0))),NA())</f>
        <v>#N/A</v>
      </c>
      <c r="H294" s="25" t="e">
        <f>IFERROR(IF(AND(ISERROR($E295),ISERROR(INDEX(GroceryNSAF!D$2:D$251,MATCH(GroceryNSA!$C294,GroceryNSAF!$A$2:$A$251,0)))),$E294,INDEX(GroceryNSAF!D$2:D$251,MATCH(GroceryNSA!$C294,GroceryNSAF!$A$2:$A$251,0))),NA())</f>
        <v>#N/A</v>
      </c>
      <c r="I294" s="25" t="e">
        <f>IFERROR(IF(AND(ISERROR($E295),ISERROR(INDEX(GroceryNSAF!E$2:E$251,MATCH(GroceryNSA!$C294,GroceryNSAF!$A$2:$A$251,0)))),$E294,INDEX(GroceryNSAF!E$2:E$251,MATCH(GroceryNSA!$C294,GroceryNSAF!$A$2:$A$251,0))),NA())</f>
        <v>#N/A</v>
      </c>
      <c r="J294" s="25" t="e">
        <f>IFERROR(IF(AND(ISERROR($E295),ISERROR(INDEX(GroceryNSAF!F$2:F$251,MATCH(GroceryNSA!$C294,GroceryNSAF!$A$2:$A$251,0)))),$E294,INDEX(GroceryNSAF!F$2:F$251,MATCH(GroceryNSA!$C294,GroceryNSAF!$A$2:$A$251,0))),NA())</f>
        <v>#N/A</v>
      </c>
      <c r="V294" s="28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</row>
    <row r="295" spans="1:36" x14ac:dyDescent="0.25">
      <c r="A295" s="23">
        <f t="shared" si="17"/>
        <v>6</v>
      </c>
      <c r="B295" s="23">
        <f t="shared" si="18"/>
        <v>2016</v>
      </c>
      <c r="C295" s="23">
        <v>294</v>
      </c>
      <c r="D295" s="24">
        <v>42522</v>
      </c>
      <c r="E295" s="25">
        <f>IF(ISBLANK(table!F295),NA(),table!F295)</f>
        <v>52330</v>
      </c>
      <c r="F295" s="26" t="e">
        <f>IFERROR(IF(AND(ISERROR($E296),ISERROR(INDEX(GroceryNSAF!B$2:B$251,MATCH(GroceryNSA!$C295,GroceryNSAF!$A$2:$A$251,0)))),$E295,INDEX(GroceryNSAF!B$2:B$251,MATCH(GroceryNSA!$C295,GroceryNSAF!$A$2:$A$251,0))),NA())</f>
        <v>#N/A</v>
      </c>
      <c r="G295" s="25" t="e">
        <f>IFERROR(IF(AND(ISERROR($E296),ISERROR(INDEX(GroceryNSAF!C$2:C$251,MATCH(GroceryNSA!$C295,GroceryNSAF!$A$2:$A$251,0)))),$E295,INDEX(GroceryNSAF!C$2:C$251,MATCH(GroceryNSA!$C295,GroceryNSAF!$A$2:$A$251,0))),NA())</f>
        <v>#N/A</v>
      </c>
      <c r="H295" s="25" t="e">
        <f>IFERROR(IF(AND(ISERROR($E296),ISERROR(INDEX(GroceryNSAF!D$2:D$251,MATCH(GroceryNSA!$C295,GroceryNSAF!$A$2:$A$251,0)))),$E295,INDEX(GroceryNSAF!D$2:D$251,MATCH(GroceryNSA!$C295,GroceryNSAF!$A$2:$A$251,0))),NA())</f>
        <v>#N/A</v>
      </c>
      <c r="I295" s="25" t="e">
        <f>IFERROR(IF(AND(ISERROR($E296),ISERROR(INDEX(GroceryNSAF!E$2:E$251,MATCH(GroceryNSA!$C295,GroceryNSAF!$A$2:$A$251,0)))),$E295,INDEX(GroceryNSAF!E$2:E$251,MATCH(GroceryNSA!$C295,GroceryNSAF!$A$2:$A$251,0))),NA())</f>
        <v>#N/A</v>
      </c>
      <c r="J295" s="25" t="e">
        <f>IFERROR(IF(AND(ISERROR($E296),ISERROR(INDEX(GroceryNSAF!F$2:F$251,MATCH(GroceryNSA!$C295,GroceryNSAF!$A$2:$A$251,0)))),$E295,INDEX(GroceryNSAF!F$2:F$251,MATCH(GroceryNSA!$C295,GroceryNSAF!$A$2:$A$251,0))),NA())</f>
        <v>#N/A</v>
      </c>
      <c r="V295" s="28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</row>
    <row r="296" spans="1:36" x14ac:dyDescent="0.25">
      <c r="A296" s="23">
        <f t="shared" si="17"/>
        <v>7</v>
      </c>
      <c r="B296" s="23">
        <f t="shared" si="18"/>
        <v>2016</v>
      </c>
      <c r="C296" s="23">
        <v>295</v>
      </c>
      <c r="D296" s="24">
        <v>42552</v>
      </c>
      <c r="E296" s="25">
        <f>IF(ISBLANK(table!F296),NA(),table!F296)</f>
        <v>53381</v>
      </c>
      <c r="F296" s="26" t="e">
        <f>IFERROR(IF(AND(ISERROR($E297),ISERROR(INDEX(GroceryNSAF!B$2:B$251,MATCH(GroceryNSA!$C296,GroceryNSAF!$A$2:$A$251,0)))),$E296,INDEX(GroceryNSAF!B$2:B$251,MATCH(GroceryNSA!$C296,GroceryNSAF!$A$2:$A$251,0))),NA())</f>
        <v>#N/A</v>
      </c>
      <c r="G296" s="25" t="e">
        <f>IFERROR(IF(AND(ISERROR($E297),ISERROR(INDEX(GroceryNSAF!C$2:C$251,MATCH(GroceryNSA!$C296,GroceryNSAF!$A$2:$A$251,0)))),$E296,INDEX(GroceryNSAF!C$2:C$251,MATCH(GroceryNSA!$C296,GroceryNSAF!$A$2:$A$251,0))),NA())</f>
        <v>#N/A</v>
      </c>
      <c r="H296" s="25" t="e">
        <f>IFERROR(IF(AND(ISERROR($E297),ISERROR(INDEX(GroceryNSAF!D$2:D$251,MATCH(GroceryNSA!$C296,GroceryNSAF!$A$2:$A$251,0)))),$E296,INDEX(GroceryNSAF!D$2:D$251,MATCH(GroceryNSA!$C296,GroceryNSAF!$A$2:$A$251,0))),NA())</f>
        <v>#N/A</v>
      </c>
      <c r="I296" s="25" t="e">
        <f>IFERROR(IF(AND(ISERROR($E297),ISERROR(INDEX(GroceryNSAF!E$2:E$251,MATCH(GroceryNSA!$C296,GroceryNSAF!$A$2:$A$251,0)))),$E296,INDEX(GroceryNSAF!E$2:E$251,MATCH(GroceryNSA!$C296,GroceryNSAF!$A$2:$A$251,0))),NA())</f>
        <v>#N/A</v>
      </c>
      <c r="J296" s="25" t="e">
        <f>IFERROR(IF(AND(ISERROR($E297),ISERROR(INDEX(GroceryNSAF!F$2:F$251,MATCH(GroceryNSA!$C296,GroceryNSAF!$A$2:$A$251,0)))),$E296,INDEX(GroceryNSAF!F$2:F$251,MATCH(GroceryNSA!$C296,GroceryNSAF!$A$2:$A$251,0))),NA())</f>
        <v>#N/A</v>
      </c>
      <c r="V296" s="28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</row>
    <row r="297" spans="1:36" x14ac:dyDescent="0.25">
      <c r="A297" s="23">
        <f t="shared" si="17"/>
        <v>8</v>
      </c>
      <c r="B297" s="23">
        <f t="shared" si="18"/>
        <v>2016</v>
      </c>
      <c r="C297" s="23">
        <v>296</v>
      </c>
      <c r="D297" s="24">
        <v>42583</v>
      </c>
      <c r="E297" s="25">
        <f>IF(ISBLANK(table!F297),NA(),table!F297)</f>
        <v>52475</v>
      </c>
      <c r="F297" s="26" t="e">
        <f>IFERROR(IF(AND(ISERROR($E298),ISERROR(INDEX(GroceryNSAF!B$2:B$251,MATCH(GroceryNSA!$C297,GroceryNSAF!$A$2:$A$251,0)))),$E297,INDEX(GroceryNSAF!B$2:B$251,MATCH(GroceryNSA!$C297,GroceryNSAF!$A$2:$A$251,0))),NA())</f>
        <v>#N/A</v>
      </c>
      <c r="G297" s="25" t="e">
        <f>IFERROR(IF(AND(ISERROR($E298),ISERROR(INDEX(GroceryNSAF!C$2:C$251,MATCH(GroceryNSA!$C297,GroceryNSAF!$A$2:$A$251,0)))),$E297,INDEX(GroceryNSAF!C$2:C$251,MATCH(GroceryNSA!$C297,GroceryNSAF!$A$2:$A$251,0))),NA())</f>
        <v>#N/A</v>
      </c>
      <c r="H297" s="25" t="e">
        <f>IFERROR(IF(AND(ISERROR($E298),ISERROR(INDEX(GroceryNSAF!D$2:D$251,MATCH(GroceryNSA!$C297,GroceryNSAF!$A$2:$A$251,0)))),$E297,INDEX(GroceryNSAF!D$2:D$251,MATCH(GroceryNSA!$C297,GroceryNSAF!$A$2:$A$251,0))),NA())</f>
        <v>#N/A</v>
      </c>
      <c r="I297" s="25" t="e">
        <f>IFERROR(IF(AND(ISERROR($E298),ISERROR(INDEX(GroceryNSAF!E$2:E$251,MATCH(GroceryNSA!$C297,GroceryNSAF!$A$2:$A$251,0)))),$E297,INDEX(GroceryNSAF!E$2:E$251,MATCH(GroceryNSA!$C297,GroceryNSAF!$A$2:$A$251,0))),NA())</f>
        <v>#N/A</v>
      </c>
      <c r="J297" s="25" t="e">
        <f>IFERROR(IF(AND(ISERROR($E298),ISERROR(INDEX(GroceryNSAF!F$2:F$251,MATCH(GroceryNSA!$C297,GroceryNSAF!$A$2:$A$251,0)))),$E297,INDEX(GroceryNSAF!F$2:F$251,MATCH(GroceryNSA!$C297,GroceryNSAF!$A$2:$A$251,0))),NA())</f>
        <v>#N/A</v>
      </c>
      <c r="V297" s="28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</row>
    <row r="298" spans="1:36" x14ac:dyDescent="0.25">
      <c r="A298" s="23">
        <f t="shared" si="17"/>
        <v>9</v>
      </c>
      <c r="B298" s="23">
        <f t="shared" si="18"/>
        <v>2016</v>
      </c>
      <c r="C298" s="23">
        <v>297</v>
      </c>
      <c r="D298" s="24">
        <v>42614</v>
      </c>
      <c r="E298" s="25">
        <f>IF(ISBLANK(table!F298),NA(),table!F298)</f>
        <v>51407</v>
      </c>
      <c r="F298" s="26" t="e">
        <f>IFERROR(IF(AND(ISERROR($E299),ISERROR(INDEX(GroceryNSAF!B$2:B$251,MATCH(GroceryNSA!$C298,GroceryNSAF!$A$2:$A$251,0)))),$E298,INDEX(GroceryNSAF!B$2:B$251,MATCH(GroceryNSA!$C298,GroceryNSAF!$A$2:$A$251,0))),NA())</f>
        <v>#N/A</v>
      </c>
      <c r="G298" s="25" t="e">
        <f>IFERROR(IF(AND(ISERROR($E299),ISERROR(INDEX(GroceryNSAF!C$2:C$251,MATCH(GroceryNSA!$C298,GroceryNSAF!$A$2:$A$251,0)))),$E298,INDEX(GroceryNSAF!C$2:C$251,MATCH(GroceryNSA!$C298,GroceryNSAF!$A$2:$A$251,0))),NA())</f>
        <v>#N/A</v>
      </c>
      <c r="H298" s="25" t="e">
        <f>IFERROR(IF(AND(ISERROR($E299),ISERROR(INDEX(GroceryNSAF!D$2:D$251,MATCH(GroceryNSA!$C298,GroceryNSAF!$A$2:$A$251,0)))),$E298,INDEX(GroceryNSAF!D$2:D$251,MATCH(GroceryNSA!$C298,GroceryNSAF!$A$2:$A$251,0))),NA())</f>
        <v>#N/A</v>
      </c>
      <c r="I298" s="25" t="e">
        <f>IFERROR(IF(AND(ISERROR($E299),ISERROR(INDEX(GroceryNSAF!E$2:E$251,MATCH(GroceryNSA!$C298,GroceryNSAF!$A$2:$A$251,0)))),$E298,INDEX(GroceryNSAF!E$2:E$251,MATCH(GroceryNSA!$C298,GroceryNSAF!$A$2:$A$251,0))),NA())</f>
        <v>#N/A</v>
      </c>
      <c r="J298" s="25" t="e">
        <f>IFERROR(IF(AND(ISERROR($E299),ISERROR(INDEX(GroceryNSAF!F$2:F$251,MATCH(GroceryNSA!$C298,GroceryNSAF!$A$2:$A$251,0)))),$E298,INDEX(GroceryNSAF!F$2:F$251,MATCH(GroceryNSA!$C298,GroceryNSAF!$A$2:$A$251,0))),NA())</f>
        <v>#N/A</v>
      </c>
      <c r="V298" s="28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</row>
    <row r="299" spans="1:36" x14ac:dyDescent="0.25">
      <c r="A299" s="23">
        <f t="shared" si="17"/>
        <v>10</v>
      </c>
      <c r="B299" s="23">
        <f t="shared" si="18"/>
        <v>2016</v>
      </c>
      <c r="C299" s="23">
        <v>298</v>
      </c>
      <c r="D299" s="24">
        <v>42644</v>
      </c>
      <c r="E299" s="25">
        <f>IF(ISBLANK(table!F299),NA(),table!F299)</f>
        <v>52659</v>
      </c>
      <c r="F299" s="26" t="e">
        <f>IFERROR(IF(AND(ISERROR($E300),ISERROR(INDEX(GroceryNSAF!B$2:B$251,MATCH(GroceryNSA!$C299,GroceryNSAF!$A$2:$A$251,0)))),$E299,INDEX(GroceryNSAF!B$2:B$251,MATCH(GroceryNSA!$C299,GroceryNSAF!$A$2:$A$251,0))),NA())</f>
        <v>#N/A</v>
      </c>
      <c r="G299" s="25" t="e">
        <f>IFERROR(IF(AND(ISERROR($E300),ISERROR(INDEX(GroceryNSAF!C$2:C$251,MATCH(GroceryNSA!$C299,GroceryNSAF!$A$2:$A$251,0)))),$E299,INDEX(GroceryNSAF!C$2:C$251,MATCH(GroceryNSA!$C299,GroceryNSAF!$A$2:$A$251,0))),NA())</f>
        <v>#N/A</v>
      </c>
      <c r="H299" s="25" t="e">
        <f>IFERROR(IF(AND(ISERROR($E300),ISERROR(INDEX(GroceryNSAF!D$2:D$251,MATCH(GroceryNSA!$C299,GroceryNSAF!$A$2:$A$251,0)))),$E299,INDEX(GroceryNSAF!D$2:D$251,MATCH(GroceryNSA!$C299,GroceryNSAF!$A$2:$A$251,0))),NA())</f>
        <v>#N/A</v>
      </c>
      <c r="I299" s="25" t="e">
        <f>IFERROR(IF(AND(ISERROR($E300),ISERROR(INDEX(GroceryNSAF!E$2:E$251,MATCH(GroceryNSA!$C299,GroceryNSAF!$A$2:$A$251,0)))),$E299,INDEX(GroceryNSAF!E$2:E$251,MATCH(GroceryNSA!$C299,GroceryNSAF!$A$2:$A$251,0))),NA())</f>
        <v>#N/A</v>
      </c>
      <c r="J299" s="25" t="e">
        <f>IFERROR(IF(AND(ISERROR($E300),ISERROR(INDEX(GroceryNSAF!F$2:F$251,MATCH(GroceryNSA!$C299,GroceryNSAF!$A$2:$A$251,0)))),$E299,INDEX(GroceryNSAF!F$2:F$251,MATCH(GroceryNSA!$C299,GroceryNSAF!$A$2:$A$251,0))),NA())</f>
        <v>#N/A</v>
      </c>
      <c r="V299" s="28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</row>
    <row r="300" spans="1:36" x14ac:dyDescent="0.25">
      <c r="A300" s="23">
        <f t="shared" si="17"/>
        <v>11</v>
      </c>
      <c r="B300" s="23">
        <f t="shared" si="18"/>
        <v>2016</v>
      </c>
      <c r="C300" s="23">
        <v>299</v>
      </c>
      <c r="D300" s="24">
        <v>42675</v>
      </c>
      <c r="E300" s="25">
        <f>IF(ISBLANK(table!F300),NA(),table!F300)</f>
        <v>52780</v>
      </c>
      <c r="F300" s="26" t="e">
        <f>IFERROR(IF(AND(ISERROR($E301),ISERROR(INDEX(GroceryNSAF!B$2:B$251,MATCH(GroceryNSA!$C300,GroceryNSAF!$A$2:$A$251,0)))),$E300,INDEX(GroceryNSAF!B$2:B$251,MATCH(GroceryNSA!$C300,GroceryNSAF!$A$2:$A$251,0))),NA())</f>
        <v>#N/A</v>
      </c>
      <c r="G300" s="25" t="e">
        <f>IFERROR(IF(AND(ISERROR($E301),ISERROR(INDEX(GroceryNSAF!C$2:C$251,MATCH(GroceryNSA!$C300,GroceryNSAF!$A$2:$A$251,0)))),$E300,INDEX(GroceryNSAF!C$2:C$251,MATCH(GroceryNSA!$C300,GroceryNSAF!$A$2:$A$251,0))),NA())</f>
        <v>#N/A</v>
      </c>
      <c r="H300" s="25" t="e">
        <f>IFERROR(IF(AND(ISERROR($E301),ISERROR(INDEX(GroceryNSAF!D$2:D$251,MATCH(GroceryNSA!$C300,GroceryNSAF!$A$2:$A$251,0)))),$E300,INDEX(GroceryNSAF!D$2:D$251,MATCH(GroceryNSA!$C300,GroceryNSAF!$A$2:$A$251,0))),NA())</f>
        <v>#N/A</v>
      </c>
      <c r="I300" s="25" t="e">
        <f>IFERROR(IF(AND(ISERROR($E301),ISERROR(INDEX(GroceryNSAF!E$2:E$251,MATCH(GroceryNSA!$C300,GroceryNSAF!$A$2:$A$251,0)))),$E300,INDEX(GroceryNSAF!E$2:E$251,MATCH(GroceryNSA!$C300,GroceryNSAF!$A$2:$A$251,0))),NA())</f>
        <v>#N/A</v>
      </c>
      <c r="J300" s="25" t="e">
        <f>IFERROR(IF(AND(ISERROR($E301),ISERROR(INDEX(GroceryNSAF!F$2:F$251,MATCH(GroceryNSA!$C300,GroceryNSAF!$A$2:$A$251,0)))),$E300,INDEX(GroceryNSAF!F$2:F$251,MATCH(GroceryNSA!$C300,GroceryNSAF!$A$2:$A$251,0))),NA())</f>
        <v>#N/A</v>
      </c>
      <c r="V300" s="28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</row>
    <row r="301" spans="1:36" x14ac:dyDescent="0.25">
      <c r="A301" s="23">
        <f t="shared" si="17"/>
        <v>12</v>
      </c>
      <c r="B301" s="23">
        <f t="shared" si="18"/>
        <v>2016</v>
      </c>
      <c r="C301" s="23">
        <v>300</v>
      </c>
      <c r="D301" s="24">
        <v>42705</v>
      </c>
      <c r="E301" s="25">
        <f>IF(ISBLANK(table!F301),NA(),table!F301)</f>
        <v>56452</v>
      </c>
      <c r="F301" s="26" t="e">
        <f>IFERROR(IF(AND(ISERROR($E302),ISERROR(INDEX(GroceryNSAF!B$2:B$251,MATCH(GroceryNSA!$C301,GroceryNSAF!$A$2:$A$251,0)))),$E301,INDEX(GroceryNSAF!B$2:B$251,MATCH(GroceryNSA!$C301,GroceryNSAF!$A$2:$A$251,0))),NA())</f>
        <v>#N/A</v>
      </c>
      <c r="G301" s="25" t="e">
        <f>IFERROR(IF(AND(ISERROR($E302),ISERROR(INDEX(GroceryNSAF!C$2:C$251,MATCH(GroceryNSA!$C301,GroceryNSAF!$A$2:$A$251,0)))),$E301,INDEX(GroceryNSAF!C$2:C$251,MATCH(GroceryNSA!$C301,GroceryNSAF!$A$2:$A$251,0))),NA())</f>
        <v>#N/A</v>
      </c>
      <c r="H301" s="25" t="e">
        <f>IFERROR(IF(AND(ISERROR($E302),ISERROR(INDEX(GroceryNSAF!D$2:D$251,MATCH(GroceryNSA!$C301,GroceryNSAF!$A$2:$A$251,0)))),$E301,INDEX(GroceryNSAF!D$2:D$251,MATCH(GroceryNSA!$C301,GroceryNSAF!$A$2:$A$251,0))),NA())</f>
        <v>#N/A</v>
      </c>
      <c r="I301" s="25" t="e">
        <f>IFERROR(IF(AND(ISERROR($E302),ISERROR(INDEX(GroceryNSAF!E$2:E$251,MATCH(GroceryNSA!$C301,GroceryNSAF!$A$2:$A$251,0)))),$E301,INDEX(GroceryNSAF!E$2:E$251,MATCH(GroceryNSA!$C301,GroceryNSAF!$A$2:$A$251,0))),NA())</f>
        <v>#N/A</v>
      </c>
      <c r="J301" s="25" t="e">
        <f>IFERROR(IF(AND(ISERROR($E302),ISERROR(INDEX(GroceryNSAF!F$2:F$251,MATCH(GroceryNSA!$C301,GroceryNSAF!$A$2:$A$251,0)))),$E301,INDEX(GroceryNSAF!F$2:F$251,MATCH(GroceryNSA!$C301,GroceryNSAF!$A$2:$A$251,0))),NA())</f>
        <v>#N/A</v>
      </c>
      <c r="V301" s="28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</row>
    <row r="302" spans="1:36" x14ac:dyDescent="0.25">
      <c r="A302" s="23">
        <f t="shared" si="17"/>
        <v>1</v>
      </c>
      <c r="B302" s="23">
        <f t="shared" si="18"/>
        <v>2017</v>
      </c>
      <c r="C302" s="23">
        <v>301</v>
      </c>
      <c r="D302" s="24">
        <v>42736</v>
      </c>
      <c r="E302" s="25">
        <f>IF(ISBLANK(table!F302),NA(),table!F302)</f>
        <v>52566</v>
      </c>
      <c r="F302" s="26" t="e">
        <f>IFERROR(IF(AND(ISERROR($E303),ISERROR(INDEX(GroceryNSAF!B$2:B$251,MATCH(GroceryNSA!$C302,GroceryNSAF!$A$2:$A$251,0)))),$E302,INDEX(GroceryNSAF!B$2:B$251,MATCH(GroceryNSA!$C302,GroceryNSAF!$A$2:$A$251,0))),NA())</f>
        <v>#N/A</v>
      </c>
      <c r="G302" s="25" t="e">
        <f>IFERROR(IF(AND(ISERROR($E303),ISERROR(INDEX(GroceryNSAF!C$2:C$251,MATCH(GroceryNSA!$C302,GroceryNSAF!$A$2:$A$251,0)))),$E302,INDEX(GroceryNSAF!C$2:C$251,MATCH(GroceryNSA!$C302,GroceryNSAF!$A$2:$A$251,0))),NA())</f>
        <v>#N/A</v>
      </c>
      <c r="H302" s="25" t="e">
        <f>IFERROR(IF(AND(ISERROR($E303),ISERROR(INDEX(GroceryNSAF!D$2:D$251,MATCH(GroceryNSA!$C302,GroceryNSAF!$A$2:$A$251,0)))),$E302,INDEX(GroceryNSAF!D$2:D$251,MATCH(GroceryNSA!$C302,GroceryNSAF!$A$2:$A$251,0))),NA())</f>
        <v>#N/A</v>
      </c>
      <c r="I302" s="25" t="e">
        <f>IFERROR(IF(AND(ISERROR($E303),ISERROR(INDEX(GroceryNSAF!E$2:E$251,MATCH(GroceryNSA!$C302,GroceryNSAF!$A$2:$A$251,0)))),$E302,INDEX(GroceryNSAF!E$2:E$251,MATCH(GroceryNSA!$C302,GroceryNSAF!$A$2:$A$251,0))),NA())</f>
        <v>#N/A</v>
      </c>
      <c r="J302" s="25" t="e">
        <f>IFERROR(IF(AND(ISERROR($E303),ISERROR(INDEX(GroceryNSAF!F$2:F$251,MATCH(GroceryNSA!$C302,GroceryNSAF!$A$2:$A$251,0)))),$E302,INDEX(GroceryNSAF!F$2:F$251,MATCH(GroceryNSA!$C302,GroceryNSAF!$A$2:$A$251,0))),NA())</f>
        <v>#N/A</v>
      </c>
      <c r="V302" s="28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</row>
    <row r="303" spans="1:36" x14ac:dyDescent="0.25">
      <c r="A303" s="23">
        <f t="shared" si="17"/>
        <v>2</v>
      </c>
      <c r="B303" s="23">
        <f t="shared" si="18"/>
        <v>2017</v>
      </c>
      <c r="C303" s="23">
        <v>302</v>
      </c>
      <c r="D303" s="24">
        <v>42767</v>
      </c>
      <c r="E303" s="25">
        <f>IF(ISBLANK(table!F303),NA(),table!F303)</f>
        <v>49226</v>
      </c>
      <c r="F303" s="26" t="e">
        <f>IFERROR(IF(AND(ISERROR($E304),ISERROR(INDEX(GroceryNSAF!B$2:B$251,MATCH(GroceryNSA!$C303,GroceryNSAF!$A$2:$A$251,0)))),$E303,INDEX(GroceryNSAF!B$2:B$251,MATCH(GroceryNSA!$C303,GroceryNSAF!$A$2:$A$251,0))),NA())</f>
        <v>#N/A</v>
      </c>
      <c r="G303" s="25" t="e">
        <f>IFERROR(IF(AND(ISERROR($E304),ISERROR(INDEX(GroceryNSAF!C$2:C$251,MATCH(GroceryNSA!$C303,GroceryNSAF!$A$2:$A$251,0)))),$E303,INDEX(GroceryNSAF!C$2:C$251,MATCH(GroceryNSA!$C303,GroceryNSAF!$A$2:$A$251,0))),NA())</f>
        <v>#N/A</v>
      </c>
      <c r="H303" s="25" t="e">
        <f>IFERROR(IF(AND(ISERROR($E304),ISERROR(INDEX(GroceryNSAF!D$2:D$251,MATCH(GroceryNSA!$C303,GroceryNSAF!$A$2:$A$251,0)))),$E303,INDEX(GroceryNSAF!D$2:D$251,MATCH(GroceryNSA!$C303,GroceryNSAF!$A$2:$A$251,0))),NA())</f>
        <v>#N/A</v>
      </c>
      <c r="I303" s="25" t="e">
        <f>IFERROR(IF(AND(ISERROR($E304),ISERROR(INDEX(GroceryNSAF!E$2:E$251,MATCH(GroceryNSA!$C303,GroceryNSAF!$A$2:$A$251,0)))),$E303,INDEX(GroceryNSAF!E$2:E$251,MATCH(GroceryNSA!$C303,GroceryNSAF!$A$2:$A$251,0))),NA())</f>
        <v>#N/A</v>
      </c>
      <c r="J303" s="25" t="e">
        <f>IFERROR(IF(AND(ISERROR($E304),ISERROR(INDEX(GroceryNSAF!F$2:F$251,MATCH(GroceryNSA!$C303,GroceryNSAF!$A$2:$A$251,0)))),$E303,INDEX(GroceryNSAF!F$2:F$251,MATCH(GroceryNSA!$C303,GroceryNSAF!$A$2:$A$251,0))),NA())</f>
        <v>#N/A</v>
      </c>
      <c r="V303" s="28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</row>
    <row r="304" spans="1:36" x14ac:dyDescent="0.25">
      <c r="A304" s="23">
        <f t="shared" si="17"/>
        <v>3</v>
      </c>
      <c r="B304" s="23">
        <f t="shared" si="18"/>
        <v>2017</v>
      </c>
      <c r="C304" s="23">
        <v>303</v>
      </c>
      <c r="D304" s="24">
        <v>42795</v>
      </c>
      <c r="E304" s="25">
        <f>IF(ISBLANK(table!F304),NA(),table!F304)</f>
        <v>54383</v>
      </c>
      <c r="F304" s="26" t="e">
        <f>IFERROR(IF(AND(ISERROR($E305),ISERROR(INDEX(GroceryNSAF!B$2:B$251,MATCH(GroceryNSA!$C304,GroceryNSAF!$A$2:$A$251,0)))),$E304,INDEX(GroceryNSAF!B$2:B$251,MATCH(GroceryNSA!$C304,GroceryNSAF!$A$2:$A$251,0))),NA())</f>
        <v>#N/A</v>
      </c>
      <c r="G304" s="25" t="e">
        <f>IFERROR(IF(AND(ISERROR($E305),ISERROR(INDEX(GroceryNSAF!C$2:C$251,MATCH(GroceryNSA!$C304,GroceryNSAF!$A$2:$A$251,0)))),$E304,INDEX(GroceryNSAF!C$2:C$251,MATCH(GroceryNSA!$C304,GroceryNSAF!$A$2:$A$251,0))),NA())</f>
        <v>#N/A</v>
      </c>
      <c r="H304" s="25" t="e">
        <f>IFERROR(IF(AND(ISERROR($E305),ISERROR(INDEX(GroceryNSAF!D$2:D$251,MATCH(GroceryNSA!$C304,GroceryNSAF!$A$2:$A$251,0)))),$E304,INDEX(GroceryNSAF!D$2:D$251,MATCH(GroceryNSA!$C304,GroceryNSAF!$A$2:$A$251,0))),NA())</f>
        <v>#N/A</v>
      </c>
      <c r="I304" s="25" t="e">
        <f>IFERROR(IF(AND(ISERROR($E305),ISERROR(INDEX(GroceryNSAF!E$2:E$251,MATCH(GroceryNSA!$C304,GroceryNSAF!$A$2:$A$251,0)))),$E304,INDEX(GroceryNSAF!E$2:E$251,MATCH(GroceryNSA!$C304,GroceryNSAF!$A$2:$A$251,0))),NA())</f>
        <v>#N/A</v>
      </c>
      <c r="J304" s="25" t="e">
        <f>IFERROR(IF(AND(ISERROR($E305),ISERROR(INDEX(GroceryNSAF!F$2:F$251,MATCH(GroceryNSA!$C304,GroceryNSAF!$A$2:$A$251,0)))),$E304,INDEX(GroceryNSAF!F$2:F$251,MATCH(GroceryNSA!$C304,GroceryNSAF!$A$2:$A$251,0))),NA())</f>
        <v>#N/A</v>
      </c>
      <c r="V304" s="28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</row>
    <row r="305" spans="1:36" x14ac:dyDescent="0.25">
      <c r="A305" s="23">
        <f t="shared" si="17"/>
        <v>4</v>
      </c>
      <c r="B305" s="23">
        <f t="shared" si="18"/>
        <v>2017</v>
      </c>
      <c r="C305" s="23">
        <v>304</v>
      </c>
      <c r="D305" s="24">
        <v>42826</v>
      </c>
      <c r="E305" s="25">
        <f>IF(ISBLANK(table!F305),NA(),table!F305)</f>
        <v>53651</v>
      </c>
      <c r="F305" s="26" t="e">
        <f>IFERROR(IF(AND(ISERROR($E306),ISERROR(INDEX(GroceryNSAF!B$2:B$251,MATCH(GroceryNSA!$C305,GroceryNSAF!$A$2:$A$251,0)))),$E305,INDEX(GroceryNSAF!B$2:B$251,MATCH(GroceryNSA!$C305,GroceryNSAF!$A$2:$A$251,0))),NA())</f>
        <v>#N/A</v>
      </c>
      <c r="G305" s="25" t="e">
        <f>IFERROR(IF(AND(ISERROR($E306),ISERROR(INDEX(GroceryNSAF!C$2:C$251,MATCH(GroceryNSA!$C305,GroceryNSAF!$A$2:$A$251,0)))),$E305,INDEX(GroceryNSAF!C$2:C$251,MATCH(GroceryNSA!$C305,GroceryNSAF!$A$2:$A$251,0))),NA())</f>
        <v>#N/A</v>
      </c>
      <c r="H305" s="25" t="e">
        <f>IFERROR(IF(AND(ISERROR($E306),ISERROR(INDEX(GroceryNSAF!D$2:D$251,MATCH(GroceryNSA!$C305,GroceryNSAF!$A$2:$A$251,0)))),$E305,INDEX(GroceryNSAF!D$2:D$251,MATCH(GroceryNSA!$C305,GroceryNSAF!$A$2:$A$251,0))),NA())</f>
        <v>#N/A</v>
      </c>
      <c r="I305" s="25" t="e">
        <f>IFERROR(IF(AND(ISERROR($E306),ISERROR(INDEX(GroceryNSAF!E$2:E$251,MATCH(GroceryNSA!$C305,GroceryNSAF!$A$2:$A$251,0)))),$E305,INDEX(GroceryNSAF!E$2:E$251,MATCH(GroceryNSA!$C305,GroceryNSAF!$A$2:$A$251,0))),NA())</f>
        <v>#N/A</v>
      </c>
      <c r="J305" s="25" t="e">
        <f>IFERROR(IF(AND(ISERROR($E306),ISERROR(INDEX(GroceryNSAF!F$2:F$251,MATCH(GroceryNSA!$C305,GroceryNSAF!$A$2:$A$251,0)))),$E305,INDEX(GroceryNSAF!F$2:F$251,MATCH(GroceryNSA!$C305,GroceryNSAF!$A$2:$A$251,0))),NA())</f>
        <v>#N/A</v>
      </c>
      <c r="V305" s="28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</row>
    <row r="306" spans="1:36" x14ac:dyDescent="0.25">
      <c r="A306" s="23">
        <f t="shared" si="17"/>
        <v>5</v>
      </c>
      <c r="B306" s="23">
        <f t="shared" si="18"/>
        <v>2017</v>
      </c>
      <c r="C306" s="23">
        <v>305</v>
      </c>
      <c r="D306" s="24">
        <v>42856</v>
      </c>
      <c r="E306" s="25">
        <f>IF(ISBLANK(table!F306),NA(),table!F306)</f>
        <v>55724</v>
      </c>
      <c r="F306" s="26" t="e">
        <f>IFERROR(IF(AND(ISERROR($E307),ISERROR(INDEX(GroceryNSAF!B$2:B$251,MATCH(GroceryNSA!$C306,GroceryNSAF!$A$2:$A$251,0)))),$E306,INDEX(GroceryNSAF!B$2:B$251,MATCH(GroceryNSA!$C306,GroceryNSAF!$A$2:$A$251,0))),NA())</f>
        <v>#N/A</v>
      </c>
      <c r="G306" s="25" t="e">
        <f>IFERROR(IF(AND(ISERROR($E307),ISERROR(INDEX(GroceryNSAF!C$2:C$251,MATCH(GroceryNSA!$C306,GroceryNSAF!$A$2:$A$251,0)))),$E306,INDEX(GroceryNSAF!C$2:C$251,MATCH(GroceryNSA!$C306,GroceryNSAF!$A$2:$A$251,0))),NA())</f>
        <v>#N/A</v>
      </c>
      <c r="H306" s="25" t="e">
        <f>IFERROR(IF(AND(ISERROR($E307),ISERROR(INDEX(GroceryNSAF!D$2:D$251,MATCH(GroceryNSA!$C306,GroceryNSAF!$A$2:$A$251,0)))),$E306,INDEX(GroceryNSAF!D$2:D$251,MATCH(GroceryNSA!$C306,GroceryNSAF!$A$2:$A$251,0))),NA())</f>
        <v>#N/A</v>
      </c>
      <c r="I306" s="25" t="e">
        <f>IFERROR(IF(AND(ISERROR($E307),ISERROR(INDEX(GroceryNSAF!E$2:E$251,MATCH(GroceryNSA!$C306,GroceryNSAF!$A$2:$A$251,0)))),$E306,INDEX(GroceryNSAF!E$2:E$251,MATCH(GroceryNSA!$C306,GroceryNSAF!$A$2:$A$251,0))),NA())</f>
        <v>#N/A</v>
      </c>
      <c r="J306" s="25" t="e">
        <f>IFERROR(IF(AND(ISERROR($E307),ISERROR(INDEX(GroceryNSAF!F$2:F$251,MATCH(GroceryNSA!$C306,GroceryNSAF!$A$2:$A$251,0)))),$E306,INDEX(GroceryNSAF!F$2:F$251,MATCH(GroceryNSA!$C306,GroceryNSAF!$A$2:$A$251,0))),NA())</f>
        <v>#N/A</v>
      </c>
      <c r="V306" s="28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</row>
    <row r="307" spans="1:36" x14ac:dyDescent="0.25">
      <c r="A307" s="23">
        <f t="shared" si="17"/>
        <v>6</v>
      </c>
      <c r="B307" s="23">
        <f t="shared" si="18"/>
        <v>2017</v>
      </c>
      <c r="C307" s="23">
        <v>306</v>
      </c>
      <c r="D307" s="24">
        <v>42887</v>
      </c>
      <c r="E307" s="25">
        <f>IF(ISBLANK(table!F307),NA(),table!F307)</f>
        <v>54202</v>
      </c>
      <c r="F307" s="26" t="e">
        <f>IFERROR(IF(AND(ISERROR($E308),ISERROR(INDEX(GroceryNSAF!B$2:B$251,MATCH(GroceryNSA!$C307,GroceryNSAF!$A$2:$A$251,0)))),$E307,INDEX(GroceryNSAF!B$2:B$251,MATCH(GroceryNSA!$C307,GroceryNSAF!$A$2:$A$251,0))),NA())</f>
        <v>#N/A</v>
      </c>
      <c r="G307" s="25" t="e">
        <f>IFERROR(IF(AND(ISERROR($E308),ISERROR(INDEX(GroceryNSAF!C$2:C$251,MATCH(GroceryNSA!$C307,GroceryNSAF!$A$2:$A$251,0)))),$E307,INDEX(GroceryNSAF!C$2:C$251,MATCH(GroceryNSA!$C307,GroceryNSAF!$A$2:$A$251,0))),NA())</f>
        <v>#N/A</v>
      </c>
      <c r="H307" s="25" t="e">
        <f>IFERROR(IF(AND(ISERROR($E308),ISERROR(INDEX(GroceryNSAF!D$2:D$251,MATCH(GroceryNSA!$C307,GroceryNSAF!$A$2:$A$251,0)))),$E307,INDEX(GroceryNSAF!D$2:D$251,MATCH(GroceryNSA!$C307,GroceryNSAF!$A$2:$A$251,0))),NA())</f>
        <v>#N/A</v>
      </c>
      <c r="I307" s="25" t="e">
        <f>IFERROR(IF(AND(ISERROR($E308),ISERROR(INDEX(GroceryNSAF!E$2:E$251,MATCH(GroceryNSA!$C307,GroceryNSAF!$A$2:$A$251,0)))),$E307,INDEX(GroceryNSAF!E$2:E$251,MATCH(GroceryNSA!$C307,GroceryNSAF!$A$2:$A$251,0))),NA())</f>
        <v>#N/A</v>
      </c>
      <c r="J307" s="25" t="e">
        <f>IFERROR(IF(AND(ISERROR($E308),ISERROR(INDEX(GroceryNSAF!F$2:F$251,MATCH(GroceryNSA!$C307,GroceryNSAF!$A$2:$A$251,0)))),$E307,INDEX(GroceryNSAF!F$2:F$251,MATCH(GroceryNSA!$C307,GroceryNSAF!$A$2:$A$251,0))),NA())</f>
        <v>#N/A</v>
      </c>
      <c r="V307" s="28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</row>
    <row r="308" spans="1:36" x14ac:dyDescent="0.25">
      <c r="A308" s="23">
        <f t="shared" si="17"/>
        <v>7</v>
      </c>
      <c r="B308" s="23">
        <f t="shared" si="18"/>
        <v>2017</v>
      </c>
      <c r="C308" s="23">
        <v>307</v>
      </c>
      <c r="D308" s="24">
        <v>42917</v>
      </c>
      <c r="E308" s="25">
        <f>IF(ISBLANK(table!F308),NA(),table!F308)</f>
        <v>55165</v>
      </c>
      <c r="F308" s="26" t="e">
        <f>IFERROR(IF(AND(ISERROR($E309),ISERROR(INDEX(GroceryNSAF!B$2:B$251,MATCH(GroceryNSA!$C308,GroceryNSAF!$A$2:$A$251,0)))),$E308,INDEX(GroceryNSAF!B$2:B$251,MATCH(GroceryNSA!$C308,GroceryNSAF!$A$2:$A$251,0))),NA())</f>
        <v>#N/A</v>
      </c>
      <c r="G308" s="25" t="e">
        <f>IFERROR(IF(AND(ISERROR($E309),ISERROR(INDEX(GroceryNSAF!C$2:C$251,MATCH(GroceryNSA!$C308,GroceryNSAF!$A$2:$A$251,0)))),$E308,INDEX(GroceryNSAF!C$2:C$251,MATCH(GroceryNSA!$C308,GroceryNSAF!$A$2:$A$251,0))),NA())</f>
        <v>#N/A</v>
      </c>
      <c r="H308" s="25" t="e">
        <f>IFERROR(IF(AND(ISERROR($E309),ISERROR(INDEX(GroceryNSAF!D$2:D$251,MATCH(GroceryNSA!$C308,GroceryNSAF!$A$2:$A$251,0)))),$E308,INDEX(GroceryNSAF!D$2:D$251,MATCH(GroceryNSA!$C308,GroceryNSAF!$A$2:$A$251,0))),NA())</f>
        <v>#N/A</v>
      </c>
      <c r="I308" s="25" t="e">
        <f>IFERROR(IF(AND(ISERROR($E309),ISERROR(INDEX(GroceryNSAF!E$2:E$251,MATCH(GroceryNSA!$C308,GroceryNSAF!$A$2:$A$251,0)))),$E308,INDEX(GroceryNSAF!E$2:E$251,MATCH(GroceryNSA!$C308,GroceryNSAF!$A$2:$A$251,0))),NA())</f>
        <v>#N/A</v>
      </c>
      <c r="J308" s="25" t="e">
        <f>IFERROR(IF(AND(ISERROR($E309),ISERROR(INDEX(GroceryNSAF!F$2:F$251,MATCH(GroceryNSA!$C308,GroceryNSAF!$A$2:$A$251,0)))),$E308,INDEX(GroceryNSAF!F$2:F$251,MATCH(GroceryNSA!$C308,GroceryNSAF!$A$2:$A$251,0))),NA())</f>
        <v>#N/A</v>
      </c>
      <c r="V308" s="28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</row>
    <row r="309" spans="1:36" x14ac:dyDescent="0.25">
      <c r="A309" s="23">
        <f t="shared" si="17"/>
        <v>8</v>
      </c>
      <c r="B309" s="23">
        <f t="shared" si="18"/>
        <v>2017</v>
      </c>
      <c r="C309" s="23">
        <v>308</v>
      </c>
      <c r="D309" s="24">
        <v>42948</v>
      </c>
      <c r="E309" s="25">
        <f>IF(ISBLANK(table!F309),NA(),table!F309)</f>
        <v>55082</v>
      </c>
      <c r="F309" s="26" t="e">
        <f>IFERROR(IF(AND(ISERROR($E310),ISERROR(INDEX(GroceryNSAF!B$2:B$251,MATCH(GroceryNSA!$C309,GroceryNSAF!$A$2:$A$251,0)))),$E309,INDEX(GroceryNSAF!B$2:B$251,MATCH(GroceryNSA!$C309,GroceryNSAF!$A$2:$A$251,0))),NA())</f>
        <v>#N/A</v>
      </c>
      <c r="G309" s="25" t="e">
        <f>IFERROR(IF(AND(ISERROR($E310),ISERROR(INDEX(GroceryNSAF!C$2:C$251,MATCH(GroceryNSA!$C309,GroceryNSAF!$A$2:$A$251,0)))),$E309,INDEX(GroceryNSAF!C$2:C$251,MATCH(GroceryNSA!$C309,GroceryNSAF!$A$2:$A$251,0))),NA())</f>
        <v>#N/A</v>
      </c>
      <c r="H309" s="25" t="e">
        <f>IFERROR(IF(AND(ISERROR($E310),ISERROR(INDEX(GroceryNSAF!D$2:D$251,MATCH(GroceryNSA!$C309,GroceryNSAF!$A$2:$A$251,0)))),$E309,INDEX(GroceryNSAF!D$2:D$251,MATCH(GroceryNSA!$C309,GroceryNSAF!$A$2:$A$251,0))),NA())</f>
        <v>#N/A</v>
      </c>
      <c r="I309" s="25" t="e">
        <f>IFERROR(IF(AND(ISERROR($E310),ISERROR(INDEX(GroceryNSAF!E$2:E$251,MATCH(GroceryNSA!$C309,GroceryNSAF!$A$2:$A$251,0)))),$E309,INDEX(GroceryNSAF!E$2:E$251,MATCH(GroceryNSA!$C309,GroceryNSAF!$A$2:$A$251,0))),NA())</f>
        <v>#N/A</v>
      </c>
      <c r="J309" s="25" t="e">
        <f>IFERROR(IF(AND(ISERROR($E310),ISERROR(INDEX(GroceryNSAF!F$2:F$251,MATCH(GroceryNSA!$C309,GroceryNSAF!$A$2:$A$251,0)))),$E309,INDEX(GroceryNSAF!F$2:F$251,MATCH(GroceryNSA!$C309,GroceryNSAF!$A$2:$A$251,0))),NA())</f>
        <v>#N/A</v>
      </c>
      <c r="V309" s="28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</row>
    <row r="310" spans="1:36" x14ac:dyDescent="0.25">
      <c r="A310" s="23">
        <f t="shared" si="17"/>
        <v>9</v>
      </c>
      <c r="B310" s="23">
        <f t="shared" si="18"/>
        <v>2017</v>
      </c>
      <c r="C310" s="23">
        <v>309</v>
      </c>
      <c r="D310" s="24">
        <v>42979</v>
      </c>
      <c r="E310" s="25">
        <f>IF(ISBLANK(table!F310),NA(),table!F310)</f>
        <v>54135</v>
      </c>
      <c r="F310" s="26" t="e">
        <f>IFERROR(IF(AND(ISERROR($E311),ISERROR(INDEX(GroceryNSAF!B$2:B$251,MATCH(GroceryNSA!$C310,GroceryNSAF!$A$2:$A$251,0)))),$E310,INDEX(GroceryNSAF!B$2:B$251,MATCH(GroceryNSA!$C310,GroceryNSAF!$A$2:$A$251,0))),NA())</f>
        <v>#N/A</v>
      </c>
      <c r="G310" s="25" t="e">
        <f>IFERROR(IF(AND(ISERROR($E311),ISERROR(INDEX(GroceryNSAF!C$2:C$251,MATCH(GroceryNSA!$C310,GroceryNSAF!$A$2:$A$251,0)))),$E310,INDEX(GroceryNSAF!C$2:C$251,MATCH(GroceryNSA!$C310,GroceryNSAF!$A$2:$A$251,0))),NA())</f>
        <v>#N/A</v>
      </c>
      <c r="H310" s="25" t="e">
        <f>IFERROR(IF(AND(ISERROR($E311),ISERROR(INDEX(GroceryNSAF!D$2:D$251,MATCH(GroceryNSA!$C310,GroceryNSAF!$A$2:$A$251,0)))),$E310,INDEX(GroceryNSAF!D$2:D$251,MATCH(GroceryNSA!$C310,GroceryNSAF!$A$2:$A$251,0))),NA())</f>
        <v>#N/A</v>
      </c>
      <c r="I310" s="25" t="e">
        <f>IFERROR(IF(AND(ISERROR($E311),ISERROR(INDEX(GroceryNSAF!E$2:E$251,MATCH(GroceryNSA!$C310,GroceryNSAF!$A$2:$A$251,0)))),$E310,INDEX(GroceryNSAF!E$2:E$251,MATCH(GroceryNSA!$C310,GroceryNSAF!$A$2:$A$251,0))),NA())</f>
        <v>#N/A</v>
      </c>
      <c r="J310" s="25" t="e">
        <f>IFERROR(IF(AND(ISERROR($E311),ISERROR(INDEX(GroceryNSAF!F$2:F$251,MATCH(GroceryNSA!$C310,GroceryNSAF!$A$2:$A$251,0)))),$E310,INDEX(GroceryNSAF!F$2:F$251,MATCH(GroceryNSA!$C310,GroceryNSAF!$A$2:$A$251,0))),NA())</f>
        <v>#N/A</v>
      </c>
      <c r="V310" s="28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</row>
    <row r="311" spans="1:36" x14ac:dyDescent="0.25">
      <c r="A311" s="23">
        <f t="shared" si="17"/>
        <v>10</v>
      </c>
      <c r="B311" s="23">
        <f t="shared" si="18"/>
        <v>2017</v>
      </c>
      <c r="C311" s="23">
        <v>310</v>
      </c>
      <c r="D311" s="24">
        <v>43009</v>
      </c>
      <c r="E311" s="25">
        <f>IF(ISBLANK(table!F311),NA(),table!F311)</f>
        <v>54543</v>
      </c>
      <c r="F311" s="26" t="e">
        <f>IFERROR(IF(AND(ISERROR($E312),ISERROR(INDEX(GroceryNSAF!B$2:B$251,MATCH(GroceryNSA!$C311,GroceryNSAF!$A$2:$A$251,0)))),$E311,INDEX(GroceryNSAF!B$2:B$251,MATCH(GroceryNSA!$C311,GroceryNSAF!$A$2:$A$251,0))),NA())</f>
        <v>#N/A</v>
      </c>
      <c r="G311" s="25" t="e">
        <f>IFERROR(IF(AND(ISERROR($E312),ISERROR(INDEX(GroceryNSAF!C$2:C$251,MATCH(GroceryNSA!$C311,GroceryNSAF!$A$2:$A$251,0)))),$E311,INDEX(GroceryNSAF!C$2:C$251,MATCH(GroceryNSA!$C311,GroceryNSAF!$A$2:$A$251,0))),NA())</f>
        <v>#N/A</v>
      </c>
      <c r="H311" s="25" t="e">
        <f>IFERROR(IF(AND(ISERROR($E312),ISERROR(INDEX(GroceryNSAF!D$2:D$251,MATCH(GroceryNSA!$C311,GroceryNSAF!$A$2:$A$251,0)))),$E311,INDEX(GroceryNSAF!D$2:D$251,MATCH(GroceryNSA!$C311,GroceryNSAF!$A$2:$A$251,0))),NA())</f>
        <v>#N/A</v>
      </c>
      <c r="I311" s="25" t="e">
        <f>IFERROR(IF(AND(ISERROR($E312),ISERROR(INDEX(GroceryNSAF!E$2:E$251,MATCH(GroceryNSA!$C311,GroceryNSAF!$A$2:$A$251,0)))),$E311,INDEX(GroceryNSAF!E$2:E$251,MATCH(GroceryNSA!$C311,GroceryNSAF!$A$2:$A$251,0))),NA())</f>
        <v>#N/A</v>
      </c>
      <c r="J311" s="25" t="e">
        <f>IFERROR(IF(AND(ISERROR($E312),ISERROR(INDEX(GroceryNSAF!F$2:F$251,MATCH(GroceryNSA!$C311,GroceryNSAF!$A$2:$A$251,0)))),$E311,INDEX(GroceryNSAF!F$2:F$251,MATCH(GroceryNSA!$C311,GroceryNSAF!$A$2:$A$251,0))),NA())</f>
        <v>#N/A</v>
      </c>
      <c r="V311" s="28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</row>
    <row r="312" spans="1:36" x14ac:dyDescent="0.25">
      <c r="A312" s="23">
        <f t="shared" si="17"/>
        <v>11</v>
      </c>
      <c r="B312" s="23">
        <f t="shared" si="18"/>
        <v>2017</v>
      </c>
      <c r="C312" s="23">
        <v>311</v>
      </c>
      <c r="D312" s="24">
        <v>43040</v>
      </c>
      <c r="E312" s="25">
        <f>IF(ISBLANK(table!F312),NA(),table!F312)</f>
        <v>55415</v>
      </c>
      <c r="F312" s="26" t="e">
        <f>IFERROR(IF(AND(ISERROR($E313),ISERROR(INDEX(GroceryNSAF!B$2:B$251,MATCH(GroceryNSA!$C312,GroceryNSAF!$A$2:$A$251,0)))),$E312,INDEX(GroceryNSAF!B$2:B$251,MATCH(GroceryNSA!$C312,GroceryNSAF!$A$2:$A$251,0))),NA())</f>
        <v>#N/A</v>
      </c>
      <c r="G312" s="25" t="e">
        <f>IFERROR(IF(AND(ISERROR($E313),ISERROR(INDEX(GroceryNSAF!C$2:C$251,MATCH(GroceryNSA!$C312,GroceryNSAF!$A$2:$A$251,0)))),$E312,INDEX(GroceryNSAF!C$2:C$251,MATCH(GroceryNSA!$C312,GroceryNSAF!$A$2:$A$251,0))),NA())</f>
        <v>#N/A</v>
      </c>
      <c r="H312" s="25" t="e">
        <f>IFERROR(IF(AND(ISERROR($E313),ISERROR(INDEX(GroceryNSAF!D$2:D$251,MATCH(GroceryNSA!$C312,GroceryNSAF!$A$2:$A$251,0)))),$E312,INDEX(GroceryNSAF!D$2:D$251,MATCH(GroceryNSA!$C312,GroceryNSAF!$A$2:$A$251,0))),NA())</f>
        <v>#N/A</v>
      </c>
      <c r="I312" s="25" t="e">
        <f>IFERROR(IF(AND(ISERROR($E313),ISERROR(INDEX(GroceryNSAF!E$2:E$251,MATCH(GroceryNSA!$C312,GroceryNSAF!$A$2:$A$251,0)))),$E312,INDEX(GroceryNSAF!E$2:E$251,MATCH(GroceryNSA!$C312,GroceryNSAF!$A$2:$A$251,0))),NA())</f>
        <v>#N/A</v>
      </c>
      <c r="J312" s="25" t="e">
        <f>IFERROR(IF(AND(ISERROR($E313),ISERROR(INDEX(GroceryNSAF!F$2:F$251,MATCH(GroceryNSA!$C312,GroceryNSAF!$A$2:$A$251,0)))),$E312,INDEX(GroceryNSAF!F$2:F$251,MATCH(GroceryNSA!$C312,GroceryNSAF!$A$2:$A$251,0))),NA())</f>
        <v>#N/A</v>
      </c>
      <c r="V312" s="28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</row>
    <row r="313" spans="1:36" x14ac:dyDescent="0.25">
      <c r="A313" s="23">
        <f t="shared" si="17"/>
        <v>12</v>
      </c>
      <c r="B313" s="23">
        <f t="shared" si="18"/>
        <v>2017</v>
      </c>
      <c r="C313" s="23">
        <v>312</v>
      </c>
      <c r="D313" s="24">
        <v>43070</v>
      </c>
      <c r="E313" s="25">
        <f>IF(ISBLANK(table!F313),NA(),table!F313)</f>
        <v>59086</v>
      </c>
      <c r="F313" s="26" t="e">
        <f>IFERROR(IF(AND(ISERROR($E314),ISERROR(INDEX(GroceryNSAF!B$2:B$251,MATCH(GroceryNSA!$C313,GroceryNSAF!$A$2:$A$251,0)))),$E313,INDEX(GroceryNSAF!B$2:B$251,MATCH(GroceryNSA!$C313,GroceryNSAF!$A$2:$A$251,0))),NA())</f>
        <v>#N/A</v>
      </c>
      <c r="G313" s="25" t="e">
        <f>IFERROR(IF(AND(ISERROR($E314),ISERROR(INDEX(GroceryNSAF!C$2:C$251,MATCH(GroceryNSA!$C313,GroceryNSAF!$A$2:$A$251,0)))),$E313,INDEX(GroceryNSAF!C$2:C$251,MATCH(GroceryNSA!$C313,GroceryNSAF!$A$2:$A$251,0))),NA())</f>
        <v>#N/A</v>
      </c>
      <c r="H313" s="25" t="e">
        <f>IFERROR(IF(AND(ISERROR($E314),ISERROR(INDEX(GroceryNSAF!D$2:D$251,MATCH(GroceryNSA!$C313,GroceryNSAF!$A$2:$A$251,0)))),$E313,INDEX(GroceryNSAF!D$2:D$251,MATCH(GroceryNSA!$C313,GroceryNSAF!$A$2:$A$251,0))),NA())</f>
        <v>#N/A</v>
      </c>
      <c r="I313" s="25" t="e">
        <f>IFERROR(IF(AND(ISERROR($E314),ISERROR(INDEX(GroceryNSAF!E$2:E$251,MATCH(GroceryNSA!$C313,GroceryNSAF!$A$2:$A$251,0)))),$E313,INDEX(GroceryNSAF!E$2:E$251,MATCH(GroceryNSA!$C313,GroceryNSAF!$A$2:$A$251,0))),NA())</f>
        <v>#N/A</v>
      </c>
      <c r="J313" s="25" t="e">
        <f>IFERROR(IF(AND(ISERROR($E314),ISERROR(INDEX(GroceryNSAF!F$2:F$251,MATCH(GroceryNSA!$C313,GroceryNSAF!$A$2:$A$251,0)))),$E313,INDEX(GroceryNSAF!F$2:F$251,MATCH(GroceryNSA!$C313,GroceryNSAF!$A$2:$A$251,0))),NA())</f>
        <v>#N/A</v>
      </c>
      <c r="V313" s="28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</row>
    <row r="314" spans="1:36" x14ac:dyDescent="0.25">
      <c r="A314" s="23">
        <f t="shared" si="17"/>
        <v>1</v>
      </c>
      <c r="B314" s="23">
        <f t="shared" si="18"/>
        <v>2018</v>
      </c>
      <c r="C314" s="23">
        <v>313</v>
      </c>
      <c r="D314" s="24">
        <v>43101</v>
      </c>
      <c r="E314" s="25">
        <f>IF(ISBLANK(table!F314),NA(),table!F314)</f>
        <v>54857</v>
      </c>
      <c r="F314" s="26" t="e">
        <f>IFERROR(IF(AND(ISERROR($E315),ISERROR(INDEX(GroceryNSAF!B$2:B$251,MATCH(GroceryNSA!$C314,GroceryNSAF!$A$2:$A$251,0)))),$E314,INDEX(GroceryNSAF!B$2:B$251,MATCH(GroceryNSA!$C314,GroceryNSAF!$A$2:$A$251,0))),NA())</f>
        <v>#N/A</v>
      </c>
      <c r="G314" s="25" t="e">
        <f>IFERROR(IF(AND(ISERROR($E315),ISERROR(INDEX(GroceryNSAF!C$2:C$251,MATCH(GroceryNSA!$C314,GroceryNSAF!$A$2:$A$251,0)))),$E314,INDEX(GroceryNSAF!C$2:C$251,MATCH(GroceryNSA!$C314,GroceryNSAF!$A$2:$A$251,0))),NA())</f>
        <v>#N/A</v>
      </c>
      <c r="H314" s="25" t="e">
        <f>IFERROR(IF(AND(ISERROR($E315),ISERROR(INDEX(GroceryNSAF!D$2:D$251,MATCH(GroceryNSA!$C314,GroceryNSAF!$A$2:$A$251,0)))),$E314,INDEX(GroceryNSAF!D$2:D$251,MATCH(GroceryNSA!$C314,GroceryNSAF!$A$2:$A$251,0))),NA())</f>
        <v>#N/A</v>
      </c>
      <c r="I314" s="25" t="e">
        <f>IFERROR(IF(AND(ISERROR($E315),ISERROR(INDEX(GroceryNSAF!E$2:E$251,MATCH(GroceryNSA!$C314,GroceryNSAF!$A$2:$A$251,0)))),$E314,INDEX(GroceryNSAF!E$2:E$251,MATCH(GroceryNSA!$C314,GroceryNSAF!$A$2:$A$251,0))),NA())</f>
        <v>#N/A</v>
      </c>
      <c r="J314" s="25" t="e">
        <f>IFERROR(IF(AND(ISERROR($E315),ISERROR(INDEX(GroceryNSAF!F$2:F$251,MATCH(GroceryNSA!$C314,GroceryNSAF!$A$2:$A$251,0)))),$E314,INDEX(GroceryNSAF!F$2:F$251,MATCH(GroceryNSA!$C314,GroceryNSAF!$A$2:$A$251,0))),NA())</f>
        <v>#N/A</v>
      </c>
      <c r="V314" s="28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</row>
    <row r="315" spans="1:36" x14ac:dyDescent="0.25">
      <c r="A315" s="23">
        <f t="shared" si="17"/>
        <v>2</v>
      </c>
      <c r="B315" s="23">
        <f t="shared" si="18"/>
        <v>2018</v>
      </c>
      <c r="C315" s="23">
        <v>314</v>
      </c>
      <c r="D315" s="24">
        <v>43132</v>
      </c>
      <c r="E315" s="25">
        <f>IF(ISBLANK(table!F315),NA(),table!F315)</f>
        <v>50910</v>
      </c>
      <c r="F315" s="26" t="e">
        <f>IFERROR(IF(AND(ISERROR($E316),ISERROR(INDEX(GroceryNSAF!B$2:B$251,MATCH(GroceryNSA!$C315,GroceryNSAF!$A$2:$A$251,0)))),$E315,INDEX(GroceryNSAF!B$2:B$251,MATCH(GroceryNSA!$C315,GroceryNSAF!$A$2:$A$251,0))),NA())</f>
        <v>#N/A</v>
      </c>
      <c r="G315" s="25" t="e">
        <f>IFERROR(IF(AND(ISERROR($E316),ISERROR(INDEX(GroceryNSAF!C$2:C$251,MATCH(GroceryNSA!$C315,GroceryNSAF!$A$2:$A$251,0)))),$E315,INDEX(GroceryNSAF!C$2:C$251,MATCH(GroceryNSA!$C315,GroceryNSAF!$A$2:$A$251,0))),NA())</f>
        <v>#N/A</v>
      </c>
      <c r="H315" s="25" t="e">
        <f>IFERROR(IF(AND(ISERROR($E316),ISERROR(INDEX(GroceryNSAF!D$2:D$251,MATCH(GroceryNSA!$C315,GroceryNSAF!$A$2:$A$251,0)))),$E315,INDEX(GroceryNSAF!D$2:D$251,MATCH(GroceryNSA!$C315,GroceryNSAF!$A$2:$A$251,0))),NA())</f>
        <v>#N/A</v>
      </c>
      <c r="I315" s="25" t="e">
        <f>IFERROR(IF(AND(ISERROR($E316),ISERROR(INDEX(GroceryNSAF!E$2:E$251,MATCH(GroceryNSA!$C315,GroceryNSAF!$A$2:$A$251,0)))),$E315,INDEX(GroceryNSAF!E$2:E$251,MATCH(GroceryNSA!$C315,GroceryNSAF!$A$2:$A$251,0))),NA())</f>
        <v>#N/A</v>
      </c>
      <c r="J315" s="25" t="e">
        <f>IFERROR(IF(AND(ISERROR($E316),ISERROR(INDEX(GroceryNSAF!F$2:F$251,MATCH(GroceryNSA!$C315,GroceryNSAF!$A$2:$A$251,0)))),$E315,INDEX(GroceryNSAF!F$2:F$251,MATCH(GroceryNSA!$C315,GroceryNSAF!$A$2:$A$251,0))),NA())</f>
        <v>#N/A</v>
      </c>
      <c r="V315" s="28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</row>
    <row r="316" spans="1:36" x14ac:dyDescent="0.25">
      <c r="A316" s="23">
        <f t="shared" si="17"/>
        <v>3</v>
      </c>
      <c r="B316" s="23">
        <f t="shared" si="18"/>
        <v>2018</v>
      </c>
      <c r="C316" s="23">
        <v>315</v>
      </c>
      <c r="D316" s="24">
        <v>43160</v>
      </c>
      <c r="E316" s="25">
        <f>IF(ISBLANK(table!F316),NA(),table!F316)</f>
        <v>57291</v>
      </c>
      <c r="F316" s="26" t="e">
        <f>IFERROR(IF(AND(ISERROR($E317),ISERROR(INDEX(GroceryNSAF!B$2:B$251,MATCH(GroceryNSA!$C316,GroceryNSAF!$A$2:$A$251,0)))),$E316,INDEX(GroceryNSAF!B$2:B$251,MATCH(GroceryNSA!$C316,GroceryNSAF!$A$2:$A$251,0))),NA())</f>
        <v>#N/A</v>
      </c>
      <c r="G316" s="25" t="e">
        <f>IFERROR(IF(AND(ISERROR($E317),ISERROR(INDEX(GroceryNSAF!C$2:C$251,MATCH(GroceryNSA!$C316,GroceryNSAF!$A$2:$A$251,0)))),$E316,INDEX(GroceryNSAF!C$2:C$251,MATCH(GroceryNSA!$C316,GroceryNSAF!$A$2:$A$251,0))),NA())</f>
        <v>#N/A</v>
      </c>
      <c r="H316" s="25" t="e">
        <f>IFERROR(IF(AND(ISERROR($E317),ISERROR(INDEX(GroceryNSAF!D$2:D$251,MATCH(GroceryNSA!$C316,GroceryNSAF!$A$2:$A$251,0)))),$E316,INDEX(GroceryNSAF!D$2:D$251,MATCH(GroceryNSA!$C316,GroceryNSAF!$A$2:$A$251,0))),NA())</f>
        <v>#N/A</v>
      </c>
      <c r="I316" s="25" t="e">
        <f>IFERROR(IF(AND(ISERROR($E317),ISERROR(INDEX(GroceryNSAF!E$2:E$251,MATCH(GroceryNSA!$C316,GroceryNSAF!$A$2:$A$251,0)))),$E316,INDEX(GroceryNSAF!E$2:E$251,MATCH(GroceryNSA!$C316,GroceryNSAF!$A$2:$A$251,0))),NA())</f>
        <v>#N/A</v>
      </c>
      <c r="J316" s="25" t="e">
        <f>IFERROR(IF(AND(ISERROR($E317),ISERROR(INDEX(GroceryNSAF!F$2:F$251,MATCH(GroceryNSA!$C316,GroceryNSAF!$A$2:$A$251,0)))),$E316,INDEX(GroceryNSAF!F$2:F$251,MATCH(GroceryNSA!$C316,GroceryNSAF!$A$2:$A$251,0))),NA())</f>
        <v>#N/A</v>
      </c>
      <c r="V316" s="28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</row>
    <row r="317" spans="1:36" x14ac:dyDescent="0.25">
      <c r="A317" s="23">
        <f t="shared" si="17"/>
        <v>4</v>
      </c>
      <c r="B317" s="23">
        <f t="shared" si="18"/>
        <v>2018</v>
      </c>
      <c r="C317" s="23">
        <v>316</v>
      </c>
      <c r="D317" s="24">
        <v>43191</v>
      </c>
      <c r="E317" s="25">
        <f>IF(ISBLANK(table!F317),NA(),table!F317)</f>
        <v>53595</v>
      </c>
      <c r="F317" s="26" t="e">
        <f>IFERROR(IF(AND(ISERROR($E318),ISERROR(INDEX(GroceryNSAF!B$2:B$251,MATCH(GroceryNSA!$C317,GroceryNSAF!$A$2:$A$251,0)))),$E317,INDEX(GroceryNSAF!B$2:B$251,MATCH(GroceryNSA!$C317,GroceryNSAF!$A$2:$A$251,0))),NA())</f>
        <v>#N/A</v>
      </c>
      <c r="G317" s="25" t="e">
        <f>IFERROR(IF(AND(ISERROR($E318),ISERROR(INDEX(GroceryNSAF!C$2:C$251,MATCH(GroceryNSA!$C317,GroceryNSAF!$A$2:$A$251,0)))),$E317,INDEX(GroceryNSAF!C$2:C$251,MATCH(GroceryNSA!$C317,GroceryNSAF!$A$2:$A$251,0))),NA())</f>
        <v>#N/A</v>
      </c>
      <c r="H317" s="25" t="e">
        <f>IFERROR(IF(AND(ISERROR($E318),ISERROR(INDEX(GroceryNSAF!D$2:D$251,MATCH(GroceryNSA!$C317,GroceryNSAF!$A$2:$A$251,0)))),$E317,INDEX(GroceryNSAF!D$2:D$251,MATCH(GroceryNSA!$C317,GroceryNSAF!$A$2:$A$251,0))),NA())</f>
        <v>#N/A</v>
      </c>
      <c r="I317" s="25" t="e">
        <f>IFERROR(IF(AND(ISERROR($E318),ISERROR(INDEX(GroceryNSAF!E$2:E$251,MATCH(GroceryNSA!$C317,GroceryNSAF!$A$2:$A$251,0)))),$E317,INDEX(GroceryNSAF!E$2:E$251,MATCH(GroceryNSA!$C317,GroceryNSAF!$A$2:$A$251,0))),NA())</f>
        <v>#N/A</v>
      </c>
      <c r="J317" s="25" t="e">
        <f>IFERROR(IF(AND(ISERROR($E318),ISERROR(INDEX(GroceryNSAF!F$2:F$251,MATCH(GroceryNSA!$C317,GroceryNSAF!$A$2:$A$251,0)))),$E317,INDEX(GroceryNSAF!F$2:F$251,MATCH(GroceryNSA!$C317,GroceryNSAF!$A$2:$A$251,0))),NA())</f>
        <v>#N/A</v>
      </c>
      <c r="V317" s="28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</row>
    <row r="318" spans="1:36" x14ac:dyDescent="0.25">
      <c r="A318" s="23">
        <f t="shared" si="17"/>
        <v>5</v>
      </c>
      <c r="B318" s="23">
        <f t="shared" si="18"/>
        <v>2018</v>
      </c>
      <c r="C318" s="23">
        <v>317</v>
      </c>
      <c r="D318" s="24">
        <v>43221</v>
      </c>
      <c r="E318" s="25">
        <f>IF(ISBLANK(table!F318),NA(),table!F318)</f>
        <v>57800</v>
      </c>
      <c r="F318" s="26" t="e">
        <f>IFERROR(IF(AND(ISERROR($E319),ISERROR(INDEX(GroceryNSAF!B$2:B$251,MATCH(GroceryNSA!$C318,GroceryNSAF!$A$2:$A$251,0)))),$E318,INDEX(GroceryNSAF!B$2:B$251,MATCH(GroceryNSA!$C318,GroceryNSAF!$A$2:$A$251,0))),NA())</f>
        <v>#N/A</v>
      </c>
      <c r="G318" s="25" t="e">
        <f>IFERROR(IF(AND(ISERROR($E319),ISERROR(INDEX(GroceryNSAF!C$2:C$251,MATCH(GroceryNSA!$C318,GroceryNSAF!$A$2:$A$251,0)))),$E318,INDEX(GroceryNSAF!C$2:C$251,MATCH(GroceryNSA!$C318,GroceryNSAF!$A$2:$A$251,0))),NA())</f>
        <v>#N/A</v>
      </c>
      <c r="H318" s="25" t="e">
        <f>IFERROR(IF(AND(ISERROR($E319),ISERROR(INDEX(GroceryNSAF!D$2:D$251,MATCH(GroceryNSA!$C318,GroceryNSAF!$A$2:$A$251,0)))),$E318,INDEX(GroceryNSAF!D$2:D$251,MATCH(GroceryNSA!$C318,GroceryNSAF!$A$2:$A$251,0))),NA())</f>
        <v>#N/A</v>
      </c>
      <c r="I318" s="25" t="e">
        <f>IFERROR(IF(AND(ISERROR($E319),ISERROR(INDEX(GroceryNSAF!E$2:E$251,MATCH(GroceryNSA!$C318,GroceryNSAF!$A$2:$A$251,0)))),$E318,INDEX(GroceryNSAF!E$2:E$251,MATCH(GroceryNSA!$C318,GroceryNSAF!$A$2:$A$251,0))),NA())</f>
        <v>#N/A</v>
      </c>
      <c r="J318" s="25" t="e">
        <f>IFERROR(IF(AND(ISERROR($E319),ISERROR(INDEX(GroceryNSAF!F$2:F$251,MATCH(GroceryNSA!$C318,GroceryNSAF!$A$2:$A$251,0)))),$E318,INDEX(GroceryNSAF!F$2:F$251,MATCH(GroceryNSA!$C318,GroceryNSAF!$A$2:$A$251,0))),NA())</f>
        <v>#N/A</v>
      </c>
      <c r="V318" s="28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</row>
    <row r="319" spans="1:36" x14ac:dyDescent="0.25">
      <c r="A319" s="23">
        <f t="shared" si="17"/>
        <v>6</v>
      </c>
      <c r="B319" s="23">
        <f t="shared" si="18"/>
        <v>2018</v>
      </c>
      <c r="C319" s="23">
        <v>318</v>
      </c>
      <c r="D319" s="24">
        <v>43252</v>
      </c>
      <c r="E319" s="25">
        <f>IF(ISBLANK(table!F319),NA(),table!F319)</f>
        <v>56066</v>
      </c>
      <c r="F319" s="26" t="e">
        <f>IFERROR(IF(AND(ISERROR($E320),ISERROR(INDEX(GroceryNSAF!B$2:B$251,MATCH(GroceryNSA!$C319,GroceryNSAF!$A$2:$A$251,0)))),$E319,INDEX(GroceryNSAF!B$2:B$251,MATCH(GroceryNSA!$C319,GroceryNSAF!$A$2:$A$251,0))),NA())</f>
        <v>#N/A</v>
      </c>
      <c r="G319" s="25" t="e">
        <f>IFERROR(IF(AND(ISERROR($E320),ISERROR(INDEX(GroceryNSAF!C$2:C$251,MATCH(GroceryNSA!$C319,GroceryNSAF!$A$2:$A$251,0)))),$E319,INDEX(GroceryNSAF!C$2:C$251,MATCH(GroceryNSA!$C319,GroceryNSAF!$A$2:$A$251,0))),NA())</f>
        <v>#N/A</v>
      </c>
      <c r="H319" s="25" t="e">
        <f>IFERROR(IF(AND(ISERROR($E320),ISERROR(INDEX(GroceryNSAF!D$2:D$251,MATCH(GroceryNSA!$C319,GroceryNSAF!$A$2:$A$251,0)))),$E319,INDEX(GroceryNSAF!D$2:D$251,MATCH(GroceryNSA!$C319,GroceryNSAF!$A$2:$A$251,0))),NA())</f>
        <v>#N/A</v>
      </c>
      <c r="I319" s="25" t="e">
        <f>IFERROR(IF(AND(ISERROR($E320),ISERROR(INDEX(GroceryNSAF!E$2:E$251,MATCH(GroceryNSA!$C319,GroceryNSAF!$A$2:$A$251,0)))),$E319,INDEX(GroceryNSAF!E$2:E$251,MATCH(GroceryNSA!$C319,GroceryNSAF!$A$2:$A$251,0))),NA())</f>
        <v>#N/A</v>
      </c>
      <c r="J319" s="25" t="e">
        <f>IFERROR(IF(AND(ISERROR($E320),ISERROR(INDEX(GroceryNSAF!F$2:F$251,MATCH(GroceryNSA!$C319,GroceryNSAF!$A$2:$A$251,0)))),$E319,INDEX(GroceryNSAF!F$2:F$251,MATCH(GroceryNSA!$C319,GroceryNSAF!$A$2:$A$251,0))),NA())</f>
        <v>#N/A</v>
      </c>
      <c r="V319" s="28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</row>
    <row r="320" spans="1:36" x14ac:dyDescent="0.25">
      <c r="A320" s="23">
        <f t="shared" si="17"/>
        <v>7</v>
      </c>
      <c r="B320" s="23">
        <f t="shared" si="18"/>
        <v>2018</v>
      </c>
      <c r="C320" s="23">
        <v>319</v>
      </c>
      <c r="D320" s="24">
        <v>43282</v>
      </c>
      <c r="E320" s="25">
        <f>IF(ISBLANK(table!F320),NA(),table!F320)</f>
        <v>56700</v>
      </c>
      <c r="F320" s="26" t="e">
        <f>IFERROR(IF(AND(ISERROR($E321),ISERROR(INDEX(GroceryNSAF!B$2:B$251,MATCH(GroceryNSA!$C320,GroceryNSAF!$A$2:$A$251,0)))),$E320,INDEX(GroceryNSAF!B$2:B$251,MATCH(GroceryNSA!$C320,GroceryNSAF!$A$2:$A$251,0))),NA())</f>
        <v>#N/A</v>
      </c>
      <c r="G320" s="25" t="e">
        <f>IFERROR(IF(AND(ISERROR($E321),ISERROR(INDEX(GroceryNSAF!C$2:C$251,MATCH(GroceryNSA!$C320,GroceryNSAF!$A$2:$A$251,0)))),$E320,INDEX(GroceryNSAF!C$2:C$251,MATCH(GroceryNSA!$C320,GroceryNSAF!$A$2:$A$251,0))),NA())</f>
        <v>#N/A</v>
      </c>
      <c r="H320" s="25" t="e">
        <f>IFERROR(IF(AND(ISERROR($E321),ISERROR(INDEX(GroceryNSAF!D$2:D$251,MATCH(GroceryNSA!$C320,GroceryNSAF!$A$2:$A$251,0)))),$E320,INDEX(GroceryNSAF!D$2:D$251,MATCH(GroceryNSA!$C320,GroceryNSAF!$A$2:$A$251,0))),NA())</f>
        <v>#N/A</v>
      </c>
      <c r="I320" s="25" t="e">
        <f>IFERROR(IF(AND(ISERROR($E321),ISERROR(INDEX(GroceryNSAF!E$2:E$251,MATCH(GroceryNSA!$C320,GroceryNSAF!$A$2:$A$251,0)))),$E320,INDEX(GroceryNSAF!E$2:E$251,MATCH(GroceryNSA!$C320,GroceryNSAF!$A$2:$A$251,0))),NA())</f>
        <v>#N/A</v>
      </c>
      <c r="J320" s="25" t="e">
        <f>IFERROR(IF(AND(ISERROR($E321),ISERROR(INDEX(GroceryNSAF!F$2:F$251,MATCH(GroceryNSA!$C320,GroceryNSAF!$A$2:$A$251,0)))),$E320,INDEX(GroceryNSAF!F$2:F$251,MATCH(GroceryNSA!$C320,GroceryNSAF!$A$2:$A$251,0))),NA())</f>
        <v>#N/A</v>
      </c>
      <c r="V320" s="28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</row>
    <row r="321" spans="1:36" x14ac:dyDescent="0.25">
      <c r="A321" s="23">
        <f t="shared" si="17"/>
        <v>8</v>
      </c>
      <c r="B321" s="23">
        <f t="shared" si="18"/>
        <v>2018</v>
      </c>
      <c r="C321" s="23">
        <v>320</v>
      </c>
      <c r="D321" s="24">
        <v>43313</v>
      </c>
      <c r="E321" s="25">
        <f>IF(ISBLANK(table!F321),NA(),table!F321)</f>
        <v>56986</v>
      </c>
      <c r="F321" s="26" t="e">
        <f>IFERROR(IF(AND(ISERROR($E322),ISERROR(INDEX(GroceryNSAF!B$2:B$251,MATCH(GroceryNSA!$C321,GroceryNSAF!$A$2:$A$251,0)))),$E321,INDEX(GroceryNSAF!B$2:B$251,MATCH(GroceryNSA!$C321,GroceryNSAF!$A$2:$A$251,0))),NA())</f>
        <v>#N/A</v>
      </c>
      <c r="G321" s="25" t="e">
        <f>IFERROR(IF(AND(ISERROR($E322),ISERROR(INDEX(GroceryNSAF!C$2:C$251,MATCH(GroceryNSA!$C321,GroceryNSAF!$A$2:$A$251,0)))),$E321,INDEX(GroceryNSAF!C$2:C$251,MATCH(GroceryNSA!$C321,GroceryNSAF!$A$2:$A$251,0))),NA())</f>
        <v>#N/A</v>
      </c>
      <c r="H321" s="25" t="e">
        <f>IFERROR(IF(AND(ISERROR($E322),ISERROR(INDEX(GroceryNSAF!D$2:D$251,MATCH(GroceryNSA!$C321,GroceryNSAF!$A$2:$A$251,0)))),$E321,INDEX(GroceryNSAF!D$2:D$251,MATCH(GroceryNSA!$C321,GroceryNSAF!$A$2:$A$251,0))),NA())</f>
        <v>#N/A</v>
      </c>
      <c r="I321" s="25" t="e">
        <f>IFERROR(IF(AND(ISERROR($E322),ISERROR(INDEX(GroceryNSAF!E$2:E$251,MATCH(GroceryNSA!$C321,GroceryNSAF!$A$2:$A$251,0)))),$E321,INDEX(GroceryNSAF!E$2:E$251,MATCH(GroceryNSA!$C321,GroceryNSAF!$A$2:$A$251,0))),NA())</f>
        <v>#N/A</v>
      </c>
      <c r="J321" s="25" t="e">
        <f>IFERROR(IF(AND(ISERROR($E322),ISERROR(INDEX(GroceryNSAF!F$2:F$251,MATCH(GroceryNSA!$C321,GroceryNSAF!$A$2:$A$251,0)))),$E321,INDEX(GroceryNSAF!F$2:F$251,MATCH(GroceryNSA!$C321,GroceryNSAF!$A$2:$A$251,0))),NA())</f>
        <v>#N/A</v>
      </c>
      <c r="V321" s="28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</row>
    <row r="322" spans="1:36" x14ac:dyDescent="0.25">
      <c r="A322" s="23">
        <f t="shared" si="17"/>
        <v>9</v>
      </c>
      <c r="B322" s="23">
        <f t="shared" si="18"/>
        <v>2018</v>
      </c>
      <c r="C322" s="23">
        <v>321</v>
      </c>
      <c r="D322" s="24">
        <v>43344</v>
      </c>
      <c r="E322" s="25">
        <f>IF(ISBLANK(table!F322),NA(),table!F322)</f>
        <v>54918</v>
      </c>
      <c r="F322" s="26" t="e">
        <f>IFERROR(IF(AND(ISERROR($E323),ISERROR(INDEX(GroceryNSAF!B$2:B$251,MATCH(GroceryNSA!$C322,GroceryNSAF!$A$2:$A$251,0)))),$E322,INDEX(GroceryNSAF!B$2:B$251,MATCH(GroceryNSA!$C322,GroceryNSAF!$A$2:$A$251,0))),NA())</f>
        <v>#N/A</v>
      </c>
      <c r="G322" s="25" t="e">
        <f>IFERROR(IF(AND(ISERROR($E323),ISERROR(INDEX(GroceryNSAF!C$2:C$251,MATCH(GroceryNSA!$C322,GroceryNSAF!$A$2:$A$251,0)))),$E322,INDEX(GroceryNSAF!C$2:C$251,MATCH(GroceryNSA!$C322,GroceryNSAF!$A$2:$A$251,0))),NA())</f>
        <v>#N/A</v>
      </c>
      <c r="H322" s="25" t="e">
        <f>IFERROR(IF(AND(ISERROR($E323),ISERROR(INDEX(GroceryNSAF!D$2:D$251,MATCH(GroceryNSA!$C322,GroceryNSAF!$A$2:$A$251,0)))),$E322,INDEX(GroceryNSAF!D$2:D$251,MATCH(GroceryNSA!$C322,GroceryNSAF!$A$2:$A$251,0))),NA())</f>
        <v>#N/A</v>
      </c>
      <c r="I322" s="25" t="e">
        <f>IFERROR(IF(AND(ISERROR($E323),ISERROR(INDEX(GroceryNSAF!E$2:E$251,MATCH(GroceryNSA!$C322,GroceryNSAF!$A$2:$A$251,0)))),$E322,INDEX(GroceryNSAF!E$2:E$251,MATCH(GroceryNSA!$C322,GroceryNSAF!$A$2:$A$251,0))),NA())</f>
        <v>#N/A</v>
      </c>
      <c r="J322" s="25" t="e">
        <f>IFERROR(IF(AND(ISERROR($E323),ISERROR(INDEX(GroceryNSAF!F$2:F$251,MATCH(GroceryNSA!$C322,GroceryNSAF!$A$2:$A$251,0)))),$E322,INDEX(GroceryNSAF!F$2:F$251,MATCH(GroceryNSA!$C322,GroceryNSAF!$A$2:$A$251,0))),NA())</f>
        <v>#N/A</v>
      </c>
      <c r="V322" s="28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</row>
    <row r="323" spans="1:36" x14ac:dyDescent="0.25">
      <c r="A323" s="23">
        <f t="shared" ref="A323:A373" si="19">MONTH(D323)</f>
        <v>10</v>
      </c>
      <c r="B323" s="23">
        <f t="shared" ref="B323:B373" si="20">YEAR(D323)</f>
        <v>2018</v>
      </c>
      <c r="C323" s="23">
        <v>322</v>
      </c>
      <c r="D323" s="24">
        <v>43374</v>
      </c>
      <c r="E323" s="25">
        <f>IF(ISBLANK(table!F323),NA(),table!F323)</f>
        <v>56064</v>
      </c>
      <c r="F323" s="26" t="e">
        <f>IFERROR(IF(AND(ISERROR($E324),ISERROR(INDEX(GroceryNSAF!B$2:B$251,MATCH(GroceryNSA!$C323,GroceryNSAF!$A$2:$A$251,0)))),$E323,INDEX(GroceryNSAF!B$2:B$251,MATCH(GroceryNSA!$C323,GroceryNSAF!$A$2:$A$251,0))),NA())</f>
        <v>#N/A</v>
      </c>
      <c r="G323" s="25" t="e">
        <f>IFERROR(IF(AND(ISERROR($E324),ISERROR(INDEX(GroceryNSAF!C$2:C$251,MATCH(GroceryNSA!$C323,GroceryNSAF!$A$2:$A$251,0)))),$E323,INDEX(GroceryNSAF!C$2:C$251,MATCH(GroceryNSA!$C323,GroceryNSAF!$A$2:$A$251,0))),NA())</f>
        <v>#N/A</v>
      </c>
      <c r="H323" s="25" t="e">
        <f>IFERROR(IF(AND(ISERROR($E324),ISERROR(INDEX(GroceryNSAF!D$2:D$251,MATCH(GroceryNSA!$C323,GroceryNSAF!$A$2:$A$251,0)))),$E323,INDEX(GroceryNSAF!D$2:D$251,MATCH(GroceryNSA!$C323,GroceryNSAF!$A$2:$A$251,0))),NA())</f>
        <v>#N/A</v>
      </c>
      <c r="I323" s="25" t="e">
        <f>IFERROR(IF(AND(ISERROR($E324),ISERROR(INDEX(GroceryNSAF!E$2:E$251,MATCH(GroceryNSA!$C323,GroceryNSAF!$A$2:$A$251,0)))),$E323,INDEX(GroceryNSAF!E$2:E$251,MATCH(GroceryNSA!$C323,GroceryNSAF!$A$2:$A$251,0))),NA())</f>
        <v>#N/A</v>
      </c>
      <c r="J323" s="25" t="e">
        <f>IFERROR(IF(AND(ISERROR($E324),ISERROR(INDEX(GroceryNSAF!F$2:F$251,MATCH(GroceryNSA!$C323,GroceryNSAF!$A$2:$A$251,0)))),$E323,INDEX(GroceryNSAF!F$2:F$251,MATCH(GroceryNSA!$C323,GroceryNSAF!$A$2:$A$251,0))),NA())</f>
        <v>#N/A</v>
      </c>
      <c r="V323" s="28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</row>
    <row r="324" spans="1:36" x14ac:dyDescent="0.25">
      <c r="A324" s="23">
        <f t="shared" si="19"/>
        <v>11</v>
      </c>
      <c r="B324" s="23">
        <f t="shared" si="20"/>
        <v>2018</v>
      </c>
      <c r="C324" s="23">
        <v>323</v>
      </c>
      <c r="D324" s="24">
        <v>43405</v>
      </c>
      <c r="E324" s="25">
        <f>IF(ISBLANK(table!F324),NA(),table!F324)</f>
        <v>56784</v>
      </c>
      <c r="F324" s="26" t="e">
        <f>IFERROR(IF(AND(ISERROR($E325),ISERROR(INDEX(GroceryNSAF!B$2:B$251,MATCH(GroceryNSA!$C324,GroceryNSAF!$A$2:$A$251,0)))),$E324,INDEX(GroceryNSAF!B$2:B$251,MATCH(GroceryNSA!$C324,GroceryNSAF!$A$2:$A$251,0))),NA())</f>
        <v>#N/A</v>
      </c>
      <c r="G324" s="25" t="e">
        <f>IFERROR(IF(AND(ISERROR($E325),ISERROR(INDEX(GroceryNSAF!C$2:C$251,MATCH(GroceryNSA!$C324,GroceryNSAF!$A$2:$A$251,0)))),$E324,INDEX(GroceryNSAF!C$2:C$251,MATCH(GroceryNSA!$C324,GroceryNSAF!$A$2:$A$251,0))),NA())</f>
        <v>#N/A</v>
      </c>
      <c r="H324" s="25" t="e">
        <f>IFERROR(IF(AND(ISERROR($E325),ISERROR(INDEX(GroceryNSAF!D$2:D$251,MATCH(GroceryNSA!$C324,GroceryNSAF!$A$2:$A$251,0)))),$E324,INDEX(GroceryNSAF!D$2:D$251,MATCH(GroceryNSA!$C324,GroceryNSAF!$A$2:$A$251,0))),NA())</f>
        <v>#N/A</v>
      </c>
      <c r="I324" s="25" t="e">
        <f>IFERROR(IF(AND(ISERROR($E325),ISERROR(INDEX(GroceryNSAF!E$2:E$251,MATCH(GroceryNSA!$C324,GroceryNSAF!$A$2:$A$251,0)))),$E324,INDEX(GroceryNSAF!E$2:E$251,MATCH(GroceryNSA!$C324,GroceryNSAF!$A$2:$A$251,0))),NA())</f>
        <v>#N/A</v>
      </c>
      <c r="J324" s="25" t="e">
        <f>IFERROR(IF(AND(ISERROR($E325),ISERROR(INDEX(GroceryNSAF!F$2:F$251,MATCH(GroceryNSA!$C324,GroceryNSAF!$A$2:$A$251,0)))),$E324,INDEX(GroceryNSAF!F$2:F$251,MATCH(GroceryNSA!$C324,GroceryNSAF!$A$2:$A$251,0))),NA())</f>
        <v>#N/A</v>
      </c>
      <c r="V324" s="28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</row>
    <row r="325" spans="1:36" x14ac:dyDescent="0.25">
      <c r="A325" s="23">
        <f t="shared" si="19"/>
        <v>12</v>
      </c>
      <c r="B325" s="23">
        <f t="shared" si="20"/>
        <v>2018</v>
      </c>
      <c r="C325" s="23">
        <v>324</v>
      </c>
      <c r="D325" s="24">
        <v>43435</v>
      </c>
      <c r="E325" s="25">
        <f>IF(ISBLANK(table!F325),NA(),table!F325)</f>
        <v>59358</v>
      </c>
      <c r="F325" s="26" t="e">
        <f>IFERROR(IF(AND(ISERROR($E326),ISERROR(INDEX(GroceryNSAF!B$2:B$251,MATCH(GroceryNSA!$C325,GroceryNSAF!$A$2:$A$251,0)))),$E325,INDEX(GroceryNSAF!B$2:B$251,MATCH(GroceryNSA!$C325,GroceryNSAF!$A$2:$A$251,0))),NA())</f>
        <v>#N/A</v>
      </c>
      <c r="G325" s="25" t="e">
        <f>IFERROR(IF(AND(ISERROR($E326),ISERROR(INDEX(GroceryNSAF!C$2:C$251,MATCH(GroceryNSA!$C325,GroceryNSAF!$A$2:$A$251,0)))),$E325,INDEX(GroceryNSAF!C$2:C$251,MATCH(GroceryNSA!$C325,GroceryNSAF!$A$2:$A$251,0))),NA())</f>
        <v>#N/A</v>
      </c>
      <c r="H325" s="25" t="e">
        <f>IFERROR(IF(AND(ISERROR($E326),ISERROR(INDEX(GroceryNSAF!D$2:D$251,MATCH(GroceryNSA!$C325,GroceryNSAF!$A$2:$A$251,0)))),$E325,INDEX(GroceryNSAF!D$2:D$251,MATCH(GroceryNSA!$C325,GroceryNSAF!$A$2:$A$251,0))),NA())</f>
        <v>#N/A</v>
      </c>
      <c r="I325" s="25" t="e">
        <f>IFERROR(IF(AND(ISERROR($E326),ISERROR(INDEX(GroceryNSAF!E$2:E$251,MATCH(GroceryNSA!$C325,GroceryNSAF!$A$2:$A$251,0)))),$E325,INDEX(GroceryNSAF!E$2:E$251,MATCH(GroceryNSA!$C325,GroceryNSAF!$A$2:$A$251,0))),NA())</f>
        <v>#N/A</v>
      </c>
      <c r="J325" s="25" t="e">
        <f>IFERROR(IF(AND(ISERROR($E326),ISERROR(INDEX(GroceryNSAF!F$2:F$251,MATCH(GroceryNSA!$C325,GroceryNSAF!$A$2:$A$251,0)))),$E325,INDEX(GroceryNSAF!F$2:F$251,MATCH(GroceryNSA!$C325,GroceryNSAF!$A$2:$A$251,0))),NA())</f>
        <v>#N/A</v>
      </c>
      <c r="V325" s="28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</row>
    <row r="326" spans="1:36" x14ac:dyDescent="0.25">
      <c r="A326" s="23">
        <f t="shared" si="19"/>
        <v>1</v>
      </c>
      <c r="B326" s="23">
        <f t="shared" si="20"/>
        <v>2019</v>
      </c>
      <c r="C326" s="23">
        <v>325</v>
      </c>
      <c r="D326" s="24">
        <v>43466</v>
      </c>
      <c r="E326" s="25">
        <f>IF(ISBLANK(table!F326),NA(),table!F326)</f>
        <v>57392</v>
      </c>
      <c r="F326" s="26" t="e">
        <f>IFERROR(IF(AND(ISERROR($E327),ISERROR(INDEX(GroceryNSAF!B$2:B$251,MATCH(GroceryNSA!$C326,GroceryNSAF!$A$2:$A$251,0)))),$E326,INDEX(GroceryNSAF!B$2:B$251,MATCH(GroceryNSA!$C326,GroceryNSAF!$A$2:$A$251,0))),NA())</f>
        <v>#N/A</v>
      </c>
      <c r="G326" s="25" t="e">
        <f>IFERROR(IF(AND(ISERROR($E327),ISERROR(INDEX(GroceryNSAF!C$2:C$251,MATCH(GroceryNSA!$C326,GroceryNSAF!$A$2:$A$251,0)))),$E326,INDEX(GroceryNSAF!C$2:C$251,MATCH(GroceryNSA!$C326,GroceryNSAF!$A$2:$A$251,0))),NA())</f>
        <v>#N/A</v>
      </c>
      <c r="H326" s="25" t="e">
        <f>IFERROR(IF(AND(ISERROR($E327),ISERROR(INDEX(GroceryNSAF!D$2:D$251,MATCH(GroceryNSA!$C326,GroceryNSAF!$A$2:$A$251,0)))),$E326,INDEX(GroceryNSAF!D$2:D$251,MATCH(GroceryNSA!$C326,GroceryNSAF!$A$2:$A$251,0))),NA())</f>
        <v>#N/A</v>
      </c>
      <c r="I326" s="25" t="e">
        <f>IFERROR(IF(AND(ISERROR($E327),ISERROR(INDEX(GroceryNSAF!E$2:E$251,MATCH(GroceryNSA!$C326,GroceryNSAF!$A$2:$A$251,0)))),$E326,INDEX(GroceryNSAF!E$2:E$251,MATCH(GroceryNSA!$C326,GroceryNSAF!$A$2:$A$251,0))),NA())</f>
        <v>#N/A</v>
      </c>
      <c r="J326" s="25" t="e">
        <f>IFERROR(IF(AND(ISERROR($E327),ISERROR(INDEX(GroceryNSAF!F$2:F$251,MATCH(GroceryNSA!$C326,GroceryNSAF!$A$2:$A$251,0)))),$E326,INDEX(GroceryNSAF!F$2:F$251,MATCH(GroceryNSA!$C326,GroceryNSAF!$A$2:$A$251,0))),NA())</f>
        <v>#N/A</v>
      </c>
      <c r="V326" s="28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</row>
    <row r="327" spans="1:36" x14ac:dyDescent="0.25">
      <c r="A327" s="23">
        <f t="shared" si="19"/>
        <v>2</v>
      </c>
      <c r="B327" s="23">
        <f t="shared" si="20"/>
        <v>2019</v>
      </c>
      <c r="C327" s="23">
        <v>326</v>
      </c>
      <c r="D327" s="24">
        <v>43497</v>
      </c>
      <c r="E327" s="25">
        <f>IF(ISBLANK(table!F327),NA(),table!F327)</f>
        <v>51505</v>
      </c>
      <c r="F327" s="26" t="e">
        <f>IFERROR(IF(AND(ISERROR($E328),ISERROR(INDEX(GroceryNSAF!B$2:B$251,MATCH(GroceryNSA!$C327,GroceryNSAF!$A$2:$A$251,0)))),$E327,INDEX(GroceryNSAF!B$2:B$251,MATCH(GroceryNSA!$C327,GroceryNSAF!$A$2:$A$251,0))),NA())</f>
        <v>#N/A</v>
      </c>
      <c r="G327" s="25" t="e">
        <f>IFERROR(IF(AND(ISERROR($E328),ISERROR(INDEX(GroceryNSAF!C$2:C$251,MATCH(GroceryNSA!$C327,GroceryNSAF!$A$2:$A$251,0)))),$E327,INDEX(GroceryNSAF!C$2:C$251,MATCH(GroceryNSA!$C327,GroceryNSAF!$A$2:$A$251,0))),NA())</f>
        <v>#N/A</v>
      </c>
      <c r="H327" s="25" t="e">
        <f>IFERROR(IF(AND(ISERROR($E328),ISERROR(INDEX(GroceryNSAF!D$2:D$251,MATCH(GroceryNSA!$C327,GroceryNSAF!$A$2:$A$251,0)))),$E327,INDEX(GroceryNSAF!D$2:D$251,MATCH(GroceryNSA!$C327,GroceryNSAF!$A$2:$A$251,0))),NA())</f>
        <v>#N/A</v>
      </c>
      <c r="I327" s="25" t="e">
        <f>IFERROR(IF(AND(ISERROR($E328),ISERROR(INDEX(GroceryNSAF!E$2:E$251,MATCH(GroceryNSA!$C327,GroceryNSAF!$A$2:$A$251,0)))),$E327,INDEX(GroceryNSAF!E$2:E$251,MATCH(GroceryNSA!$C327,GroceryNSAF!$A$2:$A$251,0))),NA())</f>
        <v>#N/A</v>
      </c>
      <c r="J327" s="25" t="e">
        <f>IFERROR(IF(AND(ISERROR($E328),ISERROR(INDEX(GroceryNSAF!F$2:F$251,MATCH(GroceryNSA!$C327,GroceryNSAF!$A$2:$A$251,0)))),$E327,INDEX(GroceryNSAF!F$2:F$251,MATCH(GroceryNSA!$C327,GroceryNSAF!$A$2:$A$251,0))),NA())</f>
        <v>#N/A</v>
      </c>
      <c r="V327" s="28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</row>
    <row r="328" spans="1:36" x14ac:dyDescent="0.25">
      <c r="A328" s="23">
        <f t="shared" si="19"/>
        <v>3</v>
      </c>
      <c r="B328" s="23">
        <f t="shared" si="20"/>
        <v>2019</v>
      </c>
      <c r="C328" s="23">
        <v>327</v>
      </c>
      <c r="D328" s="24">
        <v>43525</v>
      </c>
      <c r="E328" s="25">
        <f>IF(ISBLANK(table!F328),NA(),table!F328)</f>
        <v>57486</v>
      </c>
      <c r="F328" s="26" t="e">
        <f>IFERROR(IF(AND(ISERROR($E329),ISERROR(INDEX(GroceryNSAF!B$2:B$251,MATCH(GroceryNSA!$C328,GroceryNSAF!$A$2:$A$251,0)))),$E328,INDEX(GroceryNSAF!B$2:B$251,MATCH(GroceryNSA!$C328,GroceryNSAF!$A$2:$A$251,0))),NA())</f>
        <v>#N/A</v>
      </c>
      <c r="G328" s="25" t="e">
        <f>IFERROR(IF(AND(ISERROR($E329),ISERROR(INDEX(GroceryNSAF!C$2:C$251,MATCH(GroceryNSA!$C328,GroceryNSAF!$A$2:$A$251,0)))),$E328,INDEX(GroceryNSAF!C$2:C$251,MATCH(GroceryNSA!$C328,GroceryNSAF!$A$2:$A$251,0))),NA())</f>
        <v>#N/A</v>
      </c>
      <c r="H328" s="25" t="e">
        <f>IFERROR(IF(AND(ISERROR($E329),ISERROR(INDEX(GroceryNSAF!D$2:D$251,MATCH(GroceryNSA!$C328,GroceryNSAF!$A$2:$A$251,0)))),$E328,INDEX(GroceryNSAF!D$2:D$251,MATCH(GroceryNSA!$C328,GroceryNSAF!$A$2:$A$251,0))),NA())</f>
        <v>#N/A</v>
      </c>
      <c r="I328" s="25" t="e">
        <f>IFERROR(IF(AND(ISERROR($E329),ISERROR(INDEX(GroceryNSAF!E$2:E$251,MATCH(GroceryNSA!$C328,GroceryNSAF!$A$2:$A$251,0)))),$E328,INDEX(GroceryNSAF!E$2:E$251,MATCH(GroceryNSA!$C328,GroceryNSAF!$A$2:$A$251,0))),NA())</f>
        <v>#N/A</v>
      </c>
      <c r="J328" s="25" t="e">
        <f>IFERROR(IF(AND(ISERROR($E329),ISERROR(INDEX(GroceryNSAF!F$2:F$251,MATCH(GroceryNSA!$C328,GroceryNSAF!$A$2:$A$251,0)))),$E328,INDEX(GroceryNSAF!F$2:F$251,MATCH(GroceryNSA!$C328,GroceryNSAF!$A$2:$A$251,0))),NA())</f>
        <v>#N/A</v>
      </c>
      <c r="V328" s="28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</row>
    <row r="329" spans="1:36" x14ac:dyDescent="0.25">
      <c r="A329" s="23">
        <f t="shared" si="19"/>
        <v>4</v>
      </c>
      <c r="B329" s="23">
        <f t="shared" si="20"/>
        <v>2019</v>
      </c>
      <c r="C329" s="23">
        <v>328</v>
      </c>
      <c r="D329" s="24">
        <v>43556</v>
      </c>
      <c r="E329" s="25">
        <f>IF(ISBLANK(table!F329),NA(),table!F329)</f>
        <v>56318</v>
      </c>
      <c r="F329" s="26" t="e">
        <f>IFERROR(IF(AND(ISERROR($E330),ISERROR(INDEX(GroceryNSAF!B$2:B$251,MATCH(GroceryNSA!$C329,GroceryNSAF!$A$2:$A$251,0)))),$E329,INDEX(GroceryNSAF!B$2:B$251,MATCH(GroceryNSA!$C329,GroceryNSAF!$A$2:$A$251,0))),NA())</f>
        <v>#N/A</v>
      </c>
      <c r="G329" s="25" t="e">
        <f>IFERROR(IF(AND(ISERROR($E330),ISERROR(INDEX(GroceryNSAF!C$2:C$251,MATCH(GroceryNSA!$C329,GroceryNSAF!$A$2:$A$251,0)))),$E329,INDEX(GroceryNSAF!C$2:C$251,MATCH(GroceryNSA!$C329,GroceryNSAF!$A$2:$A$251,0))),NA())</f>
        <v>#N/A</v>
      </c>
      <c r="H329" s="25" t="e">
        <f>IFERROR(IF(AND(ISERROR($E330),ISERROR(INDEX(GroceryNSAF!D$2:D$251,MATCH(GroceryNSA!$C329,GroceryNSAF!$A$2:$A$251,0)))),$E329,INDEX(GroceryNSAF!D$2:D$251,MATCH(GroceryNSA!$C329,GroceryNSAF!$A$2:$A$251,0))),NA())</f>
        <v>#N/A</v>
      </c>
      <c r="I329" s="25" t="e">
        <f>IFERROR(IF(AND(ISERROR($E330),ISERROR(INDEX(GroceryNSAF!E$2:E$251,MATCH(GroceryNSA!$C329,GroceryNSAF!$A$2:$A$251,0)))),$E329,INDEX(GroceryNSAF!E$2:E$251,MATCH(GroceryNSA!$C329,GroceryNSAF!$A$2:$A$251,0))),NA())</f>
        <v>#N/A</v>
      </c>
      <c r="J329" s="25" t="e">
        <f>IFERROR(IF(AND(ISERROR($E330),ISERROR(INDEX(GroceryNSAF!F$2:F$251,MATCH(GroceryNSA!$C329,GroceryNSAF!$A$2:$A$251,0)))),$E329,INDEX(GroceryNSAF!F$2:F$251,MATCH(GroceryNSA!$C329,GroceryNSAF!$A$2:$A$251,0))),NA())</f>
        <v>#N/A</v>
      </c>
      <c r="V329" s="28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</row>
    <row r="330" spans="1:36" x14ac:dyDescent="0.25">
      <c r="A330" s="23">
        <f t="shared" si="19"/>
        <v>5</v>
      </c>
      <c r="B330" s="23">
        <f t="shared" si="20"/>
        <v>2019</v>
      </c>
      <c r="C330" s="23">
        <v>329</v>
      </c>
      <c r="D330" s="24">
        <v>43586</v>
      </c>
      <c r="E330" s="25">
        <f>IF(ISBLANK(table!F330),NA(),table!F330)</f>
        <v>59932</v>
      </c>
      <c r="F330" s="26" t="e">
        <f>IFERROR(IF(AND(ISERROR($E331),ISERROR(INDEX(GroceryNSAF!B$2:B$251,MATCH(GroceryNSA!$C330,GroceryNSAF!$A$2:$A$251,0)))),$E330,INDEX(GroceryNSAF!B$2:B$251,MATCH(GroceryNSA!$C330,GroceryNSAF!$A$2:$A$251,0))),NA())</f>
        <v>#N/A</v>
      </c>
      <c r="G330" s="25" t="e">
        <f>IFERROR(IF(AND(ISERROR($E331),ISERROR(INDEX(GroceryNSAF!C$2:C$251,MATCH(GroceryNSA!$C330,GroceryNSAF!$A$2:$A$251,0)))),$E330,INDEX(GroceryNSAF!C$2:C$251,MATCH(GroceryNSA!$C330,GroceryNSAF!$A$2:$A$251,0))),NA())</f>
        <v>#N/A</v>
      </c>
      <c r="H330" s="25" t="e">
        <f>IFERROR(IF(AND(ISERROR($E331),ISERROR(INDEX(GroceryNSAF!D$2:D$251,MATCH(GroceryNSA!$C330,GroceryNSAF!$A$2:$A$251,0)))),$E330,INDEX(GroceryNSAF!D$2:D$251,MATCH(GroceryNSA!$C330,GroceryNSAF!$A$2:$A$251,0))),NA())</f>
        <v>#N/A</v>
      </c>
      <c r="I330" s="25" t="e">
        <f>IFERROR(IF(AND(ISERROR($E331),ISERROR(INDEX(GroceryNSAF!E$2:E$251,MATCH(GroceryNSA!$C330,GroceryNSAF!$A$2:$A$251,0)))),$E330,INDEX(GroceryNSAF!E$2:E$251,MATCH(GroceryNSA!$C330,GroceryNSAF!$A$2:$A$251,0))),NA())</f>
        <v>#N/A</v>
      </c>
      <c r="J330" s="25" t="e">
        <f>IFERROR(IF(AND(ISERROR($E331),ISERROR(INDEX(GroceryNSAF!F$2:F$251,MATCH(GroceryNSA!$C330,GroceryNSAF!$A$2:$A$251,0)))),$E330,INDEX(GroceryNSAF!F$2:F$251,MATCH(GroceryNSA!$C330,GroceryNSAF!$A$2:$A$251,0))),NA())</f>
        <v>#N/A</v>
      </c>
      <c r="V330" s="28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</row>
    <row r="331" spans="1:36" x14ac:dyDescent="0.25">
      <c r="A331" s="23">
        <f t="shared" si="19"/>
        <v>6</v>
      </c>
      <c r="B331" s="23">
        <f t="shared" si="20"/>
        <v>2019</v>
      </c>
      <c r="C331" s="23">
        <v>330</v>
      </c>
      <c r="D331" s="24">
        <v>43617</v>
      </c>
      <c r="E331" s="25">
        <f>IF(ISBLANK(table!F331),NA(),table!F331)</f>
        <v>58025</v>
      </c>
      <c r="F331" s="26" t="e">
        <f>IFERROR(IF(AND(ISERROR($E332),ISERROR(INDEX(GroceryNSAF!B$2:B$251,MATCH(GroceryNSA!$C331,GroceryNSAF!$A$2:$A$251,0)))),$E331,INDEX(GroceryNSAF!B$2:B$251,MATCH(GroceryNSA!$C331,GroceryNSAF!$A$2:$A$251,0))),NA())</f>
        <v>#N/A</v>
      </c>
      <c r="G331" s="25" t="e">
        <f>IFERROR(IF(AND(ISERROR($E332),ISERROR(INDEX(GroceryNSAF!C$2:C$251,MATCH(GroceryNSA!$C331,GroceryNSAF!$A$2:$A$251,0)))),$E331,INDEX(GroceryNSAF!C$2:C$251,MATCH(GroceryNSA!$C331,GroceryNSAF!$A$2:$A$251,0))),NA())</f>
        <v>#N/A</v>
      </c>
      <c r="H331" s="25" t="e">
        <f>IFERROR(IF(AND(ISERROR($E332),ISERROR(INDEX(GroceryNSAF!D$2:D$251,MATCH(GroceryNSA!$C331,GroceryNSAF!$A$2:$A$251,0)))),$E331,INDEX(GroceryNSAF!D$2:D$251,MATCH(GroceryNSA!$C331,GroceryNSAF!$A$2:$A$251,0))),NA())</f>
        <v>#N/A</v>
      </c>
      <c r="I331" s="25" t="e">
        <f>IFERROR(IF(AND(ISERROR($E332),ISERROR(INDEX(GroceryNSAF!E$2:E$251,MATCH(GroceryNSA!$C331,GroceryNSAF!$A$2:$A$251,0)))),$E331,INDEX(GroceryNSAF!E$2:E$251,MATCH(GroceryNSA!$C331,GroceryNSAF!$A$2:$A$251,0))),NA())</f>
        <v>#N/A</v>
      </c>
      <c r="J331" s="25" t="e">
        <f>IFERROR(IF(AND(ISERROR($E332),ISERROR(INDEX(GroceryNSAF!F$2:F$251,MATCH(GroceryNSA!$C331,GroceryNSAF!$A$2:$A$251,0)))),$E331,INDEX(GroceryNSAF!F$2:F$251,MATCH(GroceryNSA!$C331,GroceryNSAF!$A$2:$A$251,0))),NA())</f>
        <v>#N/A</v>
      </c>
      <c r="V331" s="28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</row>
    <row r="332" spans="1:36" x14ac:dyDescent="0.25">
      <c r="A332" s="23">
        <f t="shared" si="19"/>
        <v>7</v>
      </c>
      <c r="B332" s="23">
        <f t="shared" si="20"/>
        <v>2019</v>
      </c>
      <c r="C332" s="23">
        <v>331</v>
      </c>
      <c r="D332" s="24">
        <v>43647</v>
      </c>
      <c r="E332" s="25">
        <f>IF(ISBLANK(table!F332),NA(),table!F332)</f>
        <v>59654</v>
      </c>
      <c r="F332" s="26" t="e">
        <f>IFERROR(IF(AND(ISERROR($E333),ISERROR(INDEX(GroceryNSAF!B$2:B$251,MATCH(GroceryNSA!$C332,GroceryNSAF!$A$2:$A$251,0)))),$E332,INDEX(GroceryNSAF!B$2:B$251,MATCH(GroceryNSA!$C332,GroceryNSAF!$A$2:$A$251,0))),NA())</f>
        <v>#N/A</v>
      </c>
      <c r="G332" s="25" t="e">
        <f>IFERROR(IF(AND(ISERROR($E333),ISERROR(INDEX(GroceryNSAF!C$2:C$251,MATCH(GroceryNSA!$C332,GroceryNSAF!$A$2:$A$251,0)))),$E332,INDEX(GroceryNSAF!C$2:C$251,MATCH(GroceryNSA!$C332,GroceryNSAF!$A$2:$A$251,0))),NA())</f>
        <v>#N/A</v>
      </c>
      <c r="H332" s="25" t="e">
        <f>IFERROR(IF(AND(ISERROR($E333),ISERROR(INDEX(GroceryNSAF!D$2:D$251,MATCH(GroceryNSA!$C332,GroceryNSAF!$A$2:$A$251,0)))),$E332,INDEX(GroceryNSAF!D$2:D$251,MATCH(GroceryNSA!$C332,GroceryNSAF!$A$2:$A$251,0))),NA())</f>
        <v>#N/A</v>
      </c>
      <c r="I332" s="25" t="e">
        <f>IFERROR(IF(AND(ISERROR($E333),ISERROR(INDEX(GroceryNSAF!E$2:E$251,MATCH(GroceryNSA!$C332,GroceryNSAF!$A$2:$A$251,0)))),$E332,INDEX(GroceryNSAF!E$2:E$251,MATCH(GroceryNSA!$C332,GroceryNSAF!$A$2:$A$251,0))),NA())</f>
        <v>#N/A</v>
      </c>
      <c r="J332" s="25" t="e">
        <f>IFERROR(IF(AND(ISERROR($E333),ISERROR(INDEX(GroceryNSAF!F$2:F$251,MATCH(GroceryNSA!$C332,GroceryNSAF!$A$2:$A$251,0)))),$E332,INDEX(GroceryNSAF!F$2:F$251,MATCH(GroceryNSA!$C332,GroceryNSAF!$A$2:$A$251,0))),NA())</f>
        <v>#N/A</v>
      </c>
      <c r="V332" s="28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</row>
    <row r="333" spans="1:36" x14ac:dyDescent="0.25">
      <c r="A333" s="23">
        <f t="shared" si="19"/>
        <v>8</v>
      </c>
      <c r="B333" s="23">
        <f t="shared" si="20"/>
        <v>2019</v>
      </c>
      <c r="C333" s="23">
        <v>332</v>
      </c>
      <c r="D333" s="24">
        <v>43678</v>
      </c>
      <c r="E333" s="25">
        <f>IF(ISBLANK(table!F333),NA(),table!F333)</f>
        <v>60065</v>
      </c>
      <c r="F333" s="26" t="e">
        <f>IFERROR(IF(AND(ISERROR($E334),ISERROR(INDEX(GroceryNSAF!B$2:B$251,MATCH(GroceryNSA!$C333,GroceryNSAF!$A$2:$A$251,0)))),$E333,INDEX(GroceryNSAF!B$2:B$251,MATCH(GroceryNSA!$C333,GroceryNSAF!$A$2:$A$251,0))),NA())</f>
        <v>#N/A</v>
      </c>
      <c r="G333" s="25" t="e">
        <f>IFERROR(IF(AND(ISERROR($E334),ISERROR(INDEX(GroceryNSAF!C$2:C$251,MATCH(GroceryNSA!$C333,GroceryNSAF!$A$2:$A$251,0)))),$E333,INDEX(GroceryNSAF!C$2:C$251,MATCH(GroceryNSA!$C333,GroceryNSAF!$A$2:$A$251,0))),NA())</f>
        <v>#N/A</v>
      </c>
      <c r="H333" s="25" t="e">
        <f>IFERROR(IF(AND(ISERROR($E334),ISERROR(INDEX(GroceryNSAF!D$2:D$251,MATCH(GroceryNSA!$C333,GroceryNSAF!$A$2:$A$251,0)))),$E333,INDEX(GroceryNSAF!D$2:D$251,MATCH(GroceryNSA!$C333,GroceryNSAF!$A$2:$A$251,0))),NA())</f>
        <v>#N/A</v>
      </c>
      <c r="I333" s="25" t="e">
        <f>IFERROR(IF(AND(ISERROR($E334),ISERROR(INDEX(GroceryNSAF!E$2:E$251,MATCH(GroceryNSA!$C333,GroceryNSAF!$A$2:$A$251,0)))),$E333,INDEX(GroceryNSAF!E$2:E$251,MATCH(GroceryNSA!$C333,GroceryNSAF!$A$2:$A$251,0))),NA())</f>
        <v>#N/A</v>
      </c>
      <c r="J333" s="25" t="e">
        <f>IFERROR(IF(AND(ISERROR($E334),ISERROR(INDEX(GroceryNSAF!F$2:F$251,MATCH(GroceryNSA!$C333,GroceryNSAF!$A$2:$A$251,0)))),$E333,INDEX(GroceryNSAF!F$2:F$251,MATCH(GroceryNSA!$C333,GroceryNSAF!$A$2:$A$251,0))),NA())</f>
        <v>#N/A</v>
      </c>
      <c r="V333" s="28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</row>
    <row r="334" spans="1:36" x14ac:dyDescent="0.25">
      <c r="A334" s="23">
        <f t="shared" si="19"/>
        <v>9</v>
      </c>
      <c r="B334" s="23">
        <f t="shared" si="20"/>
        <v>2019</v>
      </c>
      <c r="C334" s="23">
        <v>333</v>
      </c>
      <c r="D334" s="24">
        <v>43709</v>
      </c>
      <c r="E334" s="25">
        <f>IF(ISBLANK(table!F334),NA(),table!F334)</f>
        <v>56088</v>
      </c>
      <c r="F334" s="26" t="e">
        <f>IFERROR(IF(AND(ISERROR($E335),ISERROR(INDEX(GroceryNSAF!B$2:B$251,MATCH(GroceryNSA!$C334,GroceryNSAF!$A$2:$A$251,0)))),$E334,INDEX(GroceryNSAF!B$2:B$251,MATCH(GroceryNSA!$C334,GroceryNSAF!$A$2:$A$251,0))),NA())</f>
        <v>#N/A</v>
      </c>
      <c r="G334" s="25" t="e">
        <f>IFERROR(IF(AND(ISERROR($E335),ISERROR(INDEX(GroceryNSAF!C$2:C$251,MATCH(GroceryNSA!$C334,GroceryNSAF!$A$2:$A$251,0)))),$E334,INDEX(GroceryNSAF!C$2:C$251,MATCH(GroceryNSA!$C334,GroceryNSAF!$A$2:$A$251,0))),NA())</f>
        <v>#N/A</v>
      </c>
      <c r="H334" s="25" t="e">
        <f>IFERROR(IF(AND(ISERROR($E335),ISERROR(INDEX(GroceryNSAF!D$2:D$251,MATCH(GroceryNSA!$C334,GroceryNSAF!$A$2:$A$251,0)))),$E334,INDEX(GroceryNSAF!D$2:D$251,MATCH(GroceryNSA!$C334,GroceryNSAF!$A$2:$A$251,0))),NA())</f>
        <v>#N/A</v>
      </c>
      <c r="I334" s="25" t="e">
        <f>IFERROR(IF(AND(ISERROR($E335),ISERROR(INDEX(GroceryNSAF!E$2:E$251,MATCH(GroceryNSA!$C334,GroceryNSAF!$A$2:$A$251,0)))),$E334,INDEX(GroceryNSAF!E$2:E$251,MATCH(GroceryNSA!$C334,GroceryNSAF!$A$2:$A$251,0))),NA())</f>
        <v>#N/A</v>
      </c>
      <c r="J334" s="25" t="e">
        <f>IFERROR(IF(AND(ISERROR($E335),ISERROR(INDEX(GroceryNSAF!F$2:F$251,MATCH(GroceryNSA!$C334,GroceryNSAF!$A$2:$A$251,0)))),$E334,INDEX(GroceryNSAF!F$2:F$251,MATCH(GroceryNSA!$C334,GroceryNSAF!$A$2:$A$251,0))),NA())</f>
        <v>#N/A</v>
      </c>
      <c r="V334" s="28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</row>
    <row r="335" spans="1:36" x14ac:dyDescent="0.25">
      <c r="A335" s="23">
        <f t="shared" si="19"/>
        <v>10</v>
      </c>
      <c r="B335" s="23">
        <f t="shared" si="20"/>
        <v>2019</v>
      </c>
      <c r="C335" s="23">
        <v>334</v>
      </c>
      <c r="D335" s="24">
        <v>43739</v>
      </c>
      <c r="E335" s="25">
        <f>IF(ISBLANK(table!F335),NA(),table!F335)</f>
        <v>58132</v>
      </c>
      <c r="F335" s="26" t="e">
        <f>IFERROR(IF(AND(ISERROR($E336),ISERROR(INDEX(GroceryNSAF!B$2:B$251,MATCH(GroceryNSA!$C335,GroceryNSAF!$A$2:$A$251,0)))),$E335,INDEX(GroceryNSAF!B$2:B$251,MATCH(GroceryNSA!$C335,GroceryNSAF!$A$2:$A$251,0))),NA())</f>
        <v>#N/A</v>
      </c>
      <c r="G335" s="25" t="e">
        <f>IFERROR(IF(AND(ISERROR($E336),ISERROR(INDEX(GroceryNSAF!C$2:C$251,MATCH(GroceryNSA!$C335,GroceryNSAF!$A$2:$A$251,0)))),$E335,INDEX(GroceryNSAF!C$2:C$251,MATCH(GroceryNSA!$C335,GroceryNSAF!$A$2:$A$251,0))),NA())</f>
        <v>#N/A</v>
      </c>
      <c r="H335" s="25" t="e">
        <f>IFERROR(IF(AND(ISERROR($E336),ISERROR(INDEX(GroceryNSAF!D$2:D$251,MATCH(GroceryNSA!$C335,GroceryNSAF!$A$2:$A$251,0)))),$E335,INDEX(GroceryNSAF!D$2:D$251,MATCH(GroceryNSA!$C335,GroceryNSAF!$A$2:$A$251,0))),NA())</f>
        <v>#N/A</v>
      </c>
      <c r="I335" s="25" t="e">
        <f>IFERROR(IF(AND(ISERROR($E336),ISERROR(INDEX(GroceryNSAF!E$2:E$251,MATCH(GroceryNSA!$C335,GroceryNSAF!$A$2:$A$251,0)))),$E335,INDEX(GroceryNSAF!E$2:E$251,MATCH(GroceryNSA!$C335,GroceryNSAF!$A$2:$A$251,0))),NA())</f>
        <v>#N/A</v>
      </c>
      <c r="J335" s="25" t="e">
        <f>IFERROR(IF(AND(ISERROR($E336),ISERROR(INDEX(GroceryNSAF!F$2:F$251,MATCH(GroceryNSA!$C335,GroceryNSAF!$A$2:$A$251,0)))),$E335,INDEX(GroceryNSAF!F$2:F$251,MATCH(GroceryNSA!$C335,GroceryNSAF!$A$2:$A$251,0))),NA())</f>
        <v>#N/A</v>
      </c>
      <c r="V335" s="28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</row>
    <row r="336" spans="1:36" x14ac:dyDescent="0.25">
      <c r="A336" s="23">
        <f t="shared" si="19"/>
        <v>11</v>
      </c>
      <c r="B336" s="23">
        <f t="shared" si="20"/>
        <v>2019</v>
      </c>
      <c r="C336" s="23">
        <v>335</v>
      </c>
      <c r="D336" s="24">
        <v>43770</v>
      </c>
      <c r="E336" s="25">
        <f>IF(ISBLANK(table!F336),NA(),table!F336)</f>
        <v>59091</v>
      </c>
      <c r="F336" s="26" t="e">
        <f>IFERROR(IF(AND(ISERROR($E337),ISERROR(INDEX(GroceryNSAF!B$2:B$251,MATCH(GroceryNSA!$C336,GroceryNSAF!$A$2:$A$251,0)))),$E336,INDEX(GroceryNSAF!B$2:B$251,MATCH(GroceryNSA!$C336,GroceryNSAF!$A$2:$A$251,0))),NA())</f>
        <v>#N/A</v>
      </c>
      <c r="G336" s="25" t="e">
        <f>IFERROR(IF(AND(ISERROR($E337),ISERROR(INDEX(GroceryNSAF!C$2:C$251,MATCH(GroceryNSA!$C336,GroceryNSAF!$A$2:$A$251,0)))),$E336,INDEX(GroceryNSAF!C$2:C$251,MATCH(GroceryNSA!$C336,GroceryNSAF!$A$2:$A$251,0))),NA())</f>
        <v>#N/A</v>
      </c>
      <c r="H336" s="25" t="e">
        <f>IFERROR(IF(AND(ISERROR($E337),ISERROR(INDEX(GroceryNSAF!D$2:D$251,MATCH(GroceryNSA!$C336,GroceryNSAF!$A$2:$A$251,0)))),$E336,INDEX(GroceryNSAF!D$2:D$251,MATCH(GroceryNSA!$C336,GroceryNSAF!$A$2:$A$251,0))),NA())</f>
        <v>#N/A</v>
      </c>
      <c r="I336" s="25" t="e">
        <f>IFERROR(IF(AND(ISERROR($E337),ISERROR(INDEX(GroceryNSAF!E$2:E$251,MATCH(GroceryNSA!$C336,GroceryNSAF!$A$2:$A$251,0)))),$E336,INDEX(GroceryNSAF!E$2:E$251,MATCH(GroceryNSA!$C336,GroceryNSAF!$A$2:$A$251,0))),NA())</f>
        <v>#N/A</v>
      </c>
      <c r="J336" s="25" t="e">
        <f>IFERROR(IF(AND(ISERROR($E337),ISERROR(INDEX(GroceryNSAF!F$2:F$251,MATCH(GroceryNSA!$C336,GroceryNSAF!$A$2:$A$251,0)))),$E336,INDEX(GroceryNSAF!F$2:F$251,MATCH(GroceryNSA!$C336,GroceryNSAF!$A$2:$A$251,0))),NA())</f>
        <v>#N/A</v>
      </c>
      <c r="V336" s="28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</row>
    <row r="337" spans="1:36" x14ac:dyDescent="0.25">
      <c r="A337" s="23">
        <f t="shared" si="19"/>
        <v>12</v>
      </c>
      <c r="B337" s="23">
        <f t="shared" si="20"/>
        <v>2019</v>
      </c>
      <c r="C337" s="23">
        <v>336</v>
      </c>
      <c r="D337" s="24">
        <v>43800</v>
      </c>
      <c r="E337" s="25">
        <f>IF(ISBLANK(table!F337),NA(),table!F337)</f>
        <v>60682</v>
      </c>
      <c r="F337" s="26" t="e">
        <f>IFERROR(IF(AND(ISERROR($E338),ISERROR(INDEX(GroceryNSAF!B$2:B$251,MATCH(GroceryNSA!$C337,GroceryNSAF!$A$2:$A$251,0)))),$E337,INDEX(GroceryNSAF!B$2:B$251,MATCH(GroceryNSA!$C337,GroceryNSAF!$A$2:$A$251,0))),NA())</f>
        <v>#N/A</v>
      </c>
      <c r="G337" s="25" t="e">
        <f>IFERROR(IF(AND(ISERROR($E338),ISERROR(INDEX(GroceryNSAF!C$2:C$251,MATCH(GroceryNSA!$C337,GroceryNSAF!$A$2:$A$251,0)))),$E337,INDEX(GroceryNSAF!C$2:C$251,MATCH(GroceryNSA!$C337,GroceryNSAF!$A$2:$A$251,0))),NA())</f>
        <v>#N/A</v>
      </c>
      <c r="H337" s="25" t="e">
        <f>IFERROR(IF(AND(ISERROR($E338),ISERROR(INDEX(GroceryNSAF!D$2:D$251,MATCH(GroceryNSA!$C337,GroceryNSAF!$A$2:$A$251,0)))),$E337,INDEX(GroceryNSAF!D$2:D$251,MATCH(GroceryNSA!$C337,GroceryNSAF!$A$2:$A$251,0))),NA())</f>
        <v>#N/A</v>
      </c>
      <c r="I337" s="25" t="e">
        <f>IFERROR(IF(AND(ISERROR($E338),ISERROR(INDEX(GroceryNSAF!E$2:E$251,MATCH(GroceryNSA!$C337,GroceryNSAF!$A$2:$A$251,0)))),$E337,INDEX(GroceryNSAF!E$2:E$251,MATCH(GroceryNSA!$C337,GroceryNSAF!$A$2:$A$251,0))),NA())</f>
        <v>#N/A</v>
      </c>
      <c r="J337" s="25" t="e">
        <f>IFERROR(IF(AND(ISERROR($E338),ISERROR(INDEX(GroceryNSAF!F$2:F$251,MATCH(GroceryNSA!$C337,GroceryNSAF!$A$2:$A$251,0)))),$E337,INDEX(GroceryNSAF!F$2:F$251,MATCH(GroceryNSA!$C337,GroceryNSAF!$A$2:$A$251,0))),NA())</f>
        <v>#N/A</v>
      </c>
      <c r="V337" s="28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</row>
    <row r="338" spans="1:36" x14ac:dyDescent="0.25">
      <c r="A338" s="23">
        <f t="shared" si="19"/>
        <v>1</v>
      </c>
      <c r="B338" s="23">
        <f t="shared" si="20"/>
        <v>2020</v>
      </c>
      <c r="C338" s="23">
        <v>337</v>
      </c>
      <c r="D338" s="24">
        <v>43831</v>
      </c>
      <c r="E338" s="25">
        <f>IF(ISBLANK(table!F338),NA(),table!F338)</f>
        <v>58230</v>
      </c>
      <c r="F338" s="26" t="e">
        <f>IFERROR(IF(AND(ISERROR($E339),ISERROR(INDEX(GroceryNSAF!B$2:B$251,MATCH(GroceryNSA!$C338,GroceryNSAF!$A$2:$A$251,0)))),$E338,INDEX(GroceryNSAF!B$2:B$251,MATCH(GroceryNSA!$C338,GroceryNSAF!$A$2:$A$251,0))),NA())</f>
        <v>#N/A</v>
      </c>
      <c r="G338" s="25" t="e">
        <f>IFERROR(IF(AND(ISERROR($E339),ISERROR(INDEX(GroceryNSAF!C$2:C$251,MATCH(GroceryNSA!$C338,GroceryNSAF!$A$2:$A$251,0)))),$E338,INDEX(GroceryNSAF!C$2:C$251,MATCH(GroceryNSA!$C338,GroceryNSAF!$A$2:$A$251,0))),NA())</f>
        <v>#N/A</v>
      </c>
      <c r="H338" s="25" t="e">
        <f>IFERROR(IF(AND(ISERROR($E339),ISERROR(INDEX(GroceryNSAF!D$2:D$251,MATCH(GroceryNSA!$C338,GroceryNSAF!$A$2:$A$251,0)))),$E338,INDEX(GroceryNSAF!D$2:D$251,MATCH(GroceryNSA!$C338,GroceryNSAF!$A$2:$A$251,0))),NA())</f>
        <v>#N/A</v>
      </c>
      <c r="I338" s="25" t="e">
        <f>IFERROR(IF(AND(ISERROR($E339),ISERROR(INDEX(GroceryNSAF!E$2:E$251,MATCH(GroceryNSA!$C338,GroceryNSAF!$A$2:$A$251,0)))),$E338,INDEX(GroceryNSAF!E$2:E$251,MATCH(GroceryNSA!$C338,GroceryNSAF!$A$2:$A$251,0))),NA())</f>
        <v>#N/A</v>
      </c>
      <c r="J338" s="25" t="e">
        <f>IFERROR(IF(AND(ISERROR($E339),ISERROR(INDEX(GroceryNSAF!F$2:F$251,MATCH(GroceryNSA!$C338,GroceryNSAF!$A$2:$A$251,0)))),$E338,INDEX(GroceryNSAF!F$2:F$251,MATCH(GroceryNSA!$C338,GroceryNSAF!$A$2:$A$251,0))),NA())</f>
        <v>#N/A</v>
      </c>
      <c r="V338" s="28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</row>
    <row r="339" spans="1:36" x14ac:dyDescent="0.25">
      <c r="A339" s="23">
        <f t="shared" si="19"/>
        <v>2</v>
      </c>
      <c r="B339" s="23">
        <f t="shared" si="20"/>
        <v>2020</v>
      </c>
      <c r="C339" s="23">
        <v>338</v>
      </c>
      <c r="D339" s="24">
        <v>43862</v>
      </c>
      <c r="E339" s="25">
        <f>IF(ISBLANK(table!F339),NA(),table!F339)</f>
        <v>55239</v>
      </c>
      <c r="F339" s="26" t="e">
        <f>IFERROR(IF(AND(ISERROR($E340),ISERROR(INDEX(GroceryNSAF!B$2:B$251,MATCH(GroceryNSA!$C339,GroceryNSAF!$A$2:$A$251,0)))),$E339,INDEX(GroceryNSAF!B$2:B$251,MATCH(GroceryNSA!$C339,GroceryNSAF!$A$2:$A$251,0))),NA())</f>
        <v>#N/A</v>
      </c>
      <c r="G339" s="25" t="e">
        <f>IFERROR(IF(AND(ISERROR($E340),ISERROR(INDEX(GroceryNSAF!C$2:C$251,MATCH(GroceryNSA!$C339,GroceryNSAF!$A$2:$A$251,0)))),$E339,INDEX(GroceryNSAF!C$2:C$251,MATCH(GroceryNSA!$C339,GroceryNSAF!$A$2:$A$251,0))),NA())</f>
        <v>#N/A</v>
      </c>
      <c r="H339" s="25" t="e">
        <f>IFERROR(IF(AND(ISERROR($E340),ISERROR(INDEX(GroceryNSAF!D$2:D$251,MATCH(GroceryNSA!$C339,GroceryNSAF!$A$2:$A$251,0)))),$E339,INDEX(GroceryNSAF!D$2:D$251,MATCH(GroceryNSA!$C339,GroceryNSAF!$A$2:$A$251,0))),NA())</f>
        <v>#N/A</v>
      </c>
      <c r="I339" s="25" t="e">
        <f>IFERROR(IF(AND(ISERROR($E340),ISERROR(INDEX(GroceryNSAF!E$2:E$251,MATCH(GroceryNSA!$C339,GroceryNSAF!$A$2:$A$251,0)))),$E339,INDEX(GroceryNSAF!E$2:E$251,MATCH(GroceryNSA!$C339,GroceryNSAF!$A$2:$A$251,0))),NA())</f>
        <v>#N/A</v>
      </c>
      <c r="J339" s="25" t="e">
        <f>IFERROR(IF(AND(ISERROR($E340),ISERROR(INDEX(GroceryNSAF!F$2:F$251,MATCH(GroceryNSA!$C339,GroceryNSAF!$A$2:$A$251,0)))),$E339,INDEX(GroceryNSAF!F$2:F$251,MATCH(GroceryNSA!$C339,GroceryNSAF!$A$2:$A$251,0))),NA())</f>
        <v>#N/A</v>
      </c>
      <c r="V339" s="28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</row>
    <row r="340" spans="1:36" x14ac:dyDescent="0.25">
      <c r="A340" s="23">
        <f t="shared" si="19"/>
        <v>3</v>
      </c>
      <c r="B340" s="23">
        <f t="shared" si="20"/>
        <v>2020</v>
      </c>
      <c r="C340" s="23">
        <v>339</v>
      </c>
      <c r="D340" s="24">
        <v>43891</v>
      </c>
      <c r="E340" s="25">
        <f>IF(ISBLANK(table!F340),NA(),table!F340)</f>
        <v>73003</v>
      </c>
      <c r="F340" s="26" t="e">
        <f>IFERROR(IF(AND(ISERROR($E341),ISERROR(INDEX(GroceryNSAF!B$2:B$251,MATCH(GroceryNSA!$C340,GroceryNSAF!$A$2:$A$251,0)))),$E340,INDEX(GroceryNSAF!B$2:B$251,MATCH(GroceryNSA!$C340,GroceryNSAF!$A$2:$A$251,0))),NA())</f>
        <v>#N/A</v>
      </c>
      <c r="G340" s="25" t="e">
        <f>IFERROR(IF(AND(ISERROR($E341),ISERROR(INDEX(GroceryNSAF!C$2:C$251,MATCH(GroceryNSA!$C340,GroceryNSAF!$A$2:$A$251,0)))),$E340,INDEX(GroceryNSAF!C$2:C$251,MATCH(GroceryNSA!$C340,GroceryNSAF!$A$2:$A$251,0))),NA())</f>
        <v>#N/A</v>
      </c>
      <c r="H340" s="25" t="e">
        <f>IFERROR(IF(AND(ISERROR($E341),ISERROR(INDEX(GroceryNSAF!D$2:D$251,MATCH(GroceryNSA!$C340,GroceryNSAF!$A$2:$A$251,0)))),$E340,INDEX(GroceryNSAF!D$2:D$251,MATCH(GroceryNSA!$C340,GroceryNSAF!$A$2:$A$251,0))),NA())</f>
        <v>#N/A</v>
      </c>
      <c r="I340" s="25" t="e">
        <f>IFERROR(IF(AND(ISERROR($E341),ISERROR(INDEX(GroceryNSAF!E$2:E$251,MATCH(GroceryNSA!$C340,GroceryNSAF!$A$2:$A$251,0)))),$E340,INDEX(GroceryNSAF!E$2:E$251,MATCH(GroceryNSA!$C340,GroceryNSAF!$A$2:$A$251,0))),NA())</f>
        <v>#N/A</v>
      </c>
      <c r="J340" s="25" t="e">
        <f>IFERROR(IF(AND(ISERROR($E341),ISERROR(INDEX(GroceryNSAF!F$2:F$251,MATCH(GroceryNSA!$C340,GroceryNSAF!$A$2:$A$251,0)))),$E340,INDEX(GroceryNSAF!F$2:F$251,MATCH(GroceryNSA!$C340,GroceryNSAF!$A$2:$A$251,0))),NA())</f>
        <v>#N/A</v>
      </c>
      <c r="V340" s="28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</row>
    <row r="341" spans="1:36" x14ac:dyDescent="0.25">
      <c r="A341" s="23">
        <f t="shared" si="19"/>
        <v>4</v>
      </c>
      <c r="B341" s="23">
        <f t="shared" si="20"/>
        <v>2020</v>
      </c>
      <c r="C341" s="23">
        <v>340</v>
      </c>
      <c r="D341" s="24">
        <v>43922</v>
      </c>
      <c r="E341" s="25">
        <f>IF(ISBLANK(table!F341),NA(),table!F341)</f>
        <v>63454</v>
      </c>
      <c r="F341" s="26" t="e">
        <f>IFERROR(IF(AND(ISERROR($E342),ISERROR(INDEX(GroceryNSAF!B$2:B$251,MATCH(GroceryNSA!$C341,GroceryNSAF!$A$2:$A$251,0)))),$E341,INDEX(GroceryNSAF!B$2:B$251,MATCH(GroceryNSA!$C341,GroceryNSAF!$A$2:$A$251,0))),NA())</f>
        <v>#N/A</v>
      </c>
      <c r="G341" s="25" t="e">
        <f>IFERROR(IF(AND(ISERROR($E342),ISERROR(INDEX(GroceryNSAF!C$2:C$251,MATCH(GroceryNSA!$C341,GroceryNSAF!$A$2:$A$251,0)))),$E341,INDEX(GroceryNSAF!C$2:C$251,MATCH(GroceryNSA!$C341,GroceryNSAF!$A$2:$A$251,0))),NA())</f>
        <v>#N/A</v>
      </c>
      <c r="H341" s="25" t="e">
        <f>IFERROR(IF(AND(ISERROR($E342),ISERROR(INDEX(GroceryNSAF!D$2:D$251,MATCH(GroceryNSA!$C341,GroceryNSAF!$A$2:$A$251,0)))),$E341,INDEX(GroceryNSAF!D$2:D$251,MATCH(GroceryNSA!$C341,GroceryNSAF!$A$2:$A$251,0))),NA())</f>
        <v>#N/A</v>
      </c>
      <c r="I341" s="25" t="e">
        <f>IFERROR(IF(AND(ISERROR($E342),ISERROR(INDEX(GroceryNSAF!E$2:E$251,MATCH(GroceryNSA!$C341,GroceryNSAF!$A$2:$A$251,0)))),$E341,INDEX(GroceryNSAF!E$2:E$251,MATCH(GroceryNSA!$C341,GroceryNSAF!$A$2:$A$251,0))),NA())</f>
        <v>#N/A</v>
      </c>
      <c r="J341" s="25" t="e">
        <f>IFERROR(IF(AND(ISERROR($E342),ISERROR(INDEX(GroceryNSAF!F$2:F$251,MATCH(GroceryNSA!$C341,GroceryNSAF!$A$2:$A$251,0)))),$E341,INDEX(GroceryNSAF!F$2:F$251,MATCH(GroceryNSA!$C341,GroceryNSAF!$A$2:$A$251,0))),NA())</f>
        <v>#N/A</v>
      </c>
      <c r="V341" s="28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</row>
    <row r="342" spans="1:36" x14ac:dyDescent="0.25">
      <c r="A342" s="23">
        <f t="shared" si="19"/>
        <v>5</v>
      </c>
      <c r="B342" s="23">
        <f t="shared" si="20"/>
        <v>2020</v>
      </c>
      <c r="C342" s="23">
        <v>341</v>
      </c>
      <c r="D342" s="24">
        <v>43952</v>
      </c>
      <c r="E342" s="25">
        <f>IF(ISBLANK(table!F342),NA(),table!F342)</f>
        <v>67331</v>
      </c>
      <c r="F342" s="26" t="e">
        <f>IFERROR(IF(AND(ISERROR($E343),ISERROR(INDEX(GroceryNSAF!B$2:B$251,MATCH(GroceryNSA!$C342,GroceryNSAF!$A$2:$A$251,0)))),$E342,INDEX(GroceryNSAF!B$2:B$251,MATCH(GroceryNSA!$C342,GroceryNSAF!$A$2:$A$251,0))),NA())</f>
        <v>#N/A</v>
      </c>
      <c r="G342" s="25" t="e">
        <f>IFERROR(IF(AND(ISERROR($E343),ISERROR(INDEX(GroceryNSAF!C$2:C$251,MATCH(GroceryNSA!$C342,GroceryNSAF!$A$2:$A$251,0)))),$E342,INDEX(GroceryNSAF!C$2:C$251,MATCH(GroceryNSA!$C342,GroceryNSAF!$A$2:$A$251,0))),NA())</f>
        <v>#N/A</v>
      </c>
      <c r="H342" s="25" t="e">
        <f>IFERROR(IF(AND(ISERROR($E343),ISERROR(INDEX(GroceryNSAF!D$2:D$251,MATCH(GroceryNSA!$C342,GroceryNSAF!$A$2:$A$251,0)))),$E342,INDEX(GroceryNSAF!D$2:D$251,MATCH(GroceryNSA!$C342,GroceryNSAF!$A$2:$A$251,0))),NA())</f>
        <v>#N/A</v>
      </c>
      <c r="I342" s="25" t="e">
        <f>IFERROR(IF(AND(ISERROR($E343),ISERROR(INDEX(GroceryNSAF!E$2:E$251,MATCH(GroceryNSA!$C342,GroceryNSAF!$A$2:$A$251,0)))),$E342,INDEX(GroceryNSAF!E$2:E$251,MATCH(GroceryNSA!$C342,GroceryNSAF!$A$2:$A$251,0))),NA())</f>
        <v>#N/A</v>
      </c>
      <c r="J342" s="25" t="e">
        <f>IFERROR(IF(AND(ISERROR($E343),ISERROR(INDEX(GroceryNSAF!F$2:F$251,MATCH(GroceryNSA!$C342,GroceryNSAF!$A$2:$A$251,0)))),$E342,INDEX(GroceryNSAF!F$2:F$251,MATCH(GroceryNSA!$C342,GroceryNSAF!$A$2:$A$251,0))),NA())</f>
        <v>#N/A</v>
      </c>
      <c r="V342" s="28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</row>
    <row r="343" spans="1:36" x14ac:dyDescent="0.25">
      <c r="A343" s="23">
        <f t="shared" si="19"/>
        <v>6</v>
      </c>
      <c r="B343" s="23">
        <f t="shared" si="20"/>
        <v>2020</v>
      </c>
      <c r="C343" s="23">
        <v>342</v>
      </c>
      <c r="D343" s="24">
        <v>43983</v>
      </c>
      <c r="E343" s="25">
        <f>IF(ISBLANK(table!F343),NA(),table!F343)</f>
        <v>62806</v>
      </c>
      <c r="F343" s="26" t="e">
        <f>IFERROR(IF(AND(ISERROR($E344),ISERROR(INDEX(GroceryNSAF!B$2:B$251,MATCH(GroceryNSA!$C343,GroceryNSAF!$A$2:$A$251,0)))),$E343,INDEX(GroceryNSAF!B$2:B$251,MATCH(GroceryNSA!$C343,GroceryNSAF!$A$2:$A$251,0))),NA())</f>
        <v>#N/A</v>
      </c>
      <c r="G343" s="25" t="e">
        <f>IFERROR(IF(AND(ISERROR($E344),ISERROR(INDEX(GroceryNSAF!C$2:C$251,MATCH(GroceryNSA!$C343,GroceryNSAF!$A$2:$A$251,0)))),$E343,INDEX(GroceryNSAF!C$2:C$251,MATCH(GroceryNSA!$C343,GroceryNSAF!$A$2:$A$251,0))),NA())</f>
        <v>#N/A</v>
      </c>
      <c r="H343" s="25" t="e">
        <f>IFERROR(IF(AND(ISERROR($E344),ISERROR(INDEX(GroceryNSAF!D$2:D$251,MATCH(GroceryNSA!$C343,GroceryNSAF!$A$2:$A$251,0)))),$E343,INDEX(GroceryNSAF!D$2:D$251,MATCH(GroceryNSA!$C343,GroceryNSAF!$A$2:$A$251,0))),NA())</f>
        <v>#N/A</v>
      </c>
      <c r="I343" s="25" t="e">
        <f>IFERROR(IF(AND(ISERROR($E344),ISERROR(INDEX(GroceryNSAF!E$2:E$251,MATCH(GroceryNSA!$C343,GroceryNSAF!$A$2:$A$251,0)))),$E343,INDEX(GroceryNSAF!E$2:E$251,MATCH(GroceryNSA!$C343,GroceryNSAF!$A$2:$A$251,0))),NA())</f>
        <v>#N/A</v>
      </c>
      <c r="J343" s="25" t="e">
        <f>IFERROR(IF(AND(ISERROR($E344),ISERROR(INDEX(GroceryNSAF!F$2:F$251,MATCH(GroceryNSA!$C343,GroceryNSAF!$A$2:$A$251,0)))),$E343,INDEX(GroceryNSAF!F$2:F$251,MATCH(GroceryNSA!$C343,GroceryNSAF!$A$2:$A$251,0))),NA())</f>
        <v>#N/A</v>
      </c>
      <c r="V343" s="28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</row>
    <row r="344" spans="1:36" x14ac:dyDescent="0.25">
      <c r="A344" s="23">
        <f t="shared" si="19"/>
        <v>7</v>
      </c>
      <c r="B344" s="23">
        <f t="shared" si="20"/>
        <v>2020</v>
      </c>
      <c r="C344" s="23">
        <v>343</v>
      </c>
      <c r="D344" s="24">
        <v>44013</v>
      </c>
      <c r="E344" s="25">
        <f>IF(ISBLANK(table!F344),NA(),table!F344)</f>
        <v>65575</v>
      </c>
      <c r="F344" s="26" t="e">
        <f>IFERROR(IF(AND(ISERROR($E345),ISERROR(INDEX(GroceryNSAF!B$2:B$251,MATCH(GroceryNSA!$C344,GroceryNSAF!$A$2:$A$251,0)))),$E344,INDEX(GroceryNSAF!B$2:B$251,MATCH(GroceryNSA!$C344,GroceryNSAF!$A$2:$A$251,0))),NA())</f>
        <v>#N/A</v>
      </c>
      <c r="G344" s="25" t="e">
        <f>IFERROR(IF(AND(ISERROR($E345),ISERROR(INDEX(GroceryNSAF!C$2:C$251,MATCH(GroceryNSA!$C344,GroceryNSAF!$A$2:$A$251,0)))),$E344,INDEX(GroceryNSAF!C$2:C$251,MATCH(GroceryNSA!$C344,GroceryNSAF!$A$2:$A$251,0))),NA())</f>
        <v>#N/A</v>
      </c>
      <c r="H344" s="25" t="e">
        <f>IFERROR(IF(AND(ISERROR($E345),ISERROR(INDEX(GroceryNSAF!D$2:D$251,MATCH(GroceryNSA!$C344,GroceryNSAF!$A$2:$A$251,0)))),$E344,INDEX(GroceryNSAF!D$2:D$251,MATCH(GroceryNSA!$C344,GroceryNSAF!$A$2:$A$251,0))),NA())</f>
        <v>#N/A</v>
      </c>
      <c r="I344" s="25" t="e">
        <f>IFERROR(IF(AND(ISERROR($E345),ISERROR(INDEX(GroceryNSAF!E$2:E$251,MATCH(GroceryNSA!$C344,GroceryNSAF!$A$2:$A$251,0)))),$E344,INDEX(GroceryNSAF!E$2:E$251,MATCH(GroceryNSA!$C344,GroceryNSAF!$A$2:$A$251,0))),NA())</f>
        <v>#N/A</v>
      </c>
      <c r="J344" s="25" t="e">
        <f>IFERROR(IF(AND(ISERROR($E345),ISERROR(INDEX(GroceryNSAF!F$2:F$251,MATCH(GroceryNSA!$C344,GroceryNSAF!$A$2:$A$251,0)))),$E344,INDEX(GroceryNSAF!F$2:F$251,MATCH(GroceryNSA!$C344,GroceryNSAF!$A$2:$A$251,0))),NA())</f>
        <v>#N/A</v>
      </c>
      <c r="V344" s="28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</row>
    <row r="345" spans="1:36" x14ac:dyDescent="0.25">
      <c r="A345" s="23">
        <f t="shared" si="19"/>
        <v>8</v>
      </c>
      <c r="B345" s="23">
        <f t="shared" si="20"/>
        <v>2020</v>
      </c>
      <c r="C345" s="23">
        <v>344</v>
      </c>
      <c r="D345" s="24">
        <v>44044</v>
      </c>
      <c r="E345" s="25">
        <f>IF(ISBLANK(table!F345),NA(),table!F345)</f>
        <v>63141</v>
      </c>
      <c r="F345" s="26" t="e">
        <f>IFERROR(IF(AND(ISERROR($E346),ISERROR(INDEX(GroceryNSAF!B$2:B$251,MATCH(GroceryNSA!$C345,GroceryNSAF!$A$2:$A$251,0)))),$E345,INDEX(GroceryNSAF!B$2:B$251,MATCH(GroceryNSA!$C345,GroceryNSAF!$A$2:$A$251,0))),NA())</f>
        <v>#N/A</v>
      </c>
      <c r="G345" s="25" t="e">
        <f>IFERROR(IF(AND(ISERROR($E346),ISERROR(INDEX(GroceryNSAF!C$2:C$251,MATCH(GroceryNSA!$C345,GroceryNSAF!$A$2:$A$251,0)))),$E345,INDEX(GroceryNSAF!C$2:C$251,MATCH(GroceryNSA!$C345,GroceryNSAF!$A$2:$A$251,0))),NA())</f>
        <v>#N/A</v>
      </c>
      <c r="H345" s="25" t="e">
        <f>IFERROR(IF(AND(ISERROR($E346),ISERROR(INDEX(GroceryNSAF!D$2:D$251,MATCH(GroceryNSA!$C345,GroceryNSAF!$A$2:$A$251,0)))),$E345,INDEX(GroceryNSAF!D$2:D$251,MATCH(GroceryNSA!$C345,GroceryNSAF!$A$2:$A$251,0))),NA())</f>
        <v>#N/A</v>
      </c>
      <c r="I345" s="25" t="e">
        <f>IFERROR(IF(AND(ISERROR($E346),ISERROR(INDEX(GroceryNSAF!E$2:E$251,MATCH(GroceryNSA!$C345,GroceryNSAF!$A$2:$A$251,0)))),$E345,INDEX(GroceryNSAF!E$2:E$251,MATCH(GroceryNSA!$C345,GroceryNSAF!$A$2:$A$251,0))),NA())</f>
        <v>#N/A</v>
      </c>
      <c r="J345" s="25" t="e">
        <f>IFERROR(IF(AND(ISERROR($E346),ISERROR(INDEX(GroceryNSAF!F$2:F$251,MATCH(GroceryNSA!$C345,GroceryNSAF!$A$2:$A$251,0)))),$E345,INDEX(GroceryNSAF!F$2:F$251,MATCH(GroceryNSA!$C345,GroceryNSAF!$A$2:$A$251,0))),NA())</f>
        <v>#N/A</v>
      </c>
      <c r="V345" s="28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</row>
    <row r="346" spans="1:36" x14ac:dyDescent="0.25">
      <c r="A346" s="23">
        <f t="shared" si="19"/>
        <v>9</v>
      </c>
      <c r="B346" s="23">
        <f t="shared" si="20"/>
        <v>2020</v>
      </c>
      <c r="C346" s="23">
        <v>345</v>
      </c>
      <c r="D346" s="24">
        <v>44075</v>
      </c>
      <c r="E346" s="25">
        <f>IF(ISBLANK(table!F346),NA(),table!F346)</f>
        <v>60565</v>
      </c>
      <c r="F346" s="26" t="e">
        <f>IFERROR(IF(AND(ISERROR($E347),ISERROR(INDEX(GroceryNSAF!B$2:B$251,MATCH(GroceryNSA!$C346,GroceryNSAF!$A$2:$A$251,0)))),$E346,INDEX(GroceryNSAF!B$2:B$251,MATCH(GroceryNSA!$C346,GroceryNSAF!$A$2:$A$251,0))),NA())</f>
        <v>#N/A</v>
      </c>
      <c r="G346" s="25" t="e">
        <f>IFERROR(IF(AND(ISERROR($E347),ISERROR(INDEX(GroceryNSAF!C$2:C$251,MATCH(GroceryNSA!$C346,GroceryNSAF!$A$2:$A$251,0)))),$E346,INDEX(GroceryNSAF!C$2:C$251,MATCH(GroceryNSA!$C346,GroceryNSAF!$A$2:$A$251,0))),NA())</f>
        <v>#N/A</v>
      </c>
      <c r="H346" s="25" t="e">
        <f>IFERROR(IF(AND(ISERROR($E347),ISERROR(INDEX(GroceryNSAF!D$2:D$251,MATCH(GroceryNSA!$C346,GroceryNSAF!$A$2:$A$251,0)))),$E346,INDEX(GroceryNSAF!D$2:D$251,MATCH(GroceryNSA!$C346,GroceryNSAF!$A$2:$A$251,0))),NA())</f>
        <v>#N/A</v>
      </c>
      <c r="I346" s="25" t="e">
        <f>IFERROR(IF(AND(ISERROR($E347),ISERROR(INDEX(GroceryNSAF!E$2:E$251,MATCH(GroceryNSA!$C346,GroceryNSAF!$A$2:$A$251,0)))),$E346,INDEX(GroceryNSAF!E$2:E$251,MATCH(GroceryNSA!$C346,GroceryNSAF!$A$2:$A$251,0))),NA())</f>
        <v>#N/A</v>
      </c>
      <c r="J346" s="25" t="e">
        <f>IFERROR(IF(AND(ISERROR($E347),ISERROR(INDEX(GroceryNSAF!F$2:F$251,MATCH(GroceryNSA!$C346,GroceryNSAF!$A$2:$A$251,0)))),$E346,INDEX(GroceryNSAF!F$2:F$251,MATCH(GroceryNSA!$C346,GroceryNSAF!$A$2:$A$251,0))),NA())</f>
        <v>#N/A</v>
      </c>
      <c r="V346" s="28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</row>
    <row r="347" spans="1:36" x14ac:dyDescent="0.25">
      <c r="A347" s="23">
        <f t="shared" si="19"/>
        <v>10</v>
      </c>
      <c r="B347" s="23">
        <f t="shared" si="20"/>
        <v>2020</v>
      </c>
      <c r="C347" s="23">
        <v>346</v>
      </c>
      <c r="D347" s="24">
        <v>44105</v>
      </c>
      <c r="E347" s="25">
        <f>IF(ISBLANK(table!F347),NA(),table!F347)</f>
        <v>62506</v>
      </c>
      <c r="F347" s="26" t="e">
        <f>IFERROR(IF(AND(ISERROR($E348),ISERROR(INDEX(GroceryNSAF!B$2:B$251,MATCH(GroceryNSA!$C347,GroceryNSAF!$A$2:$A$251,0)))),$E347,INDEX(GroceryNSAF!B$2:B$251,MATCH(GroceryNSA!$C347,GroceryNSAF!$A$2:$A$251,0))),NA())</f>
        <v>#N/A</v>
      </c>
      <c r="G347" s="25" t="e">
        <f>IFERROR(IF(AND(ISERROR($E348),ISERROR(INDEX(GroceryNSAF!C$2:C$251,MATCH(GroceryNSA!$C347,GroceryNSAF!$A$2:$A$251,0)))),$E347,INDEX(GroceryNSAF!C$2:C$251,MATCH(GroceryNSA!$C347,GroceryNSAF!$A$2:$A$251,0))),NA())</f>
        <v>#N/A</v>
      </c>
      <c r="H347" s="25" t="e">
        <f>IFERROR(IF(AND(ISERROR($E348),ISERROR(INDEX(GroceryNSAF!D$2:D$251,MATCH(GroceryNSA!$C347,GroceryNSAF!$A$2:$A$251,0)))),$E347,INDEX(GroceryNSAF!D$2:D$251,MATCH(GroceryNSA!$C347,GroceryNSAF!$A$2:$A$251,0))),NA())</f>
        <v>#N/A</v>
      </c>
      <c r="I347" s="25" t="e">
        <f>IFERROR(IF(AND(ISERROR($E348),ISERROR(INDEX(GroceryNSAF!E$2:E$251,MATCH(GroceryNSA!$C347,GroceryNSAF!$A$2:$A$251,0)))),$E347,INDEX(GroceryNSAF!E$2:E$251,MATCH(GroceryNSA!$C347,GroceryNSAF!$A$2:$A$251,0))),NA())</f>
        <v>#N/A</v>
      </c>
      <c r="J347" s="25" t="e">
        <f>IFERROR(IF(AND(ISERROR($E348),ISERROR(INDEX(GroceryNSAF!F$2:F$251,MATCH(GroceryNSA!$C347,GroceryNSAF!$A$2:$A$251,0)))),$E347,INDEX(GroceryNSAF!F$2:F$251,MATCH(GroceryNSA!$C347,GroceryNSAF!$A$2:$A$251,0))),NA())</f>
        <v>#N/A</v>
      </c>
      <c r="V347" s="28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</row>
    <row r="348" spans="1:36" x14ac:dyDescent="0.25">
      <c r="A348" s="23">
        <f t="shared" si="19"/>
        <v>11</v>
      </c>
      <c r="B348" s="23">
        <f t="shared" si="20"/>
        <v>2020</v>
      </c>
      <c r="C348" s="23">
        <v>347</v>
      </c>
      <c r="D348" s="24">
        <v>44136</v>
      </c>
      <c r="E348" s="25">
        <f>IF(ISBLANK(table!F348),NA(),table!F348)</f>
        <v>62454</v>
      </c>
      <c r="F348" s="26" t="e">
        <f>IFERROR(IF(AND(ISERROR($E349),ISERROR(INDEX(GroceryNSAF!B$2:B$251,MATCH(GroceryNSA!$C348,GroceryNSAF!$A$2:$A$251,0)))),$E348,INDEX(GroceryNSAF!B$2:B$251,MATCH(GroceryNSA!$C348,GroceryNSAF!$A$2:$A$251,0))),NA())</f>
        <v>#N/A</v>
      </c>
      <c r="G348" s="25" t="e">
        <f>IFERROR(IF(AND(ISERROR($E349),ISERROR(INDEX(GroceryNSAF!C$2:C$251,MATCH(GroceryNSA!$C348,GroceryNSAF!$A$2:$A$251,0)))),$E348,INDEX(GroceryNSAF!C$2:C$251,MATCH(GroceryNSA!$C348,GroceryNSAF!$A$2:$A$251,0))),NA())</f>
        <v>#N/A</v>
      </c>
      <c r="H348" s="25" t="e">
        <f>IFERROR(IF(AND(ISERROR($E349),ISERROR(INDEX(GroceryNSAF!D$2:D$251,MATCH(GroceryNSA!$C348,GroceryNSAF!$A$2:$A$251,0)))),$E348,INDEX(GroceryNSAF!D$2:D$251,MATCH(GroceryNSA!$C348,GroceryNSAF!$A$2:$A$251,0))),NA())</f>
        <v>#N/A</v>
      </c>
      <c r="I348" s="25" t="e">
        <f>IFERROR(IF(AND(ISERROR($E349),ISERROR(INDEX(GroceryNSAF!E$2:E$251,MATCH(GroceryNSA!$C348,GroceryNSAF!$A$2:$A$251,0)))),$E348,INDEX(GroceryNSAF!E$2:E$251,MATCH(GroceryNSA!$C348,GroceryNSAF!$A$2:$A$251,0))),NA())</f>
        <v>#N/A</v>
      </c>
      <c r="J348" s="25" t="e">
        <f>IFERROR(IF(AND(ISERROR($E349),ISERROR(INDEX(GroceryNSAF!F$2:F$251,MATCH(GroceryNSA!$C348,GroceryNSAF!$A$2:$A$251,0)))),$E348,INDEX(GroceryNSAF!F$2:F$251,MATCH(GroceryNSA!$C348,GroceryNSAF!$A$2:$A$251,0))),NA())</f>
        <v>#N/A</v>
      </c>
      <c r="V348" s="28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</row>
    <row r="349" spans="1:36" x14ac:dyDescent="0.25">
      <c r="A349" s="23">
        <f t="shared" si="19"/>
        <v>12</v>
      </c>
      <c r="B349" s="23">
        <f t="shared" si="20"/>
        <v>2020</v>
      </c>
      <c r="C349" s="23">
        <v>348</v>
      </c>
      <c r="D349" s="24">
        <v>44166</v>
      </c>
      <c r="E349" s="25">
        <f>IF(ISBLANK(table!F349),NA(),table!F349)</f>
        <v>65444</v>
      </c>
      <c r="F349" s="26" t="e">
        <f>IFERROR(IF(AND(ISERROR($E350),ISERROR(INDEX(GroceryNSAF!B$2:B$251,MATCH(GroceryNSA!$C349,GroceryNSAF!$A$2:$A$251,0)))),$E349,INDEX(GroceryNSAF!B$2:B$251,MATCH(GroceryNSA!$C349,GroceryNSAF!$A$2:$A$251,0))),NA())</f>
        <v>#N/A</v>
      </c>
      <c r="G349" s="25" t="e">
        <f>IFERROR(IF(AND(ISERROR($E350),ISERROR(INDEX(GroceryNSAF!C$2:C$251,MATCH(GroceryNSA!$C349,GroceryNSAF!$A$2:$A$251,0)))),$E349,INDEX(GroceryNSAF!C$2:C$251,MATCH(GroceryNSA!$C349,GroceryNSAF!$A$2:$A$251,0))),NA())</f>
        <v>#N/A</v>
      </c>
      <c r="H349" s="25" t="e">
        <f>IFERROR(IF(AND(ISERROR($E350),ISERROR(INDEX(GroceryNSAF!D$2:D$251,MATCH(GroceryNSA!$C349,GroceryNSAF!$A$2:$A$251,0)))),$E349,INDEX(GroceryNSAF!D$2:D$251,MATCH(GroceryNSA!$C349,GroceryNSAF!$A$2:$A$251,0))),NA())</f>
        <v>#N/A</v>
      </c>
      <c r="I349" s="25" t="e">
        <f>IFERROR(IF(AND(ISERROR($E350),ISERROR(INDEX(GroceryNSAF!E$2:E$251,MATCH(GroceryNSA!$C349,GroceryNSAF!$A$2:$A$251,0)))),$E349,INDEX(GroceryNSAF!E$2:E$251,MATCH(GroceryNSA!$C349,GroceryNSAF!$A$2:$A$251,0))),NA())</f>
        <v>#N/A</v>
      </c>
      <c r="J349" s="25" t="e">
        <f>IFERROR(IF(AND(ISERROR($E350),ISERROR(INDEX(GroceryNSAF!F$2:F$251,MATCH(GroceryNSA!$C349,GroceryNSAF!$A$2:$A$251,0)))),$E349,INDEX(GroceryNSAF!F$2:F$251,MATCH(GroceryNSA!$C349,GroceryNSAF!$A$2:$A$251,0))),NA())</f>
        <v>#N/A</v>
      </c>
      <c r="V349" s="28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</row>
    <row r="350" spans="1:36" x14ac:dyDescent="0.25">
      <c r="A350" s="23">
        <f t="shared" si="19"/>
        <v>1</v>
      </c>
      <c r="B350" s="23">
        <f t="shared" si="20"/>
        <v>2021</v>
      </c>
      <c r="C350" s="23">
        <v>349</v>
      </c>
      <c r="D350" s="24">
        <v>44197</v>
      </c>
      <c r="E350" s="25">
        <f>IF(ISBLANK(table!F350),NA(),table!F350)</f>
        <v>63171</v>
      </c>
      <c r="F350" s="26" t="e">
        <f>IFERROR(IF(AND(ISERROR($E351),ISERROR(INDEX(GroceryNSAF!B$2:B$251,MATCH(GroceryNSA!$C350,GroceryNSAF!$A$2:$A$251,0)))),$E350,INDEX(GroceryNSAF!B$2:B$251,MATCH(GroceryNSA!$C350,GroceryNSAF!$A$2:$A$251,0))),NA())</f>
        <v>#N/A</v>
      </c>
      <c r="G350" s="25" t="e">
        <f>IFERROR(IF(AND(ISERROR($E351),ISERROR(INDEX(GroceryNSAF!C$2:C$251,MATCH(GroceryNSA!$C350,GroceryNSAF!$A$2:$A$251,0)))),$E350,INDEX(GroceryNSAF!C$2:C$251,MATCH(GroceryNSA!$C350,GroceryNSAF!$A$2:$A$251,0))),NA())</f>
        <v>#N/A</v>
      </c>
      <c r="H350" s="25" t="e">
        <f>IFERROR(IF(AND(ISERROR($E351),ISERROR(INDEX(GroceryNSAF!D$2:D$251,MATCH(GroceryNSA!$C350,GroceryNSAF!$A$2:$A$251,0)))),$E350,INDEX(GroceryNSAF!D$2:D$251,MATCH(GroceryNSA!$C350,GroceryNSAF!$A$2:$A$251,0))),NA())</f>
        <v>#N/A</v>
      </c>
      <c r="I350" s="25" t="e">
        <f>IFERROR(IF(AND(ISERROR($E351),ISERROR(INDEX(GroceryNSAF!E$2:E$251,MATCH(GroceryNSA!$C350,GroceryNSAF!$A$2:$A$251,0)))),$E350,INDEX(GroceryNSAF!E$2:E$251,MATCH(GroceryNSA!$C350,GroceryNSAF!$A$2:$A$251,0))),NA())</f>
        <v>#N/A</v>
      </c>
      <c r="J350" s="25" t="e">
        <f>IFERROR(IF(AND(ISERROR($E351),ISERROR(INDEX(GroceryNSAF!F$2:F$251,MATCH(GroceryNSA!$C350,GroceryNSAF!$A$2:$A$251,0)))),$E350,INDEX(GroceryNSAF!F$2:F$251,MATCH(GroceryNSA!$C350,GroceryNSAF!$A$2:$A$251,0))),NA())</f>
        <v>#N/A</v>
      </c>
      <c r="V350" s="28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</row>
    <row r="351" spans="1:36" x14ac:dyDescent="0.25">
      <c r="A351" s="23">
        <f t="shared" si="19"/>
        <v>2</v>
      </c>
      <c r="B351" s="23">
        <f t="shared" si="20"/>
        <v>2021</v>
      </c>
      <c r="C351" s="23">
        <v>350</v>
      </c>
      <c r="D351" s="24">
        <v>44228</v>
      </c>
      <c r="E351" s="25">
        <f>IF(ISBLANK(table!F351),NA(),table!F351)</f>
        <v>57543</v>
      </c>
      <c r="F351" s="26" t="e">
        <f>IFERROR(IF(AND(ISERROR($E352),ISERROR(INDEX(GroceryNSAF!B$2:B$251,MATCH(GroceryNSA!$C351,GroceryNSAF!$A$2:$A$251,0)))),$E351,INDEX(GroceryNSAF!B$2:B$251,MATCH(GroceryNSA!$C351,GroceryNSAF!$A$2:$A$251,0))),NA())</f>
        <v>#N/A</v>
      </c>
      <c r="G351" s="25" t="e">
        <f>IFERROR(IF(AND(ISERROR($E352),ISERROR(INDEX(GroceryNSAF!C$2:C$251,MATCH(GroceryNSA!$C351,GroceryNSAF!$A$2:$A$251,0)))),$E351,INDEX(GroceryNSAF!C$2:C$251,MATCH(GroceryNSA!$C351,GroceryNSAF!$A$2:$A$251,0))),NA())</f>
        <v>#N/A</v>
      </c>
      <c r="H351" s="25" t="e">
        <f>IFERROR(IF(AND(ISERROR($E352),ISERROR(INDEX(GroceryNSAF!D$2:D$251,MATCH(GroceryNSA!$C351,GroceryNSAF!$A$2:$A$251,0)))),$E351,INDEX(GroceryNSAF!D$2:D$251,MATCH(GroceryNSA!$C351,GroceryNSAF!$A$2:$A$251,0))),NA())</f>
        <v>#N/A</v>
      </c>
      <c r="I351" s="25" t="e">
        <f>IFERROR(IF(AND(ISERROR($E352),ISERROR(INDEX(GroceryNSAF!E$2:E$251,MATCH(GroceryNSA!$C351,GroceryNSAF!$A$2:$A$251,0)))),$E351,INDEX(GroceryNSAF!E$2:E$251,MATCH(GroceryNSA!$C351,GroceryNSAF!$A$2:$A$251,0))),NA())</f>
        <v>#N/A</v>
      </c>
      <c r="J351" s="25" t="e">
        <f>IFERROR(IF(AND(ISERROR($E352),ISERROR(INDEX(GroceryNSAF!F$2:F$251,MATCH(GroceryNSA!$C351,GroceryNSAF!$A$2:$A$251,0)))),$E351,INDEX(GroceryNSAF!F$2:F$251,MATCH(GroceryNSA!$C351,GroceryNSAF!$A$2:$A$251,0))),NA())</f>
        <v>#N/A</v>
      </c>
      <c r="V351" s="28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</row>
    <row r="352" spans="1:36" x14ac:dyDescent="0.25">
      <c r="A352" s="23">
        <f t="shared" si="19"/>
        <v>3</v>
      </c>
      <c r="B352" s="23">
        <f t="shared" si="20"/>
        <v>2021</v>
      </c>
      <c r="C352" s="23">
        <v>351</v>
      </c>
      <c r="D352" s="24">
        <v>44256</v>
      </c>
      <c r="E352" s="25">
        <f>IF(ISBLANK(table!F352),NA(),table!F352)</f>
        <v>63134</v>
      </c>
      <c r="F352" s="26" t="e">
        <f>IFERROR(IF(AND(ISERROR($E353),ISERROR(INDEX(GroceryNSAF!B$2:B$251,MATCH(GroceryNSA!$C352,GroceryNSAF!$A$2:$A$251,0)))),$E352,INDEX(GroceryNSAF!B$2:B$251,MATCH(GroceryNSA!$C352,GroceryNSAF!$A$2:$A$251,0))),NA())</f>
        <v>#N/A</v>
      </c>
      <c r="G352" s="25" t="e">
        <f>IFERROR(IF(AND(ISERROR($E353),ISERROR(INDEX(GroceryNSAF!C$2:C$251,MATCH(GroceryNSA!$C352,GroceryNSAF!$A$2:$A$251,0)))),$E352,INDEX(GroceryNSAF!C$2:C$251,MATCH(GroceryNSA!$C352,GroceryNSAF!$A$2:$A$251,0))),NA())</f>
        <v>#N/A</v>
      </c>
      <c r="H352" s="25" t="e">
        <f>IFERROR(IF(AND(ISERROR($E353),ISERROR(INDEX(GroceryNSAF!D$2:D$251,MATCH(GroceryNSA!$C352,GroceryNSAF!$A$2:$A$251,0)))),$E352,INDEX(GroceryNSAF!D$2:D$251,MATCH(GroceryNSA!$C352,GroceryNSAF!$A$2:$A$251,0))),NA())</f>
        <v>#N/A</v>
      </c>
      <c r="I352" s="25" t="e">
        <f>IFERROR(IF(AND(ISERROR($E353),ISERROR(INDEX(GroceryNSAF!E$2:E$251,MATCH(GroceryNSA!$C352,GroceryNSAF!$A$2:$A$251,0)))),$E352,INDEX(GroceryNSAF!E$2:E$251,MATCH(GroceryNSA!$C352,GroceryNSAF!$A$2:$A$251,0))),NA())</f>
        <v>#N/A</v>
      </c>
      <c r="J352" s="25" t="e">
        <f>IFERROR(IF(AND(ISERROR($E353),ISERROR(INDEX(GroceryNSAF!F$2:F$251,MATCH(GroceryNSA!$C352,GroceryNSAF!$A$2:$A$251,0)))),$E352,INDEX(GroceryNSAF!F$2:F$251,MATCH(GroceryNSA!$C352,GroceryNSAF!$A$2:$A$251,0))),NA())</f>
        <v>#N/A</v>
      </c>
      <c r="V352" s="28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</row>
    <row r="353" spans="1:36" x14ac:dyDescent="0.25">
      <c r="A353" s="23">
        <f t="shared" si="19"/>
        <v>4</v>
      </c>
      <c r="B353" s="23">
        <f t="shared" si="20"/>
        <v>2021</v>
      </c>
      <c r="C353" s="23">
        <v>352</v>
      </c>
      <c r="D353" s="24">
        <v>44287</v>
      </c>
      <c r="E353" s="25">
        <f>IF(ISBLANK(table!F353),NA(),table!F353)</f>
        <v>62163</v>
      </c>
      <c r="F353" s="26" t="e">
        <f>IFERROR(IF(AND(ISERROR($E354),ISERROR(INDEX(GroceryNSAF!B$2:B$251,MATCH(GroceryNSA!$C353,GroceryNSAF!$A$2:$A$251,0)))),$E353,INDEX(GroceryNSAF!B$2:B$251,MATCH(GroceryNSA!$C353,GroceryNSAF!$A$2:$A$251,0))),NA())</f>
        <v>#N/A</v>
      </c>
      <c r="G353" s="25" t="e">
        <f>IFERROR(IF(AND(ISERROR($E354),ISERROR(INDEX(GroceryNSAF!C$2:C$251,MATCH(GroceryNSA!$C353,GroceryNSAF!$A$2:$A$251,0)))),$E353,INDEX(GroceryNSAF!C$2:C$251,MATCH(GroceryNSA!$C353,GroceryNSAF!$A$2:$A$251,0))),NA())</f>
        <v>#N/A</v>
      </c>
      <c r="H353" s="25" t="e">
        <f>IFERROR(IF(AND(ISERROR($E354),ISERROR(INDEX(GroceryNSAF!D$2:D$251,MATCH(GroceryNSA!$C353,GroceryNSAF!$A$2:$A$251,0)))),$E353,INDEX(GroceryNSAF!D$2:D$251,MATCH(GroceryNSA!$C353,GroceryNSAF!$A$2:$A$251,0))),NA())</f>
        <v>#N/A</v>
      </c>
      <c r="I353" s="25" t="e">
        <f>IFERROR(IF(AND(ISERROR($E354),ISERROR(INDEX(GroceryNSAF!E$2:E$251,MATCH(GroceryNSA!$C353,GroceryNSAF!$A$2:$A$251,0)))),$E353,INDEX(GroceryNSAF!E$2:E$251,MATCH(GroceryNSA!$C353,GroceryNSAF!$A$2:$A$251,0))),NA())</f>
        <v>#N/A</v>
      </c>
      <c r="J353" s="25" t="e">
        <f>IFERROR(IF(AND(ISERROR($E354),ISERROR(INDEX(GroceryNSAF!F$2:F$251,MATCH(GroceryNSA!$C353,GroceryNSAF!$A$2:$A$251,0)))),$E353,INDEX(GroceryNSAF!F$2:F$251,MATCH(GroceryNSA!$C353,GroceryNSAF!$A$2:$A$251,0))),NA())</f>
        <v>#N/A</v>
      </c>
      <c r="V353" s="28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</row>
    <row r="354" spans="1:36" x14ac:dyDescent="0.25">
      <c r="A354" s="23">
        <f t="shared" si="19"/>
        <v>5</v>
      </c>
      <c r="B354" s="23">
        <f t="shared" si="20"/>
        <v>2021</v>
      </c>
      <c r="C354" s="23">
        <v>353</v>
      </c>
      <c r="D354" s="24">
        <v>44317</v>
      </c>
      <c r="E354" s="25">
        <f>IF(ISBLANK(table!F354),NA(),table!F354)</f>
        <v>66336</v>
      </c>
      <c r="F354" s="26" t="e">
        <f>IFERROR(IF(AND(ISERROR($E355),ISERROR(INDEX(GroceryNSAF!B$2:B$251,MATCH(GroceryNSA!$C354,GroceryNSAF!$A$2:$A$251,0)))),$E354,INDEX(GroceryNSAF!B$2:B$251,MATCH(GroceryNSA!$C354,GroceryNSAF!$A$2:$A$251,0))),NA())</f>
        <v>#N/A</v>
      </c>
      <c r="G354" s="25" t="e">
        <f>IFERROR(IF(AND(ISERROR($E355),ISERROR(INDEX(GroceryNSAF!C$2:C$251,MATCH(GroceryNSA!$C354,GroceryNSAF!$A$2:$A$251,0)))),$E354,INDEX(GroceryNSAF!C$2:C$251,MATCH(GroceryNSA!$C354,GroceryNSAF!$A$2:$A$251,0))),NA())</f>
        <v>#N/A</v>
      </c>
      <c r="H354" s="25" t="e">
        <f>IFERROR(IF(AND(ISERROR($E355),ISERROR(INDEX(GroceryNSAF!D$2:D$251,MATCH(GroceryNSA!$C354,GroceryNSAF!$A$2:$A$251,0)))),$E354,INDEX(GroceryNSAF!D$2:D$251,MATCH(GroceryNSA!$C354,GroceryNSAF!$A$2:$A$251,0))),NA())</f>
        <v>#N/A</v>
      </c>
      <c r="I354" s="25" t="e">
        <f>IFERROR(IF(AND(ISERROR($E355),ISERROR(INDEX(GroceryNSAF!E$2:E$251,MATCH(GroceryNSA!$C354,GroceryNSAF!$A$2:$A$251,0)))),$E354,INDEX(GroceryNSAF!E$2:E$251,MATCH(GroceryNSA!$C354,GroceryNSAF!$A$2:$A$251,0))),NA())</f>
        <v>#N/A</v>
      </c>
      <c r="J354" s="25" t="e">
        <f>IFERROR(IF(AND(ISERROR($E355),ISERROR(INDEX(GroceryNSAF!F$2:F$251,MATCH(GroceryNSA!$C354,GroceryNSAF!$A$2:$A$251,0)))),$E354,INDEX(GroceryNSAF!F$2:F$251,MATCH(GroceryNSA!$C354,GroceryNSAF!$A$2:$A$251,0))),NA())</f>
        <v>#N/A</v>
      </c>
      <c r="V354" s="28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</row>
    <row r="355" spans="1:36" x14ac:dyDescent="0.25">
      <c r="A355" s="23">
        <f t="shared" si="19"/>
        <v>6</v>
      </c>
      <c r="B355" s="23">
        <f t="shared" si="20"/>
        <v>2021</v>
      </c>
      <c r="C355" s="23">
        <v>354</v>
      </c>
      <c r="D355" s="24">
        <v>44348</v>
      </c>
      <c r="E355" s="25">
        <f>IF(ISBLANK(table!F355),NA(),table!F355)</f>
        <v>64865</v>
      </c>
      <c r="F355" s="26" t="e">
        <f>IFERROR(IF(AND(ISERROR($E356),ISERROR(INDEX(GroceryNSAF!B$2:B$251,MATCH(GroceryNSA!$C355,GroceryNSAF!$A$2:$A$251,0)))),$E355,INDEX(GroceryNSAF!B$2:B$251,MATCH(GroceryNSA!$C355,GroceryNSAF!$A$2:$A$251,0))),NA())</f>
        <v>#N/A</v>
      </c>
      <c r="G355" s="25" t="e">
        <f>IFERROR(IF(AND(ISERROR($E356),ISERROR(INDEX(GroceryNSAF!C$2:C$251,MATCH(GroceryNSA!$C355,GroceryNSAF!$A$2:$A$251,0)))),$E355,INDEX(GroceryNSAF!C$2:C$251,MATCH(GroceryNSA!$C355,GroceryNSAF!$A$2:$A$251,0))),NA())</f>
        <v>#N/A</v>
      </c>
      <c r="H355" s="25" t="e">
        <f>IFERROR(IF(AND(ISERROR($E356),ISERROR(INDEX(GroceryNSAF!D$2:D$251,MATCH(GroceryNSA!$C355,GroceryNSAF!$A$2:$A$251,0)))),$E355,INDEX(GroceryNSAF!D$2:D$251,MATCH(GroceryNSA!$C355,GroceryNSAF!$A$2:$A$251,0))),NA())</f>
        <v>#N/A</v>
      </c>
      <c r="I355" s="25" t="e">
        <f>IFERROR(IF(AND(ISERROR($E356),ISERROR(INDEX(GroceryNSAF!E$2:E$251,MATCH(GroceryNSA!$C355,GroceryNSAF!$A$2:$A$251,0)))),$E355,INDEX(GroceryNSAF!E$2:E$251,MATCH(GroceryNSA!$C355,GroceryNSAF!$A$2:$A$251,0))),NA())</f>
        <v>#N/A</v>
      </c>
      <c r="J355" s="25" t="e">
        <f>IFERROR(IF(AND(ISERROR($E356),ISERROR(INDEX(GroceryNSAF!F$2:F$251,MATCH(GroceryNSA!$C355,GroceryNSAF!$A$2:$A$251,0)))),$E355,INDEX(GroceryNSAF!F$2:F$251,MATCH(GroceryNSA!$C355,GroceryNSAF!$A$2:$A$251,0))),NA())</f>
        <v>#N/A</v>
      </c>
      <c r="V355" s="28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</row>
    <row r="356" spans="1:36" x14ac:dyDescent="0.25">
      <c r="A356" s="23">
        <f t="shared" si="19"/>
        <v>7</v>
      </c>
      <c r="B356" s="23">
        <f t="shared" si="20"/>
        <v>2021</v>
      </c>
      <c r="C356" s="23">
        <v>355</v>
      </c>
      <c r="D356" s="24">
        <v>44378</v>
      </c>
      <c r="E356" s="25">
        <f>IF(ISBLANK(table!F356),NA(),table!F356)</f>
        <v>67187</v>
      </c>
      <c r="F356" s="26" t="e">
        <f>IFERROR(IF(AND(ISERROR($E357),ISERROR(INDEX(GroceryNSAF!B$2:B$251,MATCH(GroceryNSA!$C356,GroceryNSAF!$A$2:$A$251,0)))),$E356,INDEX(GroceryNSAF!B$2:B$251,MATCH(GroceryNSA!$C356,GroceryNSAF!$A$2:$A$251,0))),NA())</f>
        <v>#N/A</v>
      </c>
      <c r="G356" s="25" t="e">
        <f>IFERROR(IF(AND(ISERROR($E357),ISERROR(INDEX(GroceryNSAF!C$2:C$251,MATCH(GroceryNSA!$C356,GroceryNSAF!$A$2:$A$251,0)))),$E356,INDEX(GroceryNSAF!C$2:C$251,MATCH(GroceryNSA!$C356,GroceryNSAF!$A$2:$A$251,0))),NA())</f>
        <v>#N/A</v>
      </c>
      <c r="H356" s="25" t="e">
        <f>IFERROR(IF(AND(ISERROR($E357),ISERROR(INDEX(GroceryNSAF!D$2:D$251,MATCH(GroceryNSA!$C356,GroceryNSAF!$A$2:$A$251,0)))),$E356,INDEX(GroceryNSAF!D$2:D$251,MATCH(GroceryNSA!$C356,GroceryNSAF!$A$2:$A$251,0))),NA())</f>
        <v>#N/A</v>
      </c>
      <c r="I356" s="25" t="e">
        <f>IFERROR(IF(AND(ISERROR($E357),ISERROR(INDEX(GroceryNSAF!E$2:E$251,MATCH(GroceryNSA!$C356,GroceryNSAF!$A$2:$A$251,0)))),$E356,INDEX(GroceryNSAF!E$2:E$251,MATCH(GroceryNSA!$C356,GroceryNSAF!$A$2:$A$251,0))),NA())</f>
        <v>#N/A</v>
      </c>
      <c r="J356" s="25" t="e">
        <f>IFERROR(IF(AND(ISERROR($E357),ISERROR(INDEX(GroceryNSAF!F$2:F$251,MATCH(GroceryNSA!$C356,GroceryNSAF!$A$2:$A$251,0)))),$E356,INDEX(GroceryNSAF!F$2:F$251,MATCH(GroceryNSA!$C356,GroceryNSAF!$A$2:$A$251,0))),NA())</f>
        <v>#N/A</v>
      </c>
      <c r="V356" s="28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</row>
    <row r="357" spans="1:36" x14ac:dyDescent="0.25">
      <c r="A357" s="23">
        <f t="shared" si="19"/>
        <v>8</v>
      </c>
      <c r="B357" s="23">
        <f t="shared" si="20"/>
        <v>2021</v>
      </c>
      <c r="C357" s="23">
        <v>356</v>
      </c>
      <c r="D357" s="24">
        <v>44409</v>
      </c>
      <c r="E357" s="25">
        <f>IF(ISBLANK(table!F357),NA(),table!F357)</f>
        <v>66583</v>
      </c>
      <c r="F357" s="26" t="e">
        <f>IFERROR(IF(AND(ISERROR($E358),ISERROR(INDEX(GroceryNSAF!B$2:B$251,MATCH(GroceryNSA!$C357,GroceryNSAF!$A$2:$A$251,0)))),$E357,INDEX(GroceryNSAF!B$2:B$251,MATCH(GroceryNSA!$C357,GroceryNSAF!$A$2:$A$251,0))),NA())</f>
        <v>#N/A</v>
      </c>
      <c r="G357" s="25" t="e">
        <f>IFERROR(IF(AND(ISERROR($E358),ISERROR(INDEX(GroceryNSAF!C$2:C$251,MATCH(GroceryNSA!$C357,GroceryNSAF!$A$2:$A$251,0)))),$E357,INDEX(GroceryNSAF!C$2:C$251,MATCH(GroceryNSA!$C357,GroceryNSAF!$A$2:$A$251,0))),NA())</f>
        <v>#N/A</v>
      </c>
      <c r="H357" s="25" t="e">
        <f>IFERROR(IF(AND(ISERROR($E358),ISERROR(INDEX(GroceryNSAF!D$2:D$251,MATCH(GroceryNSA!$C357,GroceryNSAF!$A$2:$A$251,0)))),$E357,INDEX(GroceryNSAF!D$2:D$251,MATCH(GroceryNSA!$C357,GroceryNSAF!$A$2:$A$251,0))),NA())</f>
        <v>#N/A</v>
      </c>
      <c r="I357" s="25" t="e">
        <f>IFERROR(IF(AND(ISERROR($E358),ISERROR(INDEX(GroceryNSAF!E$2:E$251,MATCH(GroceryNSA!$C357,GroceryNSAF!$A$2:$A$251,0)))),$E357,INDEX(GroceryNSAF!E$2:E$251,MATCH(GroceryNSA!$C357,GroceryNSAF!$A$2:$A$251,0))),NA())</f>
        <v>#N/A</v>
      </c>
      <c r="J357" s="25" t="e">
        <f>IFERROR(IF(AND(ISERROR($E358),ISERROR(INDEX(GroceryNSAF!F$2:F$251,MATCH(GroceryNSA!$C357,GroceryNSAF!$A$2:$A$251,0)))),$E357,INDEX(GroceryNSAF!F$2:F$251,MATCH(GroceryNSA!$C357,GroceryNSAF!$A$2:$A$251,0))),NA())</f>
        <v>#N/A</v>
      </c>
      <c r="V357" s="28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</row>
    <row r="358" spans="1:36" x14ac:dyDescent="0.25">
      <c r="A358" s="23">
        <f t="shared" si="19"/>
        <v>9</v>
      </c>
      <c r="B358" s="23">
        <f t="shared" si="20"/>
        <v>2021</v>
      </c>
      <c r="C358" s="23">
        <v>357</v>
      </c>
      <c r="D358" s="24">
        <v>44440</v>
      </c>
      <c r="E358" s="25">
        <f>IF(ISBLANK(table!F358),NA(),table!F358)</f>
        <v>65263</v>
      </c>
      <c r="F358" s="26" t="e">
        <f>IFERROR(IF(AND(ISERROR($E359),ISERROR(INDEX(GroceryNSAF!B$2:B$251,MATCH(GroceryNSA!$C358,GroceryNSAF!$A$2:$A$251,0)))),$E358,INDEX(GroceryNSAF!B$2:B$251,MATCH(GroceryNSA!$C358,GroceryNSAF!$A$2:$A$251,0))),NA())</f>
        <v>#N/A</v>
      </c>
      <c r="G358" s="25" t="e">
        <f>IFERROR(IF(AND(ISERROR($E359),ISERROR(INDEX(GroceryNSAF!C$2:C$251,MATCH(GroceryNSA!$C358,GroceryNSAF!$A$2:$A$251,0)))),$E358,INDEX(GroceryNSAF!C$2:C$251,MATCH(GroceryNSA!$C358,GroceryNSAF!$A$2:$A$251,0))),NA())</f>
        <v>#N/A</v>
      </c>
      <c r="H358" s="25" t="e">
        <f>IFERROR(IF(AND(ISERROR($E359),ISERROR(INDEX(GroceryNSAF!D$2:D$251,MATCH(GroceryNSA!$C358,GroceryNSAF!$A$2:$A$251,0)))),$E358,INDEX(GroceryNSAF!D$2:D$251,MATCH(GroceryNSA!$C358,GroceryNSAF!$A$2:$A$251,0))),NA())</f>
        <v>#N/A</v>
      </c>
      <c r="I358" s="25" t="e">
        <f>IFERROR(IF(AND(ISERROR($E359),ISERROR(INDEX(GroceryNSAF!E$2:E$251,MATCH(GroceryNSA!$C358,GroceryNSAF!$A$2:$A$251,0)))),$E358,INDEX(GroceryNSAF!E$2:E$251,MATCH(GroceryNSA!$C358,GroceryNSAF!$A$2:$A$251,0))),NA())</f>
        <v>#N/A</v>
      </c>
      <c r="J358" s="25" t="e">
        <f>IFERROR(IF(AND(ISERROR($E359),ISERROR(INDEX(GroceryNSAF!F$2:F$251,MATCH(GroceryNSA!$C358,GroceryNSAF!$A$2:$A$251,0)))),$E358,INDEX(GroceryNSAF!F$2:F$251,MATCH(GroceryNSA!$C358,GroceryNSAF!$A$2:$A$251,0))),NA())</f>
        <v>#N/A</v>
      </c>
      <c r="V358" s="28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</row>
    <row r="359" spans="1:36" x14ac:dyDescent="0.25">
      <c r="A359" s="23">
        <f t="shared" si="19"/>
        <v>10</v>
      </c>
      <c r="B359" s="23">
        <f t="shared" si="20"/>
        <v>2021</v>
      </c>
      <c r="C359" s="23">
        <v>358</v>
      </c>
      <c r="D359" s="24">
        <v>44470</v>
      </c>
      <c r="E359" s="25">
        <f>IF(ISBLANK(table!F359),NA(),table!F359)</f>
        <v>67795</v>
      </c>
      <c r="F359" s="26" t="e">
        <f>IFERROR(IF(AND(ISERROR($E360),ISERROR(INDEX(GroceryNSAF!B$2:B$251,MATCH(GroceryNSA!$C359,GroceryNSAF!$A$2:$A$251,0)))),$E359,INDEX(GroceryNSAF!B$2:B$251,MATCH(GroceryNSA!$C359,GroceryNSAF!$A$2:$A$251,0))),NA())</f>
        <v>#N/A</v>
      </c>
      <c r="G359" s="25" t="e">
        <f>IFERROR(IF(AND(ISERROR($E360),ISERROR(INDEX(GroceryNSAF!C$2:C$251,MATCH(GroceryNSA!$C359,GroceryNSAF!$A$2:$A$251,0)))),$E359,INDEX(GroceryNSAF!C$2:C$251,MATCH(GroceryNSA!$C359,GroceryNSAF!$A$2:$A$251,0))),NA())</f>
        <v>#N/A</v>
      </c>
      <c r="H359" s="25" t="e">
        <f>IFERROR(IF(AND(ISERROR($E360),ISERROR(INDEX(GroceryNSAF!D$2:D$251,MATCH(GroceryNSA!$C359,GroceryNSAF!$A$2:$A$251,0)))),$E359,INDEX(GroceryNSAF!D$2:D$251,MATCH(GroceryNSA!$C359,GroceryNSAF!$A$2:$A$251,0))),NA())</f>
        <v>#N/A</v>
      </c>
      <c r="I359" s="25" t="e">
        <f>IFERROR(IF(AND(ISERROR($E360),ISERROR(INDEX(GroceryNSAF!E$2:E$251,MATCH(GroceryNSA!$C359,GroceryNSAF!$A$2:$A$251,0)))),$E359,INDEX(GroceryNSAF!E$2:E$251,MATCH(GroceryNSA!$C359,GroceryNSAF!$A$2:$A$251,0))),NA())</f>
        <v>#N/A</v>
      </c>
      <c r="J359" s="25" t="e">
        <f>IFERROR(IF(AND(ISERROR($E360),ISERROR(INDEX(GroceryNSAF!F$2:F$251,MATCH(GroceryNSA!$C359,GroceryNSAF!$A$2:$A$251,0)))),$E359,INDEX(GroceryNSAF!F$2:F$251,MATCH(GroceryNSA!$C359,GroceryNSAF!$A$2:$A$251,0))),NA())</f>
        <v>#N/A</v>
      </c>
      <c r="V359" s="28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</row>
    <row r="360" spans="1:36" x14ac:dyDescent="0.25">
      <c r="A360" s="23">
        <f t="shared" si="19"/>
        <v>11</v>
      </c>
      <c r="B360" s="23">
        <f t="shared" si="20"/>
        <v>2021</v>
      </c>
      <c r="C360" s="23">
        <v>359</v>
      </c>
      <c r="D360" s="24">
        <v>44501</v>
      </c>
      <c r="E360" s="25">
        <f>IF(ISBLANK(table!F360),NA(),table!F360)</f>
        <v>67280</v>
      </c>
      <c r="F360" s="26" t="e">
        <f>IFERROR(IF(AND(ISERROR($E361),ISERROR(INDEX(GroceryNSAF!B$2:B$251,MATCH(GroceryNSA!$C360,GroceryNSAF!$A$2:$A$251,0)))),$E360,INDEX(GroceryNSAF!B$2:B$251,MATCH(GroceryNSA!$C360,GroceryNSAF!$A$2:$A$251,0))),NA())</f>
        <v>#N/A</v>
      </c>
      <c r="G360" s="25" t="e">
        <f>IFERROR(IF(AND(ISERROR($E361),ISERROR(INDEX(GroceryNSAF!C$2:C$251,MATCH(GroceryNSA!$C360,GroceryNSAF!$A$2:$A$251,0)))),$E360,INDEX(GroceryNSAF!C$2:C$251,MATCH(GroceryNSA!$C360,GroceryNSAF!$A$2:$A$251,0))),NA())</f>
        <v>#N/A</v>
      </c>
      <c r="H360" s="25" t="e">
        <f>IFERROR(IF(AND(ISERROR($E361),ISERROR(INDEX(GroceryNSAF!D$2:D$251,MATCH(GroceryNSA!$C360,GroceryNSAF!$A$2:$A$251,0)))),$E360,INDEX(GroceryNSAF!D$2:D$251,MATCH(GroceryNSA!$C360,GroceryNSAF!$A$2:$A$251,0))),NA())</f>
        <v>#N/A</v>
      </c>
      <c r="I360" s="25" t="e">
        <f>IFERROR(IF(AND(ISERROR($E361),ISERROR(INDEX(GroceryNSAF!E$2:E$251,MATCH(GroceryNSA!$C360,GroceryNSAF!$A$2:$A$251,0)))),$E360,INDEX(GroceryNSAF!E$2:E$251,MATCH(GroceryNSA!$C360,GroceryNSAF!$A$2:$A$251,0))),NA())</f>
        <v>#N/A</v>
      </c>
      <c r="J360" s="25" t="e">
        <f>IFERROR(IF(AND(ISERROR($E361),ISERROR(INDEX(GroceryNSAF!F$2:F$251,MATCH(GroceryNSA!$C360,GroceryNSAF!$A$2:$A$251,0)))),$E360,INDEX(GroceryNSAF!F$2:F$251,MATCH(GroceryNSA!$C360,GroceryNSAF!$A$2:$A$251,0))),NA())</f>
        <v>#N/A</v>
      </c>
      <c r="V360" s="28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</row>
    <row r="361" spans="1:36" x14ac:dyDescent="0.25">
      <c r="A361" s="23">
        <f t="shared" si="19"/>
        <v>12</v>
      </c>
      <c r="B361" s="23">
        <f t="shared" si="20"/>
        <v>2021</v>
      </c>
      <c r="C361" s="23">
        <v>360</v>
      </c>
      <c r="D361" s="24">
        <v>44531</v>
      </c>
      <c r="E361" s="25">
        <f>IF(ISBLANK(table!F361),NA(),table!F361)</f>
        <v>71845</v>
      </c>
      <c r="F361" s="26" t="e">
        <f>IFERROR(IF(AND(ISERROR($E362),ISERROR(INDEX(GroceryNSAF!B$2:B$251,MATCH(GroceryNSA!$C361,GroceryNSAF!$A$2:$A$251,0)))),$E361,INDEX(GroceryNSAF!B$2:B$251,MATCH(GroceryNSA!$C361,GroceryNSAF!$A$2:$A$251,0))),NA())</f>
        <v>#N/A</v>
      </c>
      <c r="G361" s="25" t="e">
        <f>IFERROR(IF(AND(ISERROR($E362),ISERROR(INDEX(GroceryNSAF!C$2:C$251,MATCH(GroceryNSA!$C361,GroceryNSAF!$A$2:$A$251,0)))),$E361,INDEX(GroceryNSAF!C$2:C$251,MATCH(GroceryNSA!$C361,GroceryNSAF!$A$2:$A$251,0))),NA())</f>
        <v>#N/A</v>
      </c>
      <c r="H361" s="25" t="e">
        <f>IFERROR(IF(AND(ISERROR($E362),ISERROR(INDEX(GroceryNSAF!D$2:D$251,MATCH(GroceryNSA!$C361,GroceryNSAF!$A$2:$A$251,0)))),$E361,INDEX(GroceryNSAF!D$2:D$251,MATCH(GroceryNSA!$C361,GroceryNSAF!$A$2:$A$251,0))),NA())</f>
        <v>#N/A</v>
      </c>
      <c r="I361" s="25" t="e">
        <f>IFERROR(IF(AND(ISERROR($E362),ISERROR(INDEX(GroceryNSAF!E$2:E$251,MATCH(GroceryNSA!$C361,GroceryNSAF!$A$2:$A$251,0)))),$E361,INDEX(GroceryNSAF!E$2:E$251,MATCH(GroceryNSA!$C361,GroceryNSAF!$A$2:$A$251,0))),NA())</f>
        <v>#N/A</v>
      </c>
      <c r="J361" s="25" t="e">
        <f>IFERROR(IF(AND(ISERROR($E362),ISERROR(INDEX(GroceryNSAF!F$2:F$251,MATCH(GroceryNSA!$C361,GroceryNSAF!$A$2:$A$251,0)))),$E361,INDEX(GroceryNSAF!F$2:F$251,MATCH(GroceryNSA!$C361,GroceryNSAF!$A$2:$A$251,0))),NA())</f>
        <v>#N/A</v>
      </c>
      <c r="V361" s="28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</row>
    <row r="362" spans="1:36" x14ac:dyDescent="0.25">
      <c r="A362" s="23">
        <f t="shared" si="19"/>
        <v>1</v>
      </c>
      <c r="B362" s="23">
        <f t="shared" si="20"/>
        <v>2022</v>
      </c>
      <c r="C362" s="23">
        <v>361</v>
      </c>
      <c r="D362" s="24">
        <v>44562</v>
      </c>
      <c r="E362" s="25">
        <f>IF(ISBLANK(table!F362),NA(),table!F362)</f>
        <v>68099</v>
      </c>
      <c r="F362" s="26" t="e">
        <f>IFERROR(IF(AND(ISERROR($E363),ISERROR(INDEX(GroceryNSAF!B$2:B$251,MATCH(GroceryNSA!$C362,GroceryNSAF!$A$2:$A$251,0)))),$E362,INDEX(GroceryNSAF!B$2:B$251,MATCH(GroceryNSA!$C362,GroceryNSAF!$A$2:$A$251,0))),NA())</f>
        <v>#N/A</v>
      </c>
      <c r="G362" s="25" t="e">
        <f>IFERROR(IF(AND(ISERROR($E363),ISERROR(INDEX(GroceryNSAF!C$2:C$251,MATCH(GroceryNSA!$C362,GroceryNSAF!$A$2:$A$251,0)))),$E362,INDEX(GroceryNSAF!C$2:C$251,MATCH(GroceryNSA!$C362,GroceryNSAF!$A$2:$A$251,0))),NA())</f>
        <v>#N/A</v>
      </c>
      <c r="H362" s="25" t="e">
        <f>IFERROR(IF(AND(ISERROR($E363),ISERROR(INDEX(GroceryNSAF!D$2:D$251,MATCH(GroceryNSA!$C362,GroceryNSAF!$A$2:$A$251,0)))),$E362,INDEX(GroceryNSAF!D$2:D$251,MATCH(GroceryNSA!$C362,GroceryNSAF!$A$2:$A$251,0))),NA())</f>
        <v>#N/A</v>
      </c>
      <c r="I362" s="25" t="e">
        <f>IFERROR(IF(AND(ISERROR($E363),ISERROR(INDEX(GroceryNSAF!E$2:E$251,MATCH(GroceryNSA!$C362,GroceryNSAF!$A$2:$A$251,0)))),$E362,INDEX(GroceryNSAF!E$2:E$251,MATCH(GroceryNSA!$C362,GroceryNSAF!$A$2:$A$251,0))),NA())</f>
        <v>#N/A</v>
      </c>
      <c r="J362" s="25" t="e">
        <f>IFERROR(IF(AND(ISERROR($E363),ISERROR(INDEX(GroceryNSAF!F$2:F$251,MATCH(GroceryNSA!$C362,GroceryNSAF!$A$2:$A$251,0)))),$E362,INDEX(GroceryNSAF!F$2:F$251,MATCH(GroceryNSA!$C362,GroceryNSAF!$A$2:$A$251,0))),NA())</f>
        <v>#N/A</v>
      </c>
      <c r="V362" s="28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</row>
    <row r="363" spans="1:36" x14ac:dyDescent="0.25">
      <c r="A363" s="23">
        <f t="shared" si="19"/>
        <v>2</v>
      </c>
      <c r="B363" s="23">
        <f t="shared" si="20"/>
        <v>2022</v>
      </c>
      <c r="C363" s="23">
        <v>362</v>
      </c>
      <c r="D363" s="24">
        <v>44593</v>
      </c>
      <c r="E363" s="25">
        <f>IF(ISBLANK(table!F363),NA(),table!F363)</f>
        <v>62339</v>
      </c>
      <c r="F363" s="26" t="e">
        <f>IFERROR(IF(AND(ISERROR($E364),ISERROR(INDEX(GroceryNSAF!B$2:B$251,MATCH(GroceryNSA!$C363,GroceryNSAF!$A$2:$A$251,0)))),$E363,INDEX(GroceryNSAF!B$2:B$251,MATCH(GroceryNSA!$C363,GroceryNSAF!$A$2:$A$251,0))),NA())</f>
        <v>#N/A</v>
      </c>
      <c r="G363" s="25" t="e">
        <f>IFERROR(IF(AND(ISERROR($E364),ISERROR(INDEX(GroceryNSAF!C$2:C$251,MATCH(GroceryNSA!$C363,GroceryNSAF!$A$2:$A$251,0)))),$E363,INDEX(GroceryNSAF!C$2:C$251,MATCH(GroceryNSA!$C363,GroceryNSAF!$A$2:$A$251,0))),NA())</f>
        <v>#N/A</v>
      </c>
      <c r="H363" s="25" t="e">
        <f>IFERROR(IF(AND(ISERROR($E364),ISERROR(INDEX(GroceryNSAF!D$2:D$251,MATCH(GroceryNSA!$C363,GroceryNSAF!$A$2:$A$251,0)))),$E363,INDEX(GroceryNSAF!D$2:D$251,MATCH(GroceryNSA!$C363,GroceryNSAF!$A$2:$A$251,0))),NA())</f>
        <v>#N/A</v>
      </c>
      <c r="I363" s="25" t="e">
        <f>IFERROR(IF(AND(ISERROR($E364),ISERROR(INDEX(GroceryNSAF!E$2:E$251,MATCH(GroceryNSA!$C363,GroceryNSAF!$A$2:$A$251,0)))),$E363,INDEX(GroceryNSAF!E$2:E$251,MATCH(GroceryNSA!$C363,GroceryNSAF!$A$2:$A$251,0))),NA())</f>
        <v>#N/A</v>
      </c>
      <c r="J363" s="25" t="e">
        <f>IFERROR(IF(AND(ISERROR($E364),ISERROR(INDEX(GroceryNSAF!F$2:F$251,MATCH(GroceryNSA!$C363,GroceryNSAF!$A$2:$A$251,0)))),$E363,INDEX(GroceryNSAF!F$2:F$251,MATCH(GroceryNSA!$C363,GroceryNSAF!$A$2:$A$251,0))),NA())</f>
        <v>#N/A</v>
      </c>
      <c r="V363" s="28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</row>
    <row r="364" spans="1:36" x14ac:dyDescent="0.25">
      <c r="A364" s="23">
        <f t="shared" si="19"/>
        <v>3</v>
      </c>
      <c r="B364" s="23">
        <f t="shared" si="20"/>
        <v>2022</v>
      </c>
      <c r="C364" s="23">
        <v>363</v>
      </c>
      <c r="D364" s="24">
        <v>44621</v>
      </c>
      <c r="E364" s="25">
        <f>IF(ISBLANK(table!F364),NA(),table!F364)</f>
        <v>68614</v>
      </c>
      <c r="F364" s="26" t="e">
        <f>IFERROR(IF(AND(ISERROR($E365),ISERROR(INDEX(GroceryNSAF!B$2:B$251,MATCH(GroceryNSA!$C364,GroceryNSAF!$A$2:$A$251,0)))),$E364,INDEX(GroceryNSAF!B$2:B$251,MATCH(GroceryNSA!$C364,GroceryNSAF!$A$2:$A$251,0))),NA())</f>
        <v>#N/A</v>
      </c>
      <c r="G364" s="25" t="e">
        <f>IFERROR(IF(AND(ISERROR($E365),ISERROR(INDEX(GroceryNSAF!C$2:C$251,MATCH(GroceryNSA!$C364,GroceryNSAF!$A$2:$A$251,0)))),$E364,INDEX(GroceryNSAF!C$2:C$251,MATCH(GroceryNSA!$C364,GroceryNSAF!$A$2:$A$251,0))),NA())</f>
        <v>#N/A</v>
      </c>
      <c r="H364" s="25" t="e">
        <f>IFERROR(IF(AND(ISERROR($E365),ISERROR(INDEX(GroceryNSAF!D$2:D$251,MATCH(GroceryNSA!$C364,GroceryNSAF!$A$2:$A$251,0)))),$E364,INDEX(GroceryNSAF!D$2:D$251,MATCH(GroceryNSA!$C364,GroceryNSAF!$A$2:$A$251,0))),NA())</f>
        <v>#N/A</v>
      </c>
      <c r="I364" s="25" t="e">
        <f>IFERROR(IF(AND(ISERROR($E365),ISERROR(INDEX(GroceryNSAF!E$2:E$251,MATCH(GroceryNSA!$C364,GroceryNSAF!$A$2:$A$251,0)))),$E364,INDEX(GroceryNSAF!E$2:E$251,MATCH(GroceryNSA!$C364,GroceryNSAF!$A$2:$A$251,0))),NA())</f>
        <v>#N/A</v>
      </c>
      <c r="J364" s="25" t="e">
        <f>IFERROR(IF(AND(ISERROR($E365),ISERROR(INDEX(GroceryNSAF!F$2:F$251,MATCH(GroceryNSA!$C364,GroceryNSAF!$A$2:$A$251,0)))),$E364,INDEX(GroceryNSAF!F$2:F$251,MATCH(GroceryNSA!$C364,GroceryNSAF!$A$2:$A$251,0))),NA())</f>
        <v>#N/A</v>
      </c>
      <c r="V364" s="28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</row>
    <row r="365" spans="1:36" x14ac:dyDescent="0.25">
      <c r="A365" s="23">
        <f t="shared" si="19"/>
        <v>4</v>
      </c>
      <c r="B365" s="23">
        <f t="shared" si="20"/>
        <v>2022</v>
      </c>
      <c r="C365" s="23">
        <v>364</v>
      </c>
      <c r="D365" s="24">
        <v>44652</v>
      </c>
      <c r="E365" s="25">
        <f>IF(ISBLANK(table!F365),NA(),table!F365)</f>
        <v>68404</v>
      </c>
      <c r="F365" s="26" t="e">
        <f>IFERROR(IF(AND(ISERROR($E366),ISERROR(INDEX(GroceryNSAF!B$2:B$251,MATCH(GroceryNSA!$C365,GroceryNSAF!$A$2:$A$251,0)))),$E365,INDEX(GroceryNSAF!B$2:B$251,MATCH(GroceryNSA!$C365,GroceryNSAF!$A$2:$A$251,0))),NA())</f>
        <v>#N/A</v>
      </c>
      <c r="G365" s="25" t="e">
        <f>IFERROR(IF(AND(ISERROR($E366),ISERROR(INDEX(GroceryNSAF!C$2:C$251,MATCH(GroceryNSA!$C365,GroceryNSAF!$A$2:$A$251,0)))),$E365,INDEX(GroceryNSAF!C$2:C$251,MATCH(GroceryNSA!$C365,GroceryNSAF!$A$2:$A$251,0))),NA())</f>
        <v>#N/A</v>
      </c>
      <c r="H365" s="25" t="e">
        <f>IFERROR(IF(AND(ISERROR($E366),ISERROR(INDEX(GroceryNSAF!D$2:D$251,MATCH(GroceryNSA!$C365,GroceryNSAF!$A$2:$A$251,0)))),$E365,INDEX(GroceryNSAF!D$2:D$251,MATCH(GroceryNSA!$C365,GroceryNSAF!$A$2:$A$251,0))),NA())</f>
        <v>#N/A</v>
      </c>
      <c r="I365" s="25" t="e">
        <f>IFERROR(IF(AND(ISERROR($E366),ISERROR(INDEX(GroceryNSAF!E$2:E$251,MATCH(GroceryNSA!$C365,GroceryNSAF!$A$2:$A$251,0)))),$E365,INDEX(GroceryNSAF!E$2:E$251,MATCH(GroceryNSA!$C365,GroceryNSAF!$A$2:$A$251,0))),NA())</f>
        <v>#N/A</v>
      </c>
      <c r="J365" s="25" t="e">
        <f>IFERROR(IF(AND(ISERROR($E366),ISERROR(INDEX(GroceryNSAF!F$2:F$251,MATCH(GroceryNSA!$C365,GroceryNSAF!$A$2:$A$251,0)))),$E365,INDEX(GroceryNSAF!F$2:F$251,MATCH(GroceryNSA!$C365,GroceryNSAF!$A$2:$A$251,0))),NA())</f>
        <v>#N/A</v>
      </c>
      <c r="V365" s="28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</row>
    <row r="366" spans="1:36" x14ac:dyDescent="0.25">
      <c r="A366" s="23">
        <f t="shared" si="19"/>
        <v>5</v>
      </c>
      <c r="B366" s="23">
        <f t="shared" si="20"/>
        <v>2022</v>
      </c>
      <c r="C366" s="23">
        <v>365</v>
      </c>
      <c r="D366" s="24">
        <v>44682</v>
      </c>
      <c r="E366" s="25">
        <f>IF(ISBLANK(table!F366),NA(),table!F366)</f>
        <v>71460</v>
      </c>
      <c r="F366" s="26" t="e">
        <f>IFERROR(IF(AND(ISERROR($E367),ISERROR(INDEX(GroceryNSAF!B$2:B$251,MATCH(GroceryNSA!$C366,GroceryNSAF!$A$2:$A$251,0)))),$E366,INDEX(GroceryNSAF!B$2:B$251,MATCH(GroceryNSA!$C366,GroceryNSAF!$A$2:$A$251,0))),NA())</f>
        <v>#N/A</v>
      </c>
      <c r="G366" s="25" t="e">
        <f>IFERROR(IF(AND(ISERROR($E367),ISERROR(INDEX(GroceryNSAF!C$2:C$251,MATCH(GroceryNSA!$C366,GroceryNSAF!$A$2:$A$251,0)))),$E366,INDEX(GroceryNSAF!C$2:C$251,MATCH(GroceryNSA!$C366,GroceryNSAF!$A$2:$A$251,0))),NA())</f>
        <v>#N/A</v>
      </c>
      <c r="H366" s="25" t="e">
        <f>IFERROR(IF(AND(ISERROR($E367),ISERROR(INDEX(GroceryNSAF!D$2:D$251,MATCH(GroceryNSA!$C366,GroceryNSAF!$A$2:$A$251,0)))),$E366,INDEX(GroceryNSAF!D$2:D$251,MATCH(GroceryNSA!$C366,GroceryNSAF!$A$2:$A$251,0))),NA())</f>
        <v>#N/A</v>
      </c>
      <c r="I366" s="25" t="e">
        <f>IFERROR(IF(AND(ISERROR($E367),ISERROR(INDEX(GroceryNSAF!E$2:E$251,MATCH(GroceryNSA!$C366,GroceryNSAF!$A$2:$A$251,0)))),$E366,INDEX(GroceryNSAF!E$2:E$251,MATCH(GroceryNSA!$C366,GroceryNSAF!$A$2:$A$251,0))),NA())</f>
        <v>#N/A</v>
      </c>
      <c r="J366" s="25" t="e">
        <f>IFERROR(IF(AND(ISERROR($E367),ISERROR(INDEX(GroceryNSAF!F$2:F$251,MATCH(GroceryNSA!$C366,GroceryNSAF!$A$2:$A$251,0)))),$E366,INDEX(GroceryNSAF!F$2:F$251,MATCH(GroceryNSA!$C366,GroceryNSAF!$A$2:$A$251,0))),NA())</f>
        <v>#N/A</v>
      </c>
      <c r="V366" s="28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</row>
    <row r="367" spans="1:36" x14ac:dyDescent="0.25">
      <c r="A367" s="23">
        <f t="shared" si="19"/>
        <v>6</v>
      </c>
      <c r="B367" s="23">
        <f t="shared" si="20"/>
        <v>2022</v>
      </c>
      <c r="C367" s="23">
        <v>366</v>
      </c>
      <c r="D367" s="24">
        <v>44713</v>
      </c>
      <c r="E367" s="25">
        <f>IF(ISBLANK(table!F367),NA(),table!F367)</f>
        <v>71214</v>
      </c>
      <c r="F367" s="26" t="e">
        <f>IFERROR(IF(AND(ISERROR($E368),ISERROR(INDEX(GroceryNSAF!B$2:B$251,MATCH(GroceryNSA!$C367,GroceryNSAF!$A$2:$A$251,0)))),$E367,INDEX(GroceryNSAF!B$2:B$251,MATCH(GroceryNSA!$C367,GroceryNSAF!$A$2:$A$251,0))),NA())</f>
        <v>#N/A</v>
      </c>
      <c r="G367" s="25" t="e">
        <f>IFERROR(IF(AND(ISERROR($E368),ISERROR(INDEX(GroceryNSAF!C$2:C$251,MATCH(GroceryNSA!$C367,GroceryNSAF!$A$2:$A$251,0)))),$E367,INDEX(GroceryNSAF!C$2:C$251,MATCH(GroceryNSA!$C367,GroceryNSAF!$A$2:$A$251,0))),NA())</f>
        <v>#N/A</v>
      </c>
      <c r="H367" s="25" t="e">
        <f>IFERROR(IF(AND(ISERROR($E368),ISERROR(INDEX(GroceryNSAF!D$2:D$251,MATCH(GroceryNSA!$C367,GroceryNSAF!$A$2:$A$251,0)))),$E367,INDEX(GroceryNSAF!D$2:D$251,MATCH(GroceryNSA!$C367,GroceryNSAF!$A$2:$A$251,0))),NA())</f>
        <v>#N/A</v>
      </c>
      <c r="I367" s="25" t="e">
        <f>IFERROR(IF(AND(ISERROR($E368),ISERROR(INDEX(GroceryNSAF!E$2:E$251,MATCH(GroceryNSA!$C367,GroceryNSAF!$A$2:$A$251,0)))),$E367,INDEX(GroceryNSAF!E$2:E$251,MATCH(GroceryNSA!$C367,GroceryNSAF!$A$2:$A$251,0))),NA())</f>
        <v>#N/A</v>
      </c>
      <c r="J367" s="25" t="e">
        <f>IFERROR(IF(AND(ISERROR($E368),ISERROR(INDEX(GroceryNSAF!F$2:F$251,MATCH(GroceryNSA!$C367,GroceryNSAF!$A$2:$A$251,0)))),$E367,INDEX(GroceryNSAF!F$2:F$251,MATCH(GroceryNSA!$C367,GroceryNSAF!$A$2:$A$251,0))),NA())</f>
        <v>#N/A</v>
      </c>
      <c r="V367" s="28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</row>
    <row r="368" spans="1:36" x14ac:dyDescent="0.25">
      <c r="A368" s="23">
        <f t="shared" si="19"/>
        <v>7</v>
      </c>
      <c r="B368" s="23">
        <f t="shared" si="20"/>
        <v>2022</v>
      </c>
      <c r="C368" s="23">
        <v>367</v>
      </c>
      <c r="D368" s="24">
        <v>44743</v>
      </c>
      <c r="E368" s="25">
        <f>IF(ISBLANK(table!F368),NA(),table!F368)</f>
        <v>72953</v>
      </c>
      <c r="F368" s="26" t="e">
        <f>IFERROR(IF(AND(ISERROR($E369),ISERROR(INDEX(GroceryNSAF!B$2:B$251,MATCH(GroceryNSA!$C368,GroceryNSAF!$A$2:$A$251,0)))),$E368,INDEX(GroceryNSAF!B$2:B$251,MATCH(GroceryNSA!$C368,GroceryNSAF!$A$2:$A$251,0))),NA())</f>
        <v>#N/A</v>
      </c>
      <c r="G368" s="25" t="e">
        <f>IFERROR(IF(AND(ISERROR($E369),ISERROR(INDEX(GroceryNSAF!C$2:C$251,MATCH(GroceryNSA!$C368,GroceryNSAF!$A$2:$A$251,0)))),$E368,INDEX(GroceryNSAF!C$2:C$251,MATCH(GroceryNSA!$C368,GroceryNSAF!$A$2:$A$251,0))),NA())</f>
        <v>#N/A</v>
      </c>
      <c r="H368" s="25" t="e">
        <f>IFERROR(IF(AND(ISERROR($E369),ISERROR(INDEX(GroceryNSAF!D$2:D$251,MATCH(GroceryNSA!$C368,GroceryNSAF!$A$2:$A$251,0)))),$E368,INDEX(GroceryNSAF!D$2:D$251,MATCH(GroceryNSA!$C368,GroceryNSAF!$A$2:$A$251,0))),NA())</f>
        <v>#N/A</v>
      </c>
      <c r="I368" s="25" t="e">
        <f>IFERROR(IF(AND(ISERROR($E369),ISERROR(INDEX(GroceryNSAF!E$2:E$251,MATCH(GroceryNSA!$C368,GroceryNSAF!$A$2:$A$251,0)))),$E368,INDEX(GroceryNSAF!E$2:E$251,MATCH(GroceryNSA!$C368,GroceryNSAF!$A$2:$A$251,0))),NA())</f>
        <v>#N/A</v>
      </c>
      <c r="J368" s="25" t="e">
        <f>IFERROR(IF(AND(ISERROR($E369),ISERROR(INDEX(GroceryNSAF!F$2:F$251,MATCH(GroceryNSA!$C368,GroceryNSAF!$A$2:$A$251,0)))),$E368,INDEX(GroceryNSAF!F$2:F$251,MATCH(GroceryNSA!$C368,GroceryNSAF!$A$2:$A$251,0))),NA())</f>
        <v>#N/A</v>
      </c>
      <c r="V368" s="28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</row>
    <row r="369" spans="1:36" x14ac:dyDescent="0.25">
      <c r="A369" s="23">
        <f t="shared" si="19"/>
        <v>8</v>
      </c>
      <c r="B369" s="23">
        <f t="shared" si="20"/>
        <v>2022</v>
      </c>
      <c r="C369" s="23">
        <v>368</v>
      </c>
      <c r="D369" s="24">
        <v>44774</v>
      </c>
      <c r="E369" s="25">
        <f>IF(ISBLANK(table!F369),NA(),table!F369)</f>
        <v>71825</v>
      </c>
      <c r="F369" s="26" t="e">
        <f>IFERROR(IF(AND(ISERROR($E370),ISERROR(INDEX(GroceryNSAF!B$2:B$251,MATCH(GroceryNSA!$C369,GroceryNSAF!$A$2:$A$251,0)))),$E369,INDEX(GroceryNSAF!B$2:B$251,MATCH(GroceryNSA!$C369,GroceryNSAF!$A$2:$A$251,0))),NA())</f>
        <v>#N/A</v>
      </c>
      <c r="G369" s="25" t="e">
        <f>IFERROR(IF(AND(ISERROR($E370),ISERROR(INDEX(GroceryNSAF!C$2:C$251,MATCH(GroceryNSA!$C369,GroceryNSAF!$A$2:$A$251,0)))),$E369,INDEX(GroceryNSAF!C$2:C$251,MATCH(GroceryNSA!$C369,GroceryNSAF!$A$2:$A$251,0))),NA())</f>
        <v>#N/A</v>
      </c>
      <c r="H369" s="25" t="e">
        <f>IFERROR(IF(AND(ISERROR($E370),ISERROR(INDEX(GroceryNSAF!D$2:D$251,MATCH(GroceryNSA!$C369,GroceryNSAF!$A$2:$A$251,0)))),$E369,INDEX(GroceryNSAF!D$2:D$251,MATCH(GroceryNSA!$C369,GroceryNSAF!$A$2:$A$251,0))),NA())</f>
        <v>#N/A</v>
      </c>
      <c r="I369" s="25" t="e">
        <f>IFERROR(IF(AND(ISERROR($E370),ISERROR(INDEX(GroceryNSAF!E$2:E$251,MATCH(GroceryNSA!$C369,GroceryNSAF!$A$2:$A$251,0)))),$E369,INDEX(GroceryNSAF!E$2:E$251,MATCH(GroceryNSA!$C369,GroceryNSAF!$A$2:$A$251,0))),NA())</f>
        <v>#N/A</v>
      </c>
      <c r="J369" s="25" t="e">
        <f>IFERROR(IF(AND(ISERROR($E370),ISERROR(INDEX(GroceryNSAF!F$2:F$251,MATCH(GroceryNSA!$C369,GroceryNSAF!$A$2:$A$251,0)))),$E369,INDEX(GroceryNSAF!F$2:F$251,MATCH(GroceryNSA!$C369,GroceryNSAF!$A$2:$A$251,0))),NA())</f>
        <v>#N/A</v>
      </c>
      <c r="V369" s="28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</row>
    <row r="370" spans="1:36" x14ac:dyDescent="0.25">
      <c r="A370" s="23">
        <f t="shared" si="19"/>
        <v>9</v>
      </c>
      <c r="B370" s="23">
        <f t="shared" si="20"/>
        <v>2022</v>
      </c>
      <c r="C370" s="23">
        <v>369</v>
      </c>
      <c r="D370" s="24">
        <v>44805</v>
      </c>
      <c r="E370" s="25">
        <f>IF(ISBLANK(table!F370),NA(),table!F370)</f>
        <v>70156</v>
      </c>
      <c r="F370" s="26" t="e">
        <f>IFERROR(IF(AND(ISERROR($E371),ISERROR(INDEX(GroceryNSAF!B$2:B$251,MATCH(GroceryNSA!$C370,GroceryNSAF!$A$2:$A$251,0)))),$E370,INDEX(GroceryNSAF!B$2:B$251,MATCH(GroceryNSA!$C370,GroceryNSAF!$A$2:$A$251,0))),NA())</f>
        <v>#N/A</v>
      </c>
      <c r="G370" s="25" t="e">
        <f>IFERROR(IF(AND(ISERROR($E371),ISERROR(INDEX(GroceryNSAF!C$2:C$251,MATCH(GroceryNSA!$C370,GroceryNSAF!$A$2:$A$251,0)))),$E370,INDEX(GroceryNSAF!C$2:C$251,MATCH(GroceryNSA!$C370,GroceryNSAF!$A$2:$A$251,0))),NA())</f>
        <v>#N/A</v>
      </c>
      <c r="H370" s="25" t="e">
        <f>IFERROR(IF(AND(ISERROR($E371),ISERROR(INDEX(GroceryNSAF!D$2:D$251,MATCH(GroceryNSA!$C370,GroceryNSAF!$A$2:$A$251,0)))),$E370,INDEX(GroceryNSAF!D$2:D$251,MATCH(GroceryNSA!$C370,GroceryNSAF!$A$2:$A$251,0))),NA())</f>
        <v>#N/A</v>
      </c>
      <c r="I370" s="25" t="e">
        <f>IFERROR(IF(AND(ISERROR($E371),ISERROR(INDEX(GroceryNSAF!E$2:E$251,MATCH(GroceryNSA!$C370,GroceryNSAF!$A$2:$A$251,0)))),$E370,INDEX(GroceryNSAF!E$2:E$251,MATCH(GroceryNSA!$C370,GroceryNSAF!$A$2:$A$251,0))),NA())</f>
        <v>#N/A</v>
      </c>
      <c r="J370" s="25" t="e">
        <f>IFERROR(IF(AND(ISERROR($E371),ISERROR(INDEX(GroceryNSAF!F$2:F$251,MATCH(GroceryNSA!$C370,GroceryNSAF!$A$2:$A$251,0)))),$E370,INDEX(GroceryNSAF!F$2:F$251,MATCH(GroceryNSA!$C370,GroceryNSAF!$A$2:$A$251,0))),NA())</f>
        <v>#N/A</v>
      </c>
      <c r="V370" s="28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</row>
    <row r="371" spans="1:36" x14ac:dyDescent="0.25">
      <c r="A371" s="23">
        <f t="shared" si="19"/>
        <v>10</v>
      </c>
      <c r="B371" s="23">
        <f t="shared" si="20"/>
        <v>2022</v>
      </c>
      <c r="C371" s="23">
        <v>370</v>
      </c>
      <c r="D371" s="24">
        <v>44835</v>
      </c>
      <c r="E371" s="25">
        <f>IF(ISBLANK(table!F371),NA(),table!F371)</f>
        <v>72607</v>
      </c>
      <c r="F371" s="26" t="e">
        <f>IFERROR(IF(AND(ISERROR($E372),ISERROR(INDEX(GroceryNSAF!B$2:B$251,MATCH(GroceryNSA!$C371,GroceryNSAF!$A$2:$A$251,0)))),$E371,INDEX(GroceryNSAF!B$2:B$251,MATCH(GroceryNSA!$C371,GroceryNSAF!$A$2:$A$251,0))),NA())</f>
        <v>#N/A</v>
      </c>
      <c r="G371" s="25" t="e">
        <f>IFERROR(IF(AND(ISERROR($E372),ISERROR(INDEX(GroceryNSAF!C$2:C$251,MATCH(GroceryNSA!$C371,GroceryNSAF!$A$2:$A$251,0)))),$E371,INDEX(GroceryNSAF!C$2:C$251,MATCH(GroceryNSA!$C371,GroceryNSAF!$A$2:$A$251,0))),NA())</f>
        <v>#N/A</v>
      </c>
      <c r="H371" s="25" t="e">
        <f>IFERROR(IF(AND(ISERROR($E372),ISERROR(INDEX(GroceryNSAF!D$2:D$251,MATCH(GroceryNSA!$C371,GroceryNSAF!$A$2:$A$251,0)))),$E371,INDEX(GroceryNSAF!D$2:D$251,MATCH(GroceryNSA!$C371,GroceryNSAF!$A$2:$A$251,0))),NA())</f>
        <v>#N/A</v>
      </c>
      <c r="I371" s="25" t="e">
        <f>IFERROR(IF(AND(ISERROR($E372),ISERROR(INDEX(GroceryNSAF!E$2:E$251,MATCH(GroceryNSA!$C371,GroceryNSAF!$A$2:$A$251,0)))),$E371,INDEX(GroceryNSAF!E$2:E$251,MATCH(GroceryNSA!$C371,GroceryNSAF!$A$2:$A$251,0))),NA())</f>
        <v>#N/A</v>
      </c>
      <c r="J371" s="25" t="e">
        <f>IFERROR(IF(AND(ISERROR($E372),ISERROR(INDEX(GroceryNSAF!F$2:F$251,MATCH(GroceryNSA!$C371,GroceryNSAF!$A$2:$A$251,0)))),$E371,INDEX(GroceryNSAF!F$2:F$251,MATCH(GroceryNSA!$C371,GroceryNSAF!$A$2:$A$251,0))),NA())</f>
        <v>#N/A</v>
      </c>
      <c r="V371" s="28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</row>
    <row r="372" spans="1:36" x14ac:dyDescent="0.25">
      <c r="A372" s="23">
        <f t="shared" si="19"/>
        <v>11</v>
      </c>
      <c r="B372" s="23">
        <f t="shared" si="20"/>
        <v>2022</v>
      </c>
      <c r="C372" s="23">
        <v>371</v>
      </c>
      <c r="D372" s="24">
        <v>44866</v>
      </c>
      <c r="E372" s="25">
        <f>IF(ISBLANK(table!F372),NA(),table!F372)</f>
        <v>73388</v>
      </c>
      <c r="F372" s="26" t="e">
        <f>IFERROR(IF(AND(ISERROR($E373),ISERROR(INDEX(GroceryNSAF!B$2:B$251,MATCH(GroceryNSA!$C372,GroceryNSAF!$A$2:$A$251,0)))),$E372,INDEX(GroceryNSAF!B$2:B$251,MATCH(GroceryNSA!$C372,GroceryNSAF!$A$2:$A$251,0))),NA())</f>
        <v>#N/A</v>
      </c>
      <c r="G372" s="25" t="e">
        <f>IFERROR(IF(AND(ISERROR($E373),ISERROR(INDEX(GroceryNSAF!C$2:C$251,MATCH(GroceryNSA!$C372,GroceryNSAF!$A$2:$A$251,0)))),$E372,INDEX(GroceryNSAF!C$2:C$251,MATCH(GroceryNSA!$C372,GroceryNSAF!$A$2:$A$251,0))),NA())</f>
        <v>#N/A</v>
      </c>
      <c r="H372" s="25" t="e">
        <f>IFERROR(IF(AND(ISERROR($E373),ISERROR(INDEX(GroceryNSAF!D$2:D$251,MATCH(GroceryNSA!$C372,GroceryNSAF!$A$2:$A$251,0)))),$E372,INDEX(GroceryNSAF!D$2:D$251,MATCH(GroceryNSA!$C372,GroceryNSAF!$A$2:$A$251,0))),NA())</f>
        <v>#N/A</v>
      </c>
      <c r="I372" s="25" t="e">
        <f>IFERROR(IF(AND(ISERROR($E373),ISERROR(INDEX(GroceryNSAF!E$2:E$251,MATCH(GroceryNSA!$C372,GroceryNSAF!$A$2:$A$251,0)))),$E372,INDEX(GroceryNSAF!E$2:E$251,MATCH(GroceryNSA!$C372,GroceryNSAF!$A$2:$A$251,0))),NA())</f>
        <v>#N/A</v>
      </c>
      <c r="J372" s="25" t="e">
        <f>IFERROR(IF(AND(ISERROR($E373),ISERROR(INDEX(GroceryNSAF!F$2:F$251,MATCH(GroceryNSA!$C372,GroceryNSAF!$A$2:$A$251,0)))),$E372,INDEX(GroceryNSAF!F$2:F$251,MATCH(GroceryNSA!$C372,GroceryNSAF!$A$2:$A$251,0))),NA())</f>
        <v>#N/A</v>
      </c>
      <c r="V372" s="28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</row>
    <row r="373" spans="1:36" x14ac:dyDescent="0.25">
      <c r="A373" s="23">
        <f t="shared" si="19"/>
        <v>12</v>
      </c>
      <c r="B373" s="23">
        <f t="shared" si="20"/>
        <v>2022</v>
      </c>
      <c r="C373" s="23">
        <v>372</v>
      </c>
      <c r="D373" s="24">
        <v>44896</v>
      </c>
      <c r="E373" s="25">
        <f>IF(ISBLANK(table!F373),NA(),table!F373)</f>
        <v>77309</v>
      </c>
      <c r="F373" s="26" t="e">
        <f>IFERROR(IF(AND(ISERROR($E374),ISERROR(INDEX(GroceryNSAF!B$2:B$251,MATCH(GroceryNSA!$C373,GroceryNSAF!$A$2:$A$251,0)))),$E373,INDEX(GroceryNSAF!B$2:B$251,MATCH(GroceryNSA!$C373,GroceryNSAF!$A$2:$A$251,0))),NA())</f>
        <v>#N/A</v>
      </c>
      <c r="G373" s="25" t="e">
        <f>IFERROR(IF(AND(ISERROR($E374),ISERROR(INDEX(GroceryNSAF!C$2:C$251,MATCH(GroceryNSA!$C373,GroceryNSAF!$A$2:$A$251,0)))),$E373,INDEX(GroceryNSAF!C$2:C$251,MATCH(GroceryNSA!$C373,GroceryNSAF!$A$2:$A$251,0))),NA())</f>
        <v>#N/A</v>
      </c>
      <c r="H373" s="25" t="e">
        <f>IFERROR(IF(AND(ISERROR($E374),ISERROR(INDEX(GroceryNSAF!D$2:D$251,MATCH(GroceryNSA!$C373,GroceryNSAF!$A$2:$A$251,0)))),$E373,INDEX(GroceryNSAF!D$2:D$251,MATCH(GroceryNSA!$C373,GroceryNSAF!$A$2:$A$251,0))),NA())</f>
        <v>#N/A</v>
      </c>
      <c r="I373" s="25" t="e">
        <f>IFERROR(IF(AND(ISERROR($E374),ISERROR(INDEX(GroceryNSAF!E$2:E$251,MATCH(GroceryNSA!$C373,GroceryNSAF!$A$2:$A$251,0)))),$E373,INDEX(GroceryNSAF!E$2:E$251,MATCH(GroceryNSA!$C373,GroceryNSAF!$A$2:$A$251,0))),NA())</f>
        <v>#N/A</v>
      </c>
      <c r="J373" s="25" t="e">
        <f>IFERROR(IF(AND(ISERROR($E374),ISERROR(INDEX(GroceryNSAF!F$2:F$251,MATCH(GroceryNSA!$C373,GroceryNSAF!$A$2:$A$251,0)))),$E373,INDEX(GroceryNSAF!F$2:F$251,MATCH(GroceryNSA!$C373,GroceryNSAF!$A$2:$A$251,0))),NA())</f>
        <v>#N/A</v>
      </c>
      <c r="V373" s="28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</row>
    <row r="374" spans="1:36" x14ac:dyDescent="0.25">
      <c r="A374" s="23">
        <f t="shared" ref="A374:A437" si="21">MONTH(D374)</f>
        <v>1</v>
      </c>
      <c r="B374" s="23">
        <f t="shared" ref="B374:B437" si="22">YEAR(D374)</f>
        <v>2023</v>
      </c>
      <c r="C374" s="23">
        <v>373</v>
      </c>
      <c r="D374" s="24">
        <v>44927</v>
      </c>
      <c r="E374" s="25">
        <f>IF(ISBLANK(table!F374),NA(),table!F374)</f>
        <v>71132</v>
      </c>
      <c r="F374" s="26" t="e">
        <f>IFERROR(IF(AND(ISERROR($E375),ISERROR(INDEX(GroceryNSAF!B$2:B$251,MATCH(GroceryNSA!$C374,GroceryNSAF!$A$2:$A$251,0)))),$E374,INDEX(GroceryNSAF!B$2:B$251,MATCH(GroceryNSA!$C374,GroceryNSAF!$A$2:$A$251,0))),NA())</f>
        <v>#N/A</v>
      </c>
      <c r="G374" s="25" t="e">
        <f>IFERROR(IF(AND(ISERROR($E375),ISERROR(INDEX(GroceryNSAF!C$2:C$251,MATCH(GroceryNSA!$C374,GroceryNSAF!$A$2:$A$251,0)))),$E374,INDEX(GroceryNSAF!C$2:C$251,MATCH(GroceryNSA!$C374,GroceryNSAF!$A$2:$A$251,0))),NA())</f>
        <v>#N/A</v>
      </c>
      <c r="H374" s="25" t="e">
        <f>IFERROR(IF(AND(ISERROR($E375),ISERROR(INDEX(GroceryNSAF!D$2:D$251,MATCH(GroceryNSA!$C374,GroceryNSAF!$A$2:$A$251,0)))),$E374,INDEX(GroceryNSAF!D$2:D$251,MATCH(GroceryNSA!$C374,GroceryNSAF!$A$2:$A$251,0))),NA())</f>
        <v>#N/A</v>
      </c>
      <c r="I374" s="25" t="e">
        <f>IFERROR(IF(AND(ISERROR($E375),ISERROR(INDEX(GroceryNSAF!E$2:E$251,MATCH(GroceryNSA!$C374,GroceryNSAF!$A$2:$A$251,0)))),$E374,INDEX(GroceryNSAF!E$2:E$251,MATCH(GroceryNSA!$C374,GroceryNSAF!$A$2:$A$251,0))),NA())</f>
        <v>#N/A</v>
      </c>
      <c r="J374" s="25" t="e">
        <f>IFERROR(IF(AND(ISERROR($E375),ISERROR(INDEX(GroceryNSAF!F$2:F$251,MATCH(GroceryNSA!$C374,GroceryNSAF!$A$2:$A$251,0)))),$E374,INDEX(GroceryNSAF!F$2:F$251,MATCH(GroceryNSA!$C374,GroceryNSAF!$A$2:$A$251,0))),NA())</f>
        <v>#N/A</v>
      </c>
    </row>
    <row r="375" spans="1:36" x14ac:dyDescent="0.25">
      <c r="A375" s="23">
        <f t="shared" si="21"/>
        <v>2</v>
      </c>
      <c r="B375" s="23">
        <f t="shared" si="22"/>
        <v>2023</v>
      </c>
      <c r="C375" s="23">
        <v>374</v>
      </c>
      <c r="D375" s="24">
        <v>44958</v>
      </c>
      <c r="E375" s="25">
        <f>IF(ISBLANK(table!F375),NA(),table!F375)</f>
        <v>65939</v>
      </c>
      <c r="F375" s="26">
        <f>IFERROR(IF(AND(ISERROR($E376),ISERROR(INDEX(GroceryNSAF!B$2:B$251,MATCH(GroceryNSA!$C375,GroceryNSAF!$A$2:$A$251,0)))),$E375,INDEX(GroceryNSAF!B$2:B$251,MATCH(GroceryNSA!$C375,GroceryNSAF!$A$2:$A$251,0))),NA())</f>
        <v>65939</v>
      </c>
      <c r="G375" s="25">
        <f>IFERROR(IF(AND(ISERROR($E376),ISERROR(INDEX(GroceryNSAF!C$2:C$251,MATCH(GroceryNSA!$C375,GroceryNSAF!$A$2:$A$251,0)))),$E375,INDEX(GroceryNSAF!C$2:C$251,MATCH(GroceryNSA!$C375,GroceryNSAF!$A$2:$A$251,0))),NA())</f>
        <v>65939</v>
      </c>
      <c r="H375" s="25">
        <f>IFERROR(IF(AND(ISERROR($E376),ISERROR(INDEX(GroceryNSAF!D$2:D$251,MATCH(GroceryNSA!$C375,GroceryNSAF!$A$2:$A$251,0)))),$E375,INDEX(GroceryNSAF!D$2:D$251,MATCH(GroceryNSA!$C375,GroceryNSAF!$A$2:$A$251,0))),NA())</f>
        <v>65939</v>
      </c>
      <c r="I375" s="25">
        <f>IFERROR(IF(AND(ISERROR($E376),ISERROR(INDEX(GroceryNSAF!E$2:E$251,MATCH(GroceryNSA!$C375,GroceryNSAF!$A$2:$A$251,0)))),$E375,INDEX(GroceryNSAF!E$2:E$251,MATCH(GroceryNSA!$C375,GroceryNSAF!$A$2:$A$251,0))),NA())</f>
        <v>65939</v>
      </c>
      <c r="J375" s="25">
        <f>IFERROR(IF(AND(ISERROR($E376),ISERROR(INDEX(GroceryNSAF!F$2:F$251,MATCH(GroceryNSA!$C375,GroceryNSAF!$A$2:$A$251,0)))),$E375,INDEX(GroceryNSAF!F$2:F$251,MATCH(GroceryNSA!$C375,GroceryNSAF!$A$2:$A$251,0))),NA())</f>
        <v>65939</v>
      </c>
    </row>
    <row r="376" spans="1:36" x14ac:dyDescent="0.25">
      <c r="A376" s="23">
        <f t="shared" si="21"/>
        <v>3</v>
      </c>
      <c r="B376" s="23">
        <f t="shared" si="22"/>
        <v>2023</v>
      </c>
      <c r="C376" s="23">
        <v>375</v>
      </c>
      <c r="D376" s="24">
        <v>44986</v>
      </c>
      <c r="E376" s="25" t="e">
        <f>IF(ISBLANK(table!F376),NA(),table!F376)</f>
        <v>#N/A</v>
      </c>
      <c r="F376" s="26">
        <f>IFERROR(IF(AND(ISERROR($E377),ISERROR(INDEX(GroceryNSAF!B$2:B$251,MATCH(GroceryNSA!$C376,GroceryNSAF!$A$2:$A$251,0)))),$E376,INDEX(GroceryNSAF!B$2:B$251,MATCH(GroceryNSA!$C376,GroceryNSAF!$A$2:$A$251,0))),NA())</f>
        <v>71095.388821368295</v>
      </c>
      <c r="G376" s="25">
        <f>IFERROR(IF(AND(ISERROR($E377),ISERROR(INDEX(GroceryNSAF!C$2:C$251,MATCH(GroceryNSA!$C376,GroceryNSAF!$A$2:$A$251,0)))),$E376,INDEX(GroceryNSAF!C$2:C$251,MATCH(GroceryNSA!$C376,GroceryNSAF!$A$2:$A$251,0))),NA())</f>
        <v>68651.479011582502</v>
      </c>
      <c r="H376" s="25">
        <f>IFERROR(IF(AND(ISERROR($E377),ISERROR(INDEX(GroceryNSAF!D$2:D$251,MATCH(GroceryNSA!$C376,GroceryNSAF!$A$2:$A$251,0)))),$E376,INDEX(GroceryNSAF!D$2:D$251,MATCH(GroceryNSA!$C376,GroceryNSAF!$A$2:$A$251,0))),NA())</f>
        <v>73539.298631154001</v>
      </c>
      <c r="I376" s="25">
        <f>IFERROR(IF(AND(ISERROR($E377),ISERROR(INDEX(GroceryNSAF!E$2:E$251,MATCH(GroceryNSA!$C376,GroceryNSAF!$A$2:$A$251,0)))),$E376,INDEX(GroceryNSAF!E$2:E$251,MATCH(GroceryNSA!$C376,GroceryNSAF!$A$2:$A$251,0))),NA())</f>
        <v>67357.751306479302</v>
      </c>
      <c r="J376" s="25">
        <f>IFERROR(IF(AND(ISERROR($E377),ISERROR(INDEX(GroceryNSAF!F$2:F$251,MATCH(GroceryNSA!$C376,GroceryNSAF!$A$2:$A$251,0)))),$E376,INDEX(GroceryNSAF!F$2:F$251,MATCH(GroceryNSA!$C376,GroceryNSAF!$A$2:$A$251,0))),NA())</f>
        <v>74833.026336257302</v>
      </c>
    </row>
    <row r="377" spans="1:36" x14ac:dyDescent="0.25">
      <c r="A377" s="23">
        <f t="shared" si="21"/>
        <v>4</v>
      </c>
      <c r="B377" s="23">
        <f t="shared" si="22"/>
        <v>2023</v>
      </c>
      <c r="C377" s="23">
        <v>376</v>
      </c>
      <c r="D377" s="24">
        <v>45017</v>
      </c>
      <c r="E377" s="25" t="e">
        <f>IF(ISBLANK(table!F377),NA(),table!F377)</f>
        <v>#N/A</v>
      </c>
      <c r="F377" s="26">
        <f>IFERROR(IF(AND(ISERROR($E378),ISERROR(INDEX(GroceryNSAF!B$2:B$251,MATCH(GroceryNSA!$C377,GroceryNSAF!$A$2:$A$251,0)))),$E377,INDEX(GroceryNSAF!B$2:B$251,MATCH(GroceryNSA!$C377,GroceryNSAF!$A$2:$A$251,0))),NA())</f>
        <v>71891.564264727596</v>
      </c>
      <c r="G377" s="25">
        <f>IFERROR(IF(AND(ISERROR($E378),ISERROR(INDEX(GroceryNSAF!C$2:C$251,MATCH(GroceryNSA!$C377,GroceryNSAF!$A$2:$A$251,0)))),$E377,INDEX(GroceryNSAF!C$2:C$251,MATCH(GroceryNSA!$C377,GroceryNSAF!$A$2:$A$251,0))),NA())</f>
        <v>69325.193121077202</v>
      </c>
      <c r="H377" s="25">
        <f>IFERROR(IF(AND(ISERROR($E378),ISERROR(INDEX(GroceryNSAF!D$2:D$251,MATCH(GroceryNSA!$C377,GroceryNSAF!$A$2:$A$251,0)))),$E377,INDEX(GroceryNSAF!D$2:D$251,MATCH(GroceryNSA!$C377,GroceryNSAF!$A$2:$A$251,0))),NA())</f>
        <v>74457.935408378005</v>
      </c>
      <c r="I377" s="25">
        <f>IFERROR(IF(AND(ISERROR($E378),ISERROR(INDEX(GroceryNSAF!E$2:E$251,MATCH(GroceryNSA!$C377,GroceryNSAF!$A$2:$A$251,0)))),$E377,INDEX(GroceryNSAF!E$2:E$251,MATCH(GroceryNSA!$C377,GroceryNSAF!$A$2:$A$251,0))),NA())</f>
        <v>67966.638301736704</v>
      </c>
      <c r="J377" s="25">
        <f>IFERROR(IF(AND(ISERROR($E378),ISERROR(INDEX(GroceryNSAF!F$2:F$251,MATCH(GroceryNSA!$C377,GroceryNSAF!$A$2:$A$251,0)))),$E377,INDEX(GroceryNSAF!F$2:F$251,MATCH(GroceryNSA!$C377,GroceryNSAF!$A$2:$A$251,0))),NA())</f>
        <v>75816.490227718503</v>
      </c>
    </row>
    <row r="378" spans="1:36" x14ac:dyDescent="0.25">
      <c r="A378" s="23">
        <f t="shared" si="21"/>
        <v>5</v>
      </c>
      <c r="B378" s="23">
        <f t="shared" si="22"/>
        <v>2023</v>
      </c>
      <c r="C378" s="23">
        <v>377</v>
      </c>
      <c r="D378" s="24">
        <v>45047</v>
      </c>
      <c r="E378" s="25" t="e">
        <f>IF(ISBLANK(table!F378),NA(),table!F378)</f>
        <v>#N/A</v>
      </c>
      <c r="F378" s="26">
        <f>IFERROR(IF(AND(ISERROR($E379),ISERROR(INDEX(GroceryNSAF!B$2:B$251,MATCH(GroceryNSA!$C378,GroceryNSAF!$A$2:$A$251,0)))),$E378,INDEX(GroceryNSAF!B$2:B$251,MATCH(GroceryNSA!$C378,GroceryNSAF!$A$2:$A$251,0))),NA())</f>
        <v>73087.071420894703</v>
      </c>
      <c r="G378" s="25">
        <f>IFERROR(IF(AND(ISERROR($E379),ISERROR(INDEX(GroceryNSAF!C$2:C$251,MATCH(GroceryNSA!$C378,GroceryNSAF!$A$2:$A$251,0)))),$E378,INDEX(GroceryNSAF!C$2:C$251,MATCH(GroceryNSA!$C378,GroceryNSAF!$A$2:$A$251,0))),NA())</f>
        <v>70441.250472630505</v>
      </c>
      <c r="H378" s="25">
        <f>IFERROR(IF(AND(ISERROR($E379),ISERROR(INDEX(GroceryNSAF!D$2:D$251,MATCH(GroceryNSA!$C378,GroceryNSAF!$A$2:$A$251,0)))),$E378,INDEX(GroceryNSAF!D$2:D$251,MATCH(GroceryNSA!$C378,GroceryNSAF!$A$2:$A$251,0))),NA())</f>
        <v>75732.892369158901</v>
      </c>
      <c r="I378" s="25">
        <f>IFERROR(IF(AND(ISERROR($E379),ISERROR(INDEX(GroceryNSAF!E$2:E$251,MATCH(GroceryNSA!$C378,GroceryNSAF!$A$2:$A$251,0)))),$E378,INDEX(GroceryNSAF!E$2:E$251,MATCH(GroceryNSA!$C378,GroceryNSAF!$A$2:$A$251,0))),NA())</f>
        <v>69040.637467270804</v>
      </c>
      <c r="J378" s="25">
        <f>IFERROR(IF(AND(ISERROR($E379),ISERROR(INDEX(GroceryNSAF!F$2:F$251,MATCH(GroceryNSA!$C378,GroceryNSAF!$A$2:$A$251,0)))),$E378,INDEX(GroceryNSAF!F$2:F$251,MATCH(GroceryNSA!$C378,GroceryNSAF!$A$2:$A$251,0))),NA())</f>
        <v>77133.505374518601</v>
      </c>
    </row>
    <row r="379" spans="1:36" x14ac:dyDescent="0.25">
      <c r="A379" s="23">
        <f t="shared" si="21"/>
        <v>6</v>
      </c>
      <c r="B379" s="23">
        <f t="shared" si="22"/>
        <v>2023</v>
      </c>
      <c r="C379" s="23">
        <v>378</v>
      </c>
      <c r="D379" s="24">
        <v>45078</v>
      </c>
      <c r="E379" s="25" t="e">
        <f>IF(ISBLANK(table!F379),NA(),table!F379)</f>
        <v>#N/A</v>
      </c>
      <c r="F379" s="26">
        <f>IFERROR(IF(AND(ISERROR($E380),ISERROR(INDEX(GroceryNSAF!B$2:B$251,MATCH(GroceryNSA!$C379,GroceryNSAF!$A$2:$A$251,0)))),$E379,INDEX(GroceryNSAF!B$2:B$251,MATCH(GroceryNSA!$C379,GroceryNSAF!$A$2:$A$251,0))),NA())</f>
        <v>69920.369106418206</v>
      </c>
      <c r="G379" s="25">
        <f>IFERROR(IF(AND(ISERROR($E380),ISERROR(INDEX(GroceryNSAF!C$2:C$251,MATCH(GroceryNSA!$C379,GroceryNSAF!$A$2:$A$251,0)))),$E379,INDEX(GroceryNSAF!C$2:C$251,MATCH(GroceryNSA!$C379,GroceryNSAF!$A$2:$A$251,0))),NA())</f>
        <v>67221.207916174506</v>
      </c>
      <c r="H379" s="25">
        <f>IFERROR(IF(AND(ISERROR($E380),ISERROR(INDEX(GroceryNSAF!D$2:D$251,MATCH(GroceryNSA!$C379,GroceryNSAF!$A$2:$A$251,0)))),$E379,INDEX(GroceryNSAF!D$2:D$251,MATCH(GroceryNSA!$C379,GroceryNSAF!$A$2:$A$251,0))),NA())</f>
        <v>72619.530296661906</v>
      </c>
      <c r="I379" s="25">
        <f>IFERROR(IF(AND(ISERROR($E380),ISERROR(INDEX(GroceryNSAF!E$2:E$251,MATCH(GroceryNSA!$C379,GroceryNSAF!$A$2:$A$251,0)))),$E379,INDEX(GroceryNSAF!E$2:E$251,MATCH(GroceryNSA!$C379,GroceryNSAF!$A$2:$A$251,0))),NA())</f>
        <v>65792.358292356497</v>
      </c>
      <c r="J379" s="25">
        <f>IFERROR(IF(AND(ISERROR($E380),ISERROR(INDEX(GroceryNSAF!F$2:F$251,MATCH(GroceryNSA!$C379,GroceryNSAF!$A$2:$A$251,0)))),$E379,INDEX(GroceryNSAF!F$2:F$251,MATCH(GroceryNSA!$C379,GroceryNSAF!$A$2:$A$251,0))),NA())</f>
        <v>74048.379920480002</v>
      </c>
    </row>
    <row r="380" spans="1:36" x14ac:dyDescent="0.25">
      <c r="A380" s="23">
        <f t="shared" si="21"/>
        <v>7</v>
      </c>
      <c r="B380" s="23">
        <f t="shared" si="22"/>
        <v>2023</v>
      </c>
      <c r="C380" s="23">
        <v>379</v>
      </c>
      <c r="D380" s="24">
        <v>45108</v>
      </c>
      <c r="E380" s="25" t="e">
        <f>IF(ISBLANK(table!F380),NA(),table!F380)</f>
        <v>#N/A</v>
      </c>
      <c r="F380" s="26">
        <f>IFERROR(IF(AND(ISERROR($E381),ISERROR(INDEX(GroceryNSAF!B$2:B$251,MATCH(GroceryNSA!$C380,GroceryNSAF!$A$2:$A$251,0)))),$E380,INDEX(GroceryNSAF!B$2:B$251,MATCH(GroceryNSA!$C380,GroceryNSAF!$A$2:$A$251,0))),NA())</f>
        <v>69606.242565517197</v>
      </c>
      <c r="G380" s="25">
        <f>IFERROR(IF(AND(ISERROR($E381),ISERROR(INDEX(GroceryNSAF!C$2:C$251,MATCH(GroceryNSA!$C380,GroceryNSAF!$A$2:$A$251,0)))),$E380,INDEX(GroceryNSAF!C$2:C$251,MATCH(GroceryNSA!$C380,GroceryNSAF!$A$2:$A$251,0))),NA())</f>
        <v>66800.278965095393</v>
      </c>
      <c r="H380" s="25">
        <f>IFERROR(IF(AND(ISERROR($E381),ISERROR(INDEX(GroceryNSAF!D$2:D$251,MATCH(GroceryNSA!$C380,GroceryNSAF!$A$2:$A$251,0)))),$E380,INDEX(GroceryNSAF!D$2:D$251,MATCH(GroceryNSA!$C380,GroceryNSAF!$A$2:$A$251,0))),NA())</f>
        <v>72412.206165939002</v>
      </c>
      <c r="I380" s="25">
        <f>IFERROR(IF(AND(ISERROR($E381),ISERROR(INDEX(GroceryNSAF!E$2:E$251,MATCH(GroceryNSA!$C380,GroceryNSAF!$A$2:$A$251,0)))),$E380,INDEX(GroceryNSAF!E$2:E$251,MATCH(GroceryNSA!$C380,GroceryNSAF!$A$2:$A$251,0))),NA())</f>
        <v>65314.891560518903</v>
      </c>
      <c r="J380" s="25">
        <f>IFERROR(IF(AND(ISERROR($E381),ISERROR(INDEX(GroceryNSAF!F$2:F$251,MATCH(GroceryNSA!$C380,GroceryNSAF!$A$2:$A$251,0)))),$E380,INDEX(GroceryNSAF!F$2:F$251,MATCH(GroceryNSA!$C380,GroceryNSAF!$A$2:$A$251,0))),NA())</f>
        <v>73897.593570515601</v>
      </c>
    </row>
    <row r="381" spans="1:36" x14ac:dyDescent="0.25">
      <c r="A381" s="23">
        <f t="shared" si="21"/>
        <v>8</v>
      </c>
      <c r="B381" s="23">
        <f t="shared" si="22"/>
        <v>2023</v>
      </c>
      <c r="C381" s="23">
        <v>380</v>
      </c>
      <c r="D381" s="24">
        <v>45139</v>
      </c>
      <c r="E381" s="25" t="e">
        <f>IF(ISBLANK(table!F381),NA(),table!F381)</f>
        <v>#N/A</v>
      </c>
      <c r="F381" s="26">
        <f>IFERROR(IF(AND(ISERROR($E382),ISERROR(INDEX(GroceryNSAF!B$2:B$251,MATCH(GroceryNSA!$C381,GroceryNSAF!$A$2:$A$251,0)))),$E381,INDEX(GroceryNSAF!B$2:B$251,MATCH(GroceryNSA!$C381,GroceryNSAF!$A$2:$A$251,0))),NA())</f>
        <v>71465.1300332635</v>
      </c>
      <c r="G381" s="25">
        <f>IFERROR(IF(AND(ISERROR($E382),ISERROR(INDEX(GroceryNSAF!C$2:C$251,MATCH(GroceryNSA!$C381,GroceryNSAF!$A$2:$A$251,0)))),$E381,INDEX(GroceryNSAF!C$2:C$251,MATCH(GroceryNSA!$C381,GroceryNSAF!$A$2:$A$251,0))),NA())</f>
        <v>68296.332463523897</v>
      </c>
      <c r="H381" s="25">
        <f>IFERROR(IF(AND(ISERROR($E382),ISERROR(INDEX(GroceryNSAF!D$2:D$251,MATCH(GroceryNSA!$C381,GroceryNSAF!$A$2:$A$251,0)))),$E381,INDEX(GroceryNSAF!D$2:D$251,MATCH(GroceryNSA!$C381,GroceryNSAF!$A$2:$A$251,0))),NA())</f>
        <v>74633.927603003205</v>
      </c>
      <c r="I381" s="25">
        <f>IFERROR(IF(AND(ISERROR($E382),ISERROR(INDEX(GroceryNSAF!E$2:E$251,MATCH(GroceryNSA!$C381,GroceryNSAF!$A$2:$A$251,0)))),$E381,INDEX(GroceryNSAF!E$2:E$251,MATCH(GroceryNSA!$C381,GroceryNSAF!$A$2:$A$251,0))),NA())</f>
        <v>66618.872357827306</v>
      </c>
      <c r="J381" s="25">
        <f>IFERROR(IF(AND(ISERROR($E382),ISERROR(INDEX(GroceryNSAF!F$2:F$251,MATCH(GroceryNSA!$C381,GroceryNSAF!$A$2:$A$251,0)))),$E381,INDEX(GroceryNSAF!F$2:F$251,MATCH(GroceryNSA!$C381,GroceryNSAF!$A$2:$A$251,0))),NA())</f>
        <v>76311.387708699694</v>
      </c>
    </row>
    <row r="382" spans="1:36" x14ac:dyDescent="0.25">
      <c r="A382" s="23">
        <f t="shared" si="21"/>
        <v>9</v>
      </c>
      <c r="B382" s="23">
        <f t="shared" si="22"/>
        <v>2023</v>
      </c>
      <c r="C382" s="23">
        <v>381</v>
      </c>
      <c r="D382" s="24">
        <v>45170</v>
      </c>
      <c r="E382" s="25" t="e">
        <f>IF(ISBLANK(table!F382),NA(),table!F382)</f>
        <v>#N/A</v>
      </c>
      <c r="F382" s="26">
        <f>IFERROR(IF(AND(ISERROR($E383),ISERROR(INDEX(GroceryNSAF!B$2:B$251,MATCH(GroceryNSA!$C382,GroceryNSAF!$A$2:$A$251,0)))),$E382,INDEX(GroceryNSAF!B$2:B$251,MATCH(GroceryNSA!$C382,GroceryNSAF!$A$2:$A$251,0))),NA())</f>
        <v>71178.323638299204</v>
      </c>
      <c r="G382" s="25">
        <f>IFERROR(IF(AND(ISERROR($E383),ISERROR(INDEX(GroceryNSAF!C$2:C$251,MATCH(GroceryNSA!$C382,GroceryNSAF!$A$2:$A$251,0)))),$E382,INDEX(GroceryNSAF!C$2:C$251,MATCH(GroceryNSA!$C382,GroceryNSAF!$A$2:$A$251,0))),NA())</f>
        <v>67954.694205785898</v>
      </c>
      <c r="H382" s="25">
        <f>IFERROR(IF(AND(ISERROR($E383),ISERROR(INDEX(GroceryNSAF!D$2:D$251,MATCH(GroceryNSA!$C382,GroceryNSAF!$A$2:$A$251,0)))),$E382,INDEX(GroceryNSAF!D$2:D$251,MATCH(GroceryNSA!$C382,GroceryNSAF!$A$2:$A$251,0))),NA())</f>
        <v>74401.953070812495</v>
      </c>
      <c r="I382" s="25">
        <f>IFERROR(IF(AND(ISERROR($E383),ISERROR(INDEX(GroceryNSAF!E$2:E$251,MATCH(GroceryNSA!$C382,GroceryNSAF!$A$2:$A$251,0)))),$E382,INDEX(GroceryNSAF!E$2:E$251,MATCH(GroceryNSA!$C382,GroceryNSAF!$A$2:$A$251,0))),NA())</f>
        <v>66248.207865279604</v>
      </c>
      <c r="J382" s="25">
        <f>IFERROR(IF(AND(ISERROR($E383),ISERROR(INDEX(GroceryNSAF!F$2:F$251,MATCH(GroceryNSA!$C382,GroceryNSAF!$A$2:$A$251,0)))),$E382,INDEX(GroceryNSAF!F$2:F$251,MATCH(GroceryNSA!$C382,GroceryNSAF!$A$2:$A$251,0))),NA())</f>
        <v>76108.439411318701</v>
      </c>
    </row>
    <row r="383" spans="1:36" x14ac:dyDescent="0.25">
      <c r="A383" s="23">
        <f t="shared" si="21"/>
        <v>10</v>
      </c>
      <c r="B383" s="23">
        <f t="shared" si="22"/>
        <v>2023</v>
      </c>
      <c r="C383" s="23">
        <v>382</v>
      </c>
      <c r="D383" s="24">
        <v>45200</v>
      </c>
      <c r="E383" s="25" t="e">
        <f>IF(ISBLANK(table!F383),NA(),table!F383)</f>
        <v>#N/A</v>
      </c>
      <c r="F383" s="26">
        <f>IFERROR(IF(AND(ISERROR($E384),ISERROR(INDEX(GroceryNSAF!B$2:B$251,MATCH(GroceryNSA!$C383,GroceryNSAF!$A$2:$A$251,0)))),$E383,INDEX(GroceryNSAF!B$2:B$251,MATCH(GroceryNSA!$C383,GroceryNSAF!$A$2:$A$251,0))),NA())</f>
        <v>71650.825769621995</v>
      </c>
      <c r="G383" s="25">
        <f>IFERROR(IF(AND(ISERROR($E384),ISERROR(INDEX(GroceryNSAF!C$2:C$251,MATCH(GroceryNSA!$C383,GroceryNSAF!$A$2:$A$251,0)))),$E383,INDEX(GroceryNSAF!C$2:C$251,MATCH(GroceryNSA!$C383,GroceryNSAF!$A$2:$A$251,0))),NA())</f>
        <v>68300.862015472303</v>
      </c>
      <c r="H383" s="25">
        <f>IFERROR(IF(AND(ISERROR($E384),ISERROR(INDEX(GroceryNSAF!D$2:D$251,MATCH(GroceryNSA!$C383,GroceryNSAF!$A$2:$A$251,0)))),$E383,INDEX(GroceryNSAF!D$2:D$251,MATCH(GroceryNSA!$C383,GroceryNSAF!$A$2:$A$251,0))),NA())</f>
        <v>75000.789523771702</v>
      </c>
      <c r="I383" s="25">
        <f>IFERROR(IF(AND(ISERROR($E384),ISERROR(INDEX(GroceryNSAF!E$2:E$251,MATCH(GroceryNSA!$C383,GroceryNSAF!$A$2:$A$251,0)))),$E383,INDEX(GroceryNSAF!E$2:E$251,MATCH(GroceryNSA!$C383,GroceryNSAF!$A$2:$A$251,0))),NA())</f>
        <v>66527.498324847693</v>
      </c>
      <c r="J383" s="25">
        <f>IFERROR(IF(AND(ISERROR($E384),ISERROR(INDEX(GroceryNSAF!F$2:F$251,MATCH(GroceryNSA!$C383,GroceryNSAF!$A$2:$A$251,0)))),$E383,INDEX(GroceryNSAF!F$2:F$251,MATCH(GroceryNSA!$C383,GroceryNSAF!$A$2:$A$251,0))),NA())</f>
        <v>76774.153214396298</v>
      </c>
    </row>
    <row r="384" spans="1:36" x14ac:dyDescent="0.25">
      <c r="A384" s="23">
        <f t="shared" si="21"/>
        <v>11</v>
      </c>
      <c r="B384" s="23">
        <f t="shared" si="22"/>
        <v>2023</v>
      </c>
      <c r="C384" s="23">
        <v>383</v>
      </c>
      <c r="D384" s="24">
        <v>45231</v>
      </c>
      <c r="E384" s="25" t="e">
        <f>IF(ISBLANK(table!F384),NA(),table!F384)</f>
        <v>#N/A</v>
      </c>
      <c r="F384" s="26">
        <f>IFERROR(IF(AND(ISERROR($E385),ISERROR(INDEX(GroceryNSAF!B$2:B$251,MATCH(GroceryNSA!$C384,GroceryNSAF!$A$2:$A$251,0)))),$E384,INDEX(GroceryNSAF!B$2:B$251,MATCH(GroceryNSA!$C384,GroceryNSAF!$A$2:$A$251,0))),NA())</f>
        <v>70209.786690084904</v>
      </c>
      <c r="G384" s="25">
        <f>IFERROR(IF(AND(ISERROR($E385),ISERROR(INDEX(GroceryNSAF!C$2:C$251,MATCH(GroceryNSA!$C384,GroceryNSAF!$A$2:$A$251,0)))),$E384,INDEX(GroceryNSAF!C$2:C$251,MATCH(GroceryNSA!$C384,GroceryNSAF!$A$2:$A$251,0))),NA())</f>
        <v>66789.448648862206</v>
      </c>
      <c r="H384" s="25">
        <f>IFERROR(IF(AND(ISERROR($E385),ISERROR(INDEX(GroceryNSAF!D$2:D$251,MATCH(GroceryNSA!$C384,GroceryNSAF!$A$2:$A$251,0)))),$E384,INDEX(GroceryNSAF!D$2:D$251,MATCH(GroceryNSA!$C384,GroceryNSAF!$A$2:$A$251,0))),NA())</f>
        <v>73630.124731307704</v>
      </c>
      <c r="I384" s="25">
        <f>IFERROR(IF(AND(ISERROR($E385),ISERROR(INDEX(GroceryNSAF!E$2:E$251,MATCH(GroceryNSA!$C384,GroceryNSAF!$A$2:$A$251,0)))),$E384,INDEX(GroceryNSAF!E$2:E$251,MATCH(GroceryNSA!$C384,GroceryNSAF!$A$2:$A$251,0))),NA())</f>
        <v>64978.831060999502</v>
      </c>
      <c r="J384" s="25">
        <f>IFERROR(IF(AND(ISERROR($E385),ISERROR(INDEX(GroceryNSAF!F$2:F$251,MATCH(GroceryNSA!$C384,GroceryNSAF!$A$2:$A$251,0)))),$E384,INDEX(GroceryNSAF!F$2:F$251,MATCH(GroceryNSA!$C384,GroceryNSAF!$A$2:$A$251,0))),NA())</f>
        <v>75440.7423191704</v>
      </c>
    </row>
    <row r="385" spans="1:10" x14ac:dyDescent="0.25">
      <c r="A385" s="23">
        <f t="shared" si="21"/>
        <v>12</v>
      </c>
      <c r="B385" s="23">
        <f t="shared" si="22"/>
        <v>2023</v>
      </c>
      <c r="C385" s="23">
        <v>384</v>
      </c>
      <c r="D385" s="24">
        <v>45261</v>
      </c>
      <c r="E385" s="25" t="e">
        <f>IF(ISBLANK(table!F385),NA(),table!F385)</f>
        <v>#N/A</v>
      </c>
      <c r="F385" s="26">
        <f>IFERROR(IF(AND(ISERROR($E386),ISERROR(INDEX(GroceryNSAF!B$2:B$251,MATCH(GroceryNSA!$C385,GroceryNSAF!$A$2:$A$251,0)))),$E385,INDEX(GroceryNSAF!B$2:B$251,MATCH(GroceryNSA!$C385,GroceryNSAF!$A$2:$A$251,0))),NA())</f>
        <v>70806.775778048803</v>
      </c>
      <c r="G385" s="25">
        <f>IFERROR(IF(AND(ISERROR($E386),ISERROR(INDEX(GroceryNSAF!C$2:C$251,MATCH(GroceryNSA!$C385,GroceryNSAF!$A$2:$A$251,0)))),$E385,INDEX(GroceryNSAF!C$2:C$251,MATCH(GroceryNSA!$C385,GroceryNSAF!$A$2:$A$251,0))),NA())</f>
        <v>67257.155436194298</v>
      </c>
      <c r="H385" s="25">
        <f>IFERROR(IF(AND(ISERROR($E386),ISERROR(INDEX(GroceryNSAF!D$2:D$251,MATCH(GroceryNSA!$C385,GroceryNSAF!$A$2:$A$251,0)))),$E385,INDEX(GroceryNSAF!D$2:D$251,MATCH(GroceryNSA!$C385,GroceryNSAF!$A$2:$A$251,0))),NA())</f>
        <v>74356.396119903293</v>
      </c>
      <c r="I385" s="25">
        <f>IFERROR(IF(AND(ISERROR($E386),ISERROR(INDEX(GroceryNSAF!E$2:E$251,MATCH(GroceryNSA!$C385,GroceryNSAF!$A$2:$A$251,0)))),$E385,INDEX(GroceryNSAF!E$2:E$251,MATCH(GroceryNSA!$C385,GroceryNSAF!$A$2:$A$251,0))),NA())</f>
        <v>65378.099932399797</v>
      </c>
      <c r="J385" s="25">
        <f>IFERROR(IF(AND(ISERROR($E386),ISERROR(INDEX(GroceryNSAF!F$2:F$251,MATCH(GroceryNSA!$C385,GroceryNSAF!$A$2:$A$251,0)))),$E385,INDEX(GroceryNSAF!F$2:F$251,MATCH(GroceryNSA!$C385,GroceryNSAF!$A$2:$A$251,0))),NA())</f>
        <v>76235.451623697794</v>
      </c>
    </row>
    <row r="386" spans="1:10" x14ac:dyDescent="0.25">
      <c r="A386" s="23">
        <f t="shared" si="21"/>
        <v>1</v>
      </c>
      <c r="B386" s="23">
        <f t="shared" si="22"/>
        <v>2024</v>
      </c>
      <c r="C386" s="23">
        <v>385</v>
      </c>
      <c r="D386" s="24">
        <v>45292</v>
      </c>
      <c r="E386" s="25" t="e">
        <f>IF(ISBLANK(table!F386),NA(),table!F386)</f>
        <v>#N/A</v>
      </c>
      <c r="F386" s="26">
        <f>IFERROR(IF(AND(ISERROR($E387),ISERROR(INDEX(GroceryNSAF!B$2:B$251,MATCH(GroceryNSA!$C386,GroceryNSAF!$A$2:$A$251,0)))),$E386,INDEX(GroceryNSAF!B$2:B$251,MATCH(GroceryNSA!$C386,GroceryNSAF!$A$2:$A$251,0))),NA())</f>
        <v>71145.744662934798</v>
      </c>
      <c r="G386" s="25">
        <f>IFERROR(IF(AND(ISERROR($E387),ISERROR(INDEX(GroceryNSAF!C$2:C$251,MATCH(GroceryNSA!$C386,GroceryNSAF!$A$2:$A$251,0)))),$E386,INDEX(GroceryNSAF!C$2:C$251,MATCH(GroceryNSA!$C386,GroceryNSAF!$A$2:$A$251,0))),NA())</f>
        <v>67449.072302525499</v>
      </c>
      <c r="H386" s="25">
        <f>IFERROR(IF(AND(ISERROR($E387),ISERROR(INDEX(GroceryNSAF!D$2:D$251,MATCH(GroceryNSA!$C386,GroceryNSAF!$A$2:$A$251,0)))),$E386,INDEX(GroceryNSAF!D$2:D$251,MATCH(GroceryNSA!$C386,GroceryNSAF!$A$2:$A$251,0))),NA())</f>
        <v>74842.417023344198</v>
      </c>
      <c r="I386" s="25">
        <f>IFERROR(IF(AND(ISERROR($E387),ISERROR(INDEX(GroceryNSAF!E$2:E$251,MATCH(GroceryNSA!$C386,GroceryNSAF!$A$2:$A$251,0)))),$E386,INDEX(GroceryNSAF!E$2:E$251,MATCH(GroceryNSA!$C386,GroceryNSAF!$A$2:$A$251,0))),NA())</f>
        <v>65492.172162347997</v>
      </c>
      <c r="J386" s="25">
        <f>IFERROR(IF(AND(ISERROR($E387),ISERROR(INDEX(GroceryNSAF!F$2:F$251,MATCH(GroceryNSA!$C386,GroceryNSAF!$A$2:$A$251,0)))),$E386,INDEX(GroceryNSAF!F$2:F$251,MATCH(GroceryNSA!$C386,GroceryNSAF!$A$2:$A$251,0))),NA())</f>
        <v>76799.317163521599</v>
      </c>
    </row>
    <row r="387" spans="1:10" x14ac:dyDescent="0.25">
      <c r="A387" s="23">
        <f t="shared" si="21"/>
        <v>2</v>
      </c>
      <c r="B387" s="23">
        <f t="shared" si="22"/>
        <v>2024</v>
      </c>
      <c r="C387" s="23">
        <v>386</v>
      </c>
      <c r="D387" s="24">
        <v>45323</v>
      </c>
      <c r="E387" s="25" t="e">
        <f>IF(ISBLANK(table!F387),NA(),table!F387)</f>
        <v>#N/A</v>
      </c>
      <c r="F387" s="26">
        <f>IFERROR(IF(AND(ISERROR($E388),ISERROR(INDEX(GroceryNSAF!B$2:B$251,MATCH(GroceryNSA!$C387,GroceryNSAF!$A$2:$A$251,0)))),$E387,INDEX(GroceryNSAF!B$2:B$251,MATCH(GroceryNSA!$C387,GroceryNSAF!$A$2:$A$251,0))),NA())</f>
        <v>71011.6998099747</v>
      </c>
      <c r="G387" s="25">
        <f>IFERROR(IF(AND(ISERROR($E388),ISERROR(INDEX(GroceryNSAF!C$2:C$251,MATCH(GroceryNSA!$C387,GroceryNSAF!$A$2:$A$251,0)))),$E387,INDEX(GroceryNSAF!C$2:C$251,MATCH(GroceryNSA!$C387,GroceryNSAF!$A$2:$A$251,0))),NA())</f>
        <v>67246.337466266603</v>
      </c>
      <c r="H387" s="25">
        <f>IFERROR(IF(AND(ISERROR($E388),ISERROR(INDEX(GroceryNSAF!D$2:D$251,MATCH(GroceryNSA!$C387,GroceryNSAF!$A$2:$A$251,0)))),$E387,INDEX(GroceryNSAF!D$2:D$251,MATCH(GroceryNSA!$C387,GroceryNSAF!$A$2:$A$251,0))),NA())</f>
        <v>74777.062153682797</v>
      </c>
      <c r="I387" s="25">
        <f>IFERROR(IF(AND(ISERROR($E388),ISERROR(INDEX(GroceryNSAF!E$2:E$251,MATCH(GroceryNSA!$C387,GroceryNSAF!$A$2:$A$251,0)))),$E387,INDEX(GroceryNSAF!E$2:E$251,MATCH(GroceryNSA!$C387,GroceryNSAF!$A$2:$A$251,0))),NA())</f>
        <v>65253.0750454105</v>
      </c>
      <c r="J387" s="25">
        <f>IFERROR(IF(AND(ISERROR($E388),ISERROR(INDEX(GroceryNSAF!F$2:F$251,MATCH(GroceryNSA!$C387,GroceryNSAF!$A$2:$A$251,0)))),$E387,INDEX(GroceryNSAF!F$2:F$251,MATCH(GroceryNSA!$C387,GroceryNSAF!$A$2:$A$251,0))),NA())</f>
        <v>76770.324574538899</v>
      </c>
    </row>
    <row r="388" spans="1:10" x14ac:dyDescent="0.25">
      <c r="A388" s="23">
        <f t="shared" si="21"/>
        <v>3</v>
      </c>
      <c r="B388" s="23">
        <f t="shared" si="22"/>
        <v>2024</v>
      </c>
      <c r="C388" s="23">
        <v>387</v>
      </c>
      <c r="D388" s="24">
        <v>45352</v>
      </c>
      <c r="E388" s="25" t="e">
        <f>IF(ISBLANK(table!F388),NA(),table!F388)</f>
        <v>#N/A</v>
      </c>
      <c r="F388" s="26">
        <f>IFERROR(IF(AND(ISERROR($E389),ISERROR(INDEX(GroceryNSAF!B$2:B$251,MATCH(GroceryNSA!$C388,GroceryNSAF!$A$2:$A$251,0)))),$E388,INDEX(GroceryNSAF!B$2:B$251,MATCH(GroceryNSA!$C388,GroceryNSAF!$A$2:$A$251,0))),NA())</f>
        <v>71151.772605712002</v>
      </c>
      <c r="G388" s="25">
        <f>IFERROR(IF(AND(ISERROR($E389),ISERROR(INDEX(GroceryNSAF!C$2:C$251,MATCH(GroceryNSA!$C388,GroceryNSAF!$A$2:$A$251,0)))),$E388,INDEX(GroceryNSAF!C$2:C$251,MATCH(GroceryNSA!$C388,GroceryNSAF!$A$2:$A$251,0))),NA())</f>
        <v>67270.606721364704</v>
      </c>
      <c r="H388" s="25">
        <f>IFERROR(IF(AND(ISERROR($E389),ISERROR(INDEX(GroceryNSAF!D$2:D$251,MATCH(GroceryNSA!$C388,GroceryNSAF!$A$2:$A$251,0)))),$E388,INDEX(GroceryNSAF!D$2:D$251,MATCH(GroceryNSA!$C388,GroceryNSAF!$A$2:$A$251,0))),NA())</f>
        <v>75032.938490059198</v>
      </c>
      <c r="I388" s="25">
        <f>IFERROR(IF(AND(ISERROR($E389),ISERROR(INDEX(GroceryNSAF!E$2:E$251,MATCH(GroceryNSA!$C388,GroceryNSAF!$A$2:$A$251,0)))),$E388,INDEX(GroceryNSAF!E$2:E$251,MATCH(GroceryNSA!$C388,GroceryNSAF!$A$2:$A$251,0))),NA())</f>
        <v>65216.041609110602</v>
      </c>
      <c r="J388" s="25">
        <f>IFERROR(IF(AND(ISERROR($E389),ISERROR(INDEX(GroceryNSAF!F$2:F$251,MATCH(GroceryNSA!$C388,GroceryNSAF!$A$2:$A$251,0)))),$E388,INDEX(GroceryNSAF!F$2:F$251,MATCH(GroceryNSA!$C388,GroceryNSAF!$A$2:$A$251,0))),NA())</f>
        <v>77087.503602313402</v>
      </c>
    </row>
    <row r="389" spans="1:10" x14ac:dyDescent="0.25">
      <c r="A389" s="23">
        <f t="shared" si="21"/>
        <v>4</v>
      </c>
      <c r="B389" s="23">
        <f t="shared" si="22"/>
        <v>2024</v>
      </c>
      <c r="C389" s="23">
        <v>388</v>
      </c>
      <c r="D389" s="24">
        <v>45383</v>
      </c>
      <c r="E389" s="25" t="e">
        <f>IF(ISBLANK(table!F389),NA(),table!F389)</f>
        <v>#N/A</v>
      </c>
      <c r="F389" s="26">
        <f>IFERROR(IF(AND(ISERROR($E390),ISERROR(INDEX(GroceryNSAF!B$2:B$251,MATCH(GroceryNSA!$C389,GroceryNSAF!$A$2:$A$251,0)))),$E389,INDEX(GroceryNSAF!B$2:B$251,MATCH(GroceryNSA!$C389,GroceryNSAF!$A$2:$A$251,0))),NA())</f>
        <v>70585.160408431097</v>
      </c>
      <c r="G389" s="25">
        <f>IFERROR(IF(AND(ISERROR($E390),ISERROR(INDEX(GroceryNSAF!C$2:C$251,MATCH(GroceryNSA!$C389,GroceryNSAF!$A$2:$A$251,0)))),$E389,INDEX(GroceryNSAF!C$2:C$251,MATCH(GroceryNSA!$C389,GroceryNSAF!$A$2:$A$251,0))),NA())</f>
        <v>66628.907349781395</v>
      </c>
      <c r="H389" s="25">
        <f>IFERROR(IF(AND(ISERROR($E390),ISERROR(INDEX(GroceryNSAF!D$2:D$251,MATCH(GroceryNSA!$C389,GroceryNSAF!$A$2:$A$251,0)))),$E389,INDEX(GroceryNSAF!D$2:D$251,MATCH(GroceryNSA!$C389,GroceryNSAF!$A$2:$A$251,0))),NA())</f>
        <v>74541.4134670809</v>
      </c>
      <c r="I389" s="25">
        <f>IFERROR(IF(AND(ISERROR($E390),ISERROR(INDEX(GroceryNSAF!E$2:E$251,MATCH(GroceryNSA!$C389,GroceryNSAF!$A$2:$A$251,0)))),$E389,INDEX(GroceryNSAF!E$2:E$251,MATCH(GroceryNSA!$C389,GroceryNSAF!$A$2:$A$251,0))),NA())</f>
        <v>64534.593488492297</v>
      </c>
      <c r="J389" s="25">
        <f>IFERROR(IF(AND(ISERROR($E390),ISERROR(INDEX(GroceryNSAF!F$2:F$251,MATCH(GroceryNSA!$C389,GroceryNSAF!$A$2:$A$251,0)))),$E389,INDEX(GroceryNSAF!F$2:F$251,MATCH(GroceryNSA!$C389,GroceryNSAF!$A$2:$A$251,0))),NA())</f>
        <v>76635.727328369903</v>
      </c>
    </row>
    <row r="390" spans="1:10" x14ac:dyDescent="0.25">
      <c r="A390" s="23">
        <f t="shared" si="21"/>
        <v>5</v>
      </c>
      <c r="B390" s="23">
        <f t="shared" si="22"/>
        <v>2024</v>
      </c>
      <c r="C390" s="23">
        <v>389</v>
      </c>
      <c r="D390" s="24">
        <v>45413</v>
      </c>
      <c r="E390" s="25" t="e">
        <f>IF(ISBLANK(table!F390),NA(),table!F390)</f>
        <v>#N/A</v>
      </c>
      <c r="F390" s="26">
        <f>IFERROR(IF(AND(ISERROR($E391),ISERROR(INDEX(GroceryNSAF!B$2:B$251,MATCH(GroceryNSA!$C390,GroceryNSAF!$A$2:$A$251,0)))),$E390,INDEX(GroceryNSAF!B$2:B$251,MATCH(GroceryNSA!$C390,GroceryNSAF!$A$2:$A$251,0))),NA())</f>
        <v>71059.421683598994</v>
      </c>
      <c r="G390" s="25">
        <f>IFERROR(IF(AND(ISERROR($E391),ISERROR(INDEX(GroceryNSAF!C$2:C$251,MATCH(GroceryNSA!$C390,GroceryNSAF!$A$2:$A$251,0)))),$E390,INDEX(GroceryNSAF!C$2:C$251,MATCH(GroceryNSA!$C390,GroceryNSAF!$A$2:$A$251,0))),NA())</f>
        <v>66988.941302295701</v>
      </c>
      <c r="H390" s="25">
        <f>IFERROR(IF(AND(ISERROR($E391),ISERROR(INDEX(GroceryNSAF!D$2:D$251,MATCH(GroceryNSA!$C390,GroceryNSAF!$A$2:$A$251,0)))),$E390,INDEX(GroceryNSAF!D$2:D$251,MATCH(GroceryNSA!$C390,GroceryNSAF!$A$2:$A$251,0))),NA())</f>
        <v>75129.9020649023</v>
      </c>
      <c r="I390" s="25">
        <f>IFERROR(IF(AND(ISERROR($E391),ISERROR(INDEX(GroceryNSAF!E$2:E$251,MATCH(GroceryNSA!$C390,GroceryNSAF!$A$2:$A$251,0)))),$E390,INDEX(GroceryNSAF!E$2:E$251,MATCH(GroceryNSA!$C390,GroceryNSAF!$A$2:$A$251,0))),NA())</f>
        <v>64834.159149008003</v>
      </c>
      <c r="J390" s="25">
        <f>IFERROR(IF(AND(ISERROR($E391),ISERROR(INDEX(GroceryNSAF!F$2:F$251,MATCH(GroceryNSA!$C390,GroceryNSAF!$A$2:$A$251,0)))),$E390,INDEX(GroceryNSAF!F$2:F$251,MATCH(GroceryNSA!$C390,GroceryNSAF!$A$2:$A$251,0))),NA())</f>
        <v>77284.684218190101</v>
      </c>
    </row>
    <row r="391" spans="1:10" x14ac:dyDescent="0.25">
      <c r="A391" s="23">
        <f t="shared" si="21"/>
        <v>6</v>
      </c>
      <c r="B391" s="23">
        <f t="shared" si="22"/>
        <v>2024</v>
      </c>
      <c r="C391" s="23">
        <v>390</v>
      </c>
      <c r="D391" s="24">
        <v>45444</v>
      </c>
      <c r="E391" s="25" t="e">
        <f>IF(ISBLANK(table!F391),NA(),table!F391)</f>
        <v>#N/A</v>
      </c>
      <c r="F391" s="26">
        <f>IFERROR(IF(AND(ISERROR($E392),ISERROR(INDEX(GroceryNSAF!B$2:B$251,MATCH(GroceryNSA!$C391,GroceryNSAF!$A$2:$A$251,0)))),$E391,INDEX(GroceryNSAF!B$2:B$251,MATCH(GroceryNSA!$C391,GroceryNSAF!$A$2:$A$251,0))),NA())</f>
        <v>70954.560212439799</v>
      </c>
      <c r="G391" s="25">
        <f>IFERROR(IF(AND(ISERROR($E392),ISERROR(INDEX(GroceryNSAF!C$2:C$251,MATCH(GroceryNSA!$C391,GroceryNSAF!$A$2:$A$251,0)))),$E391,INDEX(GroceryNSAF!C$2:C$251,MATCH(GroceryNSA!$C391,GroceryNSAF!$A$2:$A$251,0))),NA())</f>
        <v>66790.480910230399</v>
      </c>
      <c r="H391" s="25">
        <f>IFERROR(IF(AND(ISERROR($E392),ISERROR(INDEX(GroceryNSAF!D$2:D$251,MATCH(GroceryNSA!$C391,GroceryNSAF!$A$2:$A$251,0)))),$E391,INDEX(GroceryNSAF!D$2:D$251,MATCH(GroceryNSA!$C391,GroceryNSAF!$A$2:$A$251,0))),NA())</f>
        <v>75118.6395146492</v>
      </c>
      <c r="I391" s="25">
        <f>IFERROR(IF(AND(ISERROR($E392),ISERROR(INDEX(GroceryNSAF!E$2:E$251,MATCH(GroceryNSA!$C391,GroceryNSAF!$A$2:$A$251,0)))),$E391,INDEX(GroceryNSAF!E$2:E$251,MATCH(GroceryNSA!$C391,GroceryNSAF!$A$2:$A$251,0))),NA())</f>
        <v>64586.150481200602</v>
      </c>
      <c r="J391" s="25">
        <f>IFERROR(IF(AND(ISERROR($E392),ISERROR(INDEX(GroceryNSAF!F$2:F$251,MATCH(GroceryNSA!$C391,GroceryNSAF!$A$2:$A$251,0)))),$E391,INDEX(GroceryNSAF!F$2:F$251,MATCH(GroceryNSA!$C391,GroceryNSAF!$A$2:$A$251,0))),NA())</f>
        <v>77322.969943678996</v>
      </c>
    </row>
    <row r="392" spans="1:10" x14ac:dyDescent="0.25">
      <c r="A392" s="23">
        <f t="shared" si="21"/>
        <v>7</v>
      </c>
      <c r="B392" s="23">
        <f t="shared" si="22"/>
        <v>2024</v>
      </c>
      <c r="C392" s="23">
        <v>391</v>
      </c>
      <c r="D392" s="24">
        <v>45474</v>
      </c>
      <c r="E392" s="25" t="e">
        <f>IF(ISBLANK(table!F392),NA(),table!F392)</f>
        <v>#N/A</v>
      </c>
      <c r="F392" s="26">
        <f>IFERROR(IF(AND(ISERROR($E393),ISERROR(INDEX(GroceryNSAF!B$2:B$251,MATCH(GroceryNSA!$C392,GroceryNSAF!$A$2:$A$251,0)))),$E392,INDEX(GroceryNSAF!B$2:B$251,MATCH(GroceryNSA!$C392,GroceryNSAF!$A$2:$A$251,0))),NA())</f>
        <v>70997.895134898805</v>
      </c>
      <c r="G392" s="25">
        <f>IFERROR(IF(AND(ISERROR($E393),ISERROR(INDEX(GroceryNSAF!C$2:C$251,MATCH(GroceryNSA!$C392,GroceryNSAF!$A$2:$A$251,0)))),$E392,INDEX(GroceryNSAF!C$2:C$251,MATCH(GroceryNSA!$C392,GroceryNSAF!$A$2:$A$251,0))),NA())</f>
        <v>66753.447686554704</v>
      </c>
      <c r="H392" s="25">
        <f>IFERROR(IF(AND(ISERROR($E393),ISERROR(INDEX(GroceryNSAF!D$2:D$251,MATCH(GroceryNSA!$C392,GroceryNSAF!$A$2:$A$251,0)))),$E392,INDEX(GroceryNSAF!D$2:D$251,MATCH(GroceryNSA!$C392,GroceryNSAF!$A$2:$A$251,0))),NA())</f>
        <v>75242.342583242993</v>
      </c>
      <c r="I392" s="25">
        <f>IFERROR(IF(AND(ISERROR($E393),ISERROR(INDEX(GroceryNSAF!E$2:E$251,MATCH(GroceryNSA!$C392,GroceryNSAF!$A$2:$A$251,0)))),$E392,INDEX(GroceryNSAF!E$2:E$251,MATCH(GroceryNSA!$C392,GroceryNSAF!$A$2:$A$251,0))),NA())</f>
        <v>64506.572930870097</v>
      </c>
      <c r="J392" s="25">
        <f>IFERROR(IF(AND(ISERROR($E393),ISERROR(INDEX(GroceryNSAF!F$2:F$251,MATCH(GroceryNSA!$C392,GroceryNSAF!$A$2:$A$251,0)))),$E392,INDEX(GroceryNSAF!F$2:F$251,MATCH(GroceryNSA!$C392,GroceryNSAF!$A$2:$A$251,0))),NA())</f>
        <v>77489.217338927599</v>
      </c>
    </row>
    <row r="393" spans="1:10" x14ac:dyDescent="0.25">
      <c r="A393" s="23">
        <f t="shared" si="21"/>
        <v>8</v>
      </c>
      <c r="B393" s="23">
        <f t="shared" si="22"/>
        <v>2024</v>
      </c>
      <c r="C393" s="23">
        <v>392</v>
      </c>
      <c r="D393" s="24">
        <v>45505</v>
      </c>
      <c r="E393" s="25" t="e">
        <f>IF(ISBLANK(table!F393),NA(),table!F393)</f>
        <v>#N/A</v>
      </c>
      <c r="F393" s="26">
        <f>IFERROR(IF(AND(ISERROR($E394),ISERROR(INDEX(GroceryNSAF!B$2:B$251,MATCH(GroceryNSA!$C393,GroceryNSAF!$A$2:$A$251,0)))),$E393,INDEX(GroceryNSAF!B$2:B$251,MATCH(GroceryNSA!$C393,GroceryNSAF!$A$2:$A$251,0))),NA())</f>
        <v>70978.197115380593</v>
      </c>
      <c r="G393" s="25">
        <f>IFERROR(IF(AND(ISERROR($E394),ISERROR(INDEX(GroceryNSAF!C$2:C$251,MATCH(GroceryNSA!$C393,GroceryNSAF!$A$2:$A$251,0)))),$E393,INDEX(GroceryNSAF!C$2:C$251,MATCH(GroceryNSA!$C393,GroceryNSAF!$A$2:$A$251,0))),NA())</f>
        <v>66638.088546580795</v>
      </c>
      <c r="H393" s="25">
        <f>IFERROR(IF(AND(ISERROR($E394),ISERROR(INDEX(GroceryNSAF!D$2:D$251,MATCH(GroceryNSA!$C393,GroceryNSAF!$A$2:$A$251,0)))),$E393,INDEX(GroceryNSAF!D$2:D$251,MATCH(GroceryNSA!$C393,GroceryNSAF!$A$2:$A$251,0))),NA())</f>
        <v>75318.305684180406</v>
      </c>
      <c r="I393" s="25">
        <f>IFERROR(IF(AND(ISERROR($E394),ISERROR(INDEX(GroceryNSAF!E$2:E$251,MATCH(GroceryNSA!$C393,GroceryNSAF!$A$2:$A$251,0)))),$E393,INDEX(GroceryNSAF!E$2:E$251,MATCH(GroceryNSA!$C393,GroceryNSAF!$A$2:$A$251,0))),NA())</f>
        <v>64340.573852654903</v>
      </c>
      <c r="J393" s="25">
        <f>IFERROR(IF(AND(ISERROR($E394),ISERROR(INDEX(GroceryNSAF!F$2:F$251,MATCH(GroceryNSA!$C393,GroceryNSAF!$A$2:$A$251,0)))),$E393,INDEX(GroceryNSAF!F$2:F$251,MATCH(GroceryNSA!$C393,GroceryNSAF!$A$2:$A$251,0))),NA())</f>
        <v>77615.820378106204</v>
      </c>
    </row>
    <row r="394" spans="1:10" x14ac:dyDescent="0.25">
      <c r="A394" s="23">
        <f t="shared" si="21"/>
        <v>9</v>
      </c>
      <c r="B394" s="23">
        <f t="shared" si="22"/>
        <v>2024</v>
      </c>
      <c r="C394" s="23">
        <v>393</v>
      </c>
      <c r="D394" s="24">
        <v>45536</v>
      </c>
      <c r="E394" s="25" t="e">
        <f>IF(ISBLANK(table!F394),NA(),table!F394)</f>
        <v>#N/A</v>
      </c>
      <c r="F394" s="26">
        <f>IFERROR(IF(AND(ISERROR($E395),ISERROR(INDEX(GroceryNSAF!B$2:B$251,MATCH(GroceryNSA!$C394,GroceryNSAF!$A$2:$A$251,0)))),$E394,INDEX(GroceryNSAF!B$2:B$251,MATCH(GroceryNSA!$C394,GroceryNSAF!$A$2:$A$251,0))),NA())</f>
        <v>70811.648874999999</v>
      </c>
      <c r="G394" s="25">
        <f>IFERROR(IF(AND(ISERROR($E395),ISERROR(INDEX(GroceryNSAF!C$2:C$251,MATCH(GroceryNSA!$C394,GroceryNSAF!$A$2:$A$251,0)))),$E394,INDEX(GroceryNSAF!C$2:C$251,MATCH(GroceryNSA!$C394,GroceryNSAF!$A$2:$A$251,0))),NA())</f>
        <v>66394.750638481506</v>
      </c>
      <c r="H394" s="25">
        <f>IFERROR(IF(AND(ISERROR($E395),ISERROR(INDEX(GroceryNSAF!D$2:D$251,MATCH(GroceryNSA!$C394,GroceryNSAF!$A$2:$A$251,0)))),$E394,INDEX(GroceryNSAF!D$2:D$251,MATCH(GroceryNSA!$C394,GroceryNSAF!$A$2:$A$251,0))),NA())</f>
        <v>75228.547111518405</v>
      </c>
      <c r="I394" s="25">
        <f>IFERROR(IF(AND(ISERROR($E395),ISERROR(INDEX(GroceryNSAF!E$2:E$251,MATCH(GroceryNSA!$C394,GroceryNSAF!$A$2:$A$251,0)))),$E394,INDEX(GroceryNSAF!E$2:E$251,MATCH(GroceryNSA!$C394,GroceryNSAF!$A$2:$A$251,0))),NA())</f>
        <v>64056.585949946399</v>
      </c>
      <c r="J394" s="25">
        <f>IFERROR(IF(AND(ISERROR($E395),ISERROR(INDEX(GroceryNSAF!F$2:F$251,MATCH(GroceryNSA!$C394,GroceryNSAF!$A$2:$A$251,0)))),$E394,INDEX(GroceryNSAF!F$2:F$251,MATCH(GroceryNSA!$C394,GroceryNSAF!$A$2:$A$251,0))),NA())</f>
        <v>77566.711800053599</v>
      </c>
    </row>
    <row r="395" spans="1:10" x14ac:dyDescent="0.25">
      <c r="A395" s="23">
        <f t="shared" si="21"/>
        <v>10</v>
      </c>
      <c r="B395" s="23">
        <f t="shared" si="22"/>
        <v>2024</v>
      </c>
      <c r="C395" s="23">
        <v>394</v>
      </c>
      <c r="D395" s="24">
        <v>45566</v>
      </c>
      <c r="E395" s="25" t="e">
        <f>IF(ISBLANK(table!F395),NA(),table!F395)</f>
        <v>#N/A</v>
      </c>
      <c r="F395" s="26">
        <f>IFERROR(IF(AND(ISERROR($E396),ISERROR(INDEX(GroceryNSAF!B$2:B$251,MATCH(GroceryNSA!$C395,GroceryNSAF!$A$2:$A$251,0)))),$E395,INDEX(GroceryNSAF!B$2:B$251,MATCH(GroceryNSA!$C395,GroceryNSAF!$A$2:$A$251,0))),NA())</f>
        <v>71042.798434016499</v>
      </c>
      <c r="G395" s="25">
        <f>IFERROR(IF(AND(ISERROR($E396),ISERROR(INDEX(GroceryNSAF!C$2:C$251,MATCH(GroceryNSA!$C395,GroceryNSAF!$A$2:$A$251,0)))),$E395,INDEX(GroceryNSAF!C$2:C$251,MATCH(GroceryNSA!$C395,GroceryNSAF!$A$2:$A$251,0))),NA())</f>
        <v>66530.000809606601</v>
      </c>
      <c r="H395" s="25">
        <f>IFERROR(IF(AND(ISERROR($E396),ISERROR(INDEX(GroceryNSAF!D$2:D$251,MATCH(GroceryNSA!$C395,GroceryNSAF!$A$2:$A$251,0)))),$E395,INDEX(GroceryNSAF!D$2:D$251,MATCH(GroceryNSA!$C395,GroceryNSAF!$A$2:$A$251,0))),NA())</f>
        <v>75555.596058426498</v>
      </c>
      <c r="I395" s="25">
        <f>IFERROR(IF(AND(ISERROR($E396),ISERROR(INDEX(GroceryNSAF!E$2:E$251,MATCH(GroceryNSA!$C395,GroceryNSAF!$A$2:$A$251,0)))),$E395,INDEX(GroceryNSAF!E$2:E$251,MATCH(GroceryNSA!$C395,GroceryNSAF!$A$2:$A$251,0))),NA())</f>
        <v>64141.070051668699</v>
      </c>
      <c r="J395" s="25">
        <f>IFERROR(IF(AND(ISERROR($E396),ISERROR(INDEX(GroceryNSAF!F$2:F$251,MATCH(GroceryNSA!$C395,GroceryNSAF!$A$2:$A$251,0)))),$E395,INDEX(GroceryNSAF!F$2:F$251,MATCH(GroceryNSA!$C395,GroceryNSAF!$A$2:$A$251,0))),NA())</f>
        <v>77944.526816364305</v>
      </c>
    </row>
    <row r="396" spans="1:10" x14ac:dyDescent="0.25">
      <c r="A396" s="23">
        <f t="shared" si="21"/>
        <v>11</v>
      </c>
      <c r="B396" s="23">
        <f t="shared" si="22"/>
        <v>2024</v>
      </c>
      <c r="C396" s="23">
        <v>395</v>
      </c>
      <c r="D396" s="24">
        <v>45597</v>
      </c>
      <c r="E396" s="25" t="e">
        <f>IF(ISBLANK(table!F396),NA(),table!F396)</f>
        <v>#N/A</v>
      </c>
      <c r="F396" s="26">
        <f>IFERROR(IF(AND(ISERROR($E397),ISERROR(INDEX(GroceryNSAF!B$2:B$251,MATCH(GroceryNSA!$C396,GroceryNSAF!$A$2:$A$251,0)))),$E396,INDEX(GroceryNSAF!B$2:B$251,MATCH(GroceryNSA!$C396,GroceryNSAF!$A$2:$A$251,0))),NA())</f>
        <v>70907.548168632595</v>
      </c>
      <c r="G396" s="25">
        <f>IFERROR(IF(AND(ISERROR($E397),ISERROR(INDEX(GroceryNSAF!C$2:C$251,MATCH(GroceryNSA!$C396,GroceryNSAF!$A$2:$A$251,0)))),$E396,INDEX(GroceryNSAF!C$2:C$251,MATCH(GroceryNSA!$C396,GroceryNSAF!$A$2:$A$251,0))),NA())</f>
        <v>66316.484403069</v>
      </c>
      <c r="H396" s="25">
        <f>IFERROR(IF(AND(ISERROR($E397),ISERROR(INDEX(GroceryNSAF!D$2:D$251,MATCH(GroceryNSA!$C396,GroceryNSAF!$A$2:$A$251,0)))),$E396,INDEX(GroceryNSAF!D$2:D$251,MATCH(GroceryNSA!$C396,GroceryNSAF!$A$2:$A$251,0))),NA())</f>
        <v>75498.611934196204</v>
      </c>
      <c r="I396" s="25">
        <f>IFERROR(IF(AND(ISERROR($E397),ISERROR(INDEX(GroceryNSAF!E$2:E$251,MATCH(GroceryNSA!$C396,GroceryNSAF!$A$2:$A$251,0)))),$E396,INDEX(GroceryNSAF!E$2:E$251,MATCH(GroceryNSA!$C396,GroceryNSAF!$A$2:$A$251,0))),NA())</f>
        <v>63886.122052698098</v>
      </c>
      <c r="J396" s="25">
        <f>IFERROR(IF(AND(ISERROR($E397),ISERROR(INDEX(GroceryNSAF!F$2:F$251,MATCH(GroceryNSA!$C396,GroceryNSAF!$A$2:$A$251,0)))),$E396,INDEX(GroceryNSAF!F$2:F$251,MATCH(GroceryNSA!$C396,GroceryNSAF!$A$2:$A$251,0))),NA())</f>
        <v>77928.974284566997</v>
      </c>
    </row>
    <row r="397" spans="1:10" x14ac:dyDescent="0.25">
      <c r="A397" s="23">
        <f t="shared" si="21"/>
        <v>12</v>
      </c>
      <c r="B397" s="23">
        <f t="shared" si="22"/>
        <v>2024</v>
      </c>
      <c r="C397" s="23">
        <v>396</v>
      </c>
      <c r="D397" s="24">
        <v>45627</v>
      </c>
      <c r="E397" s="25" t="e">
        <f>IF(ISBLANK(table!F397),NA(),table!F397)</f>
        <v>#N/A</v>
      </c>
      <c r="F397" s="26">
        <f>IFERROR(IF(AND(ISERROR($E398),ISERROR(INDEX(GroceryNSAF!B$2:B$251,MATCH(GroceryNSA!$C397,GroceryNSAF!$A$2:$A$251,0)))),$E397,INDEX(GroceryNSAF!B$2:B$251,MATCH(GroceryNSA!$C397,GroceryNSAF!$A$2:$A$251,0))),NA())</f>
        <v>70993.076020791195</v>
      </c>
      <c r="G397" s="25">
        <f>IFERROR(IF(AND(ISERROR($E398),ISERROR(INDEX(GroceryNSAF!C$2:C$251,MATCH(GroceryNSA!$C397,GroceryNSAF!$A$2:$A$251,0)))),$E397,INDEX(GroceryNSAF!C$2:C$251,MATCH(GroceryNSA!$C397,GroceryNSAF!$A$2:$A$251,0))),NA())</f>
        <v>66320.508672578406</v>
      </c>
      <c r="H397" s="25">
        <f>IFERROR(IF(AND(ISERROR($E398),ISERROR(INDEX(GroceryNSAF!D$2:D$251,MATCH(GroceryNSA!$C397,GroceryNSAF!$A$2:$A$251,0)))),$E397,INDEX(GroceryNSAF!D$2:D$251,MATCH(GroceryNSA!$C397,GroceryNSAF!$A$2:$A$251,0))),NA())</f>
        <v>75665.643369003898</v>
      </c>
      <c r="I397" s="25">
        <f>IFERROR(IF(AND(ISERROR($E398),ISERROR(INDEX(GroceryNSAF!E$2:E$251,MATCH(GroceryNSA!$C397,GroceryNSAF!$A$2:$A$251,0)))),$E397,INDEX(GroceryNSAF!E$2:E$251,MATCH(GroceryNSA!$C397,GroceryNSAF!$A$2:$A$251,0))),NA())</f>
        <v>63847.000931769697</v>
      </c>
      <c r="J397" s="25">
        <f>IFERROR(IF(AND(ISERROR($E398),ISERROR(INDEX(GroceryNSAF!F$2:F$251,MATCH(GroceryNSA!$C397,GroceryNSAF!$A$2:$A$251,0)))),$E397,INDEX(GroceryNSAF!F$2:F$251,MATCH(GroceryNSA!$C397,GroceryNSAF!$A$2:$A$251,0))),NA())</f>
        <v>78139.151109812694</v>
      </c>
    </row>
    <row r="398" spans="1:10" x14ac:dyDescent="0.25">
      <c r="A398" s="23">
        <f t="shared" si="21"/>
        <v>1</v>
      </c>
      <c r="B398" s="23">
        <f t="shared" si="22"/>
        <v>2025</v>
      </c>
      <c r="C398" s="23">
        <v>397</v>
      </c>
      <c r="D398" s="24">
        <v>45658</v>
      </c>
      <c r="E398" s="25" t="e">
        <f>IF(ISBLANK(table!F398),NA(),table!F398)</f>
        <v>#N/A</v>
      </c>
      <c r="F398" s="26">
        <f>IFERROR(IF(AND(ISERROR($E399),ISERROR(INDEX(GroceryNSAF!B$2:B$251,MATCH(GroceryNSA!$C398,GroceryNSAF!$A$2:$A$251,0)))),$E398,INDEX(GroceryNSAF!B$2:B$251,MATCH(GroceryNSA!$C398,GroceryNSAF!$A$2:$A$251,0))),NA())</f>
        <v>70927.833615001204</v>
      </c>
      <c r="G398" s="25">
        <f>IFERROR(IF(AND(ISERROR($E399),ISERROR(INDEX(GroceryNSAF!C$2:C$251,MATCH(GroceryNSA!$C398,GroceryNSAF!$A$2:$A$251,0)))),$E398,INDEX(GroceryNSAF!C$2:C$251,MATCH(GroceryNSA!$C398,GroceryNSAF!$A$2:$A$251,0))),NA())</f>
        <v>66173.618672402707</v>
      </c>
      <c r="H398" s="25">
        <f>IFERROR(IF(AND(ISERROR($E399),ISERROR(INDEX(GroceryNSAF!D$2:D$251,MATCH(GroceryNSA!$C398,GroceryNSAF!$A$2:$A$251,0)))),$E398,INDEX(GroceryNSAF!D$2:D$251,MATCH(GroceryNSA!$C398,GroceryNSAF!$A$2:$A$251,0))),NA())</f>
        <v>75682.048557599599</v>
      </c>
      <c r="I398" s="25">
        <f>IFERROR(IF(AND(ISERROR($E399),ISERROR(INDEX(GroceryNSAF!E$2:E$251,MATCH(GroceryNSA!$C398,GroceryNSAF!$A$2:$A$251,0)))),$E398,INDEX(GroceryNSAF!E$2:E$251,MATCH(GroceryNSA!$C398,GroceryNSAF!$A$2:$A$251,0))),NA())</f>
        <v>63656.889305947698</v>
      </c>
      <c r="J398" s="25">
        <f>IFERROR(IF(AND(ISERROR($E399),ISERROR(INDEX(GroceryNSAF!F$2:F$251,MATCH(GroceryNSA!$C398,GroceryNSAF!$A$2:$A$251,0)))),$E398,INDEX(GroceryNSAF!F$2:F$251,MATCH(GroceryNSA!$C398,GroceryNSAF!$A$2:$A$251,0))),NA())</f>
        <v>78198.777924054695</v>
      </c>
    </row>
    <row r="399" spans="1:10" x14ac:dyDescent="0.25">
      <c r="A399" s="23">
        <f t="shared" si="21"/>
        <v>2</v>
      </c>
      <c r="B399" s="23">
        <f t="shared" si="22"/>
        <v>2025</v>
      </c>
      <c r="C399" s="23">
        <v>398</v>
      </c>
      <c r="D399" s="24">
        <v>45689</v>
      </c>
      <c r="E399" s="25" t="e">
        <f>IF(ISBLANK(table!F399),NA(),table!F399)</f>
        <v>#N/A</v>
      </c>
      <c r="F399" s="26">
        <f>IFERROR(IF(AND(ISERROR($E400),ISERROR(INDEX(GroceryNSAF!B$2:B$251,MATCH(GroceryNSA!$C399,GroceryNSAF!$A$2:$A$251,0)))),$E399,INDEX(GroceryNSAF!B$2:B$251,MATCH(GroceryNSA!$C399,GroceryNSAF!$A$2:$A$251,0))),NA())</f>
        <v>70914.888870150404</v>
      </c>
      <c r="G399" s="25">
        <f>IFERROR(IF(AND(ISERROR($E400),ISERROR(INDEX(GroceryNSAF!C$2:C$251,MATCH(GroceryNSA!$C399,GroceryNSAF!$A$2:$A$251,0)))),$E399,INDEX(GroceryNSAF!C$2:C$251,MATCH(GroceryNSA!$C399,GroceryNSAF!$A$2:$A$251,0))),NA())</f>
        <v>66084.849789271699</v>
      </c>
      <c r="H399" s="25">
        <f>IFERROR(IF(AND(ISERROR($E400),ISERROR(INDEX(GroceryNSAF!D$2:D$251,MATCH(GroceryNSA!$C399,GroceryNSAF!$A$2:$A$251,0)))),$E399,INDEX(GroceryNSAF!D$2:D$251,MATCH(GroceryNSA!$C399,GroceryNSAF!$A$2:$A$251,0))),NA())</f>
        <v>75744.927951029094</v>
      </c>
      <c r="I399" s="25">
        <f>IFERROR(IF(AND(ISERROR($E400),ISERROR(INDEX(GroceryNSAF!E$2:E$251,MATCH(GroceryNSA!$C399,GroceryNSAF!$A$2:$A$251,0)))),$E399,INDEX(GroceryNSAF!E$2:E$251,MATCH(GroceryNSA!$C399,GroceryNSAF!$A$2:$A$251,0))),NA())</f>
        <v>63527.981548617703</v>
      </c>
      <c r="J399" s="25">
        <f>IFERROR(IF(AND(ISERROR($E400),ISERROR(INDEX(GroceryNSAF!F$2:F$251,MATCH(GroceryNSA!$C399,GroceryNSAF!$A$2:$A$251,0)))),$E399,INDEX(GroceryNSAF!F$2:F$251,MATCH(GroceryNSA!$C399,GroceryNSAF!$A$2:$A$251,0))),NA())</f>
        <v>78301.796191683097</v>
      </c>
    </row>
    <row r="400" spans="1:10" x14ac:dyDescent="0.25">
      <c r="A400" s="23">
        <f t="shared" si="21"/>
        <v>3</v>
      </c>
      <c r="B400" s="23">
        <f t="shared" si="22"/>
        <v>2025</v>
      </c>
      <c r="C400" s="23">
        <v>399</v>
      </c>
      <c r="D400" s="24">
        <v>45717</v>
      </c>
      <c r="E400" s="25" t="e">
        <f>IF(ISBLANK(table!F400),NA(),table!F400)</f>
        <v>#N/A</v>
      </c>
      <c r="F400" s="26">
        <f>IFERROR(IF(AND(ISERROR($E401),ISERROR(INDEX(GroceryNSAF!B$2:B$251,MATCH(GroceryNSA!$C400,GroceryNSAF!$A$2:$A$251,0)))),$E400,INDEX(GroceryNSAF!B$2:B$251,MATCH(GroceryNSA!$C400,GroceryNSAF!$A$2:$A$251,0))),NA())</f>
        <v>70990.694375273</v>
      </c>
      <c r="G400" s="25">
        <f>IFERROR(IF(AND(ISERROR($E401),ISERROR(INDEX(GroceryNSAF!C$2:C$251,MATCH(GroceryNSA!$C400,GroceryNSAF!$A$2:$A$251,0)))),$E400,INDEX(GroceryNSAF!C$2:C$251,MATCH(GroceryNSA!$C400,GroceryNSAF!$A$2:$A$251,0))),NA())</f>
        <v>66078.288962591294</v>
      </c>
      <c r="H400" s="25">
        <f>IFERROR(IF(AND(ISERROR($E401),ISERROR(INDEX(GroceryNSAF!D$2:D$251,MATCH(GroceryNSA!$C400,GroceryNSAF!$A$2:$A$251,0)))),$E400,INDEX(GroceryNSAF!D$2:D$251,MATCH(GroceryNSA!$C400,GroceryNSAF!$A$2:$A$251,0))),NA())</f>
        <v>75903.099787954794</v>
      </c>
      <c r="I400" s="25">
        <f>IFERROR(IF(AND(ISERROR($E401),ISERROR(INDEX(GroceryNSAF!E$2:E$251,MATCH(GroceryNSA!$C400,GroceryNSAF!$A$2:$A$251,0)))),$E400,INDEX(GroceryNSAF!E$2:E$251,MATCH(GroceryNSA!$C400,GroceryNSAF!$A$2:$A$251,0))),NA())</f>
        <v>63477.818619685102</v>
      </c>
      <c r="J400" s="25">
        <f>IFERROR(IF(AND(ISERROR($E401),ISERROR(INDEX(GroceryNSAF!F$2:F$251,MATCH(GroceryNSA!$C400,GroceryNSAF!$A$2:$A$251,0)))),$E400,INDEX(GroceryNSAF!F$2:F$251,MATCH(GroceryNSA!$C400,GroceryNSAF!$A$2:$A$251,0))),NA())</f>
        <v>78503.570130861001</v>
      </c>
    </row>
    <row r="401" spans="1:10" x14ac:dyDescent="0.25">
      <c r="A401" s="23">
        <f t="shared" si="21"/>
        <v>4</v>
      </c>
      <c r="B401" s="23">
        <f t="shared" si="22"/>
        <v>2025</v>
      </c>
      <c r="C401" s="23">
        <v>400</v>
      </c>
      <c r="D401" s="24">
        <v>45748</v>
      </c>
      <c r="E401" s="25" t="e">
        <f>IF(ISBLANK(table!F401),NA(),table!F401)</f>
        <v>#N/A</v>
      </c>
      <c r="F401" s="26">
        <f>IFERROR(IF(AND(ISERROR($E402),ISERROR(INDEX(GroceryNSAF!B$2:B$251,MATCH(GroceryNSA!$C401,GroceryNSAF!$A$2:$A$251,0)))),$E401,INDEX(GroceryNSAF!B$2:B$251,MATCH(GroceryNSA!$C401,GroceryNSAF!$A$2:$A$251,0))),NA())</f>
        <v>70917.590891142405</v>
      </c>
      <c r="G401" s="25">
        <f>IFERROR(IF(AND(ISERROR($E402),ISERROR(INDEX(GroceryNSAF!C$2:C$251,MATCH(GroceryNSA!$C401,GroceryNSAF!$A$2:$A$251,0)))),$E401,INDEX(GroceryNSAF!C$2:C$251,MATCH(GroceryNSA!$C401,GroceryNSAF!$A$2:$A$251,0))),NA())</f>
        <v>65932.398997738506</v>
      </c>
      <c r="H401" s="25">
        <f>IFERROR(IF(AND(ISERROR($E402),ISERROR(INDEX(GroceryNSAF!D$2:D$251,MATCH(GroceryNSA!$C401,GroceryNSAF!$A$2:$A$251,0)))),$E401,INDEX(GroceryNSAF!D$2:D$251,MATCH(GroceryNSA!$C401,GroceryNSAF!$A$2:$A$251,0))),NA())</f>
        <v>75902.782784546405</v>
      </c>
      <c r="I401" s="25">
        <f>IFERROR(IF(AND(ISERROR($E402),ISERROR(INDEX(GroceryNSAF!E$2:E$251,MATCH(GroceryNSA!$C401,GroceryNSAF!$A$2:$A$251,0)))),$E401,INDEX(GroceryNSAF!E$2:E$251,MATCH(GroceryNSA!$C401,GroceryNSAF!$A$2:$A$251,0))),NA())</f>
        <v>63293.397819410202</v>
      </c>
      <c r="J401" s="25">
        <f>IFERROR(IF(AND(ISERROR($E402),ISERROR(INDEX(GroceryNSAF!F$2:F$251,MATCH(GroceryNSA!$C401,GroceryNSAF!$A$2:$A$251,0)))),$E401,INDEX(GroceryNSAF!F$2:F$251,MATCH(GroceryNSA!$C401,GroceryNSAF!$A$2:$A$251,0))),NA())</f>
        <v>78541.783962874702</v>
      </c>
    </row>
    <row r="402" spans="1:10" x14ac:dyDescent="0.25">
      <c r="A402" s="23">
        <f t="shared" si="21"/>
        <v>5</v>
      </c>
      <c r="B402" s="23">
        <f t="shared" si="22"/>
        <v>2025</v>
      </c>
      <c r="C402" s="23">
        <v>401</v>
      </c>
      <c r="D402" s="24">
        <v>45778</v>
      </c>
      <c r="E402" s="25" t="e">
        <f>IF(ISBLANK(table!F402),NA(),table!F402)</f>
        <v>#N/A</v>
      </c>
      <c r="F402" s="26">
        <f>IFERROR(IF(AND(ISERROR($E403),ISERROR(INDEX(GroceryNSAF!B$2:B$251,MATCH(GroceryNSA!$C402,GroceryNSAF!$A$2:$A$251,0)))),$E402,INDEX(GroceryNSAF!B$2:B$251,MATCH(GroceryNSA!$C402,GroceryNSAF!$A$2:$A$251,0))),NA())</f>
        <v>70978.360979666104</v>
      </c>
      <c r="G402" s="25">
        <f>IFERROR(IF(AND(ISERROR($E403),ISERROR(INDEX(GroceryNSAF!C$2:C$251,MATCH(GroceryNSA!$C402,GroceryNSAF!$A$2:$A$251,0)))),$E402,INDEX(GroceryNSAF!C$2:C$251,MATCH(GroceryNSA!$C402,GroceryNSAF!$A$2:$A$251,0))),NA())</f>
        <v>65916.097188359694</v>
      </c>
      <c r="H402" s="25">
        <f>IFERROR(IF(AND(ISERROR($E403),ISERROR(INDEX(GroceryNSAF!D$2:D$251,MATCH(GroceryNSA!$C402,GroceryNSAF!$A$2:$A$251,0)))),$E402,INDEX(GroceryNSAF!D$2:D$251,MATCH(GroceryNSA!$C402,GroceryNSAF!$A$2:$A$251,0))),NA())</f>
        <v>76040.624770972499</v>
      </c>
      <c r="I402" s="25">
        <f>IFERROR(IF(AND(ISERROR($E403),ISERROR(INDEX(GroceryNSAF!E$2:E$251,MATCH(GroceryNSA!$C402,GroceryNSAF!$A$2:$A$251,0)))),$E402,INDEX(GroceryNSAF!E$2:E$251,MATCH(GroceryNSA!$C402,GroceryNSAF!$A$2:$A$251,0))),NA())</f>
        <v>63236.296611787599</v>
      </c>
      <c r="J402" s="25">
        <f>IFERROR(IF(AND(ISERROR($E403),ISERROR(INDEX(GroceryNSAF!F$2:F$251,MATCH(GroceryNSA!$C402,GroceryNSAF!$A$2:$A$251,0)))),$E402,INDEX(GroceryNSAF!F$2:F$251,MATCH(GroceryNSA!$C402,GroceryNSAF!$A$2:$A$251,0))),NA())</f>
        <v>78720.425347544602</v>
      </c>
    </row>
    <row r="403" spans="1:10" x14ac:dyDescent="0.25">
      <c r="A403" s="23">
        <f t="shared" si="21"/>
        <v>6</v>
      </c>
      <c r="B403" s="23">
        <f t="shared" si="22"/>
        <v>2025</v>
      </c>
      <c r="C403" s="23">
        <v>402</v>
      </c>
      <c r="D403" s="24">
        <v>45809</v>
      </c>
      <c r="E403" s="25" t="e">
        <f>IF(ISBLANK(table!F403),NA(),table!F403)</f>
        <v>#N/A</v>
      </c>
      <c r="F403" s="26">
        <f>IFERROR(IF(AND(ISERROR($E404),ISERROR(INDEX(GroceryNSAF!B$2:B$251,MATCH(GroceryNSA!$C403,GroceryNSAF!$A$2:$A$251,0)))),$E403,INDEX(GroceryNSAF!B$2:B$251,MATCH(GroceryNSA!$C403,GroceryNSAF!$A$2:$A$251,0))),NA())</f>
        <v>70923.433610399501</v>
      </c>
      <c r="G403" s="25">
        <f>IFERROR(IF(AND(ISERROR($E404),ISERROR(INDEX(GroceryNSAF!C$2:C$251,MATCH(GroceryNSA!$C403,GroceryNSAF!$A$2:$A$251,0)))),$E403,INDEX(GroceryNSAF!C$2:C$251,MATCH(GroceryNSA!$C403,GroceryNSAF!$A$2:$A$251,0))),NA())</f>
        <v>65787.725285154404</v>
      </c>
      <c r="H403" s="25">
        <f>IFERROR(IF(AND(ISERROR($E404),ISERROR(INDEX(GroceryNSAF!D$2:D$251,MATCH(GroceryNSA!$C403,GroceryNSAF!$A$2:$A$251,0)))),$E403,INDEX(GroceryNSAF!D$2:D$251,MATCH(GroceryNSA!$C403,GroceryNSAF!$A$2:$A$251,0))),NA())</f>
        <v>76059.141935644599</v>
      </c>
      <c r="I403" s="25">
        <f>IFERROR(IF(AND(ISERROR($E404),ISERROR(INDEX(GroceryNSAF!E$2:E$251,MATCH(GroceryNSA!$C403,GroceryNSAF!$A$2:$A$251,0)))),$E403,INDEX(GroceryNSAF!E$2:E$251,MATCH(GroceryNSA!$C403,GroceryNSAF!$A$2:$A$251,0))),NA())</f>
        <v>63069.045520829801</v>
      </c>
      <c r="J403" s="25">
        <f>IFERROR(IF(AND(ISERROR($E404),ISERROR(INDEX(GroceryNSAF!F$2:F$251,MATCH(GroceryNSA!$C403,GroceryNSAF!$A$2:$A$251,0)))),$E403,INDEX(GroceryNSAF!F$2:F$251,MATCH(GroceryNSA!$C403,GroceryNSAF!$A$2:$A$251,0))),NA())</f>
        <v>78777.821699969194</v>
      </c>
    </row>
    <row r="404" spans="1:10" x14ac:dyDescent="0.25">
      <c r="A404" s="23">
        <f t="shared" si="21"/>
        <v>7</v>
      </c>
      <c r="B404" s="23">
        <f t="shared" si="22"/>
        <v>2025</v>
      </c>
      <c r="C404" s="23">
        <v>403</v>
      </c>
      <c r="D404" s="24">
        <v>45839</v>
      </c>
      <c r="E404" s="25" t="e">
        <f>IF(ISBLANK(table!F404),NA(),table!F404)</f>
        <v>#N/A</v>
      </c>
      <c r="F404" s="26">
        <f>IFERROR(IF(AND(ISERROR($E405),ISERROR(INDEX(GroceryNSAF!B$2:B$251,MATCH(GroceryNSA!$C404,GroceryNSAF!$A$2:$A$251,0)))),$E404,INDEX(GroceryNSAF!B$2:B$251,MATCH(GroceryNSA!$C404,GroceryNSAF!$A$2:$A$251,0))),NA())</f>
        <v>70950.342071036197</v>
      </c>
      <c r="G404" s="25">
        <f>IFERROR(IF(AND(ISERROR($E405),ISERROR(INDEX(GroceryNSAF!C$2:C$251,MATCH(GroceryNSA!$C404,GroceryNSAF!$A$2:$A$251,0)))),$E404,INDEX(GroceryNSAF!C$2:C$251,MATCH(GroceryNSA!$C404,GroceryNSAF!$A$2:$A$251,0))),NA())</f>
        <v>65741.839540578207</v>
      </c>
      <c r="H404" s="25">
        <f>IFERROR(IF(AND(ISERROR($E405),ISERROR(INDEX(GroceryNSAF!D$2:D$251,MATCH(GroceryNSA!$C404,GroceryNSAF!$A$2:$A$251,0)))),$E404,INDEX(GroceryNSAF!D$2:D$251,MATCH(GroceryNSA!$C404,GroceryNSAF!$A$2:$A$251,0))),NA())</f>
        <v>76158.8446014941</v>
      </c>
      <c r="I404" s="25">
        <f>IFERROR(IF(AND(ISERROR($E405),ISERROR(INDEX(GroceryNSAF!E$2:E$251,MATCH(GroceryNSA!$C404,GroceryNSAF!$A$2:$A$251,0)))),$E404,INDEX(GroceryNSAF!E$2:E$251,MATCH(GroceryNSA!$C404,GroceryNSAF!$A$2:$A$251,0))),NA())</f>
        <v>62984.624851733199</v>
      </c>
      <c r="J404" s="25">
        <f>IFERROR(IF(AND(ISERROR($E405),ISERROR(INDEX(GroceryNSAF!F$2:F$251,MATCH(GroceryNSA!$C404,GroceryNSAF!$A$2:$A$251,0)))),$E404,INDEX(GroceryNSAF!F$2:F$251,MATCH(GroceryNSA!$C404,GroceryNSAF!$A$2:$A$251,0))),NA())</f>
        <v>78916.059290339093</v>
      </c>
    </row>
    <row r="405" spans="1:10" x14ac:dyDescent="0.25">
      <c r="A405" s="23">
        <f t="shared" si="21"/>
        <v>8</v>
      </c>
      <c r="B405" s="23">
        <f t="shared" si="22"/>
        <v>2025</v>
      </c>
      <c r="C405" s="23">
        <v>404</v>
      </c>
      <c r="D405" s="24">
        <v>45870</v>
      </c>
      <c r="E405" s="25" t="e">
        <f>IF(ISBLANK(table!F405),NA(),table!F405)</f>
        <v>#N/A</v>
      </c>
      <c r="F405" s="26">
        <f>IFERROR(IF(AND(ISERROR($E406),ISERROR(INDEX(GroceryNSAF!B$2:B$251,MATCH(GroceryNSA!$C405,GroceryNSAF!$A$2:$A$251,0)))),$E405,INDEX(GroceryNSAF!B$2:B$251,MATCH(GroceryNSA!$C405,GroceryNSAF!$A$2:$A$251,0))),NA())</f>
        <v>70958.413901873995</v>
      </c>
      <c r="G405" s="25">
        <f>IFERROR(IF(AND(ISERROR($E406),ISERROR(INDEX(GroceryNSAF!C$2:C$251,MATCH(GroceryNSA!$C405,GroceryNSAF!$A$2:$A$251,0)))),$E405,INDEX(GroceryNSAF!C$2:C$251,MATCH(GroceryNSA!$C405,GroceryNSAF!$A$2:$A$251,0))),NA())</f>
        <v>65676.392912349693</v>
      </c>
      <c r="H405" s="25">
        <f>IFERROR(IF(AND(ISERROR($E406),ISERROR(INDEX(GroceryNSAF!D$2:D$251,MATCH(GroceryNSA!$C405,GroceryNSAF!$A$2:$A$251,0)))),$E405,INDEX(GroceryNSAF!D$2:D$251,MATCH(GroceryNSA!$C405,GroceryNSAF!$A$2:$A$251,0))),NA())</f>
        <v>76240.434891398298</v>
      </c>
      <c r="I405" s="25">
        <f>IFERROR(IF(AND(ISERROR($E406),ISERROR(INDEX(GroceryNSAF!E$2:E$251,MATCH(GroceryNSA!$C405,GroceryNSAF!$A$2:$A$251,0)))),$E405,INDEX(GroceryNSAF!E$2:E$251,MATCH(GroceryNSA!$C405,GroceryNSAF!$A$2:$A$251,0))),NA())</f>
        <v>62880.259902153499</v>
      </c>
      <c r="J405" s="25">
        <f>IFERROR(IF(AND(ISERROR($E406),ISERROR(INDEX(GroceryNSAF!F$2:F$251,MATCH(GroceryNSA!$C405,GroceryNSAF!$A$2:$A$251,0)))),$E405,INDEX(GroceryNSAF!F$2:F$251,MATCH(GroceryNSA!$C405,GroceryNSAF!$A$2:$A$251,0))),NA())</f>
        <v>79036.567901594506</v>
      </c>
    </row>
    <row r="406" spans="1:10" x14ac:dyDescent="0.25">
      <c r="A406" s="23">
        <f t="shared" si="21"/>
        <v>9</v>
      </c>
      <c r="B406" s="23">
        <f t="shared" si="22"/>
        <v>2025</v>
      </c>
      <c r="C406" s="23">
        <v>405</v>
      </c>
      <c r="D406" s="24">
        <v>45901</v>
      </c>
      <c r="E406" s="25" t="e">
        <f>IF(ISBLANK(table!F406),NA(),table!F406)</f>
        <v>#N/A</v>
      </c>
      <c r="F406" s="26">
        <f>IFERROR(IF(AND(ISERROR($E407),ISERROR(INDEX(GroceryNSAF!B$2:B$251,MATCH(GroceryNSA!$C406,GroceryNSAF!$A$2:$A$251,0)))),$E406,INDEX(GroceryNSAF!B$2:B$251,MATCH(GroceryNSA!$C406,GroceryNSAF!$A$2:$A$251,0))),NA())</f>
        <v>70935.146122048202</v>
      </c>
      <c r="G406" s="25">
        <f>IFERROR(IF(AND(ISERROR($E407),ISERROR(INDEX(GroceryNSAF!C$2:C$251,MATCH(GroceryNSA!$C406,GroceryNSAF!$A$2:$A$251,0)))),$E406,INDEX(GroceryNSAF!C$2:C$251,MATCH(GroceryNSA!$C406,GroceryNSAF!$A$2:$A$251,0))),NA())</f>
        <v>65583.692056068903</v>
      </c>
      <c r="H406" s="25">
        <f>IFERROR(IF(AND(ISERROR($E407),ISERROR(INDEX(GroceryNSAF!D$2:D$251,MATCH(GroceryNSA!$C406,GroceryNSAF!$A$2:$A$251,0)))),$E406,INDEX(GroceryNSAF!D$2:D$251,MATCH(GroceryNSA!$C406,GroceryNSAF!$A$2:$A$251,0))),NA())</f>
        <v>76286.6001880275</v>
      </c>
      <c r="I406" s="25">
        <f>IFERROR(IF(AND(ISERROR($E407),ISERROR(INDEX(GroceryNSAF!E$2:E$251,MATCH(GroceryNSA!$C406,GroceryNSAF!$A$2:$A$251,0)))),$E406,INDEX(GroceryNSAF!E$2:E$251,MATCH(GroceryNSA!$C406,GroceryNSAF!$A$2:$A$251,0))),NA())</f>
        <v>62750.803395438801</v>
      </c>
      <c r="J406" s="25">
        <f>IFERROR(IF(AND(ISERROR($E407),ISERROR(INDEX(GroceryNSAF!F$2:F$251,MATCH(GroceryNSA!$C406,GroceryNSAF!$A$2:$A$251,0)))),$E406,INDEX(GroceryNSAF!F$2:F$251,MATCH(GroceryNSA!$C406,GroceryNSAF!$A$2:$A$251,0))),NA())</f>
        <v>79119.488848657595</v>
      </c>
    </row>
    <row r="407" spans="1:10" x14ac:dyDescent="0.25">
      <c r="A407" s="23">
        <f t="shared" si="21"/>
        <v>10</v>
      </c>
      <c r="B407" s="23">
        <f t="shared" si="22"/>
        <v>2025</v>
      </c>
      <c r="C407" s="23">
        <v>406</v>
      </c>
      <c r="D407" s="24">
        <v>45931</v>
      </c>
      <c r="E407" s="25" t="e">
        <f>IF(ISBLANK(table!F407),NA(),table!F407)</f>
        <v>#N/A</v>
      </c>
      <c r="F407" s="26">
        <f>IFERROR(IF(AND(ISERROR($E408),ISERROR(INDEX(GroceryNSAF!B$2:B$251,MATCH(GroceryNSA!$C407,GroceryNSAF!$A$2:$A$251,0)))),$E407,INDEX(GroceryNSAF!B$2:B$251,MATCH(GroceryNSA!$C407,GroceryNSAF!$A$2:$A$251,0))),NA())</f>
        <v>70962.954792727905</v>
      </c>
      <c r="G407" s="25">
        <f>IFERROR(IF(AND(ISERROR($E408),ISERROR(INDEX(GroceryNSAF!C$2:C$251,MATCH(GroceryNSA!$C407,GroceryNSAF!$A$2:$A$251,0)))),$E407,INDEX(GroceryNSAF!C$2:C$251,MATCH(GroceryNSA!$C407,GroceryNSAF!$A$2:$A$251,0))),NA())</f>
        <v>65539.985231914194</v>
      </c>
      <c r="H407" s="25">
        <f>IFERROR(IF(AND(ISERROR($E408),ISERROR(INDEX(GroceryNSAF!D$2:D$251,MATCH(GroceryNSA!$C407,GroceryNSAF!$A$2:$A$251,0)))),$E407,INDEX(GroceryNSAF!D$2:D$251,MATCH(GroceryNSA!$C407,GroceryNSAF!$A$2:$A$251,0))),NA())</f>
        <v>76385.924353541501</v>
      </c>
      <c r="I407" s="25">
        <f>IFERROR(IF(AND(ISERROR($E408),ISERROR(INDEX(GroceryNSAF!E$2:E$251,MATCH(GroceryNSA!$C407,GroceryNSAF!$A$2:$A$251,0)))),$E407,INDEX(GroceryNSAF!E$2:E$251,MATCH(GroceryNSA!$C407,GroceryNSAF!$A$2:$A$251,0))),NA())</f>
        <v>62669.238555149001</v>
      </c>
      <c r="J407" s="25">
        <f>IFERROR(IF(AND(ISERROR($E408),ISERROR(INDEX(GroceryNSAF!F$2:F$251,MATCH(GroceryNSA!$C407,GroceryNSAF!$A$2:$A$251,0)))),$E407,INDEX(GroceryNSAF!F$2:F$251,MATCH(GroceryNSA!$C407,GroceryNSAF!$A$2:$A$251,0))),NA())</f>
        <v>79256.671030306694</v>
      </c>
    </row>
    <row r="408" spans="1:10" x14ac:dyDescent="0.25">
      <c r="A408" s="23">
        <f t="shared" si="21"/>
        <v>11</v>
      </c>
      <c r="B408" s="23">
        <f t="shared" si="22"/>
        <v>2025</v>
      </c>
      <c r="C408" s="23">
        <v>407</v>
      </c>
      <c r="D408" s="24">
        <v>45962</v>
      </c>
      <c r="E408" s="25" t="e">
        <f>IF(ISBLANK(table!F408),NA(),table!F408)</f>
        <v>#N/A</v>
      </c>
      <c r="F408" s="26">
        <f>IFERROR(IF(AND(ISERROR($E409),ISERROR(INDEX(GroceryNSAF!B$2:B$251,MATCH(GroceryNSA!$C408,GroceryNSAF!$A$2:$A$251,0)))),$E408,INDEX(GroceryNSAF!B$2:B$251,MATCH(GroceryNSA!$C408,GroceryNSAF!$A$2:$A$251,0))),NA())</f>
        <v>70931.936776031696</v>
      </c>
      <c r="G408" s="25">
        <f>IFERROR(IF(AND(ISERROR($E409),ISERROR(INDEX(GroceryNSAF!C$2:C$251,MATCH(GroceryNSA!$C408,GroceryNSAF!$A$2:$A$251,0)))),$E408,INDEX(GroceryNSAF!C$2:C$251,MATCH(GroceryNSA!$C408,GroceryNSAF!$A$2:$A$251,0))),NA())</f>
        <v>65440.578377917001</v>
      </c>
      <c r="H408" s="25">
        <f>IFERROR(IF(AND(ISERROR($E409),ISERROR(INDEX(GroceryNSAF!D$2:D$251,MATCH(GroceryNSA!$C408,GroceryNSAF!$A$2:$A$251,0)))),$E408,INDEX(GroceryNSAF!D$2:D$251,MATCH(GroceryNSA!$C408,GroceryNSAF!$A$2:$A$251,0))),NA())</f>
        <v>76423.295174146406</v>
      </c>
      <c r="I408" s="25">
        <f>IFERROR(IF(AND(ISERROR($E409),ISERROR(INDEX(GroceryNSAF!E$2:E$251,MATCH(GroceryNSA!$C408,GroceryNSAF!$A$2:$A$251,0)))),$E408,INDEX(GroceryNSAF!E$2:E$251,MATCH(GroceryNSA!$C408,GroceryNSAF!$A$2:$A$251,0))),NA())</f>
        <v>62533.628837534801</v>
      </c>
      <c r="J408" s="25">
        <f>IFERROR(IF(AND(ISERROR($E409),ISERROR(INDEX(GroceryNSAF!F$2:F$251,MATCH(GroceryNSA!$C408,GroceryNSAF!$A$2:$A$251,0)))),$E408,INDEX(GroceryNSAF!F$2:F$251,MATCH(GroceryNSA!$C408,GroceryNSAF!$A$2:$A$251,0))),NA())</f>
        <v>79330.244714528599</v>
      </c>
    </row>
    <row r="409" spans="1:10" x14ac:dyDescent="0.25">
      <c r="A409" s="23">
        <f t="shared" si="21"/>
        <v>12</v>
      </c>
      <c r="B409" s="23">
        <f t="shared" si="22"/>
        <v>2025</v>
      </c>
      <c r="C409" s="23">
        <v>408</v>
      </c>
      <c r="D409" s="24">
        <v>45992</v>
      </c>
      <c r="E409" s="25" t="e">
        <f>IF(ISBLANK(table!F409),NA(),table!F409)</f>
        <v>#N/A</v>
      </c>
      <c r="F409" s="26">
        <f>IFERROR(IF(AND(ISERROR($E410),ISERROR(INDEX(GroceryNSAF!B$2:B$251,MATCH(GroceryNSA!$C409,GroceryNSAF!$A$2:$A$251,0)))),$E409,INDEX(GroceryNSAF!B$2:B$251,MATCH(GroceryNSA!$C409,GroceryNSAF!$A$2:$A$251,0))),NA())</f>
        <v>70956.725005533095</v>
      </c>
      <c r="G409" s="25">
        <f>IFERROR(IF(AND(ISERROR($E410),ISERROR(INDEX(GroceryNSAF!C$2:C$251,MATCH(GroceryNSA!$C409,GroceryNSAF!$A$2:$A$251,0)))),$E409,INDEX(GroceryNSAF!C$2:C$251,MATCH(GroceryNSA!$C409,GroceryNSAF!$A$2:$A$251,0))),NA())</f>
        <v>65396.490679796203</v>
      </c>
      <c r="H409" s="25">
        <f>IFERROR(IF(AND(ISERROR($E410),ISERROR(INDEX(GroceryNSAF!D$2:D$251,MATCH(GroceryNSA!$C409,GroceryNSAF!$A$2:$A$251,0)))),$E409,INDEX(GroceryNSAF!D$2:D$251,MATCH(GroceryNSA!$C409,GroceryNSAF!$A$2:$A$251,0))),NA())</f>
        <v>76516.959331270104</v>
      </c>
      <c r="I409" s="25">
        <f>IFERROR(IF(AND(ISERROR($E410),ISERROR(INDEX(GroceryNSAF!E$2:E$251,MATCH(GroceryNSA!$C409,GroceryNSAF!$A$2:$A$251,0)))),$E409,INDEX(GroceryNSAF!E$2:E$251,MATCH(GroceryNSA!$C409,GroceryNSAF!$A$2:$A$251,0))),NA())</f>
        <v>62453.080425756401</v>
      </c>
      <c r="J409" s="25">
        <f>IFERROR(IF(AND(ISERROR($E410),ISERROR(INDEX(GroceryNSAF!F$2:F$251,MATCH(GroceryNSA!$C409,GroceryNSAF!$A$2:$A$251,0)))),$E409,INDEX(GroceryNSAF!F$2:F$251,MATCH(GroceryNSA!$C409,GroceryNSAF!$A$2:$A$251,0))),NA())</f>
        <v>79460.369585309905</v>
      </c>
    </row>
    <row r="410" spans="1:10" x14ac:dyDescent="0.25">
      <c r="A410" s="23">
        <f t="shared" si="21"/>
        <v>1</v>
      </c>
      <c r="B410" s="23">
        <f t="shared" si="22"/>
        <v>2026</v>
      </c>
      <c r="C410" s="23">
        <v>409</v>
      </c>
      <c r="D410" s="24">
        <v>46023</v>
      </c>
      <c r="E410" s="25" t="e">
        <f>IF(ISBLANK(table!F410),NA(),table!F410)</f>
        <v>#N/A</v>
      </c>
      <c r="F410" s="26">
        <f>IFERROR(IF(AND(ISERROR($E411),ISERROR(INDEX(GroceryNSAF!B$2:B$251,MATCH(GroceryNSA!$C410,GroceryNSAF!$A$2:$A$251,0)))),$E410,INDEX(GroceryNSAF!B$2:B$251,MATCH(GroceryNSA!$C410,GroceryNSAF!$A$2:$A$251,0))),NA())</f>
        <v>70946.021430710898</v>
      </c>
      <c r="G410" s="25">
        <f>IFERROR(IF(AND(ISERROR($E411),ISERROR(INDEX(GroceryNSAF!C$2:C$251,MATCH(GroceryNSA!$C410,GroceryNSAF!$A$2:$A$251,0)))),$E410,INDEX(GroceryNSAF!C$2:C$251,MATCH(GroceryNSA!$C410,GroceryNSAF!$A$2:$A$251,0))),NA())</f>
        <v>65318.056809856302</v>
      </c>
      <c r="H410" s="25">
        <f>IFERROR(IF(AND(ISERROR($E411),ISERROR(INDEX(GroceryNSAF!D$2:D$251,MATCH(GroceryNSA!$C410,GroceryNSAF!$A$2:$A$251,0)))),$E410,INDEX(GroceryNSAF!D$2:D$251,MATCH(GroceryNSA!$C410,GroceryNSAF!$A$2:$A$251,0))),NA())</f>
        <v>76573.986051565502</v>
      </c>
      <c r="I410" s="25">
        <f>IFERROR(IF(AND(ISERROR($E411),ISERROR(INDEX(GroceryNSAF!E$2:E$251,MATCH(GroceryNSA!$C410,GroceryNSAF!$A$2:$A$251,0)))),$E410,INDEX(GroceryNSAF!E$2:E$251,MATCH(GroceryNSA!$C410,GroceryNSAF!$A$2:$A$251,0))),NA())</f>
        <v>62338.7923033732</v>
      </c>
      <c r="J410" s="25">
        <f>IFERROR(IF(AND(ISERROR($E411),ISERROR(INDEX(GroceryNSAF!F$2:F$251,MATCH(GroceryNSA!$C410,GroceryNSAF!$A$2:$A$251,0)))),$E410,INDEX(GroceryNSAF!F$2:F$251,MATCH(GroceryNSA!$C410,GroceryNSAF!$A$2:$A$251,0))),NA())</f>
        <v>79553.250558048603</v>
      </c>
    </row>
    <row r="411" spans="1:10" x14ac:dyDescent="0.25">
      <c r="A411" s="23">
        <f t="shared" si="21"/>
        <v>2</v>
      </c>
      <c r="B411" s="23">
        <f t="shared" si="22"/>
        <v>2026</v>
      </c>
      <c r="C411" s="23">
        <v>410</v>
      </c>
      <c r="D411" s="24">
        <v>46054</v>
      </c>
      <c r="E411" s="25" t="e">
        <f>IF(ISBLANK(table!F411),NA(),table!F411)</f>
        <v>#N/A</v>
      </c>
      <c r="F411" s="26">
        <f>IFERROR(IF(AND(ISERROR($E412),ISERROR(INDEX(GroceryNSAF!B$2:B$251,MATCH(GroceryNSA!$C411,GroceryNSAF!$A$2:$A$251,0)))),$E411,INDEX(GroceryNSAF!B$2:B$251,MATCH(GroceryNSA!$C411,GroceryNSAF!$A$2:$A$251,0))),NA())</f>
        <v>70945.633936663595</v>
      </c>
      <c r="G411" s="25">
        <f>IFERROR(IF(AND(ISERROR($E412),ISERROR(INDEX(GroceryNSAF!C$2:C$251,MATCH(GroceryNSA!$C411,GroceryNSAF!$A$2:$A$251,0)))),$E411,INDEX(GroceryNSAF!C$2:C$251,MATCH(GroceryNSA!$C411,GroceryNSAF!$A$2:$A$251,0))),NA())</f>
        <v>65251.385373115198</v>
      </c>
      <c r="H411" s="25">
        <f>IFERROR(IF(AND(ISERROR($E412),ISERROR(INDEX(GroceryNSAF!D$2:D$251,MATCH(GroceryNSA!$C411,GroceryNSAF!$A$2:$A$251,0)))),$E411,INDEX(GroceryNSAF!D$2:D$251,MATCH(GroceryNSA!$C411,GroceryNSAF!$A$2:$A$251,0))),NA())</f>
        <v>76639.882500212101</v>
      </c>
      <c r="I411" s="25">
        <f>IFERROR(IF(AND(ISERROR($E412),ISERROR(INDEX(GroceryNSAF!E$2:E$251,MATCH(GroceryNSA!$C411,GroceryNSAF!$A$2:$A$251,0)))),$E411,INDEX(GroceryNSAF!E$2:E$251,MATCH(GroceryNSA!$C411,GroceryNSAF!$A$2:$A$251,0))),NA())</f>
        <v>62237.032266912502</v>
      </c>
      <c r="J411" s="25">
        <f>IFERROR(IF(AND(ISERROR($E412),ISERROR(INDEX(GroceryNSAF!F$2:F$251,MATCH(GroceryNSA!$C411,GroceryNSAF!$A$2:$A$251,0)))),$E411,INDEX(GroceryNSAF!F$2:F$251,MATCH(GroceryNSA!$C411,GroceryNSAF!$A$2:$A$251,0))),NA())</f>
        <v>79654.235606414702</v>
      </c>
    </row>
    <row r="412" spans="1:10" x14ac:dyDescent="0.25">
      <c r="A412" s="23">
        <f t="shared" si="21"/>
        <v>3</v>
      </c>
      <c r="B412" s="23">
        <f t="shared" si="22"/>
        <v>2026</v>
      </c>
      <c r="C412" s="23">
        <v>411</v>
      </c>
      <c r="D412" s="24">
        <v>46082</v>
      </c>
      <c r="E412" s="25" t="e">
        <f>IF(ISBLANK(table!F412),NA(),table!F412)</f>
        <v>#N/A</v>
      </c>
      <c r="F412" s="26">
        <f>IFERROR(IF(AND(ISERROR($E413),ISERROR(INDEX(GroceryNSAF!B$2:B$251,MATCH(GroceryNSA!$C412,GroceryNSAF!$A$2:$A$251,0)))),$E412,INDEX(GroceryNSAF!B$2:B$251,MATCH(GroceryNSA!$C412,GroceryNSAF!$A$2:$A$251,0))),NA())</f>
        <v>70952.811863137002</v>
      </c>
      <c r="G412" s="25">
        <f>IFERROR(IF(AND(ISERROR($E413),ISERROR(INDEX(GroceryNSAF!C$2:C$251,MATCH(GroceryNSA!$C412,GroceryNSAF!$A$2:$A$251,0)))),$E412,INDEX(GroceryNSAF!C$2:C$251,MATCH(GroceryNSA!$C412,GroceryNSAF!$A$2:$A$251,0))),NA())</f>
        <v>65191.943348955298</v>
      </c>
      <c r="H412" s="25">
        <f>IFERROR(IF(AND(ISERROR($E413),ISERROR(INDEX(GroceryNSAF!D$2:D$251,MATCH(GroceryNSA!$C412,GroceryNSAF!$A$2:$A$251,0)))),$E412,INDEX(GroceryNSAF!D$2:D$251,MATCH(GroceryNSA!$C412,GroceryNSAF!$A$2:$A$251,0))),NA())</f>
        <v>76713.6803773188</v>
      </c>
      <c r="I412" s="25">
        <f>IFERROR(IF(AND(ISERROR($E413),ISERROR(INDEX(GroceryNSAF!E$2:E$251,MATCH(GroceryNSA!$C412,GroceryNSAF!$A$2:$A$251,0)))),$E412,INDEX(GroceryNSAF!E$2:E$251,MATCH(GroceryNSA!$C412,GroceryNSAF!$A$2:$A$251,0))),NA())</f>
        <v>62142.323771174197</v>
      </c>
      <c r="J412" s="25">
        <f>IFERROR(IF(AND(ISERROR($E413),ISERROR(INDEX(GroceryNSAF!F$2:F$251,MATCH(GroceryNSA!$C412,GroceryNSAF!$A$2:$A$251,0)))),$E412,INDEX(GroceryNSAF!F$2:F$251,MATCH(GroceryNSA!$C412,GroceryNSAF!$A$2:$A$251,0))),NA())</f>
        <v>79763.299955099807</v>
      </c>
    </row>
    <row r="413" spans="1:10" x14ac:dyDescent="0.25">
      <c r="A413" s="23">
        <f t="shared" si="21"/>
        <v>4</v>
      </c>
      <c r="B413" s="23">
        <f t="shared" si="22"/>
        <v>2026</v>
      </c>
      <c r="C413" s="23">
        <v>412</v>
      </c>
      <c r="D413" s="24">
        <v>46113</v>
      </c>
      <c r="E413" s="25" t="e">
        <f>IF(ISBLANK(table!F413),NA(),table!F413)</f>
        <v>#N/A</v>
      </c>
      <c r="F413" s="26">
        <f>IFERROR(IF(AND(ISERROR($E414),ISERROR(INDEX(GroceryNSAF!B$2:B$251,MATCH(GroceryNSA!$C413,GroceryNSAF!$A$2:$A$251,0)))),$E413,INDEX(GroceryNSAF!B$2:B$251,MATCH(GroceryNSA!$C413,GroceryNSAF!$A$2:$A$251,0))),NA())</f>
        <v>70940.3799130962</v>
      </c>
      <c r="G413" s="25">
        <f>IFERROR(IF(AND(ISERROR($E414),ISERROR(INDEX(GroceryNSAF!C$2:C$251,MATCH(GroceryNSA!$C413,GroceryNSAF!$A$2:$A$251,0)))),$E413,INDEX(GroceryNSAF!C$2:C$251,MATCH(GroceryNSA!$C413,GroceryNSAF!$A$2:$A$251,0))),NA())</f>
        <v>65114.789010385597</v>
      </c>
      <c r="H413" s="25">
        <f>IFERROR(IF(AND(ISERROR($E414),ISERROR(INDEX(GroceryNSAF!D$2:D$251,MATCH(GroceryNSA!$C413,GroceryNSAF!$A$2:$A$251,0)))),$E413,INDEX(GroceryNSAF!D$2:D$251,MATCH(GroceryNSA!$C413,GroceryNSAF!$A$2:$A$251,0))),NA())</f>
        <v>76765.970815806693</v>
      </c>
      <c r="I413" s="25">
        <f>IFERROR(IF(AND(ISERROR($E414),ISERROR(INDEX(GroceryNSAF!E$2:E$251,MATCH(GroceryNSA!$C413,GroceryNSAF!$A$2:$A$251,0)))),$E413,INDEX(GroceryNSAF!E$2:E$251,MATCH(GroceryNSA!$C413,GroceryNSAF!$A$2:$A$251,0))),NA())</f>
        <v>62030.907469726502</v>
      </c>
      <c r="J413" s="25">
        <f>IFERROR(IF(AND(ISERROR($E414),ISERROR(INDEX(GroceryNSAF!F$2:F$251,MATCH(GroceryNSA!$C413,GroceryNSAF!$A$2:$A$251,0)))),$E413,INDEX(GroceryNSAF!F$2:F$251,MATCH(GroceryNSA!$C413,GroceryNSAF!$A$2:$A$251,0))),NA())</f>
        <v>79849.852356465897</v>
      </c>
    </row>
    <row r="414" spans="1:10" x14ac:dyDescent="0.25">
      <c r="A414" s="23">
        <f t="shared" si="21"/>
        <v>5</v>
      </c>
      <c r="B414" s="23">
        <f t="shared" si="22"/>
        <v>2026</v>
      </c>
      <c r="C414" s="23">
        <v>413</v>
      </c>
      <c r="D414" s="24">
        <v>46143</v>
      </c>
      <c r="E414" s="25" t="e">
        <f>IF(ISBLANK(table!F414),NA(),table!F414)</f>
        <v>#N/A</v>
      </c>
      <c r="F414" s="26">
        <f>IFERROR(IF(AND(ISERROR($E415),ISERROR(INDEX(GroceryNSAF!B$2:B$251,MATCH(GroceryNSA!$C414,GroceryNSAF!$A$2:$A$251,0)))),$E414,INDEX(GroceryNSAF!B$2:B$251,MATCH(GroceryNSA!$C414,GroceryNSAF!$A$2:$A$251,0))),NA())</f>
        <v>70954.138835318197</v>
      </c>
      <c r="G414" s="25">
        <f>IFERROR(IF(AND(ISERROR($E415),ISERROR(INDEX(GroceryNSAF!C$2:C$251,MATCH(GroceryNSA!$C414,GroceryNSAF!$A$2:$A$251,0)))),$E414,INDEX(GroceryNSAF!C$2:C$251,MATCH(GroceryNSA!$C414,GroceryNSAF!$A$2:$A$251,0))),NA())</f>
        <v>65063.5740194553</v>
      </c>
      <c r="H414" s="25">
        <f>IFERROR(IF(AND(ISERROR($E415),ISERROR(INDEX(GroceryNSAF!D$2:D$251,MATCH(GroceryNSA!$C414,GroceryNSAF!$A$2:$A$251,0)))),$E414,INDEX(GroceryNSAF!D$2:D$251,MATCH(GroceryNSA!$C414,GroceryNSAF!$A$2:$A$251,0))),NA())</f>
        <v>76844.703651181</v>
      </c>
      <c r="I414" s="25">
        <f>IFERROR(IF(AND(ISERROR($E415),ISERROR(INDEX(GroceryNSAF!E$2:E$251,MATCH(GroceryNSA!$C414,GroceryNSAF!$A$2:$A$251,0)))),$E414,INDEX(GroceryNSAF!E$2:E$251,MATCH(GroceryNSA!$C414,GroceryNSAF!$A$2:$A$251,0))),NA())</f>
        <v>61945.297366825398</v>
      </c>
      <c r="J414" s="25">
        <f>IFERROR(IF(AND(ISERROR($E415),ISERROR(INDEX(GroceryNSAF!F$2:F$251,MATCH(GroceryNSA!$C414,GroceryNSAF!$A$2:$A$251,0)))),$E414,INDEX(GroceryNSAF!F$2:F$251,MATCH(GroceryNSA!$C414,GroceryNSAF!$A$2:$A$251,0))),NA())</f>
        <v>79962.980303810997</v>
      </c>
    </row>
    <row r="415" spans="1:10" x14ac:dyDescent="0.25">
      <c r="A415" s="23">
        <f t="shared" si="21"/>
        <v>6</v>
      </c>
      <c r="B415" s="23">
        <f t="shared" si="22"/>
        <v>2026</v>
      </c>
      <c r="C415" s="23">
        <v>414</v>
      </c>
      <c r="D415" s="24">
        <v>46174</v>
      </c>
      <c r="E415" s="25" t="e">
        <f>IF(ISBLANK(table!F415),NA(),table!F415)</f>
        <v>#N/A</v>
      </c>
      <c r="F415" s="26">
        <f>IFERROR(IF(AND(ISERROR($E416),ISERROR(INDEX(GroceryNSAF!B$2:B$251,MATCH(GroceryNSA!$C415,GroceryNSAF!$A$2:$A$251,0)))),$E415,INDEX(GroceryNSAF!B$2:B$251,MATCH(GroceryNSA!$C415,GroceryNSAF!$A$2:$A$251,0))),NA())</f>
        <v>70943.878675675893</v>
      </c>
      <c r="G415" s="25">
        <f>IFERROR(IF(AND(ISERROR($E416),ISERROR(INDEX(GroceryNSAF!C$2:C$251,MATCH(GroceryNSA!$C415,GroceryNSAF!$A$2:$A$251,0)))),$E415,INDEX(GroceryNSAF!C$2:C$251,MATCH(GroceryNSA!$C415,GroceryNSAF!$A$2:$A$251,0))),NA())</f>
        <v>64989.658427654103</v>
      </c>
      <c r="H415" s="25">
        <f>IFERROR(IF(AND(ISERROR($E416),ISERROR(INDEX(GroceryNSAF!D$2:D$251,MATCH(GroceryNSA!$C415,GroceryNSAF!$A$2:$A$251,0)))),$E415,INDEX(GroceryNSAF!D$2:D$251,MATCH(GroceryNSA!$C415,GroceryNSAF!$A$2:$A$251,0))),NA())</f>
        <v>76898.098923697704</v>
      </c>
      <c r="I415" s="25">
        <f>IFERROR(IF(AND(ISERROR($E416),ISERROR(INDEX(GroceryNSAF!E$2:E$251,MATCH(GroceryNSA!$C415,GroceryNSAF!$A$2:$A$251,0)))),$E415,INDEX(GroceryNSAF!E$2:E$251,MATCH(GroceryNSA!$C415,GroceryNSAF!$A$2:$A$251,0))),NA())</f>
        <v>61837.684624730602</v>
      </c>
      <c r="J415" s="25">
        <f>IFERROR(IF(AND(ISERROR($E416),ISERROR(INDEX(GroceryNSAF!F$2:F$251,MATCH(GroceryNSA!$C415,GroceryNSAF!$A$2:$A$251,0)))),$E415,INDEX(GroceryNSAF!F$2:F$251,MATCH(GroceryNSA!$C415,GroceryNSAF!$A$2:$A$251,0))),NA())</f>
        <v>80050.072726621205</v>
      </c>
    </row>
    <row r="416" spans="1:10" x14ac:dyDescent="0.25">
      <c r="A416" s="23">
        <f t="shared" si="21"/>
        <v>7</v>
      </c>
      <c r="B416" s="23">
        <f t="shared" si="22"/>
        <v>2026</v>
      </c>
      <c r="C416" s="23">
        <v>415</v>
      </c>
      <c r="D416" s="24">
        <v>46204</v>
      </c>
      <c r="E416" s="25" t="e">
        <f>IF(ISBLANK(table!F416),NA(),table!F416)</f>
        <v>#N/A</v>
      </c>
      <c r="F416" s="26">
        <f>IFERROR(IF(AND(ISERROR($E417),ISERROR(INDEX(GroceryNSAF!B$2:B$251,MATCH(GroceryNSA!$C416,GroceryNSAF!$A$2:$A$251,0)))),$E416,INDEX(GroceryNSAF!B$2:B$251,MATCH(GroceryNSA!$C416,GroceryNSAF!$A$2:$A$251,0))),NA())</f>
        <v>70949.325578320495</v>
      </c>
      <c r="G416" s="25">
        <f>IFERROR(IF(AND(ISERROR($E417),ISERROR(INDEX(GroceryNSAF!C$2:C$251,MATCH(GroceryNSA!$C416,GroceryNSAF!$A$2:$A$251,0)))),$E416,INDEX(GroceryNSAF!C$2:C$251,MATCH(GroceryNSA!$C416,GroceryNSAF!$A$2:$A$251,0))),NA())</f>
        <v>64931.962006309397</v>
      </c>
      <c r="H416" s="25">
        <f>IFERROR(IF(AND(ISERROR($E417),ISERROR(INDEX(GroceryNSAF!D$2:D$251,MATCH(GroceryNSA!$C416,GroceryNSAF!$A$2:$A$251,0)))),$E416,INDEX(GroceryNSAF!D$2:D$251,MATCH(GroceryNSA!$C416,GroceryNSAF!$A$2:$A$251,0))),NA())</f>
        <v>76966.6891503316</v>
      </c>
      <c r="I416" s="25">
        <f>IFERROR(IF(AND(ISERROR($E417),ISERROR(INDEX(GroceryNSAF!E$2:E$251,MATCH(GroceryNSA!$C416,GroceryNSAF!$A$2:$A$251,0)))),$E416,INDEX(GroceryNSAF!E$2:E$251,MATCH(GroceryNSA!$C416,GroceryNSAF!$A$2:$A$251,0))),NA())</f>
        <v>61746.562146781798</v>
      </c>
      <c r="J416" s="25">
        <f>IFERROR(IF(AND(ISERROR($E417),ISERROR(INDEX(GroceryNSAF!F$2:F$251,MATCH(GroceryNSA!$C416,GroceryNSAF!$A$2:$A$251,0)))),$E416,INDEX(GroceryNSAF!F$2:F$251,MATCH(GroceryNSA!$C416,GroceryNSAF!$A$2:$A$251,0))),NA())</f>
        <v>80152.089009859206</v>
      </c>
    </row>
    <row r="417" spans="1:10" x14ac:dyDescent="0.25">
      <c r="A417" s="23">
        <f t="shared" si="21"/>
        <v>8</v>
      </c>
      <c r="B417" s="23">
        <f t="shared" si="22"/>
        <v>2026</v>
      </c>
      <c r="C417" s="23">
        <v>416</v>
      </c>
      <c r="D417" s="24">
        <v>46235</v>
      </c>
      <c r="E417" s="25" t="e">
        <f>IF(ISBLANK(table!F417),NA(),table!F417)</f>
        <v>#N/A</v>
      </c>
      <c r="F417" s="26">
        <f>IFERROR(IF(AND(ISERROR($E418),ISERROR(INDEX(GroceryNSAF!B$2:B$251,MATCH(GroceryNSA!$C417,GroceryNSAF!$A$2:$A$251,0)))),$E417,INDEX(GroceryNSAF!B$2:B$251,MATCH(GroceryNSA!$C417,GroceryNSAF!$A$2:$A$251,0))),NA())</f>
        <v>70948.101158403399</v>
      </c>
      <c r="G417" s="25">
        <f>IFERROR(IF(AND(ISERROR($E418),ISERROR(INDEX(GroceryNSAF!C$2:C$251,MATCH(GroceryNSA!$C417,GroceryNSAF!$A$2:$A$251,0)))),$E417,INDEX(GroceryNSAF!C$2:C$251,MATCH(GroceryNSA!$C417,GroceryNSAF!$A$2:$A$251,0))),NA())</f>
        <v>64868.056240147103</v>
      </c>
      <c r="H417" s="25">
        <f>IFERROR(IF(AND(ISERROR($E418),ISERROR(INDEX(GroceryNSAF!D$2:D$251,MATCH(GroceryNSA!$C417,GroceryNSAF!$A$2:$A$251,0)))),$E417,INDEX(GroceryNSAF!D$2:D$251,MATCH(GroceryNSA!$C417,GroceryNSAF!$A$2:$A$251,0))),NA())</f>
        <v>77028.146076659599</v>
      </c>
      <c r="I417" s="25">
        <f>IFERROR(IF(AND(ISERROR($E418),ISERROR(INDEX(GroceryNSAF!E$2:E$251,MATCH(GroceryNSA!$C417,GroceryNSAF!$A$2:$A$251,0)))),$E417,INDEX(GroceryNSAF!E$2:E$251,MATCH(GroceryNSA!$C417,GroceryNSAF!$A$2:$A$251,0))),NA())</f>
        <v>61649.474880260597</v>
      </c>
      <c r="J417" s="25">
        <f>IFERROR(IF(AND(ISERROR($E418),ISERROR(INDEX(GroceryNSAF!F$2:F$251,MATCH(GroceryNSA!$C417,GroceryNSAF!$A$2:$A$251,0)))),$E417,INDEX(GroceryNSAF!F$2:F$251,MATCH(GroceryNSA!$C417,GroceryNSAF!$A$2:$A$251,0))),NA())</f>
        <v>80246.727436546105</v>
      </c>
    </row>
    <row r="418" spans="1:10" x14ac:dyDescent="0.25">
      <c r="A418" s="23">
        <f t="shared" si="21"/>
        <v>9</v>
      </c>
      <c r="B418" s="23">
        <f t="shared" si="22"/>
        <v>2026</v>
      </c>
      <c r="C418" s="23">
        <v>417</v>
      </c>
      <c r="D418" s="24">
        <v>46266</v>
      </c>
      <c r="E418" s="25" t="e">
        <f>IF(ISBLANK(table!F418),NA(),table!F418)</f>
        <v>#N/A</v>
      </c>
      <c r="F418" s="26">
        <f>IFERROR(IF(AND(ISERROR($E419),ISERROR(INDEX(GroceryNSAF!B$2:B$251,MATCH(GroceryNSA!$C418,GroceryNSAF!$A$2:$A$251,0)))),$E418,INDEX(GroceryNSAF!B$2:B$251,MATCH(GroceryNSA!$C418,GroceryNSAF!$A$2:$A$251,0))),NA())</f>
        <v>70945.446072242004</v>
      </c>
      <c r="G418" s="25">
        <f>IFERROR(IF(AND(ISERROR($E419),ISERROR(INDEX(GroceryNSAF!C$2:C$251,MATCH(GroceryNSA!$C418,GroceryNSAF!$A$2:$A$251,0)))),$E418,INDEX(GroceryNSAF!C$2:C$251,MATCH(GroceryNSA!$C418,GroceryNSAF!$A$2:$A$251,0))),NA())</f>
        <v>64803.748775048502</v>
      </c>
      <c r="H418" s="25">
        <f>IFERROR(IF(AND(ISERROR($E419),ISERROR(INDEX(GroceryNSAF!D$2:D$251,MATCH(GroceryNSA!$C418,GroceryNSAF!$A$2:$A$251,0)))),$E418,INDEX(GroceryNSAF!D$2:D$251,MATCH(GroceryNSA!$C418,GroceryNSAF!$A$2:$A$251,0))),NA())</f>
        <v>77087.143369435493</v>
      </c>
      <c r="I418" s="25">
        <f>IFERROR(IF(AND(ISERROR($E419),ISERROR(INDEX(GroceryNSAF!E$2:E$251,MATCH(GroceryNSA!$C418,GroceryNSAF!$A$2:$A$251,0)))),$E418,INDEX(GroceryNSAF!E$2:E$251,MATCH(GroceryNSA!$C418,GroceryNSAF!$A$2:$A$251,0))),NA())</f>
        <v>61552.530617192802</v>
      </c>
      <c r="J418" s="25">
        <f>IFERROR(IF(AND(ISERROR($E419),ISERROR(INDEX(GroceryNSAF!F$2:F$251,MATCH(GroceryNSA!$C418,GroceryNSAF!$A$2:$A$251,0)))),$E418,INDEX(GroceryNSAF!F$2:F$251,MATCH(GroceryNSA!$C418,GroceryNSAF!$A$2:$A$251,0))),NA())</f>
        <v>80338.361527291199</v>
      </c>
    </row>
    <row r="419" spans="1:10" x14ac:dyDescent="0.25">
      <c r="A419" s="23">
        <f t="shared" si="21"/>
        <v>10</v>
      </c>
      <c r="B419" s="23">
        <f t="shared" si="22"/>
        <v>2026</v>
      </c>
      <c r="C419" s="23">
        <v>418</v>
      </c>
      <c r="D419" s="24">
        <v>46296</v>
      </c>
      <c r="E419" s="25" t="e">
        <f>IF(ISBLANK(table!F419),NA(),table!F419)</f>
        <v>#N/A</v>
      </c>
      <c r="F419" s="26">
        <f>IFERROR(IF(AND(ISERROR($E420),ISERROR(INDEX(GroceryNSAF!B$2:B$251,MATCH(GroceryNSA!$C419,GroceryNSAF!$A$2:$A$251,0)))),$E419,INDEX(GroceryNSAF!B$2:B$251,MATCH(GroceryNSA!$C419,GroceryNSAF!$A$2:$A$251,0))),NA())</f>
        <v>70950.699840330097</v>
      </c>
      <c r="G419" s="25">
        <f>IFERROR(IF(AND(ISERROR($E420),ISERROR(INDEX(GroceryNSAF!C$2:C$251,MATCH(GroceryNSA!$C419,GroceryNSAF!$A$2:$A$251,0)))),$E419,INDEX(GroceryNSAF!C$2:C$251,MATCH(GroceryNSA!$C419,GroceryNSAF!$A$2:$A$251,0))),NA())</f>
        <v>64747.504659628903</v>
      </c>
      <c r="H419" s="25">
        <f>IFERROR(IF(AND(ISERROR($E420),ISERROR(INDEX(GroceryNSAF!D$2:D$251,MATCH(GroceryNSA!$C419,GroceryNSAF!$A$2:$A$251,0)))),$E419,INDEX(GroceryNSAF!D$2:D$251,MATCH(GroceryNSA!$C419,GroceryNSAF!$A$2:$A$251,0))),NA())</f>
        <v>77153.895021031203</v>
      </c>
      <c r="I419" s="25">
        <f>IFERROR(IF(AND(ISERROR($E420),ISERROR(INDEX(GroceryNSAF!E$2:E$251,MATCH(GroceryNSA!$C419,GroceryNSAF!$A$2:$A$251,0)))),$E419,INDEX(GroceryNSAF!E$2:E$251,MATCH(GroceryNSA!$C419,GroceryNSAF!$A$2:$A$251,0))),NA())</f>
        <v>61463.731488744299</v>
      </c>
      <c r="J419" s="25">
        <f>IFERROR(IF(AND(ISERROR($E420),ISERROR(INDEX(GroceryNSAF!F$2:F$251,MATCH(GroceryNSA!$C419,GroceryNSAF!$A$2:$A$251,0)))),$E419,INDEX(GroceryNSAF!F$2:F$251,MATCH(GroceryNSA!$C419,GroceryNSAF!$A$2:$A$251,0))),NA())</f>
        <v>80437.6681919158</v>
      </c>
    </row>
    <row r="420" spans="1:10" x14ac:dyDescent="0.25">
      <c r="A420" s="23">
        <f t="shared" si="21"/>
        <v>11</v>
      </c>
      <c r="B420" s="23">
        <f t="shared" si="22"/>
        <v>2026</v>
      </c>
      <c r="C420" s="23">
        <v>419</v>
      </c>
      <c r="D420" s="24">
        <v>46327</v>
      </c>
      <c r="E420" s="25" t="e">
        <f>IF(ISBLANK(table!F420),NA(),table!F420)</f>
        <v>#N/A</v>
      </c>
      <c r="F420" s="26">
        <f>IFERROR(IF(AND(ISERROR($E421),ISERROR(INDEX(GroceryNSAF!B$2:B$251,MATCH(GroceryNSA!$C420,GroceryNSAF!$A$2:$A$251,0)))),$E420,INDEX(GroceryNSAF!B$2:B$251,MATCH(GroceryNSA!$C420,GroceryNSAF!$A$2:$A$251,0))),NA())</f>
        <v>70945.082750569694</v>
      </c>
      <c r="G420" s="25">
        <f>IFERROR(IF(AND(ISERROR($E421),ISERROR(INDEX(GroceryNSAF!C$2:C$251,MATCH(GroceryNSA!$C420,GroceryNSAF!$A$2:$A$251,0)))),$E420,INDEX(GroceryNSAF!C$2:C$251,MATCH(GroceryNSA!$C420,GroceryNSAF!$A$2:$A$251,0))),NA())</f>
        <v>64681.401884087303</v>
      </c>
      <c r="H420" s="25">
        <f>IFERROR(IF(AND(ISERROR($E421),ISERROR(INDEX(GroceryNSAF!D$2:D$251,MATCH(GroceryNSA!$C420,GroceryNSAF!$A$2:$A$251,0)))),$E420,INDEX(GroceryNSAF!D$2:D$251,MATCH(GroceryNSA!$C420,GroceryNSAF!$A$2:$A$251,0))),NA())</f>
        <v>77208.7636170521</v>
      </c>
      <c r="I420" s="25">
        <f>IFERROR(IF(AND(ISERROR($E421),ISERROR(INDEX(GroceryNSAF!E$2:E$251,MATCH(GroceryNSA!$C420,GroceryNSAF!$A$2:$A$251,0)))),$E420,INDEX(GroceryNSAF!E$2:E$251,MATCH(GroceryNSA!$C420,GroceryNSAF!$A$2:$A$251,0))),NA())</f>
        <v>61365.6095252835</v>
      </c>
      <c r="J420" s="25">
        <f>IFERROR(IF(AND(ISERROR($E421),ISERROR(INDEX(GroceryNSAF!F$2:F$251,MATCH(GroceryNSA!$C420,GroceryNSAF!$A$2:$A$251,0)))),$E420,INDEX(GroceryNSAF!F$2:F$251,MATCH(GroceryNSA!$C420,GroceryNSAF!$A$2:$A$251,0))),NA())</f>
        <v>80524.555975855896</v>
      </c>
    </row>
    <row r="421" spans="1:10" x14ac:dyDescent="0.25">
      <c r="A421" s="23">
        <f t="shared" si="21"/>
        <v>12</v>
      </c>
      <c r="B421" s="23">
        <f t="shared" si="22"/>
        <v>2026</v>
      </c>
      <c r="C421" s="23">
        <v>420</v>
      </c>
      <c r="D421" s="24">
        <v>46357</v>
      </c>
      <c r="E421" s="25" t="e">
        <f>IF(ISBLANK(table!F421),NA(),table!F421)</f>
        <v>#N/A</v>
      </c>
      <c r="F421" s="26">
        <f>IFERROR(IF(AND(ISERROR($E422),ISERROR(INDEX(GroceryNSAF!B$2:B$251,MATCH(GroceryNSA!$C421,GroceryNSAF!$A$2:$A$251,0)))),$E421,INDEX(GroceryNSAF!B$2:B$251,MATCH(GroceryNSA!$C421,GroceryNSAF!$A$2:$A$251,0))),NA())</f>
        <v>70949.585751047503</v>
      </c>
      <c r="G421" s="25">
        <f>IFERROR(IF(AND(ISERROR($E422),ISERROR(INDEX(GroceryNSAF!C$2:C$251,MATCH(GroceryNSA!$C421,GroceryNSAF!$A$2:$A$251,0)))),$E421,INDEX(GroceryNSAF!C$2:C$251,MATCH(GroceryNSA!$C421,GroceryNSAF!$A$2:$A$251,0))),NA())</f>
        <v>64625.735254610903</v>
      </c>
      <c r="H421" s="25">
        <f>IFERROR(IF(AND(ISERROR($E422),ISERROR(INDEX(GroceryNSAF!D$2:D$251,MATCH(GroceryNSA!$C421,GroceryNSAF!$A$2:$A$251,0)))),$E421,INDEX(GroceryNSAF!D$2:D$251,MATCH(GroceryNSA!$C421,GroceryNSAF!$A$2:$A$251,0))),NA())</f>
        <v>77273.436247484206</v>
      </c>
      <c r="I421" s="25">
        <f>IFERROR(IF(AND(ISERROR($E422),ISERROR(INDEX(GroceryNSAF!E$2:E$251,MATCH(GroceryNSA!$C421,GroceryNSAF!$A$2:$A$251,0)))),$E421,INDEX(GroceryNSAF!E$2:E$251,MATCH(GroceryNSA!$C421,GroceryNSAF!$A$2:$A$251,0))),NA())</f>
        <v>61278.0910177361</v>
      </c>
      <c r="J421" s="25">
        <f>IFERROR(IF(AND(ISERROR($E422),ISERROR(INDEX(GroceryNSAF!F$2:F$251,MATCH(GroceryNSA!$C421,GroceryNSAF!$A$2:$A$251,0)))),$E421,INDEX(GroceryNSAF!F$2:F$251,MATCH(GroceryNSA!$C421,GroceryNSAF!$A$2:$A$251,0))),NA())</f>
        <v>80621.080484359001</v>
      </c>
    </row>
    <row r="422" spans="1:10" x14ac:dyDescent="0.25">
      <c r="A422" s="23">
        <f t="shared" si="21"/>
        <v>1</v>
      </c>
      <c r="B422" s="23">
        <f t="shared" si="22"/>
        <v>2027</v>
      </c>
      <c r="C422" s="23">
        <v>421</v>
      </c>
      <c r="D422" s="24">
        <v>46388</v>
      </c>
      <c r="E422" s="25" t="e">
        <f>IF(ISBLANK(table!F422),NA(),table!F422)</f>
        <v>#N/A</v>
      </c>
      <c r="F422" s="26">
        <f>IFERROR(IF(AND(ISERROR($E423),ISERROR(INDEX(GroceryNSAF!B$2:B$251,MATCH(GroceryNSA!$C422,GroceryNSAF!$A$2:$A$251,0)))),$E422,INDEX(GroceryNSAF!B$2:B$251,MATCH(GroceryNSA!$C422,GroceryNSAF!$A$2:$A$251,0))),NA())</f>
        <v>70946.741276959103</v>
      </c>
      <c r="G422" s="25">
        <f>IFERROR(IF(AND(ISERROR($E423),ISERROR(INDEX(GroceryNSAF!C$2:C$251,MATCH(GroceryNSA!$C422,GroceryNSAF!$A$2:$A$251,0)))),$E422,INDEX(GroceryNSAF!C$2:C$251,MATCH(GroceryNSA!$C422,GroceryNSAF!$A$2:$A$251,0))),NA())</f>
        <v>64563.3805428005</v>
      </c>
      <c r="H422" s="25">
        <f>IFERROR(IF(AND(ISERROR($E423),ISERROR(INDEX(GroceryNSAF!D$2:D$251,MATCH(GroceryNSA!$C422,GroceryNSAF!$A$2:$A$251,0)))),$E422,INDEX(GroceryNSAF!D$2:D$251,MATCH(GroceryNSA!$C422,GroceryNSAF!$A$2:$A$251,0))),NA())</f>
        <v>77330.102011117793</v>
      </c>
      <c r="I422" s="25">
        <f>IFERROR(IF(AND(ISERROR($E423),ISERROR(INDEX(GroceryNSAF!E$2:E$251,MATCH(GroceryNSA!$C422,GroceryNSAF!$A$2:$A$251,0)))),$E422,INDEX(GroceryNSAF!E$2:E$251,MATCH(GroceryNSA!$C422,GroceryNSAF!$A$2:$A$251,0))),NA())</f>
        <v>61184.233489017402</v>
      </c>
      <c r="J422" s="25">
        <f>IFERROR(IF(AND(ISERROR($E423),ISERROR(INDEX(GroceryNSAF!F$2:F$251,MATCH(GroceryNSA!$C422,GroceryNSAF!$A$2:$A$251,0)))),$E422,INDEX(GroceryNSAF!F$2:F$251,MATCH(GroceryNSA!$C422,GroceryNSAF!$A$2:$A$251,0))),NA())</f>
        <v>80709.249064900898</v>
      </c>
    </row>
    <row r="423" spans="1:10" x14ac:dyDescent="0.25">
      <c r="A423" s="23">
        <f t="shared" si="21"/>
        <v>2</v>
      </c>
      <c r="B423" s="23">
        <f t="shared" si="22"/>
        <v>2027</v>
      </c>
      <c r="C423" s="23">
        <v>422</v>
      </c>
      <c r="D423" s="24">
        <v>46419</v>
      </c>
      <c r="E423" s="25" t="e">
        <f>IF(ISBLANK(table!F423),NA(),table!F423)</f>
        <v>#N/A</v>
      </c>
      <c r="F423" s="26">
        <f>IFERROR(IF(AND(ISERROR($E424),ISERROR(INDEX(GroceryNSAF!B$2:B$251,MATCH(GroceryNSA!$C423,GroceryNSAF!$A$2:$A$251,0)))),$E423,INDEX(GroceryNSAF!B$2:B$251,MATCH(GroceryNSA!$C423,GroceryNSAF!$A$2:$A$251,0))),NA())</f>
        <v>70947.614155852803</v>
      </c>
      <c r="G423" s="25">
        <f>IFERROR(IF(AND(ISERROR($E424),ISERROR(INDEX(GroceryNSAF!C$2:C$251,MATCH(GroceryNSA!$C423,GroceryNSAF!$A$2:$A$251,0)))),$E423,INDEX(GroceryNSAF!C$2:C$251,MATCH(GroceryNSA!$C423,GroceryNSAF!$A$2:$A$251,0))),NA())</f>
        <v>64505.340866838</v>
      </c>
      <c r="H423" s="25">
        <f>IFERROR(IF(AND(ISERROR($E424),ISERROR(INDEX(GroceryNSAF!D$2:D$251,MATCH(GroceryNSA!$C423,GroceryNSAF!$A$2:$A$251,0)))),$E423,INDEX(GroceryNSAF!D$2:D$251,MATCH(GroceryNSA!$C423,GroceryNSAF!$A$2:$A$251,0))),NA())</f>
        <v>77389.887444867694</v>
      </c>
      <c r="I423" s="25">
        <f>IFERROR(IF(AND(ISERROR($E424),ISERROR(INDEX(GroceryNSAF!E$2:E$251,MATCH(GroceryNSA!$C423,GroceryNSAF!$A$2:$A$251,0)))),$E423,INDEX(GroceryNSAF!E$2:E$251,MATCH(GroceryNSA!$C423,GroceryNSAF!$A$2:$A$251,0))),NA())</f>
        <v>61095.007390343701</v>
      </c>
      <c r="J423" s="25">
        <f>IFERROR(IF(AND(ISERROR($E424),ISERROR(INDEX(GroceryNSAF!F$2:F$251,MATCH(GroceryNSA!$C423,GroceryNSAF!$A$2:$A$251,0)))),$E423,INDEX(GroceryNSAF!F$2:F$251,MATCH(GroceryNSA!$C423,GroceryNSAF!$A$2:$A$251,0))),NA())</f>
        <v>80800.220921361906</v>
      </c>
    </row>
    <row r="424" spans="1:10" x14ac:dyDescent="0.25">
      <c r="A424" s="23">
        <f t="shared" si="21"/>
        <v>3</v>
      </c>
      <c r="B424" s="23">
        <f t="shared" si="22"/>
        <v>2027</v>
      </c>
      <c r="C424" s="23">
        <v>423</v>
      </c>
      <c r="D424" s="24">
        <v>46447</v>
      </c>
      <c r="E424" s="25" t="e">
        <f>IF(ISBLANK(table!F424),NA(),table!F424)</f>
        <v>#N/A</v>
      </c>
      <c r="F424" s="26">
        <f>IFERROR(IF(AND(ISERROR($E425),ISERROR(INDEX(GroceryNSAF!B$2:B$251,MATCH(GroceryNSA!$C424,GroceryNSAF!$A$2:$A$251,0)))),$E424,INDEX(GroceryNSAF!B$2:B$251,MATCH(GroceryNSA!$C424,GroceryNSAF!$A$2:$A$251,0))),NA())</f>
        <v>70948.573815795695</v>
      </c>
      <c r="G424" s="25">
        <f>IFERROR(IF(AND(ISERROR($E425),ISERROR(INDEX(GroceryNSAF!C$2:C$251,MATCH(GroceryNSA!$C424,GroceryNSAF!$A$2:$A$251,0)))),$E424,INDEX(GroceryNSAF!C$2:C$251,MATCH(GroceryNSA!$C424,GroceryNSAF!$A$2:$A$251,0))),NA())</f>
        <v>64447.778688670202</v>
      </c>
      <c r="H424" s="25">
        <f>IFERROR(IF(AND(ISERROR($E425),ISERROR(INDEX(GroceryNSAF!D$2:D$251,MATCH(GroceryNSA!$C424,GroceryNSAF!$A$2:$A$251,0)))),$E424,INDEX(GroceryNSAF!D$2:D$251,MATCH(GroceryNSA!$C424,GroceryNSAF!$A$2:$A$251,0))),NA())</f>
        <v>77449.368942921195</v>
      </c>
      <c r="I424" s="25">
        <f>IFERROR(IF(AND(ISERROR($E425),ISERROR(INDEX(GroceryNSAF!E$2:E$251,MATCH(GroceryNSA!$C424,GroceryNSAF!$A$2:$A$251,0)))),$E424,INDEX(GroceryNSAF!E$2:E$251,MATCH(GroceryNSA!$C424,GroceryNSAF!$A$2:$A$251,0))),NA())</f>
        <v>61006.465622416101</v>
      </c>
      <c r="J424" s="25">
        <f>IFERROR(IF(AND(ISERROR($E425),ISERROR(INDEX(GroceryNSAF!F$2:F$251,MATCH(GroceryNSA!$C424,GroceryNSAF!$A$2:$A$251,0)))),$E424,INDEX(GroceryNSAF!F$2:F$251,MATCH(GroceryNSA!$C424,GroceryNSAF!$A$2:$A$251,0))),NA())</f>
        <v>80890.682009175405</v>
      </c>
    </row>
    <row r="425" spans="1:10" x14ac:dyDescent="0.25">
      <c r="A425" s="23">
        <f t="shared" si="21"/>
        <v>4</v>
      </c>
      <c r="B425" s="23">
        <f t="shared" si="22"/>
        <v>2027</v>
      </c>
      <c r="C425" s="23">
        <v>424</v>
      </c>
      <c r="D425" s="24">
        <v>46478</v>
      </c>
      <c r="E425" s="25" t="e">
        <f>IF(ISBLANK(table!F425),NA(),table!F425)</f>
        <v>#N/A</v>
      </c>
      <c r="F425" s="26">
        <f>IFERROR(IF(AND(ISERROR($E426),ISERROR(INDEX(GroceryNSAF!B$2:B$251,MATCH(GroceryNSA!$C425,GroceryNSAF!$A$2:$A$251,0)))),$E425,INDEX(GroceryNSAF!B$2:B$251,MATCH(GroceryNSA!$C425,GroceryNSAF!$A$2:$A$251,0))),NA())</f>
        <v>70946.535831930902</v>
      </c>
      <c r="G425" s="25">
        <f>IFERROR(IF(AND(ISERROR($E426),ISERROR(INDEX(GroceryNSAF!C$2:C$251,MATCH(GroceryNSA!$C425,GroceryNSAF!$A$2:$A$251,0)))),$E425,INDEX(GroceryNSAF!C$2:C$251,MATCH(GroceryNSA!$C425,GroceryNSAF!$A$2:$A$251,0))),NA())</f>
        <v>64387.924794710103</v>
      </c>
      <c r="H425" s="25">
        <f>IFERROR(IF(AND(ISERROR($E426),ISERROR(INDEX(GroceryNSAF!D$2:D$251,MATCH(GroceryNSA!$C425,GroceryNSAF!$A$2:$A$251,0)))),$E425,INDEX(GroceryNSAF!D$2:D$251,MATCH(GroceryNSA!$C425,GroceryNSAF!$A$2:$A$251,0))),NA())</f>
        <v>77505.146869151606</v>
      </c>
      <c r="I425" s="25">
        <f>IFERROR(IF(AND(ISERROR($E426),ISERROR(INDEX(GroceryNSAF!E$2:E$251,MATCH(GroceryNSA!$C425,GroceryNSAF!$A$2:$A$251,0)))),$E425,INDEX(GroceryNSAF!E$2:E$251,MATCH(GroceryNSA!$C425,GroceryNSAF!$A$2:$A$251,0))),NA())</f>
        <v>60916.005834414202</v>
      </c>
      <c r="J425" s="25">
        <f>IFERROR(IF(AND(ISERROR($E426),ISERROR(INDEX(GroceryNSAF!F$2:F$251,MATCH(GroceryNSA!$C425,GroceryNSAF!$A$2:$A$251,0)))),$E425,INDEX(GroceryNSAF!F$2:F$251,MATCH(GroceryNSA!$C425,GroceryNSAF!$A$2:$A$251,0))),NA())</f>
        <v>80977.0658294475</v>
      </c>
    </row>
    <row r="426" spans="1:10" x14ac:dyDescent="0.25">
      <c r="A426" s="23">
        <f t="shared" si="21"/>
        <v>5</v>
      </c>
      <c r="B426" s="23">
        <f t="shared" si="22"/>
        <v>2027</v>
      </c>
      <c r="C426" s="23">
        <v>425</v>
      </c>
      <c r="D426" s="24">
        <v>46508</v>
      </c>
      <c r="E426" s="25" t="e">
        <f>IF(ISBLANK(table!F426),NA(),table!F426)</f>
        <v>#N/A</v>
      </c>
      <c r="F426" s="26">
        <f>IFERROR(IF(AND(ISERROR($E427),ISERROR(INDEX(GroceryNSAF!B$2:B$251,MATCH(GroceryNSA!$C426,GroceryNSAF!$A$2:$A$251,0)))),$E426,INDEX(GroceryNSAF!B$2:B$251,MATCH(GroceryNSA!$C426,GroceryNSAF!$A$2:$A$251,0))),NA())</f>
        <v>70948.847166046704</v>
      </c>
      <c r="G426" s="25">
        <f>IFERROR(IF(AND(ISERROR($E427),ISERROR(INDEX(GroceryNSAF!C$2:C$251,MATCH(GroceryNSA!$C426,GroceryNSAF!$A$2:$A$251,0)))),$E426,INDEX(GroceryNSAF!C$2:C$251,MATCH(GroceryNSA!$C426,GroceryNSAF!$A$2:$A$251,0))),NA())</f>
        <v>64332.7578648212</v>
      </c>
      <c r="H426" s="25">
        <f>IFERROR(IF(AND(ISERROR($E427),ISERROR(INDEX(GroceryNSAF!D$2:D$251,MATCH(GroceryNSA!$C426,GroceryNSAF!$A$2:$A$251,0)))),$E426,INDEX(GroceryNSAF!D$2:D$251,MATCH(GroceryNSA!$C426,GroceryNSAF!$A$2:$A$251,0))),NA())</f>
        <v>77564.936467272099</v>
      </c>
      <c r="I426" s="25">
        <f>IFERROR(IF(AND(ISERROR($E427),ISERROR(INDEX(GroceryNSAF!E$2:E$251,MATCH(GroceryNSA!$C426,GroceryNSAF!$A$2:$A$251,0)))),$E426,INDEX(GroceryNSAF!E$2:E$251,MATCH(GroceryNSA!$C426,GroceryNSAF!$A$2:$A$251,0))),NA())</f>
        <v>60830.411749526997</v>
      </c>
      <c r="J426" s="25">
        <f>IFERROR(IF(AND(ISERROR($E427),ISERROR(INDEX(GroceryNSAF!F$2:F$251,MATCH(GroceryNSA!$C426,GroceryNSAF!$A$2:$A$251,0)))),$E426,INDEX(GroceryNSAF!F$2:F$251,MATCH(GroceryNSA!$C426,GroceryNSAF!$A$2:$A$251,0))),NA())</f>
        <v>81067.282582566302</v>
      </c>
    </row>
    <row r="427" spans="1:10" x14ac:dyDescent="0.25">
      <c r="A427" s="23">
        <f t="shared" si="21"/>
        <v>6</v>
      </c>
      <c r="B427" s="23">
        <f t="shared" si="22"/>
        <v>2027</v>
      </c>
      <c r="C427" s="23">
        <v>426</v>
      </c>
      <c r="D427" s="24">
        <v>46539</v>
      </c>
      <c r="E427" s="25" t="e">
        <f>IF(ISBLANK(table!F427),NA(),table!F427)</f>
        <v>#N/A</v>
      </c>
      <c r="F427" s="26">
        <f>IFERROR(IF(AND(ISERROR($E428),ISERROR(INDEX(GroceryNSAF!B$2:B$251,MATCH(GroceryNSA!$C427,GroceryNSAF!$A$2:$A$251,0)))),$E427,INDEX(GroceryNSAF!B$2:B$251,MATCH(GroceryNSA!$C427,GroceryNSAF!$A$2:$A$251,0))),NA())</f>
        <v>70946.805430092296</v>
      </c>
      <c r="G427" s="25">
        <f>IFERROR(IF(AND(ISERROR($E428),ISERROR(INDEX(GroceryNSAF!C$2:C$251,MATCH(GroceryNSA!$C427,GroceryNSAF!$A$2:$A$251,0)))),$E427,INDEX(GroceryNSAF!C$2:C$251,MATCH(GroceryNSA!$C427,GroceryNSAF!$A$2:$A$251,0))),NA())</f>
        <v>64273.8475367715</v>
      </c>
      <c r="H427" s="25">
        <f>IFERROR(IF(AND(ISERROR($E428),ISERROR(INDEX(GroceryNSAF!D$2:D$251,MATCH(GroceryNSA!$C427,GroceryNSAF!$A$2:$A$251,0)))),$E427,INDEX(GroceryNSAF!D$2:D$251,MATCH(GroceryNSA!$C427,GroceryNSAF!$A$2:$A$251,0))),NA())</f>
        <v>77619.763323413004</v>
      </c>
      <c r="I427" s="25">
        <f>IFERROR(IF(AND(ISERROR($E428),ISERROR(INDEX(GroceryNSAF!E$2:E$251,MATCH(GroceryNSA!$C427,GroceryNSAF!$A$2:$A$251,0)))),$E427,INDEX(GroceryNSAF!E$2:E$251,MATCH(GroceryNSA!$C427,GroceryNSAF!$A$2:$A$251,0))),NA())</f>
        <v>60741.397007292697</v>
      </c>
      <c r="J427" s="25">
        <f>IFERROR(IF(AND(ISERROR($E428),ISERROR(INDEX(GroceryNSAF!F$2:F$251,MATCH(GroceryNSA!$C427,GroceryNSAF!$A$2:$A$251,0)))),$E427,INDEX(GroceryNSAF!F$2:F$251,MATCH(GroceryNSA!$C427,GroceryNSAF!$A$2:$A$251,0))),NA())</f>
        <v>81152.2138528918</v>
      </c>
    </row>
    <row r="428" spans="1:10" x14ac:dyDescent="0.25">
      <c r="A428" s="23">
        <f t="shared" si="21"/>
        <v>7</v>
      </c>
      <c r="B428" s="23">
        <f t="shared" si="22"/>
        <v>2027</v>
      </c>
      <c r="C428" s="23">
        <v>427</v>
      </c>
      <c r="D428" s="24">
        <v>46569</v>
      </c>
      <c r="E428" s="25" t="e">
        <f>IF(ISBLANK(table!F428),NA(),table!F428)</f>
        <v>#N/A</v>
      </c>
      <c r="F428" s="26">
        <f>IFERROR(IF(AND(ISERROR($E429),ISERROR(INDEX(GroceryNSAF!B$2:B$251,MATCH(GroceryNSA!$C428,GroceryNSAF!$A$2:$A$251,0)))),$E428,INDEX(GroceryNSAF!B$2:B$251,MATCH(GroceryNSA!$C428,GroceryNSAF!$A$2:$A$251,0))),NA())</f>
        <v>70948.174043645195</v>
      </c>
      <c r="G428" s="25">
        <f>IFERROR(IF(AND(ISERROR($E429),ISERROR(INDEX(GroceryNSAF!C$2:C$251,MATCH(GroceryNSA!$C428,GroceryNSAF!$A$2:$A$251,0)))),$E428,INDEX(GroceryNSAF!C$2:C$251,MATCH(GroceryNSA!$C428,GroceryNSAF!$A$2:$A$251,0))),NA())</f>
        <v>64218.777664389097</v>
      </c>
      <c r="H428" s="25">
        <f>IFERROR(IF(AND(ISERROR($E429),ISERROR(INDEX(GroceryNSAF!D$2:D$251,MATCH(GroceryNSA!$C428,GroceryNSAF!$A$2:$A$251,0)))),$E428,INDEX(GroceryNSAF!D$2:D$251,MATCH(GroceryNSA!$C428,GroceryNSAF!$A$2:$A$251,0))),NA())</f>
        <v>77677.570422901204</v>
      </c>
      <c r="I428" s="25">
        <f>IFERROR(IF(AND(ISERROR($E429),ISERROR(INDEX(GroceryNSAF!E$2:E$251,MATCH(GroceryNSA!$C428,GroceryNSAF!$A$2:$A$251,0)))),$E428,INDEX(GroceryNSAF!E$2:E$251,MATCH(GroceryNSA!$C428,GroceryNSAF!$A$2:$A$251,0))),NA())</f>
        <v>60656.4504051732</v>
      </c>
      <c r="J428" s="25">
        <f>IFERROR(IF(AND(ISERROR($E429),ISERROR(INDEX(GroceryNSAF!F$2:F$251,MATCH(GroceryNSA!$C428,GroceryNSAF!$A$2:$A$251,0)))),$E428,INDEX(GroceryNSAF!F$2:F$251,MATCH(GroceryNSA!$C428,GroceryNSAF!$A$2:$A$251,0))),NA())</f>
        <v>81239.897682117196</v>
      </c>
    </row>
    <row r="429" spans="1:10" x14ac:dyDescent="0.25">
      <c r="A429" s="23">
        <f t="shared" si="21"/>
        <v>8</v>
      </c>
      <c r="B429" s="23">
        <f t="shared" si="22"/>
        <v>2027</v>
      </c>
      <c r="C429" s="23">
        <v>428</v>
      </c>
      <c r="D429" s="24">
        <v>46600</v>
      </c>
      <c r="E429" s="25" t="e">
        <f>IF(ISBLANK(table!F429),NA(),table!F429)</f>
        <v>#N/A</v>
      </c>
      <c r="F429" s="26">
        <f>IFERROR(IF(AND(ISERROR($E430),ISERROR(INDEX(GroceryNSAF!B$2:B$251,MATCH(GroceryNSA!$C429,GroceryNSAF!$A$2:$A$251,0)))),$E429,INDEX(GroceryNSAF!B$2:B$251,MATCH(GroceryNSA!$C429,GroceryNSAF!$A$2:$A$251,0))),NA())</f>
        <v>70947.6853187698</v>
      </c>
      <c r="G429" s="25">
        <f>IFERROR(IF(AND(ISERROR($E430),ISERROR(INDEX(GroceryNSAF!C$2:C$251,MATCH(GroceryNSA!$C429,GroceryNSAF!$A$2:$A$251,0)))),$E429,INDEX(GroceryNSAF!C$2:C$251,MATCH(GroceryNSA!$C429,GroceryNSAF!$A$2:$A$251,0))),NA())</f>
        <v>64162.310890828303</v>
      </c>
      <c r="H429" s="25">
        <f>IFERROR(IF(AND(ISERROR($E430),ISERROR(INDEX(GroceryNSAF!D$2:D$251,MATCH(GroceryNSA!$C429,GroceryNSAF!$A$2:$A$251,0)))),$E429,INDEX(GroceryNSAF!D$2:D$251,MATCH(GroceryNSA!$C429,GroceryNSAF!$A$2:$A$251,0))),NA())</f>
        <v>77733.059746711398</v>
      </c>
      <c r="I429" s="25">
        <f>IFERROR(IF(AND(ISERROR($E430),ISERROR(INDEX(GroceryNSAF!E$2:E$251,MATCH(GroceryNSA!$C429,GroceryNSAF!$A$2:$A$251,0)))),$E429,INDEX(GroceryNSAF!E$2:E$251,MATCH(GroceryNSA!$C429,GroceryNSAF!$A$2:$A$251,0))),NA())</f>
        <v>60570.350642632198</v>
      </c>
      <c r="J429" s="25">
        <f>IFERROR(IF(AND(ISERROR($E430),ISERROR(INDEX(GroceryNSAF!F$2:F$251,MATCH(GroceryNSA!$C429,GroceryNSAF!$A$2:$A$251,0)))),$E429,INDEX(GroceryNSAF!F$2:F$251,MATCH(GroceryNSA!$C429,GroceryNSAF!$A$2:$A$251,0))),NA())</f>
        <v>81325.019994907503</v>
      </c>
    </row>
    <row r="430" spans="1:10" x14ac:dyDescent="0.25">
      <c r="A430" s="23">
        <f t="shared" si="21"/>
        <v>9</v>
      </c>
      <c r="B430" s="23">
        <f t="shared" si="22"/>
        <v>2027</v>
      </c>
      <c r="C430" s="23">
        <v>429</v>
      </c>
      <c r="D430" s="24">
        <v>46631</v>
      </c>
      <c r="E430" s="25" t="e">
        <f>IF(ISBLANK(table!F430),NA(),table!F430)</f>
        <v>#N/A</v>
      </c>
      <c r="F430" s="26">
        <f>IFERROR(IF(AND(ISERROR($E431),ISERROR(INDEX(GroceryNSAF!B$2:B$251,MATCH(GroceryNSA!$C430,GroceryNSAF!$A$2:$A$251,0)))),$E430,INDEX(GroceryNSAF!B$2:B$251,MATCH(GroceryNSA!$C430,GroceryNSAF!$A$2:$A$251,0))),NA())</f>
        <v>70947.403396768306</v>
      </c>
      <c r="G430" s="25">
        <f>IFERROR(IF(AND(ISERROR($E431),ISERROR(INDEX(GroceryNSAF!C$2:C$251,MATCH(GroceryNSA!$C430,GroceryNSAF!$A$2:$A$251,0)))),$E430,INDEX(GroceryNSAF!C$2:C$251,MATCH(GroceryNSA!$C430,GroceryNSAF!$A$2:$A$251,0))),NA())</f>
        <v>64106.561413694202</v>
      </c>
      <c r="H430" s="25">
        <f>IFERROR(IF(AND(ISERROR($E431),ISERROR(INDEX(GroceryNSAF!D$2:D$251,MATCH(GroceryNSA!$C430,GroceryNSAF!$A$2:$A$251,0)))),$E430,INDEX(GroceryNSAF!D$2:D$251,MATCH(GroceryNSA!$C430,GroceryNSAF!$A$2:$A$251,0))),NA())</f>
        <v>77788.245379842396</v>
      </c>
      <c r="I430" s="25">
        <f>IFERROR(IF(AND(ISERROR($E431),ISERROR(INDEX(GroceryNSAF!E$2:E$251,MATCH(GroceryNSA!$C430,GroceryNSAF!$A$2:$A$251,0)))),$E430,INDEX(GroceryNSAF!E$2:E$251,MATCH(GroceryNSA!$C430,GroceryNSAF!$A$2:$A$251,0))),NA())</f>
        <v>60485.238415480897</v>
      </c>
      <c r="J430" s="25">
        <f>IFERROR(IF(AND(ISERROR($E431),ISERROR(INDEX(GroceryNSAF!F$2:F$251,MATCH(GroceryNSA!$C430,GroceryNSAF!$A$2:$A$251,0)))),$E430,INDEX(GroceryNSAF!F$2:F$251,MATCH(GroceryNSA!$C430,GroceryNSAF!$A$2:$A$251,0))),NA())</f>
        <v>81409.568378055701</v>
      </c>
    </row>
    <row r="431" spans="1:10" x14ac:dyDescent="0.25">
      <c r="A431" s="23">
        <f t="shared" si="21"/>
        <v>10</v>
      </c>
      <c r="B431" s="23">
        <f t="shared" si="22"/>
        <v>2027</v>
      </c>
      <c r="C431" s="23">
        <v>430</v>
      </c>
      <c r="D431" s="24">
        <v>46661</v>
      </c>
      <c r="E431" s="25" t="e">
        <f>IF(ISBLANK(table!F431),NA(),table!F431)</f>
        <v>#N/A</v>
      </c>
      <c r="F431" s="26">
        <f>IFERROR(IF(AND(ISERROR($E432),ISERROR(INDEX(GroceryNSAF!B$2:B$251,MATCH(GroceryNSA!$C431,GroceryNSAF!$A$2:$A$251,0)))),$E431,INDEX(GroceryNSAF!B$2:B$251,MATCH(GroceryNSA!$C431,GroceryNSAF!$A$2:$A$251,0))),NA())</f>
        <v>70948.173182741404</v>
      </c>
      <c r="G431" s="25">
        <f>IFERROR(IF(AND(ISERROR($E432),ISERROR(INDEX(GroceryNSAF!C$2:C$251,MATCH(GroceryNSA!$C431,GroceryNSAF!$A$2:$A$251,0)))),$E431,INDEX(GroceryNSAF!C$2:C$251,MATCH(GroceryNSA!$C431,GroceryNSAF!$A$2:$A$251,0))),NA())</f>
        <v>64052.237895767401</v>
      </c>
      <c r="H431" s="25">
        <f>IFERROR(IF(AND(ISERROR($E432),ISERROR(INDEX(GroceryNSAF!D$2:D$251,MATCH(GroceryNSA!$C431,GroceryNSAF!$A$2:$A$251,0)))),$E431,INDEX(GroceryNSAF!D$2:D$251,MATCH(GroceryNSA!$C431,GroceryNSAF!$A$2:$A$251,0))),NA())</f>
        <v>77844.1084697154</v>
      </c>
      <c r="I431" s="25">
        <f>IFERROR(IF(AND(ISERROR($E432),ISERROR(INDEX(GroceryNSAF!E$2:E$251,MATCH(GroceryNSA!$C431,GroceryNSAF!$A$2:$A$251,0)))),$E431,INDEX(GroceryNSAF!E$2:E$251,MATCH(GroceryNSA!$C431,GroceryNSAF!$A$2:$A$251,0))),NA())</f>
        <v>60401.7502641721</v>
      </c>
      <c r="J431" s="25">
        <f>IFERROR(IF(AND(ISERROR($E432),ISERROR(INDEX(GroceryNSAF!F$2:F$251,MATCH(GroceryNSA!$C431,GroceryNSAF!$A$2:$A$251,0)))),$E431,INDEX(GroceryNSAF!F$2:F$251,MATCH(GroceryNSA!$C431,GroceryNSAF!$A$2:$A$251,0))),NA())</f>
        <v>81494.596101310701</v>
      </c>
    </row>
    <row r="432" spans="1:10" x14ac:dyDescent="0.25">
      <c r="A432" s="23">
        <f t="shared" si="21"/>
        <v>11</v>
      </c>
      <c r="B432" s="23">
        <f t="shared" si="22"/>
        <v>2027</v>
      </c>
      <c r="C432" s="23">
        <v>431</v>
      </c>
      <c r="D432" s="24">
        <v>46692</v>
      </c>
      <c r="E432" s="25" t="e">
        <f>IF(ISBLANK(table!F432),NA(),table!F432)</f>
        <v>#N/A</v>
      </c>
      <c r="F432" s="26">
        <f>IFERROR(IF(AND(ISERROR($E433),ISERROR(INDEX(GroceryNSAF!B$2:B$251,MATCH(GroceryNSA!$C432,GroceryNSAF!$A$2:$A$251,0)))),$E432,INDEX(GroceryNSAF!B$2:B$251,MATCH(GroceryNSA!$C432,GroceryNSAF!$A$2:$A$251,0))),NA())</f>
        <v>70947.201707763903</v>
      </c>
      <c r="G432" s="25">
        <f>IFERROR(IF(AND(ISERROR($E433),ISERROR(INDEX(GroceryNSAF!C$2:C$251,MATCH(GroceryNSA!$C432,GroceryNSAF!$A$2:$A$251,0)))),$E432,INDEX(GroceryNSAF!C$2:C$251,MATCH(GroceryNSA!$C432,GroceryNSAF!$A$2:$A$251,0))),NA())</f>
        <v>63996.678415739902</v>
      </c>
      <c r="H432" s="25">
        <f>IFERROR(IF(AND(ISERROR($E433),ISERROR(INDEX(GroceryNSAF!D$2:D$251,MATCH(GroceryNSA!$C432,GroceryNSAF!$A$2:$A$251,0)))),$E432,INDEX(GroceryNSAF!D$2:D$251,MATCH(GroceryNSA!$C432,GroceryNSAF!$A$2:$A$251,0))),NA())</f>
        <v>77897.724999787897</v>
      </c>
      <c r="I432" s="25">
        <f>IFERROR(IF(AND(ISERROR($E433),ISERROR(INDEX(GroceryNSAF!E$2:E$251,MATCH(GroceryNSA!$C432,GroceryNSAF!$A$2:$A$251,0)))),$E432,INDEX(GroceryNSAF!E$2:E$251,MATCH(GroceryNSA!$C432,GroceryNSAF!$A$2:$A$251,0))),NA())</f>
        <v>60317.293639816002</v>
      </c>
      <c r="J432" s="25">
        <f>IFERROR(IF(AND(ISERROR($E433),ISERROR(INDEX(GroceryNSAF!F$2:F$251,MATCH(GroceryNSA!$C432,GroceryNSAF!$A$2:$A$251,0)))),$E432,INDEX(GroceryNSAF!F$2:F$251,MATCH(GroceryNSA!$C432,GroceryNSAF!$A$2:$A$251,0))),NA())</f>
        <v>81577.109775711695</v>
      </c>
    </row>
    <row r="433" spans="1:10" x14ac:dyDescent="0.25">
      <c r="A433" s="23">
        <f t="shared" si="21"/>
        <v>12</v>
      </c>
      <c r="B433" s="23">
        <f t="shared" si="22"/>
        <v>2027</v>
      </c>
      <c r="C433" s="23">
        <v>432</v>
      </c>
      <c r="D433" s="24">
        <v>46722</v>
      </c>
      <c r="E433" s="25" t="e">
        <f>IF(ISBLANK(table!F433),NA(),table!F433)</f>
        <v>#N/A</v>
      </c>
      <c r="F433" s="26">
        <f>IFERROR(IF(AND(ISERROR($E434),ISERROR(INDEX(GroceryNSAF!B$2:B$251,MATCH(GroceryNSA!$C433,GroceryNSAF!$A$2:$A$251,0)))),$E433,INDEX(GroceryNSAF!B$2:B$251,MATCH(GroceryNSA!$C433,GroceryNSAF!$A$2:$A$251,0))),NA())</f>
        <v>70948.107768439004</v>
      </c>
      <c r="G433" s="25">
        <f>IFERROR(IF(AND(ISERROR($E434),ISERROR(INDEX(GroceryNSAF!C$2:C$251,MATCH(GroceryNSA!$C433,GroceryNSAF!$A$2:$A$251,0)))),$E433,INDEX(GroceryNSAF!C$2:C$251,MATCH(GroceryNSA!$C433,GroceryNSAF!$A$2:$A$251,0))),NA())</f>
        <v>63943.3713553735</v>
      </c>
      <c r="H433" s="25">
        <f>IFERROR(IF(AND(ISERROR($E434),ISERROR(INDEX(GroceryNSAF!D$2:D$251,MATCH(GroceryNSA!$C433,GroceryNSAF!$A$2:$A$251,0)))),$E433,INDEX(GroceryNSAF!D$2:D$251,MATCH(GroceryNSA!$C433,GroceryNSAF!$A$2:$A$251,0))),NA())</f>
        <v>77952.844181504493</v>
      </c>
      <c r="I433" s="25">
        <f>IFERROR(IF(AND(ISERROR($E434),ISERROR(INDEX(GroceryNSAF!E$2:E$251,MATCH(GroceryNSA!$C433,GroceryNSAF!$A$2:$A$251,0)))),$E433,INDEX(GroceryNSAF!E$2:E$251,MATCH(GroceryNSA!$C433,GroceryNSAF!$A$2:$A$251,0))),NA())</f>
        <v>60235.287886727601</v>
      </c>
      <c r="J433" s="25">
        <f>IFERROR(IF(AND(ISERROR($E434),ISERROR(INDEX(GroceryNSAF!F$2:F$251,MATCH(GroceryNSA!$C433,GroceryNSAF!$A$2:$A$251,0)))),$E433,INDEX(GroceryNSAF!F$2:F$251,MATCH(GroceryNSA!$C433,GroceryNSAF!$A$2:$A$251,0))),NA())</f>
        <v>81660.927650150494</v>
      </c>
    </row>
    <row r="434" spans="1:10" x14ac:dyDescent="0.25">
      <c r="A434" s="23">
        <f t="shared" si="21"/>
        <v>1</v>
      </c>
      <c r="B434" s="23">
        <f t="shared" si="22"/>
        <v>2028</v>
      </c>
      <c r="C434" s="23">
        <v>433</v>
      </c>
      <c r="D434" s="24">
        <v>46753</v>
      </c>
      <c r="E434" s="25" t="e">
        <f>IF(ISBLANK(table!F434),NA(),table!F434)</f>
        <v>#N/A</v>
      </c>
      <c r="F434" s="26">
        <f>IFERROR(IF(AND(ISERROR($E435),ISERROR(INDEX(GroceryNSAF!B$2:B$251,MATCH(GroceryNSA!$C434,GroceryNSAF!$A$2:$A$251,0)))),$E434,INDEX(GroceryNSAF!B$2:B$251,MATCH(GroceryNSA!$C434,GroceryNSAF!$A$2:$A$251,0))),NA())</f>
        <v>70947.4788368726</v>
      </c>
      <c r="G434" s="25">
        <f>IFERROR(IF(AND(ISERROR($E435),ISERROR(INDEX(GroceryNSAF!C$2:C$251,MATCH(GroceryNSA!$C434,GroceryNSAF!$A$2:$A$251,0)))),$E434,INDEX(GroceryNSAF!C$2:C$251,MATCH(GroceryNSA!$C434,GroceryNSAF!$A$2:$A$251,0))),NA())</f>
        <v>63888.971064833902</v>
      </c>
      <c r="H434" s="25">
        <f>IFERROR(IF(AND(ISERROR($E435),ISERROR(INDEX(GroceryNSAF!D$2:D$251,MATCH(GroceryNSA!$C434,GroceryNSAF!$A$2:$A$251,0)))),$E434,INDEX(GroceryNSAF!D$2:D$251,MATCH(GroceryNSA!$C434,GroceryNSAF!$A$2:$A$251,0))),NA())</f>
        <v>78005.986608911306</v>
      </c>
      <c r="I434" s="25">
        <f>IFERROR(IF(AND(ISERROR($E435),ISERROR(INDEX(GroceryNSAF!E$2:E$251,MATCH(GroceryNSA!$C434,GroceryNSAF!$A$2:$A$251,0)))),$E434,INDEX(GroceryNSAF!E$2:E$251,MATCH(GroceryNSA!$C434,GroceryNSAF!$A$2:$A$251,0))),NA())</f>
        <v>60152.422758178698</v>
      </c>
      <c r="J434" s="25">
        <f>IFERROR(IF(AND(ISERROR($E435),ISERROR(INDEX(GroceryNSAF!F$2:F$251,MATCH(GroceryNSA!$C434,GroceryNSAF!$A$2:$A$251,0)))),$E434,INDEX(GroceryNSAF!F$2:F$251,MATCH(GroceryNSA!$C434,GroceryNSAF!$A$2:$A$251,0))),NA())</f>
        <v>81742.534915566503</v>
      </c>
    </row>
    <row r="435" spans="1:10" x14ac:dyDescent="0.25">
      <c r="A435" s="23">
        <f t="shared" si="21"/>
        <v>2</v>
      </c>
      <c r="B435" s="23">
        <f t="shared" si="22"/>
        <v>2028</v>
      </c>
      <c r="C435" s="23">
        <v>434</v>
      </c>
      <c r="D435" s="24">
        <v>46784</v>
      </c>
      <c r="E435" s="25" t="e">
        <f>IF(ISBLANK(table!F435),NA(),table!F435)</f>
        <v>#N/A</v>
      </c>
      <c r="F435" s="26">
        <f>IFERROR(IF(AND(ISERROR($E436),ISERROR(INDEX(GroceryNSAF!B$2:B$251,MATCH(GroceryNSA!$C435,GroceryNSAF!$A$2:$A$251,0)))),$E435,INDEX(GroceryNSAF!B$2:B$251,MATCH(GroceryNSA!$C435,GroceryNSAF!$A$2:$A$251,0))),NA())</f>
        <v>70947.747389164695</v>
      </c>
      <c r="G435" s="25">
        <f>IFERROR(IF(AND(ISERROR($E436),ISERROR(INDEX(GroceryNSAF!C$2:C$251,MATCH(GroceryNSA!$C435,GroceryNSAF!$A$2:$A$251,0)))),$E435,INDEX(GroceryNSAF!C$2:C$251,MATCH(GroceryNSA!$C435,GroceryNSAF!$A$2:$A$251,0))),NA())</f>
        <v>63835.874516836397</v>
      </c>
      <c r="H435" s="25">
        <f>IFERROR(IF(AND(ISERROR($E436),ISERROR(INDEX(GroceryNSAF!D$2:D$251,MATCH(GroceryNSA!$C435,GroceryNSAF!$A$2:$A$251,0)))),$E435,INDEX(GroceryNSAF!D$2:D$251,MATCH(GroceryNSA!$C435,GroceryNSAF!$A$2:$A$251,0))),NA())</f>
        <v>78059.620261492906</v>
      </c>
      <c r="I435" s="25">
        <f>IFERROR(IF(AND(ISERROR($E436),ISERROR(INDEX(GroceryNSAF!E$2:E$251,MATCH(GroceryNSA!$C435,GroceryNSAF!$A$2:$A$251,0)))),$E435,INDEX(GroceryNSAF!E$2:E$251,MATCH(GroceryNSA!$C435,GroceryNSAF!$A$2:$A$251,0))),NA())</f>
        <v>60071.076432528302</v>
      </c>
      <c r="J435" s="25">
        <f>IFERROR(IF(AND(ISERROR($E436),ISERROR(INDEX(GroceryNSAF!F$2:F$251,MATCH(GroceryNSA!$C435,GroceryNSAF!$A$2:$A$251,0)))),$E435,INDEX(GroceryNSAF!F$2:F$251,MATCH(GroceryNSA!$C435,GroceryNSAF!$A$2:$A$251,0))),NA())</f>
        <v>81824.418345800994</v>
      </c>
    </row>
    <row r="436" spans="1:10" x14ac:dyDescent="0.25">
      <c r="A436" s="23">
        <f t="shared" si="21"/>
        <v>3</v>
      </c>
      <c r="B436" s="23">
        <f t="shared" si="22"/>
        <v>2028</v>
      </c>
      <c r="C436" s="23">
        <v>435</v>
      </c>
      <c r="D436" s="24">
        <v>46813</v>
      </c>
      <c r="E436" s="25" t="e">
        <f>IF(ISBLANK(table!F436),NA(),table!F436)</f>
        <v>#N/A</v>
      </c>
      <c r="F436" s="26">
        <f>IFERROR(IF(AND(ISERROR($E437),ISERROR(INDEX(GroceryNSAF!B$2:B$251,MATCH(GroceryNSA!$C436,GroceryNSAF!$A$2:$A$251,0)))),$E436,INDEX(GroceryNSAF!B$2:B$251,MATCH(GroceryNSA!$C436,GroceryNSAF!$A$2:$A$251,0))),NA())</f>
        <v>70947.804781431099</v>
      </c>
      <c r="G436" s="25">
        <f>IFERROR(IF(AND(ISERROR($E437),ISERROR(INDEX(GroceryNSAF!C$2:C$251,MATCH(GroceryNSA!$C436,GroceryNSAF!$A$2:$A$251,0)))),$E436,INDEX(GroceryNSAF!C$2:C$251,MATCH(GroceryNSA!$C436,GroceryNSAF!$A$2:$A$251,0))),NA())</f>
        <v>63782.945800500303</v>
      </c>
      <c r="H436" s="25">
        <f>IFERROR(IF(AND(ISERROR($E437),ISERROR(INDEX(GroceryNSAF!D$2:D$251,MATCH(GroceryNSA!$C436,GroceryNSAF!$A$2:$A$251,0)))),$E436,INDEX(GroceryNSAF!D$2:D$251,MATCH(GroceryNSA!$C436,GroceryNSAF!$A$2:$A$251,0))),NA())</f>
        <v>78112.663762361903</v>
      </c>
      <c r="I436" s="25">
        <f>IFERROR(IF(AND(ISERROR($E437),ISERROR(INDEX(GroceryNSAF!E$2:E$251,MATCH(GroceryNSA!$C436,GroceryNSAF!$A$2:$A$251,0)))),$E436,INDEX(GroceryNSAF!E$2:E$251,MATCH(GroceryNSA!$C436,GroceryNSAF!$A$2:$A$251,0))),NA())</f>
        <v>59990.098564619497</v>
      </c>
      <c r="J436" s="25">
        <f>IFERROR(IF(AND(ISERROR($E437),ISERROR(INDEX(GroceryNSAF!F$2:F$251,MATCH(GroceryNSA!$C436,GroceryNSAF!$A$2:$A$251,0)))),$E436,INDEX(GroceryNSAF!F$2:F$251,MATCH(GroceryNSA!$C436,GroceryNSAF!$A$2:$A$251,0))),NA())</f>
        <v>81905.510998242695</v>
      </c>
    </row>
    <row r="437" spans="1:10" x14ac:dyDescent="0.25">
      <c r="A437" s="23">
        <f t="shared" si="21"/>
        <v>4</v>
      </c>
      <c r="B437" s="23">
        <f t="shared" si="22"/>
        <v>2028</v>
      </c>
      <c r="C437" s="23">
        <v>436</v>
      </c>
      <c r="D437" s="24">
        <v>46844</v>
      </c>
      <c r="E437" s="25" t="e">
        <f>IF(ISBLANK(table!F437),NA(),table!F437)</f>
        <v>#N/A</v>
      </c>
      <c r="F437" s="26">
        <f>IFERROR(IF(AND(ISERROR($E438),ISERROR(INDEX(GroceryNSAF!B$2:B$251,MATCH(GroceryNSA!$C437,GroceryNSAF!$A$2:$A$251,0)))),$E437,INDEX(GroceryNSAF!B$2:B$251,MATCH(GroceryNSA!$C437,GroceryNSAF!$A$2:$A$251,0))),NA())</f>
        <v>70947.5131895339</v>
      </c>
      <c r="G437" s="25">
        <f>IFERROR(IF(AND(ISERROR($E438),ISERROR(INDEX(GroceryNSAF!C$2:C$251,MATCH(GroceryNSA!$C437,GroceryNSAF!$A$2:$A$251,0)))),$E437,INDEX(GroceryNSAF!C$2:C$251,MATCH(GroceryNSA!$C437,GroceryNSAF!$A$2:$A$251,0))),NA())</f>
        <v>63730.084867567501</v>
      </c>
      <c r="H437" s="25">
        <f>IFERROR(IF(AND(ISERROR($E438),ISERROR(INDEX(GroceryNSAF!D$2:D$251,MATCH(GroceryNSA!$C437,GroceryNSAF!$A$2:$A$251,0)))),$E437,INDEX(GroceryNSAF!D$2:D$251,MATCH(GroceryNSA!$C437,GroceryNSAF!$A$2:$A$251,0))),NA())</f>
        <v>78164.941511500307</v>
      </c>
      <c r="I437" s="25">
        <f>IFERROR(IF(AND(ISERROR($E438),ISERROR(INDEX(GroceryNSAF!E$2:E$251,MATCH(GroceryNSA!$C437,GroceryNSAF!$A$2:$A$251,0)))),$E437,INDEX(GroceryNSAF!E$2:E$251,MATCH(GroceryNSA!$C437,GroceryNSAF!$A$2:$A$251,0))),NA())</f>
        <v>59909.409103537</v>
      </c>
      <c r="J437" s="25">
        <f>IFERROR(IF(AND(ISERROR($E438),ISERROR(INDEX(GroceryNSAF!F$2:F$251,MATCH(GroceryNSA!$C437,GroceryNSAF!$A$2:$A$251,0)))),$E437,INDEX(GroceryNSAF!F$2:F$251,MATCH(GroceryNSA!$C437,GroceryNSAF!$A$2:$A$251,0))),NA())</f>
        <v>81985.617275530807</v>
      </c>
    </row>
    <row r="438" spans="1:10" x14ac:dyDescent="0.25">
      <c r="A438" s="23">
        <f t="shared" ref="A438:A501" si="23">MONTH(D438)</f>
        <v>5</v>
      </c>
      <c r="B438" s="23">
        <f t="shared" ref="B438:B501" si="24">YEAR(D438)</f>
        <v>2028</v>
      </c>
      <c r="C438" s="23">
        <v>437</v>
      </c>
      <c r="D438" s="24">
        <v>46874</v>
      </c>
      <c r="E438" s="25" t="e">
        <f>IF(ISBLANK(table!F438),NA(),table!F438)</f>
        <v>#N/A</v>
      </c>
      <c r="F438" s="26">
        <f>IFERROR(IF(AND(ISERROR($E439),ISERROR(INDEX(GroceryNSAF!B$2:B$251,MATCH(GroceryNSA!$C438,GroceryNSAF!$A$2:$A$251,0)))),$E438,INDEX(GroceryNSAF!B$2:B$251,MATCH(GroceryNSA!$C438,GroceryNSAF!$A$2:$A$251,0))),NA())</f>
        <v>70947.918096243098</v>
      </c>
      <c r="G438" s="25">
        <f>IFERROR(IF(AND(ISERROR($E439),ISERROR(INDEX(GroceryNSAF!C$2:C$251,MATCH(GroceryNSA!$C438,GroceryNSAF!$A$2:$A$251,0)))),$E438,INDEX(GroceryNSAF!C$2:C$251,MATCH(GroceryNSA!$C438,GroceryNSAF!$A$2:$A$251,0))),NA())</f>
        <v>63678.272333983303</v>
      </c>
      <c r="H438" s="25">
        <f>IFERROR(IF(AND(ISERROR($E439),ISERROR(INDEX(GroceryNSAF!D$2:D$251,MATCH(GroceryNSA!$C438,GroceryNSAF!$A$2:$A$251,0)))),$E438,INDEX(GroceryNSAF!D$2:D$251,MATCH(GroceryNSA!$C438,GroceryNSAF!$A$2:$A$251,0))),NA())</f>
        <v>78217.563858502996</v>
      </c>
      <c r="I438" s="25">
        <f>IFERROR(IF(AND(ISERROR($E439),ISERROR(INDEX(GroceryNSAF!E$2:E$251,MATCH(GroceryNSA!$C438,GroceryNSAF!$A$2:$A$251,0)))),$E438,INDEX(GroceryNSAF!E$2:E$251,MATCH(GroceryNSA!$C438,GroceryNSAF!$A$2:$A$251,0))),NA())</f>
        <v>59829.954326803498</v>
      </c>
      <c r="J438" s="25">
        <f>IFERROR(IF(AND(ISERROR($E439),ISERROR(INDEX(GroceryNSAF!F$2:F$251,MATCH(GroceryNSA!$C438,GroceryNSAF!$A$2:$A$251,0)))),$E438,INDEX(GroceryNSAF!F$2:F$251,MATCH(GroceryNSA!$C438,GroceryNSAF!$A$2:$A$251,0))),NA())</f>
        <v>82065.881865682706</v>
      </c>
    </row>
    <row r="439" spans="1:10" x14ac:dyDescent="0.25">
      <c r="A439" s="23">
        <f t="shared" si="23"/>
        <v>6</v>
      </c>
      <c r="B439" s="23">
        <f t="shared" si="24"/>
        <v>2028</v>
      </c>
      <c r="C439" s="23">
        <v>438</v>
      </c>
      <c r="D439" s="24">
        <v>46905</v>
      </c>
      <c r="E439" s="25" t="e">
        <f>IF(ISBLANK(table!F439),NA(),table!F439)</f>
        <v>#N/A</v>
      </c>
      <c r="F439" s="26">
        <f>IFERROR(IF(AND(ISERROR($E440),ISERROR(INDEX(GroceryNSAF!B$2:B$251,MATCH(GroceryNSA!$C439,GroceryNSAF!$A$2:$A$251,0)))),$E439,INDEX(GroceryNSAF!B$2:B$251,MATCH(GroceryNSA!$C439,GroceryNSAF!$A$2:$A$251,0))),NA())</f>
        <v>70947.526258845697</v>
      </c>
      <c r="G439" s="25">
        <f>IFERROR(IF(AND(ISERROR($E440),ISERROR(INDEX(GroceryNSAF!C$2:C$251,MATCH(GroceryNSA!$C439,GroceryNSAF!$A$2:$A$251,0)))),$E439,INDEX(GroceryNSAF!C$2:C$251,MATCH(GroceryNSA!$C439,GroceryNSAF!$A$2:$A$251,0))),NA())</f>
        <v>63626.0575068576</v>
      </c>
      <c r="H439" s="25">
        <f>IFERROR(IF(AND(ISERROR($E440),ISERROR(INDEX(GroceryNSAF!D$2:D$251,MATCH(GroceryNSA!$C439,GroceryNSAF!$A$2:$A$251,0)))),$E439,INDEX(GroceryNSAF!D$2:D$251,MATCH(GroceryNSA!$C439,GroceryNSAF!$A$2:$A$251,0))),NA())</f>
        <v>78268.995010833707</v>
      </c>
      <c r="I439" s="25">
        <f>IFERROR(IF(AND(ISERROR($E440),ISERROR(INDEX(GroceryNSAF!E$2:E$251,MATCH(GroceryNSA!$C439,GroceryNSAF!$A$2:$A$251,0)))),$E439,INDEX(GroceryNSAF!E$2:E$251,MATCH(GroceryNSA!$C439,GroceryNSAF!$A$2:$A$251,0))),NA())</f>
        <v>59750.306066044497</v>
      </c>
      <c r="J439" s="25">
        <f>IFERROR(IF(AND(ISERROR($E440),ISERROR(INDEX(GroceryNSAF!F$2:F$251,MATCH(GroceryNSA!$C439,GroceryNSAF!$A$2:$A$251,0)))),$E439,INDEX(GroceryNSAF!F$2:F$251,MATCH(GroceryNSA!$C439,GroceryNSAF!$A$2:$A$251,0))),NA())</f>
        <v>82144.746451646803</v>
      </c>
    </row>
    <row r="440" spans="1:10" x14ac:dyDescent="0.25">
      <c r="A440" s="23">
        <f t="shared" si="23"/>
        <v>7</v>
      </c>
      <c r="B440" s="23">
        <f t="shared" si="24"/>
        <v>2028</v>
      </c>
      <c r="C440" s="23">
        <v>439</v>
      </c>
      <c r="D440" s="24">
        <v>46935</v>
      </c>
      <c r="E440" s="25" t="e">
        <f>IF(ISBLANK(table!F440),NA(),table!F440)</f>
        <v>#N/A</v>
      </c>
      <c r="F440" s="26">
        <f>IFERROR(IF(AND(ISERROR($E441),ISERROR(INDEX(GroceryNSAF!B$2:B$251,MATCH(GroceryNSA!$C440,GroceryNSAF!$A$2:$A$251,0)))),$E440,INDEX(GroceryNSAF!B$2:B$251,MATCH(GroceryNSA!$C440,GroceryNSAF!$A$2:$A$251,0))),NA())</f>
        <v>70947.813317904001</v>
      </c>
      <c r="G440" s="25">
        <f>IFERROR(IF(AND(ISERROR($E441),ISERROR(INDEX(GroceryNSAF!C$2:C$251,MATCH(GroceryNSA!$C440,GroceryNSAF!$A$2:$A$251,0)))),$E440,INDEX(GroceryNSAF!C$2:C$251,MATCH(GroceryNSA!$C440,GroceryNSAF!$A$2:$A$251,0))),NA())</f>
        <v>63574.873700961201</v>
      </c>
      <c r="H440" s="25">
        <f>IFERROR(IF(AND(ISERROR($E441),ISERROR(INDEX(GroceryNSAF!D$2:D$251,MATCH(GroceryNSA!$C440,GroceryNSAF!$A$2:$A$251,0)))),$E440,INDEX(GroceryNSAF!D$2:D$251,MATCH(GroceryNSA!$C440,GroceryNSAF!$A$2:$A$251,0))),NA())</f>
        <v>78320.752934846707</v>
      </c>
      <c r="I440" s="25">
        <f>IFERROR(IF(AND(ISERROR($E441),ISERROR(INDEX(GroceryNSAF!E$2:E$251,MATCH(GroceryNSA!$C440,GroceryNSAF!$A$2:$A$251,0)))),$E440,INDEX(GroceryNSAF!E$2:E$251,MATCH(GroceryNSA!$C440,GroceryNSAF!$A$2:$A$251,0))),NA())</f>
        <v>59671.875230110003</v>
      </c>
      <c r="J440" s="25">
        <f>IFERROR(IF(AND(ISERROR($E441),ISERROR(INDEX(GroceryNSAF!F$2:F$251,MATCH(GroceryNSA!$C440,GroceryNSAF!$A$2:$A$251,0)))),$E440,INDEX(GroceryNSAF!F$2:F$251,MATCH(GroceryNSA!$C440,GroceryNSAF!$A$2:$A$251,0))),NA())</f>
        <v>82223.751405697898</v>
      </c>
    </row>
    <row r="441" spans="1:10" x14ac:dyDescent="0.25">
      <c r="A441" s="23">
        <f t="shared" si="23"/>
        <v>8</v>
      </c>
      <c r="B441" s="23">
        <f t="shared" si="24"/>
        <v>2028</v>
      </c>
      <c r="C441" s="23">
        <v>440</v>
      </c>
      <c r="D441" s="24">
        <v>46966</v>
      </c>
      <c r="E441" s="25" t="e">
        <f>IF(ISBLANK(table!F441),NA(),table!F441)</f>
        <v>#N/A</v>
      </c>
      <c r="F441" s="26">
        <f>IFERROR(IF(AND(ISERROR($E442),ISERROR(INDEX(GroceryNSAF!B$2:B$251,MATCH(GroceryNSA!$C441,GroceryNSAF!$A$2:$A$251,0)))),$E441,INDEX(GroceryNSAF!B$2:B$251,MATCH(GroceryNSA!$C441,GroceryNSAF!$A$2:$A$251,0))),NA())</f>
        <v>70947.670475462102</v>
      </c>
      <c r="G441" s="25">
        <f>IFERROR(IF(AND(ISERROR($E442),ISERROR(INDEX(GroceryNSAF!C$2:C$251,MATCH(GroceryNSA!$C441,GroceryNSAF!$A$2:$A$251,0)))),$E441,INDEX(GroceryNSAF!C$2:C$251,MATCH(GroceryNSA!$C441,GroceryNSAF!$A$2:$A$251,0))),NA())</f>
        <v>63523.618653902697</v>
      </c>
      <c r="H441" s="25">
        <f>IFERROR(IF(AND(ISERROR($E442),ISERROR(INDEX(GroceryNSAF!D$2:D$251,MATCH(GroceryNSA!$C441,GroceryNSAF!$A$2:$A$251,0)))),$E441,INDEX(GroceryNSAF!D$2:D$251,MATCH(GroceryNSA!$C441,GroceryNSAF!$A$2:$A$251,0))),NA())</f>
        <v>78371.722297021493</v>
      </c>
      <c r="I441" s="25">
        <f>IFERROR(IF(AND(ISERROR($E442),ISERROR(INDEX(GroceryNSAF!E$2:E$251,MATCH(GroceryNSA!$C441,GroceryNSAF!$A$2:$A$251,0)))),$E441,INDEX(GroceryNSAF!E$2:E$251,MATCH(GroceryNSA!$C441,GroceryNSAF!$A$2:$A$251,0))),NA())</f>
        <v>59593.5630163276</v>
      </c>
      <c r="J441" s="25">
        <f>IFERROR(IF(AND(ISERROR($E442),ISERROR(INDEX(GroceryNSAF!F$2:F$251,MATCH(GroceryNSA!$C441,GroceryNSAF!$A$2:$A$251,0)))),$E441,INDEX(GroceryNSAF!F$2:F$251,MATCH(GroceryNSA!$C441,GroceryNSAF!$A$2:$A$251,0))),NA())</f>
        <v>82301.777934596597</v>
      </c>
    </row>
    <row r="442" spans="1:10" x14ac:dyDescent="0.25">
      <c r="A442" s="23">
        <f t="shared" si="23"/>
        <v>9</v>
      </c>
      <c r="B442" s="23">
        <f t="shared" si="24"/>
        <v>2028</v>
      </c>
      <c r="C442" s="23">
        <v>441</v>
      </c>
      <c r="D442" s="24">
        <v>46997</v>
      </c>
      <c r="E442" s="25" t="e">
        <f>IF(ISBLANK(table!F442),NA(),table!F442)</f>
        <v>#N/A</v>
      </c>
      <c r="F442" s="26">
        <f>IFERROR(IF(AND(ISERROR($E443),ISERROR(INDEX(GroceryNSAF!B$2:B$251,MATCH(GroceryNSA!$C442,GroceryNSAF!$A$2:$A$251,0)))),$E442,INDEX(GroceryNSAF!B$2:B$251,MATCH(GroceryNSA!$C442,GroceryNSAF!$A$2:$A$251,0))),NA())</f>
        <v>70947.671244625701</v>
      </c>
      <c r="G442" s="25">
        <f>IFERROR(IF(AND(ISERROR($E443),ISERROR(INDEX(GroceryNSAF!C$2:C$251,MATCH(GroceryNSA!$C442,GroceryNSAF!$A$2:$A$251,0)))),$E442,INDEX(GroceryNSAF!C$2:C$251,MATCH(GroceryNSA!$C442,GroceryNSAF!$A$2:$A$251,0))),NA())</f>
        <v>63472.862909012299</v>
      </c>
      <c r="H442" s="25">
        <f>IFERROR(IF(AND(ISERROR($E443),ISERROR(INDEX(GroceryNSAF!D$2:D$251,MATCH(GroceryNSA!$C442,GroceryNSAF!$A$2:$A$251,0)))),$E442,INDEX(GroceryNSAF!D$2:D$251,MATCH(GroceryNSA!$C442,GroceryNSAF!$A$2:$A$251,0))),NA())</f>
        <v>78422.479580239</v>
      </c>
      <c r="I442" s="25">
        <f>IFERROR(IF(AND(ISERROR($E443),ISERROR(INDEX(GroceryNSAF!E$2:E$251,MATCH(GroceryNSA!$C442,GroceryNSAF!$A$2:$A$251,0)))),$E442,INDEX(GroceryNSAF!E$2:E$251,MATCH(GroceryNSA!$C442,GroceryNSAF!$A$2:$A$251,0))),NA())</f>
        <v>59515.938395923498</v>
      </c>
      <c r="J442" s="25">
        <f>IFERROR(IF(AND(ISERROR($E443),ISERROR(INDEX(GroceryNSAF!F$2:F$251,MATCH(GroceryNSA!$C442,GroceryNSAF!$A$2:$A$251,0)))),$E442,INDEX(GroceryNSAF!F$2:F$251,MATCH(GroceryNSA!$C442,GroceryNSAF!$A$2:$A$251,0))),NA())</f>
        <v>82379.404093327903</v>
      </c>
    </row>
    <row r="443" spans="1:10" x14ac:dyDescent="0.25">
      <c r="A443" s="23">
        <f t="shared" si="23"/>
        <v>10</v>
      </c>
      <c r="B443" s="23">
        <f t="shared" si="24"/>
        <v>2028</v>
      </c>
      <c r="C443" s="23">
        <v>442</v>
      </c>
      <c r="D443" s="24">
        <v>47027</v>
      </c>
      <c r="E443" s="25" t="e">
        <f>IF(ISBLANK(table!F443),NA(),table!F443)</f>
        <v>#N/A</v>
      </c>
      <c r="F443" s="26">
        <f>IFERROR(IF(AND(ISERROR($E444),ISERROR(INDEX(GroceryNSAF!B$2:B$251,MATCH(GroceryNSA!$C443,GroceryNSAF!$A$2:$A$251,0)))),$E443,INDEX(GroceryNSAF!B$2:B$251,MATCH(GroceryNSA!$C443,GroceryNSAF!$A$2:$A$251,0))),NA())</f>
        <v>70947.779784850805</v>
      </c>
      <c r="G443" s="25">
        <f>IFERROR(IF(AND(ISERROR($E444),ISERROR(INDEX(GroceryNSAF!C$2:C$251,MATCH(GroceryNSA!$C443,GroceryNSAF!$A$2:$A$251,0)))),$E443,INDEX(GroceryNSAF!C$2:C$251,MATCH(GroceryNSA!$C443,GroceryNSAF!$A$2:$A$251,0))),NA())</f>
        <v>63422.546570299499</v>
      </c>
      <c r="H443" s="25">
        <f>IFERROR(IF(AND(ISERROR($E444),ISERROR(INDEX(GroceryNSAF!D$2:D$251,MATCH(GroceryNSA!$C443,GroceryNSAF!$A$2:$A$251,0)))),$E443,INDEX(GroceryNSAF!D$2:D$251,MATCH(GroceryNSA!$C443,GroceryNSAF!$A$2:$A$251,0))),NA())</f>
        <v>78473.012999402097</v>
      </c>
      <c r="I443" s="25">
        <f>IFERROR(IF(AND(ISERROR($E444),ISERROR(INDEX(GroceryNSAF!E$2:E$251,MATCH(GroceryNSA!$C443,GroceryNSAF!$A$2:$A$251,0)))),$E443,INDEX(GroceryNSAF!E$2:E$251,MATCH(GroceryNSA!$C443,GroceryNSAF!$A$2:$A$251,0))),NA())</f>
        <v>59438.9287387226</v>
      </c>
      <c r="J443" s="25">
        <f>IFERROR(IF(AND(ISERROR($E444),ISERROR(INDEX(GroceryNSAF!F$2:F$251,MATCH(GroceryNSA!$C443,GroceryNSAF!$A$2:$A$251,0)))),$E443,INDEX(GroceryNSAF!F$2:F$251,MATCH(GroceryNSA!$C443,GroceryNSAF!$A$2:$A$251,0))),NA())</f>
        <v>82456.630830979004</v>
      </c>
    </row>
    <row r="444" spans="1:10" x14ac:dyDescent="0.25">
      <c r="A444" s="23">
        <f t="shared" si="23"/>
        <v>11</v>
      </c>
      <c r="B444" s="23">
        <f t="shared" si="24"/>
        <v>2028</v>
      </c>
      <c r="C444" s="23">
        <v>443</v>
      </c>
      <c r="D444" s="24">
        <v>47058</v>
      </c>
      <c r="E444" s="25" t="e">
        <f>IF(ISBLANK(table!F444),NA(),table!F444)</f>
        <v>#N/A</v>
      </c>
      <c r="F444" s="26">
        <f>IFERROR(IF(AND(ISERROR($E445),ISERROR(INDEX(GroceryNSAF!B$2:B$251,MATCH(GroceryNSA!$C444,GroceryNSAF!$A$2:$A$251,0)))),$E444,INDEX(GroceryNSAF!B$2:B$251,MATCH(GroceryNSA!$C444,GroceryNSAF!$A$2:$A$251,0))),NA())</f>
        <v>70947.614688065296</v>
      </c>
      <c r="G444" s="25">
        <f>IFERROR(IF(AND(ISERROR($E445),ISERROR(INDEX(GroceryNSAF!C$2:C$251,MATCH(GroceryNSA!$C444,GroceryNSAF!$A$2:$A$251,0)))),$E444,INDEX(GroceryNSAF!C$2:C$251,MATCH(GroceryNSA!$C444,GroceryNSAF!$A$2:$A$251,0))),NA())</f>
        <v>63372.303818635402</v>
      </c>
      <c r="H444" s="25">
        <f>IFERROR(IF(AND(ISERROR($E445),ISERROR(INDEX(GroceryNSAF!D$2:D$251,MATCH(GroceryNSA!$C444,GroceryNSAF!$A$2:$A$251,0)))),$E444,INDEX(GroceryNSAF!D$2:D$251,MATCH(GroceryNSA!$C444,GroceryNSAF!$A$2:$A$251,0))),NA())</f>
        <v>78522.925557495197</v>
      </c>
      <c r="I444" s="25">
        <f>IFERROR(IF(AND(ISERROR($E445),ISERROR(INDEX(GroceryNSAF!E$2:E$251,MATCH(GroceryNSA!$C444,GroceryNSAF!$A$2:$A$251,0)))),$E444,INDEX(GroceryNSAF!E$2:E$251,MATCH(GroceryNSA!$C444,GroceryNSAF!$A$2:$A$251,0))),NA())</f>
        <v>59362.176477884503</v>
      </c>
      <c r="J444" s="25">
        <f>IFERROR(IF(AND(ISERROR($E445),ISERROR(INDEX(GroceryNSAF!F$2:F$251,MATCH(GroceryNSA!$C444,GroceryNSAF!$A$2:$A$251,0)))),$E444,INDEX(GroceryNSAF!F$2:F$251,MATCH(GroceryNSA!$C444,GroceryNSAF!$A$2:$A$251,0))),NA())</f>
        <v>82533.052898246096</v>
      </c>
    </row>
    <row r="445" spans="1:10" x14ac:dyDescent="0.25">
      <c r="A445" s="23">
        <f t="shared" si="23"/>
        <v>12</v>
      </c>
      <c r="B445" s="23">
        <f t="shared" si="24"/>
        <v>2028</v>
      </c>
      <c r="C445" s="23">
        <v>444</v>
      </c>
      <c r="D445" s="24">
        <v>47088</v>
      </c>
      <c r="E445" s="25" t="e">
        <f>IF(ISBLANK(table!F445),NA(),table!F445)</f>
        <v>#N/A</v>
      </c>
      <c r="F445" s="26">
        <f>IFERROR(IF(AND(ISERROR($E446),ISERROR(INDEX(GroceryNSAF!B$2:B$251,MATCH(GroceryNSA!$C445,GroceryNSAF!$A$2:$A$251,0)))),$E445,INDEX(GroceryNSAF!B$2:B$251,MATCH(GroceryNSA!$C445,GroceryNSAF!$A$2:$A$251,0))),NA())</f>
        <v>70947.782412735207</v>
      </c>
      <c r="G445" s="25">
        <f>IFERROR(IF(AND(ISERROR($E446),ISERROR(INDEX(GroceryNSAF!C$2:C$251,MATCH(GroceryNSA!$C445,GroceryNSAF!$A$2:$A$251,0)))),$E445,INDEX(GroceryNSAF!C$2:C$251,MATCH(GroceryNSA!$C445,GroceryNSAF!$A$2:$A$251,0))),NA())</f>
        <v>63322.713284023099</v>
      </c>
      <c r="H445" s="25">
        <f>IFERROR(IF(AND(ISERROR($E446),ISERROR(INDEX(GroceryNSAF!D$2:D$251,MATCH(GroceryNSA!$C445,GroceryNSAF!$A$2:$A$251,0)))),$E445,INDEX(GroceryNSAF!D$2:D$251,MATCH(GroceryNSA!$C445,GroceryNSAF!$A$2:$A$251,0))),NA())</f>
        <v>78572.851541447293</v>
      </c>
      <c r="I445" s="25">
        <f>IFERROR(IF(AND(ISERROR($E446),ISERROR(INDEX(GroceryNSAF!E$2:E$251,MATCH(GroceryNSA!$C445,GroceryNSAF!$A$2:$A$251,0)))),$E445,INDEX(GroceryNSAF!E$2:E$251,MATCH(GroceryNSA!$C445,GroceryNSAF!$A$2:$A$251,0))),NA())</f>
        <v>59286.245511913701</v>
      </c>
      <c r="J445" s="25">
        <f>IFERROR(IF(AND(ISERROR($E446),ISERROR(INDEX(GroceryNSAF!F$2:F$251,MATCH(GroceryNSA!$C445,GroceryNSAF!$A$2:$A$251,0)))),$E445,INDEX(GroceryNSAF!F$2:F$251,MATCH(GroceryNSA!$C445,GroceryNSAF!$A$2:$A$251,0))),NA())</f>
        <v>82609.319313556698</v>
      </c>
    </row>
    <row r="446" spans="1:10" x14ac:dyDescent="0.25">
      <c r="A446" s="23">
        <f t="shared" si="23"/>
        <v>1</v>
      </c>
      <c r="B446" s="23">
        <f t="shared" si="24"/>
        <v>2029</v>
      </c>
      <c r="C446" s="23">
        <v>445</v>
      </c>
      <c r="D446" s="24">
        <v>47119</v>
      </c>
      <c r="E446" s="25" t="e">
        <f>IF(ISBLANK(table!F446),NA(),table!F446)</f>
        <v>#N/A</v>
      </c>
      <c r="F446" s="26">
        <f>IFERROR(IF(AND(ISERROR($E447),ISERROR(INDEX(GroceryNSAF!B$2:B$251,MATCH(GroceryNSA!$C446,GroceryNSAF!$A$2:$A$251,0)))),$E446,INDEX(GroceryNSAF!B$2:B$251,MATCH(GroceryNSA!$C446,GroceryNSAF!$A$2:$A$251,0))),NA())</f>
        <v>70947.651747581796</v>
      </c>
      <c r="G446" s="25">
        <f>IFERROR(IF(AND(ISERROR($E447),ISERROR(INDEX(GroceryNSAF!C$2:C$251,MATCH(GroceryNSA!$C446,GroceryNSAF!$A$2:$A$251,0)))),$E446,INDEX(GroceryNSAF!C$2:C$251,MATCH(GroceryNSA!$C446,GroceryNSAF!$A$2:$A$251,0))),NA())</f>
        <v>63273.152618410299</v>
      </c>
      <c r="H446" s="25">
        <f>IFERROR(IF(AND(ISERROR($E447),ISERROR(INDEX(GroceryNSAF!D$2:D$251,MATCH(GroceryNSA!$C446,GroceryNSAF!$A$2:$A$251,0)))),$E446,INDEX(GroceryNSAF!D$2:D$251,MATCH(GroceryNSA!$C446,GroceryNSAF!$A$2:$A$251,0))),NA())</f>
        <v>78622.150876753207</v>
      </c>
      <c r="I446" s="25">
        <f>IFERROR(IF(AND(ISERROR($E447),ISERROR(INDEX(GroceryNSAF!E$2:E$251,MATCH(GroceryNSA!$C446,GroceryNSAF!$A$2:$A$251,0)))),$E446,INDEX(GroceryNSAF!E$2:E$251,MATCH(GroceryNSA!$C446,GroceryNSAF!$A$2:$A$251,0))),NA())</f>
        <v>59210.518184666602</v>
      </c>
      <c r="J446" s="25">
        <f>IFERROR(IF(AND(ISERROR($E447),ISERROR(INDEX(GroceryNSAF!F$2:F$251,MATCH(GroceryNSA!$C446,GroceryNSAF!$A$2:$A$251,0)))),$E446,INDEX(GroceryNSAF!F$2:F$251,MATCH(GroceryNSA!$C446,GroceryNSAF!$A$2:$A$251,0))),NA())</f>
        <v>82684.785310496896</v>
      </c>
    </row>
    <row r="447" spans="1:10" x14ac:dyDescent="0.25">
      <c r="A447" s="23">
        <f t="shared" si="23"/>
        <v>2</v>
      </c>
      <c r="B447" s="23">
        <f t="shared" si="24"/>
        <v>2029</v>
      </c>
      <c r="C447" s="23">
        <v>446</v>
      </c>
      <c r="D447" s="24">
        <v>47150</v>
      </c>
      <c r="E447" s="25" t="e">
        <f>IF(ISBLANK(table!F447),NA(),table!F447)</f>
        <v>#N/A</v>
      </c>
      <c r="F447" s="26">
        <f>IFERROR(IF(AND(ISERROR($E448),ISERROR(INDEX(GroceryNSAF!B$2:B$251,MATCH(GroceryNSA!$C447,GroceryNSAF!$A$2:$A$251,0)))),$E447,INDEX(GroceryNSAF!B$2:B$251,MATCH(GroceryNSA!$C447,GroceryNSAF!$A$2:$A$251,0))),NA())</f>
        <v>70947.724040278306</v>
      </c>
      <c r="G447" s="25">
        <f>IFERROR(IF(AND(ISERROR($E448),ISERROR(INDEX(GroceryNSAF!C$2:C$251,MATCH(GroceryNSA!$C447,GroceryNSAF!$A$2:$A$251,0)))),$E447,INDEX(GroceryNSAF!C$2:C$251,MATCH(GroceryNSA!$C447,GroceryNSAF!$A$2:$A$251,0))),NA())</f>
        <v>63224.109765744601</v>
      </c>
      <c r="H447" s="25">
        <f>IFERROR(IF(AND(ISERROR($E448),ISERROR(INDEX(GroceryNSAF!D$2:D$251,MATCH(GroceryNSA!$C447,GroceryNSAF!$A$2:$A$251,0)))),$E447,INDEX(GroceryNSAF!D$2:D$251,MATCH(GroceryNSA!$C447,GroceryNSAF!$A$2:$A$251,0))),NA())</f>
        <v>78671.338314812107</v>
      </c>
      <c r="I447" s="25">
        <f>IFERROR(IF(AND(ISERROR($E448),ISERROR(INDEX(GroceryNSAF!E$2:E$251,MATCH(GroceryNSA!$C447,GroceryNSAF!$A$2:$A$251,0)))),$E447,INDEX(GroceryNSAF!E$2:E$251,MATCH(GroceryNSA!$C447,GroceryNSAF!$A$2:$A$251,0))),NA())</f>
        <v>59135.475344586797</v>
      </c>
      <c r="J447" s="25">
        <f>IFERROR(IF(AND(ISERROR($E448),ISERROR(INDEX(GroceryNSAF!F$2:F$251,MATCH(GroceryNSA!$C447,GroceryNSAF!$A$2:$A$251,0)))),$E447,INDEX(GroceryNSAF!F$2:F$251,MATCH(GroceryNSA!$C447,GroceryNSAF!$A$2:$A$251,0))),NA())</f>
        <v>82759.972735969801</v>
      </c>
    </row>
    <row r="448" spans="1:10" x14ac:dyDescent="0.25">
      <c r="A448" s="23">
        <f t="shared" si="23"/>
        <v>3</v>
      </c>
      <c r="B448" s="23">
        <f t="shared" si="24"/>
        <v>2029</v>
      </c>
      <c r="C448" s="23">
        <v>447</v>
      </c>
      <c r="D448" s="24">
        <v>47178</v>
      </c>
      <c r="E448" s="25" t="e">
        <f>IF(ISBLANK(table!F448),NA(),table!F448)</f>
        <v>#N/A</v>
      </c>
      <c r="F448" s="26">
        <f>IFERROR(IF(AND(ISERROR($E449),ISERROR(INDEX(GroceryNSAF!B$2:B$251,MATCH(GroceryNSA!$C448,GroceryNSAF!$A$2:$A$251,0)))),$E448,INDEX(GroceryNSAF!B$2:B$251,MATCH(GroceryNSA!$C448,GroceryNSAF!$A$2:$A$251,0))),NA())</f>
        <v>70947.713415863196</v>
      </c>
      <c r="G448" s="25">
        <f>IFERROR(IF(AND(ISERROR($E449),ISERROR(INDEX(GroceryNSAF!C$2:C$251,MATCH(GroceryNSA!$C448,GroceryNSAF!$A$2:$A$251,0)))),$E448,INDEX(GroceryNSAF!C$2:C$251,MATCH(GroceryNSA!$C448,GroceryNSAF!$A$2:$A$251,0))),NA())</f>
        <v>63175.292389941198</v>
      </c>
      <c r="H448" s="25">
        <f>IFERROR(IF(AND(ISERROR($E449),ISERROR(INDEX(GroceryNSAF!D$2:D$251,MATCH(GroceryNSA!$C448,GroceryNSAF!$A$2:$A$251,0)))),$E448,INDEX(GroceryNSAF!D$2:D$251,MATCH(GroceryNSA!$C448,GroceryNSAF!$A$2:$A$251,0))),NA())</f>
        <v>78720.134441785194</v>
      </c>
      <c r="I448" s="25">
        <f>IFERROR(IF(AND(ISERROR($E449),ISERROR(INDEX(GroceryNSAF!E$2:E$251,MATCH(GroceryNSA!$C448,GroceryNSAF!$A$2:$A$251,0)))),$E448,INDEX(GroceryNSAF!E$2:E$251,MATCH(GroceryNSA!$C448,GroceryNSAF!$A$2:$A$251,0))),NA())</f>
        <v>59060.821235277901</v>
      </c>
      <c r="J448" s="25">
        <f>IFERROR(IF(AND(ISERROR($E449),ISERROR(INDEX(GroceryNSAF!F$2:F$251,MATCH(GroceryNSA!$C448,GroceryNSAF!$A$2:$A$251,0)))),$E448,INDEX(GroceryNSAF!F$2:F$251,MATCH(GroceryNSA!$C448,GroceryNSAF!$A$2:$A$251,0))),NA())</f>
        <v>82834.605596448499</v>
      </c>
    </row>
    <row r="449" spans="1:10" x14ac:dyDescent="0.25">
      <c r="A449" s="23">
        <f t="shared" si="23"/>
        <v>4</v>
      </c>
      <c r="B449" s="23">
        <f t="shared" si="24"/>
        <v>2029</v>
      </c>
      <c r="C449" s="23">
        <v>448</v>
      </c>
      <c r="D449" s="24">
        <v>47209</v>
      </c>
      <c r="E449" s="25" t="e">
        <f>IF(ISBLANK(table!F449),NA(),table!F449)</f>
        <v>#N/A</v>
      </c>
      <c r="F449" s="26">
        <f>IFERROR(IF(AND(ISERROR($E450),ISERROR(INDEX(GroceryNSAF!B$2:B$251,MATCH(GroceryNSA!$C449,GroceryNSAF!$A$2:$A$251,0)))),$E449,INDEX(GroceryNSAF!B$2:B$251,MATCH(GroceryNSA!$C449,GroceryNSAF!$A$2:$A$251,0))),NA())</f>
        <v>70947.674867651993</v>
      </c>
      <c r="G449" s="25">
        <f>IFERROR(IF(AND(ISERROR($E450),ISERROR(INDEX(GroceryNSAF!C$2:C$251,MATCH(GroceryNSA!$C449,GroceryNSAF!$A$2:$A$251,0)))),$E449,INDEX(GroceryNSAF!C$2:C$251,MATCH(GroceryNSA!$C449,GroceryNSAF!$A$2:$A$251,0))),NA())</f>
        <v>63126.755752857898</v>
      </c>
      <c r="H449" s="25">
        <f>IFERROR(IF(AND(ISERROR($E450),ISERROR(INDEX(GroceryNSAF!D$2:D$251,MATCH(GroceryNSA!$C449,GroceryNSAF!$A$2:$A$251,0)))),$E449,INDEX(GroceryNSAF!D$2:D$251,MATCH(GroceryNSA!$C449,GroceryNSAF!$A$2:$A$251,0))),NA())</f>
        <v>78768.593982446095</v>
      </c>
      <c r="I449" s="25">
        <f>IFERROR(IF(AND(ISERROR($E450),ISERROR(INDEX(GroceryNSAF!E$2:E$251,MATCH(GroceryNSA!$C449,GroceryNSAF!$A$2:$A$251,0)))),$E449,INDEX(GroceryNSAF!E$2:E$251,MATCH(GroceryNSA!$C449,GroceryNSAF!$A$2:$A$251,0))),NA())</f>
        <v>58986.611260755002</v>
      </c>
      <c r="J449" s="25">
        <f>IFERROR(IF(AND(ISERROR($E450),ISERROR(INDEX(GroceryNSAF!F$2:F$251,MATCH(GroceryNSA!$C449,GroceryNSAF!$A$2:$A$251,0)))),$E449,INDEX(GroceryNSAF!F$2:F$251,MATCH(GroceryNSA!$C449,GroceryNSAF!$A$2:$A$251,0))),NA())</f>
        <v>82908.738474548998</v>
      </c>
    </row>
    <row r="450" spans="1:10" x14ac:dyDescent="0.25">
      <c r="A450" s="23">
        <f t="shared" si="23"/>
        <v>5</v>
      </c>
      <c r="B450" s="23">
        <f t="shared" si="24"/>
        <v>2029</v>
      </c>
      <c r="C450" s="23">
        <v>449</v>
      </c>
      <c r="D450" s="24">
        <v>47239</v>
      </c>
      <c r="E450" s="25" t="e">
        <f>IF(ISBLANK(table!F450),NA(),table!F450)</f>
        <v>#N/A</v>
      </c>
      <c r="F450" s="26">
        <f>IFERROR(IF(AND(ISERROR($E451),ISERROR(INDEX(GroceryNSAF!B$2:B$251,MATCH(GroceryNSA!$C450,GroceryNSAF!$A$2:$A$251,0)))),$E450,INDEX(GroceryNSAF!B$2:B$251,MATCH(GroceryNSA!$C450,GroceryNSAF!$A$2:$A$251,0))),NA())</f>
        <v>70947.741060608401</v>
      </c>
      <c r="G450" s="25">
        <f>IFERROR(IF(AND(ISERROR($E451),ISERROR(INDEX(GroceryNSAF!C$2:C$251,MATCH(GroceryNSA!$C450,GroceryNSAF!$A$2:$A$251,0)))),$E450,INDEX(GroceryNSAF!C$2:C$251,MATCH(GroceryNSA!$C450,GroceryNSAF!$A$2:$A$251,0))),NA())</f>
        <v>63078.618043993498</v>
      </c>
      <c r="H450" s="25">
        <f>IFERROR(IF(AND(ISERROR($E451),ISERROR(INDEX(GroceryNSAF!D$2:D$251,MATCH(GroceryNSA!$C450,GroceryNSAF!$A$2:$A$251,0)))),$E450,INDEX(GroceryNSAF!D$2:D$251,MATCH(GroceryNSA!$C450,GroceryNSAF!$A$2:$A$251,0))),NA())</f>
        <v>78816.864077223407</v>
      </c>
      <c r="I450" s="25">
        <f>IFERROR(IF(AND(ISERROR($E451),ISERROR(INDEX(GroceryNSAF!E$2:E$251,MATCH(GroceryNSA!$C450,GroceryNSAF!$A$2:$A$251,0)))),$E450,INDEX(GroceryNSAF!E$2:E$251,MATCH(GroceryNSA!$C450,GroceryNSAF!$A$2:$A$251,0))),NA())</f>
        <v>58912.955947668903</v>
      </c>
      <c r="J450" s="25">
        <f>IFERROR(IF(AND(ISERROR($E451),ISERROR(INDEX(GroceryNSAF!F$2:F$251,MATCH(GroceryNSA!$C450,GroceryNSAF!$A$2:$A$251,0)))),$E450,INDEX(GroceryNSAF!F$2:F$251,MATCH(GroceryNSA!$C450,GroceryNSAF!$A$2:$A$251,0))),NA())</f>
        <v>82982.526173548002</v>
      </c>
    </row>
    <row r="451" spans="1:10" x14ac:dyDescent="0.25">
      <c r="A451" s="23">
        <f t="shared" si="23"/>
        <v>6</v>
      </c>
      <c r="B451" s="23">
        <f t="shared" si="24"/>
        <v>2029</v>
      </c>
      <c r="C451" s="23">
        <v>450</v>
      </c>
      <c r="D451" s="24">
        <v>47270</v>
      </c>
      <c r="E451" s="25" t="e">
        <f>IF(ISBLANK(table!F451),NA(),table!F451)</f>
        <v>#N/A</v>
      </c>
      <c r="F451" s="26">
        <f>IFERROR(IF(AND(ISERROR($E452),ISERROR(INDEX(GroceryNSAF!B$2:B$251,MATCH(GroceryNSA!$C451,GroceryNSAF!$A$2:$A$251,0)))),$E451,INDEX(GroceryNSAF!B$2:B$251,MATCH(GroceryNSA!$C451,GroceryNSAF!$A$2:$A$251,0))),NA())</f>
        <v>70947.669574347194</v>
      </c>
      <c r="G451" s="25">
        <f>IFERROR(IF(AND(ISERROR($E452),ISERROR(INDEX(GroceryNSAF!C$2:C$251,MATCH(GroceryNSA!$C451,GroceryNSAF!$A$2:$A$251,0)))),$E451,INDEX(GroceryNSAF!C$2:C$251,MATCH(GroceryNSA!$C451,GroceryNSAF!$A$2:$A$251,0))),NA())</f>
        <v>63030.640190781502</v>
      </c>
      <c r="H451" s="25">
        <f>IFERROR(IF(AND(ISERROR($E452),ISERROR(INDEX(GroceryNSAF!D$2:D$251,MATCH(GroceryNSA!$C451,GroceryNSAF!$A$2:$A$251,0)))),$E451,INDEX(GroceryNSAF!D$2:D$251,MATCH(GroceryNSA!$C451,GroceryNSAF!$A$2:$A$251,0))),NA())</f>
        <v>78864.698957912799</v>
      </c>
      <c r="I451" s="25">
        <f>IFERROR(IF(AND(ISERROR($E452),ISERROR(INDEX(GroceryNSAF!E$2:E$251,MATCH(GroceryNSA!$C451,GroceryNSAF!$A$2:$A$251,0)))),$E451,INDEX(GroceryNSAF!E$2:E$251,MATCH(GroceryNSA!$C451,GroceryNSAF!$A$2:$A$251,0))),NA())</f>
        <v>58839.617995681299</v>
      </c>
      <c r="J451" s="25">
        <f>IFERROR(IF(AND(ISERROR($E452),ISERROR(INDEX(GroceryNSAF!F$2:F$251,MATCH(GroceryNSA!$C451,GroceryNSAF!$A$2:$A$251,0)))),$E451,INDEX(GroceryNSAF!F$2:F$251,MATCH(GroceryNSA!$C451,GroceryNSAF!$A$2:$A$251,0))),NA())</f>
        <v>83055.721153013001</v>
      </c>
    </row>
    <row r="452" spans="1:10" x14ac:dyDescent="0.25">
      <c r="A452" s="23">
        <f t="shared" si="23"/>
        <v>7</v>
      </c>
      <c r="B452" s="23">
        <f t="shared" si="24"/>
        <v>2029</v>
      </c>
      <c r="C452" s="23">
        <v>451</v>
      </c>
      <c r="D452" s="24">
        <v>47300</v>
      </c>
      <c r="E452" s="25" t="e">
        <f>IF(ISBLANK(table!F452),NA(),table!F452)</f>
        <v>#N/A</v>
      </c>
      <c r="F452" s="26">
        <f>IFERROR(IF(AND(ISERROR($E453),ISERROR(INDEX(GroceryNSAF!B$2:B$251,MATCH(GroceryNSA!$C452,GroceryNSAF!$A$2:$A$251,0)))),$E452,INDEX(GroceryNSAF!B$2:B$251,MATCH(GroceryNSA!$C452,GroceryNSAF!$A$2:$A$251,0))),NA())</f>
        <v>70947.728381251902</v>
      </c>
      <c r="G452" s="25">
        <f>IFERROR(IF(AND(ISERROR($E453),ISERROR(INDEX(GroceryNSAF!C$2:C$251,MATCH(GroceryNSA!$C452,GroceryNSAF!$A$2:$A$251,0)))),$E452,INDEX(GroceryNSAF!C$2:C$251,MATCH(GroceryNSA!$C452,GroceryNSAF!$A$2:$A$251,0))),NA())</f>
        <v>62983.0781774852</v>
      </c>
      <c r="H452" s="25">
        <f>IFERROR(IF(AND(ISERROR($E453),ISERROR(INDEX(GroceryNSAF!D$2:D$251,MATCH(GroceryNSA!$C452,GroceryNSAF!$A$2:$A$251,0)))),$E452,INDEX(GroceryNSAF!D$2:D$251,MATCH(GroceryNSA!$C452,GroceryNSAF!$A$2:$A$251,0))),NA())</f>
        <v>78912.378585018494</v>
      </c>
      <c r="I452" s="25">
        <f>IFERROR(IF(AND(ISERROR($E453),ISERROR(INDEX(GroceryNSAF!E$2:E$251,MATCH(GroceryNSA!$C452,GroceryNSAF!$A$2:$A$251,0)))),$E452,INDEX(GroceryNSAF!E$2:E$251,MATCH(GroceryNSA!$C452,GroceryNSAF!$A$2:$A$251,0))),NA())</f>
        <v>58766.847042927802</v>
      </c>
      <c r="J452" s="25">
        <f>IFERROR(IF(AND(ISERROR($E453),ISERROR(INDEX(GroceryNSAF!F$2:F$251,MATCH(GroceryNSA!$C452,GroceryNSAF!$A$2:$A$251,0)))),$E452,INDEX(GroceryNSAF!F$2:F$251,MATCH(GroceryNSA!$C452,GroceryNSAF!$A$2:$A$251,0))),NA())</f>
        <v>83128.609719575907</v>
      </c>
    </row>
    <row r="453" spans="1:10" x14ac:dyDescent="0.25">
      <c r="A453" s="23">
        <f t="shared" si="23"/>
        <v>8</v>
      </c>
      <c r="B453" s="23">
        <f t="shared" si="24"/>
        <v>2029</v>
      </c>
      <c r="C453" s="23">
        <v>452</v>
      </c>
      <c r="D453" s="24">
        <v>47331</v>
      </c>
      <c r="E453" s="25" t="e">
        <f>IF(ISBLANK(table!F453),NA(),table!F453)</f>
        <v>#N/A</v>
      </c>
      <c r="F453" s="26">
        <f>IFERROR(IF(AND(ISERROR($E454),ISERROR(INDEX(GroceryNSAF!B$2:B$251,MATCH(GroceryNSA!$C453,GroceryNSAF!$A$2:$A$251,0)))),$E453,INDEX(GroceryNSAF!B$2:B$251,MATCH(GroceryNSA!$C453,GroceryNSAF!$A$2:$A$251,0))),NA())</f>
        <v>70947.693149104205</v>
      </c>
      <c r="G453" s="25">
        <f>IFERROR(IF(AND(ISERROR($E454),ISERROR(INDEX(GroceryNSAF!C$2:C$251,MATCH(GroceryNSA!$C453,GroceryNSAF!$A$2:$A$251,0)))),$E453,INDEX(GroceryNSAF!C$2:C$251,MATCH(GroceryNSA!$C453,GroceryNSAF!$A$2:$A$251,0))),NA())</f>
        <v>62935.7060753642</v>
      </c>
      <c r="H453" s="25">
        <f>IFERROR(IF(AND(ISERROR($E454),ISERROR(INDEX(GroceryNSAF!D$2:D$251,MATCH(GroceryNSA!$C453,GroceryNSAF!$A$2:$A$251,0)))),$E453,INDEX(GroceryNSAF!D$2:D$251,MATCH(GroceryNSA!$C453,GroceryNSAF!$A$2:$A$251,0))),NA())</f>
        <v>78959.680222844196</v>
      </c>
      <c r="I453" s="25">
        <f>IFERROR(IF(AND(ISERROR($E454),ISERROR(INDEX(GroceryNSAF!E$2:E$251,MATCH(GroceryNSA!$C453,GroceryNSAF!$A$2:$A$251,0)))),$E453,INDEX(GroceryNSAF!E$2:E$251,MATCH(GroceryNSA!$C453,GroceryNSAF!$A$2:$A$251,0))),NA())</f>
        <v>58694.416315520197</v>
      </c>
      <c r="J453" s="25">
        <f>IFERROR(IF(AND(ISERROR($E454),ISERROR(INDEX(GroceryNSAF!F$2:F$251,MATCH(GroceryNSA!$C453,GroceryNSAF!$A$2:$A$251,0)))),$E453,INDEX(GroceryNSAF!F$2:F$251,MATCH(GroceryNSA!$C453,GroceryNSAF!$A$2:$A$251,0))),NA())</f>
        <v>83200.969982688097</v>
      </c>
    </row>
    <row r="454" spans="1:10" x14ac:dyDescent="0.25">
      <c r="A454" s="23">
        <f t="shared" si="23"/>
        <v>9</v>
      </c>
      <c r="B454" s="23">
        <f t="shared" si="24"/>
        <v>2029</v>
      </c>
      <c r="C454" s="23">
        <v>453</v>
      </c>
      <c r="D454" s="24">
        <v>47362</v>
      </c>
      <c r="E454" s="25" t="e">
        <f>IF(ISBLANK(table!F454),NA(),table!F454)</f>
        <v>#N/A</v>
      </c>
      <c r="F454" s="26">
        <f>IFERROR(IF(AND(ISERROR($E455),ISERROR(INDEX(GroceryNSAF!B$2:B$251,MATCH(GroceryNSA!$C454,GroceryNSAF!$A$2:$A$251,0)))),$E454,INDEX(GroceryNSAF!B$2:B$251,MATCH(GroceryNSA!$C454,GroceryNSAF!$A$2:$A$251,0))),NA())</f>
        <v>70947.7021690166</v>
      </c>
      <c r="G454" s="25">
        <f>IFERROR(IF(AND(ISERROR($E455),ISERROR(INDEX(GroceryNSAF!C$2:C$251,MATCH(GroceryNSA!$C454,GroceryNSAF!$A$2:$A$251,0)))),$E454,INDEX(GroceryNSAF!C$2:C$251,MATCH(GroceryNSA!$C454,GroceryNSAF!$A$2:$A$251,0))),NA())</f>
        <v>62888.6568318594</v>
      </c>
      <c r="H454" s="25">
        <f>IFERROR(IF(AND(ISERROR($E455),ISERROR(INDEX(GroceryNSAF!D$2:D$251,MATCH(GroceryNSA!$C454,GroceryNSAF!$A$2:$A$251,0)))),$E454,INDEX(GroceryNSAF!D$2:D$251,MATCH(GroceryNSA!$C454,GroceryNSAF!$A$2:$A$251,0))),NA())</f>
        <v>79006.747506173706</v>
      </c>
      <c r="I454" s="25">
        <f>IFERROR(IF(AND(ISERROR($E455),ISERROR(INDEX(GroceryNSAF!E$2:E$251,MATCH(GroceryNSA!$C454,GroceryNSAF!$A$2:$A$251,0)))),$E454,INDEX(GroceryNSAF!E$2:E$251,MATCH(GroceryNSA!$C454,GroceryNSAF!$A$2:$A$251,0))),NA())</f>
        <v>58622.455932130899</v>
      </c>
      <c r="J454" s="25">
        <f>IFERROR(IF(AND(ISERROR($E455),ISERROR(INDEX(GroceryNSAF!F$2:F$251,MATCH(GroceryNSA!$C454,GroceryNSAF!$A$2:$A$251,0)))),$E454,INDEX(GroceryNSAF!F$2:F$251,MATCH(GroceryNSA!$C454,GroceryNSAF!$A$2:$A$251,0))),NA())</f>
        <v>83272.948405902207</v>
      </c>
    </row>
    <row r="455" spans="1:10" x14ac:dyDescent="0.25">
      <c r="A455" s="23">
        <f t="shared" si="23"/>
        <v>10</v>
      </c>
      <c r="B455" s="23">
        <f t="shared" si="24"/>
        <v>2029</v>
      </c>
      <c r="C455" s="23">
        <v>454</v>
      </c>
      <c r="D455" s="24">
        <v>47392</v>
      </c>
      <c r="E455" s="25" t="e">
        <f>IF(ISBLANK(table!F455),NA(),table!F455)</f>
        <v>#N/A</v>
      </c>
      <c r="F455" s="26">
        <f>IFERROR(IF(AND(ISERROR($E456),ISERROR(INDEX(GroceryNSAF!B$2:B$251,MATCH(GroceryNSA!$C455,GroceryNSAF!$A$2:$A$251,0)))),$E455,INDEX(GroceryNSAF!B$2:B$251,MATCH(GroceryNSA!$C455,GroceryNSAF!$A$2:$A$251,0))),NA())</f>
        <v>70947.714964045706</v>
      </c>
      <c r="G455" s="25">
        <f>IFERROR(IF(AND(ISERROR($E456),ISERROR(INDEX(GroceryNSAF!C$2:C$251,MATCH(GroceryNSA!$C455,GroceryNSAF!$A$2:$A$251,0)))),$E455,INDEX(GroceryNSAF!C$2:C$251,MATCH(GroceryNSA!$C455,GroceryNSAF!$A$2:$A$251,0))),NA())</f>
        <v>62841.883018013898</v>
      </c>
      <c r="H455" s="25">
        <f>IFERROR(IF(AND(ISERROR($E456),ISERROR(INDEX(GroceryNSAF!D$2:D$251,MATCH(GroceryNSA!$C455,GroceryNSAF!$A$2:$A$251,0)))),$E455,INDEX(GroceryNSAF!D$2:D$251,MATCH(GroceryNSA!$C455,GroceryNSAF!$A$2:$A$251,0))),NA())</f>
        <v>79053.546910077406</v>
      </c>
      <c r="I455" s="25">
        <f>IFERROR(IF(AND(ISERROR($E456),ISERROR(INDEX(GroceryNSAF!E$2:E$251,MATCH(GroceryNSA!$C455,GroceryNSAF!$A$2:$A$251,0)))),$E455,INDEX(GroceryNSAF!E$2:E$251,MATCH(GroceryNSA!$C455,GroceryNSAF!$A$2:$A$251,0))),NA())</f>
        <v>58550.914783629101</v>
      </c>
      <c r="J455" s="25">
        <f>IFERROR(IF(AND(ISERROR($E456),ISERROR(INDEX(GroceryNSAF!F$2:F$251,MATCH(GroceryNSA!$C455,GroceryNSAF!$A$2:$A$251,0)))),$E455,INDEX(GroceryNSAF!F$2:F$251,MATCH(GroceryNSA!$C455,GroceryNSAF!$A$2:$A$251,0))),NA())</f>
        <v>83344.515144462304</v>
      </c>
    </row>
    <row r="456" spans="1:10" x14ac:dyDescent="0.25">
      <c r="A456" s="23">
        <f t="shared" si="23"/>
        <v>11</v>
      </c>
      <c r="B456" s="23">
        <f t="shared" si="24"/>
        <v>2029</v>
      </c>
      <c r="C456" s="23">
        <v>455</v>
      </c>
      <c r="D456" s="24">
        <v>47423</v>
      </c>
      <c r="E456" s="25" t="e">
        <f>IF(ISBLANK(table!F456),NA(),table!F456)</f>
        <v>#N/A</v>
      </c>
      <c r="F456" s="26">
        <f>IFERROR(IF(AND(ISERROR($E457),ISERROR(INDEX(GroceryNSAF!B$2:B$251,MATCH(GroceryNSA!$C456,GroceryNSAF!$A$2:$A$251,0)))),$E456,INDEX(GroceryNSAF!B$2:B$251,MATCH(GroceryNSA!$C456,GroceryNSAF!$A$2:$A$251,0))),NA())</f>
        <v>70947.688746018204</v>
      </c>
      <c r="G456" s="25">
        <f>IFERROR(IF(AND(ISERROR($E457),ISERROR(INDEX(GroceryNSAF!C$2:C$251,MATCH(GroceryNSA!$C456,GroceryNSAF!$A$2:$A$251,0)))),$E456,INDEX(GroceryNSAF!C$2:C$251,MATCH(GroceryNSA!$C456,GroceryNSAF!$A$2:$A$251,0))),NA())</f>
        <v>62795.340591921296</v>
      </c>
      <c r="H456" s="25">
        <f>IFERROR(IF(AND(ISERROR($E457),ISERROR(INDEX(GroceryNSAF!D$2:D$251,MATCH(GroceryNSA!$C456,GroceryNSAF!$A$2:$A$251,0)))),$E456,INDEX(GroceryNSAF!D$2:D$251,MATCH(GroceryNSA!$C456,GroceryNSAF!$A$2:$A$251,0))),NA())</f>
        <v>79100.036900115098</v>
      </c>
      <c r="I456" s="25">
        <f>IFERROR(IF(AND(ISERROR($E457),ISERROR(INDEX(GroceryNSAF!E$2:E$251,MATCH(GroceryNSA!$C456,GroceryNSAF!$A$2:$A$251,0)))),$E456,INDEX(GroceryNSAF!E$2:E$251,MATCH(GroceryNSA!$C456,GroceryNSAF!$A$2:$A$251,0))),NA())</f>
        <v>58479.748164422097</v>
      </c>
      <c r="J456" s="25">
        <f>IFERROR(IF(AND(ISERROR($E457),ISERROR(INDEX(GroceryNSAF!F$2:F$251,MATCH(GroceryNSA!$C456,GroceryNSAF!$A$2:$A$251,0)))),$E456,INDEX(GroceryNSAF!F$2:F$251,MATCH(GroceryNSA!$C456,GroceryNSAF!$A$2:$A$251,0))),NA())</f>
        <v>83415.629327614297</v>
      </c>
    </row>
    <row r="457" spans="1:10" x14ac:dyDescent="0.25">
      <c r="A457" s="23">
        <f t="shared" si="23"/>
        <v>12</v>
      </c>
      <c r="B457" s="23">
        <f t="shared" si="24"/>
        <v>2029</v>
      </c>
      <c r="C457" s="23">
        <v>456</v>
      </c>
      <c r="D457" s="24">
        <v>47453</v>
      </c>
      <c r="E457" s="25" t="e">
        <f>IF(ISBLANK(table!F457),NA(),table!F457)</f>
        <v>#N/A</v>
      </c>
      <c r="F457" s="26">
        <f>IFERROR(IF(AND(ISERROR($E458),ISERROR(INDEX(GroceryNSAF!B$2:B$251,MATCH(GroceryNSA!$C457,GroceryNSAF!$A$2:$A$251,0)))),$E457,INDEX(GroceryNSAF!B$2:B$251,MATCH(GroceryNSA!$C457,GroceryNSAF!$A$2:$A$251,0))),NA())</f>
        <v>70947.718976531003</v>
      </c>
      <c r="G457" s="25">
        <f>IFERROR(IF(AND(ISERROR($E458),ISERROR(INDEX(GroceryNSAF!C$2:C$251,MATCH(GroceryNSA!$C457,GroceryNSAF!$A$2:$A$251,0)))),$E457,INDEX(GroceryNSAF!C$2:C$251,MATCH(GroceryNSA!$C457,GroceryNSAF!$A$2:$A$251,0))),NA())</f>
        <v>62749.116813086803</v>
      </c>
      <c r="H457" s="25">
        <f>IFERROR(IF(AND(ISERROR($E458),ISERROR(INDEX(GroceryNSAF!D$2:D$251,MATCH(GroceryNSA!$C457,GroceryNSAF!$A$2:$A$251,0)))),$E457,INDEX(GroceryNSAF!D$2:D$251,MATCH(GroceryNSA!$C457,GroceryNSAF!$A$2:$A$251,0))),NA())</f>
        <v>79146.321139975204</v>
      </c>
      <c r="I457" s="25">
        <f>IFERROR(IF(AND(ISERROR($E458),ISERROR(INDEX(GroceryNSAF!E$2:E$251,MATCH(GroceryNSA!$C457,GroceryNSAF!$A$2:$A$251,0)))),$E457,INDEX(GroceryNSAF!E$2:E$251,MATCH(GroceryNSA!$C457,GroceryNSAF!$A$2:$A$251,0))),NA())</f>
        <v>58409.038992090304</v>
      </c>
      <c r="J457" s="25">
        <f>IFERROR(IF(AND(ISERROR($E458),ISERROR(INDEX(GroceryNSAF!F$2:F$251,MATCH(GroceryNSA!$C457,GroceryNSAF!$A$2:$A$251,0)))),$E457,INDEX(GroceryNSAF!F$2:F$251,MATCH(GroceryNSA!$C457,GroceryNSAF!$A$2:$A$251,0))),NA())</f>
        <v>83486.398960971797</v>
      </c>
    </row>
    <row r="458" spans="1:10" x14ac:dyDescent="0.25">
      <c r="A458" s="23">
        <f t="shared" si="23"/>
        <v>1</v>
      </c>
      <c r="B458" s="23">
        <f t="shared" si="24"/>
        <v>2030</v>
      </c>
      <c r="C458" s="23">
        <v>457</v>
      </c>
      <c r="D458" s="24">
        <v>47484</v>
      </c>
      <c r="E458" s="25" t="e">
        <f>IF(ISBLANK(table!F458),NA(),table!F458)</f>
        <v>#N/A</v>
      </c>
      <c r="F458" s="26">
        <f>IFERROR(IF(AND(ISERROR($E459),ISERROR(INDEX(GroceryNSAF!B$2:B$251,MATCH(GroceryNSA!$C458,GroceryNSAF!$A$2:$A$251,0)))),$E458,INDEX(GroceryNSAF!B$2:B$251,MATCH(GroceryNSA!$C458,GroceryNSAF!$A$2:$A$251,0))),NA())</f>
        <v>70947.692869339997</v>
      </c>
      <c r="G458" s="25">
        <f>IFERROR(IF(AND(ISERROR($E459),ISERROR(INDEX(GroceryNSAF!C$2:C$251,MATCH(GroceryNSA!$C458,GroceryNSAF!$A$2:$A$251,0)))),$E458,INDEX(GroceryNSAF!C$2:C$251,MATCH(GroceryNSA!$C458,GroceryNSAF!$A$2:$A$251,0))),NA())</f>
        <v>62703.097364671099</v>
      </c>
      <c r="H458" s="25">
        <f>IFERROR(IF(AND(ISERROR($E459),ISERROR(INDEX(GroceryNSAF!D$2:D$251,MATCH(GroceryNSA!$C458,GroceryNSAF!$A$2:$A$251,0)))),$E458,INDEX(GroceryNSAF!D$2:D$251,MATCH(GroceryNSA!$C458,GroceryNSAF!$A$2:$A$251,0))),NA())</f>
        <v>79192.2883740088</v>
      </c>
      <c r="I458" s="25">
        <f>IFERROR(IF(AND(ISERROR($E459),ISERROR(INDEX(GroceryNSAF!E$2:E$251,MATCH(GroceryNSA!$C458,GroceryNSAF!$A$2:$A$251,0)))),$E458,INDEX(GroceryNSAF!E$2:E$251,MATCH(GroceryNSA!$C458,GroceryNSAF!$A$2:$A$251,0))),NA())</f>
        <v>58338.672139545997</v>
      </c>
      <c r="J458" s="25">
        <f>IFERROR(IF(AND(ISERROR($E459),ISERROR(INDEX(GroceryNSAF!F$2:F$251,MATCH(GroceryNSA!$C458,GroceryNSAF!$A$2:$A$251,0)))),$E458,INDEX(GroceryNSAF!F$2:F$251,MATCH(GroceryNSA!$C458,GroceryNSAF!$A$2:$A$251,0))),NA())</f>
        <v>83556.713599134004</v>
      </c>
    </row>
    <row r="459" spans="1:10" x14ac:dyDescent="0.25">
      <c r="A459" s="23">
        <f t="shared" si="23"/>
        <v>2</v>
      </c>
      <c r="B459" s="23">
        <f t="shared" si="24"/>
        <v>2030</v>
      </c>
      <c r="C459" s="23">
        <v>458</v>
      </c>
      <c r="D459" s="24">
        <v>47515</v>
      </c>
      <c r="E459" s="25" t="e">
        <f>IF(ISBLANK(table!F459),NA(),table!F459)</f>
        <v>#N/A</v>
      </c>
      <c r="F459" s="26">
        <f>IFERROR(IF(AND(ISERROR($E460),ISERROR(INDEX(GroceryNSAF!B$2:B$251,MATCH(GroceryNSA!$C459,GroceryNSAF!$A$2:$A$251,0)))),$E459,INDEX(GroceryNSAF!B$2:B$251,MATCH(GroceryNSA!$C459,GroceryNSAF!$A$2:$A$251,0))),NA())</f>
        <v>70947.709655166196</v>
      </c>
      <c r="G459" s="25">
        <f>IFERROR(IF(AND(ISERROR($E460),ISERROR(INDEX(GroceryNSAF!C$2:C$251,MATCH(GroceryNSA!$C459,GroceryNSAF!$A$2:$A$251,0)))),$E459,INDEX(GroceryNSAF!C$2:C$251,MATCH(GroceryNSA!$C459,GroceryNSAF!$A$2:$A$251,0))),NA())</f>
        <v>62657.3754716728</v>
      </c>
      <c r="H459" s="25">
        <f>IFERROR(IF(AND(ISERROR($E460),ISERROR(INDEX(GroceryNSAF!D$2:D$251,MATCH(GroceryNSA!$C459,GroceryNSAF!$A$2:$A$251,0)))),$E459,INDEX(GroceryNSAF!D$2:D$251,MATCH(GroceryNSA!$C459,GroceryNSAF!$A$2:$A$251,0))),NA())</f>
        <v>79238.043838659694</v>
      </c>
      <c r="I459" s="25">
        <f>IFERROR(IF(AND(ISERROR($E460),ISERROR(INDEX(GroceryNSAF!E$2:E$251,MATCH(GroceryNSA!$C459,GroceryNSAF!$A$2:$A$251,0)))),$E459,INDEX(GroceryNSAF!E$2:E$251,MATCH(GroceryNSA!$C459,GroceryNSAF!$A$2:$A$251,0))),NA())</f>
        <v>58268.737652550401</v>
      </c>
      <c r="J459" s="25">
        <f>IFERROR(IF(AND(ISERROR($E460),ISERROR(INDEX(GroceryNSAF!F$2:F$251,MATCH(GroceryNSA!$C459,GroceryNSAF!$A$2:$A$251,0)))),$E459,INDEX(GroceryNSAF!F$2:F$251,MATCH(GroceryNSA!$C459,GroceryNSAF!$A$2:$A$251,0))),NA())</f>
        <v>83626.681657782101</v>
      </c>
    </row>
    <row r="460" spans="1:10" x14ac:dyDescent="0.25">
      <c r="A460" s="23">
        <f t="shared" si="23"/>
        <v>3</v>
      </c>
      <c r="B460" s="23">
        <f t="shared" si="24"/>
        <v>2030</v>
      </c>
      <c r="C460" s="23">
        <v>459</v>
      </c>
      <c r="D460" s="24">
        <v>47543</v>
      </c>
      <c r="E460" s="25" t="e">
        <f>IF(ISBLANK(table!F460),NA(),table!F460)</f>
        <v>#N/A</v>
      </c>
      <c r="F460" s="26">
        <f>IFERROR(IF(AND(ISERROR($E461),ISERROR(INDEX(GroceryNSAF!B$2:B$251,MATCH(GroceryNSA!$C460,GroceryNSAF!$A$2:$A$251,0)))),$E460,INDEX(GroceryNSAF!B$2:B$251,MATCH(GroceryNSA!$C460,GroceryNSAF!$A$2:$A$251,0))),NA())</f>
        <v>70947.703849309604</v>
      </c>
      <c r="G460" s="25">
        <f>IFERROR(IF(AND(ISERROR($E461),ISERROR(INDEX(GroceryNSAF!C$2:C$251,MATCH(GroceryNSA!$C460,GroceryNSAF!$A$2:$A$251,0)))),$E460,INDEX(GroceryNSAF!C$2:C$251,MATCH(GroceryNSA!$C460,GroceryNSAF!$A$2:$A$251,0))),NA())</f>
        <v>62611.881822113603</v>
      </c>
      <c r="H460" s="25">
        <f>IFERROR(IF(AND(ISERROR($E461),ISERROR(INDEX(GroceryNSAF!D$2:D$251,MATCH(GroceryNSA!$C460,GroceryNSAF!$A$2:$A$251,0)))),$E460,INDEX(GroceryNSAF!D$2:D$251,MATCH(GroceryNSA!$C460,GroceryNSAF!$A$2:$A$251,0))),NA())</f>
        <v>79283.525876505693</v>
      </c>
      <c r="I460" s="25">
        <f>IFERROR(IF(AND(ISERROR($E461),ISERROR(INDEX(GroceryNSAF!E$2:E$251,MATCH(GroceryNSA!$C460,GroceryNSAF!$A$2:$A$251,0)))),$E460,INDEX(GroceryNSAF!E$2:E$251,MATCH(GroceryNSA!$C460,GroceryNSAF!$A$2:$A$251,0))),NA())</f>
        <v>58199.164193086697</v>
      </c>
      <c r="J460" s="25">
        <f>IFERROR(IF(AND(ISERROR($E461),ISERROR(INDEX(GroceryNSAF!F$2:F$251,MATCH(GroceryNSA!$C460,GroceryNSAF!$A$2:$A$251,0)))),$E460,INDEX(GroceryNSAF!F$2:F$251,MATCH(GroceryNSA!$C460,GroceryNSAF!$A$2:$A$251,0))),NA())</f>
        <v>83696.243505532504</v>
      </c>
    </row>
    <row r="461" spans="1:10" x14ac:dyDescent="0.25">
      <c r="A461" s="23">
        <f t="shared" si="23"/>
        <v>4</v>
      </c>
      <c r="B461" s="23">
        <f t="shared" si="24"/>
        <v>2030</v>
      </c>
      <c r="C461" s="23">
        <v>460</v>
      </c>
      <c r="D461" s="24">
        <v>47574</v>
      </c>
      <c r="E461" s="25" t="e">
        <f>IF(ISBLANK(table!F461),NA(),table!F461)</f>
        <v>#N/A</v>
      </c>
      <c r="F461" s="26">
        <f>IFERROR(IF(AND(ISERROR($E462),ISERROR(INDEX(GroceryNSAF!B$2:B$251,MATCH(GroceryNSA!$C461,GroceryNSAF!$A$2:$A$251,0)))),$E461,INDEX(GroceryNSAF!B$2:B$251,MATCH(GroceryNSA!$C461,GroceryNSAF!$A$2:$A$251,0))),NA())</f>
        <v>70947.700013621303</v>
      </c>
      <c r="G461" s="25">
        <f>IFERROR(IF(AND(ISERROR($E462),ISERROR(INDEX(GroceryNSAF!C$2:C$251,MATCH(GroceryNSA!$C461,GroceryNSAF!$A$2:$A$251,0)))),$E461,INDEX(GroceryNSAF!C$2:C$251,MATCH(GroceryNSA!$C461,GroceryNSAF!$A$2:$A$251,0))),NA())</f>
        <v>62566.637588034697</v>
      </c>
      <c r="H461" s="25">
        <f>IFERROR(IF(AND(ISERROR($E462),ISERROR(INDEX(GroceryNSAF!D$2:D$251,MATCH(GroceryNSA!$C461,GroceryNSAF!$A$2:$A$251,0)))),$E461,INDEX(GroceryNSAF!D$2:D$251,MATCH(GroceryNSA!$C461,GroceryNSAF!$A$2:$A$251,0))),NA())</f>
        <v>79328.762439207901</v>
      </c>
      <c r="I461" s="25">
        <f>IFERROR(IF(AND(ISERROR($E462),ISERROR(INDEX(GroceryNSAF!E$2:E$251,MATCH(GroceryNSA!$C461,GroceryNSAF!$A$2:$A$251,0)))),$E461,INDEX(GroceryNSAF!E$2:E$251,MATCH(GroceryNSA!$C461,GroceryNSAF!$A$2:$A$251,0))),NA())</f>
        <v>58129.971138738998</v>
      </c>
      <c r="J461" s="25">
        <f>IFERROR(IF(AND(ISERROR($E462),ISERROR(INDEX(GroceryNSAF!F$2:F$251,MATCH(GroceryNSA!$C461,GroceryNSAF!$A$2:$A$251,0)))),$E461,INDEX(GroceryNSAF!F$2:F$251,MATCH(GroceryNSA!$C461,GroceryNSAF!$A$2:$A$251,0))),NA())</f>
        <v>83765.428888503593</v>
      </c>
    </row>
    <row r="462" spans="1:10" x14ac:dyDescent="0.25">
      <c r="A462" s="23">
        <f t="shared" si="23"/>
        <v>5</v>
      </c>
      <c r="B462" s="23">
        <f t="shared" si="24"/>
        <v>2030</v>
      </c>
      <c r="C462" s="23">
        <v>461</v>
      </c>
      <c r="D462" s="24">
        <v>47604</v>
      </c>
      <c r="E462" s="25" t="e">
        <f>IF(ISBLANK(table!F462),NA(),table!F462)</f>
        <v>#N/A</v>
      </c>
      <c r="F462" s="26">
        <f>IFERROR(IF(AND(ISERROR($E463),ISERROR(INDEX(GroceryNSAF!B$2:B$251,MATCH(GroceryNSA!$C462,GroceryNSAF!$A$2:$A$251,0)))),$E462,INDEX(GroceryNSAF!B$2:B$251,MATCH(GroceryNSA!$C462,GroceryNSAF!$A$2:$A$251,0))),NA())</f>
        <v>70947.710241780296</v>
      </c>
      <c r="G462" s="25">
        <f>IFERROR(IF(AND(ISERROR($E463),ISERROR(INDEX(GroceryNSAF!C$2:C$251,MATCH(GroceryNSA!$C462,GroceryNSAF!$A$2:$A$251,0)))),$E462,INDEX(GroceryNSAF!C$2:C$251,MATCH(GroceryNSA!$C462,GroceryNSAF!$A$2:$A$251,0))),NA())</f>
        <v>62521.649557156903</v>
      </c>
      <c r="H462" s="25">
        <f>IFERROR(IF(AND(ISERROR($E463),ISERROR(INDEX(GroceryNSAF!D$2:D$251,MATCH(GroceryNSA!$C462,GroceryNSAF!$A$2:$A$251,0)))),$E462,INDEX(GroceryNSAF!D$2:D$251,MATCH(GroceryNSA!$C462,GroceryNSAF!$A$2:$A$251,0))),NA())</f>
        <v>79373.770926403697</v>
      </c>
      <c r="I462" s="25">
        <f>IFERROR(IF(AND(ISERROR($E463),ISERROR(INDEX(GroceryNSAF!E$2:E$251,MATCH(GroceryNSA!$C462,GroceryNSAF!$A$2:$A$251,0)))),$E462,INDEX(GroceryNSAF!E$2:E$251,MATCH(GroceryNSA!$C462,GroceryNSAF!$A$2:$A$251,0))),NA())</f>
        <v>58061.162468423398</v>
      </c>
      <c r="J462" s="25">
        <f>IFERROR(IF(AND(ISERROR($E463),ISERROR(INDEX(GroceryNSAF!F$2:F$251,MATCH(GroceryNSA!$C462,GroceryNSAF!$A$2:$A$251,0)))),$E462,INDEX(GroceryNSAF!F$2:F$251,MATCH(GroceryNSA!$C462,GroceryNSAF!$A$2:$A$251,0))),NA())</f>
        <v>83834.258015137093</v>
      </c>
    </row>
    <row r="463" spans="1:10" x14ac:dyDescent="0.25">
      <c r="A463" s="23">
        <f t="shared" si="23"/>
        <v>6</v>
      </c>
      <c r="B463" s="23">
        <f t="shared" si="24"/>
        <v>2030</v>
      </c>
      <c r="C463" s="23">
        <v>462</v>
      </c>
      <c r="D463" s="24">
        <v>47635</v>
      </c>
      <c r="E463" s="25" t="e">
        <f>IF(ISBLANK(table!F463),NA(),table!F463)</f>
        <v>#N/A</v>
      </c>
      <c r="F463" s="26">
        <f>IFERROR(IF(AND(ISERROR($E464),ISERROR(INDEX(GroceryNSAF!B$2:B$251,MATCH(GroceryNSA!$C463,GroceryNSAF!$A$2:$A$251,0)))),$E463,INDEX(GroceryNSAF!B$2:B$251,MATCH(GroceryNSA!$C463,GroceryNSAF!$A$2:$A$251,0))),NA())</f>
        <v>70947.697599459003</v>
      </c>
      <c r="G463" s="25">
        <f>IFERROR(IF(AND(ISERROR($E464),ISERROR(INDEX(GroceryNSAF!C$2:C$251,MATCH(GroceryNSA!$C463,GroceryNSAF!$A$2:$A$251,0)))),$E463,INDEX(GroceryNSAF!C$2:C$251,MATCH(GroceryNSA!$C463,GroceryNSAF!$A$2:$A$251,0))),NA())</f>
        <v>62476.878412335602</v>
      </c>
      <c r="H463" s="25">
        <f>IFERROR(IF(AND(ISERROR($E464),ISERROR(INDEX(GroceryNSAF!D$2:D$251,MATCH(GroceryNSA!$C463,GroceryNSAF!$A$2:$A$251,0)))),$E463,INDEX(GroceryNSAF!D$2:D$251,MATCH(GroceryNSA!$C463,GroceryNSAF!$A$2:$A$251,0))),NA())</f>
        <v>79418.516786582506</v>
      </c>
      <c r="I463" s="25">
        <f>IFERROR(IF(AND(ISERROR($E464),ISERROR(INDEX(GroceryNSAF!E$2:E$251,MATCH(GroceryNSA!$C463,GroceryNSAF!$A$2:$A$251,0)))),$E463,INDEX(GroceryNSAF!E$2:E$251,MATCH(GroceryNSA!$C463,GroceryNSAF!$A$2:$A$251,0))),NA())</f>
        <v>57992.6976036083</v>
      </c>
      <c r="J463" s="25">
        <f>IFERROR(IF(AND(ISERROR($E464),ISERROR(INDEX(GroceryNSAF!F$2:F$251,MATCH(GroceryNSA!$C463,GroceryNSAF!$A$2:$A$251,0)))),$E463,INDEX(GroceryNSAF!F$2:F$251,MATCH(GroceryNSA!$C463,GroceryNSAF!$A$2:$A$251,0))),NA())</f>
        <v>83902.697595309801</v>
      </c>
    </row>
    <row r="464" spans="1:10" x14ac:dyDescent="0.25">
      <c r="A464" s="23">
        <f t="shared" si="23"/>
        <v>7</v>
      </c>
      <c r="B464" s="23">
        <f t="shared" si="24"/>
        <v>2030</v>
      </c>
      <c r="C464" s="23">
        <v>463</v>
      </c>
      <c r="D464" s="24">
        <v>47665</v>
      </c>
      <c r="E464" s="25" t="e">
        <f>IF(ISBLANK(table!F464),NA(),table!F464)</f>
        <v>#N/A</v>
      </c>
      <c r="F464" s="26">
        <f>IFERROR(IF(AND(ISERROR($E465),ISERROR(INDEX(GroceryNSAF!B$2:B$251,MATCH(GroceryNSA!$C464,GroceryNSAF!$A$2:$A$251,0)))),$E464,INDEX(GroceryNSAF!B$2:B$251,MATCH(GroceryNSA!$C464,GroceryNSAF!$A$2:$A$251,0))),NA())</f>
        <v>70947.709063567498</v>
      </c>
      <c r="G464" s="25">
        <f>IFERROR(IF(AND(ISERROR($E465),ISERROR(INDEX(GroceryNSAF!C$2:C$251,MATCH(GroceryNSA!$C464,GroceryNSAF!$A$2:$A$251,0)))),$E464,INDEX(GroceryNSAF!C$2:C$251,MATCH(GroceryNSA!$C464,GroceryNSAF!$A$2:$A$251,0))),NA())</f>
        <v>62432.3661056126</v>
      </c>
      <c r="H464" s="25">
        <f>IFERROR(IF(AND(ISERROR($E465),ISERROR(INDEX(GroceryNSAF!D$2:D$251,MATCH(GroceryNSA!$C464,GroceryNSAF!$A$2:$A$251,0)))),$E464,INDEX(GroceryNSAF!D$2:D$251,MATCH(GroceryNSA!$C464,GroceryNSAF!$A$2:$A$251,0))),NA())</f>
        <v>79463.052021522395</v>
      </c>
      <c r="I464" s="25">
        <f>IFERROR(IF(AND(ISERROR($E465),ISERROR(INDEX(GroceryNSAF!E$2:E$251,MATCH(GroceryNSA!$C464,GroceryNSAF!$A$2:$A$251,0)))),$E464,INDEX(GroceryNSAF!E$2:E$251,MATCH(GroceryNSA!$C464,GroceryNSAF!$A$2:$A$251,0))),NA())</f>
        <v>57924.615836330799</v>
      </c>
      <c r="J464" s="25">
        <f>IFERROR(IF(AND(ISERROR($E465),ISERROR(INDEX(GroceryNSAF!F$2:F$251,MATCH(GroceryNSA!$C464,GroceryNSAF!$A$2:$A$251,0)))),$E464,INDEX(GroceryNSAF!F$2:F$251,MATCH(GroceryNSA!$C464,GroceryNSAF!$A$2:$A$251,0))),NA())</f>
        <v>83970.802290804102</v>
      </c>
    </row>
    <row r="465" spans="1:10" x14ac:dyDescent="0.25">
      <c r="A465" s="23">
        <f t="shared" si="23"/>
        <v>8</v>
      </c>
      <c r="B465" s="23">
        <f t="shared" si="24"/>
        <v>2030</v>
      </c>
      <c r="C465" s="23">
        <v>464</v>
      </c>
      <c r="D465" s="24">
        <v>47696</v>
      </c>
      <c r="E465" s="25" t="e">
        <f>IF(ISBLANK(table!F465),NA(),table!F465)</f>
        <v>#N/A</v>
      </c>
      <c r="F465" s="26">
        <f>IFERROR(IF(AND(ISERROR($E466),ISERROR(INDEX(GroceryNSAF!B$2:B$251,MATCH(GroceryNSA!$C465,GroceryNSAF!$A$2:$A$251,0)))),$E465,INDEX(GroceryNSAF!B$2:B$251,MATCH(GroceryNSA!$C465,GroceryNSAF!$A$2:$A$251,0))),NA())</f>
        <v>70947.701194780704</v>
      </c>
      <c r="G465" s="25">
        <f>IFERROR(IF(AND(ISERROR($E466),ISERROR(INDEX(GroceryNSAF!C$2:C$251,MATCH(GroceryNSA!$C465,GroceryNSAF!$A$2:$A$251,0)))),$E465,INDEX(GroceryNSAF!C$2:C$251,MATCH(GroceryNSA!$C465,GroceryNSAF!$A$2:$A$251,0))),NA())</f>
        <v>62388.066311541203</v>
      </c>
      <c r="H465" s="25">
        <f>IFERROR(IF(AND(ISERROR($E466),ISERROR(INDEX(GroceryNSAF!D$2:D$251,MATCH(GroceryNSA!$C465,GroceryNSAF!$A$2:$A$251,0)))),$E465,INDEX(GroceryNSAF!D$2:D$251,MATCH(GroceryNSA!$C465,GroceryNSAF!$A$2:$A$251,0))),NA())</f>
        <v>79507.336078020206</v>
      </c>
      <c r="I465" s="25">
        <f>IFERROR(IF(AND(ISERROR($E466),ISERROR(INDEX(GroceryNSAF!E$2:E$251,MATCH(GroceryNSA!$C465,GroceryNSAF!$A$2:$A$251,0)))),$E465,INDEX(GroceryNSAF!E$2:E$251,MATCH(GroceryNSA!$C465,GroceryNSAF!$A$2:$A$251,0))),NA())</f>
        <v>57856.869313323899</v>
      </c>
      <c r="J465" s="25">
        <f>IFERROR(IF(AND(ISERROR($E466),ISERROR(INDEX(GroceryNSAF!F$2:F$251,MATCH(GroceryNSA!$C465,GroceryNSAF!$A$2:$A$251,0)))),$E465,INDEX(GroceryNSAF!F$2:F$251,MATCH(GroceryNSA!$C465,GroceryNSAF!$A$2:$A$251,0))),NA())</f>
        <v>84038.533076237596</v>
      </c>
    </row>
    <row r="466" spans="1:10" x14ac:dyDescent="0.25">
      <c r="A466" s="23">
        <f t="shared" si="23"/>
        <v>9</v>
      </c>
      <c r="B466" s="23">
        <f t="shared" si="24"/>
        <v>2030</v>
      </c>
      <c r="C466" s="23">
        <v>465</v>
      </c>
      <c r="D466" s="24">
        <v>47727</v>
      </c>
      <c r="E466" s="25" t="e">
        <f>IF(ISBLANK(table!F466),NA(),table!F466)</f>
        <v>#N/A</v>
      </c>
      <c r="F466" s="26">
        <f>IFERROR(IF(AND(ISERROR($E467),ISERROR(INDEX(GroceryNSAF!B$2:B$251,MATCH(GroceryNSA!$C466,GroceryNSAF!$A$2:$A$251,0)))),$E466,INDEX(GroceryNSAF!B$2:B$251,MATCH(GroceryNSA!$C466,GroceryNSAF!$A$2:$A$251,0))),NA())</f>
        <v>70947.704498990701</v>
      </c>
      <c r="G466" s="25">
        <f>IFERROR(IF(AND(ISERROR($E467),ISERROR(INDEX(GroceryNSAF!C$2:C$251,MATCH(GroceryNSA!$C466,GroceryNSAF!$A$2:$A$251,0)))),$E466,INDEX(GroceryNSAF!C$2:C$251,MATCH(GroceryNSA!$C466,GroceryNSAF!$A$2:$A$251,0))),NA())</f>
        <v>62344.0057115499</v>
      </c>
      <c r="H466" s="25">
        <f>IFERROR(IF(AND(ISERROR($E467),ISERROR(INDEX(GroceryNSAF!D$2:D$251,MATCH(GroceryNSA!$C466,GroceryNSAF!$A$2:$A$251,0)))),$E466,INDEX(GroceryNSAF!D$2:D$251,MATCH(GroceryNSA!$C466,GroceryNSAF!$A$2:$A$251,0))),NA())</f>
        <v>79551.403286431494</v>
      </c>
      <c r="I466" s="25">
        <f>IFERROR(IF(AND(ISERROR($E467),ISERROR(INDEX(GroceryNSAF!E$2:E$251,MATCH(GroceryNSA!$C466,GroceryNSAF!$A$2:$A$251,0)))),$E466,INDEX(GroceryNSAF!E$2:E$251,MATCH(GroceryNSA!$C466,GroceryNSAF!$A$2:$A$251,0))),NA())</f>
        <v>57789.482691467099</v>
      </c>
      <c r="J466" s="25">
        <f>IFERROR(IF(AND(ISERROR($E467),ISERROR(INDEX(GroceryNSAF!F$2:F$251,MATCH(GroceryNSA!$C466,GroceryNSAF!$A$2:$A$251,0)))),$E466,INDEX(GroceryNSAF!F$2:F$251,MATCH(GroceryNSA!$C466,GroceryNSAF!$A$2:$A$251,0))),NA())</f>
        <v>84105.926306514302</v>
      </c>
    </row>
    <row r="467" spans="1:10" x14ac:dyDescent="0.25">
      <c r="A467" s="23">
        <f t="shared" si="23"/>
        <v>10</v>
      </c>
      <c r="B467" s="23">
        <f t="shared" si="24"/>
        <v>2030</v>
      </c>
      <c r="C467" s="23">
        <v>466</v>
      </c>
      <c r="D467" s="24">
        <v>47757</v>
      </c>
      <c r="E467" s="25" t="e">
        <f>IF(ISBLANK(table!F467),NA(),table!F467)</f>
        <v>#N/A</v>
      </c>
      <c r="F467" s="26">
        <f>IFERROR(IF(AND(ISERROR($E468),ISERROR(INDEX(GroceryNSAF!B$2:B$251,MATCH(GroceryNSA!$C467,GroceryNSAF!$A$2:$A$251,0)))),$E467,INDEX(GroceryNSAF!B$2:B$251,MATCH(GroceryNSA!$C467,GroceryNSAF!$A$2:$A$251,0))),NA())</f>
        <v>70947.705425284395</v>
      </c>
      <c r="G467" s="25">
        <f>IFERROR(IF(AND(ISERROR($E468),ISERROR(INDEX(GroceryNSAF!C$2:C$251,MATCH(GroceryNSA!$C467,GroceryNSAF!$A$2:$A$251,0)))),$E467,INDEX(GroceryNSAF!C$2:C$251,MATCH(GroceryNSA!$C467,GroceryNSAF!$A$2:$A$251,0))),NA())</f>
        <v>62300.167057299899</v>
      </c>
      <c r="H467" s="25">
        <f>IFERROR(IF(AND(ISERROR($E468),ISERROR(INDEX(GroceryNSAF!D$2:D$251,MATCH(GroceryNSA!$C467,GroceryNSAF!$A$2:$A$251,0)))),$E467,INDEX(GroceryNSAF!D$2:D$251,MATCH(GroceryNSA!$C467,GroceryNSAF!$A$2:$A$251,0))),NA())</f>
        <v>79595.243793268906</v>
      </c>
      <c r="I467" s="25">
        <f>IFERROR(IF(AND(ISERROR($E468),ISERROR(INDEX(GroceryNSAF!E$2:E$251,MATCH(GroceryNSA!$C467,GroceryNSAF!$A$2:$A$251,0)))),$E467,INDEX(GroceryNSAF!E$2:E$251,MATCH(GroceryNSA!$C467,GroceryNSAF!$A$2:$A$251,0))),NA())</f>
        <v>57722.436765122897</v>
      </c>
      <c r="J467" s="25">
        <f>IFERROR(IF(AND(ISERROR($E468),ISERROR(INDEX(GroceryNSAF!F$2:F$251,MATCH(GroceryNSA!$C467,GroceryNSAF!$A$2:$A$251,0)))),$E467,INDEX(GroceryNSAF!F$2:F$251,MATCH(GroceryNSA!$C467,GroceryNSAF!$A$2:$A$251,0))),NA())</f>
        <v>84172.974085445894</v>
      </c>
    </row>
    <row r="468" spans="1:10" x14ac:dyDescent="0.25">
      <c r="A468" s="23">
        <f t="shared" si="23"/>
        <v>11</v>
      </c>
      <c r="B468" s="23">
        <f t="shared" si="24"/>
        <v>2030</v>
      </c>
      <c r="C468" s="23">
        <v>467</v>
      </c>
      <c r="D468" s="24">
        <v>47788</v>
      </c>
      <c r="E468" s="25" t="e">
        <f>IF(ISBLANK(table!F468),NA(),table!F468)</f>
        <v>#N/A</v>
      </c>
      <c r="F468" s="26">
        <f>IFERROR(IF(AND(ISERROR($E469),ISERROR(INDEX(GroceryNSAF!B$2:B$251,MATCH(GroceryNSA!$C468,GroceryNSAF!$A$2:$A$251,0)))),$E468,INDEX(GroceryNSAF!B$2:B$251,MATCH(GroceryNSA!$C468,GroceryNSAF!$A$2:$A$251,0))),NA())</f>
        <v>70947.701520520597</v>
      </c>
      <c r="G468" s="25">
        <f>IFERROR(IF(AND(ISERROR($E469),ISERROR(INDEX(GroceryNSAF!C$2:C$251,MATCH(GroceryNSA!$C468,GroceryNSAF!$A$2:$A$251,0)))),$E468,INDEX(GroceryNSAF!C$2:C$251,MATCH(GroceryNSA!$C468,GroceryNSAF!$A$2:$A$251,0))),NA())</f>
        <v>62256.545003202802</v>
      </c>
      <c r="H468" s="25">
        <f>IFERROR(IF(AND(ISERROR($E469),ISERROR(INDEX(GroceryNSAF!D$2:D$251,MATCH(GroceryNSA!$C468,GroceryNSAF!$A$2:$A$251,0)))),$E468,INDEX(GroceryNSAF!D$2:D$251,MATCH(GroceryNSA!$C468,GroceryNSAF!$A$2:$A$251,0))),NA())</f>
        <v>79638.858037838407</v>
      </c>
      <c r="I468" s="25">
        <f>IFERROR(IF(AND(ISERROR($E469),ISERROR(INDEX(GroceryNSAF!E$2:E$251,MATCH(GroceryNSA!$C468,GroceryNSAF!$A$2:$A$251,0)))),$E468,INDEX(GroceryNSAF!E$2:E$251,MATCH(GroceryNSA!$C468,GroceryNSAF!$A$2:$A$251,0))),NA())</f>
        <v>57655.724657533799</v>
      </c>
      <c r="J468" s="25">
        <f>IFERROR(IF(AND(ISERROR($E469),ISERROR(INDEX(GroceryNSAF!F$2:F$251,MATCH(GroceryNSA!$C468,GroceryNSAF!$A$2:$A$251,0)))),$E468,INDEX(GroceryNSAF!F$2:F$251,MATCH(GroceryNSA!$C468,GroceryNSAF!$A$2:$A$251,0))),NA())</f>
        <v>84239.678383507402</v>
      </c>
    </row>
    <row r="469" spans="1:10" x14ac:dyDescent="0.25">
      <c r="A469" s="23">
        <f t="shared" si="23"/>
        <v>12</v>
      </c>
      <c r="B469" s="23">
        <f t="shared" si="24"/>
        <v>2030</v>
      </c>
      <c r="C469" s="23">
        <v>468</v>
      </c>
      <c r="D469" s="24">
        <v>47818</v>
      </c>
      <c r="E469" s="25" t="e">
        <f>IF(ISBLANK(table!F469),NA(),table!F469)</f>
        <v>#N/A</v>
      </c>
      <c r="F469" s="26">
        <f>IFERROR(IF(AND(ISERROR($E470),ISERROR(INDEX(GroceryNSAF!B$2:B$251,MATCH(GroceryNSA!$C469,GroceryNSAF!$A$2:$A$251,0)))),$E469,INDEX(GroceryNSAF!B$2:B$251,MATCH(GroceryNSA!$C469,GroceryNSAF!$A$2:$A$251,0))),NA())</f>
        <v>70947.706747380405</v>
      </c>
      <c r="G469" s="25">
        <f>IFERROR(IF(AND(ISERROR($E470),ISERROR(INDEX(GroceryNSAF!C$2:C$251,MATCH(GroceryNSA!$C469,GroceryNSAF!$A$2:$A$251,0)))),$E469,INDEX(GroceryNSAF!C$2:C$251,MATCH(GroceryNSA!$C469,GroceryNSAF!$A$2:$A$251,0))),NA())</f>
        <v>62213.149593914197</v>
      </c>
      <c r="H469" s="25">
        <f>IFERROR(IF(AND(ISERROR($E470),ISERROR(INDEX(GroceryNSAF!D$2:D$251,MATCH(GroceryNSA!$C469,GroceryNSAF!$A$2:$A$251,0)))),$E469,INDEX(GroceryNSAF!D$2:D$251,MATCH(GroceryNSA!$C469,GroceryNSAF!$A$2:$A$251,0))),NA())</f>
        <v>79682.263900846694</v>
      </c>
      <c r="I469" s="25">
        <f>IFERROR(IF(AND(ISERROR($E470),ISERROR(INDEX(GroceryNSAF!E$2:E$251,MATCH(GroceryNSA!$C469,GroceryNSAF!$A$2:$A$251,0)))),$E469,INDEX(GroceryNSAF!E$2:E$251,MATCH(GroceryNSA!$C469,GroceryNSAF!$A$2:$A$251,0))),NA())</f>
        <v>57589.354339277801</v>
      </c>
      <c r="J469" s="25">
        <f>IFERROR(IF(AND(ISERROR($E470),ISERROR(INDEX(GroceryNSAF!F$2:F$251,MATCH(GroceryNSA!$C469,GroceryNSAF!$A$2:$A$251,0)))),$E469,INDEX(GroceryNSAF!F$2:F$251,MATCH(GroceryNSA!$C469,GroceryNSAF!$A$2:$A$251,0))),NA())</f>
        <v>84306.059155483104</v>
      </c>
    </row>
    <row r="470" spans="1:10" x14ac:dyDescent="0.25">
      <c r="A470" s="23">
        <f t="shared" si="23"/>
        <v>1</v>
      </c>
      <c r="B470" s="23">
        <f t="shared" si="24"/>
        <v>2031</v>
      </c>
      <c r="C470" s="23">
        <v>469</v>
      </c>
      <c r="D470" s="24">
        <v>47849</v>
      </c>
      <c r="E470" s="25" t="e">
        <f>IF(ISBLANK(table!F470),NA(),table!F470)</f>
        <v>#N/A</v>
      </c>
      <c r="F470" s="26">
        <f>IFERROR(IF(AND(ISERROR($E471),ISERROR(INDEX(GroceryNSAF!B$2:B$251,MATCH(GroceryNSA!$C470,GroceryNSAF!$A$2:$A$251,0)))),$E470,INDEX(GroceryNSAF!B$2:B$251,MATCH(GroceryNSA!$C470,GroceryNSAF!$A$2:$A$251,0))),NA())</f>
        <v>70947.701758095296</v>
      </c>
      <c r="G470" s="25">
        <f>IFERROR(IF(AND(ISERROR($E471),ISERROR(INDEX(GroceryNSAF!C$2:C$251,MATCH(GroceryNSA!$C470,GroceryNSAF!$A$2:$A$251,0)))),$E470,INDEX(GroceryNSAF!C$2:C$251,MATCH(GroceryNSA!$C470,GroceryNSAF!$A$2:$A$251,0))),NA())</f>
        <v>62169.958787705204</v>
      </c>
      <c r="H470" s="25">
        <f>IFERROR(IF(AND(ISERROR($E471),ISERROR(INDEX(GroceryNSAF!D$2:D$251,MATCH(GroceryNSA!$C470,GroceryNSAF!$A$2:$A$251,0)))),$E470,INDEX(GroceryNSAF!D$2:D$251,MATCH(GroceryNSA!$C470,GroceryNSAF!$A$2:$A$251,0))),NA())</f>
        <v>79725.444728485396</v>
      </c>
      <c r="I470" s="25">
        <f>IFERROR(IF(AND(ISERROR($E471),ISERROR(INDEX(GroceryNSAF!E$2:E$251,MATCH(GroceryNSA!$C470,GroceryNSAF!$A$2:$A$251,0)))),$E470,INDEX(GroceryNSAF!E$2:E$251,MATCH(GroceryNSA!$C470,GroceryNSAF!$A$2:$A$251,0))),NA())</f>
        <v>57523.302342529598</v>
      </c>
      <c r="J470" s="25">
        <f>IFERROR(IF(AND(ISERROR($E471),ISERROR(INDEX(GroceryNSAF!F$2:F$251,MATCH(GroceryNSA!$C470,GroceryNSAF!$A$2:$A$251,0)))),$E470,INDEX(GroceryNSAF!F$2:F$251,MATCH(GroceryNSA!$C470,GroceryNSAF!$A$2:$A$251,0))),NA())</f>
        <v>84372.101173660994</v>
      </c>
    </row>
    <row r="471" spans="1:10" x14ac:dyDescent="0.25">
      <c r="A471" s="23">
        <f t="shared" si="23"/>
        <v>2</v>
      </c>
      <c r="B471" s="23">
        <f t="shared" si="24"/>
        <v>2031</v>
      </c>
      <c r="C471" s="23">
        <v>470</v>
      </c>
      <c r="D471" s="24">
        <v>47880</v>
      </c>
      <c r="E471" s="25" t="e">
        <f>IF(ISBLANK(table!F471),NA(),table!F471)</f>
        <v>#N/A</v>
      </c>
      <c r="F471" s="26">
        <f>IFERROR(IF(AND(ISERROR($E472),ISERROR(INDEX(GroceryNSAF!B$2:B$251,MATCH(GroceryNSA!$C471,GroceryNSAF!$A$2:$A$251,0)))),$E471,INDEX(GroceryNSAF!B$2:B$251,MATCH(GroceryNSA!$C471,GroceryNSAF!$A$2:$A$251,0))),NA())</f>
        <v>70947.705392296499</v>
      </c>
      <c r="G471" s="25">
        <f>IFERROR(IF(AND(ISERROR($E472),ISERROR(INDEX(GroceryNSAF!C$2:C$251,MATCH(GroceryNSA!$C471,GroceryNSAF!$A$2:$A$251,0)))),$E471,INDEX(GroceryNSAF!C$2:C$251,MATCH(GroceryNSA!$C471,GroceryNSAF!$A$2:$A$251,0))),NA())</f>
        <v>62126.987913438301</v>
      </c>
      <c r="H471" s="25">
        <f>IFERROR(IF(AND(ISERROR($E472),ISERROR(INDEX(GroceryNSAF!D$2:D$251,MATCH(GroceryNSA!$C471,GroceryNSAF!$A$2:$A$251,0)))),$E471,INDEX(GroceryNSAF!D$2:D$251,MATCH(GroceryNSA!$C471,GroceryNSAF!$A$2:$A$251,0))),NA())</f>
        <v>79768.422871154704</v>
      </c>
      <c r="I471" s="25">
        <f>IFERROR(IF(AND(ISERROR($E472),ISERROR(INDEX(GroceryNSAF!E$2:E$251,MATCH(GroceryNSA!$C471,GroceryNSAF!$A$2:$A$251,0)))),$E471,INDEX(GroceryNSAF!E$2:E$251,MATCH(GroceryNSA!$C471,GroceryNSAF!$A$2:$A$251,0))),NA())</f>
        <v>57457.582137663099</v>
      </c>
      <c r="J471" s="25">
        <f>IFERROR(IF(AND(ISERROR($E472),ISERROR(INDEX(GroceryNSAF!F$2:F$251,MATCH(GroceryNSA!$C471,GroceryNSAF!$A$2:$A$251,0)))),$E471,INDEX(GroceryNSAF!F$2:F$251,MATCH(GroceryNSA!$C471,GroceryNSAF!$A$2:$A$251,0))),NA())</f>
        <v>84437.828646929804</v>
      </c>
    </row>
    <row r="472" spans="1:10" x14ac:dyDescent="0.25">
      <c r="A472" s="23">
        <f t="shared" si="23"/>
        <v>3</v>
      </c>
      <c r="B472" s="23">
        <f t="shared" si="24"/>
        <v>2031</v>
      </c>
      <c r="C472" s="23">
        <v>471</v>
      </c>
      <c r="D472" s="24">
        <v>47908</v>
      </c>
      <c r="E472" s="25" t="e">
        <f>IF(ISBLANK(table!F472),NA(),table!F472)</f>
        <v>#N/A</v>
      </c>
      <c r="F472" s="26">
        <f>IFERROR(IF(AND(ISERROR($E473),ISERROR(INDEX(GroceryNSAF!B$2:B$251,MATCH(GroceryNSA!$C472,GroceryNSAF!$A$2:$A$251,0)))),$E472,INDEX(GroceryNSAF!B$2:B$251,MATCH(GroceryNSA!$C472,GroceryNSAF!$A$2:$A$251,0))),NA())</f>
        <v>70947.703639896106</v>
      </c>
      <c r="G472" s="25">
        <f>IFERROR(IF(AND(ISERROR($E473),ISERROR(INDEX(GroceryNSAF!C$2:C$251,MATCH(GroceryNSA!$C472,GroceryNSAF!$A$2:$A$251,0)))),$E472,INDEX(GroceryNSAF!C$2:C$251,MATCH(GroceryNSA!$C472,GroceryNSAF!$A$2:$A$251,0))),NA())</f>
        <v>62084.220026779498</v>
      </c>
      <c r="H472" s="25">
        <f>IFERROR(IF(AND(ISERROR($E473),ISERROR(INDEX(GroceryNSAF!D$2:D$251,MATCH(GroceryNSA!$C472,GroceryNSAF!$A$2:$A$251,0)))),$E472,INDEX(GroceryNSAF!D$2:D$251,MATCH(GroceryNSA!$C472,GroceryNSAF!$A$2:$A$251,0))),NA())</f>
        <v>79811.1872530127</v>
      </c>
      <c r="I472" s="25">
        <f>IFERROR(IF(AND(ISERROR($E473),ISERROR(INDEX(GroceryNSAF!E$2:E$251,MATCH(GroceryNSA!$C472,GroceryNSAF!$A$2:$A$251,0)))),$E472,INDEX(GroceryNSAF!E$2:E$251,MATCH(GroceryNSA!$C472,GroceryNSAF!$A$2:$A$251,0))),NA())</f>
        <v>57392.175227048203</v>
      </c>
      <c r="J472" s="25">
        <f>IFERROR(IF(AND(ISERROR($E473),ISERROR(INDEX(GroceryNSAF!F$2:F$251,MATCH(GroceryNSA!$C472,GroceryNSAF!$A$2:$A$251,0)))),$E472,INDEX(GroceryNSAF!F$2:F$251,MATCH(GroceryNSA!$C472,GroceryNSAF!$A$2:$A$251,0))),NA())</f>
        <v>84503.232052744002</v>
      </c>
    </row>
    <row r="473" spans="1:10" x14ac:dyDescent="0.25">
      <c r="A473" s="23">
        <f t="shared" si="23"/>
        <v>4</v>
      </c>
      <c r="B473" s="23">
        <f t="shared" si="24"/>
        <v>2031</v>
      </c>
      <c r="C473" s="23">
        <v>472</v>
      </c>
      <c r="D473" s="24">
        <v>47939</v>
      </c>
      <c r="E473" s="25" t="e">
        <f>IF(ISBLANK(table!F473),NA(),table!F473)</f>
        <v>#N/A</v>
      </c>
      <c r="F473" s="26">
        <f>IFERROR(IF(AND(ISERROR($E474),ISERROR(INDEX(GroceryNSAF!B$2:B$251,MATCH(GroceryNSA!$C473,GroceryNSAF!$A$2:$A$251,0)))),$E473,INDEX(GroceryNSAF!B$2:B$251,MATCH(GroceryNSA!$C473,GroceryNSAF!$A$2:$A$251,0))),NA())</f>
        <v>70947.703556161607</v>
      </c>
      <c r="G473" s="25">
        <f>IFERROR(IF(AND(ISERROR($E474),ISERROR(INDEX(GroceryNSAF!C$2:C$251,MATCH(GroceryNSA!$C473,GroceryNSAF!$A$2:$A$251,0)))),$E473,INDEX(GroceryNSAF!C$2:C$251,MATCH(GroceryNSA!$C473,GroceryNSAF!$A$2:$A$251,0))),NA())</f>
        <v>62041.659236383101</v>
      </c>
      <c r="H473" s="25">
        <f>IFERROR(IF(AND(ISERROR($E474),ISERROR(INDEX(GroceryNSAF!D$2:D$251,MATCH(GroceryNSA!$C473,GroceryNSAF!$A$2:$A$251,0)))),$E473,INDEX(GroceryNSAF!D$2:D$251,MATCH(GroceryNSA!$C473,GroceryNSAF!$A$2:$A$251,0))),NA())</f>
        <v>79853.747875940098</v>
      </c>
      <c r="I473" s="25">
        <f>IFERROR(IF(AND(ISERROR($E474),ISERROR(INDEX(GroceryNSAF!E$2:E$251,MATCH(GroceryNSA!$C473,GroceryNSAF!$A$2:$A$251,0)))),$E473,INDEX(GroceryNSAF!E$2:E$251,MATCH(GroceryNSA!$C473,GroceryNSAF!$A$2:$A$251,0))),NA())</f>
        <v>57327.0841594964</v>
      </c>
      <c r="J473" s="25">
        <f>IFERROR(IF(AND(ISERROR($E474),ISERROR(INDEX(GroceryNSAF!F$2:F$251,MATCH(GroceryNSA!$C473,GroceryNSAF!$A$2:$A$251,0)))),$E473,INDEX(GroceryNSAF!F$2:F$251,MATCH(GroceryNSA!$C473,GroceryNSAF!$A$2:$A$251,0))),NA())</f>
        <v>84568.322952826697</v>
      </c>
    </row>
    <row r="474" spans="1:10" x14ac:dyDescent="0.25">
      <c r="A474" s="23">
        <f t="shared" si="23"/>
        <v>5</v>
      </c>
      <c r="B474" s="23">
        <f t="shared" si="24"/>
        <v>2031</v>
      </c>
      <c r="C474" s="23">
        <v>473</v>
      </c>
      <c r="D474" s="24">
        <v>47969</v>
      </c>
      <c r="E474" s="25" t="e">
        <f>IF(ISBLANK(table!F474),NA(),table!F474)</f>
        <v>#N/A</v>
      </c>
      <c r="F474" s="26">
        <f>IFERROR(IF(AND(ISERROR($E475),ISERROR(INDEX(GroceryNSAF!B$2:B$251,MATCH(GroceryNSA!$C474,GroceryNSAF!$A$2:$A$251,0)))),$E474,INDEX(GroceryNSAF!B$2:B$251,MATCH(GroceryNSA!$C474,GroceryNSAF!$A$2:$A$251,0))),NA())</f>
        <v>70947.705005379801</v>
      </c>
      <c r="G474" s="25">
        <f>IFERROR(IF(AND(ISERROR($E475),ISERROR(INDEX(GroceryNSAF!C$2:C$251,MATCH(GroceryNSA!$C474,GroceryNSAF!$A$2:$A$251,0)))),$E474,INDEX(GroceryNSAF!C$2:C$251,MATCH(GroceryNSA!$C474,GroceryNSAF!$A$2:$A$251,0))),NA())</f>
        <v>61999.302287712198</v>
      </c>
      <c r="H474" s="25">
        <f>IFERROR(IF(AND(ISERROR($E475),ISERROR(INDEX(GroceryNSAF!D$2:D$251,MATCH(GroceryNSA!$C474,GroceryNSAF!$A$2:$A$251,0)))),$E474,INDEX(GroceryNSAF!D$2:D$251,MATCH(GroceryNSA!$C474,GroceryNSAF!$A$2:$A$251,0))),NA())</f>
        <v>79896.107723047302</v>
      </c>
      <c r="I474" s="25">
        <f>IFERROR(IF(AND(ISERROR($E475),ISERROR(INDEX(GroceryNSAF!E$2:E$251,MATCH(GroceryNSA!$C474,GroceryNSAF!$A$2:$A$251,0)))),$E474,INDEX(GroceryNSAF!E$2:E$251,MATCH(GroceryNSA!$C474,GroceryNSAF!$A$2:$A$251,0))),NA())</f>
        <v>57262.304029465296</v>
      </c>
      <c r="J474" s="25">
        <f>IFERROR(IF(AND(ISERROR($E475),ISERROR(INDEX(GroceryNSAF!F$2:F$251,MATCH(GroceryNSA!$C474,GroceryNSAF!$A$2:$A$251,0)))),$E474,INDEX(GroceryNSAF!F$2:F$251,MATCH(GroceryNSA!$C474,GroceryNSAF!$A$2:$A$251,0))),NA())</f>
        <v>84633.105981294197</v>
      </c>
    </row>
    <row r="475" spans="1:10" x14ac:dyDescent="0.25">
      <c r="A475" s="23">
        <f t="shared" si="23"/>
        <v>6</v>
      </c>
      <c r="B475" s="23">
        <f t="shared" si="24"/>
        <v>2031</v>
      </c>
      <c r="C475" s="23">
        <v>474</v>
      </c>
      <c r="D475" s="24">
        <v>48000</v>
      </c>
      <c r="E475" s="25" t="e">
        <f>IF(ISBLANK(table!F475),NA(),table!F475)</f>
        <v>#N/A</v>
      </c>
      <c r="F475" s="26">
        <f>IFERROR(IF(AND(ISERROR($E476),ISERROR(INDEX(GroceryNSAF!B$2:B$251,MATCH(GroceryNSA!$C475,GroceryNSAF!$A$2:$A$251,0)))),$E475,INDEX(GroceryNSAF!B$2:B$251,MATCH(GroceryNSA!$C475,GroceryNSAF!$A$2:$A$251,0))),NA())</f>
        <v>70947.702868435706</v>
      </c>
      <c r="G475" s="25">
        <f>IFERROR(IF(AND(ISERROR($E476),ISERROR(INDEX(GroceryNSAF!C$2:C$251,MATCH(GroceryNSA!$C475,GroceryNSAF!$A$2:$A$251,0)))),$E475,INDEX(GroceryNSAF!C$2:C$251,MATCH(GroceryNSA!$C475,GroceryNSAF!$A$2:$A$251,0))),NA())</f>
        <v>61957.141444534303</v>
      </c>
      <c r="H475" s="25">
        <f>IFERROR(IF(AND(ISERROR($E476),ISERROR(INDEX(GroceryNSAF!D$2:D$251,MATCH(GroceryNSA!$C475,GroceryNSAF!$A$2:$A$251,0)))),$E475,INDEX(GroceryNSAF!D$2:D$251,MATCH(GroceryNSA!$C475,GroceryNSAF!$A$2:$A$251,0))),NA())</f>
        <v>79938.264292337102</v>
      </c>
      <c r="I475" s="25">
        <f>IFERROR(IF(AND(ISERROR($E476),ISERROR(INDEX(GroceryNSAF!E$2:E$251,MATCH(GroceryNSA!$C475,GroceryNSAF!$A$2:$A$251,0)))),$E475,INDEX(GroceryNSAF!E$2:E$251,MATCH(GroceryNSA!$C475,GroceryNSAF!$A$2:$A$251,0))),NA())</f>
        <v>57197.825715303901</v>
      </c>
      <c r="J475" s="25">
        <f>IFERROR(IF(AND(ISERROR($E476),ISERROR(INDEX(GroceryNSAF!F$2:F$251,MATCH(GroceryNSA!$C475,GroceryNSAF!$A$2:$A$251,0)))),$E475,INDEX(GroceryNSAF!F$2:F$251,MATCH(GroceryNSA!$C475,GroceryNSAF!$A$2:$A$251,0))),NA())</f>
        <v>84697.580021567395</v>
      </c>
    </row>
    <row r="476" spans="1:10" x14ac:dyDescent="0.25">
      <c r="A476" s="23">
        <f t="shared" si="23"/>
        <v>7</v>
      </c>
      <c r="B476" s="23">
        <f t="shared" si="24"/>
        <v>2031</v>
      </c>
      <c r="C476" s="23">
        <v>475</v>
      </c>
      <c r="D476" s="24">
        <v>48030</v>
      </c>
      <c r="E476" s="25" t="e">
        <f>IF(ISBLANK(table!F476),NA(),table!F476)</f>
        <v>#N/A</v>
      </c>
      <c r="F476" s="26">
        <f>IFERROR(IF(AND(ISERROR($E477),ISERROR(INDEX(GroceryNSAF!B$2:B$251,MATCH(GroceryNSA!$C476,GroceryNSAF!$A$2:$A$251,0)))),$E476,INDEX(GroceryNSAF!B$2:B$251,MATCH(GroceryNSA!$C476,GroceryNSAF!$A$2:$A$251,0))),NA())</f>
        <v>70947.7050205298</v>
      </c>
      <c r="G476" s="25">
        <f>IFERROR(IF(AND(ISERROR($E477),ISERROR(INDEX(GroceryNSAF!C$2:C$251,MATCH(GroceryNSA!$C476,GroceryNSAF!$A$2:$A$251,0)))),$E476,INDEX(GroceryNSAF!C$2:C$251,MATCH(GroceryNSA!$C476,GroceryNSAF!$A$2:$A$251,0))),NA())</f>
        <v>61915.181559893303</v>
      </c>
      <c r="H476" s="25">
        <f>IFERROR(IF(AND(ISERROR($E477),ISERROR(INDEX(GroceryNSAF!D$2:D$251,MATCH(GroceryNSA!$C476,GroceryNSAF!$A$2:$A$251,0)))),$E476,INDEX(GroceryNSAF!D$2:D$251,MATCH(GroceryNSA!$C476,GroceryNSAF!$A$2:$A$251,0))),NA())</f>
        <v>79980.228481166298</v>
      </c>
      <c r="I476" s="25">
        <f>IFERROR(IF(AND(ISERROR($E477),ISERROR(INDEX(GroceryNSAF!E$2:E$251,MATCH(GroceryNSA!$C476,GroceryNSAF!$A$2:$A$251,0)))),$E476,INDEX(GroceryNSAF!E$2:E$251,MATCH(GroceryNSA!$C476,GroceryNSAF!$A$2:$A$251,0))),NA())</f>
        <v>57133.6524702233</v>
      </c>
      <c r="J476" s="25">
        <f>IFERROR(IF(AND(ISERROR($E477),ISERROR(INDEX(GroceryNSAF!F$2:F$251,MATCH(GroceryNSA!$C476,GroceryNSAF!$A$2:$A$251,0)))),$E476,INDEX(GroceryNSAF!F$2:F$251,MATCH(GroceryNSA!$C476,GroceryNSAF!$A$2:$A$251,0))),NA())</f>
        <v>84761.7575708363</v>
      </c>
    </row>
    <row r="477" spans="1:10" x14ac:dyDescent="0.25">
      <c r="A477" s="23">
        <f t="shared" si="23"/>
        <v>8</v>
      </c>
      <c r="B477" s="23">
        <f t="shared" si="24"/>
        <v>2031</v>
      </c>
      <c r="C477" s="23">
        <v>476</v>
      </c>
      <c r="D477" s="24">
        <v>48061</v>
      </c>
      <c r="E477" s="25" t="e">
        <f>IF(ISBLANK(table!F477),NA(),table!F477)</f>
        <v>#N/A</v>
      </c>
      <c r="F477" s="26">
        <f>IFERROR(IF(AND(ISERROR($E478),ISERROR(INDEX(GroceryNSAF!B$2:B$251,MATCH(GroceryNSA!$C477,GroceryNSAF!$A$2:$A$251,0)))),$E477,INDEX(GroceryNSAF!B$2:B$251,MATCH(GroceryNSA!$C477,GroceryNSAF!$A$2:$A$251,0))),NA())</f>
        <v>70947.703365169597</v>
      </c>
      <c r="G477" s="25">
        <f>IFERROR(IF(AND(ISERROR($E478),ISERROR(INDEX(GroceryNSAF!C$2:C$251,MATCH(GroceryNSA!$C477,GroceryNSAF!$A$2:$A$251,0)))),$E477,INDEX(GroceryNSAF!C$2:C$251,MATCH(GroceryNSA!$C477,GroceryNSAF!$A$2:$A$251,0))),NA())</f>
        <v>61873.411969322398</v>
      </c>
      <c r="H477" s="25">
        <f>IFERROR(IF(AND(ISERROR($E478),ISERROR(INDEX(GroceryNSAF!D$2:D$251,MATCH(GroceryNSA!$C477,GroceryNSAF!$A$2:$A$251,0)))),$E477,INDEX(GroceryNSAF!D$2:D$251,MATCH(GroceryNSA!$C477,GroceryNSAF!$A$2:$A$251,0))),NA())</f>
        <v>80021.994761016802</v>
      </c>
      <c r="I477" s="25">
        <f>IFERROR(IF(AND(ISERROR($E478),ISERROR(INDEX(GroceryNSAF!E$2:E$251,MATCH(GroceryNSA!$C477,GroceryNSAF!$A$2:$A$251,0)))),$E477,INDEX(GroceryNSAF!E$2:E$251,MATCH(GroceryNSA!$C477,GroceryNSAF!$A$2:$A$251,0))),NA())</f>
        <v>57069.772270353104</v>
      </c>
      <c r="J477" s="25">
        <f>IFERROR(IF(AND(ISERROR($E478),ISERROR(INDEX(GroceryNSAF!F$2:F$251,MATCH(GroceryNSA!$C477,GroceryNSAF!$A$2:$A$251,0)))),$E477,INDEX(GroceryNSAF!F$2:F$251,MATCH(GroceryNSA!$C477,GroceryNSAF!$A$2:$A$251,0))),NA())</f>
        <v>84825.634459986206</v>
      </c>
    </row>
    <row r="478" spans="1:10" x14ac:dyDescent="0.25">
      <c r="A478" s="23">
        <f t="shared" si="23"/>
        <v>9</v>
      </c>
      <c r="B478" s="23">
        <f t="shared" si="24"/>
        <v>2031</v>
      </c>
      <c r="C478" s="23">
        <v>477</v>
      </c>
      <c r="D478" s="24">
        <v>48092</v>
      </c>
      <c r="E478" s="25" t="e">
        <f>IF(ISBLANK(table!F478),NA(),table!F478)</f>
        <v>#N/A</v>
      </c>
      <c r="F478" s="26">
        <f>IFERROR(IF(AND(ISERROR($E479),ISERROR(INDEX(GroceryNSAF!B$2:B$251,MATCH(GroceryNSA!$C478,GroceryNSAF!$A$2:$A$251,0)))),$E478,INDEX(GroceryNSAF!B$2:B$251,MATCH(GroceryNSA!$C478,GroceryNSAF!$A$2:$A$251,0))),NA())</f>
        <v>70947.704253970398</v>
      </c>
      <c r="G478" s="25">
        <f>IFERROR(IF(AND(ISERROR($E479),ISERROR(INDEX(GroceryNSAF!C$2:C$251,MATCH(GroceryNSA!$C478,GroceryNSAF!$A$2:$A$251,0)))),$E478,INDEX(GroceryNSAF!C$2:C$251,MATCH(GroceryNSA!$C478,GroceryNSAF!$A$2:$A$251,0))),NA())</f>
        <v>61831.836282946599</v>
      </c>
      <c r="H478" s="25">
        <f>IFERROR(IF(AND(ISERROR($E479),ISERROR(INDEX(GroceryNSAF!D$2:D$251,MATCH(GroceryNSA!$C478,GroceryNSAF!$A$2:$A$251,0)))),$E478,INDEX(GroceryNSAF!D$2:D$251,MATCH(GroceryNSA!$C478,GroceryNSAF!$A$2:$A$251,0))),NA())</f>
        <v>80063.572224994205</v>
      </c>
      <c r="I478" s="25">
        <f>IFERROR(IF(AND(ISERROR($E479),ISERROR(INDEX(GroceryNSAF!E$2:E$251,MATCH(GroceryNSA!$C478,GroceryNSAF!$A$2:$A$251,0)))),$E478,INDEX(GroceryNSAF!E$2:E$251,MATCH(GroceryNSA!$C478,GroceryNSAF!$A$2:$A$251,0))),NA())</f>
        <v>57006.1872745609</v>
      </c>
      <c r="J478" s="25">
        <f>IFERROR(IF(AND(ISERROR($E479),ISERROR(INDEX(GroceryNSAF!F$2:F$251,MATCH(GroceryNSA!$C478,GroceryNSAF!$A$2:$A$251,0)))),$E478,INDEX(GroceryNSAF!F$2:F$251,MATCH(GroceryNSA!$C478,GroceryNSAF!$A$2:$A$251,0))),NA())</f>
        <v>84889.221233379794</v>
      </c>
    </row>
    <row r="479" spans="1:10" x14ac:dyDescent="0.25">
      <c r="A479" s="23">
        <f t="shared" si="23"/>
        <v>10</v>
      </c>
      <c r="B479" s="23">
        <f t="shared" si="24"/>
        <v>2031</v>
      </c>
      <c r="C479" s="23">
        <v>478</v>
      </c>
      <c r="D479" s="24">
        <v>48122</v>
      </c>
      <c r="E479" s="25" t="e">
        <f>IF(ISBLANK(table!F479),NA(),table!F479)</f>
        <v>#N/A</v>
      </c>
      <c r="F479" s="26">
        <f>IFERROR(IF(AND(ISERROR($E480),ISERROR(INDEX(GroceryNSAF!B$2:B$251,MATCH(GroceryNSA!$C479,GroceryNSAF!$A$2:$A$251,0)))),$E479,INDEX(GroceryNSAF!B$2:B$251,MATCH(GroceryNSA!$C479,GroceryNSAF!$A$2:$A$251,0))),NA())</f>
        <v>70947.704153715793</v>
      </c>
      <c r="G479" s="25">
        <f>IFERROR(IF(AND(ISERROR($E480),ISERROR(INDEX(GroceryNSAF!C$2:C$251,MATCH(GroceryNSA!$C479,GroceryNSAF!$A$2:$A$251,0)))),$E479,INDEX(GroceryNSAF!C$2:C$251,MATCH(GroceryNSA!$C479,GroceryNSAF!$A$2:$A$251,0))),NA())</f>
        <v>61790.4483520863</v>
      </c>
      <c r="H479" s="25">
        <f>IFERROR(IF(AND(ISERROR($E480),ISERROR(INDEX(GroceryNSAF!D$2:D$251,MATCH(GroceryNSA!$C479,GroceryNSAF!$A$2:$A$251,0)))),$E479,INDEX(GroceryNSAF!D$2:D$251,MATCH(GroceryNSA!$C479,GroceryNSAF!$A$2:$A$251,0))),NA())</f>
        <v>80104.959955345301</v>
      </c>
      <c r="I479" s="25">
        <f>IFERROR(IF(AND(ISERROR($E480),ISERROR(INDEX(GroceryNSAF!E$2:E$251,MATCH(GroceryNSA!$C479,GroceryNSAF!$A$2:$A$251,0)))),$E479,INDEX(GroceryNSAF!E$2:E$251,MATCH(GroceryNSA!$C479,GroceryNSAF!$A$2:$A$251,0))),NA())</f>
        <v>56942.889949624703</v>
      </c>
      <c r="J479" s="25">
        <f>IFERROR(IF(AND(ISERROR($E480),ISERROR(INDEX(GroceryNSAF!F$2:F$251,MATCH(GroceryNSA!$C479,GroceryNSAF!$A$2:$A$251,0)))),$E479,INDEX(GroceryNSAF!F$2:F$251,MATCH(GroceryNSA!$C479,GroceryNSAF!$A$2:$A$251,0))),NA())</f>
        <v>84952.518357806999</v>
      </c>
    </row>
    <row r="480" spans="1:10" x14ac:dyDescent="0.25">
      <c r="A480" s="23">
        <f t="shared" si="23"/>
        <v>11</v>
      </c>
      <c r="B480" s="23">
        <f t="shared" si="24"/>
        <v>2031</v>
      </c>
      <c r="C480" s="23">
        <v>479</v>
      </c>
      <c r="D480" s="24">
        <v>48153</v>
      </c>
      <c r="E480" s="25" t="e">
        <f>IF(ISBLANK(table!F480),NA(),table!F480)</f>
        <v>#N/A</v>
      </c>
      <c r="F480" s="26">
        <f>IFERROR(IF(AND(ISERROR($E481),ISERROR(INDEX(GroceryNSAF!B$2:B$251,MATCH(GroceryNSA!$C480,GroceryNSAF!$A$2:$A$251,0)))),$E480,INDEX(GroceryNSAF!B$2:B$251,MATCH(GroceryNSA!$C480,GroceryNSAF!$A$2:$A$251,0))),NA())</f>
        <v>70947.703635343205</v>
      </c>
      <c r="G480" s="25">
        <f>IFERROR(IF(AND(ISERROR($E481),ISERROR(INDEX(GroceryNSAF!C$2:C$251,MATCH(GroceryNSA!$C480,GroceryNSAF!$A$2:$A$251,0)))),$E480,INDEX(GroceryNSAF!C$2:C$251,MATCH(GroceryNSA!$C480,GroceryNSAF!$A$2:$A$251,0))),NA())</f>
        <v>61749.246268461196</v>
      </c>
      <c r="H480" s="25">
        <f>IFERROR(IF(AND(ISERROR($E481),ISERROR(INDEX(GroceryNSAF!D$2:D$251,MATCH(GroceryNSA!$C480,GroceryNSAF!$A$2:$A$251,0)))),$E480,INDEX(GroceryNSAF!D$2:D$251,MATCH(GroceryNSA!$C480,GroceryNSAF!$A$2:$A$251,0))),NA())</f>
        <v>80146.161002225199</v>
      </c>
      <c r="I480" s="25">
        <f>IFERROR(IF(AND(ISERROR($E481),ISERROR(INDEX(GroceryNSAF!E$2:E$251,MATCH(GroceryNSA!$C480,GroceryNSAF!$A$2:$A$251,0)))),$E480,INDEX(GroceryNSAF!E$2:E$251,MATCH(GroceryNSA!$C480,GroceryNSAF!$A$2:$A$251,0))),NA())</f>
        <v>56879.877074845499</v>
      </c>
      <c r="J480" s="25">
        <f>IFERROR(IF(AND(ISERROR($E481),ISERROR(INDEX(GroceryNSAF!F$2:F$251,MATCH(GroceryNSA!$C480,GroceryNSAF!$A$2:$A$251,0)))),$E480,INDEX(GroceryNSAF!F$2:F$251,MATCH(GroceryNSA!$C480,GroceryNSAF!$A$2:$A$251,0))),NA())</f>
        <v>85015.530195840896</v>
      </c>
    </row>
    <row r="481" spans="1:10" x14ac:dyDescent="0.25">
      <c r="A481" s="23">
        <f t="shared" si="23"/>
        <v>12</v>
      </c>
      <c r="B481" s="23">
        <f t="shared" si="24"/>
        <v>2031</v>
      </c>
      <c r="C481" s="23">
        <v>480</v>
      </c>
      <c r="D481" s="24">
        <v>48183</v>
      </c>
      <c r="E481" s="25" t="e">
        <f>IF(ISBLANK(table!F481),NA(),table!F481)</f>
        <v>#N/A</v>
      </c>
      <c r="F481" s="26">
        <f>IFERROR(IF(AND(ISERROR($E482),ISERROR(INDEX(GroceryNSAF!B$2:B$251,MATCH(GroceryNSA!$C481,GroceryNSAF!$A$2:$A$251,0)))),$E481,INDEX(GroceryNSAF!B$2:B$251,MATCH(GroceryNSA!$C481,GroceryNSAF!$A$2:$A$251,0))),NA())</f>
        <v>70947.704498423598</v>
      </c>
      <c r="G481" s="25">
        <f>IFERROR(IF(AND(ISERROR($E482),ISERROR(INDEX(GroceryNSAF!C$2:C$251,MATCH(GroceryNSA!$C481,GroceryNSAF!$A$2:$A$251,0)))),$E481,INDEX(GroceryNSAF!C$2:C$251,MATCH(GroceryNSA!$C481,GroceryNSAF!$A$2:$A$251,0))),NA())</f>
        <v>61708.229242941903</v>
      </c>
      <c r="H481" s="25">
        <f>IFERROR(IF(AND(ISERROR($E482),ISERROR(INDEX(GroceryNSAF!D$2:D$251,MATCH(GroceryNSA!$C481,GroceryNSAF!$A$2:$A$251,0)))),$E481,INDEX(GroceryNSAF!D$2:D$251,MATCH(GroceryNSA!$C481,GroceryNSAF!$A$2:$A$251,0))),NA())</f>
        <v>80187.179753905206</v>
      </c>
      <c r="I481" s="25">
        <f>IFERROR(IF(AND(ISERROR($E482),ISERROR(INDEX(GroceryNSAF!E$2:E$251,MATCH(GroceryNSA!$C481,GroceryNSAF!$A$2:$A$251,0)))),$E481,INDEX(GroceryNSAF!E$2:E$251,MATCH(GroceryNSA!$C481,GroceryNSAF!$A$2:$A$251,0))),NA())</f>
        <v>56817.146490718602</v>
      </c>
      <c r="J481" s="25">
        <f>IFERROR(IF(AND(ISERROR($E482),ISERROR(INDEX(GroceryNSAF!F$2:F$251,MATCH(GroceryNSA!$C481,GroceryNSAF!$A$2:$A$251,0)))),$E481,INDEX(GroceryNSAF!F$2:F$251,MATCH(GroceryNSA!$C481,GroceryNSAF!$A$2:$A$251,0))),NA())</f>
        <v>85078.262506128507</v>
      </c>
    </row>
    <row r="482" spans="1:10" x14ac:dyDescent="0.25">
      <c r="A482" s="23">
        <f t="shared" si="23"/>
        <v>1</v>
      </c>
      <c r="B482" s="23">
        <f t="shared" si="24"/>
        <v>2032</v>
      </c>
      <c r="C482" s="23">
        <v>481</v>
      </c>
      <c r="D482" s="24">
        <v>48214</v>
      </c>
      <c r="E482" s="25" t="e">
        <f>IF(ISBLANK(table!F482),NA(),table!F482)</f>
        <v>#N/A</v>
      </c>
      <c r="F482" s="26">
        <f>IFERROR(IF(AND(ISERROR($E483),ISERROR(INDEX(GroceryNSAF!B$2:B$251,MATCH(GroceryNSA!$C482,GroceryNSAF!$A$2:$A$251,0)))),$E482,INDEX(GroceryNSAF!B$2:B$251,MATCH(GroceryNSA!$C482,GroceryNSAF!$A$2:$A$251,0))),NA())</f>
        <v>70947.703578853994</v>
      </c>
      <c r="G482" s="25">
        <f>IFERROR(IF(AND(ISERROR($E483),ISERROR(INDEX(GroceryNSAF!C$2:C$251,MATCH(GroceryNSA!$C482,GroceryNSAF!$A$2:$A$251,0)))),$E482,INDEX(GroceryNSAF!C$2:C$251,MATCH(GroceryNSA!$C482,GroceryNSAF!$A$2:$A$251,0))),NA())</f>
        <v>61667.391771126997</v>
      </c>
      <c r="H482" s="25">
        <f>IFERROR(IF(AND(ISERROR($E483),ISERROR(INDEX(GroceryNSAF!D$2:D$251,MATCH(GroceryNSA!$C482,GroceryNSAF!$A$2:$A$251,0)))),$E482,INDEX(GroceryNSAF!D$2:D$251,MATCH(GroceryNSA!$C482,GroceryNSAF!$A$2:$A$251,0))),NA())</f>
        <v>80228.015386580897</v>
      </c>
      <c r="I482" s="25">
        <f>IFERROR(IF(AND(ISERROR($E483),ISERROR(INDEX(GroceryNSAF!E$2:E$251,MATCH(GroceryNSA!$C482,GroceryNSAF!$A$2:$A$251,0)))),$E482,INDEX(GroceryNSAF!E$2:E$251,MATCH(GroceryNSA!$C482,GroceryNSAF!$A$2:$A$251,0))),NA())</f>
        <v>56754.6914539637</v>
      </c>
      <c r="J482" s="25">
        <f>IFERROR(IF(AND(ISERROR($E483),ISERROR(INDEX(GroceryNSAF!F$2:F$251,MATCH(GroceryNSA!$C482,GroceryNSAF!$A$2:$A$251,0)))),$E482,INDEX(GroceryNSAF!F$2:F$251,MATCH(GroceryNSA!$C482,GroceryNSAF!$A$2:$A$251,0))),NA())</f>
        <v>85140.715703744296</v>
      </c>
    </row>
    <row r="483" spans="1:10" x14ac:dyDescent="0.25">
      <c r="A483" s="23">
        <f t="shared" si="23"/>
        <v>2</v>
      </c>
      <c r="B483" s="23">
        <f t="shared" si="24"/>
        <v>2032</v>
      </c>
      <c r="C483" s="23">
        <v>482</v>
      </c>
      <c r="D483" s="24">
        <v>48245</v>
      </c>
      <c r="E483" s="25" t="e">
        <f>IF(ISBLANK(table!F483),NA(),table!F483)</f>
        <v>#N/A</v>
      </c>
      <c r="F483" s="26">
        <f>IFERROR(IF(AND(ISERROR($E484),ISERROR(INDEX(GroceryNSAF!B$2:B$251,MATCH(GroceryNSA!$C483,GroceryNSAF!$A$2:$A$251,0)))),$E483,INDEX(GroceryNSAF!B$2:B$251,MATCH(GroceryNSA!$C483,GroceryNSAF!$A$2:$A$251,0))),NA())</f>
        <v>70947.704323696904</v>
      </c>
      <c r="G483" s="25">
        <f>IFERROR(IF(AND(ISERROR($E484),ISERROR(INDEX(GroceryNSAF!C$2:C$251,MATCH(GroceryNSA!$C483,GroceryNSAF!$A$2:$A$251,0)))),$E483,INDEX(GroceryNSAF!C$2:C$251,MATCH(GroceryNSA!$C483,GroceryNSAF!$A$2:$A$251,0))),NA())</f>
        <v>61626.734845237101</v>
      </c>
      <c r="H483" s="25">
        <f>IFERROR(IF(AND(ISERROR($E484),ISERROR(INDEX(GroceryNSAF!D$2:D$251,MATCH(GroceryNSA!$C483,GroceryNSAF!$A$2:$A$251,0)))),$E483,INDEX(GroceryNSAF!D$2:D$251,MATCH(GroceryNSA!$C483,GroceryNSAF!$A$2:$A$251,0))),NA())</f>
        <v>80268.6738021567</v>
      </c>
      <c r="I483" s="25">
        <f>IFERROR(IF(AND(ISERROR($E484),ISERROR(INDEX(GroceryNSAF!E$2:E$251,MATCH(GroceryNSA!$C483,GroceryNSAF!$A$2:$A$251,0)))),$E483,INDEX(GroceryNSAF!E$2:E$251,MATCH(GroceryNSA!$C483,GroceryNSAF!$A$2:$A$251,0))),NA())</f>
        <v>56692.511657286399</v>
      </c>
      <c r="J483" s="25">
        <f>IFERROR(IF(AND(ISERROR($E484),ISERROR(INDEX(GroceryNSAF!F$2:F$251,MATCH(GroceryNSA!$C483,GroceryNSAF!$A$2:$A$251,0)))),$E483,INDEX(GroceryNSAF!F$2:F$251,MATCH(GroceryNSA!$C483,GroceryNSAF!$A$2:$A$251,0))),NA())</f>
        <v>85202.896990107402</v>
      </c>
    </row>
    <row r="484" spans="1:10" x14ac:dyDescent="0.25">
      <c r="A484" s="23">
        <f t="shared" si="23"/>
        <v>3</v>
      </c>
      <c r="B484" s="23">
        <f t="shared" si="24"/>
        <v>2032</v>
      </c>
      <c r="C484" s="23">
        <v>483</v>
      </c>
      <c r="D484" s="24">
        <v>48274</v>
      </c>
      <c r="E484" s="25" t="e">
        <f>IF(ISBLANK(table!F484),NA(),table!F484)</f>
        <v>#N/A</v>
      </c>
      <c r="F484" s="26">
        <f>IFERROR(IF(AND(ISERROR($E485),ISERROR(INDEX(GroceryNSAF!B$2:B$251,MATCH(GroceryNSA!$C484,GroceryNSAF!$A$2:$A$251,0)))),$E484,INDEX(GroceryNSAF!B$2:B$251,MATCH(GroceryNSA!$C484,GroceryNSAF!$A$2:$A$251,0))),NA())</f>
        <v>70947.703886737596</v>
      </c>
      <c r="G484" s="25">
        <f>IFERROR(IF(AND(ISERROR($E485),ISERROR(INDEX(GroceryNSAF!C$2:C$251,MATCH(GroceryNSA!$C484,GroceryNSAF!$A$2:$A$251,0)))),$E484,INDEX(GroceryNSAF!C$2:C$251,MATCH(GroceryNSA!$C484,GroceryNSAF!$A$2:$A$251,0))),NA())</f>
        <v>61586.2533251735</v>
      </c>
      <c r="H484" s="25">
        <f>IFERROR(IF(AND(ISERROR($E485),ISERROR(INDEX(GroceryNSAF!D$2:D$251,MATCH(GroceryNSA!$C484,GroceryNSAF!$A$2:$A$251,0)))),$E484,INDEX(GroceryNSAF!D$2:D$251,MATCH(GroceryNSA!$C484,GroceryNSAF!$A$2:$A$251,0))),NA())</f>
        <v>80309.154448301706</v>
      </c>
      <c r="I484" s="25">
        <f>IFERROR(IF(AND(ISERROR($E485),ISERROR(INDEX(GroceryNSAF!E$2:E$251,MATCH(GroceryNSA!$C484,GroceryNSAF!$A$2:$A$251,0)))),$E484,INDEX(GroceryNSAF!E$2:E$251,MATCH(GroceryNSA!$C484,GroceryNSAF!$A$2:$A$251,0))),NA())</f>
        <v>56630.600746279299</v>
      </c>
      <c r="J484" s="25">
        <f>IFERROR(IF(AND(ISERROR($E485),ISERROR(INDEX(GroceryNSAF!F$2:F$251,MATCH(GroceryNSA!$C484,GroceryNSAF!$A$2:$A$251,0)))),$E484,INDEX(GroceryNSAF!F$2:F$251,MATCH(GroceryNSA!$C484,GroceryNSAF!$A$2:$A$251,0))),NA())</f>
        <v>85264.807027196002</v>
      </c>
    </row>
    <row r="485" spans="1:10" x14ac:dyDescent="0.25">
      <c r="A485" s="23">
        <f t="shared" si="23"/>
        <v>4</v>
      </c>
      <c r="B485" s="23">
        <f t="shared" si="24"/>
        <v>2032</v>
      </c>
      <c r="C485" s="23">
        <v>484</v>
      </c>
      <c r="D485" s="24">
        <v>48305</v>
      </c>
      <c r="E485" s="25" t="e">
        <f>IF(ISBLANK(table!F485),NA(),table!F485)</f>
        <v>#N/A</v>
      </c>
      <c r="F485" s="26">
        <f>IFERROR(IF(AND(ISERROR($E486),ISERROR(INDEX(GroceryNSAF!B$2:B$251,MATCH(GroceryNSA!$C485,GroceryNSAF!$A$2:$A$251,0)))),$E485,INDEX(GroceryNSAF!B$2:B$251,MATCH(GroceryNSA!$C485,GroceryNSAF!$A$2:$A$251,0))),NA())</f>
        <v>70947.703988169407</v>
      </c>
      <c r="G485" s="25">
        <f>IFERROR(IF(AND(ISERROR($E486),ISERROR(INDEX(GroceryNSAF!C$2:C$251,MATCH(GroceryNSA!$C485,GroceryNSAF!$A$2:$A$251,0)))),$E485,INDEX(GroceryNSAF!C$2:C$251,MATCH(GroceryNSA!$C485,GroceryNSAF!$A$2:$A$251,0))),NA())</f>
        <v>61545.946647945901</v>
      </c>
      <c r="H485" s="25">
        <f>IFERROR(IF(AND(ISERROR($E486),ISERROR(INDEX(GroceryNSAF!D$2:D$251,MATCH(GroceryNSA!$C485,GroceryNSAF!$A$2:$A$251,0)))),$E485,INDEX(GroceryNSAF!D$2:D$251,MATCH(GroceryNSA!$C485,GroceryNSAF!$A$2:$A$251,0))),NA())</f>
        <v>80349.461328392994</v>
      </c>
      <c r="I485" s="25">
        <f>IFERROR(IF(AND(ISERROR($E486),ISERROR(INDEX(GroceryNSAF!E$2:E$251,MATCH(GroceryNSA!$C485,GroceryNSAF!$A$2:$A$251,0)))),$E485,INDEX(GroceryNSAF!E$2:E$251,MATCH(GroceryNSA!$C485,GroceryNSAF!$A$2:$A$251,0))),NA())</f>
        <v>56568.956949307503</v>
      </c>
      <c r="J485" s="25">
        <f>IFERROR(IF(AND(ISERROR($E486),ISERROR(INDEX(GroceryNSAF!F$2:F$251,MATCH(GroceryNSA!$C485,GroceryNSAF!$A$2:$A$251,0)))),$E485,INDEX(GroceryNSAF!F$2:F$251,MATCH(GroceryNSA!$C485,GroceryNSAF!$A$2:$A$251,0))),NA())</f>
        <v>85326.451027031406</v>
      </c>
    </row>
    <row r="486" spans="1:10" x14ac:dyDescent="0.25">
      <c r="A486" s="23">
        <f t="shared" si="23"/>
        <v>5</v>
      </c>
      <c r="B486" s="23">
        <f t="shared" si="24"/>
        <v>2032</v>
      </c>
      <c r="C486" s="23">
        <v>485</v>
      </c>
      <c r="D486" s="24">
        <v>48335</v>
      </c>
      <c r="E486" s="25" t="e">
        <f>IF(ISBLANK(table!F486),NA(),table!F486)</f>
        <v>#N/A</v>
      </c>
      <c r="F486" s="26">
        <f>IFERROR(IF(AND(ISERROR($E487),ISERROR(INDEX(GroceryNSAF!B$2:B$251,MATCH(GroceryNSA!$C486,GroceryNSAF!$A$2:$A$251,0)))),$E486,INDEX(GroceryNSAF!B$2:B$251,MATCH(GroceryNSA!$C486,GroceryNSAF!$A$2:$A$251,0))),NA())</f>
        <v>70947.704163998395</v>
      </c>
      <c r="G486" s="25">
        <f>IFERROR(IF(AND(ISERROR($E487),ISERROR(INDEX(GroceryNSAF!C$2:C$251,MATCH(GroceryNSA!$C486,GroceryNSAF!$A$2:$A$251,0)))),$E486,INDEX(GroceryNSAF!C$2:C$251,MATCH(GroceryNSA!$C486,GroceryNSAF!$A$2:$A$251,0))),NA())</f>
        <v>61505.812093034197</v>
      </c>
      <c r="H486" s="25">
        <f>IFERROR(IF(AND(ISERROR($E487),ISERROR(INDEX(GroceryNSAF!D$2:D$251,MATCH(GroceryNSA!$C486,GroceryNSAF!$A$2:$A$251,0)))),$E486,INDEX(GroceryNSAF!D$2:D$251,MATCH(GroceryNSA!$C486,GroceryNSAF!$A$2:$A$251,0))),NA())</f>
        <v>80389.596234962606</v>
      </c>
      <c r="I486" s="25">
        <f>IFERROR(IF(AND(ISERROR($E487),ISERROR(INDEX(GroceryNSAF!E$2:E$251,MATCH(GroceryNSA!$C486,GroceryNSAF!$A$2:$A$251,0)))),$E486,INDEX(GroceryNSAF!E$2:E$251,MATCH(GroceryNSA!$C486,GroceryNSAF!$A$2:$A$251,0))),NA())</f>
        <v>56507.576351318399</v>
      </c>
      <c r="J486" s="25">
        <f>IFERROR(IF(AND(ISERROR($E487),ISERROR(INDEX(GroceryNSAF!F$2:F$251,MATCH(GroceryNSA!$C486,GroceryNSAF!$A$2:$A$251,0)))),$E486,INDEX(GroceryNSAF!F$2:F$251,MATCH(GroceryNSA!$C486,GroceryNSAF!$A$2:$A$251,0))),NA())</f>
        <v>85387.831976678397</v>
      </c>
    </row>
    <row r="487" spans="1:10" x14ac:dyDescent="0.25">
      <c r="A487" s="23">
        <f t="shared" si="23"/>
        <v>6</v>
      </c>
      <c r="B487" s="23">
        <f t="shared" si="24"/>
        <v>2032</v>
      </c>
      <c r="C487" s="23">
        <v>486</v>
      </c>
      <c r="D487" s="24">
        <v>48366</v>
      </c>
      <c r="E487" s="25" t="e">
        <f>IF(ISBLANK(table!F487),NA(),table!F487)</f>
        <v>#N/A</v>
      </c>
      <c r="F487" s="26">
        <f>IFERROR(IF(AND(ISERROR($E488),ISERROR(INDEX(GroceryNSAF!B$2:B$251,MATCH(GroceryNSA!$C487,GroceryNSAF!$A$2:$A$251,0)))),$E487,INDEX(GroceryNSAF!B$2:B$251,MATCH(GroceryNSA!$C487,GroceryNSAF!$A$2:$A$251,0))),NA())</f>
        <v>70947.7038203376</v>
      </c>
      <c r="G487" s="25">
        <f>IFERROR(IF(AND(ISERROR($E488),ISERROR(INDEX(GroceryNSAF!C$2:C$251,MATCH(GroceryNSA!$C487,GroceryNSAF!$A$2:$A$251,0)))),$E487,INDEX(GroceryNSAF!C$2:C$251,MATCH(GroceryNSA!$C487,GroceryNSAF!$A$2:$A$251,0))),NA())</f>
        <v>61465.846920122502</v>
      </c>
      <c r="H487" s="25">
        <f>IFERROR(IF(AND(ISERROR($E488),ISERROR(INDEX(GroceryNSAF!D$2:D$251,MATCH(GroceryNSA!$C487,GroceryNSAF!$A$2:$A$251,0)))),$E487,INDEX(GroceryNSAF!D$2:D$251,MATCH(GroceryNSA!$C487,GroceryNSAF!$A$2:$A$251,0))),NA())</f>
        <v>80429.560720552603</v>
      </c>
      <c r="I487" s="25">
        <f>IFERROR(IF(AND(ISERROR($E488),ISERROR(INDEX(GroceryNSAF!E$2:E$251,MATCH(GroceryNSA!$C487,GroceryNSAF!$A$2:$A$251,0)))),$E487,INDEX(GroceryNSAF!E$2:E$251,MATCH(GroceryNSA!$C487,GroceryNSAF!$A$2:$A$251,0))),NA())</f>
        <v>56446.455075745202</v>
      </c>
      <c r="J487" s="25">
        <f>IFERROR(IF(AND(ISERROR($E488),ISERROR(INDEX(GroceryNSAF!F$2:F$251,MATCH(GroceryNSA!$C487,GroceryNSAF!$A$2:$A$251,0)))),$E487,INDEX(GroceryNSAF!F$2:F$251,MATCH(GroceryNSA!$C487,GroceryNSAF!$A$2:$A$251,0))),NA())</f>
        <v>85448.952564930005</v>
      </c>
    </row>
    <row r="488" spans="1:10" x14ac:dyDescent="0.25">
      <c r="A488" s="23">
        <f t="shared" si="23"/>
        <v>7</v>
      </c>
      <c r="B488" s="23">
        <f t="shared" si="24"/>
        <v>2032</v>
      </c>
      <c r="C488" s="23">
        <v>487</v>
      </c>
      <c r="D488" s="24">
        <v>48396</v>
      </c>
      <c r="E488" s="25" t="e">
        <f>IF(ISBLANK(table!F488),NA(),table!F488)</f>
        <v>#N/A</v>
      </c>
      <c r="F488" s="26">
        <f>IFERROR(IF(AND(ISERROR($E489),ISERROR(INDEX(GroceryNSAF!B$2:B$251,MATCH(GroceryNSA!$C488,GroceryNSAF!$A$2:$A$251,0)))),$E488,INDEX(GroceryNSAF!B$2:B$251,MATCH(GroceryNSA!$C488,GroceryNSAF!$A$2:$A$251,0))),NA())</f>
        <v>70947.704209483796</v>
      </c>
      <c r="G488" s="25">
        <f>IFERROR(IF(AND(ISERROR($E489),ISERROR(INDEX(GroceryNSAF!C$2:C$251,MATCH(GroceryNSA!$C488,GroceryNSAF!$A$2:$A$251,0)))),$E488,INDEX(GroceryNSAF!C$2:C$251,MATCH(GroceryNSA!$C488,GroceryNSAF!$A$2:$A$251,0))),NA())</f>
        <v>61426.050202371203</v>
      </c>
      <c r="H488" s="25">
        <f>IFERROR(IF(AND(ISERROR($E489),ISERROR(INDEX(GroceryNSAF!D$2:D$251,MATCH(GroceryNSA!$C488,GroceryNSAF!$A$2:$A$251,0)))),$E488,INDEX(GroceryNSAF!D$2:D$251,MATCH(GroceryNSA!$C488,GroceryNSAF!$A$2:$A$251,0))),NA())</f>
        <v>80469.358216596404</v>
      </c>
      <c r="I488" s="25">
        <f>IFERROR(IF(AND(ISERROR($E489),ISERROR(INDEX(GroceryNSAF!E$2:E$251,MATCH(GroceryNSA!$C488,GroceryNSAF!$A$2:$A$251,0)))),$E488,INDEX(GroceryNSAF!E$2:E$251,MATCH(GroceryNSA!$C488,GroceryNSAF!$A$2:$A$251,0))),NA())</f>
        <v>56385.591042182903</v>
      </c>
      <c r="J488" s="25">
        <f>IFERROR(IF(AND(ISERROR($E489),ISERROR(INDEX(GroceryNSAF!F$2:F$251,MATCH(GroceryNSA!$C488,GroceryNSAF!$A$2:$A$251,0)))),$E488,INDEX(GroceryNSAF!F$2:F$251,MATCH(GroceryNSA!$C488,GroceryNSAF!$A$2:$A$251,0))),NA())</f>
        <v>85509.817376784704</v>
      </c>
    </row>
    <row r="489" spans="1:10" x14ac:dyDescent="0.25">
      <c r="A489" s="23">
        <f t="shared" si="23"/>
        <v>8</v>
      </c>
      <c r="B489" s="23">
        <f t="shared" si="24"/>
        <v>2032</v>
      </c>
      <c r="C489" s="23">
        <v>488</v>
      </c>
      <c r="D489" s="24">
        <v>48427</v>
      </c>
      <c r="E489" s="25" t="e">
        <f>IF(ISBLANK(table!F489),NA(),table!F489)</f>
        <v>#N/A</v>
      </c>
      <c r="F489" s="26">
        <f>IFERROR(IF(AND(ISERROR($E490),ISERROR(INDEX(GroceryNSAF!B$2:B$251,MATCH(GroceryNSA!$C489,GroceryNSAF!$A$2:$A$251,0)))),$E489,INDEX(GroceryNSAF!B$2:B$251,MATCH(GroceryNSA!$C489,GroceryNSAF!$A$2:$A$251,0))),NA())</f>
        <v>70947.703877953303</v>
      </c>
      <c r="G489" s="25">
        <f>IFERROR(IF(AND(ISERROR($E490),ISERROR(INDEX(GroceryNSAF!C$2:C$251,MATCH(GroceryNSA!$C489,GroceryNSAF!$A$2:$A$251,0)))),$E489,INDEX(GroceryNSAF!C$2:C$251,MATCH(GroceryNSA!$C489,GroceryNSAF!$A$2:$A$251,0))),NA())</f>
        <v>61386.418423438801</v>
      </c>
      <c r="H489" s="25">
        <f>IFERROR(IF(AND(ISERROR($E490),ISERROR(INDEX(GroceryNSAF!D$2:D$251,MATCH(GroceryNSA!$C489,GroceryNSAF!$A$2:$A$251,0)))),$E489,INDEX(GroceryNSAF!D$2:D$251,MATCH(GroceryNSA!$C489,GroceryNSAF!$A$2:$A$251,0))),NA())</f>
        <v>80508.989332467798</v>
      </c>
      <c r="I489" s="25">
        <f>IFERROR(IF(AND(ISERROR($E490),ISERROR(INDEX(GroceryNSAF!E$2:E$251,MATCH(GroceryNSA!$C489,GroceryNSAF!$A$2:$A$251,0)))),$E489,INDEX(GroceryNSAF!E$2:E$251,MATCH(GroceryNSA!$C489,GroceryNSAF!$A$2:$A$251,0))),NA())</f>
        <v>56324.979642279199</v>
      </c>
      <c r="J489" s="25">
        <f>IFERROR(IF(AND(ISERROR($E490),ISERROR(INDEX(GroceryNSAF!F$2:F$251,MATCH(GroceryNSA!$C489,GroceryNSAF!$A$2:$A$251,0)))),$E489,INDEX(GroceryNSAF!F$2:F$251,MATCH(GroceryNSA!$C489,GroceryNSAF!$A$2:$A$251,0))),NA())</f>
        <v>85570.428113627306</v>
      </c>
    </row>
    <row r="490" spans="1:10" x14ac:dyDescent="0.25">
      <c r="A490" s="23">
        <f t="shared" si="23"/>
        <v>9</v>
      </c>
      <c r="B490" s="23">
        <f t="shared" si="24"/>
        <v>2032</v>
      </c>
      <c r="C490" s="23">
        <v>489</v>
      </c>
      <c r="D490" s="24">
        <v>48458</v>
      </c>
      <c r="E490" s="25" t="e">
        <f>IF(ISBLANK(table!F490),NA(),table!F490)</f>
        <v>#N/A</v>
      </c>
      <c r="F490" s="26">
        <f>IFERROR(IF(AND(ISERROR($E491),ISERROR(INDEX(GroceryNSAF!B$2:B$251,MATCH(GroceryNSA!$C490,GroceryNSAF!$A$2:$A$251,0)))),$E490,INDEX(GroceryNSAF!B$2:B$251,MATCH(GroceryNSA!$C490,GroceryNSAF!$A$2:$A$251,0))),NA())</f>
        <v>70947.704087706501</v>
      </c>
      <c r="G490" s="25">
        <f>IFERROR(IF(AND(ISERROR($E491),ISERROR(INDEX(GroceryNSAF!C$2:C$251,MATCH(GroceryNSA!$C490,GroceryNSAF!$A$2:$A$251,0)))),$E490,INDEX(GroceryNSAF!C$2:C$251,MATCH(GroceryNSA!$C490,GroceryNSAF!$A$2:$A$251,0))),NA())</f>
        <v>61346.950775945603</v>
      </c>
      <c r="H490" s="25">
        <f>IFERROR(IF(AND(ISERROR($E491),ISERROR(INDEX(GroceryNSAF!D$2:D$251,MATCH(GroceryNSA!$C490,GroceryNSAF!$A$2:$A$251,0)))),$E490,INDEX(GroceryNSAF!D$2:D$251,MATCH(GroceryNSA!$C490,GroceryNSAF!$A$2:$A$251,0))),NA())</f>
        <v>80548.457399467501</v>
      </c>
      <c r="I490" s="25">
        <f>IFERROR(IF(AND(ISERROR($E491),ISERROR(INDEX(GroceryNSAF!E$2:E$251,MATCH(GroceryNSA!$C490,GroceryNSAF!$A$2:$A$251,0)))),$E490,INDEX(GroceryNSAF!E$2:E$251,MATCH(GroceryNSA!$C490,GroceryNSAF!$A$2:$A$251,0))),NA())</f>
        <v>56264.618973211996</v>
      </c>
      <c r="J490" s="25">
        <f>IFERROR(IF(AND(ISERROR($E491),ISERROR(INDEX(GroceryNSAF!F$2:F$251,MATCH(GroceryNSA!$C490,GroceryNSAF!$A$2:$A$251,0)))),$E490,INDEX(GroceryNSAF!F$2:F$251,MATCH(GroceryNSA!$C490,GroceryNSAF!$A$2:$A$251,0))),NA())</f>
        <v>85630.789202201093</v>
      </c>
    </row>
    <row r="491" spans="1:10" x14ac:dyDescent="0.25">
      <c r="A491" s="23">
        <f t="shared" si="23"/>
        <v>10</v>
      </c>
      <c r="B491" s="23">
        <f t="shared" si="24"/>
        <v>2032</v>
      </c>
      <c r="C491" s="23">
        <v>490</v>
      </c>
      <c r="D491" s="24">
        <v>48488</v>
      </c>
      <c r="E491" s="25" t="e">
        <f>IF(ISBLANK(table!F491),NA(),table!F491)</f>
        <v>#N/A</v>
      </c>
      <c r="F491" s="26">
        <f>IFERROR(IF(AND(ISERROR($E492),ISERROR(INDEX(GroceryNSAF!B$2:B$251,MATCH(GroceryNSA!$C491,GroceryNSAF!$A$2:$A$251,0)))),$E491,INDEX(GroceryNSAF!B$2:B$251,MATCH(GroceryNSA!$C491,GroceryNSAF!$A$2:$A$251,0))),NA())</f>
        <v>70947.704019421406</v>
      </c>
      <c r="G491" s="25">
        <f>IFERROR(IF(AND(ISERROR($E492),ISERROR(INDEX(GroceryNSAF!C$2:C$251,MATCH(GroceryNSA!$C491,GroceryNSAF!$A$2:$A$251,0)))),$E491,INDEX(GroceryNSAF!C$2:C$251,MATCH(GroceryNSA!$C491,GroceryNSAF!$A$2:$A$251,0))),NA())</f>
        <v>61307.644434686299</v>
      </c>
      <c r="H491" s="25">
        <f>IFERROR(IF(AND(ISERROR($E492),ISERROR(INDEX(GroceryNSAF!D$2:D$251,MATCH(GroceryNSA!$C491,GroceryNSAF!$A$2:$A$251,0)))),$E491,INDEX(GroceryNSAF!D$2:D$251,MATCH(GroceryNSA!$C491,GroceryNSAF!$A$2:$A$251,0))),NA())</f>
        <v>80587.7636041566</v>
      </c>
      <c r="I491" s="25">
        <f>IFERROR(IF(AND(ISERROR($E492),ISERROR(INDEX(GroceryNSAF!E$2:E$251,MATCH(GroceryNSA!$C491,GroceryNSAF!$A$2:$A$251,0)))),$E491,INDEX(GroceryNSAF!E$2:E$251,MATCH(GroceryNSA!$C491,GroceryNSAF!$A$2:$A$251,0))),NA())</f>
        <v>56204.505147925498</v>
      </c>
      <c r="J491" s="25">
        <f>IFERROR(IF(AND(ISERROR($E492),ISERROR(INDEX(GroceryNSAF!F$2:F$251,MATCH(GroceryNSA!$C491,GroceryNSAF!$A$2:$A$251,0)))),$E491,INDEX(GroceryNSAF!F$2:F$251,MATCH(GroceryNSA!$C491,GroceryNSAF!$A$2:$A$251,0))),NA())</f>
        <v>85690.902890917394</v>
      </c>
    </row>
    <row r="492" spans="1:10" x14ac:dyDescent="0.25">
      <c r="A492" s="23">
        <f t="shared" si="23"/>
        <v>11</v>
      </c>
      <c r="B492" s="23">
        <f t="shared" si="24"/>
        <v>2032</v>
      </c>
      <c r="C492" s="23">
        <v>491</v>
      </c>
      <c r="D492" s="24">
        <v>48519</v>
      </c>
      <c r="E492" s="25" t="e">
        <f>IF(ISBLANK(table!F492),NA(),table!F492)</f>
        <v>#N/A</v>
      </c>
      <c r="F492" s="26">
        <f>IFERROR(IF(AND(ISERROR($E493),ISERROR(INDEX(GroceryNSAF!B$2:B$251,MATCH(GroceryNSA!$C492,GroceryNSAF!$A$2:$A$251,0)))),$E492,INDEX(GroceryNSAF!B$2:B$251,MATCH(GroceryNSA!$C492,GroceryNSAF!$A$2:$A$251,0))),NA())</f>
        <v>70947.703964761706</v>
      </c>
      <c r="G492" s="25">
        <f>IFERROR(IF(AND(ISERROR($E493),ISERROR(INDEX(GroceryNSAF!C$2:C$251,MATCH(GroceryNSA!$C492,GroceryNSAF!$A$2:$A$251,0)))),$E492,INDEX(GroceryNSAF!C$2:C$251,MATCH(GroceryNSA!$C492,GroceryNSAF!$A$2:$A$251,0))),NA())</f>
        <v>61268.497730996802</v>
      </c>
      <c r="H492" s="25">
        <f>IFERROR(IF(AND(ISERROR($E493),ISERROR(INDEX(GroceryNSAF!D$2:D$251,MATCH(GroceryNSA!$C492,GroceryNSAF!$A$2:$A$251,0)))),$E492,INDEX(GroceryNSAF!D$2:D$251,MATCH(GroceryNSA!$C492,GroceryNSAF!$A$2:$A$251,0))),NA())</f>
        <v>80626.910198526704</v>
      </c>
      <c r="I492" s="25">
        <f>IFERROR(IF(AND(ISERROR($E493),ISERROR(INDEX(GroceryNSAF!E$2:E$251,MATCH(GroceryNSA!$C492,GroceryNSAF!$A$2:$A$251,0)))),$E492,INDEX(GroceryNSAF!E$2:E$251,MATCH(GroceryNSA!$C492,GroceryNSAF!$A$2:$A$251,0))),NA())</f>
        <v>56144.635460020603</v>
      </c>
      <c r="J492" s="25">
        <f>IFERROR(IF(AND(ISERROR($E493),ISERROR(INDEX(GroceryNSAF!F$2:F$251,MATCH(GroceryNSA!$C492,GroceryNSAF!$A$2:$A$251,0)))),$E492,INDEX(GroceryNSAF!F$2:F$251,MATCH(GroceryNSA!$C492,GroceryNSAF!$A$2:$A$251,0))),NA())</f>
        <v>85750.772469502801</v>
      </c>
    </row>
    <row r="493" spans="1:10" x14ac:dyDescent="0.25">
      <c r="A493" s="23">
        <f t="shared" si="23"/>
        <v>12</v>
      </c>
      <c r="B493" s="23">
        <f t="shared" si="24"/>
        <v>2032</v>
      </c>
      <c r="C493" s="23">
        <v>492</v>
      </c>
      <c r="D493" s="24">
        <v>48549</v>
      </c>
      <c r="E493" s="25" t="e">
        <f>IF(ISBLANK(table!F493),NA(),table!F493)</f>
        <v>#N/A</v>
      </c>
      <c r="F493" s="26">
        <f>IFERROR(IF(AND(ISERROR($E494),ISERROR(INDEX(GroceryNSAF!B$2:B$251,MATCH(GroceryNSA!$C493,GroceryNSAF!$A$2:$A$251,0)))),$E493,INDEX(GroceryNSAF!B$2:B$251,MATCH(GroceryNSA!$C493,GroceryNSAF!$A$2:$A$251,0))),NA())</f>
        <v>70947.704099317401</v>
      </c>
      <c r="G493" s="25">
        <f>IFERROR(IF(AND(ISERROR($E494),ISERROR(INDEX(GroceryNSAF!C$2:C$251,MATCH(GroceryNSA!$C493,GroceryNSAF!$A$2:$A$251,0)))),$E493,INDEX(GroceryNSAF!C$2:C$251,MATCH(GroceryNSA!$C493,GroceryNSAF!$A$2:$A$251,0))),NA())</f>
        <v>61229.508896524501</v>
      </c>
      <c r="H493" s="25">
        <f>IFERROR(IF(AND(ISERROR($E494),ISERROR(INDEX(GroceryNSAF!D$2:D$251,MATCH(GroceryNSA!$C493,GroceryNSAF!$A$2:$A$251,0)))),$E493,INDEX(GroceryNSAF!D$2:D$251,MATCH(GroceryNSA!$C493,GroceryNSAF!$A$2:$A$251,0))),NA())</f>
        <v>80665.899302110396</v>
      </c>
      <c r="I493" s="25">
        <f>IFERROR(IF(AND(ISERROR($E494),ISERROR(INDEX(GroceryNSAF!E$2:E$251,MATCH(GroceryNSA!$C493,GroceryNSAF!$A$2:$A$251,0)))),$E493,INDEX(GroceryNSAF!E$2:E$251,MATCH(GroceryNSA!$C493,GroceryNSAF!$A$2:$A$251,0))),NA())</f>
        <v>56085.007112083898</v>
      </c>
      <c r="J493" s="25">
        <f>IFERROR(IF(AND(ISERROR($E494),ISERROR(INDEX(GroceryNSAF!F$2:F$251,MATCH(GroceryNSA!$C493,GroceryNSAF!$A$2:$A$251,0)))),$E493,INDEX(GroceryNSAF!F$2:F$251,MATCH(GroceryNSA!$C493,GroceryNSAF!$A$2:$A$251,0))),NA())</f>
        <v>85810.401086550904</v>
      </c>
    </row>
    <row r="494" spans="1:10" x14ac:dyDescent="0.25">
      <c r="A494" s="23">
        <f t="shared" si="23"/>
        <v>1</v>
      </c>
      <c r="B494" s="23">
        <f t="shared" si="24"/>
        <v>2033</v>
      </c>
      <c r="C494" s="23">
        <v>493</v>
      </c>
      <c r="D494" s="24">
        <v>48580</v>
      </c>
      <c r="E494" s="25" t="e">
        <f>IF(ISBLANK(table!F494),NA(),table!F494)</f>
        <v>#N/A</v>
      </c>
      <c r="F494" s="26">
        <f>IFERROR(IF(AND(ISERROR($E495),ISERROR(INDEX(GroceryNSAF!B$2:B$251,MATCH(GroceryNSA!$C494,GroceryNSAF!$A$2:$A$251,0)))),$E494,INDEX(GroceryNSAF!B$2:B$251,MATCH(GroceryNSA!$C494,GroceryNSAF!$A$2:$A$251,0))),NA())</f>
        <v>70947.703936245802</v>
      </c>
      <c r="G494" s="25">
        <f>IFERROR(IF(AND(ISERROR($E495),ISERROR(INDEX(GroceryNSAF!C$2:C$251,MATCH(GroceryNSA!$C494,GroceryNSAF!$A$2:$A$251,0)))),$E494,INDEX(GroceryNSAF!C$2:C$251,MATCH(GroceryNSA!$C494,GroceryNSAF!$A$2:$A$251,0))),NA())</f>
        <v>61190.675570649597</v>
      </c>
      <c r="H494" s="25">
        <f>IFERROR(IF(AND(ISERROR($E495),ISERROR(INDEX(GroceryNSAF!D$2:D$251,MATCH(GroceryNSA!$C494,GroceryNSAF!$A$2:$A$251,0)))),$E494,INDEX(GroceryNSAF!D$2:D$251,MATCH(GroceryNSA!$C494,GroceryNSAF!$A$2:$A$251,0))),NA())</f>
        <v>80704.732301842101</v>
      </c>
      <c r="I494" s="25">
        <f>IFERROR(IF(AND(ISERROR($E495),ISERROR(INDEX(GroceryNSAF!E$2:E$251,MATCH(GroceryNSA!$C494,GroceryNSAF!$A$2:$A$251,0)))),$E494,INDEX(GroceryNSAF!E$2:E$251,MATCH(GroceryNSA!$C494,GroceryNSAF!$A$2:$A$251,0))),NA())</f>
        <v>56025.6167515778</v>
      </c>
      <c r="J494" s="25">
        <f>IFERROR(IF(AND(ISERROR($E495),ISERROR(INDEX(GroceryNSAF!F$2:F$251,MATCH(GroceryNSA!$C494,GroceryNSAF!$A$2:$A$251,0)))),$E494,INDEX(GroceryNSAF!F$2:F$251,MATCH(GroceryNSA!$C494,GroceryNSAF!$A$2:$A$251,0))),NA())</f>
        <v>85869.791120913898</v>
      </c>
    </row>
    <row r="495" spans="1:10" x14ac:dyDescent="0.25">
      <c r="A495" s="23">
        <f t="shared" si="23"/>
        <v>2</v>
      </c>
      <c r="B495" s="23">
        <f t="shared" si="24"/>
        <v>2033</v>
      </c>
      <c r="C495" s="23">
        <v>494</v>
      </c>
      <c r="D495" s="24">
        <v>48611</v>
      </c>
      <c r="E495" s="25" t="e">
        <f>IF(ISBLANK(table!F495),NA(),table!F495)</f>
        <v>#N/A</v>
      </c>
      <c r="F495" s="26">
        <f>IFERROR(IF(AND(ISERROR($E496),ISERROR(INDEX(GroceryNSAF!B$2:B$251,MATCH(GroceryNSA!$C495,GroceryNSAF!$A$2:$A$251,0)))),$E495,INDEX(GroceryNSAF!B$2:B$251,MATCH(GroceryNSA!$C495,GroceryNSAF!$A$2:$A$251,0))),NA())</f>
        <v>70947.704082329496</v>
      </c>
      <c r="G495" s="25">
        <f>IFERROR(IF(AND(ISERROR($E496),ISERROR(INDEX(GroceryNSAF!C$2:C$251,MATCH(GroceryNSA!$C495,GroceryNSAF!$A$2:$A$251,0)))),$E495,INDEX(GroceryNSAF!C$2:C$251,MATCH(GroceryNSA!$C495,GroceryNSAF!$A$2:$A$251,0))),NA())</f>
        <v>61151.996493432103</v>
      </c>
      <c r="H495" s="25">
        <f>IFERROR(IF(AND(ISERROR($E496),ISERROR(INDEX(GroceryNSAF!D$2:D$251,MATCH(GroceryNSA!$C495,GroceryNSAF!$A$2:$A$251,0)))),$E495,INDEX(GroceryNSAF!D$2:D$251,MATCH(GroceryNSA!$C495,GroceryNSAF!$A$2:$A$251,0))),NA())</f>
        <v>80743.411671227004</v>
      </c>
      <c r="I495" s="25">
        <f>IFERROR(IF(AND(ISERROR($E496),ISERROR(INDEX(GroceryNSAF!E$2:E$251,MATCH(GroceryNSA!$C495,GroceryNSAF!$A$2:$A$251,0)))),$E495,INDEX(GroceryNSAF!E$2:E$251,MATCH(GroceryNSA!$C495,GroceryNSAF!$A$2:$A$251,0))),NA())</f>
        <v>55966.462130378903</v>
      </c>
      <c r="J495" s="25">
        <f>IFERROR(IF(AND(ISERROR($E496),ISERROR(INDEX(GroceryNSAF!F$2:F$251,MATCH(GroceryNSA!$C495,GroceryNSAF!$A$2:$A$251,0)))),$E495,INDEX(GroceryNSAF!F$2:F$251,MATCH(GroceryNSA!$C495,GroceryNSAF!$A$2:$A$251,0))),NA())</f>
        <v>85928.946034280103</v>
      </c>
    </row>
    <row r="496" spans="1:10" x14ac:dyDescent="0.25">
      <c r="A496" s="23">
        <f t="shared" si="23"/>
        <v>3</v>
      </c>
      <c r="B496" s="23">
        <f t="shared" si="24"/>
        <v>2033</v>
      </c>
      <c r="C496" s="23">
        <v>495</v>
      </c>
      <c r="D496" s="24">
        <v>48639</v>
      </c>
      <c r="E496" s="25" t="e">
        <f>IF(ISBLANK(table!F496),NA(),table!F496)</f>
        <v>#N/A</v>
      </c>
      <c r="F496" s="26">
        <f>IFERROR(IF(AND(ISERROR($E497),ISERROR(INDEX(GroceryNSAF!B$2:B$251,MATCH(GroceryNSA!$C496,GroceryNSAF!$A$2:$A$251,0)))),$E496,INDEX(GroceryNSAF!B$2:B$251,MATCH(GroceryNSA!$C496,GroceryNSAF!$A$2:$A$251,0))),NA())</f>
        <v>70947.703983571599</v>
      </c>
      <c r="G496" s="25">
        <f>IFERROR(IF(AND(ISERROR($E497),ISERROR(INDEX(GroceryNSAF!C$2:C$251,MATCH(GroceryNSA!$C496,GroceryNSAF!$A$2:$A$251,0)))),$E496,INDEX(GroceryNSAF!C$2:C$251,MATCH(GroceryNSA!$C496,GroceryNSAF!$A$2:$A$251,0))),NA())</f>
        <v>61113.4693029142</v>
      </c>
      <c r="H496" s="25">
        <f>IFERROR(IF(AND(ISERROR($E497),ISERROR(INDEX(GroceryNSAF!D$2:D$251,MATCH(GroceryNSA!$C496,GroceryNSAF!$A$2:$A$251,0)))),$E496,INDEX(GroceryNSAF!D$2:D$251,MATCH(GroceryNSA!$C496,GroceryNSAF!$A$2:$A$251,0))),NA())</f>
        <v>80781.938664229005</v>
      </c>
      <c r="I496" s="25">
        <f>IFERROR(IF(AND(ISERROR($E497),ISERROR(INDEX(GroceryNSAF!E$2:E$251,MATCH(GroceryNSA!$C496,GroceryNSAF!$A$2:$A$251,0)))),$E496,INDEX(GroceryNSAF!E$2:E$251,MATCH(GroceryNSA!$C496,GroceryNSAF!$A$2:$A$251,0))),NA())</f>
        <v>55907.539929453</v>
      </c>
      <c r="J496" s="25">
        <f>IFERROR(IF(AND(ISERROR($E497),ISERROR(INDEX(GroceryNSAF!F$2:F$251,MATCH(GroceryNSA!$C496,GroceryNSAF!$A$2:$A$251,0)))),$E496,INDEX(GroceryNSAF!F$2:F$251,MATCH(GroceryNSA!$C496,GroceryNSAF!$A$2:$A$251,0))),NA())</f>
        <v>85987.868037690205</v>
      </c>
    </row>
    <row r="497" spans="1:10" x14ac:dyDescent="0.25">
      <c r="A497" s="23">
        <f t="shared" si="23"/>
        <v>4</v>
      </c>
      <c r="B497" s="23">
        <f t="shared" si="24"/>
        <v>2033</v>
      </c>
      <c r="C497" s="23">
        <v>496</v>
      </c>
      <c r="D497" s="24">
        <v>48670</v>
      </c>
      <c r="E497" s="25" t="e">
        <f>IF(ISBLANK(table!F497),NA(),table!F497)</f>
        <v>#N/A</v>
      </c>
      <c r="F497" s="26">
        <f>IFERROR(IF(AND(ISERROR($E498),ISERROR(INDEX(GroceryNSAF!B$2:B$251,MATCH(GroceryNSA!$C497,GroceryNSAF!$A$2:$A$251,0)))),$E497,INDEX(GroceryNSAF!B$2:B$251,MATCH(GroceryNSA!$C497,GroceryNSAF!$A$2:$A$251,0))),NA())</f>
        <v>70947.7040232695</v>
      </c>
      <c r="G497" s="25">
        <f>IFERROR(IF(AND(ISERROR($E498),ISERROR(INDEX(GroceryNSAF!C$2:C$251,MATCH(GroceryNSA!$C497,GroceryNSAF!$A$2:$A$251,0)))),$E497,INDEX(GroceryNSAF!C$2:C$251,MATCH(GroceryNSA!$C497,GroceryNSAF!$A$2:$A$251,0))),NA())</f>
        <v>61075.092598886797</v>
      </c>
      <c r="H497" s="25">
        <f>IFERROR(IF(AND(ISERROR($E498),ISERROR(INDEX(GroceryNSAF!D$2:D$251,MATCH(GroceryNSA!$C497,GroceryNSAF!$A$2:$A$251,0)))),$E497,INDEX(GroceryNSAF!D$2:D$251,MATCH(GroceryNSA!$C497,GroceryNSAF!$A$2:$A$251,0))),NA())</f>
        <v>80820.315447652203</v>
      </c>
      <c r="I497" s="25">
        <f>IFERROR(IF(AND(ISERROR($E498),ISERROR(INDEX(GroceryNSAF!E$2:E$251,MATCH(GroceryNSA!$C497,GroceryNSAF!$A$2:$A$251,0)))),$E497,INDEX(GroceryNSAF!E$2:E$251,MATCH(GroceryNSA!$C497,GroceryNSAF!$A$2:$A$251,0))),NA())</f>
        <v>55848.847804459503</v>
      </c>
      <c r="J497" s="25">
        <f>IFERROR(IF(AND(ISERROR($E498),ISERROR(INDEX(GroceryNSAF!F$2:F$251,MATCH(GroceryNSA!$C497,GroceryNSAF!$A$2:$A$251,0)))),$E497,INDEX(GroceryNSAF!F$2:F$251,MATCH(GroceryNSA!$C497,GroceryNSAF!$A$2:$A$251,0))),NA())</f>
        <v>86046.560242079504</v>
      </c>
    </row>
    <row r="498" spans="1:10" x14ac:dyDescent="0.25">
      <c r="A498" s="23">
        <f t="shared" si="23"/>
        <v>5</v>
      </c>
      <c r="B498" s="23">
        <f t="shared" si="24"/>
        <v>2033</v>
      </c>
      <c r="C498" s="23">
        <v>497</v>
      </c>
      <c r="D498" s="24">
        <v>48700</v>
      </c>
      <c r="E498" s="25" t="e">
        <f>IF(ISBLANK(table!F498),NA(),table!F498)</f>
        <v>#N/A</v>
      </c>
      <c r="F498" s="26">
        <f>IFERROR(IF(AND(ISERROR($E499),ISERROR(INDEX(GroceryNSAF!B$2:B$251,MATCH(GroceryNSA!$C498,GroceryNSAF!$A$2:$A$251,0)))),$E498,INDEX(GroceryNSAF!B$2:B$251,MATCH(GroceryNSA!$C498,GroceryNSAF!$A$2:$A$251,0))),NA())</f>
        <v>70947.704037534495</v>
      </c>
      <c r="G498" s="25">
        <f>IFERROR(IF(AND(ISERROR($E499),ISERROR(INDEX(GroceryNSAF!C$2:C$251,MATCH(GroceryNSA!$C498,GroceryNSAF!$A$2:$A$251,0)))),$E498,INDEX(GroceryNSAF!C$2:C$251,MATCH(GroceryNSA!$C498,GroceryNSAF!$A$2:$A$251,0))),NA())</f>
        <v>61036.864468341002</v>
      </c>
      <c r="H498" s="25">
        <f>IFERROR(IF(AND(ISERROR($E499),ISERROR(INDEX(GroceryNSAF!D$2:D$251,MATCH(GroceryNSA!$C498,GroceryNSAF!$A$2:$A$251,0)))),$E498,INDEX(GroceryNSAF!D$2:D$251,MATCH(GroceryNSA!$C498,GroceryNSAF!$A$2:$A$251,0))),NA())</f>
        <v>80858.543606727995</v>
      </c>
      <c r="I498" s="25">
        <f>IFERROR(IF(AND(ISERROR($E499),ISERROR(INDEX(GroceryNSAF!E$2:E$251,MATCH(GroceryNSA!$C498,GroceryNSAF!$A$2:$A$251,0)))),$E498,INDEX(GroceryNSAF!E$2:E$251,MATCH(GroceryNSA!$C498,GroceryNSAF!$A$2:$A$251,0))),NA())</f>
        <v>55790.382916461203</v>
      </c>
      <c r="J498" s="25">
        <f>IFERROR(IF(AND(ISERROR($E499),ISERROR(INDEX(GroceryNSAF!F$2:F$251,MATCH(GroceryNSA!$C498,GroceryNSAF!$A$2:$A$251,0)))),$E498,INDEX(GroceryNSAF!F$2:F$251,MATCH(GroceryNSA!$C498,GroceryNSAF!$A$2:$A$251,0))),NA())</f>
        <v>86105.025158607707</v>
      </c>
    </row>
    <row r="499" spans="1:10" x14ac:dyDescent="0.25">
      <c r="A499" s="23">
        <f t="shared" si="23"/>
        <v>6</v>
      </c>
      <c r="B499" s="23">
        <f t="shared" si="24"/>
        <v>2033</v>
      </c>
      <c r="C499" s="23">
        <v>498</v>
      </c>
      <c r="D499" s="24">
        <v>48731</v>
      </c>
      <c r="E499" s="25" t="e">
        <f>IF(ISBLANK(table!F499),NA(),table!F499)</f>
        <v>#N/A</v>
      </c>
      <c r="F499" s="26">
        <f>IFERROR(IF(AND(ISERROR($E500),ISERROR(INDEX(GroceryNSAF!B$2:B$251,MATCH(GroceryNSA!$C499,GroceryNSAF!$A$2:$A$251,0)))),$E499,INDEX(GroceryNSAF!B$2:B$251,MATCH(GroceryNSA!$C499,GroceryNSAF!$A$2:$A$251,0))),NA())</f>
        <v>70947.703985907196</v>
      </c>
      <c r="G499" s="25">
        <f>IFERROR(IF(AND(ISERROR($E500),ISERROR(INDEX(GroceryNSAF!C$2:C$251,MATCH(GroceryNSA!$C499,GroceryNSAF!$A$2:$A$251,0)))),$E499,INDEX(GroceryNSAF!C$2:C$251,MATCH(GroceryNSA!$C499,GroceryNSAF!$A$2:$A$251,0))),NA())</f>
        <v>60998.783163628497</v>
      </c>
      <c r="H499" s="25">
        <f>IFERROR(IF(AND(ISERROR($E500),ISERROR(INDEX(GroceryNSAF!D$2:D$251,MATCH(GroceryNSA!$C499,GroceryNSAF!$A$2:$A$251,0)))),$E499,INDEX(GroceryNSAF!D$2:D$251,MATCH(GroceryNSA!$C499,GroceryNSAF!$A$2:$A$251,0))),NA())</f>
        <v>80896.624808185894</v>
      </c>
      <c r="I499" s="25">
        <f>IFERROR(IF(AND(ISERROR($E500),ISERROR(INDEX(GroceryNSAF!E$2:E$251,MATCH(GroceryNSA!$C499,GroceryNSAF!$A$2:$A$251,0)))),$E499,INDEX(GroceryNSAF!E$2:E$251,MATCH(GroceryNSA!$C499,GroceryNSAF!$A$2:$A$251,0))),NA())</f>
        <v>55732.142614078599</v>
      </c>
      <c r="J499" s="25">
        <f>IFERROR(IF(AND(ISERROR($E500),ISERROR(INDEX(GroceryNSAF!F$2:F$251,MATCH(GroceryNSA!$C499,GroceryNSAF!$A$2:$A$251,0)))),$E499,INDEX(GroceryNSAF!F$2:F$251,MATCH(GroceryNSA!$C499,GroceryNSAF!$A$2:$A$251,0))),NA())</f>
        <v>86163.265357735698</v>
      </c>
    </row>
    <row r="500" spans="1:10" x14ac:dyDescent="0.25">
      <c r="A500" s="23">
        <f t="shared" si="23"/>
        <v>7</v>
      </c>
      <c r="B500" s="23">
        <f t="shared" si="24"/>
        <v>2033</v>
      </c>
      <c r="C500" s="23">
        <v>499</v>
      </c>
      <c r="D500" s="24">
        <v>48761</v>
      </c>
      <c r="E500" s="25" t="e">
        <f>IF(ISBLANK(table!F500),NA(),table!F500)</f>
        <v>#N/A</v>
      </c>
      <c r="F500" s="26">
        <f>IFERROR(IF(AND(ISERROR($E501),ISERROR(INDEX(GroceryNSAF!B$2:B$251,MATCH(GroceryNSA!$C500,GroceryNSAF!$A$2:$A$251,0)))),$E500,INDEX(GroceryNSAF!B$2:B$251,MATCH(GroceryNSA!$C500,GroceryNSAF!$A$2:$A$251,0))),NA())</f>
        <v>70947.704053544207</v>
      </c>
      <c r="G500" s="25">
        <f>IFERROR(IF(AND(ISERROR($E501),ISERROR(INDEX(GroceryNSAF!C$2:C$251,MATCH(GroceryNSA!$C500,GroceryNSAF!$A$2:$A$251,0)))),$E500,INDEX(GroceryNSAF!C$2:C$251,MATCH(GroceryNSA!$C500,GroceryNSAF!$A$2:$A$251,0))),NA())</f>
        <v>60960.847182776502</v>
      </c>
      <c r="H500" s="25">
        <f>IFERROR(IF(AND(ISERROR($E501),ISERROR(INDEX(GroceryNSAF!D$2:D$251,MATCH(GroceryNSA!$C500,GroceryNSAF!$A$2:$A$251,0)))),$E500,INDEX(GroceryNSAF!D$2:D$251,MATCH(GroceryNSA!$C500,GroceryNSAF!$A$2:$A$251,0))),NA())</f>
        <v>80934.560924311896</v>
      </c>
      <c r="I500" s="25">
        <f>IFERROR(IF(AND(ISERROR($E501),ISERROR(INDEX(GroceryNSAF!E$2:E$251,MATCH(GroceryNSA!$C500,GroceryNSAF!$A$2:$A$251,0)))),$E500,INDEX(GroceryNSAF!E$2:E$251,MATCH(GroceryNSA!$C500,GroceryNSAF!$A$2:$A$251,0))),NA())</f>
        <v>55674.124502226601</v>
      </c>
      <c r="J500" s="25">
        <f>IFERROR(IF(AND(ISERROR($E501),ISERROR(INDEX(GroceryNSAF!F$2:F$251,MATCH(GroceryNSA!$C500,GroceryNSAF!$A$2:$A$251,0)))),$E500,INDEX(GroceryNSAF!F$2:F$251,MATCH(GroceryNSA!$C500,GroceryNSAF!$A$2:$A$251,0))),NA())</f>
        <v>86221.283604861805</v>
      </c>
    </row>
    <row r="501" spans="1:10" x14ac:dyDescent="0.25">
      <c r="A501" s="23">
        <f t="shared" si="23"/>
        <v>8</v>
      </c>
      <c r="B501" s="23">
        <f t="shared" si="24"/>
        <v>2033</v>
      </c>
      <c r="C501" s="23">
        <v>500</v>
      </c>
      <c r="D501" s="24">
        <v>48792</v>
      </c>
      <c r="E501" s="25" t="e">
        <f>IF(ISBLANK(table!F501),NA(),table!F501)</f>
        <v>#N/A</v>
      </c>
      <c r="F501" s="26">
        <f>IFERROR(IF(AND(ISERROR($E502),ISERROR(INDEX(GroceryNSAF!B$2:B$251,MATCH(GroceryNSA!$C501,GroceryNSAF!$A$2:$A$251,0)))),$E501,INDEX(GroceryNSAF!B$2:B$251,MATCH(GroceryNSA!$C501,GroceryNSAF!$A$2:$A$251,0))),NA())</f>
        <v>70947.703989796093</v>
      </c>
      <c r="G501" s="25">
        <f>IFERROR(IF(AND(ISERROR($E502),ISERROR(INDEX(GroceryNSAF!C$2:C$251,MATCH(GroceryNSA!$C501,GroceryNSAF!$A$2:$A$251,0)))),$E501,INDEX(GroceryNSAF!C$2:C$251,MATCH(GroceryNSA!$C501,GroceryNSAF!$A$2:$A$251,0))),NA())</f>
        <v>60923.054632587002</v>
      </c>
      <c r="H501" s="25">
        <f>IFERROR(IF(AND(ISERROR($E502),ISERROR(INDEX(GroceryNSAF!D$2:D$251,MATCH(GroceryNSA!$C501,GroceryNSAF!$A$2:$A$251,0)))),$E501,INDEX(GroceryNSAF!D$2:D$251,MATCH(GroceryNSA!$C501,GroceryNSAF!$A$2:$A$251,0))),NA())</f>
        <v>80972.353347005206</v>
      </c>
      <c r="I501" s="25">
        <f>IFERROR(IF(AND(ISERROR($E502),ISERROR(INDEX(GroceryNSAF!E$2:E$251,MATCH(GroceryNSA!$C501,GroceryNSAF!$A$2:$A$251,0)))),$E501,INDEX(GroceryNSAF!E$2:E$251,MATCH(GroceryNSA!$C501,GroceryNSAF!$A$2:$A$251,0))),NA())</f>
        <v>55616.325818194397</v>
      </c>
      <c r="J501" s="25">
        <f>IFERROR(IF(AND(ISERROR($E502),ISERROR(INDEX(GroceryNSAF!F$2:F$251,MATCH(GroceryNSA!$C501,GroceryNSAF!$A$2:$A$251,0)))),$E501,INDEX(GroceryNSAF!F$2:F$251,MATCH(GroceryNSA!$C501,GroceryNSAF!$A$2:$A$251,0))),NA())</f>
        <v>86279.082161397804</v>
      </c>
    </row>
    <row r="502" spans="1:10" x14ac:dyDescent="0.25">
      <c r="A502" s="23">
        <f t="shared" ref="A502:A565" si="25">MONTH(D502)</f>
        <v>9</v>
      </c>
      <c r="B502" s="23">
        <f t="shared" ref="B502:B565" si="26">YEAR(D502)</f>
        <v>2033</v>
      </c>
      <c r="C502" s="23">
        <v>501</v>
      </c>
      <c r="D502" s="24">
        <v>48823</v>
      </c>
      <c r="E502" s="25" t="e">
        <f>IF(ISBLANK(table!F502),NA(),table!F502)</f>
        <v>#N/A</v>
      </c>
      <c r="F502" s="26">
        <f>IFERROR(IF(AND(ISERROR($E503),ISERROR(INDEX(GroceryNSAF!B$2:B$251,MATCH(GroceryNSA!$C502,GroceryNSAF!$A$2:$A$251,0)))),$E502,INDEX(GroceryNSAF!B$2:B$251,MATCH(GroceryNSA!$C502,GroceryNSAF!$A$2:$A$251,0))),NA())</f>
        <v>70947.704035548901</v>
      </c>
      <c r="G502" s="25">
        <f>IFERROR(IF(AND(ISERROR($E503),ISERROR(INDEX(GroceryNSAF!C$2:C$251,MATCH(GroceryNSA!$C502,GroceryNSAF!$A$2:$A$251,0)))),$E502,INDEX(GroceryNSAF!C$2:C$251,MATCH(GroceryNSA!$C502,GroceryNSAF!$A$2:$A$251,0))),NA())</f>
        <v>60885.404132449803</v>
      </c>
      <c r="H502" s="25">
        <f>IFERROR(IF(AND(ISERROR($E503),ISERROR(INDEX(GroceryNSAF!D$2:D$251,MATCH(GroceryNSA!$C502,GroceryNSAF!$A$2:$A$251,0)))),$E502,INDEX(GroceryNSAF!D$2:D$251,MATCH(GroceryNSA!$C502,GroceryNSAF!$A$2:$A$251,0))),NA())</f>
        <v>81010.003938648093</v>
      </c>
      <c r="I502" s="25">
        <f>IFERROR(IF(AND(ISERROR($E503),ISERROR(INDEX(GroceryNSAF!E$2:E$251,MATCH(GroceryNSA!$C502,GroceryNSAF!$A$2:$A$251,0)))),$E502,INDEX(GroceryNSAF!E$2:E$251,MATCH(GroceryNSA!$C502,GroceryNSAF!$A$2:$A$251,0))),NA())</f>
        <v>55558.744323003702</v>
      </c>
      <c r="J502" s="25">
        <f>IFERROR(IF(AND(ISERROR($E503),ISERROR(INDEX(GroceryNSAF!F$2:F$251,MATCH(GroceryNSA!$C502,GroceryNSAF!$A$2:$A$251,0)))),$E502,INDEX(GroceryNSAF!F$2:F$251,MATCH(GroceryNSA!$C502,GroceryNSAF!$A$2:$A$251,0))),NA())</f>
        <v>86336.663748094201</v>
      </c>
    </row>
    <row r="503" spans="1:10" x14ac:dyDescent="0.25">
      <c r="A503" s="23">
        <f t="shared" si="25"/>
        <v>10</v>
      </c>
      <c r="B503" s="23">
        <f t="shared" si="26"/>
        <v>2033</v>
      </c>
      <c r="C503" s="23">
        <v>502</v>
      </c>
      <c r="D503" s="24">
        <v>48853</v>
      </c>
      <c r="E503" s="25" t="e">
        <f>IF(ISBLANK(table!F503),NA(),table!F503)</f>
        <v>#N/A</v>
      </c>
      <c r="F503" s="26">
        <f>IFERROR(IF(AND(ISERROR($E504),ISERROR(INDEX(GroceryNSAF!B$2:B$251,MATCH(GroceryNSA!$C503,GroceryNSAF!$A$2:$A$251,0)))),$E503,INDEX(GroceryNSAF!B$2:B$251,MATCH(GroceryNSA!$C503,GroceryNSAF!$A$2:$A$251,0))),NA())</f>
        <v>70947.704014189396</v>
      </c>
      <c r="G503" s="25">
        <f>IFERROR(IF(AND(ISERROR($E504),ISERROR(INDEX(GroceryNSAF!C$2:C$251,MATCH(GroceryNSA!$C503,GroceryNSAF!$A$2:$A$251,0)))),$E503,INDEX(GroceryNSAF!C$2:C$251,MATCH(GroceryNSA!$C503,GroceryNSAF!$A$2:$A$251,0))),NA())</f>
        <v>60847.893919813199</v>
      </c>
      <c r="H503" s="25">
        <f>IFERROR(IF(AND(ISERROR($E504),ISERROR(INDEX(GroceryNSAF!D$2:D$251,MATCH(GroceryNSA!$C503,GroceryNSAF!$A$2:$A$251,0)))),$E503,INDEX(GroceryNSAF!D$2:D$251,MATCH(GroceryNSA!$C503,GroceryNSAF!$A$2:$A$251,0))),NA())</f>
        <v>81047.514108565607</v>
      </c>
      <c r="I503" s="25">
        <f>IFERROR(IF(AND(ISERROR($E504),ISERROR(INDEX(GroceryNSAF!E$2:E$251,MATCH(GroceryNSA!$C503,GroceryNSAF!$A$2:$A$251,0)))),$E503,INDEX(GroceryNSAF!E$2:E$251,MATCH(GroceryNSA!$C503,GroceryNSAF!$A$2:$A$251,0))),NA())</f>
        <v>55501.377414557501</v>
      </c>
      <c r="J503" s="25">
        <f>IFERROR(IF(AND(ISERROR($E504),ISERROR(INDEX(GroceryNSAF!F$2:F$251,MATCH(GroceryNSA!$C503,GroceryNSAF!$A$2:$A$251,0)))),$E503,INDEX(GroceryNSAF!F$2:F$251,MATCH(GroceryNSA!$C503,GroceryNSAF!$A$2:$A$251,0))),NA())</f>
        <v>86394.030613821305</v>
      </c>
    </row>
    <row r="504" spans="1:10" x14ac:dyDescent="0.25">
      <c r="A504" s="23">
        <f t="shared" si="25"/>
        <v>11</v>
      </c>
      <c r="B504" s="23">
        <f t="shared" si="26"/>
        <v>2033</v>
      </c>
      <c r="C504" s="23">
        <v>503</v>
      </c>
      <c r="D504" s="24">
        <v>48884</v>
      </c>
      <c r="E504" s="25" t="e">
        <f>IF(ISBLANK(table!F504),NA(),table!F504)</f>
        <v>#N/A</v>
      </c>
      <c r="F504" s="26">
        <f>IFERROR(IF(AND(ISERROR($E505),ISERROR(INDEX(GroceryNSAF!B$2:B$251,MATCH(GroceryNSA!$C504,GroceryNSAF!$A$2:$A$251,0)))),$E504,INDEX(GroceryNSAF!B$2:B$251,MATCH(GroceryNSA!$C504,GroceryNSAF!$A$2:$A$251,0))),NA())</f>
        <v>70947.704012090297</v>
      </c>
      <c r="G504" s="25">
        <f>IFERROR(IF(AND(ISERROR($E505),ISERROR(INDEX(GroceryNSAF!C$2:C$251,MATCH(GroceryNSA!$C504,GroceryNSAF!$A$2:$A$251,0)))),$E504,INDEX(GroceryNSAF!C$2:C$251,MATCH(GroceryNSA!$C504,GroceryNSAF!$A$2:$A$251,0))),NA())</f>
        <v>60810.522523721404</v>
      </c>
      <c r="H504" s="25">
        <f>IFERROR(IF(AND(ISERROR($E505),ISERROR(INDEX(GroceryNSAF!D$2:D$251,MATCH(GroceryNSA!$C504,GroceryNSAF!$A$2:$A$251,0)))),$E504,INDEX(GroceryNSAF!D$2:D$251,MATCH(GroceryNSA!$C504,GroceryNSAF!$A$2:$A$251,0))),NA())</f>
        <v>81084.885500459204</v>
      </c>
      <c r="I504" s="25">
        <f>IFERROR(IF(AND(ISERROR($E505),ISERROR(INDEX(GroceryNSAF!E$2:E$251,MATCH(GroceryNSA!$C504,GroceryNSAF!$A$2:$A$251,0)))),$E504,INDEX(GroceryNSAF!E$2:E$251,MATCH(GroceryNSA!$C504,GroceryNSAF!$A$2:$A$251,0))),NA())</f>
        <v>55444.222797500202</v>
      </c>
      <c r="J504" s="25">
        <f>IFERROR(IF(AND(ISERROR($E505),ISERROR(INDEX(GroceryNSAF!F$2:F$251,MATCH(GroceryNSA!$C504,GroceryNSAF!$A$2:$A$251,0)))),$E504,INDEX(GroceryNSAF!F$2:F$251,MATCH(GroceryNSA!$C504,GroceryNSAF!$A$2:$A$251,0))),NA())</f>
        <v>86451.185226680303</v>
      </c>
    </row>
    <row r="505" spans="1:10" x14ac:dyDescent="0.25">
      <c r="A505" s="23">
        <f t="shared" si="25"/>
        <v>12</v>
      </c>
      <c r="B505" s="23">
        <f t="shared" si="26"/>
        <v>2033</v>
      </c>
      <c r="C505" s="23">
        <v>504</v>
      </c>
      <c r="D505" s="24">
        <v>48914</v>
      </c>
      <c r="E505" s="25" t="e">
        <f>IF(ISBLANK(table!F505),NA(),table!F505)</f>
        <v>#N/A</v>
      </c>
      <c r="F505" s="26">
        <f>IFERROR(IF(AND(ISERROR($E506),ISERROR(INDEX(GroceryNSAF!B$2:B$251,MATCH(GroceryNSA!$C505,GroceryNSAF!$A$2:$A$251,0)))),$E505,INDEX(GroceryNSAF!B$2:B$251,MATCH(GroceryNSA!$C505,GroceryNSAF!$A$2:$A$251,0))),NA())</f>
        <v>70947.704031401998</v>
      </c>
      <c r="G505" s="25">
        <f>IFERROR(IF(AND(ISERROR($E506),ISERROR(INDEX(GroceryNSAF!C$2:C$251,MATCH(GroceryNSA!$C505,GroceryNSAF!$A$2:$A$251,0)))),$E505,INDEX(GroceryNSAF!C$2:C$251,MATCH(GroceryNSA!$C505,GroceryNSAF!$A$2:$A$251,0))),NA())</f>
        <v>60773.288414707997</v>
      </c>
      <c r="H505" s="25">
        <f>IFERROR(IF(AND(ISERROR($E506),ISERROR(INDEX(GroceryNSAF!D$2:D$251,MATCH(GroceryNSA!$C505,GroceryNSAF!$A$2:$A$251,0)))),$E505,INDEX(GroceryNSAF!D$2:D$251,MATCH(GroceryNSA!$C505,GroceryNSAF!$A$2:$A$251,0))),NA())</f>
        <v>81122.119648096006</v>
      </c>
      <c r="I505" s="25">
        <f>IFERROR(IF(AND(ISERROR($E506),ISERROR(INDEX(GroceryNSAF!E$2:E$251,MATCH(GroceryNSA!$C505,GroceryNSAF!$A$2:$A$251,0)))),$E505,INDEX(GroceryNSAF!E$2:E$251,MATCH(GroceryNSA!$C505,GroceryNSAF!$A$2:$A$251,0))),NA())</f>
        <v>55387.278131576597</v>
      </c>
      <c r="J505" s="25">
        <f>IFERROR(IF(AND(ISERROR($E506),ISERROR(INDEX(GroceryNSAF!F$2:F$251,MATCH(GroceryNSA!$C505,GroceryNSAF!$A$2:$A$251,0)))),$E505,INDEX(GroceryNSAF!F$2:F$251,MATCH(GroceryNSA!$C505,GroceryNSAF!$A$2:$A$251,0))),NA())</f>
        <v>86508.129931227406</v>
      </c>
    </row>
    <row r="506" spans="1:10" x14ac:dyDescent="0.25">
      <c r="A506" s="23">
        <f t="shared" si="25"/>
        <v>1</v>
      </c>
      <c r="B506" s="23">
        <f t="shared" si="26"/>
        <v>2034</v>
      </c>
      <c r="C506" s="23">
        <v>505</v>
      </c>
      <c r="D506" s="24">
        <v>48945</v>
      </c>
      <c r="E506" s="25" t="e">
        <f>IF(ISBLANK(table!F506),NA(),table!F506)</f>
        <v>#N/A</v>
      </c>
      <c r="F506" s="26">
        <f>IFERROR(IF(AND(ISERROR($E507),ISERROR(INDEX(GroceryNSAF!B$2:B$251,MATCH(GroceryNSA!$C506,GroceryNSAF!$A$2:$A$251,0)))),$E506,INDEX(GroceryNSAF!B$2:B$251,MATCH(GroceryNSA!$C506,GroceryNSAF!$A$2:$A$251,0))),NA())</f>
        <v>70947.704003657607</v>
      </c>
      <c r="G506" s="25">
        <f>IFERROR(IF(AND(ISERROR($E507),ISERROR(INDEX(GroceryNSAF!C$2:C$251,MATCH(GroceryNSA!$C506,GroceryNSAF!$A$2:$A$251,0)))),$E506,INDEX(GroceryNSAF!C$2:C$251,MATCH(GroceryNSA!$C506,GroceryNSAF!$A$2:$A$251,0))),NA())</f>
        <v>60736.190025534001</v>
      </c>
      <c r="H506" s="25">
        <f>IFERROR(IF(AND(ISERROR($E507),ISERROR(INDEX(GroceryNSAF!D$2:D$251,MATCH(GroceryNSA!$C506,GroceryNSAF!$A$2:$A$251,0)))),$E506,INDEX(GroceryNSAF!D$2:D$251,MATCH(GroceryNSA!$C506,GroceryNSAF!$A$2:$A$251,0))),NA())</f>
        <v>81159.217981781199</v>
      </c>
      <c r="I506" s="25">
        <f>IFERROR(IF(AND(ISERROR($E507),ISERROR(INDEX(GroceryNSAF!E$2:E$251,MATCH(GroceryNSA!$C506,GroceryNSAF!$A$2:$A$251,0)))),$E506,INDEX(GroceryNSAF!E$2:E$251,MATCH(GroceryNSA!$C506,GroceryNSAF!$A$2:$A$251,0))),NA())</f>
        <v>55330.541056145201</v>
      </c>
      <c r="J506" s="25">
        <f>IFERROR(IF(AND(ISERROR($E507),ISERROR(INDEX(GroceryNSAF!F$2:F$251,MATCH(GroceryNSA!$C506,GroceryNSAF!$A$2:$A$251,0)))),$E506,INDEX(GroceryNSAF!F$2:F$251,MATCH(GroceryNSA!$C506,GroceryNSAF!$A$2:$A$251,0))),NA())</f>
        <v>86564.866951169897</v>
      </c>
    </row>
    <row r="507" spans="1:10" x14ac:dyDescent="0.25">
      <c r="A507" s="23">
        <f t="shared" si="25"/>
        <v>2</v>
      </c>
      <c r="B507" s="23">
        <f t="shared" si="26"/>
        <v>2034</v>
      </c>
      <c r="C507" s="23">
        <v>506</v>
      </c>
      <c r="D507" s="24">
        <v>48976</v>
      </c>
      <c r="E507" s="25" t="e">
        <f>IF(ISBLANK(table!F507),NA(),table!F507)</f>
        <v>#N/A</v>
      </c>
      <c r="F507" s="26">
        <f>IFERROR(IF(AND(ISERROR($E508),ISERROR(INDEX(GroceryNSAF!B$2:B$251,MATCH(GroceryNSA!$C507,GroceryNSAF!$A$2:$A$251,0)))),$E507,INDEX(GroceryNSAF!B$2:B$251,MATCH(GroceryNSA!$C507,GroceryNSAF!$A$2:$A$251,0))),NA())</f>
        <v>70947.704031214002</v>
      </c>
      <c r="G507" s="25">
        <f>IFERROR(IF(AND(ISERROR($E508),ISERROR(INDEX(GroceryNSAF!C$2:C$251,MATCH(GroceryNSA!$C507,GroceryNSAF!$A$2:$A$251,0)))),$E507,INDEX(GroceryNSAF!C$2:C$251,MATCH(GroceryNSA!$C507,GroceryNSAF!$A$2:$A$251,0))),NA())</f>
        <v>60699.225981630399</v>
      </c>
      <c r="H507" s="25">
        <f>IFERROR(IF(AND(ISERROR($E508),ISERROR(INDEX(GroceryNSAF!D$2:D$251,MATCH(GroceryNSA!$C507,GroceryNSAF!$A$2:$A$251,0)))),$E507,INDEX(GroceryNSAF!D$2:D$251,MATCH(GroceryNSA!$C507,GroceryNSAF!$A$2:$A$251,0))),NA())</f>
        <v>81196.182080797604</v>
      </c>
      <c r="I507" s="25">
        <f>IFERROR(IF(AND(ISERROR($E508),ISERROR(INDEX(GroceryNSAF!E$2:E$251,MATCH(GroceryNSA!$C507,GroceryNSAF!$A$2:$A$251,0)))),$E507,INDEX(GroceryNSAF!E$2:E$251,MATCH(GroceryNSA!$C507,GroceryNSAF!$A$2:$A$251,0))),NA())</f>
        <v>55274.009414800101</v>
      </c>
      <c r="J507" s="25">
        <f>IFERROR(IF(AND(ISERROR($E508),ISERROR(INDEX(GroceryNSAF!F$2:F$251,MATCH(GroceryNSA!$C507,GroceryNSAF!$A$2:$A$251,0)))),$E507,INDEX(GroceryNSAF!F$2:F$251,MATCH(GroceryNSA!$C507,GroceryNSAF!$A$2:$A$251,0))),NA())</f>
        <v>86621.398647627895</v>
      </c>
    </row>
    <row r="508" spans="1:10" x14ac:dyDescent="0.25">
      <c r="A508" s="23">
        <f t="shared" si="25"/>
        <v>3</v>
      </c>
      <c r="B508" s="23">
        <f t="shared" si="26"/>
        <v>2034</v>
      </c>
      <c r="C508" s="23">
        <v>507</v>
      </c>
      <c r="D508" s="24">
        <v>49004</v>
      </c>
      <c r="E508" s="25" t="e">
        <f>IF(ISBLANK(table!F508),NA(),table!F508)</f>
        <v>#N/A</v>
      </c>
      <c r="F508" s="26">
        <f>IFERROR(IF(AND(ISERROR($E509),ISERROR(INDEX(GroceryNSAF!B$2:B$251,MATCH(GroceryNSA!$C508,GroceryNSAF!$A$2:$A$251,0)))),$E508,INDEX(GroceryNSAF!B$2:B$251,MATCH(GroceryNSA!$C508,GroceryNSAF!$A$2:$A$251,0))),NA())</f>
        <v>70947.704010309302</v>
      </c>
      <c r="G508" s="25">
        <f>IFERROR(IF(AND(ISERROR($E509),ISERROR(INDEX(GroceryNSAF!C$2:C$251,MATCH(GroceryNSA!$C508,GroceryNSAF!$A$2:$A$251,0)))),$E508,INDEX(GroceryNSAF!C$2:C$251,MATCH(GroceryNSA!$C508,GroceryNSAF!$A$2:$A$251,0))),NA())</f>
        <v>60662.394733152098</v>
      </c>
      <c r="H508" s="25">
        <f>IFERROR(IF(AND(ISERROR($E509),ISERROR(INDEX(GroceryNSAF!D$2:D$251,MATCH(GroceryNSA!$C508,GroceryNSAF!$A$2:$A$251,0)))),$E508,INDEX(GroceryNSAF!D$2:D$251,MATCH(GroceryNSA!$C508,GroceryNSAF!$A$2:$A$251,0))),NA())</f>
        <v>81233.0132874665</v>
      </c>
      <c r="I508" s="25">
        <f>IFERROR(IF(AND(ISERROR($E509),ISERROR(INDEX(GroceryNSAF!E$2:E$251,MATCH(GroceryNSA!$C508,GroceryNSAF!$A$2:$A$251,0)))),$E508,INDEX(GroceryNSAF!E$2:E$251,MATCH(GroceryNSA!$C508,GroceryNSAF!$A$2:$A$251,0))),NA())</f>
        <v>55217.680892185803</v>
      </c>
      <c r="J508" s="25">
        <f>IFERROR(IF(AND(ISERROR($E509),ISERROR(INDEX(GroceryNSAF!F$2:F$251,MATCH(GroceryNSA!$C508,GroceryNSAF!$A$2:$A$251,0)))),$E508,INDEX(GroceryNSAF!F$2:F$251,MATCH(GroceryNSA!$C508,GroceryNSAF!$A$2:$A$251,0))),NA())</f>
        <v>86677.727128432802</v>
      </c>
    </row>
    <row r="509" spans="1:10" x14ac:dyDescent="0.25">
      <c r="A509" s="23">
        <f t="shared" si="25"/>
        <v>4</v>
      </c>
      <c r="B509" s="23">
        <f t="shared" si="26"/>
        <v>2034</v>
      </c>
      <c r="C509" s="23">
        <v>508</v>
      </c>
      <c r="D509" s="24">
        <v>49035</v>
      </c>
      <c r="E509" s="25" t="e">
        <f>IF(ISBLANK(table!F509),NA(),table!F509)</f>
        <v>#N/A</v>
      </c>
      <c r="F509" s="26">
        <f>IFERROR(IF(AND(ISERROR($E510),ISERROR(INDEX(GroceryNSAF!B$2:B$251,MATCH(GroceryNSA!$C509,GroceryNSAF!$A$2:$A$251,0)))),$E509,INDEX(GroceryNSAF!B$2:B$251,MATCH(GroceryNSA!$C509,GroceryNSAF!$A$2:$A$251,0))),NA())</f>
        <v>70947.704021254802</v>
      </c>
      <c r="G509" s="25">
        <f>IFERROR(IF(AND(ISERROR($E510),ISERROR(INDEX(GroceryNSAF!C$2:C$251,MATCH(GroceryNSA!$C509,GroceryNSAF!$A$2:$A$251,0)))),$E509,INDEX(GroceryNSAF!C$2:C$251,MATCH(GroceryNSA!$C509,GroceryNSAF!$A$2:$A$251,0))),NA())</f>
        <v>60625.694937573397</v>
      </c>
      <c r="H509" s="25">
        <f>IFERROR(IF(AND(ISERROR($E510),ISERROR(INDEX(GroceryNSAF!D$2:D$251,MATCH(GroceryNSA!$C509,GroceryNSAF!$A$2:$A$251,0)))),$E509,INDEX(GroceryNSAF!D$2:D$251,MATCH(GroceryNSA!$C509,GroceryNSAF!$A$2:$A$251,0))),NA())</f>
        <v>81269.713104936294</v>
      </c>
      <c r="I509" s="25">
        <f>IFERROR(IF(AND(ISERROR($E510),ISERROR(INDEX(GroceryNSAF!E$2:E$251,MATCH(GroceryNSA!$C509,GroceryNSAF!$A$2:$A$251,0)))),$E509,INDEX(GroceryNSAF!E$2:E$251,MATCH(GroceryNSA!$C509,GroceryNSAF!$A$2:$A$251,0))),NA())</f>
        <v>55161.553392572401</v>
      </c>
      <c r="J509" s="25">
        <f>IFERROR(IF(AND(ISERROR($E510),ISERROR(INDEX(GroceryNSAF!F$2:F$251,MATCH(GroceryNSA!$C509,GroceryNSAF!$A$2:$A$251,0)))),$E509,INDEX(GroceryNSAF!F$2:F$251,MATCH(GroceryNSA!$C509,GroceryNSAF!$A$2:$A$251,0))),NA())</f>
        <v>86733.854649937304</v>
      </c>
    </row>
    <row r="510" spans="1:10" x14ac:dyDescent="0.25">
      <c r="A510" s="23">
        <f t="shared" si="25"/>
        <v>5</v>
      </c>
      <c r="B510" s="23">
        <f t="shared" si="26"/>
        <v>2034</v>
      </c>
      <c r="C510" s="23">
        <v>509</v>
      </c>
      <c r="D510" s="24">
        <v>49065</v>
      </c>
      <c r="E510" s="25" t="e">
        <f>IF(ISBLANK(table!F510),NA(),table!F510)</f>
        <v>#N/A</v>
      </c>
      <c r="F510" s="26">
        <f>IFERROR(IF(AND(ISERROR($E511),ISERROR(INDEX(GroceryNSAF!B$2:B$251,MATCH(GroceryNSA!$C510,GroceryNSAF!$A$2:$A$251,0)))),$E510,INDEX(GroceryNSAF!B$2:B$251,MATCH(GroceryNSA!$C510,GroceryNSAF!$A$2:$A$251,0))),NA())</f>
        <v>70947.704020412697</v>
      </c>
      <c r="G510" s="25">
        <f>IFERROR(IF(AND(ISERROR($E511),ISERROR(INDEX(GroceryNSAF!C$2:C$251,MATCH(GroceryNSA!$C510,GroceryNSAF!$A$2:$A$251,0)))),$E510,INDEX(GroceryNSAF!C$2:C$251,MATCH(GroceryNSA!$C510,GroceryNSAF!$A$2:$A$251,0))),NA())</f>
        <v>60589.1251542639</v>
      </c>
      <c r="H510" s="25">
        <f>IFERROR(IF(AND(ISERROR($E511),ISERROR(INDEX(GroceryNSAF!D$2:D$251,MATCH(GroceryNSA!$C510,GroceryNSAF!$A$2:$A$251,0)))),$E510,INDEX(GroceryNSAF!D$2:D$251,MATCH(GroceryNSA!$C510,GroceryNSAF!$A$2:$A$251,0))),NA())</f>
        <v>81306.282886561501</v>
      </c>
      <c r="I510" s="25">
        <f>IFERROR(IF(AND(ISERROR($E511),ISERROR(INDEX(GroceryNSAF!E$2:E$251,MATCH(GroceryNSA!$C510,GroceryNSAF!$A$2:$A$251,0)))),$E510,INDEX(GroceryNSAF!E$2:E$251,MATCH(GroceryNSA!$C510,GroceryNSAF!$A$2:$A$251,0))),NA())</f>
        <v>55105.624735805999</v>
      </c>
      <c r="J510" s="25">
        <f>IFERROR(IF(AND(ISERROR($E511),ISERROR(INDEX(GroceryNSAF!F$2:F$251,MATCH(GroceryNSA!$C510,GroceryNSAF!$A$2:$A$251,0)))),$E510,INDEX(GroceryNSAF!F$2:F$251,MATCH(GroceryNSA!$C510,GroceryNSAF!$A$2:$A$251,0))),NA())</f>
        <v>86789.783305019402</v>
      </c>
    </row>
    <row r="511" spans="1:10" x14ac:dyDescent="0.25">
      <c r="A511" s="23">
        <f t="shared" si="25"/>
        <v>6</v>
      </c>
      <c r="B511" s="23">
        <f t="shared" si="26"/>
        <v>2034</v>
      </c>
      <c r="C511" s="23">
        <v>510</v>
      </c>
      <c r="D511" s="24">
        <v>49096</v>
      </c>
      <c r="E511" s="25" t="e">
        <f>IF(ISBLANK(table!F511),NA(),table!F511)</f>
        <v>#N/A</v>
      </c>
      <c r="F511" s="26">
        <f>IFERROR(IF(AND(ISERROR($E512),ISERROR(INDEX(GroceryNSAF!B$2:B$251,MATCH(GroceryNSA!$C511,GroceryNSAF!$A$2:$A$251,0)))),$E511,INDEX(GroceryNSAF!B$2:B$251,MATCH(GroceryNSA!$C511,GroceryNSAF!$A$2:$A$251,0))),NA())</f>
        <v>70947.704013428694</v>
      </c>
      <c r="G511" s="25">
        <f>IFERROR(IF(AND(ISERROR($E512),ISERROR(INDEX(GroceryNSAF!C$2:C$251,MATCH(GroceryNSA!$C511,GroceryNSAF!$A$2:$A$251,0)))),$E511,INDEX(GroceryNSAF!C$2:C$251,MATCH(GroceryNSA!$C511,GroceryNSAF!$A$2:$A$251,0))),NA())</f>
        <v>60552.684017397201</v>
      </c>
      <c r="H511" s="25">
        <f>IFERROR(IF(AND(ISERROR($E512),ISERROR(INDEX(GroceryNSAF!D$2:D$251,MATCH(GroceryNSA!$C511,GroceryNSAF!$A$2:$A$251,0)))),$E511,INDEX(GroceryNSAF!D$2:D$251,MATCH(GroceryNSA!$C511,GroceryNSAF!$A$2:$A$251,0))),NA())</f>
        <v>81342.724009460202</v>
      </c>
      <c r="I511" s="25">
        <f>IFERROR(IF(AND(ISERROR($E512),ISERROR(INDEX(GroceryNSAF!E$2:E$251,MATCH(GroceryNSA!$C511,GroceryNSAF!$A$2:$A$251,0)))),$E511,INDEX(GroceryNSAF!E$2:E$251,MATCH(GroceryNSA!$C511,GroceryNSAF!$A$2:$A$251,0))),NA())</f>
        <v>55049.892830046898</v>
      </c>
      <c r="J511" s="25">
        <f>IFERROR(IF(AND(ISERROR($E512),ISERROR(INDEX(GroceryNSAF!F$2:F$251,MATCH(GroceryNSA!$C511,GroceryNSAF!$A$2:$A$251,0)))),$E511,INDEX(GroceryNSAF!F$2:F$251,MATCH(GroceryNSA!$C511,GroceryNSAF!$A$2:$A$251,0))),NA())</f>
        <v>86845.515196810506</v>
      </c>
    </row>
    <row r="512" spans="1:10" x14ac:dyDescent="0.25">
      <c r="A512" s="23">
        <f t="shared" si="25"/>
        <v>7</v>
      </c>
      <c r="B512" s="23">
        <f t="shared" si="26"/>
        <v>2034</v>
      </c>
      <c r="C512" s="23">
        <v>511</v>
      </c>
      <c r="D512" s="24">
        <v>49126</v>
      </c>
      <c r="E512" s="25" t="e">
        <f>IF(ISBLANK(table!F512),NA(),table!F512)</f>
        <v>#N/A</v>
      </c>
      <c r="F512" s="26">
        <f>IFERROR(IF(AND(ISERROR($E513),ISERROR(INDEX(GroceryNSAF!B$2:B$251,MATCH(GroceryNSA!$C512,GroceryNSAF!$A$2:$A$251,0)))),$E512,INDEX(GroceryNSAF!B$2:B$251,MATCH(GroceryNSA!$C512,GroceryNSAF!$A$2:$A$251,0))),NA())</f>
        <v>70947.704024670893</v>
      </c>
      <c r="G512" s="25">
        <f>IFERROR(IF(AND(ISERROR($E513),ISERROR(INDEX(GroceryNSAF!C$2:C$251,MATCH(GroceryNSA!$C512,GroceryNSAF!$A$2:$A$251,0)))),$E512,INDEX(GroceryNSAF!C$2:C$251,MATCH(GroceryNSA!$C512,GroceryNSAF!$A$2:$A$251,0))),NA())</f>
        <v>60516.370201912599</v>
      </c>
      <c r="H512" s="25">
        <f>IFERROR(IF(AND(ISERROR($E513),ISERROR(INDEX(GroceryNSAF!D$2:D$251,MATCH(GroceryNSA!$C512,GroceryNSAF!$A$2:$A$251,0)))),$E512,INDEX(GroceryNSAF!D$2:D$251,MATCH(GroceryNSA!$C512,GroceryNSAF!$A$2:$A$251,0))),NA())</f>
        <v>81379.037847429194</v>
      </c>
      <c r="I512" s="25">
        <f>IFERROR(IF(AND(ISERROR($E513),ISERROR(INDEX(GroceryNSAF!E$2:E$251,MATCH(GroceryNSA!$C512,GroceryNSAF!$A$2:$A$251,0)))),$E512,INDEX(GroceryNSAF!E$2:E$251,MATCH(GroceryNSA!$C512,GroceryNSAF!$A$2:$A$251,0))),NA())</f>
        <v>54994.355635889799</v>
      </c>
      <c r="J512" s="25">
        <f>IFERROR(IF(AND(ISERROR($E513),ISERROR(INDEX(GroceryNSAF!F$2:F$251,MATCH(GroceryNSA!$C512,GroceryNSAF!$A$2:$A$251,0)))),$E512,INDEX(GroceryNSAF!F$2:F$251,MATCH(GroceryNSA!$C512,GroceryNSAF!$A$2:$A$251,0))),NA())</f>
        <v>86901.052413451995</v>
      </c>
    </row>
    <row r="513" spans="1:10" x14ac:dyDescent="0.25">
      <c r="A513" s="23">
        <f t="shared" si="25"/>
        <v>8</v>
      </c>
      <c r="B513" s="23">
        <f t="shared" si="26"/>
        <v>2034</v>
      </c>
      <c r="C513" s="23">
        <v>512</v>
      </c>
      <c r="D513" s="24">
        <v>49157</v>
      </c>
      <c r="E513" s="25" t="e">
        <f>IF(ISBLANK(table!F513),NA(),table!F513)</f>
        <v>#N/A</v>
      </c>
      <c r="F513" s="26">
        <f>IFERROR(IF(AND(ISERROR($E514),ISERROR(INDEX(GroceryNSAF!B$2:B$251,MATCH(GroceryNSA!$C513,GroceryNSAF!$A$2:$A$251,0)))),$E513,INDEX(GroceryNSAF!B$2:B$251,MATCH(GroceryNSA!$C513,GroceryNSAF!$A$2:$A$251,0))),NA())</f>
        <v>70947.704012870003</v>
      </c>
      <c r="G513" s="25">
        <f>IFERROR(IF(AND(ISERROR($E514),ISERROR(INDEX(GroceryNSAF!C$2:C$251,MATCH(GroceryNSA!$C513,GroceryNSAF!$A$2:$A$251,0)))),$E513,INDEX(GroceryNSAF!C$2:C$251,MATCH(GroceryNSA!$C513,GroceryNSAF!$A$2:$A$251,0))),NA())</f>
        <v>60480.1823427036</v>
      </c>
      <c r="H513" s="25">
        <f>IFERROR(IF(AND(ISERROR($E514),ISERROR(INDEX(GroceryNSAF!D$2:D$251,MATCH(GroceryNSA!$C513,GroceryNSAF!$A$2:$A$251,0)))),$E513,INDEX(GroceryNSAF!D$2:D$251,MATCH(GroceryNSA!$C513,GroceryNSAF!$A$2:$A$251,0))),NA())</f>
        <v>81415.225683036304</v>
      </c>
      <c r="I513" s="25">
        <f>IFERROR(IF(AND(ISERROR($E514),ISERROR(INDEX(GroceryNSAF!E$2:E$251,MATCH(GroceryNSA!$C513,GroceryNSAF!$A$2:$A$251,0)))),$E513,INDEX(GroceryNSAF!E$2:E$251,MATCH(GroceryNSA!$C513,GroceryNSAF!$A$2:$A$251,0))),NA())</f>
        <v>54939.011087431398</v>
      </c>
      <c r="J513" s="25">
        <f>IFERROR(IF(AND(ISERROR($E514),ISERROR(INDEX(GroceryNSAF!F$2:F$251,MATCH(GroceryNSA!$C513,GroceryNSAF!$A$2:$A$251,0)))),$E513,INDEX(GroceryNSAF!F$2:F$251,MATCH(GroceryNSA!$C513,GroceryNSAF!$A$2:$A$251,0))),NA())</f>
        <v>86956.396938308593</v>
      </c>
    </row>
    <row r="514" spans="1:10" x14ac:dyDescent="0.25">
      <c r="A514" s="23">
        <f t="shared" si="25"/>
        <v>9</v>
      </c>
      <c r="B514" s="23">
        <f t="shared" si="26"/>
        <v>2034</v>
      </c>
      <c r="C514" s="23">
        <v>513</v>
      </c>
      <c r="D514" s="24">
        <v>49188</v>
      </c>
      <c r="E514" s="25" t="e">
        <f>IF(ISBLANK(table!F514),NA(),table!F514)</f>
        <v>#N/A</v>
      </c>
      <c r="F514" s="26">
        <f>IFERROR(IF(AND(ISERROR($E515),ISERROR(INDEX(GroceryNSAF!B$2:B$251,MATCH(GroceryNSA!$C514,GroceryNSAF!$A$2:$A$251,0)))),$E514,INDEX(GroceryNSAF!B$2:B$251,MATCH(GroceryNSA!$C514,GroceryNSAF!$A$2:$A$251,0))),NA())</f>
        <v>70947.704022305101</v>
      </c>
      <c r="G514" s="25">
        <f>IFERROR(IF(AND(ISERROR($E515),ISERROR(INDEX(GroceryNSAF!C$2:C$251,MATCH(GroceryNSA!$C514,GroceryNSAF!$A$2:$A$251,0)))),$E514,INDEX(GroceryNSAF!C$2:C$251,MATCH(GroceryNSA!$C514,GroceryNSAF!$A$2:$A$251,0))),NA())</f>
        <v>60444.119181145303</v>
      </c>
      <c r="H514" s="25">
        <f>IFERROR(IF(AND(ISERROR($E515),ISERROR(INDEX(GroceryNSAF!D$2:D$251,MATCH(GroceryNSA!$C514,GroceryNSAF!$A$2:$A$251,0)))),$E514,INDEX(GroceryNSAF!D$2:D$251,MATCH(GroceryNSA!$C514,GroceryNSAF!$A$2:$A$251,0))),NA())</f>
        <v>81451.288863465001</v>
      </c>
      <c r="I514" s="25">
        <f>IFERROR(IF(AND(ISERROR($E515),ISERROR(INDEX(GroceryNSAF!E$2:E$251,MATCH(GroceryNSA!$C514,GroceryNSAF!$A$2:$A$251,0)))),$E514,INDEX(GroceryNSAF!E$2:E$251,MATCH(GroceryNSA!$C514,GroceryNSAF!$A$2:$A$251,0))),NA())</f>
        <v>54883.857236330601</v>
      </c>
      <c r="J514" s="25">
        <f>IFERROR(IF(AND(ISERROR($E515),ISERROR(INDEX(GroceryNSAF!F$2:F$251,MATCH(GroceryNSA!$C514,GroceryNSAF!$A$2:$A$251,0)))),$E514,INDEX(GroceryNSAF!F$2:F$251,MATCH(GroceryNSA!$C514,GroceryNSAF!$A$2:$A$251,0))),NA())</f>
        <v>87011.5508082796</v>
      </c>
    </row>
    <row r="515" spans="1:10" x14ac:dyDescent="0.25">
      <c r="A515" s="23">
        <f t="shared" si="25"/>
        <v>10</v>
      </c>
      <c r="B515" s="23">
        <f t="shared" si="26"/>
        <v>2034</v>
      </c>
      <c r="C515" s="23">
        <v>514</v>
      </c>
      <c r="D515" s="24">
        <v>49218</v>
      </c>
      <c r="E515" s="25" t="e">
        <f>IF(ISBLANK(table!F515),NA(),table!F515)</f>
        <v>#N/A</v>
      </c>
      <c r="F515" s="26">
        <f>IFERROR(IF(AND(ISERROR($E516),ISERROR(INDEX(GroceryNSAF!B$2:B$251,MATCH(GroceryNSA!$C515,GroceryNSAF!$A$2:$A$251,0)))),$E515,INDEX(GroceryNSAF!B$2:B$251,MATCH(GroceryNSA!$C515,GroceryNSAF!$A$2:$A$251,0))),NA())</f>
        <v>70947.704016884498</v>
      </c>
      <c r="G515" s="25">
        <f>IFERROR(IF(AND(ISERROR($E516),ISERROR(INDEX(GroceryNSAF!C$2:C$251,MATCH(GroceryNSA!$C515,GroceryNSAF!$A$2:$A$251,0)))),$E515,INDEX(GroceryNSAF!C$2:C$251,MATCH(GroceryNSA!$C515,GroceryNSAF!$A$2:$A$251,0))),NA())</f>
        <v>60408.179401728397</v>
      </c>
      <c r="H515" s="25">
        <f>IFERROR(IF(AND(ISERROR($E516),ISERROR(INDEX(GroceryNSAF!D$2:D$251,MATCH(GroceryNSA!$C515,GroceryNSAF!$A$2:$A$251,0)))),$E515,INDEX(GroceryNSAF!D$2:D$251,MATCH(GroceryNSA!$C515,GroceryNSAF!$A$2:$A$251,0))),NA())</f>
        <v>81487.2286320407</v>
      </c>
      <c r="I515" s="25">
        <f>IFERROR(IF(AND(ISERROR($E516),ISERROR(INDEX(GroceryNSAF!E$2:E$251,MATCH(GroceryNSA!$C515,GroceryNSAF!$A$2:$A$251,0)))),$E515,INDEX(GroceryNSAF!E$2:E$251,MATCH(GroceryNSA!$C515,GroceryNSAF!$A$2:$A$251,0))),NA())</f>
        <v>54828.892089795801</v>
      </c>
      <c r="J515" s="25">
        <f>IFERROR(IF(AND(ISERROR($E516),ISERROR(INDEX(GroceryNSAF!F$2:F$251,MATCH(GroceryNSA!$C515,GroceryNSAF!$A$2:$A$251,0)))),$E515,INDEX(GroceryNSAF!F$2:F$251,MATCH(GroceryNSA!$C515,GroceryNSAF!$A$2:$A$251,0))),NA())</f>
        <v>87066.515943973194</v>
      </c>
    </row>
    <row r="516" spans="1:10" x14ac:dyDescent="0.25">
      <c r="A516" s="23">
        <f t="shared" si="25"/>
        <v>11</v>
      </c>
      <c r="B516" s="23">
        <f t="shared" si="26"/>
        <v>2034</v>
      </c>
      <c r="C516" s="23">
        <v>515</v>
      </c>
      <c r="D516" s="24">
        <v>49249</v>
      </c>
      <c r="E516" s="25" t="e">
        <f>IF(ISBLANK(table!F516),NA(),table!F516)</f>
        <v>#N/A</v>
      </c>
      <c r="F516" s="26">
        <f>IFERROR(IF(AND(ISERROR($E517),ISERROR(INDEX(GroceryNSAF!B$2:B$251,MATCH(GroceryNSA!$C516,GroceryNSAF!$A$2:$A$251,0)))),$E516,INDEX(GroceryNSAF!B$2:B$251,MATCH(GroceryNSA!$C516,GroceryNSAF!$A$2:$A$251,0))),NA())</f>
        <v>70947.704017994096</v>
      </c>
      <c r="G516" s="25">
        <f>IFERROR(IF(AND(ISERROR($E517),ISERROR(INDEX(GroceryNSAF!C$2:C$251,MATCH(GroceryNSA!$C516,GroceryNSAF!$A$2:$A$251,0)))),$E516,INDEX(GroceryNSAF!C$2:C$251,MATCH(GroceryNSA!$C516,GroceryNSAF!$A$2:$A$251,0))),NA())</f>
        <v>60372.361767755297</v>
      </c>
      <c r="H516" s="25">
        <f>IFERROR(IF(AND(ISERROR($E517),ISERROR(INDEX(GroceryNSAF!D$2:D$251,MATCH(GroceryNSA!$C516,GroceryNSAF!$A$2:$A$251,0)))),$E516,INDEX(GroceryNSAF!D$2:D$251,MATCH(GroceryNSA!$C516,GroceryNSAF!$A$2:$A$251,0))),NA())</f>
        <v>81523.046268232807</v>
      </c>
      <c r="I516" s="25">
        <f>IFERROR(IF(AND(ISERROR($E517),ISERROR(INDEX(GroceryNSAF!E$2:E$251,MATCH(GroceryNSA!$C516,GroceryNSAF!$A$2:$A$251,0)))),$E516,INDEX(GroceryNSAF!E$2:E$251,MATCH(GroceryNSA!$C516,GroceryNSAF!$A$2:$A$251,0))),NA())</f>
        <v>54774.113745140203</v>
      </c>
      <c r="J516" s="25">
        <f>IFERROR(IF(AND(ISERROR($E517),ISERROR(INDEX(GroceryNSAF!F$2:F$251,MATCH(GroceryNSA!$C516,GroceryNSAF!$A$2:$A$251,0)))),$E516,INDEX(GroceryNSAF!F$2:F$251,MATCH(GroceryNSA!$C516,GroceryNSAF!$A$2:$A$251,0))),NA())</f>
        <v>87121.294290847902</v>
      </c>
    </row>
    <row r="517" spans="1:10" x14ac:dyDescent="0.25">
      <c r="A517" s="23">
        <f t="shared" si="25"/>
        <v>12</v>
      </c>
      <c r="B517" s="23">
        <f t="shared" si="26"/>
        <v>2034</v>
      </c>
      <c r="C517" s="23">
        <v>516</v>
      </c>
      <c r="D517" s="24">
        <v>49279</v>
      </c>
      <c r="E517" s="25" t="e">
        <f>IF(ISBLANK(table!F517),NA(),table!F517)</f>
        <v>#N/A</v>
      </c>
      <c r="F517" s="26">
        <f>IFERROR(IF(AND(ISERROR($E518),ISERROR(INDEX(GroceryNSAF!B$2:B$251,MATCH(GroceryNSA!$C517,GroceryNSAF!$A$2:$A$251,0)))),$E517,INDEX(GroceryNSAF!B$2:B$251,MATCH(GroceryNSA!$C517,GroceryNSAF!$A$2:$A$251,0))),NA())</f>
        <v>70947.704020400997</v>
      </c>
      <c r="G517" s="25">
        <f>IFERROR(IF(AND(ISERROR($E518),ISERROR(INDEX(GroceryNSAF!C$2:C$251,MATCH(GroceryNSA!$C517,GroceryNSAF!$A$2:$A$251,0)))),$E517,INDEX(GroceryNSAF!C$2:C$251,MATCH(GroceryNSA!$C517,GroceryNSAF!$A$2:$A$251,0))),NA())</f>
        <v>60336.665036861799</v>
      </c>
      <c r="H517" s="25">
        <f>IFERROR(IF(AND(ISERROR($E518),ISERROR(INDEX(GroceryNSAF!D$2:D$251,MATCH(GroceryNSA!$C517,GroceryNSAF!$A$2:$A$251,0)))),$E517,INDEX(GroceryNSAF!D$2:D$251,MATCH(GroceryNSA!$C517,GroceryNSAF!$A$2:$A$251,0))),NA())</f>
        <v>81558.743003940297</v>
      </c>
      <c r="I517" s="25">
        <f>IFERROR(IF(AND(ISERROR($E518),ISERROR(INDEX(GroceryNSAF!E$2:E$251,MATCH(GroceryNSA!$C517,GroceryNSAF!$A$2:$A$251,0)))),$E517,INDEX(GroceryNSAF!E$2:E$251,MATCH(GroceryNSA!$C517,GroceryNSAF!$A$2:$A$251,0))),NA())</f>
        <v>54719.5203051016</v>
      </c>
      <c r="J517" s="25">
        <f>IFERROR(IF(AND(ISERROR($E518),ISERROR(INDEX(GroceryNSAF!F$2:F$251,MATCH(GroceryNSA!$C517,GroceryNSAF!$A$2:$A$251,0)))),$E517,INDEX(GroceryNSAF!F$2:F$251,MATCH(GroceryNSA!$C517,GroceryNSAF!$A$2:$A$251,0))),NA())</f>
        <v>87175.887735700497</v>
      </c>
    </row>
    <row r="518" spans="1:10" x14ac:dyDescent="0.25">
      <c r="A518" s="23">
        <f t="shared" si="25"/>
        <v>1</v>
      </c>
      <c r="B518" s="23">
        <f t="shared" si="26"/>
        <v>2035</v>
      </c>
      <c r="C518" s="23">
        <v>517</v>
      </c>
      <c r="D518" s="24">
        <v>49310</v>
      </c>
      <c r="E518" s="25" t="e">
        <f>IF(ISBLANK(table!F518),NA(),table!F518)</f>
        <v>#N/A</v>
      </c>
      <c r="F518" s="26">
        <f>IFERROR(IF(AND(ISERROR($E519),ISERROR(INDEX(GroceryNSAF!B$2:B$251,MATCH(GroceryNSA!$C518,GroceryNSAF!$A$2:$A$251,0)))),$E518,INDEX(GroceryNSAF!B$2:B$251,MATCH(GroceryNSA!$C518,GroceryNSAF!$A$2:$A$251,0))),NA())</f>
        <v>70947.704015908093</v>
      </c>
      <c r="G518" s="25">
        <f>IFERROR(IF(AND(ISERROR($E519),ISERROR(INDEX(GroceryNSAF!C$2:C$251,MATCH(GroceryNSA!$C518,GroceryNSAF!$A$2:$A$251,0)))),$E518,INDEX(GroceryNSAF!C$2:C$251,MATCH(GroceryNSA!$C518,GroceryNSAF!$A$2:$A$251,0))),NA())</f>
        <v>60301.087985189799</v>
      </c>
      <c r="H518" s="25">
        <f>IFERROR(IF(AND(ISERROR($E519),ISERROR(INDEX(GroceryNSAF!D$2:D$251,MATCH(GroceryNSA!$C518,GroceryNSAF!$A$2:$A$251,0)))),$E518,INDEX(GroceryNSAF!D$2:D$251,MATCH(GroceryNSA!$C518,GroceryNSAF!$A$2:$A$251,0))),NA())</f>
        <v>81594.320046626395</v>
      </c>
      <c r="I518" s="25">
        <f>IFERROR(IF(AND(ISERROR($E519),ISERROR(INDEX(GroceryNSAF!E$2:E$251,MATCH(GroceryNSA!$C518,GroceryNSAF!$A$2:$A$251,0)))),$E518,INDEX(GroceryNSAF!E$2:E$251,MATCH(GroceryNSA!$C518,GroceryNSAF!$A$2:$A$251,0))),NA())</f>
        <v>54665.109902290002</v>
      </c>
      <c r="J518" s="25">
        <f>IFERROR(IF(AND(ISERROR($E519),ISERROR(INDEX(GroceryNSAF!F$2:F$251,MATCH(GroceryNSA!$C518,GroceryNSAF!$A$2:$A$251,0)))),$E518,INDEX(GroceryNSAF!F$2:F$251,MATCH(GroceryNSA!$C518,GroceryNSAF!$A$2:$A$251,0))),NA())</f>
        <v>87230.2981295262</v>
      </c>
    </row>
    <row r="519" spans="1:10" x14ac:dyDescent="0.25">
      <c r="A519" s="23">
        <f t="shared" si="25"/>
        <v>2</v>
      </c>
      <c r="B519" s="23">
        <f t="shared" si="26"/>
        <v>2035</v>
      </c>
      <c r="C519" s="23">
        <v>518</v>
      </c>
      <c r="D519" s="24">
        <v>49341</v>
      </c>
      <c r="E519" s="25" t="e">
        <f>IF(ISBLANK(table!F519),NA(),table!F519)</f>
        <v>#N/A</v>
      </c>
      <c r="F519" s="26">
        <f>IFERROR(IF(AND(ISERROR($E520),ISERROR(INDEX(GroceryNSAF!B$2:B$251,MATCH(GroceryNSA!$C519,GroceryNSAF!$A$2:$A$251,0)))),$E519,INDEX(GroceryNSAF!B$2:B$251,MATCH(GroceryNSA!$C519,GroceryNSAF!$A$2:$A$251,0))),NA())</f>
        <v>70947.704020914403</v>
      </c>
      <c r="G519" s="25">
        <f>IFERROR(IF(AND(ISERROR($E520),ISERROR(INDEX(GroceryNSAF!C$2:C$251,MATCH(GroceryNSA!$C519,GroceryNSAF!$A$2:$A$251,0)))),$E519,INDEX(GroceryNSAF!C$2:C$251,MATCH(GroceryNSA!$C519,GroceryNSAF!$A$2:$A$251,0))),NA())</f>
        <v>60265.629432826499</v>
      </c>
      <c r="H519" s="25">
        <f>IFERROR(IF(AND(ISERROR($E520),ISERROR(INDEX(GroceryNSAF!D$2:D$251,MATCH(GroceryNSA!$C519,GroceryNSAF!$A$2:$A$251,0)))),$E519,INDEX(GroceryNSAF!D$2:D$251,MATCH(GroceryNSA!$C519,GroceryNSAF!$A$2:$A$251,0))),NA())</f>
        <v>81629.778609002198</v>
      </c>
      <c r="I519" s="25">
        <f>IFERROR(IF(AND(ISERROR($E520),ISERROR(INDEX(GroceryNSAF!E$2:E$251,MATCH(GroceryNSA!$C519,GroceryNSAF!$A$2:$A$251,0)))),$E519,INDEX(GroceryNSAF!E$2:E$251,MATCH(GroceryNSA!$C519,GroceryNSAF!$A$2:$A$251,0))),NA())</f>
        <v>54610.880723503302</v>
      </c>
      <c r="J519" s="25">
        <f>IFERROR(IF(AND(ISERROR($E520),ISERROR(INDEX(GroceryNSAF!F$2:F$251,MATCH(GroceryNSA!$C519,GroceryNSAF!$A$2:$A$251,0)))),$E519,INDEX(GroceryNSAF!F$2:F$251,MATCH(GroceryNSA!$C519,GroceryNSAF!$A$2:$A$251,0))),NA())</f>
        <v>87284.527318325505</v>
      </c>
    </row>
    <row r="520" spans="1:10" x14ac:dyDescent="0.25">
      <c r="A520" s="23">
        <f t="shared" si="25"/>
        <v>3</v>
      </c>
      <c r="B520" s="23">
        <f t="shared" si="26"/>
        <v>2035</v>
      </c>
      <c r="C520" s="23">
        <v>519</v>
      </c>
      <c r="D520" s="24">
        <v>49369</v>
      </c>
      <c r="E520" s="25" t="e">
        <f>IF(ISBLANK(table!F520),NA(),table!F520)</f>
        <v>#N/A</v>
      </c>
      <c r="F520" s="26">
        <f>IFERROR(IF(AND(ISERROR($E521),ISERROR(INDEX(GroceryNSAF!B$2:B$251,MATCH(GroceryNSA!$C520,GroceryNSAF!$A$2:$A$251,0)))),$E520,INDEX(GroceryNSAF!B$2:B$251,MATCH(GroceryNSA!$C520,GroceryNSAF!$A$2:$A$251,0))),NA())</f>
        <v>70947.704016703094</v>
      </c>
      <c r="G520" s="25">
        <f>IFERROR(IF(AND(ISERROR($E521),ISERROR(INDEX(GroceryNSAF!C$2:C$251,MATCH(GroceryNSA!$C520,GroceryNSAF!$A$2:$A$251,0)))),$E520,INDEX(GroceryNSAF!C$2:C$251,MATCH(GroceryNSA!$C520,GroceryNSAF!$A$2:$A$251,0))),NA())</f>
        <v>60230.288185340301</v>
      </c>
      <c r="H520" s="25">
        <f>IFERROR(IF(AND(ISERROR($E521),ISERROR(INDEX(GroceryNSAF!D$2:D$251,MATCH(GroceryNSA!$C520,GroceryNSAF!$A$2:$A$251,0)))),$E520,INDEX(GroceryNSAF!D$2:D$251,MATCH(GroceryNSA!$C520,GroceryNSAF!$A$2:$A$251,0))),NA())</f>
        <v>81665.119848065893</v>
      </c>
      <c r="I520" s="25">
        <f>IFERROR(IF(AND(ISERROR($E521),ISERROR(INDEX(GroceryNSAF!E$2:E$251,MATCH(GroceryNSA!$C520,GroceryNSAF!$A$2:$A$251,0)))),$E520,INDEX(GroceryNSAF!E$2:E$251,MATCH(GroceryNSA!$C520,GroceryNSAF!$A$2:$A$251,0))),NA())</f>
        <v>54556.830951923999</v>
      </c>
      <c r="J520" s="25">
        <f>IFERROR(IF(AND(ISERROR($E521),ISERROR(INDEX(GroceryNSAF!F$2:F$251,MATCH(GroceryNSA!$C520,GroceryNSAF!$A$2:$A$251,0)))),$E520,INDEX(GroceryNSAF!F$2:F$251,MATCH(GroceryNSA!$C520,GroceryNSAF!$A$2:$A$251,0))),NA())</f>
        <v>87338.577081482203</v>
      </c>
    </row>
    <row r="521" spans="1:10" x14ac:dyDescent="0.25">
      <c r="A521" s="23">
        <f t="shared" si="25"/>
        <v>4</v>
      </c>
      <c r="B521" s="23">
        <f t="shared" si="26"/>
        <v>2035</v>
      </c>
      <c r="C521" s="23">
        <v>520</v>
      </c>
      <c r="D521" s="24">
        <v>49400</v>
      </c>
      <c r="E521" s="25" t="e">
        <f>IF(ISBLANK(table!F521),NA(),table!F521)</f>
        <v>#N/A</v>
      </c>
      <c r="F521" s="26">
        <f>IFERROR(IF(AND(ISERROR($E522),ISERROR(INDEX(GroceryNSAF!B$2:B$251,MATCH(GroceryNSA!$C521,GroceryNSAF!$A$2:$A$251,0)))),$E521,INDEX(GroceryNSAF!B$2:B$251,MATCH(GroceryNSA!$C521,GroceryNSAF!$A$2:$A$251,0))),NA())</f>
        <v>70947.704019319499</v>
      </c>
      <c r="G521" s="25">
        <f>IFERROR(IF(AND(ISERROR($E522),ISERROR(INDEX(GroceryNSAF!C$2:C$251,MATCH(GroceryNSA!$C521,GroceryNSAF!$A$2:$A$251,0)))),$E521,INDEX(GroceryNSAF!C$2:C$251,MATCH(GroceryNSA!$C521,GroceryNSAF!$A$2:$A$251,0))),NA())</f>
        <v>60195.0631018329</v>
      </c>
      <c r="H521" s="25">
        <f>IFERROR(IF(AND(ISERROR($E522),ISERROR(INDEX(GroceryNSAF!D$2:D$251,MATCH(GroceryNSA!$C521,GroceryNSAF!$A$2:$A$251,0)))),$E521,INDEX(GroceryNSAF!D$2:D$251,MATCH(GroceryNSA!$C521,GroceryNSAF!$A$2:$A$251,0))),NA())</f>
        <v>81700.344936805996</v>
      </c>
      <c r="I521" s="25">
        <f>IFERROR(IF(AND(ISERROR($E522),ISERROR(INDEX(GroceryNSAF!E$2:E$251,MATCH(GroceryNSA!$C521,GroceryNSAF!$A$2:$A$251,0)))),$E521,INDEX(GroceryNSAF!E$2:E$251,MATCH(GroceryNSA!$C521,GroceryNSAF!$A$2:$A$251,0))),NA())</f>
        <v>54502.958834205099</v>
      </c>
      <c r="J521" s="25">
        <f>IFERROR(IF(AND(ISERROR($E522),ISERROR(INDEX(GroceryNSAF!F$2:F$251,MATCH(GroceryNSA!$C521,GroceryNSAF!$A$2:$A$251,0)))),$E521,INDEX(GroceryNSAF!F$2:F$251,MATCH(GroceryNSA!$C521,GroceryNSAF!$A$2:$A$251,0))),NA())</f>
        <v>87392.449204433899</v>
      </c>
    </row>
    <row r="522" spans="1:10" x14ac:dyDescent="0.25">
      <c r="A522" s="23">
        <f t="shared" si="25"/>
        <v>5</v>
      </c>
      <c r="B522" s="23">
        <f t="shared" si="26"/>
        <v>2035</v>
      </c>
      <c r="C522" s="23">
        <v>521</v>
      </c>
      <c r="D522" s="24">
        <v>49430</v>
      </c>
      <c r="E522" s="25" t="e">
        <f>IF(ISBLANK(table!F522),NA(),table!F522)</f>
        <v>#N/A</v>
      </c>
      <c r="F522" s="26">
        <f>IFERROR(IF(AND(ISERROR($E523),ISERROR(INDEX(GroceryNSAF!B$2:B$251,MATCH(GroceryNSA!$C522,GroceryNSAF!$A$2:$A$251,0)))),$E522,INDEX(GroceryNSAF!B$2:B$251,MATCH(GroceryNSA!$C522,GroceryNSAF!$A$2:$A$251,0))),NA())</f>
        <v>70947.704018525197</v>
      </c>
      <c r="G522" s="25">
        <f>IFERROR(IF(AND(ISERROR($E523),ISERROR(INDEX(GroceryNSAF!C$2:C$251,MATCH(GroceryNSA!$C522,GroceryNSAF!$A$2:$A$251,0)))),$E522,INDEX(GroceryNSAF!C$2:C$251,MATCH(GroceryNSA!$C522,GroceryNSAF!$A$2:$A$251,0))),NA())</f>
        <v>60159.953034238897</v>
      </c>
      <c r="H522" s="25">
        <f>IFERROR(IF(AND(ISERROR($E523),ISERROR(INDEX(GroceryNSAF!D$2:D$251,MATCH(GroceryNSA!$C522,GroceryNSAF!$A$2:$A$251,0)))),$E522,INDEX(GroceryNSAF!D$2:D$251,MATCH(GroceryNSA!$C522,GroceryNSAF!$A$2:$A$251,0))),NA())</f>
        <v>81735.455002811403</v>
      </c>
      <c r="I522" s="25">
        <f>IFERROR(IF(AND(ISERROR($E523),ISERROR(INDEX(GroceryNSAF!E$2:E$251,MATCH(GroceryNSA!$C522,GroceryNSAF!$A$2:$A$251,0)))),$E522,INDEX(GroceryNSAF!E$2:E$251,MATCH(GroceryNSA!$C522,GroceryNSAF!$A$2:$A$251,0))),NA())</f>
        <v>54449.262619951798</v>
      </c>
      <c r="J522" s="25">
        <f>IFERROR(IF(AND(ISERROR($E523),ISERROR(INDEX(GroceryNSAF!F$2:F$251,MATCH(GroceryNSA!$C522,GroceryNSAF!$A$2:$A$251,0)))),$E522,INDEX(GroceryNSAF!F$2:F$251,MATCH(GroceryNSA!$C522,GroceryNSAF!$A$2:$A$251,0))),NA())</f>
        <v>87446.145417098494</v>
      </c>
    </row>
    <row r="523" spans="1:10" x14ac:dyDescent="0.25">
      <c r="A523" s="23">
        <f t="shared" si="25"/>
        <v>6</v>
      </c>
      <c r="B523" s="23">
        <f t="shared" si="26"/>
        <v>2035</v>
      </c>
      <c r="C523" s="23">
        <v>522</v>
      </c>
      <c r="D523" s="24">
        <v>49461</v>
      </c>
      <c r="E523" s="25" t="e">
        <f>IF(ISBLANK(table!F523),NA(),table!F523)</f>
        <v>#N/A</v>
      </c>
      <c r="F523" s="26">
        <f>IFERROR(IF(AND(ISERROR($E524),ISERROR(INDEX(GroceryNSAF!B$2:B$251,MATCH(GroceryNSA!$C523,GroceryNSAF!$A$2:$A$251,0)))),$E523,INDEX(GroceryNSAF!B$2:B$251,MATCH(GroceryNSA!$C523,GroceryNSAF!$A$2:$A$251,0))),NA())</f>
        <v>70947.704017756405</v>
      </c>
      <c r="G523" s="25">
        <f>IFERROR(IF(AND(ISERROR($E524),ISERROR(INDEX(GroceryNSAF!C$2:C$251,MATCH(GroceryNSA!$C523,GroceryNSAF!$A$2:$A$251,0)))),$E523,INDEX(GroceryNSAF!C$2:C$251,MATCH(GroceryNSA!$C523,GroceryNSAF!$A$2:$A$251,0))),NA())</f>
        <v>60124.956866692002</v>
      </c>
      <c r="H523" s="25">
        <f>IFERROR(IF(AND(ISERROR($E524),ISERROR(INDEX(GroceryNSAF!D$2:D$251,MATCH(GroceryNSA!$C523,GroceryNSAF!$A$2:$A$251,0)))),$E523,INDEX(GroceryNSAF!D$2:D$251,MATCH(GroceryNSA!$C523,GroceryNSAF!$A$2:$A$251,0))),NA())</f>
        <v>81770.4511688208</v>
      </c>
      <c r="I523" s="25">
        <f>IFERROR(IF(AND(ISERROR($E524),ISERROR(INDEX(GroceryNSAF!E$2:E$251,MATCH(GroceryNSA!$C523,GroceryNSAF!$A$2:$A$251,0)))),$E523,INDEX(GroceryNSAF!E$2:E$251,MATCH(GroceryNSA!$C523,GroceryNSAF!$A$2:$A$251,0))),NA())</f>
        <v>54395.7406007748</v>
      </c>
      <c r="J523" s="25">
        <f>IFERROR(IF(AND(ISERROR($E524),ISERROR(INDEX(GroceryNSAF!F$2:F$251,MATCH(GroceryNSA!$C523,GroceryNSAF!$A$2:$A$251,0)))),$E523,INDEX(GroceryNSAF!F$2:F$251,MATCH(GroceryNSA!$C523,GroceryNSAF!$A$2:$A$251,0))),NA())</f>
        <v>87499.667434738003</v>
      </c>
    </row>
    <row r="524" spans="1:10" x14ac:dyDescent="0.25">
      <c r="A524" s="23">
        <f t="shared" si="25"/>
        <v>7</v>
      </c>
      <c r="B524" s="23">
        <f t="shared" si="26"/>
        <v>2035</v>
      </c>
      <c r="C524" s="23">
        <v>523</v>
      </c>
      <c r="D524" s="24">
        <v>49491</v>
      </c>
      <c r="E524" s="25" t="e">
        <f>IF(ISBLANK(table!F524),NA(),table!F524)</f>
        <v>#N/A</v>
      </c>
      <c r="F524" s="26">
        <f>IFERROR(IF(AND(ISERROR($E525),ISERROR(INDEX(GroceryNSAF!B$2:B$251,MATCH(GroceryNSA!$C524,GroceryNSAF!$A$2:$A$251,0)))),$E524,INDEX(GroceryNSAF!B$2:B$251,MATCH(GroceryNSA!$C524,GroceryNSAF!$A$2:$A$251,0))),NA())</f>
        <v>70947.704019523502</v>
      </c>
      <c r="G524" s="25">
        <f>IFERROR(IF(AND(ISERROR($E525),ISERROR(INDEX(GroceryNSAF!C$2:C$251,MATCH(GroceryNSA!$C524,GroceryNSAF!$A$2:$A$251,0)))),$E524,INDEX(GroceryNSAF!C$2:C$251,MATCH(GroceryNSA!$C524,GroceryNSAF!$A$2:$A$251,0))),NA())</f>
        <v>60090.073500164501</v>
      </c>
      <c r="H524" s="25">
        <f>IFERROR(IF(AND(ISERROR($E525),ISERROR(INDEX(GroceryNSAF!D$2:D$251,MATCH(GroceryNSA!$C524,GroceryNSAF!$A$2:$A$251,0)))),$E524,INDEX(GroceryNSAF!D$2:D$251,MATCH(GroceryNSA!$C524,GroceryNSAF!$A$2:$A$251,0))),NA())</f>
        <v>81805.334538882496</v>
      </c>
      <c r="I524" s="25">
        <f>IFERROR(IF(AND(ISERROR($E525),ISERROR(INDEX(GroceryNSAF!E$2:E$251,MATCH(GroceryNSA!$C524,GroceryNSAF!$A$2:$A$251,0)))),$E524,INDEX(GroceryNSAF!E$2:E$251,MATCH(GroceryNSA!$C524,GroceryNSAF!$A$2:$A$251,0))),NA())</f>
        <v>54342.3910945276</v>
      </c>
      <c r="J524" s="25">
        <f>IFERROR(IF(AND(ISERROR($E525),ISERROR(INDEX(GroceryNSAF!F$2:F$251,MATCH(GroceryNSA!$C524,GroceryNSAF!$A$2:$A$251,0)))),$E524,INDEX(GroceryNSAF!F$2:F$251,MATCH(GroceryNSA!$C524,GroceryNSAF!$A$2:$A$251,0))),NA())</f>
        <v>87553.016944519404</v>
      </c>
    </row>
    <row r="525" spans="1:10" x14ac:dyDescent="0.25">
      <c r="A525" s="23">
        <f t="shared" si="25"/>
        <v>8</v>
      </c>
      <c r="B525" s="23">
        <f t="shared" si="26"/>
        <v>2035</v>
      </c>
      <c r="C525" s="23">
        <v>524</v>
      </c>
      <c r="D525" s="24">
        <v>49522</v>
      </c>
      <c r="E525" s="25" t="e">
        <f>IF(ISBLANK(table!F525),NA(),table!F525)</f>
        <v>#N/A</v>
      </c>
      <c r="F525" s="26">
        <f>IFERROR(IF(AND(ISERROR($E526),ISERROR(INDEX(GroceryNSAF!B$2:B$251,MATCH(GroceryNSA!$C525,GroceryNSAF!$A$2:$A$251,0)))),$E525,INDEX(GroceryNSAF!B$2:B$251,MATCH(GroceryNSA!$C525,GroceryNSAF!$A$2:$A$251,0))),NA())</f>
        <v>70947.704017420197</v>
      </c>
      <c r="G525" s="25">
        <f>IFERROR(IF(AND(ISERROR($E526),ISERROR(INDEX(GroceryNSAF!C$2:C$251,MATCH(GroceryNSA!$C525,GroceryNSAF!$A$2:$A$251,0)))),$E525,INDEX(GroceryNSAF!C$2:C$251,MATCH(GroceryNSA!$C525,GroceryNSAF!$A$2:$A$251,0))),NA())</f>
        <v>60055.3018447145</v>
      </c>
      <c r="H525" s="25">
        <f>IFERROR(IF(AND(ISERROR($E526),ISERROR(INDEX(GroceryNSAF!D$2:D$251,MATCH(GroceryNSA!$C525,GroceryNSAF!$A$2:$A$251,0)))),$E525,INDEX(GroceryNSAF!D$2:D$251,MATCH(GroceryNSA!$C525,GroceryNSAF!$A$2:$A$251,0))),NA())</f>
        <v>81840.106190125807</v>
      </c>
      <c r="I525" s="25">
        <f>IFERROR(IF(AND(ISERROR($E526),ISERROR(INDEX(GroceryNSAF!E$2:E$251,MATCH(GroceryNSA!$C525,GroceryNSAF!$A$2:$A$251,0)))),$E525,INDEX(GroceryNSAF!E$2:E$251,MATCH(GroceryNSA!$C525,GroceryNSAF!$A$2:$A$251,0))),NA())</f>
        <v>54289.212437679002</v>
      </c>
      <c r="J525" s="25">
        <f>IFERROR(IF(AND(ISERROR($E526),ISERROR(INDEX(GroceryNSAF!F$2:F$251,MATCH(GroceryNSA!$C525,GroceryNSAF!$A$2:$A$251,0)))),$E525,INDEX(GroceryNSAF!F$2:F$251,MATCH(GroceryNSA!$C525,GroceryNSAF!$A$2:$A$251,0))),NA())</f>
        <v>87606.195597161306</v>
      </c>
    </row>
    <row r="526" spans="1:10" x14ac:dyDescent="0.25">
      <c r="A526" s="23">
        <f t="shared" si="25"/>
        <v>9</v>
      </c>
      <c r="B526" s="23">
        <f t="shared" si="26"/>
        <v>2035</v>
      </c>
      <c r="C526" s="23">
        <v>525</v>
      </c>
      <c r="D526" s="24">
        <v>49553</v>
      </c>
      <c r="E526" s="25" t="e">
        <f>IF(ISBLANK(table!F526),NA(),table!F526)</f>
        <v>#N/A</v>
      </c>
      <c r="F526" s="26">
        <f>IFERROR(IF(AND(ISERROR($E527),ISERROR(INDEX(GroceryNSAF!B$2:B$251,MATCH(GroceryNSA!$C526,GroceryNSAF!$A$2:$A$251,0)))),$E526,INDEX(GroceryNSAF!B$2:B$251,MATCH(GroceryNSA!$C526,GroceryNSAF!$A$2:$A$251,0))),NA())</f>
        <v>70947.7040192805</v>
      </c>
      <c r="G526" s="25">
        <f>IFERROR(IF(AND(ISERROR($E527),ISERROR(INDEX(GroceryNSAF!C$2:C$251,MATCH(GroceryNSA!$C526,GroceryNSAF!$A$2:$A$251,0)))),$E526,INDEX(GroceryNSAF!C$2:C$251,MATCH(GroceryNSA!$C526,GroceryNSAF!$A$2:$A$251,0))),NA())</f>
        <v>60020.6408415357</v>
      </c>
      <c r="H526" s="25">
        <f>IFERROR(IF(AND(ISERROR($E527),ISERROR(INDEX(GroceryNSAF!D$2:D$251,MATCH(GroceryNSA!$C526,GroceryNSAF!$A$2:$A$251,0)))),$E526,INDEX(GroceryNSAF!D$2:D$251,MATCH(GroceryNSA!$C526,GroceryNSAF!$A$2:$A$251,0))),NA())</f>
        <v>81874.7671970253</v>
      </c>
      <c r="I526" s="25">
        <f>IFERROR(IF(AND(ISERROR($E527),ISERROR(INDEX(GroceryNSAF!E$2:E$251,MATCH(GroceryNSA!$C526,GroceryNSAF!$A$2:$A$251,0)))),$E526,INDEX(GroceryNSAF!E$2:E$251,MATCH(GroceryNSA!$C526,GroceryNSAF!$A$2:$A$251,0))),NA())</f>
        <v>54236.203006777301</v>
      </c>
      <c r="J526" s="25">
        <f>IFERROR(IF(AND(ISERROR($E527),ISERROR(INDEX(GroceryNSAF!F$2:F$251,MATCH(GroceryNSA!$C526,GroceryNSAF!$A$2:$A$251,0)))),$E526,INDEX(GroceryNSAF!F$2:F$251,MATCH(GroceryNSA!$C526,GroceryNSAF!$A$2:$A$251,0))),NA())</f>
        <v>87659.205031783596</v>
      </c>
    </row>
    <row r="527" spans="1:10" x14ac:dyDescent="0.25">
      <c r="A527" s="23">
        <f t="shared" si="25"/>
        <v>10</v>
      </c>
      <c r="B527" s="23">
        <f t="shared" si="26"/>
        <v>2035</v>
      </c>
      <c r="C527" s="23">
        <v>526</v>
      </c>
      <c r="D527" s="24">
        <v>49583</v>
      </c>
      <c r="E527" s="25" t="e">
        <f>IF(ISBLANK(table!F527),NA(),table!F527)</f>
        <v>#N/A</v>
      </c>
      <c r="F527" s="26">
        <f>IFERROR(IF(AND(ISERROR($E528),ISERROR(INDEX(GroceryNSAF!B$2:B$251,MATCH(GroceryNSA!$C527,GroceryNSAF!$A$2:$A$251,0)))),$E527,INDEX(GroceryNSAF!B$2:B$251,MATCH(GroceryNSA!$C527,GroceryNSAF!$A$2:$A$251,0))),NA())</f>
        <v>70947.704018043107</v>
      </c>
      <c r="G527" s="25">
        <f>IFERROR(IF(AND(ISERROR($E528),ISERROR(INDEX(GroceryNSAF!C$2:C$251,MATCH(GroceryNSA!$C527,GroceryNSAF!$A$2:$A$251,0)))),$E527,INDEX(GroceryNSAF!C$2:C$251,MATCH(GroceryNSA!$C527,GroceryNSAF!$A$2:$A$251,0))),NA())</f>
        <v>59986.089434039299</v>
      </c>
      <c r="H527" s="25">
        <f>IFERROR(IF(AND(ISERROR($E528),ISERROR(INDEX(GroceryNSAF!D$2:D$251,MATCH(GroceryNSA!$C527,GroceryNSAF!$A$2:$A$251,0)))),$E527,INDEX(GroceryNSAF!D$2:D$251,MATCH(GroceryNSA!$C527,GroceryNSAF!$A$2:$A$251,0))),NA())</f>
        <v>81909.3186020469</v>
      </c>
      <c r="I527" s="25">
        <f>IFERROR(IF(AND(ISERROR($E528),ISERROR(INDEX(GroceryNSAF!E$2:E$251,MATCH(GroceryNSA!$C527,GroceryNSAF!$A$2:$A$251,0)))),$E527,INDEX(GroceryNSAF!E$2:E$251,MATCH(GroceryNSA!$C527,GroceryNSAF!$A$2:$A$251,0))),NA())</f>
        <v>54183.361189647701</v>
      </c>
      <c r="J527" s="25">
        <f>IFERROR(IF(AND(ISERROR($E528),ISERROR(INDEX(GroceryNSAF!F$2:F$251,MATCH(GroceryNSA!$C527,GroceryNSAF!$A$2:$A$251,0)))),$E527,INDEX(GroceryNSAF!F$2:F$251,MATCH(GroceryNSA!$C527,GroceryNSAF!$A$2:$A$251,0))),NA())</f>
        <v>87712.046846438403</v>
      </c>
    </row>
    <row r="528" spans="1:10" x14ac:dyDescent="0.25">
      <c r="A528" s="23">
        <f t="shared" si="25"/>
        <v>11</v>
      </c>
      <c r="B528" s="23">
        <f t="shared" si="26"/>
        <v>2035</v>
      </c>
      <c r="C528" s="23">
        <v>527</v>
      </c>
      <c r="D528" s="24">
        <v>49614</v>
      </c>
      <c r="E528" s="25" t="e">
        <f>IF(ISBLANK(table!F528),NA(),table!F528)</f>
        <v>#N/A</v>
      </c>
      <c r="F528" s="26">
        <f>IFERROR(IF(AND(ISERROR($E529),ISERROR(INDEX(GroceryNSAF!B$2:B$251,MATCH(GroceryNSA!$C528,GroceryNSAF!$A$2:$A$251,0)))),$E528,INDEX(GroceryNSAF!B$2:B$251,MATCH(GroceryNSA!$C528,GroceryNSAF!$A$2:$A$251,0))),NA())</f>
        <v>70947.704018517994</v>
      </c>
      <c r="G528" s="25">
        <f>IFERROR(IF(AND(ISERROR($E529),ISERROR(INDEX(GroceryNSAF!C$2:C$251,MATCH(GroceryNSA!$C528,GroceryNSAF!$A$2:$A$251,0)))),$E528,INDEX(GroceryNSAF!C$2:C$251,MATCH(GroceryNSA!$C528,GroceryNSAF!$A$2:$A$251,0))),NA())</f>
        <v>59951.6465938783</v>
      </c>
      <c r="H528" s="25">
        <f>IFERROR(IF(AND(ISERROR($E529),ISERROR(INDEX(GroceryNSAF!D$2:D$251,MATCH(GroceryNSA!$C528,GroceryNSAF!$A$2:$A$251,0)))),$E528,INDEX(GroceryNSAF!D$2:D$251,MATCH(GroceryNSA!$C528,GroceryNSAF!$A$2:$A$251,0))),NA())</f>
        <v>81943.761443157593</v>
      </c>
      <c r="I528" s="25">
        <f>IFERROR(IF(AND(ISERROR($E529),ISERROR(INDEX(GroceryNSAF!E$2:E$251,MATCH(GroceryNSA!$C528,GroceryNSAF!$A$2:$A$251,0)))),$E528,INDEX(GroceryNSAF!E$2:E$251,MATCH(GroceryNSA!$C528,GroceryNSAF!$A$2:$A$251,0))),NA())</f>
        <v>54130.685411022801</v>
      </c>
      <c r="J528" s="25">
        <f>IFERROR(IF(AND(ISERROR($E529),ISERROR(INDEX(GroceryNSAF!F$2:F$251,MATCH(GroceryNSA!$C528,GroceryNSAF!$A$2:$A$251,0)))),$E528,INDEX(GroceryNSAF!F$2:F$251,MATCH(GroceryNSA!$C528,GroceryNSAF!$A$2:$A$251,0))),NA())</f>
        <v>87764.722626013099</v>
      </c>
    </row>
    <row r="529" spans="1:10" x14ac:dyDescent="0.25">
      <c r="A529" s="23">
        <f t="shared" si="25"/>
        <v>12</v>
      </c>
      <c r="B529" s="23">
        <f t="shared" si="26"/>
        <v>2035</v>
      </c>
      <c r="C529" s="23">
        <v>528</v>
      </c>
      <c r="D529" s="24">
        <v>49644</v>
      </c>
      <c r="E529" s="25" t="e">
        <f>IF(ISBLANK(table!F529),NA(),table!F529)</f>
        <v>#N/A</v>
      </c>
      <c r="F529" s="26">
        <f>IFERROR(IF(AND(ISERROR($E530),ISERROR(INDEX(GroceryNSAF!B$2:B$251,MATCH(GroceryNSA!$C529,GroceryNSAF!$A$2:$A$251,0)))),$E529,INDEX(GroceryNSAF!B$2:B$251,MATCH(GroceryNSA!$C529,GroceryNSAF!$A$2:$A$251,0))),NA())</f>
        <v>70947.704018730903</v>
      </c>
      <c r="G529" s="25">
        <f>IFERROR(IF(AND(ISERROR($E530),ISERROR(INDEX(GroceryNSAF!C$2:C$251,MATCH(GroceryNSA!$C529,GroceryNSAF!$A$2:$A$251,0)))),$E529,INDEX(GroceryNSAF!C$2:C$251,MATCH(GroceryNSA!$C529,GroceryNSAF!$A$2:$A$251,0))),NA())</f>
        <v>59917.311302044604</v>
      </c>
      <c r="H529" s="25">
        <f>IFERROR(IF(AND(ISERROR($E530),ISERROR(INDEX(GroceryNSAF!D$2:D$251,MATCH(GroceryNSA!$C529,GroceryNSAF!$A$2:$A$251,0)))),$E529,INDEX(GroceryNSAF!D$2:D$251,MATCH(GroceryNSA!$C529,GroceryNSAF!$A$2:$A$251,0))),NA())</f>
        <v>81978.096735417101</v>
      </c>
      <c r="I529" s="25">
        <f>IFERROR(IF(AND(ISERROR($E530),ISERROR(INDEX(GroceryNSAF!E$2:E$251,MATCH(GroceryNSA!$C529,GroceryNSAF!$A$2:$A$251,0)))),$E529,INDEX(GroceryNSAF!E$2:E$251,MATCH(GroceryNSA!$C529,GroceryNSAF!$A$2:$A$251,0))),NA())</f>
        <v>54078.174113509398</v>
      </c>
      <c r="J529" s="25">
        <f>IFERROR(IF(AND(ISERROR($E530),ISERROR(INDEX(GroceryNSAF!F$2:F$251,MATCH(GroceryNSA!$C529,GroceryNSAF!$A$2:$A$251,0)))),$E529,INDEX(GroceryNSAF!F$2:F$251,MATCH(GroceryNSA!$C529,GroceryNSAF!$A$2:$A$251,0))),NA())</f>
        <v>87817.233923952299</v>
      </c>
    </row>
    <row r="530" spans="1:10" x14ac:dyDescent="0.25">
      <c r="A530" s="23">
        <f t="shared" si="25"/>
        <v>1</v>
      </c>
      <c r="B530" s="23">
        <f t="shared" si="26"/>
        <v>2036</v>
      </c>
      <c r="C530" s="23">
        <v>529</v>
      </c>
      <c r="D530" s="24">
        <v>49675</v>
      </c>
      <c r="E530" s="25" t="e">
        <f>IF(ISBLANK(table!F530),NA(),table!F530)</f>
        <v>#N/A</v>
      </c>
      <c r="F530" s="26">
        <f>IFERROR(IF(AND(ISERROR($E531),ISERROR(INDEX(GroceryNSAF!B$2:B$251,MATCH(GroceryNSA!$C530,GroceryNSAF!$A$2:$A$251,0)))),$E530,INDEX(GroceryNSAF!B$2:B$251,MATCH(GroceryNSA!$C530,GroceryNSAF!$A$2:$A$251,0))),NA())</f>
        <v>70947.704018049</v>
      </c>
      <c r="G530" s="25">
        <f>IFERROR(IF(AND(ISERROR($E531),ISERROR(INDEX(GroceryNSAF!C$2:C$251,MATCH(GroceryNSA!$C530,GroceryNSAF!$A$2:$A$251,0)))),$E530,INDEX(GroceryNSAF!C$2:C$251,MATCH(GroceryNSA!$C530,GroceryNSAF!$A$2:$A$251,0))),NA())</f>
        <v>59883.082556751797</v>
      </c>
      <c r="H530" s="25">
        <f>IFERROR(IF(AND(ISERROR($E531),ISERROR(INDEX(GroceryNSAF!D$2:D$251,MATCH(GroceryNSA!$C530,GroceryNSAF!$A$2:$A$251,0)))),$E530,INDEX(GroceryNSAF!D$2:D$251,MATCH(GroceryNSA!$C530,GroceryNSAF!$A$2:$A$251,0))),NA())</f>
        <v>82012.325479346197</v>
      </c>
      <c r="I530" s="25">
        <f>IFERROR(IF(AND(ISERROR($E531),ISERROR(INDEX(GroceryNSAF!E$2:E$251,MATCH(GroceryNSA!$C530,GroceryNSAF!$A$2:$A$251,0)))),$E530,INDEX(GroceryNSAF!E$2:E$251,MATCH(GroceryNSA!$C530,GroceryNSAF!$A$2:$A$251,0))),NA())</f>
        <v>54025.825765342299</v>
      </c>
      <c r="J530" s="25">
        <f>IFERROR(IF(AND(ISERROR($E531),ISERROR(INDEX(GroceryNSAF!F$2:F$251,MATCH(GroceryNSA!$C530,GroceryNSAF!$A$2:$A$251,0)))),$E530,INDEX(GroceryNSAF!F$2:F$251,MATCH(GroceryNSA!$C530,GroceryNSAF!$A$2:$A$251,0))),NA())</f>
        <v>87869.582270755796</v>
      </c>
    </row>
    <row r="531" spans="1:10" x14ac:dyDescent="0.25">
      <c r="A531" s="23">
        <f t="shared" si="25"/>
        <v>2</v>
      </c>
      <c r="B531" s="23">
        <f t="shared" si="26"/>
        <v>2036</v>
      </c>
      <c r="C531" s="23">
        <v>530</v>
      </c>
      <c r="D531" s="24">
        <v>49706</v>
      </c>
      <c r="E531" s="25" t="e">
        <f>IF(ISBLANK(table!F531),NA(),table!F531)</f>
        <v>#N/A</v>
      </c>
      <c r="F531" s="26">
        <f>IFERROR(IF(AND(ISERROR($E532),ISERROR(INDEX(GroceryNSAF!B$2:B$251,MATCH(GroceryNSA!$C531,GroceryNSAF!$A$2:$A$251,0)))),$E531,INDEX(GroceryNSAF!B$2:B$251,MATCH(GroceryNSA!$C531,GroceryNSAF!$A$2:$A$251,0))),NA())</f>
        <v>70947.704018923803</v>
      </c>
      <c r="G531" s="25">
        <f>IFERROR(IF(AND(ISERROR($E532),ISERROR(INDEX(GroceryNSAF!C$2:C$251,MATCH(GroceryNSA!$C531,GroceryNSAF!$A$2:$A$251,0)))),$E531,INDEX(GroceryNSAF!C$2:C$251,MATCH(GroceryNSA!$C531,GroceryNSAF!$A$2:$A$251,0))),NA())</f>
        <v>59848.959374589598</v>
      </c>
      <c r="H531" s="25">
        <f>IFERROR(IF(AND(ISERROR($E532),ISERROR(INDEX(GroceryNSAF!D$2:D$251,MATCH(GroceryNSA!$C531,GroceryNSAF!$A$2:$A$251,0)))),$E531,INDEX(GroceryNSAF!D$2:D$251,MATCH(GroceryNSA!$C531,GroceryNSAF!$A$2:$A$251,0))),NA())</f>
        <v>82046.448663257994</v>
      </c>
      <c r="I531" s="25">
        <f>IFERROR(IF(AND(ISERROR($E532),ISERROR(INDEX(GroceryNSAF!E$2:E$251,MATCH(GroceryNSA!$C531,GroceryNSAF!$A$2:$A$251,0)))),$E531,INDEX(GroceryNSAF!E$2:E$251,MATCH(GroceryNSA!$C531,GroceryNSAF!$A$2:$A$251,0))),NA())</f>
        <v>53973.638861227497</v>
      </c>
      <c r="J531" s="25">
        <f>IFERROR(IF(AND(ISERROR($E532),ISERROR(INDEX(GroceryNSAF!F$2:F$251,MATCH(GroceryNSA!$C531,GroceryNSAF!$A$2:$A$251,0)))),$E531,INDEX(GroceryNSAF!F$2:F$251,MATCH(GroceryNSA!$C531,GroceryNSAF!$A$2:$A$251,0))),NA())</f>
        <v>87921.769176620102</v>
      </c>
    </row>
    <row r="532" spans="1:10" x14ac:dyDescent="0.25">
      <c r="A532" s="23">
        <f t="shared" si="25"/>
        <v>3</v>
      </c>
      <c r="B532" s="23">
        <f t="shared" si="26"/>
        <v>2036</v>
      </c>
      <c r="C532" s="23">
        <v>531</v>
      </c>
      <c r="D532" s="24">
        <v>49735</v>
      </c>
      <c r="E532" s="25" t="e">
        <f>IF(ISBLANK(table!F532),NA(),table!F532)</f>
        <v>#N/A</v>
      </c>
      <c r="F532" s="26">
        <f>IFERROR(IF(AND(ISERROR($E533),ISERROR(INDEX(GroceryNSAF!B$2:B$251,MATCH(GroceryNSA!$C532,GroceryNSAF!$A$2:$A$251,0)))),$E532,INDEX(GroceryNSAF!B$2:B$251,MATCH(GroceryNSA!$C532,GroceryNSAF!$A$2:$A$251,0))),NA())</f>
        <v>70947.704018110002</v>
      </c>
      <c r="G532" s="25">
        <f>IFERROR(IF(AND(ISERROR($E533),ISERROR(INDEX(GroceryNSAF!C$2:C$251,MATCH(GroceryNSA!$C532,GroceryNSAF!$A$2:$A$251,0)))),$E532,INDEX(GroceryNSAF!C$2:C$251,MATCH(GroceryNSA!$C532,GroceryNSAF!$A$2:$A$251,0))),NA())</f>
        <v>59814.940781706202</v>
      </c>
      <c r="H532" s="25">
        <f>IFERROR(IF(AND(ISERROR($E533),ISERROR(INDEX(GroceryNSAF!D$2:D$251,MATCH(GroceryNSA!$C532,GroceryNSAF!$A$2:$A$251,0)))),$E532,INDEX(GroceryNSAF!D$2:D$251,MATCH(GroceryNSA!$C532,GroceryNSAF!$A$2:$A$251,0))),NA())</f>
        <v>82080.467254513904</v>
      </c>
      <c r="I532" s="25">
        <f>IFERROR(IF(AND(ISERROR($E533),ISERROR(INDEX(GroceryNSAF!E$2:E$251,MATCH(GroceryNSA!$C532,GroceryNSAF!$A$2:$A$251,0)))),$E532,INDEX(GroceryNSAF!E$2:E$251,MATCH(GroceryNSA!$C532,GroceryNSAF!$A$2:$A$251,0))),NA())</f>
        <v>53921.611913505003</v>
      </c>
      <c r="J532" s="25">
        <f>IFERROR(IF(AND(ISERROR($E533),ISERROR(INDEX(GroceryNSAF!F$2:F$251,MATCH(GroceryNSA!$C532,GroceryNSAF!$A$2:$A$251,0)))),$E532,INDEX(GroceryNSAF!F$2:F$251,MATCH(GroceryNSA!$C532,GroceryNSAF!$A$2:$A$251,0))),NA())</f>
        <v>87973.796122714994</v>
      </c>
    </row>
    <row r="533" spans="1:10" x14ac:dyDescent="0.25">
      <c r="A533" s="23">
        <f t="shared" si="25"/>
        <v>4</v>
      </c>
      <c r="B533" s="23">
        <f t="shared" si="26"/>
        <v>2036</v>
      </c>
      <c r="C533" s="23">
        <v>532</v>
      </c>
      <c r="D533" s="24">
        <v>49766</v>
      </c>
      <c r="E533" s="25" t="e">
        <f>IF(ISBLANK(table!F533),NA(),table!F533)</f>
        <v>#N/A</v>
      </c>
      <c r="F533" s="26">
        <f>IFERROR(IF(AND(ISERROR($E534),ISERROR(INDEX(GroceryNSAF!B$2:B$251,MATCH(GroceryNSA!$C533,GroceryNSAF!$A$2:$A$251,0)))),$E533,INDEX(GroceryNSAF!B$2:B$251,MATCH(GroceryNSA!$C533,GroceryNSAF!$A$2:$A$251,0))),NA())</f>
        <v>70947.704018685501</v>
      </c>
      <c r="G533" s="25">
        <f>IFERROR(IF(AND(ISERROR($E534),ISERROR(INDEX(GroceryNSAF!C$2:C$251,MATCH(GroceryNSA!$C533,GroceryNSAF!$A$2:$A$251,0)))),$E533,INDEX(GroceryNSAF!C$2:C$251,MATCH(GroceryNSA!$C533,GroceryNSAF!$A$2:$A$251,0))),NA())</f>
        <v>59781.025825245597</v>
      </c>
      <c r="H533" s="25">
        <f>IFERROR(IF(AND(ISERROR($E534),ISERROR(INDEX(GroceryNSAF!D$2:D$251,MATCH(GroceryNSA!$C533,GroceryNSAF!$A$2:$A$251,0)))),$E533,INDEX(GroceryNSAF!D$2:D$251,MATCH(GroceryNSA!$C533,GroceryNSAF!$A$2:$A$251,0))),NA())</f>
        <v>82114.382212125405</v>
      </c>
      <c r="I533" s="25">
        <f>IFERROR(IF(AND(ISERROR($E534),ISERROR(INDEX(GroceryNSAF!E$2:E$251,MATCH(GroceryNSA!$C533,GroceryNSAF!$A$2:$A$251,0)))),$E533,INDEX(GroceryNSAF!E$2:E$251,MATCH(GroceryNSA!$C533,GroceryNSAF!$A$2:$A$251,0))),NA())</f>
        <v>53869.743463278297</v>
      </c>
      <c r="J533" s="25">
        <f>IFERROR(IF(AND(ISERROR($E534),ISERROR(INDEX(GroceryNSAF!F$2:F$251,MATCH(GroceryNSA!$C533,GroceryNSAF!$A$2:$A$251,0)))),$E533,INDEX(GroceryNSAF!F$2:F$251,MATCH(GroceryNSA!$C533,GroceryNSAF!$A$2:$A$251,0))),NA())</f>
        <v>88025.664574092705</v>
      </c>
    </row>
    <row r="534" spans="1:10" x14ac:dyDescent="0.25">
      <c r="A534" s="23">
        <f t="shared" si="25"/>
        <v>5</v>
      </c>
      <c r="B534" s="23">
        <f t="shared" si="26"/>
        <v>2036</v>
      </c>
      <c r="C534" s="23">
        <v>533</v>
      </c>
      <c r="D534" s="24">
        <v>49796</v>
      </c>
      <c r="E534" s="25" t="e">
        <f>IF(ISBLANK(table!F534),NA(),table!F534)</f>
        <v>#N/A</v>
      </c>
      <c r="F534" s="26">
        <f>IFERROR(IF(AND(ISERROR($E535),ISERROR(INDEX(GroceryNSAF!B$2:B$251,MATCH(GroceryNSA!$C534,GroceryNSAF!$A$2:$A$251,0)))),$E534,INDEX(GroceryNSAF!B$2:B$251,MATCH(GroceryNSA!$C534,GroceryNSAF!$A$2:$A$251,0))),NA())</f>
        <v>70947.704018425793</v>
      </c>
      <c r="G534" s="25">
        <f>IFERROR(IF(AND(ISERROR($E535),ISERROR(INDEX(GroceryNSAF!C$2:C$251,MATCH(GroceryNSA!$C534,GroceryNSAF!$A$2:$A$251,0)))),$E534,INDEX(GroceryNSAF!C$2:C$251,MATCH(GroceryNSA!$C534,GroceryNSAF!$A$2:$A$251,0))),NA())</f>
        <v>59747.213561581899</v>
      </c>
      <c r="H534" s="25">
        <f>IFERROR(IF(AND(ISERROR($E535),ISERROR(INDEX(GroceryNSAF!D$2:D$251,MATCH(GroceryNSA!$C534,GroceryNSAF!$A$2:$A$251,0)))),$E534,INDEX(GroceryNSAF!D$2:D$251,MATCH(GroceryNSA!$C534,GroceryNSAF!$A$2:$A$251,0))),NA())</f>
        <v>82148.194475269804</v>
      </c>
      <c r="I534" s="25">
        <f>IFERROR(IF(AND(ISERROR($E535),ISERROR(INDEX(GroceryNSAF!E$2:E$251,MATCH(GroceryNSA!$C534,GroceryNSAF!$A$2:$A$251,0)))),$E534,INDEX(GroceryNSAF!E$2:E$251,MATCH(GroceryNSA!$C534,GroceryNSAF!$A$2:$A$251,0))),NA())</f>
        <v>53818.032068573499</v>
      </c>
      <c r="J534" s="25">
        <f>IFERROR(IF(AND(ISERROR($E535),ISERROR(INDEX(GroceryNSAF!F$2:F$251,MATCH(GroceryNSA!$C534,GroceryNSAF!$A$2:$A$251,0)))),$E534,INDEX(GroceryNSAF!F$2:F$251,MATCH(GroceryNSA!$C534,GroceryNSAF!$A$2:$A$251,0))),NA())</f>
        <v>88077.375968278197</v>
      </c>
    </row>
    <row r="535" spans="1:10" x14ac:dyDescent="0.25">
      <c r="A535" s="23">
        <f t="shared" si="25"/>
        <v>6</v>
      </c>
      <c r="B535" s="23">
        <f t="shared" si="26"/>
        <v>2036</v>
      </c>
      <c r="C535" s="23">
        <v>534</v>
      </c>
      <c r="D535" s="24">
        <v>49827</v>
      </c>
      <c r="E535" s="25" t="e">
        <f>IF(ISBLANK(table!F535),NA(),table!F535)</f>
        <v>#N/A</v>
      </c>
      <c r="F535" s="26">
        <f>IFERROR(IF(AND(ISERROR($E536),ISERROR(INDEX(GroceryNSAF!B$2:B$251,MATCH(GroceryNSA!$C535,GroceryNSAF!$A$2:$A$251,0)))),$E535,INDEX(GroceryNSAF!B$2:B$251,MATCH(GroceryNSA!$C535,GroceryNSAF!$A$2:$A$251,0))),NA())</f>
        <v>70947.704018385804</v>
      </c>
      <c r="G535" s="25">
        <f>IFERROR(IF(AND(ISERROR($E536),ISERROR(INDEX(GroceryNSAF!C$2:C$251,MATCH(GroceryNSA!$C535,GroceryNSAF!$A$2:$A$251,0)))),$E535,INDEX(GroceryNSAF!C$2:C$251,MATCH(GroceryNSA!$C535,GroceryNSAF!$A$2:$A$251,0))),NA())</f>
        <v>59713.503064529301</v>
      </c>
      <c r="H535" s="25">
        <f>IFERROR(IF(AND(ISERROR($E536),ISERROR(INDEX(GroceryNSAF!D$2:D$251,MATCH(GroceryNSA!$C535,GroceryNSAF!$A$2:$A$251,0)))),$E535,INDEX(GroceryNSAF!D$2:D$251,MATCH(GroceryNSA!$C535,GroceryNSAF!$A$2:$A$251,0))),NA())</f>
        <v>82181.904972242293</v>
      </c>
      <c r="I535" s="25">
        <f>IFERROR(IF(AND(ISERROR($E536),ISERROR(INDEX(GroceryNSAF!E$2:E$251,MATCH(GroceryNSA!$C535,GroceryNSAF!$A$2:$A$251,0)))),$E535,INDEX(GroceryNSAF!E$2:E$251,MATCH(GroceryNSA!$C535,GroceryNSAF!$A$2:$A$251,0))),NA())</f>
        <v>53766.476312353203</v>
      </c>
      <c r="J535" s="25">
        <f>IFERROR(IF(AND(ISERROR($E536),ISERROR(INDEX(GroceryNSAF!F$2:F$251,MATCH(GroceryNSA!$C535,GroceryNSAF!$A$2:$A$251,0)))),$E535,INDEX(GroceryNSAF!F$2:F$251,MATCH(GroceryNSA!$C535,GroceryNSAF!$A$2:$A$251,0))),NA())</f>
        <v>88128.931724418304</v>
      </c>
    </row>
    <row r="536" spans="1:10" x14ac:dyDescent="0.25">
      <c r="A536" s="23">
        <f t="shared" si="25"/>
        <v>7</v>
      </c>
      <c r="B536" s="23">
        <f t="shared" si="26"/>
        <v>2036</v>
      </c>
      <c r="C536" s="23">
        <v>535</v>
      </c>
      <c r="D536" s="24">
        <v>49857</v>
      </c>
      <c r="E536" s="25" t="e">
        <f>IF(ISBLANK(table!F536),NA(),table!F536)</f>
        <v>#N/A</v>
      </c>
      <c r="F536" s="26">
        <f>IFERROR(IF(AND(ISERROR($E537),ISERROR(INDEX(GroceryNSAF!B$2:B$251,MATCH(GroceryNSA!$C536,GroceryNSAF!$A$2:$A$251,0)))),$E536,INDEX(GroceryNSAF!B$2:B$251,MATCH(GroceryNSA!$C536,GroceryNSAF!$A$2:$A$251,0))),NA())</f>
        <v>70947.704018642602</v>
      </c>
      <c r="G536" s="25">
        <f>IFERROR(IF(AND(ISERROR($E537),ISERROR(INDEX(GroceryNSAF!C$2:C$251,MATCH(GroceryNSA!$C536,GroceryNSAF!$A$2:$A$251,0)))),$E536,INDEX(GroceryNSAF!C$2:C$251,MATCH(GroceryNSA!$C536,GroceryNSAF!$A$2:$A$251,0))),NA())</f>
        <v>59679.893420759603</v>
      </c>
      <c r="H536" s="25">
        <f>IFERROR(IF(AND(ISERROR($E537),ISERROR(INDEX(GroceryNSAF!D$2:D$251,MATCH(GroceryNSA!$C536,GroceryNSAF!$A$2:$A$251,0)))),$E536,INDEX(GroceryNSAF!D$2:D$251,MATCH(GroceryNSA!$C536,GroceryNSAF!$A$2:$A$251,0))),NA())</f>
        <v>82215.514616525703</v>
      </c>
      <c r="I536" s="25">
        <f>IFERROR(IF(AND(ISERROR($E537),ISERROR(INDEX(GroceryNSAF!E$2:E$251,MATCH(GroceryNSA!$C536,GroceryNSAF!$A$2:$A$251,0)))),$E536,INDEX(GroceryNSAF!E$2:E$251,MATCH(GroceryNSA!$C536,GroceryNSAF!$A$2:$A$251,0))),NA())</f>
        <v>53715.074797761699</v>
      </c>
      <c r="J536" s="25">
        <f>IFERROR(IF(AND(ISERROR($E537),ISERROR(INDEX(GroceryNSAF!F$2:F$251,MATCH(GroceryNSA!$C536,GroceryNSAF!$A$2:$A$251,0)))),$E536,INDEX(GroceryNSAF!F$2:F$251,MATCH(GroceryNSA!$C536,GroceryNSAF!$A$2:$A$251,0))),NA())</f>
        <v>88180.333239523607</v>
      </c>
    </row>
    <row r="537" spans="1:10" x14ac:dyDescent="0.25">
      <c r="A537" s="23">
        <f t="shared" si="25"/>
        <v>8</v>
      </c>
      <c r="B537" s="23">
        <f t="shared" si="26"/>
        <v>2036</v>
      </c>
      <c r="C537" s="23">
        <v>536</v>
      </c>
      <c r="D537" s="24">
        <v>49888</v>
      </c>
      <c r="E537" s="25" t="e">
        <f>IF(ISBLANK(table!F537),NA(),table!F537)</f>
        <v>#N/A</v>
      </c>
      <c r="F537" s="26">
        <f>IFERROR(IF(AND(ISERROR($E538),ISERROR(INDEX(GroceryNSAF!B$2:B$251,MATCH(GroceryNSA!$C537,GroceryNSAF!$A$2:$A$251,0)))),$E537,INDEX(GroceryNSAF!B$2:B$251,MATCH(GroceryNSA!$C537,GroceryNSAF!$A$2:$A$251,0))),NA())</f>
        <v>70947.704018282806</v>
      </c>
      <c r="G537" s="25">
        <f>IFERROR(IF(AND(ISERROR($E538),ISERROR(INDEX(GroceryNSAF!C$2:C$251,MATCH(GroceryNSA!$C537,GroceryNSAF!$A$2:$A$251,0)))),$E537,INDEX(GroceryNSAF!C$2:C$251,MATCH(GroceryNSA!$C537,GroceryNSAF!$A$2:$A$251,0))),NA())</f>
        <v>59646.383729593901</v>
      </c>
      <c r="H537" s="25">
        <f>IFERROR(IF(AND(ISERROR($E538),ISERROR(INDEX(GroceryNSAF!D$2:D$251,MATCH(GroceryNSA!$C537,GroceryNSAF!$A$2:$A$251,0)))),$E537,INDEX(GroceryNSAF!D$2:D$251,MATCH(GroceryNSA!$C537,GroceryNSAF!$A$2:$A$251,0))),NA())</f>
        <v>82249.024306971696</v>
      </c>
      <c r="I537" s="25">
        <f>IFERROR(IF(AND(ISERROR($E538),ISERROR(INDEX(GroceryNSAF!E$2:E$251,MATCH(GroceryNSA!$C537,GroceryNSAF!$A$2:$A$251,0)))),$E537,INDEX(GroceryNSAF!E$2:E$251,MATCH(GroceryNSA!$C537,GroceryNSAF!$A$2:$A$251,0))),NA())</f>
        <v>53663.826147813197</v>
      </c>
      <c r="J537" s="25">
        <f>IFERROR(IF(AND(ISERROR($E538),ISERROR(INDEX(GroceryNSAF!F$2:F$251,MATCH(GroceryNSA!$C537,GroceryNSAF!$A$2:$A$251,0)))),$E537,INDEX(GroceryNSAF!F$2:F$251,MATCH(GroceryNSA!$C537,GroceryNSAF!$A$2:$A$251,0))),NA())</f>
        <v>88231.581888752393</v>
      </c>
    </row>
    <row r="538" spans="1:10" x14ac:dyDescent="0.25">
      <c r="A538" s="23">
        <f t="shared" si="25"/>
        <v>9</v>
      </c>
      <c r="B538" s="23">
        <f t="shared" si="26"/>
        <v>2036</v>
      </c>
      <c r="C538" s="23">
        <v>537</v>
      </c>
      <c r="D538" s="24">
        <v>49919</v>
      </c>
      <c r="E538" s="25" t="e">
        <f>IF(ISBLANK(table!F538),NA(),table!F538)</f>
        <v>#N/A</v>
      </c>
      <c r="F538" s="26">
        <f>IFERROR(IF(AND(ISERROR($E539),ISERROR(INDEX(GroceryNSAF!B$2:B$251,MATCH(GroceryNSA!$C538,GroceryNSAF!$A$2:$A$251,0)))),$E538,INDEX(GroceryNSAF!B$2:B$251,MATCH(GroceryNSA!$C538,GroceryNSAF!$A$2:$A$251,0))),NA())</f>
        <v>70947.704018635399</v>
      </c>
      <c r="G538" s="25">
        <f>IFERROR(IF(AND(ISERROR($E539),ISERROR(INDEX(GroceryNSAF!C$2:C$251,MATCH(GroceryNSA!$C538,GroceryNSAF!$A$2:$A$251,0)))),$E538,INDEX(GroceryNSAF!C$2:C$251,MATCH(GroceryNSA!$C538,GroceryNSAF!$A$2:$A$251,0))),NA())</f>
        <v>59612.973105835103</v>
      </c>
      <c r="H538" s="25">
        <f>IFERROR(IF(AND(ISERROR($E539),ISERROR(INDEX(GroceryNSAF!D$2:D$251,MATCH(GroceryNSA!$C538,GroceryNSAF!$A$2:$A$251,0)))),$E538,INDEX(GroceryNSAF!D$2:D$251,MATCH(GroceryNSA!$C538,GroceryNSAF!$A$2:$A$251,0))),NA())</f>
        <v>82282.434931435593</v>
      </c>
      <c r="I538" s="25">
        <f>IFERROR(IF(AND(ISERROR($E539),ISERROR(INDEX(GroceryNSAF!E$2:E$251,MATCH(GroceryNSA!$C538,GroceryNSAF!$A$2:$A$251,0)))),$E538,INDEX(GroceryNSAF!E$2:E$251,MATCH(GroceryNSA!$C538,GroceryNSAF!$A$2:$A$251,0))),NA())</f>
        <v>53612.729008011702</v>
      </c>
      <c r="J538" s="25">
        <f>IFERROR(IF(AND(ISERROR($E539),ISERROR(INDEX(GroceryNSAF!F$2:F$251,MATCH(GroceryNSA!$C538,GroceryNSAF!$A$2:$A$251,0)))),$E538,INDEX(GroceryNSAF!F$2:F$251,MATCH(GroceryNSA!$C538,GroceryNSAF!$A$2:$A$251,0))),NA())</f>
        <v>88282.679029259001</v>
      </c>
    </row>
    <row r="539" spans="1:10" x14ac:dyDescent="0.25">
      <c r="A539" s="23">
        <f t="shared" si="25"/>
        <v>10</v>
      </c>
      <c r="B539" s="23">
        <f t="shared" si="26"/>
        <v>2036</v>
      </c>
      <c r="C539" s="23">
        <v>538</v>
      </c>
      <c r="D539" s="24">
        <v>49949</v>
      </c>
      <c r="E539" s="25" t="e">
        <f>IF(ISBLANK(table!F539),NA(),table!F539)</f>
        <v>#N/A</v>
      </c>
      <c r="F539" s="26">
        <f>IFERROR(IF(AND(ISERROR($E540),ISERROR(INDEX(GroceryNSAF!B$2:B$251,MATCH(GroceryNSA!$C539,GroceryNSAF!$A$2:$A$251,0)))),$E539,INDEX(GroceryNSAF!B$2:B$251,MATCH(GroceryNSA!$C539,GroceryNSAF!$A$2:$A$251,0))),NA())</f>
        <v>70947.7040183715</v>
      </c>
      <c r="G539" s="25">
        <f>IFERROR(IF(AND(ISERROR($E540),ISERROR(INDEX(GroceryNSAF!C$2:C$251,MATCH(GroceryNSA!$C539,GroceryNSAF!$A$2:$A$251,0)))),$E539,INDEX(GroceryNSAF!C$2:C$251,MATCH(GroceryNSA!$C539,GroceryNSAF!$A$2:$A$251,0))),NA())</f>
        <v>59579.660674705003</v>
      </c>
      <c r="H539" s="25">
        <f>IFERROR(IF(AND(ISERROR($E540),ISERROR(INDEX(GroceryNSAF!D$2:D$251,MATCH(GroceryNSA!$C539,GroceryNSAF!$A$2:$A$251,0)))),$E539,INDEX(GroceryNSAF!D$2:D$251,MATCH(GroceryNSA!$C539,GroceryNSAF!$A$2:$A$251,0))),NA())</f>
        <v>82315.747362038106</v>
      </c>
      <c r="I539" s="25">
        <f>IFERROR(IF(AND(ISERROR($E540),ISERROR(INDEX(GroceryNSAF!E$2:E$251,MATCH(GroceryNSA!$C539,GroceryNSAF!$A$2:$A$251,0)))),$E539,INDEX(GroceryNSAF!E$2:E$251,MATCH(GroceryNSA!$C539,GroceryNSAF!$A$2:$A$251,0))),NA())</f>
        <v>53561.782041202903</v>
      </c>
      <c r="J539" s="25">
        <f>IFERROR(IF(AND(ISERROR($E540),ISERROR(INDEX(GroceryNSAF!F$2:F$251,MATCH(GroceryNSA!$C539,GroceryNSAF!$A$2:$A$251,0)))),$E539,INDEX(GroceryNSAF!F$2:F$251,MATCH(GroceryNSA!$C539,GroceryNSAF!$A$2:$A$251,0))),NA())</f>
        <v>88333.625995540206</v>
      </c>
    </row>
    <row r="540" spans="1:10" x14ac:dyDescent="0.25">
      <c r="A540" s="23">
        <f t="shared" si="25"/>
        <v>11</v>
      </c>
      <c r="B540" s="23">
        <f t="shared" si="26"/>
        <v>2036</v>
      </c>
      <c r="C540" s="23">
        <v>539</v>
      </c>
      <c r="D540" s="24">
        <v>49980</v>
      </c>
      <c r="E540" s="25" t="e">
        <f>IF(ISBLANK(table!F540),NA(),table!F540)</f>
        <v>#N/A</v>
      </c>
      <c r="F540" s="26">
        <f>IFERROR(IF(AND(ISERROR($E541),ISERROR(INDEX(GroceryNSAF!B$2:B$251,MATCH(GroceryNSA!$C540,GroceryNSAF!$A$2:$A$251,0)))),$E540,INDEX(GroceryNSAF!B$2:B$251,MATCH(GroceryNSA!$C540,GroceryNSAF!$A$2:$A$251,0))),NA())</f>
        <v>70947.704018506003</v>
      </c>
      <c r="G540" s="25">
        <f>IFERROR(IF(AND(ISERROR($E541),ISERROR(INDEX(GroceryNSAF!C$2:C$251,MATCH(GroceryNSA!$C540,GroceryNSAF!$A$2:$A$251,0)))),$E540,INDEX(GroceryNSAF!C$2:C$251,MATCH(GroceryNSA!$C540,GroceryNSAF!$A$2:$A$251,0))),NA())</f>
        <v>59546.445576500402</v>
      </c>
      <c r="H540" s="25">
        <f>IFERROR(IF(AND(ISERROR($E541),ISERROR(INDEX(GroceryNSAF!D$2:D$251,MATCH(GroceryNSA!$C540,GroceryNSAF!$A$2:$A$251,0)))),$E540,INDEX(GroceryNSAF!D$2:D$251,MATCH(GroceryNSA!$C540,GroceryNSAF!$A$2:$A$251,0))),NA())</f>
        <v>82348.962460511699</v>
      </c>
      <c r="I540" s="25">
        <f>IFERROR(IF(AND(ISERROR($E541),ISERROR(INDEX(GroceryNSAF!E$2:E$251,MATCH(GroceryNSA!$C540,GroceryNSAF!$A$2:$A$251,0)))),$E540,INDEX(GroceryNSAF!E$2:E$251,MATCH(GroceryNSA!$C540,GroceryNSAF!$A$2:$A$251,0))),NA())</f>
        <v>53510.983932047202</v>
      </c>
      <c r="J540" s="25">
        <f>IFERROR(IF(AND(ISERROR($E541),ISERROR(INDEX(GroceryNSAF!F$2:F$251,MATCH(GroceryNSA!$C540,GroceryNSAF!$A$2:$A$251,0)))),$E540,INDEX(GroceryNSAF!F$2:F$251,MATCH(GroceryNSA!$C540,GroceryNSAF!$A$2:$A$251,0))),NA())</f>
        <v>88384.424104964899</v>
      </c>
    </row>
    <row r="541" spans="1:10" x14ac:dyDescent="0.25">
      <c r="A541" s="23">
        <f t="shared" si="25"/>
        <v>12</v>
      </c>
      <c r="B541" s="23">
        <f t="shared" si="26"/>
        <v>2036</v>
      </c>
      <c r="C541" s="23">
        <v>540</v>
      </c>
      <c r="D541" s="24">
        <v>50010</v>
      </c>
      <c r="E541" s="25" t="e">
        <f>IF(ISBLANK(table!F541),NA(),table!F541)</f>
        <v>#N/A</v>
      </c>
      <c r="F541" s="26">
        <f>IFERROR(IF(AND(ISERROR($E542),ISERROR(INDEX(GroceryNSAF!B$2:B$251,MATCH(GroceryNSA!$C541,GroceryNSAF!$A$2:$A$251,0)))),$E541,INDEX(GroceryNSAF!B$2:B$251,MATCH(GroceryNSA!$C541,GroceryNSAF!$A$2:$A$251,0))),NA())</f>
        <v>70947.704018500997</v>
      </c>
      <c r="G541" s="25">
        <f>IFERROR(IF(AND(ISERROR($E542),ISERROR(INDEX(GroceryNSAF!C$2:C$251,MATCH(GroceryNSA!$C541,GroceryNSAF!$A$2:$A$251,0)))),$E541,INDEX(GroceryNSAF!C$2:C$251,MATCH(GroceryNSA!$C541,GroceryNSAF!$A$2:$A$251,0))),NA())</f>
        <v>59513.326962473497</v>
      </c>
      <c r="H541" s="25">
        <f>IFERROR(IF(AND(ISERROR($E542),ISERROR(INDEX(GroceryNSAF!D$2:D$251,MATCH(GroceryNSA!$C541,GroceryNSAF!$A$2:$A$251,0)))),$E541,INDEX(GroceryNSAF!D$2:D$251,MATCH(GroceryNSA!$C541,GroceryNSAF!$A$2:$A$251,0))),NA())</f>
        <v>82382.081074528396</v>
      </c>
      <c r="I541" s="25">
        <f>IFERROR(IF(AND(ISERROR($E542),ISERROR(INDEX(GroceryNSAF!E$2:E$251,MATCH(GroceryNSA!$C541,GroceryNSAF!$A$2:$A$251,0)))),$E541,INDEX(GroceryNSAF!E$2:E$251,MATCH(GroceryNSA!$C541,GroceryNSAF!$A$2:$A$251,0))),NA())</f>
        <v>53460.333382781602</v>
      </c>
      <c r="J541" s="25">
        <f>IFERROR(IF(AND(ISERROR($E542),ISERROR(INDEX(GroceryNSAF!F$2:F$251,MATCH(GroceryNSA!$C541,GroceryNSAF!$A$2:$A$251,0)))),$E541,INDEX(GroceryNSAF!F$2:F$251,MATCH(GroceryNSA!$C541,GroceryNSAF!$A$2:$A$251,0))),NA())</f>
        <v>88435.0746542204</v>
      </c>
    </row>
    <row r="542" spans="1:10" x14ac:dyDescent="0.25">
      <c r="A542" s="23">
        <f t="shared" si="25"/>
        <v>1</v>
      </c>
      <c r="B542" s="23">
        <f t="shared" si="26"/>
        <v>2037</v>
      </c>
      <c r="C542" s="23">
        <v>541</v>
      </c>
      <c r="D542" s="24">
        <v>50041</v>
      </c>
      <c r="E542" s="25" t="e">
        <f>IF(ISBLANK(table!F542),NA(),table!F542)</f>
        <v>#N/A</v>
      </c>
      <c r="F542" s="26">
        <f>IFERROR(IF(AND(ISERROR($E543),ISERROR(INDEX(GroceryNSAF!B$2:B$251,MATCH(GroceryNSA!$C542,GroceryNSAF!$A$2:$A$251,0)))),$E542,INDEX(GroceryNSAF!B$2:B$251,MATCH(GroceryNSA!$C542,GroceryNSAF!$A$2:$A$251,0))),NA())</f>
        <v>70947.704018407196</v>
      </c>
      <c r="G542" s="25">
        <f>IFERROR(IF(AND(ISERROR($E543),ISERROR(INDEX(GroceryNSAF!C$2:C$251,MATCH(GroceryNSA!$C542,GroceryNSAF!$A$2:$A$251,0)))),$E542,INDEX(GroceryNSAF!C$2:C$251,MATCH(GroceryNSA!$C542,GroceryNSAF!$A$2:$A$251,0))),NA())</f>
        <v>59480.303996725503</v>
      </c>
      <c r="H542" s="25">
        <f>IFERROR(IF(AND(ISERROR($E543),ISERROR(INDEX(GroceryNSAF!D$2:D$251,MATCH(GroceryNSA!$C542,GroceryNSAF!$A$2:$A$251,0)))),$E542,INDEX(GroceryNSAF!D$2:D$251,MATCH(GroceryNSA!$C542,GroceryNSAF!$A$2:$A$251,0))),NA())</f>
        <v>82415.104040088801</v>
      </c>
      <c r="I542" s="25">
        <f>IFERROR(IF(AND(ISERROR($E543),ISERROR(INDEX(GroceryNSAF!E$2:E$251,MATCH(GroceryNSA!$C542,GroceryNSAF!$A$2:$A$251,0)))),$E542,INDEX(GroceryNSAF!E$2:E$251,MATCH(GroceryNSA!$C542,GroceryNSAF!$A$2:$A$251,0))),NA())</f>
        <v>53409.829114981898</v>
      </c>
      <c r="J542" s="25">
        <f>IFERROR(IF(AND(ISERROR($E543),ISERROR(INDEX(GroceryNSAF!F$2:F$251,MATCH(GroceryNSA!$C542,GroceryNSAF!$A$2:$A$251,0)))),$E542,INDEX(GroceryNSAF!F$2:F$251,MATCH(GroceryNSA!$C542,GroceryNSAF!$A$2:$A$251,0))),NA())</f>
        <v>88485.578921832406</v>
      </c>
    </row>
    <row r="543" spans="1:10" x14ac:dyDescent="0.25">
      <c r="A543" s="23">
        <f t="shared" si="25"/>
        <v>2</v>
      </c>
      <c r="B543" s="23">
        <f t="shared" si="26"/>
        <v>2037</v>
      </c>
      <c r="C543" s="23">
        <v>542</v>
      </c>
      <c r="D543" s="24">
        <v>50072</v>
      </c>
      <c r="E543" s="25" t="e">
        <f>IF(ISBLANK(table!F543),NA(),table!F543)</f>
        <v>#N/A</v>
      </c>
      <c r="F543" s="26">
        <f>IFERROR(IF(AND(ISERROR($E544),ISERROR(INDEX(GroceryNSAF!B$2:B$251,MATCH(GroceryNSA!$C543,GroceryNSAF!$A$2:$A$251,0)))),$E543,INDEX(GroceryNSAF!B$2:B$251,MATCH(GroceryNSA!$C543,GroceryNSAF!$A$2:$A$251,0))),NA())</f>
        <v>70947.704018553399</v>
      </c>
      <c r="G543" s="25">
        <f>IFERROR(IF(AND(ISERROR($E544),ISERROR(INDEX(GroceryNSAF!C$2:C$251,MATCH(GroceryNSA!$C543,GroceryNSAF!$A$2:$A$251,0)))),$E543,INDEX(GroceryNSAF!C$2:C$251,MATCH(GroceryNSA!$C543,GroceryNSAF!$A$2:$A$251,0))),NA())</f>
        <v>59447.3758556147</v>
      </c>
      <c r="H543" s="25">
        <f>IFERROR(IF(AND(ISERROR($E544),ISERROR(INDEX(GroceryNSAF!D$2:D$251,MATCH(GroceryNSA!$C543,GroceryNSAF!$A$2:$A$251,0)))),$E543,INDEX(GroceryNSAF!D$2:D$251,MATCH(GroceryNSA!$C543,GroceryNSAF!$A$2:$A$251,0))),NA())</f>
        <v>82448.032181492206</v>
      </c>
      <c r="I543" s="25">
        <f>IFERROR(IF(AND(ISERROR($E544),ISERROR(INDEX(GroceryNSAF!E$2:E$251,MATCH(GroceryNSA!$C543,GroceryNSAF!$A$2:$A$251,0)))),$E543,INDEX(GroceryNSAF!E$2:E$251,MATCH(GroceryNSA!$C543,GroceryNSAF!$A$2:$A$251,0))),NA())</f>
        <v>53359.469868823398</v>
      </c>
      <c r="J543" s="25">
        <f>IFERROR(IF(AND(ISERROR($E544),ISERROR(INDEX(GroceryNSAF!F$2:F$251,MATCH(GroceryNSA!$C543,GroceryNSAF!$A$2:$A$251,0)))),$E543,INDEX(GroceryNSAF!F$2:F$251,MATCH(GroceryNSA!$C543,GroceryNSAF!$A$2:$A$251,0))),NA())</f>
        <v>88535.938168283494</v>
      </c>
    </row>
    <row r="544" spans="1:10" x14ac:dyDescent="0.25">
      <c r="A544" s="23">
        <f t="shared" si="25"/>
        <v>3</v>
      </c>
      <c r="B544" s="23">
        <f t="shared" si="26"/>
        <v>2037</v>
      </c>
      <c r="C544" s="23">
        <v>543</v>
      </c>
      <c r="D544" s="24">
        <v>50100</v>
      </c>
      <c r="E544" s="25" t="e">
        <f>IF(ISBLANK(table!F544),NA(),table!F544)</f>
        <v>#N/A</v>
      </c>
      <c r="F544" s="26">
        <f>IFERROR(IF(AND(ISERROR($E545),ISERROR(INDEX(GroceryNSAF!B$2:B$251,MATCH(GroceryNSA!$C544,GroceryNSAF!$A$2:$A$251,0)))),$E544,INDEX(GroceryNSAF!B$2:B$251,MATCH(GroceryNSA!$C544,GroceryNSAF!$A$2:$A$251,0))),NA())</f>
        <v>70947.704018402103</v>
      </c>
      <c r="G544" s="25">
        <f>IFERROR(IF(AND(ISERROR($E545),ISERROR(INDEX(GroceryNSAF!C$2:C$251,MATCH(GroceryNSA!$C544,GroceryNSAF!$A$2:$A$251,0)))),$E544,INDEX(GroceryNSAF!C$2:C$251,MATCH(GroceryNSA!$C544,GroceryNSAF!$A$2:$A$251,0))),NA())</f>
        <v>59414.541726421303</v>
      </c>
      <c r="H544" s="25">
        <f>IFERROR(IF(AND(ISERROR($E545),ISERROR(INDEX(GroceryNSAF!D$2:D$251,MATCH(GroceryNSA!$C544,GroceryNSAF!$A$2:$A$251,0)))),$E544,INDEX(GroceryNSAF!D$2:D$251,MATCH(GroceryNSA!$C544,GroceryNSAF!$A$2:$A$251,0))),NA())</f>
        <v>82480.8663103828</v>
      </c>
      <c r="I544" s="25">
        <f>IFERROR(IF(AND(ISERROR($E545),ISERROR(INDEX(GroceryNSAF!E$2:E$251,MATCH(GroceryNSA!$C544,GroceryNSAF!$A$2:$A$251,0)))),$E544,INDEX(GroceryNSAF!E$2:E$251,MATCH(GroceryNSA!$C544,GroceryNSAF!$A$2:$A$251,0))),NA())</f>
        <v>53309.254401642604</v>
      </c>
      <c r="J544" s="25">
        <f>IFERROR(IF(AND(ISERROR($E545),ISERROR(INDEX(GroceryNSAF!F$2:F$251,MATCH(GroceryNSA!$C544,GroceryNSAF!$A$2:$A$251,0)))),$E544,INDEX(GroceryNSAF!F$2:F$251,MATCH(GroceryNSA!$C544,GroceryNSAF!$A$2:$A$251,0))),NA())</f>
        <v>88586.153635161594</v>
      </c>
    </row>
    <row r="545" spans="1:10" x14ac:dyDescent="0.25">
      <c r="A545" s="23">
        <f t="shared" si="25"/>
        <v>4</v>
      </c>
      <c r="B545" s="23">
        <f t="shared" si="26"/>
        <v>2037</v>
      </c>
      <c r="C545" s="23">
        <v>544</v>
      </c>
      <c r="D545" s="24">
        <v>50131</v>
      </c>
      <c r="E545" s="25" t="e">
        <f>IF(ISBLANK(table!F545),NA(),table!F545)</f>
        <v>#N/A</v>
      </c>
      <c r="F545" s="26">
        <f>IFERROR(IF(AND(ISERROR($E546),ISERROR(INDEX(GroceryNSAF!B$2:B$251,MATCH(GroceryNSA!$C545,GroceryNSAF!$A$2:$A$251,0)))),$E545,INDEX(GroceryNSAF!B$2:B$251,MATCH(GroceryNSA!$C545,GroceryNSAF!$A$2:$A$251,0))),NA())</f>
        <v>70947.704018521501</v>
      </c>
      <c r="G545" s="25">
        <f>IFERROR(IF(AND(ISERROR($E546),ISERROR(INDEX(GroceryNSAF!C$2:C$251,MATCH(GroceryNSA!$C545,GroceryNSAF!$A$2:$A$251,0)))),$E545,INDEX(GroceryNSAF!C$2:C$251,MATCH(GroceryNSA!$C545,GroceryNSAF!$A$2:$A$251,0))),NA())</f>
        <v>59381.800809038403</v>
      </c>
      <c r="H545" s="25">
        <f>IFERROR(IF(AND(ISERROR($E546),ISERROR(INDEX(GroceryNSAF!D$2:D$251,MATCH(GroceryNSA!$C545,GroceryNSAF!$A$2:$A$251,0)))),$E545,INDEX(GroceryNSAF!D$2:D$251,MATCH(GroceryNSA!$C545,GroceryNSAF!$A$2:$A$251,0))),NA())</f>
        <v>82513.607228004694</v>
      </c>
      <c r="I545" s="25">
        <f>IFERROR(IF(AND(ISERROR($E546),ISERROR(INDEX(GroceryNSAF!E$2:E$251,MATCH(GroceryNSA!$C545,GroceryNSAF!$A$2:$A$251,0)))),$E545,INDEX(GroceryNSAF!E$2:E$251,MATCH(GroceryNSA!$C545,GroceryNSAF!$A$2:$A$251,0))),NA())</f>
        <v>53259.181489480703</v>
      </c>
      <c r="J545" s="25">
        <f>IFERROR(IF(AND(ISERROR($E546),ISERROR(INDEX(GroceryNSAF!F$2:F$251,MATCH(GroceryNSA!$C545,GroceryNSAF!$A$2:$A$251,0)))),$E545,INDEX(GroceryNSAF!F$2:F$251,MATCH(GroceryNSA!$C545,GroceryNSAF!$A$2:$A$251,0))),NA())</f>
        <v>88636.226547562299</v>
      </c>
    </row>
    <row r="546" spans="1:10" x14ac:dyDescent="0.25">
      <c r="A546" s="23">
        <f t="shared" si="25"/>
        <v>5</v>
      </c>
      <c r="B546" s="23">
        <f t="shared" si="26"/>
        <v>2037</v>
      </c>
      <c r="C546" s="23">
        <v>545</v>
      </c>
      <c r="D546" s="24">
        <v>50161</v>
      </c>
      <c r="E546" s="25" t="e">
        <f>IF(ISBLANK(table!F546),NA(),table!F546)</f>
        <v>#N/A</v>
      </c>
      <c r="F546" s="26">
        <f>IFERROR(IF(AND(ISERROR($E547),ISERROR(INDEX(GroceryNSAF!B$2:B$251,MATCH(GroceryNSA!$C546,GroceryNSAF!$A$2:$A$251,0)))),$E546,INDEX(GroceryNSAF!B$2:B$251,MATCH(GroceryNSA!$C546,GroceryNSAF!$A$2:$A$251,0))),NA())</f>
        <v>70947.704018454402</v>
      </c>
      <c r="G546" s="25">
        <f>IFERROR(IF(AND(ISERROR($E547),ISERROR(INDEX(GroceryNSAF!C$2:C$251,MATCH(GroceryNSA!$C546,GroceryNSAF!$A$2:$A$251,0)))),$E546,INDEX(GroceryNSAF!C$2:C$251,MATCH(GroceryNSA!$C546,GroceryNSAF!$A$2:$A$251,0))),NA())</f>
        <v>59349.152313647697</v>
      </c>
      <c r="H546" s="25">
        <f>IFERROR(IF(AND(ISERROR($E547),ISERROR(INDEX(GroceryNSAF!D$2:D$251,MATCH(GroceryNSA!$C546,GroceryNSAF!$A$2:$A$251,0)))),$E546,INDEX(GroceryNSAF!D$2:D$251,MATCH(GroceryNSA!$C546,GroceryNSAF!$A$2:$A$251,0))),NA())</f>
        <v>82546.2557232611</v>
      </c>
      <c r="I546" s="25">
        <f>IFERROR(IF(AND(ISERROR($E547),ISERROR(INDEX(GroceryNSAF!E$2:E$251,MATCH(GroceryNSA!$C546,GroceryNSAF!$A$2:$A$251,0)))),$E546,INDEX(GroceryNSAF!E$2:E$251,MATCH(GroceryNSA!$C546,GroceryNSAF!$A$2:$A$251,0))),NA())</f>
        <v>53209.249924657197</v>
      </c>
      <c r="J546" s="25">
        <f>IFERROR(IF(AND(ISERROR($E547),ISERROR(INDEX(GroceryNSAF!F$2:F$251,MATCH(GroceryNSA!$C546,GroceryNSAF!$A$2:$A$251,0)))),$E546,INDEX(GroceryNSAF!F$2:F$251,MATCH(GroceryNSA!$C546,GroceryNSAF!$A$2:$A$251,0))),NA())</f>
        <v>88686.158112251505</v>
      </c>
    </row>
    <row r="547" spans="1:10" x14ac:dyDescent="0.25">
      <c r="A547" s="23">
        <f t="shared" si="25"/>
        <v>6</v>
      </c>
      <c r="B547" s="23">
        <f t="shared" si="26"/>
        <v>2037</v>
      </c>
      <c r="C547" s="23">
        <v>546</v>
      </c>
      <c r="D547" s="24">
        <v>50192</v>
      </c>
      <c r="E547" s="25" t="e">
        <f>IF(ISBLANK(table!F547),NA(),table!F547)</f>
        <v>#N/A</v>
      </c>
      <c r="F547" s="26">
        <f>IFERROR(IF(AND(ISERROR($E548),ISERROR(INDEX(GroceryNSAF!B$2:B$251,MATCH(GroceryNSA!$C547,GroceryNSAF!$A$2:$A$251,0)))),$E547,INDEX(GroceryNSAF!B$2:B$251,MATCH(GroceryNSA!$C547,GroceryNSAF!$A$2:$A$251,0))),NA())</f>
        <v>70947.704018466204</v>
      </c>
      <c r="G547" s="25">
        <f>IFERROR(IF(AND(ISERROR($E548),ISERROR(INDEX(GroceryNSAF!C$2:C$251,MATCH(GroceryNSA!$C547,GroceryNSAF!$A$2:$A$251,0)))),$E547,INDEX(GroceryNSAF!C$2:C$251,MATCH(GroceryNSA!$C547,GroceryNSAF!$A$2:$A$251,0))),NA())</f>
        <v>59316.595462228201</v>
      </c>
      <c r="H547" s="25">
        <f>IFERROR(IF(AND(ISERROR($E548),ISERROR(INDEX(GroceryNSAF!D$2:D$251,MATCH(GroceryNSA!$C547,GroceryNSAF!$A$2:$A$251,0)))),$E547,INDEX(GroceryNSAF!D$2:D$251,MATCH(GroceryNSA!$C547,GroceryNSAF!$A$2:$A$251,0))),NA())</f>
        <v>82578.812574704105</v>
      </c>
      <c r="I547" s="25">
        <f>IFERROR(IF(AND(ISERROR($E548),ISERROR(INDEX(GroceryNSAF!E$2:E$251,MATCH(GroceryNSA!$C547,GroceryNSAF!$A$2:$A$251,0)))),$E547,INDEX(GroceryNSAF!E$2:E$251,MATCH(GroceryNSA!$C547,GroceryNSAF!$A$2:$A$251,0))),NA())</f>
        <v>53159.458517151099</v>
      </c>
      <c r="J547" s="25">
        <f>IFERROR(IF(AND(ISERROR($E548),ISERROR(INDEX(GroceryNSAF!F$2:F$251,MATCH(GroceryNSA!$C547,GroceryNSAF!$A$2:$A$251,0)))),$E547,INDEX(GroceryNSAF!F$2:F$251,MATCH(GroceryNSA!$C547,GroceryNSAF!$A$2:$A$251,0))),NA())</f>
        <v>88735.949519781207</v>
      </c>
    </row>
    <row r="548" spans="1:10" x14ac:dyDescent="0.25">
      <c r="A548" s="23">
        <f t="shared" si="25"/>
        <v>7</v>
      </c>
      <c r="B548" s="23">
        <f t="shared" si="26"/>
        <v>2037</v>
      </c>
      <c r="C548" s="23">
        <v>547</v>
      </c>
      <c r="D548" s="24">
        <v>50222</v>
      </c>
      <c r="E548" s="25" t="e">
        <f>IF(ISBLANK(table!F548),NA(),table!F548)</f>
        <v>#N/A</v>
      </c>
      <c r="F548" s="26">
        <f>IFERROR(IF(AND(ISERROR($E549),ISERROR(INDEX(GroceryNSAF!B$2:B$251,MATCH(GroceryNSA!$C548,GroceryNSAF!$A$2:$A$251,0)))),$E548,INDEX(GroceryNSAF!B$2:B$251,MATCH(GroceryNSA!$C548,GroceryNSAF!$A$2:$A$251,0))),NA())</f>
        <v>70947.704018498902</v>
      </c>
      <c r="G548" s="25">
        <f>IFERROR(IF(AND(ISERROR($E549),ISERROR(INDEX(GroceryNSAF!C$2:C$251,MATCH(GroceryNSA!$C548,GroceryNSAF!$A$2:$A$251,0)))),$E548,INDEX(GroceryNSAF!C$2:C$251,MATCH(GroceryNSA!$C548,GroceryNSAF!$A$2:$A$251,0))),NA())</f>
        <v>59284.129487294304</v>
      </c>
      <c r="H548" s="25">
        <f>IFERROR(IF(AND(ISERROR($E549),ISERROR(INDEX(GroceryNSAF!D$2:D$251,MATCH(GroceryNSA!$C548,GroceryNSAF!$A$2:$A$251,0)))),$E548,INDEX(GroceryNSAF!D$2:D$251,MATCH(GroceryNSA!$C548,GroceryNSAF!$A$2:$A$251,0))),NA())</f>
        <v>82611.278549703595</v>
      </c>
      <c r="I548" s="25">
        <f>IFERROR(IF(AND(ISERROR($E549),ISERROR(INDEX(GroceryNSAF!E$2:E$251,MATCH(GroceryNSA!$C548,GroceryNSAF!$A$2:$A$251,0)))),$E548,INDEX(GroceryNSAF!E$2:E$251,MATCH(GroceryNSA!$C548,GroceryNSAF!$A$2:$A$251,0))),NA())</f>
        <v>53109.806093225001</v>
      </c>
      <c r="J548" s="25">
        <f>IFERROR(IF(AND(ISERROR($E549),ISERROR(INDEX(GroceryNSAF!F$2:F$251,MATCH(GroceryNSA!$C548,GroceryNSAF!$A$2:$A$251,0)))),$E548,INDEX(GroceryNSAF!F$2:F$251,MATCH(GroceryNSA!$C548,GroceryNSAF!$A$2:$A$251,0))),NA())</f>
        <v>88785.601943772897</v>
      </c>
    </row>
    <row r="549" spans="1:10" x14ac:dyDescent="0.25">
      <c r="A549" s="23">
        <f t="shared" si="25"/>
        <v>8</v>
      </c>
      <c r="B549" s="23">
        <f t="shared" si="26"/>
        <v>2037</v>
      </c>
      <c r="C549" s="23">
        <v>548</v>
      </c>
      <c r="D549" s="24">
        <v>50253</v>
      </c>
      <c r="E549" s="25" t="e">
        <f>IF(ISBLANK(table!F549),NA(),table!F549)</f>
        <v>#N/A</v>
      </c>
      <c r="F549" s="26">
        <f>IFERROR(IF(AND(ISERROR($E550),ISERROR(INDEX(GroceryNSAF!B$2:B$251,MATCH(GroceryNSA!$C549,GroceryNSAF!$A$2:$A$251,0)))),$E549,INDEX(GroceryNSAF!B$2:B$251,MATCH(GroceryNSA!$C549,GroceryNSAF!$A$2:$A$251,0))),NA())</f>
        <v>70947.704018440301</v>
      </c>
      <c r="G549" s="25">
        <f>IFERROR(IF(AND(ISERROR($E550),ISERROR(INDEX(GroceryNSAF!C$2:C$251,MATCH(GroceryNSA!$C549,GroceryNSAF!$A$2:$A$251,0)))),$E549,INDEX(GroceryNSAF!C$2:C$251,MATCH(GroceryNSA!$C549,GroceryNSAF!$A$2:$A$251,0))),NA())</f>
        <v>59251.753631965803</v>
      </c>
      <c r="H549" s="25">
        <f>IFERROR(IF(AND(ISERROR($E550),ISERROR(INDEX(GroceryNSAF!D$2:D$251,MATCH(GroceryNSA!$C549,GroceryNSAF!$A$2:$A$251,0)))),$E549,INDEX(GroceryNSAF!D$2:D$251,MATCH(GroceryNSA!$C549,GroceryNSAF!$A$2:$A$251,0))),NA())</f>
        <v>82643.654404914705</v>
      </c>
      <c r="I549" s="25">
        <f>IFERROR(IF(AND(ISERROR($E550),ISERROR(INDEX(GroceryNSAF!E$2:E$251,MATCH(GroceryNSA!$C549,GroceryNSAF!$A$2:$A$251,0)))),$E549,INDEX(GroceryNSAF!E$2:E$251,MATCH(GroceryNSA!$C549,GroceryNSAF!$A$2:$A$251,0))),NA())</f>
        <v>53060.291495389902</v>
      </c>
      <c r="J549" s="25">
        <f>IFERROR(IF(AND(ISERROR($E550),ISERROR(INDEX(GroceryNSAF!F$2:F$251,MATCH(GroceryNSA!$C549,GroceryNSAF!$A$2:$A$251,0)))),$E549,INDEX(GroceryNSAF!F$2:F$251,MATCH(GroceryNSA!$C549,GroceryNSAF!$A$2:$A$251,0))),NA())</f>
        <v>88835.116541490599</v>
      </c>
    </row>
    <row r="550" spans="1:10" x14ac:dyDescent="0.25">
      <c r="A550" s="23">
        <f t="shared" si="25"/>
        <v>9</v>
      </c>
      <c r="B550" s="23">
        <f t="shared" si="26"/>
        <v>2037</v>
      </c>
      <c r="C550" s="23">
        <v>549</v>
      </c>
      <c r="D550" s="24">
        <v>50284</v>
      </c>
      <c r="E550" s="25" t="e">
        <f>IF(ISBLANK(table!F550),NA(),table!F550)</f>
        <v>#N/A</v>
      </c>
      <c r="F550" s="26">
        <f>IFERROR(IF(AND(ISERROR($E551),ISERROR(INDEX(GroceryNSAF!B$2:B$251,MATCH(GroceryNSA!$C550,GroceryNSAF!$A$2:$A$251,0)))),$E550,INDEX(GroceryNSAF!B$2:B$251,MATCH(GroceryNSA!$C550,GroceryNSAF!$A$2:$A$251,0))),NA())</f>
        <v>70947.704018504606</v>
      </c>
      <c r="G550" s="25">
        <f>IFERROR(IF(AND(ISERROR($E551),ISERROR(INDEX(GroceryNSAF!C$2:C$251,MATCH(GroceryNSA!$C550,GroceryNSAF!$A$2:$A$251,0)))),$E550,INDEX(GroceryNSAF!C$2:C$251,MATCH(GroceryNSA!$C550,GroceryNSAF!$A$2:$A$251,0))),NA())</f>
        <v>59219.467150124299</v>
      </c>
      <c r="H550" s="25">
        <f>IFERROR(IF(AND(ISERROR($E551),ISERROR(INDEX(GroceryNSAF!D$2:D$251,MATCH(GroceryNSA!$C550,GroceryNSAF!$A$2:$A$251,0)))),$E550,INDEX(GroceryNSAF!D$2:D$251,MATCH(GroceryNSA!$C550,GroceryNSAF!$A$2:$A$251,0))),NA())</f>
        <v>82675.940886885001</v>
      </c>
      <c r="I550" s="25">
        <f>IFERROR(IF(AND(ISERROR($E551),ISERROR(INDEX(GroceryNSAF!E$2:E$251,MATCH(GroceryNSA!$C550,GroceryNSAF!$A$2:$A$251,0)))),$E550,INDEX(GroceryNSAF!E$2:E$251,MATCH(GroceryNSA!$C550,GroceryNSAF!$A$2:$A$251,0))),NA())</f>
        <v>53010.913582442903</v>
      </c>
      <c r="J550" s="25">
        <f>IFERROR(IF(AND(ISERROR($E551),ISERROR(INDEX(GroceryNSAF!F$2:F$251,MATCH(GroceryNSA!$C550,GroceryNSAF!$A$2:$A$251,0)))),$E550,INDEX(GroceryNSAF!F$2:F$251,MATCH(GroceryNSA!$C550,GroceryNSAF!$A$2:$A$251,0))),NA())</f>
        <v>88884.494454566404</v>
      </c>
    </row>
    <row r="551" spans="1:10" x14ac:dyDescent="0.25">
      <c r="A551" s="23">
        <f t="shared" si="25"/>
        <v>10</v>
      </c>
      <c r="B551" s="23">
        <f t="shared" si="26"/>
        <v>2037</v>
      </c>
      <c r="C551" s="23">
        <v>550</v>
      </c>
      <c r="D551" s="24">
        <v>50314</v>
      </c>
      <c r="E551" s="25" t="e">
        <f>IF(ISBLANK(table!F551),NA(),table!F551)</f>
        <v>#N/A</v>
      </c>
      <c r="F551" s="26">
        <f>IFERROR(IF(AND(ISERROR($E552),ISERROR(INDEX(GroceryNSAF!B$2:B$251,MATCH(GroceryNSA!$C551,GroceryNSAF!$A$2:$A$251,0)))),$E551,INDEX(GroceryNSAF!B$2:B$251,MATCH(GroceryNSA!$C551,GroceryNSAF!$A$2:$A$251,0))),NA())</f>
        <v>70947.704018451201</v>
      </c>
      <c r="G551" s="25">
        <f>IFERROR(IF(AND(ISERROR($E552),ISERROR(INDEX(GroceryNSAF!C$2:C$251,MATCH(GroceryNSA!$C551,GroceryNSAF!$A$2:$A$251,0)))),$E551,INDEX(GroceryNSAF!C$2:C$251,MATCH(GroceryNSA!$C551,GroceryNSAF!$A$2:$A$251,0))),NA())</f>
        <v>59187.269305449998</v>
      </c>
      <c r="H551" s="25">
        <f>IFERROR(IF(AND(ISERROR($E552),ISERROR(INDEX(GroceryNSAF!D$2:D$251,MATCH(GroceryNSA!$C551,GroceryNSAF!$A$2:$A$251,0)))),$E551,INDEX(GroceryNSAF!D$2:D$251,MATCH(GroceryNSA!$C551,GroceryNSAF!$A$2:$A$251,0))),NA())</f>
        <v>82708.138731452404</v>
      </c>
      <c r="I551" s="25">
        <f>IFERROR(IF(AND(ISERROR($E552),ISERROR(INDEX(GroceryNSAF!E$2:E$251,MATCH(GroceryNSA!$C551,GroceryNSAF!$A$2:$A$251,0)))),$E551,INDEX(GroceryNSAF!E$2:E$251,MATCH(GroceryNSA!$C551,GroceryNSAF!$A$2:$A$251,0))),NA())</f>
        <v>52961.671228407497</v>
      </c>
      <c r="J551" s="25">
        <f>IFERROR(IF(AND(ISERROR($E552),ISERROR(INDEX(GroceryNSAF!F$2:F$251,MATCH(GroceryNSA!$C551,GroceryNSAF!$A$2:$A$251,0)))),$E551,INDEX(GroceryNSAF!F$2:F$251,MATCH(GroceryNSA!$C551,GroceryNSAF!$A$2:$A$251,0))),NA())</f>
        <v>88933.736808494796</v>
      </c>
    </row>
    <row r="552" spans="1:10" x14ac:dyDescent="0.25">
      <c r="A552" s="23">
        <f t="shared" si="25"/>
        <v>11</v>
      </c>
      <c r="B552" s="23">
        <f t="shared" si="26"/>
        <v>2037</v>
      </c>
      <c r="C552" s="23">
        <v>551</v>
      </c>
      <c r="D552" s="24">
        <v>50345</v>
      </c>
      <c r="E552" s="25" t="e">
        <f>IF(ISBLANK(table!F552),NA(),table!F552)</f>
        <v>#N/A</v>
      </c>
      <c r="F552" s="26">
        <f>IFERROR(IF(AND(ISERROR($E553),ISERROR(INDEX(GroceryNSAF!B$2:B$251,MATCH(GroceryNSA!$C552,GroceryNSAF!$A$2:$A$251,0)))),$E552,INDEX(GroceryNSAF!B$2:B$251,MATCH(GroceryNSA!$C552,GroceryNSAF!$A$2:$A$251,0))),NA())</f>
        <v>70947.704018483797</v>
      </c>
      <c r="G552" s="25">
        <f>IFERROR(IF(AND(ISERROR($E553),ISERROR(INDEX(GroceryNSAF!C$2:C$251,MATCH(GroceryNSA!$C552,GroceryNSAF!$A$2:$A$251,0)))),$E552,INDEX(GroceryNSAF!C$2:C$251,MATCH(GroceryNSA!$C552,GroceryNSAF!$A$2:$A$251,0))),NA())</f>
        <v>59155.159372110596</v>
      </c>
      <c r="H552" s="25">
        <f>IFERROR(IF(AND(ISERROR($E553),ISERROR(INDEX(GroceryNSAF!D$2:D$251,MATCH(GroceryNSA!$C552,GroceryNSAF!$A$2:$A$251,0)))),$E552,INDEX(GroceryNSAF!D$2:D$251,MATCH(GroceryNSA!$C552,GroceryNSAF!$A$2:$A$251,0))),NA())</f>
        <v>82740.248664856903</v>
      </c>
      <c r="I552" s="25">
        <f>IFERROR(IF(AND(ISERROR($E553),ISERROR(INDEX(GroceryNSAF!E$2:E$251,MATCH(GroceryNSA!$C552,GroceryNSAF!$A$2:$A$251,0)))),$E552,INDEX(GroceryNSAF!E$2:E$251,MATCH(GroceryNSA!$C552,GroceryNSAF!$A$2:$A$251,0))),NA())</f>
        <v>52912.563323111099</v>
      </c>
      <c r="J552" s="25">
        <f>IFERROR(IF(AND(ISERROR($E553),ISERROR(INDEX(GroceryNSAF!F$2:F$251,MATCH(GroceryNSA!$C552,GroceryNSAF!$A$2:$A$251,0)))),$E552,INDEX(GroceryNSAF!F$2:F$251,MATCH(GroceryNSA!$C552,GroceryNSAF!$A$2:$A$251,0))),NA())</f>
        <v>88982.844713856495</v>
      </c>
    </row>
    <row r="553" spans="1:10" x14ac:dyDescent="0.25">
      <c r="A553" s="23">
        <f t="shared" si="25"/>
        <v>12</v>
      </c>
      <c r="B553" s="23">
        <f t="shared" si="26"/>
        <v>2037</v>
      </c>
      <c r="C553" s="23">
        <v>552</v>
      </c>
      <c r="D553" s="24">
        <v>50375</v>
      </c>
      <c r="E553" s="25" t="e">
        <f>IF(ISBLANK(table!F553),NA(),table!F553)</f>
        <v>#N/A</v>
      </c>
      <c r="F553" s="26">
        <f>IFERROR(IF(AND(ISERROR($E554),ISERROR(INDEX(GroceryNSAF!B$2:B$251,MATCH(GroceryNSA!$C553,GroceryNSAF!$A$2:$A$251,0)))),$E553,INDEX(GroceryNSAF!B$2:B$251,MATCH(GroceryNSA!$C553,GroceryNSAF!$A$2:$A$251,0))),NA())</f>
        <v>70947.7040184746</v>
      </c>
      <c r="G553" s="25">
        <f>IFERROR(IF(AND(ISERROR($E554),ISERROR(INDEX(GroceryNSAF!C$2:C$251,MATCH(GroceryNSA!$C553,GroceryNSAF!$A$2:$A$251,0)))),$E553,INDEX(GroceryNSAF!C$2:C$251,MATCH(GroceryNSA!$C553,GroceryNSAF!$A$2:$A$251,0))),NA())</f>
        <v>59123.136633802496</v>
      </c>
      <c r="H553" s="25">
        <f>IFERROR(IF(AND(ISERROR($E554),ISERROR(INDEX(GroceryNSAF!D$2:D$251,MATCH(GroceryNSA!$C553,GroceryNSAF!$A$2:$A$251,0)))),$E553,INDEX(GroceryNSAF!D$2:D$251,MATCH(GroceryNSA!$C553,GroceryNSAF!$A$2:$A$251,0))),NA())</f>
        <v>82772.271403146806</v>
      </c>
      <c r="I553" s="25">
        <f>IFERROR(IF(AND(ISERROR($E554),ISERROR(INDEX(GroceryNSAF!E$2:E$251,MATCH(GroceryNSA!$C553,GroceryNSAF!$A$2:$A$251,0)))),$E553,INDEX(GroceryNSAF!E$2:E$251,MATCH(GroceryNSA!$C553,GroceryNSAF!$A$2:$A$251,0))),NA())</f>
        <v>52863.588771129303</v>
      </c>
      <c r="J553" s="25">
        <f>IFERROR(IF(AND(ISERROR($E554),ISERROR(INDEX(GroceryNSAF!F$2:F$251,MATCH(GroceryNSA!$C553,GroceryNSAF!$A$2:$A$251,0)))),$E553,INDEX(GroceryNSAF!F$2:F$251,MATCH(GroceryNSA!$C553,GroceryNSAF!$A$2:$A$251,0))),NA())</f>
        <v>89031.819265819999</v>
      </c>
    </row>
    <row r="554" spans="1:10" x14ac:dyDescent="0.25">
      <c r="A554" s="23">
        <f t="shared" si="25"/>
        <v>1</v>
      </c>
      <c r="B554" s="23">
        <f t="shared" si="26"/>
        <v>2038</v>
      </c>
      <c r="C554" s="23">
        <v>553</v>
      </c>
      <c r="D554" s="24">
        <v>50406</v>
      </c>
      <c r="E554" s="25" t="e">
        <f>IF(ISBLANK(table!F554),NA(),table!F554)</f>
        <v>#N/A</v>
      </c>
      <c r="F554" s="26">
        <f>IFERROR(IF(AND(ISERROR($E555),ISERROR(INDEX(GroceryNSAF!B$2:B$251,MATCH(GroceryNSA!$C554,GroceryNSAF!$A$2:$A$251,0)))),$E554,INDEX(GroceryNSAF!B$2:B$251,MATCH(GroceryNSA!$C554,GroceryNSAF!$A$2:$A$251,0))),NA())</f>
        <v>70947.704018463905</v>
      </c>
      <c r="G554" s="25">
        <f>IFERROR(IF(AND(ISERROR($E555),ISERROR(INDEX(GroceryNSAF!C$2:C$251,MATCH(GroceryNSA!$C554,GroceryNSAF!$A$2:$A$251,0)))),$E554,INDEX(GroceryNSAF!C$2:C$251,MATCH(GroceryNSA!$C554,GroceryNSAF!$A$2:$A$251,0))),NA())</f>
        <v>59091.2003840623</v>
      </c>
      <c r="H554" s="25">
        <f>IFERROR(IF(AND(ISERROR($E555),ISERROR(INDEX(GroceryNSAF!D$2:D$251,MATCH(GroceryNSA!$C554,GroceryNSAF!$A$2:$A$251,0)))),$E554,INDEX(GroceryNSAF!D$2:D$251,MATCH(GroceryNSA!$C554,GroceryNSAF!$A$2:$A$251,0))),NA())</f>
        <v>82804.207652865502</v>
      </c>
      <c r="I554" s="25">
        <f>IFERROR(IF(AND(ISERROR($E555),ISERROR(INDEX(GroceryNSAF!E$2:E$251,MATCH(GroceryNSA!$C554,GroceryNSAF!$A$2:$A$251,0)))),$E554,INDEX(GroceryNSAF!E$2:E$251,MATCH(GroceryNSA!$C554,GroceryNSAF!$A$2:$A$251,0))),NA())</f>
        <v>52814.7464919985</v>
      </c>
      <c r="J554" s="25">
        <f>IFERROR(IF(AND(ISERROR($E555),ISERROR(INDEX(GroceryNSAF!F$2:F$251,MATCH(GroceryNSA!$C554,GroceryNSAF!$A$2:$A$251,0)))),$E554,INDEX(GroceryNSAF!F$2:F$251,MATCH(GroceryNSA!$C554,GroceryNSAF!$A$2:$A$251,0))),NA())</f>
        <v>89080.661544929302</v>
      </c>
    </row>
    <row r="555" spans="1:10" x14ac:dyDescent="0.25">
      <c r="A555" s="23">
        <f t="shared" si="25"/>
        <v>2</v>
      </c>
      <c r="B555" s="23">
        <f t="shared" si="26"/>
        <v>2038</v>
      </c>
      <c r="C555" s="23">
        <v>554</v>
      </c>
      <c r="D555" s="24">
        <v>50437</v>
      </c>
      <c r="E555" s="25" t="e">
        <f>IF(ISBLANK(table!F555),NA(),table!F555)</f>
        <v>#N/A</v>
      </c>
      <c r="F555" s="26">
        <f>IFERROR(IF(AND(ISERROR($E556),ISERROR(INDEX(GroceryNSAF!B$2:B$251,MATCH(GroceryNSA!$C555,GroceryNSAF!$A$2:$A$251,0)))),$E555,INDEX(GroceryNSAF!B$2:B$251,MATCH(GroceryNSA!$C555,GroceryNSAF!$A$2:$A$251,0))),NA())</f>
        <v>70947.7040184871</v>
      </c>
      <c r="G555" s="25">
        <f>IFERROR(IF(AND(ISERROR($E556),ISERROR(INDEX(GroceryNSAF!C$2:C$251,MATCH(GroceryNSA!$C555,GroceryNSAF!$A$2:$A$251,0)))),$E555,INDEX(GroceryNSAF!C$2:C$251,MATCH(GroceryNSA!$C555,GroceryNSAF!$A$2:$A$251,0))),NA())</f>
        <v>59059.349925908398</v>
      </c>
      <c r="H555" s="25">
        <f>IFERROR(IF(AND(ISERROR($E556),ISERROR(INDEX(GroceryNSAF!D$2:D$251,MATCH(GroceryNSA!$C555,GroceryNSAF!$A$2:$A$251,0)))),$E555,INDEX(GroceryNSAF!D$2:D$251,MATCH(GroceryNSA!$C555,GroceryNSAF!$A$2:$A$251,0))),NA())</f>
        <v>82836.058111065795</v>
      </c>
      <c r="I555" s="25">
        <f>IFERROR(IF(AND(ISERROR($E556),ISERROR(INDEX(GroceryNSAF!E$2:E$251,MATCH(GroceryNSA!$C555,GroceryNSAF!$A$2:$A$251,0)))),$E555,INDEX(GroceryNSAF!E$2:E$251,MATCH(GroceryNSA!$C555,GroceryNSAF!$A$2:$A$251,0))),NA())</f>
        <v>52766.035419758598</v>
      </c>
      <c r="J555" s="25">
        <f>IFERROR(IF(AND(ISERROR($E556),ISERROR(INDEX(GroceryNSAF!F$2:F$251,MATCH(GroceryNSA!$C555,GroceryNSAF!$A$2:$A$251,0)))),$E555,INDEX(GroceryNSAF!F$2:F$251,MATCH(GroceryNSA!$C555,GroceryNSAF!$A$2:$A$251,0))),NA())</f>
        <v>89129.372617215602</v>
      </c>
    </row>
    <row r="556" spans="1:10" x14ac:dyDescent="0.25">
      <c r="A556" s="23">
        <f t="shared" si="25"/>
        <v>3</v>
      </c>
      <c r="B556" s="23">
        <f t="shared" si="26"/>
        <v>2038</v>
      </c>
      <c r="C556" s="23">
        <v>555</v>
      </c>
      <c r="D556" s="24">
        <v>50465</v>
      </c>
      <c r="E556" s="25" t="e">
        <f>IF(ISBLANK(table!F556),NA(),table!F556)</f>
        <v>#N/A</v>
      </c>
      <c r="F556" s="26">
        <f>IFERROR(IF(AND(ISERROR($E557),ISERROR(INDEX(GroceryNSAF!B$2:B$251,MATCH(GroceryNSA!$C556,GroceryNSAF!$A$2:$A$251,0)))),$E556,INDEX(GroceryNSAF!B$2:B$251,MATCH(GroceryNSA!$C556,GroceryNSAF!$A$2:$A$251,0))),NA())</f>
        <v>70947.704018460005</v>
      </c>
      <c r="G556" s="25">
        <f>IFERROR(IF(AND(ISERROR($E557),ISERROR(INDEX(GroceryNSAF!C$2:C$251,MATCH(GroceryNSA!$C556,GroceryNSAF!$A$2:$A$251,0)))),$E556,INDEX(GroceryNSAF!C$2:C$251,MATCH(GroceryNSA!$C556,GroceryNSAF!$A$2:$A$251,0))),NA())</f>
        <v>59027.584571555897</v>
      </c>
      <c r="H556" s="25">
        <f>IFERROR(IF(AND(ISERROR($E557),ISERROR(INDEX(GroceryNSAF!D$2:D$251,MATCH(GroceryNSA!$C556,GroceryNSAF!$A$2:$A$251,0)))),$E556,INDEX(GroceryNSAF!D$2:D$251,MATCH(GroceryNSA!$C556,GroceryNSAF!$A$2:$A$251,0))),NA())</f>
        <v>82867.823465364098</v>
      </c>
      <c r="I556" s="25">
        <f>IFERROR(IF(AND(ISERROR($E557),ISERROR(INDEX(GroceryNSAF!E$2:E$251,MATCH(GroceryNSA!$C556,GroceryNSAF!$A$2:$A$251,0)))),$E556,INDEX(GroceryNSAF!E$2:E$251,MATCH(GroceryNSA!$C556,GroceryNSAF!$A$2:$A$251,0))),NA())</f>
        <v>52717.454502577697</v>
      </c>
      <c r="J556" s="25">
        <f>IFERROR(IF(AND(ISERROR($E557),ISERROR(INDEX(GroceryNSAF!F$2:F$251,MATCH(GroceryNSA!$C556,GroceryNSAF!$A$2:$A$251,0)))),$E556,INDEX(GroceryNSAF!F$2:F$251,MATCH(GroceryNSA!$C556,GroceryNSAF!$A$2:$A$251,0))),NA())</f>
        <v>89177.953534342203</v>
      </c>
    </row>
    <row r="557" spans="1:10" x14ac:dyDescent="0.25">
      <c r="A557" s="23">
        <f t="shared" si="25"/>
        <v>4</v>
      </c>
      <c r="B557" s="23">
        <f t="shared" si="26"/>
        <v>2038</v>
      </c>
      <c r="C557" s="23">
        <v>556</v>
      </c>
      <c r="D557" s="24">
        <v>50496</v>
      </c>
      <c r="E557" s="25" t="e">
        <f>IF(ISBLANK(table!F557),NA(),table!F557)</f>
        <v>#N/A</v>
      </c>
      <c r="F557" s="26">
        <f>IFERROR(IF(AND(ISERROR($E558),ISERROR(INDEX(GroceryNSAF!B$2:B$251,MATCH(GroceryNSA!$C557,GroceryNSAF!$A$2:$A$251,0)))),$E557,INDEX(GroceryNSAF!B$2:B$251,MATCH(GroceryNSA!$C557,GroceryNSAF!$A$2:$A$251,0))),NA())</f>
        <v>70947.704018483695</v>
      </c>
      <c r="G557" s="25">
        <f>IFERROR(IF(AND(ISERROR($E558),ISERROR(INDEX(GroceryNSAF!C$2:C$251,MATCH(GroceryNSA!$C557,GroceryNSAF!$A$2:$A$251,0)))),$E557,INDEX(GroceryNSAF!C$2:C$251,MATCH(GroceryNSA!$C557,GroceryNSAF!$A$2:$A$251,0))),NA())</f>
        <v>58995.903642539903</v>
      </c>
      <c r="H557" s="25">
        <f>IFERROR(IF(AND(ISERROR($E558),ISERROR(INDEX(GroceryNSAF!D$2:D$251,MATCH(GroceryNSA!$C557,GroceryNSAF!$A$2:$A$251,0)))),$E557,INDEX(GroceryNSAF!D$2:D$251,MATCH(GroceryNSA!$C557,GroceryNSAF!$A$2:$A$251,0))),NA())</f>
        <v>82899.504394427393</v>
      </c>
      <c r="I557" s="25">
        <f>IFERROR(IF(AND(ISERROR($E558),ISERROR(INDEX(GroceryNSAF!E$2:E$251,MATCH(GroceryNSA!$C557,GroceryNSAF!$A$2:$A$251,0)))),$E557,INDEX(GroceryNSAF!E$2:E$251,MATCH(GroceryNSA!$C557,GroceryNSAF!$A$2:$A$251,0))),NA())</f>
        <v>52669.002702780199</v>
      </c>
      <c r="J557" s="25">
        <f>IFERROR(IF(AND(ISERROR($E558),ISERROR(INDEX(GroceryNSAF!F$2:F$251,MATCH(GroceryNSA!$C557,GroceryNSAF!$A$2:$A$251,0)))),$E557,INDEX(GroceryNSAF!F$2:F$251,MATCH(GroceryNSA!$C557,GroceryNSAF!$A$2:$A$251,0))),NA())</f>
        <v>89226.405334187104</v>
      </c>
    </row>
    <row r="558" spans="1:10" x14ac:dyDescent="0.25">
      <c r="A558" s="23">
        <f t="shared" si="25"/>
        <v>5</v>
      </c>
      <c r="B558" s="23">
        <f t="shared" si="26"/>
        <v>2038</v>
      </c>
      <c r="C558" s="23">
        <v>557</v>
      </c>
      <c r="D558" s="24">
        <v>50526</v>
      </c>
      <c r="E558" s="25" t="e">
        <f>IF(ISBLANK(table!F558),NA(),table!F558)</f>
        <v>#N/A</v>
      </c>
      <c r="F558" s="26">
        <f>IFERROR(IF(AND(ISERROR($E559),ISERROR(INDEX(GroceryNSAF!B$2:B$251,MATCH(GroceryNSA!$C558,GroceryNSAF!$A$2:$A$251,0)))),$E558,INDEX(GroceryNSAF!B$2:B$251,MATCH(GroceryNSA!$C558,GroceryNSAF!$A$2:$A$251,0))),NA())</f>
        <v>70947.704018468197</v>
      </c>
      <c r="G558" s="25">
        <f>IFERROR(IF(AND(ISERROR($E559),ISERROR(INDEX(GroceryNSAF!C$2:C$251,MATCH(GroceryNSA!$C558,GroceryNSAF!$A$2:$A$251,0)))),$E558,INDEX(GroceryNSAF!C$2:C$251,MATCH(GroceryNSA!$C558,GroceryNSAF!$A$2:$A$251,0))),NA())</f>
        <v>58964.306469177398</v>
      </c>
      <c r="H558" s="25">
        <f>IFERROR(IF(AND(ISERROR($E559),ISERROR(INDEX(GroceryNSAF!D$2:D$251,MATCH(GroceryNSA!$C558,GroceryNSAF!$A$2:$A$251,0)))),$E558,INDEX(GroceryNSAF!D$2:D$251,MATCH(GroceryNSA!$C558,GroceryNSAF!$A$2:$A$251,0))),NA())</f>
        <v>82931.101567758902</v>
      </c>
      <c r="I558" s="25">
        <f>IFERROR(IF(AND(ISERROR($E559),ISERROR(INDEX(GroceryNSAF!E$2:E$251,MATCH(GroceryNSA!$C558,GroceryNSAF!$A$2:$A$251,0)))),$E558,INDEX(GroceryNSAF!E$2:E$251,MATCH(GroceryNSA!$C558,GroceryNSAF!$A$2:$A$251,0))),NA())</f>
        <v>52620.678996221497</v>
      </c>
      <c r="J558" s="25">
        <f>IFERROR(IF(AND(ISERROR($E559),ISERROR(INDEX(GroceryNSAF!F$2:F$251,MATCH(GroceryNSA!$C558,GroceryNSAF!$A$2:$A$251,0)))),$E558,INDEX(GroceryNSAF!F$2:F$251,MATCH(GroceryNSA!$C558,GroceryNSAF!$A$2:$A$251,0))),NA())</f>
        <v>89274.729040714898</v>
      </c>
    </row>
    <row r="559" spans="1:10" x14ac:dyDescent="0.25">
      <c r="A559" s="23">
        <f t="shared" si="25"/>
        <v>6</v>
      </c>
      <c r="B559" s="23">
        <f t="shared" si="26"/>
        <v>2038</v>
      </c>
      <c r="C559" s="23">
        <v>558</v>
      </c>
      <c r="D559" s="24">
        <v>50557</v>
      </c>
      <c r="E559" s="25" t="e">
        <f>IF(ISBLANK(table!F559),NA(),table!F559)</f>
        <v>#N/A</v>
      </c>
      <c r="F559" s="26">
        <f>IFERROR(IF(AND(ISERROR($E560),ISERROR(INDEX(GroceryNSAF!B$2:B$251,MATCH(GroceryNSA!$C559,GroceryNSAF!$A$2:$A$251,0)))),$E559,INDEX(GroceryNSAF!B$2:B$251,MATCH(GroceryNSA!$C559,GroceryNSAF!$A$2:$A$251,0))),NA())</f>
        <v>70947.7040184738</v>
      </c>
      <c r="G559" s="25">
        <f>IFERROR(IF(AND(ISERROR($E560),ISERROR(INDEX(GroceryNSAF!C$2:C$251,MATCH(GroceryNSA!$C559,GroceryNSAF!$A$2:$A$251,0)))),$E559,INDEX(GroceryNSAF!C$2:C$251,MATCH(GroceryNSA!$C559,GroceryNSAF!$A$2:$A$251,0))),NA())</f>
        <v>58932.792390738701</v>
      </c>
      <c r="H559" s="25">
        <f>IFERROR(IF(AND(ISERROR($E560),ISERROR(INDEX(GroceryNSAF!D$2:D$251,MATCH(GroceryNSA!$C559,GroceryNSAF!$A$2:$A$251,0)))),$E559,INDEX(GroceryNSAF!D$2:D$251,MATCH(GroceryNSA!$C559,GroceryNSAF!$A$2:$A$251,0))),NA())</f>
        <v>82962.615646208898</v>
      </c>
      <c r="I559" s="25">
        <f>IFERROR(IF(AND(ISERROR($E560),ISERROR(INDEX(GroceryNSAF!E$2:E$251,MATCH(GroceryNSA!$C559,GroceryNSAF!$A$2:$A$251,0)))),$E559,INDEX(GroceryNSAF!E$2:E$251,MATCH(GroceryNSA!$C559,GroceryNSAF!$A$2:$A$251,0))),NA())</f>
        <v>52572.482372370898</v>
      </c>
      <c r="J559" s="25">
        <f>IFERROR(IF(AND(ISERROR($E560),ISERROR(INDEX(GroceryNSAF!F$2:F$251,MATCH(GroceryNSA!$C559,GroceryNSAF!$A$2:$A$251,0)))),$E559,INDEX(GroceryNSAF!F$2:F$251,MATCH(GroceryNSA!$C559,GroceryNSAF!$A$2:$A$251,0))),NA())</f>
        <v>89322.925664576804</v>
      </c>
    </row>
    <row r="560" spans="1:10" x14ac:dyDescent="0.25">
      <c r="A560" s="23">
        <f t="shared" si="25"/>
        <v>7</v>
      </c>
      <c r="B560" s="23">
        <f t="shared" si="26"/>
        <v>2038</v>
      </c>
      <c r="C560" s="23">
        <v>559</v>
      </c>
      <c r="D560" s="24">
        <v>50587</v>
      </c>
      <c r="E560" s="25" t="e">
        <f>IF(ISBLANK(table!F560),NA(),table!F560)</f>
        <v>#N/A</v>
      </c>
      <c r="F560" s="26">
        <f>IFERROR(IF(AND(ISERROR($E561),ISERROR(INDEX(GroceryNSAF!B$2:B$251,MATCH(GroceryNSA!$C560,GroceryNSAF!$A$2:$A$251,0)))),$E560,INDEX(GroceryNSAF!B$2:B$251,MATCH(GroceryNSA!$C560,GroceryNSAF!$A$2:$A$251,0))),NA())</f>
        <v>70947.704018476899</v>
      </c>
      <c r="G560" s="25">
        <f>IFERROR(IF(AND(ISERROR($E561),ISERROR(INDEX(GroceryNSAF!C$2:C$251,MATCH(GroceryNSA!$C560,GroceryNSAF!$A$2:$A$251,0)))),$E560,INDEX(GroceryNSAF!C$2:C$251,MATCH(GroceryNSA!$C560,GroceryNSAF!$A$2:$A$251,0))),NA())</f>
        <v>58901.3607550534</v>
      </c>
      <c r="H560" s="25">
        <f>IFERROR(IF(AND(ISERROR($E561),ISERROR(INDEX(GroceryNSAF!D$2:D$251,MATCH(GroceryNSA!$C560,GroceryNSAF!$A$2:$A$251,0)))),$E560,INDEX(GroceryNSAF!D$2:D$251,MATCH(GroceryNSA!$C560,GroceryNSAF!$A$2:$A$251,0))),NA())</f>
        <v>82994.047281900406</v>
      </c>
      <c r="I560" s="25">
        <f>IFERROR(IF(AND(ISERROR($E561),ISERROR(INDEX(GroceryNSAF!E$2:E$251,MATCH(GroceryNSA!$C560,GroceryNSAF!$A$2:$A$251,0)))),$E560,INDEX(GroceryNSAF!E$2:E$251,MATCH(GroceryNSA!$C560,GroceryNSAF!$A$2:$A$251,0))),NA())</f>
        <v>52524.411833832397</v>
      </c>
      <c r="J560" s="25">
        <f>IFERROR(IF(AND(ISERROR($E561),ISERROR(INDEX(GroceryNSAF!F$2:F$251,MATCH(GroceryNSA!$C560,GroceryNSAF!$A$2:$A$251,0)))),$E560,INDEX(GroceryNSAF!F$2:F$251,MATCH(GroceryNSA!$C560,GroceryNSAF!$A$2:$A$251,0))),NA())</f>
        <v>89370.996203121395</v>
      </c>
    </row>
    <row r="561" spans="1:10" x14ac:dyDescent="0.25">
      <c r="A561" s="23">
        <f t="shared" si="25"/>
        <v>8</v>
      </c>
      <c r="B561" s="23">
        <f t="shared" si="26"/>
        <v>2038</v>
      </c>
      <c r="C561" s="23">
        <v>560</v>
      </c>
      <c r="D561" s="24">
        <v>50618</v>
      </c>
      <c r="E561" s="25" t="e">
        <f>IF(ISBLANK(table!F561),NA(),table!F561)</f>
        <v>#N/A</v>
      </c>
      <c r="F561" s="26">
        <f>IFERROR(IF(AND(ISERROR($E562),ISERROR(INDEX(GroceryNSAF!B$2:B$251,MATCH(GroceryNSA!$C561,GroceryNSAF!$A$2:$A$251,0)))),$E561,INDEX(GroceryNSAF!B$2:B$251,MATCH(GroceryNSA!$C561,GroceryNSAF!$A$2:$A$251,0))),NA())</f>
        <v>70947.704018467906</v>
      </c>
      <c r="G561" s="25">
        <f>IFERROR(IF(AND(ISERROR($E562),ISERROR(INDEX(GroceryNSAF!C$2:C$251,MATCH(GroceryNSA!$C561,GroceryNSAF!$A$2:$A$251,0)))),$E561,INDEX(GroceryNSAF!C$2:C$251,MATCH(GroceryNSA!$C561,GroceryNSAF!$A$2:$A$251,0))),NA())</f>
        <v>58870.010918452397</v>
      </c>
      <c r="H561" s="25">
        <f>IFERROR(IF(AND(ISERROR($E562),ISERROR(INDEX(GroceryNSAF!D$2:D$251,MATCH(GroceryNSA!$C561,GroceryNSAF!$A$2:$A$251,0)))),$E561,INDEX(GroceryNSAF!D$2:D$251,MATCH(GroceryNSA!$C561,GroceryNSAF!$A$2:$A$251,0))),NA())</f>
        <v>83025.397118483495</v>
      </c>
      <c r="I561" s="25">
        <f>IFERROR(IF(AND(ISERROR($E562),ISERROR(INDEX(GroceryNSAF!E$2:E$251,MATCH(GroceryNSA!$C561,GroceryNSAF!$A$2:$A$251,0)))),$E561,INDEX(GroceryNSAF!E$2:E$251,MATCH(GroceryNSA!$C561,GroceryNSAF!$A$2:$A$251,0))),NA())</f>
        <v>52476.466396204203</v>
      </c>
      <c r="J561" s="25">
        <f>IFERROR(IF(AND(ISERROR($E562),ISERROR(INDEX(GroceryNSAF!F$2:F$251,MATCH(GroceryNSA!$C561,GroceryNSAF!$A$2:$A$251,0)))),$E561,INDEX(GroceryNSAF!F$2:F$251,MATCH(GroceryNSA!$C561,GroceryNSAF!$A$2:$A$251,0))),NA())</f>
        <v>89418.941640731602</v>
      </c>
    </row>
    <row r="562" spans="1:10" x14ac:dyDescent="0.25">
      <c r="A562" s="23">
        <f t="shared" si="25"/>
        <v>9</v>
      </c>
      <c r="B562" s="23">
        <f t="shared" si="26"/>
        <v>2038</v>
      </c>
      <c r="C562" s="23">
        <v>561</v>
      </c>
      <c r="D562" s="24">
        <v>50649</v>
      </c>
      <c r="E562" s="25" t="e">
        <f>IF(ISBLANK(table!F562),NA(),table!F562)</f>
        <v>#N/A</v>
      </c>
      <c r="F562" s="26">
        <f>IFERROR(IF(AND(ISERROR($E563),ISERROR(INDEX(GroceryNSAF!B$2:B$251,MATCH(GroceryNSA!$C562,GroceryNSAF!$A$2:$A$251,0)))),$E562,INDEX(GroceryNSAF!B$2:B$251,MATCH(GroceryNSA!$C562,GroceryNSAF!$A$2:$A$251,0))),NA())</f>
        <v>70947.704018479199</v>
      </c>
      <c r="G562" s="25">
        <f>IFERROR(IF(AND(ISERROR($E563),ISERROR(INDEX(GroceryNSAF!C$2:C$251,MATCH(GroceryNSA!$C562,GroceryNSAF!$A$2:$A$251,0)))),$E562,INDEX(GroceryNSAF!C$2:C$251,MATCH(GroceryNSA!$C562,GroceryNSAF!$A$2:$A$251,0))),NA())</f>
        <v>58838.742245638903</v>
      </c>
      <c r="H562" s="25">
        <f>IFERROR(IF(AND(ISERROR($E563),ISERROR(INDEX(GroceryNSAF!D$2:D$251,MATCH(GroceryNSA!$C562,GroceryNSAF!$A$2:$A$251,0)))),$E562,INDEX(GroceryNSAF!D$2:D$251,MATCH(GroceryNSA!$C562,GroceryNSAF!$A$2:$A$251,0))),NA())</f>
        <v>83056.665791319596</v>
      </c>
      <c r="I562" s="25">
        <f>IFERROR(IF(AND(ISERROR($E563),ISERROR(INDEX(GroceryNSAF!E$2:E$251,MATCH(GroceryNSA!$C562,GroceryNSAF!$A$2:$A$251,0)))),$E562,INDEX(GroceryNSAF!E$2:E$251,MATCH(GroceryNSA!$C562,GroceryNSAF!$A$2:$A$251,0))),NA())</f>
        <v>52428.6450878666</v>
      </c>
      <c r="J562" s="25">
        <f>IFERROR(IF(AND(ISERROR($E563),ISERROR(INDEX(GroceryNSAF!F$2:F$251,MATCH(GroceryNSA!$C562,GroceryNSAF!$A$2:$A$251,0)))),$E562,INDEX(GroceryNSAF!F$2:F$251,MATCH(GroceryNSA!$C562,GroceryNSAF!$A$2:$A$251,0))),NA())</f>
        <v>89466.762949091804</v>
      </c>
    </row>
    <row r="563" spans="1:10" x14ac:dyDescent="0.25">
      <c r="A563" s="23">
        <f t="shared" si="25"/>
        <v>10</v>
      </c>
      <c r="B563" s="23">
        <f t="shared" si="26"/>
        <v>2038</v>
      </c>
      <c r="C563" s="23">
        <v>562</v>
      </c>
      <c r="D563" s="24">
        <v>50679</v>
      </c>
      <c r="E563" s="25" t="e">
        <f>IF(ISBLANK(table!F563),NA(),table!F563)</f>
        <v>#N/A</v>
      </c>
      <c r="F563" s="26">
        <f>IFERROR(IF(AND(ISERROR($E564),ISERROR(INDEX(GroceryNSAF!B$2:B$251,MATCH(GroceryNSA!$C563,GroceryNSAF!$A$2:$A$251,0)))),$E563,INDEX(GroceryNSAF!B$2:B$251,MATCH(GroceryNSA!$C563,GroceryNSAF!$A$2:$A$251,0))),NA())</f>
        <v>70947.704018468896</v>
      </c>
      <c r="G563" s="25">
        <f>IFERROR(IF(AND(ISERROR($E564),ISERROR(INDEX(GroceryNSAF!C$2:C$251,MATCH(GroceryNSA!$C563,GroceryNSAF!$A$2:$A$251,0)))),$E563,INDEX(GroceryNSAF!C$2:C$251,MATCH(GroceryNSA!$C563,GroceryNSAF!$A$2:$A$251,0))),NA())</f>
        <v>58807.554109425502</v>
      </c>
      <c r="H563" s="25">
        <f>IFERROR(IF(AND(ISERROR($E564),ISERROR(INDEX(GroceryNSAF!D$2:D$251,MATCH(GroceryNSA!$C563,GroceryNSAF!$A$2:$A$251,0)))),$E563,INDEX(GroceryNSAF!D$2:D$251,MATCH(GroceryNSA!$C563,GroceryNSAF!$A$2:$A$251,0))),NA())</f>
        <v>83087.853927512202</v>
      </c>
      <c r="I563" s="25">
        <f>IFERROR(IF(AND(ISERROR($E564),ISERROR(INDEX(GroceryNSAF!E$2:E$251,MATCH(GroceryNSA!$C563,GroceryNSAF!$A$2:$A$251,0)))),$E563,INDEX(GroceryNSAF!E$2:E$251,MATCH(GroceryNSA!$C563,GroceryNSAF!$A$2:$A$251,0))),NA())</f>
        <v>52380.946949641402</v>
      </c>
      <c r="J563" s="25">
        <f>IFERROR(IF(AND(ISERROR($E564),ISERROR(INDEX(GroceryNSAF!F$2:F$251,MATCH(GroceryNSA!$C563,GroceryNSAF!$A$2:$A$251,0)))),$E563,INDEX(GroceryNSAF!F$2:F$251,MATCH(GroceryNSA!$C563,GroceryNSAF!$A$2:$A$251,0))),NA())</f>
        <v>89514.461087296295</v>
      </c>
    </row>
    <row r="564" spans="1:10" x14ac:dyDescent="0.25">
      <c r="A564" s="23">
        <f t="shared" si="25"/>
        <v>11</v>
      </c>
      <c r="B564" s="23">
        <f t="shared" si="26"/>
        <v>2038</v>
      </c>
      <c r="C564" s="23">
        <v>563</v>
      </c>
      <c r="D564" s="24">
        <v>50710</v>
      </c>
      <c r="E564" s="25" t="e">
        <f>IF(ISBLANK(table!F564),NA(),table!F564)</f>
        <v>#N/A</v>
      </c>
      <c r="F564" s="26">
        <f>IFERROR(IF(AND(ISERROR($E565),ISERROR(INDEX(GroceryNSAF!B$2:B$251,MATCH(GroceryNSA!$C564,GroceryNSAF!$A$2:$A$251,0)))),$E564,INDEX(GroceryNSAF!B$2:B$251,MATCH(GroceryNSA!$C564,GroceryNSAF!$A$2:$A$251,0))),NA())</f>
        <v>70947.704018476099</v>
      </c>
      <c r="G564" s="25">
        <f>IFERROR(IF(AND(ISERROR($E565),ISERROR(INDEX(GroceryNSAF!C$2:C$251,MATCH(GroceryNSA!$C564,GroceryNSAF!$A$2:$A$251,0)))),$E564,INDEX(GroceryNSAF!C$2:C$251,MATCH(GroceryNSA!$C564,GroceryNSAF!$A$2:$A$251,0))),NA())</f>
        <v>58776.445890739902</v>
      </c>
      <c r="H564" s="25">
        <f>IFERROR(IF(AND(ISERROR($E565),ISERROR(INDEX(GroceryNSAF!D$2:D$251,MATCH(GroceryNSA!$C564,GroceryNSAF!$A$2:$A$251,0)))),$E564,INDEX(GroceryNSAF!D$2:D$251,MATCH(GroceryNSA!$C564,GroceryNSAF!$A$2:$A$251,0))),NA())</f>
        <v>83118.962146212303</v>
      </c>
      <c r="I564" s="25">
        <f>IFERROR(IF(AND(ISERROR($E565),ISERROR(INDEX(GroceryNSAF!E$2:E$251,MATCH(GroceryNSA!$C564,GroceryNSAF!$A$2:$A$251,0)))),$E564,INDEX(GroceryNSAF!E$2:E$251,MATCH(GroceryNSA!$C564,GroceryNSAF!$A$2:$A$251,0))),NA())</f>
        <v>52333.371034718199</v>
      </c>
      <c r="J564" s="25">
        <f>IFERROR(IF(AND(ISERROR($E565),ISERROR(INDEX(GroceryNSAF!F$2:F$251,MATCH(GroceryNSA!$C564,GroceryNSAF!$A$2:$A$251,0)))),$E564,INDEX(GroceryNSAF!F$2:F$251,MATCH(GroceryNSA!$C564,GroceryNSAF!$A$2:$A$251,0))),NA())</f>
        <v>89562.037002234007</v>
      </c>
    </row>
    <row r="565" spans="1:10" x14ac:dyDescent="0.25">
      <c r="A565" s="23">
        <f t="shared" si="25"/>
        <v>12</v>
      </c>
      <c r="B565" s="23">
        <f t="shared" si="26"/>
        <v>2038</v>
      </c>
      <c r="C565" s="23">
        <v>564</v>
      </c>
      <c r="D565" s="24">
        <v>50740</v>
      </c>
      <c r="E565" s="25" t="e">
        <f>IF(ISBLANK(table!F565),NA(),table!F565)</f>
        <v>#N/A</v>
      </c>
      <c r="F565" s="26">
        <f>IFERROR(IF(AND(ISERROR($E566),ISERROR(INDEX(GroceryNSAF!B$2:B$251,MATCH(GroceryNSA!$C565,GroceryNSAF!$A$2:$A$251,0)))),$E565,INDEX(GroceryNSAF!B$2:B$251,MATCH(GroceryNSA!$C565,GroceryNSAF!$A$2:$A$251,0))),NA())</f>
        <v>70947.704018472999</v>
      </c>
      <c r="G565" s="25">
        <f>IFERROR(IF(AND(ISERROR($E566),ISERROR(INDEX(GroceryNSAF!C$2:C$251,MATCH(GroceryNSA!$C565,GroceryNSAF!$A$2:$A$251,0)))),$E565,INDEX(GroceryNSAF!C$2:C$251,MATCH(GroceryNSA!$C565,GroceryNSAF!$A$2:$A$251,0))),NA())</f>
        <v>58745.416978334702</v>
      </c>
      <c r="H565" s="25">
        <f>IFERROR(IF(AND(ISERROR($E566),ISERROR(INDEX(GroceryNSAF!D$2:D$251,MATCH(GroceryNSA!$C565,GroceryNSAF!$A$2:$A$251,0)))),$E565,INDEX(GroceryNSAF!D$2:D$251,MATCH(GroceryNSA!$C565,GroceryNSAF!$A$2:$A$251,0))),NA())</f>
        <v>83149.991058611195</v>
      </c>
      <c r="I565" s="25">
        <f>IFERROR(IF(AND(ISERROR($E566),ISERROR(INDEX(GroceryNSAF!E$2:E$251,MATCH(GroceryNSA!$C565,GroceryNSAF!$A$2:$A$251,0)))),$E565,INDEX(GroceryNSAF!E$2:E$251,MATCH(GroceryNSA!$C565,GroceryNSAF!$A$2:$A$251,0))),NA())</f>
        <v>52285.916408289901</v>
      </c>
      <c r="J565" s="25">
        <f>IFERROR(IF(AND(ISERROR($E566),ISERROR(INDEX(GroceryNSAF!F$2:F$251,MATCH(GroceryNSA!$C565,GroceryNSAF!$A$2:$A$251,0)))),$E565,INDEX(GroceryNSAF!F$2:F$251,MATCH(GroceryNSA!$C565,GroceryNSAF!$A$2:$A$251,0))),NA())</f>
        <v>89609.491628656004</v>
      </c>
    </row>
    <row r="566" spans="1:10" x14ac:dyDescent="0.25">
      <c r="A566" s="23">
        <f t="shared" ref="A566:A601" si="27">MONTH(D566)</f>
        <v>1</v>
      </c>
      <c r="B566" s="23">
        <f t="shared" ref="B566:B601" si="28">YEAR(D566)</f>
        <v>2039</v>
      </c>
      <c r="C566" s="23">
        <v>565</v>
      </c>
      <c r="D566" s="24">
        <v>50771</v>
      </c>
      <c r="E566" s="25" t="e">
        <f>IF(ISBLANK(table!F566),NA(),table!F566)</f>
        <v>#N/A</v>
      </c>
      <c r="F566" s="26">
        <f>IFERROR(IF(AND(ISERROR($E567),ISERROR(INDEX(GroceryNSAF!B$2:B$251,MATCH(GroceryNSA!$C566,GroceryNSAF!$A$2:$A$251,0)))),$E566,INDEX(GroceryNSAF!B$2:B$251,MATCH(GroceryNSA!$C566,GroceryNSAF!$A$2:$A$251,0))),NA())</f>
        <v>70947.704018472301</v>
      </c>
      <c r="G566" s="25">
        <f>IFERROR(IF(AND(ISERROR($E567),ISERROR(INDEX(GroceryNSAF!C$2:C$251,MATCH(GroceryNSA!$C566,GroceryNSAF!$A$2:$A$251,0)))),$E566,INDEX(GroceryNSAF!C$2:C$251,MATCH(GroceryNSA!$C566,GroceryNSAF!$A$2:$A$251,0))),NA())</f>
        <v>58714.466768755199</v>
      </c>
      <c r="H566" s="25">
        <f>IFERROR(IF(AND(ISERROR($E567),ISERROR(INDEX(GroceryNSAF!D$2:D$251,MATCH(GroceryNSA!$C566,GroceryNSAF!$A$2:$A$251,0)))),$E566,INDEX(GroceryNSAF!D$2:D$251,MATCH(GroceryNSA!$C566,GroceryNSAF!$A$2:$A$251,0))),NA())</f>
        <v>83180.941268189301</v>
      </c>
      <c r="I566" s="25">
        <f>IFERROR(IF(AND(ISERROR($E567),ISERROR(INDEX(GroceryNSAF!E$2:E$251,MATCH(GroceryNSA!$C566,GroceryNSAF!$A$2:$A$251,0)))),$E566,INDEX(GroceryNSAF!E$2:E$251,MATCH(GroceryNSA!$C566,GroceryNSAF!$A$2:$A$251,0))),NA())</f>
        <v>52238.582147445399</v>
      </c>
      <c r="J566" s="25">
        <f>IFERROR(IF(AND(ISERROR($E567),ISERROR(INDEX(GroceryNSAF!F$2:F$251,MATCH(GroceryNSA!$C566,GroceryNSAF!$A$2:$A$251,0)))),$E566,INDEX(GroceryNSAF!F$2:F$251,MATCH(GroceryNSA!$C566,GroceryNSAF!$A$2:$A$251,0))),NA())</f>
        <v>89656.825889499101</v>
      </c>
    </row>
    <row r="567" spans="1:10" x14ac:dyDescent="0.25">
      <c r="A567" s="23">
        <f t="shared" si="27"/>
        <v>2</v>
      </c>
      <c r="B567" s="23">
        <f t="shared" si="28"/>
        <v>2039</v>
      </c>
      <c r="C567" s="23">
        <v>566</v>
      </c>
      <c r="D567" s="24">
        <v>50802</v>
      </c>
      <c r="E567" s="25" t="e">
        <f>IF(ISBLANK(table!F567),NA(),table!F567)</f>
        <v>#N/A</v>
      </c>
      <c r="F567" s="26">
        <f>IFERROR(IF(AND(ISERROR($E568),ISERROR(INDEX(GroceryNSAF!B$2:B$251,MATCH(GroceryNSA!$C567,GroceryNSAF!$A$2:$A$251,0)))),$E567,INDEX(GroceryNSAF!B$2:B$251,MATCH(GroceryNSA!$C567,GroceryNSAF!$A$2:$A$251,0))),NA())</f>
        <v>70947.704018475706</v>
      </c>
      <c r="G567" s="25">
        <f>IFERROR(IF(AND(ISERROR($E568),ISERROR(INDEX(GroceryNSAF!C$2:C$251,MATCH(GroceryNSA!$C567,GroceryNSAF!$A$2:$A$251,0)))),$E567,INDEX(GroceryNSAF!C$2:C$251,MATCH(GroceryNSA!$C567,GroceryNSAF!$A$2:$A$251,0))),NA())</f>
        <v>58683.594666149802</v>
      </c>
      <c r="H567" s="25">
        <f>IFERROR(IF(AND(ISERROR($E568),ISERROR(INDEX(GroceryNSAF!D$2:D$251,MATCH(GroceryNSA!$C567,GroceryNSAF!$A$2:$A$251,0)))),$E567,INDEX(GroceryNSAF!D$2:D$251,MATCH(GroceryNSA!$C567,GroceryNSAF!$A$2:$A$251,0))),NA())</f>
        <v>83211.813370801596</v>
      </c>
      <c r="I567" s="25">
        <f>IFERROR(IF(AND(ISERROR($E568),ISERROR(INDEX(GroceryNSAF!E$2:E$251,MATCH(GroceryNSA!$C567,GroceryNSAF!$A$2:$A$251,0)))),$E567,INDEX(GroceryNSAF!E$2:E$251,MATCH(GroceryNSA!$C567,GroceryNSAF!$A$2:$A$251,0))),NA())</f>
        <v>52191.3673409072</v>
      </c>
      <c r="J567" s="25">
        <f>IFERROR(IF(AND(ISERROR($E568),ISERROR(INDEX(GroceryNSAF!F$2:F$251,MATCH(GroceryNSA!$C567,GroceryNSAF!$A$2:$A$251,0)))),$E567,INDEX(GroceryNSAF!F$2:F$251,MATCH(GroceryNSA!$C567,GroceryNSAF!$A$2:$A$251,0))),NA())</f>
        <v>89704.040696044205</v>
      </c>
    </row>
    <row r="568" spans="1:10" x14ac:dyDescent="0.25">
      <c r="A568" s="23">
        <f t="shared" si="27"/>
        <v>3</v>
      </c>
      <c r="B568" s="23">
        <f t="shared" si="28"/>
        <v>2039</v>
      </c>
      <c r="C568" s="23">
        <v>567</v>
      </c>
      <c r="D568" s="24">
        <v>50830</v>
      </c>
      <c r="E568" s="25" t="e">
        <f>IF(ISBLANK(table!F568),NA(),table!F568)</f>
        <v>#N/A</v>
      </c>
      <c r="F568" s="26">
        <f>IFERROR(IF(AND(ISERROR($E569),ISERROR(INDEX(GroceryNSAF!B$2:B$251,MATCH(GroceryNSA!$C568,GroceryNSAF!$A$2:$A$251,0)))),$E568,INDEX(GroceryNSAF!B$2:B$251,MATCH(GroceryNSA!$C568,GroceryNSAF!$A$2:$A$251,0))),NA())</f>
        <v>70947.704018471006</v>
      </c>
      <c r="G568" s="25">
        <f>IFERROR(IF(AND(ISERROR($E569),ISERROR(INDEX(GroceryNSAF!C$2:C$251,MATCH(GroceryNSA!$C568,GroceryNSAF!$A$2:$A$251,0)))),$E568,INDEX(GroceryNSAF!C$2:C$251,MATCH(GroceryNSA!$C568,GroceryNSAF!$A$2:$A$251,0))),NA())</f>
        <v>58652.800082134403</v>
      </c>
      <c r="H568" s="25">
        <f>IFERROR(IF(AND(ISERROR($E569),ISERROR(INDEX(GroceryNSAF!D$2:D$251,MATCH(GroceryNSA!$C568,GroceryNSAF!$A$2:$A$251,0)))),$E568,INDEX(GroceryNSAF!D$2:D$251,MATCH(GroceryNSA!$C568,GroceryNSAF!$A$2:$A$251,0))),NA())</f>
        <v>83242.607954807594</v>
      </c>
      <c r="I568" s="25">
        <f>IFERROR(IF(AND(ISERROR($E569),ISERROR(INDEX(GroceryNSAF!E$2:E$251,MATCH(GroceryNSA!$C568,GroceryNSAF!$A$2:$A$251,0)))),$E568,INDEX(GroceryNSAF!E$2:E$251,MATCH(GroceryNSA!$C568,GroceryNSAF!$A$2:$A$251,0))),NA())</f>
        <v>52144.271088825997</v>
      </c>
      <c r="J568" s="25">
        <f>IFERROR(IF(AND(ISERROR($E569),ISERROR(INDEX(GroceryNSAF!F$2:F$251,MATCH(GroceryNSA!$C568,GroceryNSAF!$A$2:$A$251,0)))),$E568,INDEX(GroceryNSAF!F$2:F$251,MATCH(GroceryNSA!$C568,GroceryNSAF!$A$2:$A$251,0))),NA())</f>
        <v>89751.136948116007</v>
      </c>
    </row>
    <row r="569" spans="1:10" x14ac:dyDescent="0.25">
      <c r="A569" s="23">
        <f t="shared" si="27"/>
        <v>4</v>
      </c>
      <c r="B569" s="23">
        <f t="shared" si="28"/>
        <v>2039</v>
      </c>
      <c r="C569" s="23">
        <v>568</v>
      </c>
      <c r="D569" s="24">
        <v>50861</v>
      </c>
      <c r="E569" s="25" t="e">
        <f>IF(ISBLANK(table!F569),NA(),table!F569)</f>
        <v>#N/A</v>
      </c>
      <c r="F569" s="26">
        <f>IFERROR(IF(AND(ISERROR($E570),ISERROR(INDEX(GroceryNSAF!B$2:B$251,MATCH(GroceryNSA!$C569,GroceryNSAF!$A$2:$A$251,0)))),$E569,INDEX(GroceryNSAF!B$2:B$251,MATCH(GroceryNSA!$C569,GroceryNSAF!$A$2:$A$251,0))),NA())</f>
        <v>70947.704018475502</v>
      </c>
      <c r="G569" s="25">
        <f>IFERROR(IF(AND(ISERROR($E570),ISERROR(INDEX(GroceryNSAF!C$2:C$251,MATCH(GroceryNSA!$C569,GroceryNSAF!$A$2:$A$251,0)))),$E569,INDEX(GroceryNSAF!C$2:C$251,MATCH(GroceryNSA!$C569,GroceryNSAF!$A$2:$A$251,0))),NA())</f>
        <v>58622.082435703902</v>
      </c>
      <c r="H569" s="25">
        <f>IFERROR(IF(AND(ISERROR($E570),ISERROR(INDEX(GroceryNSAF!D$2:D$251,MATCH(GroceryNSA!$C569,GroceryNSAF!$A$2:$A$251,0)))),$E569,INDEX(GroceryNSAF!D$2:D$251,MATCH(GroceryNSA!$C569,GroceryNSAF!$A$2:$A$251,0))),NA())</f>
        <v>83273.325601247197</v>
      </c>
      <c r="I569" s="25">
        <f>IFERROR(IF(AND(ISERROR($E570),ISERROR(INDEX(GroceryNSAF!E$2:E$251,MATCH(GroceryNSA!$C569,GroceryNSAF!$A$2:$A$251,0)))),$E569,INDEX(GroceryNSAF!E$2:E$251,MATCH(GroceryNSA!$C569,GroceryNSAF!$A$2:$A$251,0))),NA())</f>
        <v>52097.292502622098</v>
      </c>
      <c r="J569" s="25">
        <f>IFERROR(IF(AND(ISERROR($E570),ISERROR(INDEX(GroceryNSAF!F$2:F$251,MATCH(GroceryNSA!$C569,GroceryNSAF!$A$2:$A$251,0)))),$E569,INDEX(GroceryNSAF!F$2:F$251,MATCH(GroceryNSA!$C569,GroceryNSAF!$A$2:$A$251,0))),NA())</f>
        <v>89798.115534329001</v>
      </c>
    </row>
    <row r="570" spans="1:10" x14ac:dyDescent="0.25">
      <c r="A570" s="23">
        <f t="shared" si="27"/>
        <v>5</v>
      </c>
      <c r="B570" s="23">
        <f t="shared" si="28"/>
        <v>2039</v>
      </c>
      <c r="C570" s="23">
        <v>569</v>
      </c>
      <c r="D570" s="24">
        <v>50891</v>
      </c>
      <c r="E570" s="25" t="e">
        <f>IF(ISBLANK(table!F570),NA(),table!F570)</f>
        <v>#N/A</v>
      </c>
      <c r="F570" s="26">
        <f>IFERROR(IF(AND(ISERROR($E571),ISERROR(INDEX(GroceryNSAF!B$2:B$251,MATCH(GroceryNSA!$C570,GroceryNSAF!$A$2:$A$251,0)))),$E570,INDEX(GroceryNSAF!B$2:B$251,MATCH(GroceryNSA!$C570,GroceryNSAF!$A$2:$A$251,0))),NA())</f>
        <v>70947.704018472199</v>
      </c>
      <c r="G570" s="25">
        <f>IFERROR(IF(AND(ISERROR($E571),ISERROR(INDEX(GroceryNSAF!C$2:C$251,MATCH(GroceryNSA!$C570,GroceryNSAF!$A$2:$A$251,0)))),$E570,INDEX(GroceryNSAF!C$2:C$251,MATCH(GroceryNSA!$C570,GroceryNSAF!$A$2:$A$251,0))),NA())</f>
        <v>58591.441153041298</v>
      </c>
      <c r="H570" s="25">
        <f>IFERROR(IF(AND(ISERROR($E571),ISERROR(INDEX(GroceryNSAF!D$2:D$251,MATCH(GroceryNSA!$C570,GroceryNSAF!$A$2:$A$251,0)))),$E570,INDEX(GroceryNSAF!D$2:D$251,MATCH(GroceryNSA!$C570,GroceryNSAF!$A$2:$A$251,0))),NA())</f>
        <v>83303.966883903006</v>
      </c>
      <c r="I570" s="25">
        <f>IFERROR(IF(AND(ISERROR($E571),ISERROR(INDEX(GroceryNSAF!E$2:E$251,MATCH(GroceryNSA!$C570,GroceryNSAF!$A$2:$A$251,0)))),$E570,INDEX(GroceryNSAF!E$2:E$251,MATCH(GroceryNSA!$C570,GroceryNSAF!$A$2:$A$251,0))),NA())</f>
        <v>52050.430704727201</v>
      </c>
      <c r="J570" s="25">
        <f>IFERROR(IF(AND(ISERROR($E571),ISERROR(INDEX(GroceryNSAF!F$2:F$251,MATCH(GroceryNSA!$C570,GroceryNSAF!$A$2:$A$251,0)))),$E570,INDEX(GroceryNSAF!F$2:F$251,MATCH(GroceryNSA!$C570,GroceryNSAF!$A$2:$A$251,0))),NA())</f>
        <v>89844.977332217197</v>
      </c>
    </row>
    <row r="571" spans="1:10" x14ac:dyDescent="0.25">
      <c r="A571" s="23">
        <f t="shared" si="27"/>
        <v>6</v>
      </c>
      <c r="B571" s="23">
        <f t="shared" si="28"/>
        <v>2039</v>
      </c>
      <c r="C571" s="23">
        <v>570</v>
      </c>
      <c r="D571" s="24">
        <v>50922</v>
      </c>
      <c r="E571" s="25" t="e">
        <f>IF(ISBLANK(table!F571),NA(),table!F571)</f>
        <v>#N/A</v>
      </c>
      <c r="F571" s="26">
        <f>IFERROR(IF(AND(ISERROR($E572),ISERROR(INDEX(GroceryNSAF!B$2:B$251,MATCH(GroceryNSA!$C571,GroceryNSAF!$A$2:$A$251,0)))),$E571,INDEX(GroceryNSAF!B$2:B$251,MATCH(GroceryNSA!$C571,GroceryNSAF!$A$2:$A$251,0))),NA())</f>
        <v>70947.7040184738</v>
      </c>
      <c r="G571" s="25">
        <f>IFERROR(IF(AND(ISERROR($E572),ISERROR(INDEX(GroceryNSAF!C$2:C$251,MATCH(GroceryNSA!$C571,GroceryNSAF!$A$2:$A$251,0)))),$E571,INDEX(GroceryNSAF!C$2:C$251,MATCH(GroceryNSA!$C571,GroceryNSAF!$A$2:$A$251,0))),NA())</f>
        <v>58560.875667456603</v>
      </c>
      <c r="H571" s="25">
        <f>IFERROR(IF(AND(ISERROR($E572),ISERROR(INDEX(GroceryNSAF!D$2:D$251,MATCH(GroceryNSA!$C571,GroceryNSAF!$A$2:$A$251,0)))),$E571,INDEX(GroceryNSAF!D$2:D$251,MATCH(GroceryNSA!$C571,GroceryNSAF!$A$2:$A$251,0))),NA())</f>
        <v>83334.532369491106</v>
      </c>
      <c r="I571" s="25">
        <f>IFERROR(IF(AND(ISERROR($E572),ISERROR(INDEX(GroceryNSAF!E$2:E$251,MATCH(GroceryNSA!$C571,GroceryNSAF!$A$2:$A$251,0)))),$E571,INDEX(GroceryNSAF!E$2:E$251,MATCH(GroceryNSA!$C571,GroceryNSAF!$A$2:$A$251,0))),NA())</f>
        <v>52003.6848284566</v>
      </c>
      <c r="J571" s="25">
        <f>IFERROR(IF(AND(ISERROR($E572),ISERROR(INDEX(GroceryNSAF!F$2:F$251,MATCH(GroceryNSA!$C571,GroceryNSAF!$A$2:$A$251,0)))),$E571,INDEX(GroceryNSAF!F$2:F$251,MATCH(GroceryNSA!$C571,GroceryNSAF!$A$2:$A$251,0))),NA())</f>
        <v>89891.723208491007</v>
      </c>
    </row>
    <row r="572" spans="1:10" x14ac:dyDescent="0.25">
      <c r="A572" s="23">
        <f t="shared" si="27"/>
        <v>7</v>
      </c>
      <c r="B572" s="23">
        <f t="shared" si="28"/>
        <v>2039</v>
      </c>
      <c r="C572" s="23">
        <v>571</v>
      </c>
      <c r="D572" s="24">
        <v>50952</v>
      </c>
      <c r="E572" s="25" t="e">
        <f>IF(ISBLANK(table!F572),NA(),table!F572)</f>
        <v>#N/A</v>
      </c>
      <c r="F572" s="26">
        <f>IFERROR(IF(AND(ISERROR($E573),ISERROR(INDEX(GroceryNSAF!B$2:B$251,MATCH(GroceryNSA!$C572,GroceryNSAF!$A$2:$A$251,0)))),$E572,INDEX(GroceryNSAF!B$2:B$251,MATCH(GroceryNSA!$C572,GroceryNSAF!$A$2:$A$251,0))),NA())</f>
        <v>70947.7040184738</v>
      </c>
      <c r="G572" s="25">
        <f>IFERROR(IF(AND(ISERROR($E573),ISERROR(INDEX(GroceryNSAF!C$2:C$251,MATCH(GroceryNSA!$C572,GroceryNSAF!$A$2:$A$251,0)))),$E572,INDEX(GroceryNSAF!C$2:C$251,MATCH(GroceryNSA!$C572,GroceryNSAF!$A$2:$A$251,0))),NA())</f>
        <v>58530.385419214697</v>
      </c>
      <c r="H572" s="25">
        <f>IFERROR(IF(AND(ISERROR($E573),ISERROR(INDEX(GroceryNSAF!D$2:D$251,MATCH(GroceryNSA!$C572,GroceryNSAF!$A$2:$A$251,0)))),$E572,INDEX(GroceryNSAF!D$2:D$251,MATCH(GroceryNSA!$C572,GroceryNSAF!$A$2:$A$251,0))),NA())</f>
        <v>83365.022617732902</v>
      </c>
      <c r="I572" s="25">
        <f>IFERROR(IF(AND(ISERROR($E573),ISERROR(INDEX(GroceryNSAF!E$2:E$251,MATCH(GroceryNSA!$C572,GroceryNSAF!$A$2:$A$251,0)))),$E572,INDEX(GroceryNSAF!E$2:E$251,MATCH(GroceryNSA!$C572,GroceryNSAF!$A$2:$A$251,0))),NA())</f>
        <v>51957.054017773502</v>
      </c>
      <c r="J572" s="25">
        <f>IFERROR(IF(AND(ISERROR($E573),ISERROR(INDEX(GroceryNSAF!F$2:F$251,MATCH(GroceryNSA!$C572,GroceryNSAF!$A$2:$A$251,0)))),$E572,INDEX(GroceryNSAF!F$2:F$251,MATCH(GroceryNSA!$C572,GroceryNSAF!$A$2:$A$251,0))),NA())</f>
        <v>89938.354019174207</v>
      </c>
    </row>
    <row r="573" spans="1:10" x14ac:dyDescent="0.25">
      <c r="A573" s="23">
        <f t="shared" si="27"/>
        <v>8</v>
      </c>
      <c r="B573" s="23">
        <f t="shared" si="28"/>
        <v>2039</v>
      </c>
      <c r="C573" s="23">
        <v>572</v>
      </c>
      <c r="D573" s="24">
        <v>50983</v>
      </c>
      <c r="E573" s="25" t="e">
        <f>IF(ISBLANK(table!F573),NA(),table!F573)</f>
        <v>#N/A</v>
      </c>
      <c r="F573" s="26">
        <f>IFERROR(IF(AND(ISERROR($E574),ISERROR(INDEX(GroceryNSAF!B$2:B$251,MATCH(GroceryNSA!$C573,GroceryNSAF!$A$2:$A$251,0)))),$E573,INDEX(GroceryNSAF!B$2:B$251,MATCH(GroceryNSA!$C573,GroceryNSAF!$A$2:$A$251,0))),NA())</f>
        <v>70947.704018472607</v>
      </c>
      <c r="G573" s="25">
        <f>IFERROR(IF(AND(ISERROR($E574),ISERROR(INDEX(GroceryNSAF!C$2:C$251,MATCH(GroceryNSA!$C573,GroceryNSAF!$A$2:$A$251,0)))),$E573,INDEX(GroceryNSAF!C$2:C$251,MATCH(GroceryNSA!$C573,GroceryNSAF!$A$2:$A$251,0))),NA())</f>
        <v>58499.9698554434</v>
      </c>
      <c r="H573" s="25">
        <f>IFERROR(IF(AND(ISERROR($E574),ISERROR(INDEX(GroceryNSAF!D$2:D$251,MATCH(GroceryNSA!$C573,GroceryNSAF!$A$2:$A$251,0)))),$E573,INDEX(GroceryNSAF!D$2:D$251,MATCH(GroceryNSA!$C573,GroceryNSAF!$A$2:$A$251,0))),NA())</f>
        <v>83395.438181501799</v>
      </c>
      <c r="I573" s="25">
        <f>IFERROR(IF(AND(ISERROR($E574),ISERROR(INDEX(GroceryNSAF!E$2:E$251,MATCH(GroceryNSA!$C573,GroceryNSAF!$A$2:$A$251,0)))),$E573,INDEX(GroceryNSAF!E$2:E$251,MATCH(GroceryNSA!$C573,GroceryNSAF!$A$2:$A$251,0))),NA())</f>
        <v>51910.537427131901</v>
      </c>
      <c r="J573" s="25">
        <f>IFERROR(IF(AND(ISERROR($E574),ISERROR(INDEX(GroceryNSAF!F$2:F$251,MATCH(GroceryNSA!$C573,GroceryNSAF!$A$2:$A$251,0)))),$E573,INDEX(GroceryNSAF!F$2:F$251,MATCH(GroceryNSA!$C573,GroceryNSAF!$A$2:$A$251,0))),NA())</f>
        <v>89984.870609813297</v>
      </c>
    </row>
    <row r="574" spans="1:10" x14ac:dyDescent="0.25">
      <c r="A574" s="23">
        <f t="shared" si="27"/>
        <v>9</v>
      </c>
      <c r="B574" s="23">
        <f t="shared" si="28"/>
        <v>2039</v>
      </c>
      <c r="C574" s="23">
        <v>573</v>
      </c>
      <c r="D574" s="24">
        <v>51014</v>
      </c>
      <c r="E574" s="25" t="e">
        <f>IF(ISBLANK(table!F574),NA(),table!F574)</f>
        <v>#N/A</v>
      </c>
      <c r="F574" s="26">
        <f>IFERROR(IF(AND(ISERROR($E575),ISERROR(INDEX(GroceryNSAF!B$2:B$251,MATCH(GroceryNSA!$C574,GroceryNSAF!$A$2:$A$251,0)))),$E574,INDEX(GroceryNSAF!B$2:B$251,MATCH(GroceryNSA!$C574,GroceryNSAF!$A$2:$A$251,0))),NA())</f>
        <v>70947.704018474498</v>
      </c>
      <c r="G574" s="25">
        <f>IFERROR(IF(AND(ISERROR($E575),ISERROR(INDEX(GroceryNSAF!C$2:C$251,MATCH(GroceryNSA!$C574,GroceryNSAF!$A$2:$A$251,0)))),$E574,INDEX(GroceryNSAF!C$2:C$251,MATCH(GroceryNSA!$C574,GroceryNSAF!$A$2:$A$251,0))),NA())</f>
        <v>58469.6284300119</v>
      </c>
      <c r="H574" s="25">
        <f>IFERROR(IF(AND(ISERROR($E575),ISERROR(INDEX(GroceryNSAF!D$2:D$251,MATCH(GroceryNSA!$C574,GroceryNSAF!$A$2:$A$251,0)))),$E574,INDEX(GroceryNSAF!D$2:D$251,MATCH(GroceryNSA!$C574,GroceryNSAF!$A$2:$A$251,0))),NA())</f>
        <v>83425.779606937096</v>
      </c>
      <c r="I574" s="25">
        <f>IFERROR(IF(AND(ISERROR($E575),ISERROR(INDEX(GroceryNSAF!E$2:E$251,MATCH(GroceryNSA!$C574,GroceryNSAF!$A$2:$A$251,0)))),$E574,INDEX(GroceryNSAF!E$2:E$251,MATCH(GroceryNSA!$C574,GroceryNSAF!$A$2:$A$251,0))),NA())</f>
        <v>51864.134221294997</v>
      </c>
      <c r="J574" s="25">
        <f>IFERROR(IF(AND(ISERROR($E575),ISERROR(INDEX(GroceryNSAF!F$2:F$251,MATCH(GroceryNSA!$C574,GroceryNSAF!$A$2:$A$251,0)))),$E574,INDEX(GroceryNSAF!F$2:F$251,MATCH(GroceryNSA!$C574,GroceryNSAF!$A$2:$A$251,0))),NA())</f>
        <v>90031.273815654</v>
      </c>
    </row>
    <row r="575" spans="1:10" x14ac:dyDescent="0.25">
      <c r="A575" s="23">
        <f t="shared" si="27"/>
        <v>10</v>
      </c>
      <c r="B575" s="23">
        <f t="shared" si="28"/>
        <v>2039</v>
      </c>
      <c r="C575" s="23">
        <v>574</v>
      </c>
      <c r="D575" s="24">
        <v>51044</v>
      </c>
      <c r="E575" s="25" t="e">
        <f>IF(ISBLANK(table!F575),NA(),table!F575)</f>
        <v>#N/A</v>
      </c>
      <c r="F575" s="26">
        <f>IFERROR(IF(AND(ISERROR($E576),ISERROR(INDEX(GroceryNSAF!B$2:B$251,MATCH(GroceryNSA!$C575,GroceryNSAF!$A$2:$A$251,0)))),$E575,INDEX(GroceryNSAF!B$2:B$251,MATCH(GroceryNSA!$C575,GroceryNSAF!$A$2:$A$251,0))),NA())</f>
        <v>70947.704018472607</v>
      </c>
      <c r="G575" s="25">
        <f>IFERROR(IF(AND(ISERROR($E576),ISERROR(INDEX(GroceryNSAF!C$2:C$251,MATCH(GroceryNSA!$C575,GroceryNSAF!$A$2:$A$251,0)))),$E575,INDEX(GroceryNSAF!C$2:C$251,MATCH(GroceryNSA!$C575,GroceryNSAF!$A$2:$A$251,0))),NA())</f>
        <v>58439.360603402602</v>
      </c>
      <c r="H575" s="25">
        <f>IFERROR(IF(AND(ISERROR($E576),ISERROR(INDEX(GroceryNSAF!D$2:D$251,MATCH(GroceryNSA!$C575,GroceryNSAF!$A$2:$A$251,0)))),$E575,INDEX(GroceryNSAF!D$2:D$251,MATCH(GroceryNSA!$C575,GroceryNSAF!$A$2:$A$251,0))),NA())</f>
        <v>83456.047433542597</v>
      </c>
      <c r="I575" s="25">
        <f>IFERROR(IF(AND(ISERROR($E576),ISERROR(INDEX(GroceryNSAF!E$2:E$251,MATCH(GroceryNSA!$C575,GroceryNSAF!$A$2:$A$251,0)))),$E575,INDEX(GroceryNSAF!E$2:E$251,MATCH(GroceryNSA!$C575,GroceryNSAF!$A$2:$A$251,0))),NA())</f>
        <v>51817.843575145198</v>
      </c>
      <c r="J575" s="25">
        <f>IFERROR(IF(AND(ISERROR($E576),ISERROR(INDEX(GroceryNSAF!F$2:F$251,MATCH(GroceryNSA!$C575,GroceryNSAF!$A$2:$A$251,0)))),$E575,INDEX(GroceryNSAF!F$2:F$251,MATCH(GroceryNSA!$C575,GroceryNSAF!$A$2:$A$251,0))),NA())</f>
        <v>90077.564461799906</v>
      </c>
    </row>
    <row r="576" spans="1:10" x14ac:dyDescent="0.25">
      <c r="A576" s="23">
        <f t="shared" si="27"/>
        <v>11</v>
      </c>
      <c r="B576" s="23">
        <f t="shared" si="28"/>
        <v>2039</v>
      </c>
      <c r="C576" s="23">
        <v>575</v>
      </c>
      <c r="D576" s="24">
        <v>51075</v>
      </c>
      <c r="E576" s="25" t="e">
        <f>IF(ISBLANK(table!F576),NA(),table!F576)</f>
        <v>#N/A</v>
      </c>
      <c r="F576" s="26">
        <f>IFERROR(IF(AND(ISERROR($E577),ISERROR(INDEX(GroceryNSAF!B$2:B$251,MATCH(GroceryNSA!$C576,GroceryNSAF!$A$2:$A$251,0)))),$E576,INDEX(GroceryNSAF!B$2:B$251,MATCH(GroceryNSA!$C576,GroceryNSAF!$A$2:$A$251,0))),NA())</f>
        <v>70947.704018474105</v>
      </c>
      <c r="G576" s="25">
        <f>IFERROR(IF(AND(ISERROR($E577),ISERROR(INDEX(GroceryNSAF!C$2:C$251,MATCH(GroceryNSA!$C576,GroceryNSAF!$A$2:$A$251,0)))),$E576,INDEX(GroceryNSAF!C$2:C$251,MATCH(GroceryNSA!$C576,GroceryNSAF!$A$2:$A$251,0))),NA())</f>
        <v>58409.165842623399</v>
      </c>
      <c r="H576" s="25">
        <f>IFERROR(IF(AND(ISERROR($E577),ISERROR(INDEX(GroceryNSAF!D$2:D$251,MATCH(GroceryNSA!$C576,GroceryNSAF!$A$2:$A$251,0)))),$E576,INDEX(GroceryNSAF!D$2:D$251,MATCH(GroceryNSA!$C576,GroceryNSAF!$A$2:$A$251,0))),NA())</f>
        <v>83486.242194324805</v>
      </c>
      <c r="I576" s="25">
        <f>IFERROR(IF(AND(ISERROR($E577),ISERROR(INDEX(GroceryNSAF!E$2:E$251,MATCH(GroceryNSA!$C576,GroceryNSAF!$A$2:$A$251,0)))),$E576,INDEX(GroceryNSAF!E$2:E$251,MATCH(GroceryNSA!$C576,GroceryNSAF!$A$2:$A$251,0))),NA())</f>
        <v>51771.664673537802</v>
      </c>
      <c r="J576" s="25">
        <f>IFERROR(IF(AND(ISERROR($E577),ISERROR(INDEX(GroceryNSAF!F$2:F$251,MATCH(GroceryNSA!$C576,GroceryNSAF!$A$2:$A$251,0)))),$E576,INDEX(GroceryNSAF!F$2:F$251,MATCH(GroceryNSA!$C576,GroceryNSAF!$A$2:$A$251,0))),NA())</f>
        <v>90123.743363410307</v>
      </c>
    </row>
    <row r="577" spans="1:10" x14ac:dyDescent="0.25">
      <c r="A577" s="23">
        <f t="shared" si="27"/>
        <v>12</v>
      </c>
      <c r="B577" s="23">
        <f t="shared" si="28"/>
        <v>2039</v>
      </c>
      <c r="C577" s="23">
        <v>576</v>
      </c>
      <c r="D577" s="24">
        <v>51105</v>
      </c>
      <c r="E577" s="25" t="e">
        <f>IF(ISBLANK(table!F577),NA(),table!F577)</f>
        <v>#N/A</v>
      </c>
      <c r="F577" s="26">
        <f>IFERROR(IF(AND(ISERROR($E578),ISERROR(INDEX(GroceryNSAF!B$2:B$251,MATCH(GroceryNSA!$C577,GroceryNSAF!$A$2:$A$251,0)))),$E577,INDEX(GroceryNSAF!B$2:B$251,MATCH(GroceryNSA!$C577,GroceryNSAF!$A$2:$A$251,0))),NA())</f>
        <v>70947.704018473203</v>
      </c>
      <c r="G577" s="25">
        <f>IFERROR(IF(AND(ISERROR($E578),ISERROR(INDEX(GroceryNSAF!C$2:C$251,MATCH(GroceryNSA!$C577,GroceryNSAF!$A$2:$A$251,0)))),$E577,INDEX(GroceryNSAF!C$2:C$251,MATCH(GroceryNSA!$C577,GroceryNSAF!$A$2:$A$251,0))),NA())</f>
        <v>58379.043621071898</v>
      </c>
      <c r="H577" s="25">
        <f>IFERROR(IF(AND(ISERROR($E578),ISERROR(INDEX(GroceryNSAF!D$2:D$251,MATCH(GroceryNSA!$C577,GroceryNSAF!$A$2:$A$251,0)))),$E577,INDEX(GroceryNSAF!D$2:D$251,MATCH(GroceryNSA!$C577,GroceryNSAF!$A$2:$A$251,0))),NA())</f>
        <v>83516.364415874603</v>
      </c>
      <c r="I577" s="25">
        <f>IFERROR(IF(AND(ISERROR($E578),ISERROR(INDEX(GroceryNSAF!E$2:E$251,MATCH(GroceryNSA!$C577,GroceryNSAF!$A$2:$A$251,0)))),$E577,INDEX(GroceryNSAF!E$2:E$251,MATCH(GroceryNSA!$C577,GroceryNSAF!$A$2:$A$251,0))),NA())</f>
        <v>51725.596711106999</v>
      </c>
      <c r="J577" s="25">
        <f>IFERROR(IF(AND(ISERROR($E578),ISERROR(INDEX(GroceryNSAF!F$2:F$251,MATCH(GroceryNSA!$C577,GroceryNSAF!$A$2:$A$251,0)))),$E577,INDEX(GroceryNSAF!F$2:F$251,MATCH(GroceryNSA!$C577,GroceryNSAF!$A$2:$A$251,0))),NA())</f>
        <v>90169.811325839502</v>
      </c>
    </row>
    <row r="578" spans="1:10" x14ac:dyDescent="0.25">
      <c r="A578" s="23">
        <f t="shared" si="27"/>
        <v>1</v>
      </c>
      <c r="B578" s="23">
        <f t="shared" si="28"/>
        <v>2040</v>
      </c>
      <c r="C578" s="23">
        <v>577</v>
      </c>
      <c r="D578" s="24">
        <v>51136</v>
      </c>
      <c r="E578" s="25" t="e">
        <f>IF(ISBLANK(table!F578),NA(),table!F578)</f>
        <v>#N/A</v>
      </c>
      <c r="F578" s="26">
        <f>IFERROR(IF(AND(ISERROR($E579),ISERROR(INDEX(GroceryNSAF!B$2:B$251,MATCH(GroceryNSA!$C578,GroceryNSAF!$A$2:$A$251,0)))),$E578,INDEX(GroceryNSAF!B$2:B$251,MATCH(GroceryNSA!$C578,GroceryNSAF!$A$2:$A$251,0))),NA())</f>
        <v>70947.704018473407</v>
      </c>
      <c r="G578" s="25">
        <f>IFERROR(IF(AND(ISERROR($E579),ISERROR(INDEX(GroceryNSAF!C$2:C$251,MATCH(GroceryNSA!$C578,GroceryNSAF!$A$2:$A$251,0)))),$E578,INDEX(GroceryNSAF!C$2:C$251,MATCH(GroceryNSA!$C578,GroceryNSAF!$A$2:$A$251,0))),NA())</f>
        <v>58348.9934184499</v>
      </c>
      <c r="H578" s="25">
        <f>IFERROR(IF(AND(ISERROR($E579),ISERROR(INDEX(GroceryNSAF!D$2:D$251,MATCH(GroceryNSA!$C578,GroceryNSAF!$A$2:$A$251,0)))),$E578,INDEX(GroceryNSAF!D$2:D$251,MATCH(GroceryNSA!$C578,GroceryNSAF!$A$2:$A$251,0))),NA())</f>
        <v>83546.414618496899</v>
      </c>
      <c r="I578" s="25">
        <f>IFERROR(IF(AND(ISERROR($E579),ISERROR(INDEX(GroceryNSAF!E$2:E$251,MATCH(GroceryNSA!$C578,GroceryNSAF!$A$2:$A$251,0)))),$E578,INDEX(GroceryNSAF!E$2:E$251,MATCH(GroceryNSA!$C578,GroceryNSAF!$A$2:$A$251,0))),NA())</f>
        <v>51679.638892123403</v>
      </c>
      <c r="J578" s="25">
        <f>IFERROR(IF(AND(ISERROR($E579),ISERROR(INDEX(GroceryNSAF!F$2:F$251,MATCH(GroceryNSA!$C578,GroceryNSAF!$A$2:$A$251,0)))),$E578,INDEX(GroceryNSAF!F$2:F$251,MATCH(GroceryNSA!$C578,GroceryNSAF!$A$2:$A$251,0))),NA())</f>
        <v>90215.769144823294</v>
      </c>
    </row>
    <row r="579" spans="1:10" x14ac:dyDescent="0.25">
      <c r="A579" s="23">
        <f t="shared" si="27"/>
        <v>2</v>
      </c>
      <c r="B579" s="23">
        <f t="shared" si="28"/>
        <v>2040</v>
      </c>
      <c r="C579" s="23">
        <v>578</v>
      </c>
      <c r="D579" s="24">
        <v>51167</v>
      </c>
      <c r="E579" s="25" t="e">
        <f>IF(ISBLANK(table!F579),NA(),table!F579)</f>
        <v>#N/A</v>
      </c>
      <c r="F579" s="26">
        <f>IFERROR(IF(AND(ISERROR($E580),ISERROR(INDEX(GroceryNSAF!B$2:B$251,MATCH(GroceryNSA!$C579,GroceryNSAF!$A$2:$A$251,0)))),$E579,INDEX(GroceryNSAF!B$2:B$251,MATCH(GroceryNSA!$C579,GroceryNSAF!$A$2:$A$251,0))),NA())</f>
        <v>70947.7040184738</v>
      </c>
      <c r="G579" s="25">
        <f>IFERROR(IF(AND(ISERROR($E580),ISERROR(INDEX(GroceryNSAF!C$2:C$251,MATCH(GroceryNSA!$C579,GroceryNSAF!$A$2:$A$251,0)))),$E579,INDEX(GroceryNSAF!C$2:C$251,MATCH(GroceryNSA!$C579,GroceryNSAF!$A$2:$A$251,0))),NA())</f>
        <v>58319.014720645398</v>
      </c>
      <c r="H579" s="25">
        <f>IFERROR(IF(AND(ISERROR($E580),ISERROR(INDEX(GroceryNSAF!D$2:D$251,MATCH(GroceryNSA!$C579,GroceryNSAF!$A$2:$A$251,0)))),$E579,INDEX(GroceryNSAF!D$2:D$251,MATCH(GroceryNSA!$C579,GroceryNSAF!$A$2:$A$251,0))),NA())</f>
        <v>83576.393316302201</v>
      </c>
      <c r="I579" s="25">
        <f>IFERROR(IF(AND(ISERROR($E580),ISERROR(INDEX(GroceryNSAF!E$2:E$251,MATCH(GroceryNSA!$C579,GroceryNSAF!$A$2:$A$251,0)))),$E579,INDEX(GroceryNSAF!E$2:E$251,MATCH(GroceryNSA!$C579,GroceryNSAF!$A$2:$A$251,0))),NA())</f>
        <v>51633.7904303213</v>
      </c>
      <c r="J579" s="25">
        <f>IFERROR(IF(AND(ISERROR($E580),ISERROR(INDEX(GroceryNSAF!F$2:F$251,MATCH(GroceryNSA!$C579,GroceryNSAF!$A$2:$A$251,0)))),$E579,INDEX(GroceryNSAF!F$2:F$251,MATCH(GroceryNSA!$C579,GroceryNSAF!$A$2:$A$251,0))),NA())</f>
        <v>90261.617606626402</v>
      </c>
    </row>
    <row r="580" spans="1:10" x14ac:dyDescent="0.25">
      <c r="A580" s="23">
        <f t="shared" si="27"/>
        <v>3</v>
      </c>
      <c r="B580" s="23">
        <f t="shared" si="28"/>
        <v>2040</v>
      </c>
      <c r="C580" s="23">
        <v>579</v>
      </c>
      <c r="D580" s="24">
        <v>51196</v>
      </c>
      <c r="E580" s="25" t="e">
        <f>IF(ISBLANK(table!F580),NA(),table!F580)</f>
        <v>#N/A</v>
      </c>
      <c r="F580" s="26">
        <f>IFERROR(IF(AND(ISERROR($E581),ISERROR(INDEX(GroceryNSAF!B$2:B$251,MATCH(GroceryNSA!$C580,GroceryNSAF!$A$2:$A$251,0)))),$E580,INDEX(GroceryNSAF!B$2:B$251,MATCH(GroceryNSA!$C580,GroceryNSAF!$A$2:$A$251,0))),NA())</f>
        <v>70947.704018472999</v>
      </c>
      <c r="G580" s="25">
        <f>IFERROR(IF(AND(ISERROR($E581),ISERROR(INDEX(GroceryNSAF!C$2:C$251,MATCH(GroceryNSA!$C580,GroceryNSAF!$A$2:$A$251,0)))),$E580,INDEX(GroceryNSAF!C$2:C$251,MATCH(GroceryNSA!$C580,GroceryNSAF!$A$2:$A$251,0))),NA())</f>
        <v>58289.107019633702</v>
      </c>
      <c r="H580" s="25">
        <f>IFERROR(IF(AND(ISERROR($E581),ISERROR(INDEX(GroceryNSAF!D$2:D$251,MATCH(GroceryNSA!$C580,GroceryNSAF!$A$2:$A$251,0)))),$E580,INDEX(GroceryNSAF!D$2:D$251,MATCH(GroceryNSA!$C580,GroceryNSAF!$A$2:$A$251,0))),NA())</f>
        <v>83606.301017312406</v>
      </c>
      <c r="I580" s="25">
        <f>IFERROR(IF(AND(ISERROR($E581),ISERROR(INDEX(GroceryNSAF!E$2:E$251,MATCH(GroceryNSA!$C580,GroceryNSAF!$A$2:$A$251,0)))),$E580,INDEX(GroceryNSAF!E$2:E$251,MATCH(GroceryNSA!$C580,GroceryNSAF!$A$2:$A$251,0))),NA())</f>
        <v>51588.050548744199</v>
      </c>
      <c r="J580" s="25">
        <f>IFERROR(IF(AND(ISERROR($E581),ISERROR(INDEX(GroceryNSAF!F$2:F$251,MATCH(GroceryNSA!$C580,GroceryNSAF!$A$2:$A$251,0)))),$E580,INDEX(GroceryNSAF!F$2:F$251,MATCH(GroceryNSA!$C580,GroceryNSAF!$A$2:$A$251,0))),NA())</f>
        <v>90307.357488201902</v>
      </c>
    </row>
    <row r="581" spans="1:10" x14ac:dyDescent="0.25">
      <c r="A581" s="23">
        <f t="shared" si="27"/>
        <v>4</v>
      </c>
      <c r="B581" s="23">
        <f t="shared" si="28"/>
        <v>2040</v>
      </c>
      <c r="C581" s="23">
        <v>580</v>
      </c>
      <c r="D581" s="24">
        <v>51227</v>
      </c>
      <c r="E581" s="25" t="e">
        <f>IF(ISBLANK(table!F581),NA(),table!F581)</f>
        <v>#N/A</v>
      </c>
      <c r="F581" s="26">
        <f>IFERROR(IF(AND(ISERROR($E582),ISERROR(INDEX(GroceryNSAF!B$2:B$251,MATCH(GroceryNSA!$C581,GroceryNSAF!$A$2:$A$251,0)))),$E581,INDEX(GroceryNSAF!B$2:B$251,MATCH(GroceryNSA!$C581,GroceryNSAF!$A$2:$A$251,0))),NA())</f>
        <v>70947.704018473902</v>
      </c>
      <c r="G581" s="25">
        <f>IFERROR(IF(AND(ISERROR($E582),ISERROR(INDEX(GroceryNSAF!C$2:C$251,MATCH(GroceryNSA!$C581,GroceryNSAF!$A$2:$A$251,0)))),$E581,INDEX(GroceryNSAF!C$2:C$251,MATCH(GroceryNSA!$C581,GroceryNSAF!$A$2:$A$251,0))),NA())</f>
        <v>58259.269813381201</v>
      </c>
      <c r="H581" s="25">
        <f>IFERROR(IF(AND(ISERROR($E582),ISERROR(INDEX(GroceryNSAF!D$2:D$251,MATCH(GroceryNSA!$C581,GroceryNSAF!$A$2:$A$251,0)))),$E581,INDEX(GroceryNSAF!D$2:D$251,MATCH(GroceryNSA!$C581,GroceryNSAF!$A$2:$A$251,0))),NA())</f>
        <v>83636.138223566493</v>
      </c>
      <c r="I581" s="25">
        <f>IFERROR(IF(AND(ISERROR($E582),ISERROR(INDEX(GroceryNSAF!E$2:E$251,MATCH(GroceryNSA!$C581,GroceryNSAF!$A$2:$A$251,0)))),$E581,INDEX(GroceryNSAF!E$2:E$251,MATCH(GroceryNSA!$C581,GroceryNSAF!$A$2:$A$251,0))),NA())</f>
        <v>51542.418479597</v>
      </c>
      <c r="J581" s="25">
        <f>IFERROR(IF(AND(ISERROR($E582),ISERROR(INDEX(GroceryNSAF!F$2:F$251,MATCH(GroceryNSA!$C581,GroceryNSAF!$A$2:$A$251,0)))),$E581,INDEX(GroceryNSAF!F$2:F$251,MATCH(GroceryNSA!$C581,GroceryNSAF!$A$2:$A$251,0))),NA())</f>
        <v>90352.989557350797</v>
      </c>
    </row>
    <row r="582" spans="1:10" x14ac:dyDescent="0.25">
      <c r="A582" s="23">
        <f t="shared" si="27"/>
        <v>5</v>
      </c>
      <c r="B582" s="23">
        <f t="shared" si="28"/>
        <v>2040</v>
      </c>
      <c r="C582" s="23">
        <v>581</v>
      </c>
      <c r="D582" s="24">
        <v>51257</v>
      </c>
      <c r="E582" s="25" t="e">
        <f>IF(ISBLANK(table!F582),NA(),table!F582)</f>
        <v>#N/A</v>
      </c>
      <c r="F582" s="26">
        <f>IFERROR(IF(AND(ISERROR($E583),ISERROR(INDEX(GroceryNSAF!B$2:B$251,MATCH(GroceryNSA!$C582,GroceryNSAF!$A$2:$A$251,0)))),$E582,INDEX(GroceryNSAF!B$2:B$251,MATCH(GroceryNSA!$C582,GroceryNSAF!$A$2:$A$251,0))),NA())</f>
        <v>70947.704018473203</v>
      </c>
      <c r="G582" s="25">
        <f>IFERROR(IF(AND(ISERROR($E583),ISERROR(INDEX(GroceryNSAF!C$2:C$251,MATCH(GroceryNSA!$C582,GroceryNSAF!$A$2:$A$251,0)))),$E582,INDEX(GroceryNSAF!C$2:C$251,MATCH(GroceryNSA!$C582,GroceryNSAF!$A$2:$A$251,0))),NA())</f>
        <v>58229.502605737798</v>
      </c>
      <c r="H582" s="25">
        <f>IFERROR(IF(AND(ISERROR($E583),ISERROR(INDEX(GroceryNSAF!D$2:D$251,MATCH(GroceryNSA!$C582,GroceryNSAF!$A$2:$A$251,0)))),$E582,INDEX(GroceryNSAF!D$2:D$251,MATCH(GroceryNSA!$C582,GroceryNSAF!$A$2:$A$251,0))),NA())</f>
        <v>83665.905431208594</v>
      </c>
      <c r="I582" s="25">
        <f>IFERROR(IF(AND(ISERROR($E583),ISERROR(INDEX(GroceryNSAF!E$2:E$251,MATCH(GroceryNSA!$C582,GroceryNSAF!$A$2:$A$251,0)))),$E582,INDEX(GroceryNSAF!E$2:E$251,MATCH(GroceryNSA!$C582,GroceryNSAF!$A$2:$A$251,0))),NA())</f>
        <v>51496.893464084897</v>
      </c>
      <c r="J582" s="25">
        <f>IFERROR(IF(AND(ISERROR($E583),ISERROR(INDEX(GroceryNSAF!F$2:F$251,MATCH(GroceryNSA!$C582,GroceryNSAF!$A$2:$A$251,0)))),$E582,INDEX(GroceryNSAF!F$2:F$251,MATCH(GroceryNSA!$C582,GroceryNSAF!$A$2:$A$251,0))),NA())</f>
        <v>90398.514572861503</v>
      </c>
    </row>
    <row r="583" spans="1:10" x14ac:dyDescent="0.25">
      <c r="A583" s="23">
        <f t="shared" si="27"/>
        <v>6</v>
      </c>
      <c r="B583" s="23">
        <f t="shared" si="28"/>
        <v>2040</v>
      </c>
      <c r="C583" s="23">
        <v>582</v>
      </c>
      <c r="D583" s="24">
        <v>51288</v>
      </c>
      <c r="E583" s="25" t="e">
        <f>IF(ISBLANK(table!F583),NA(),table!F583)</f>
        <v>#N/A</v>
      </c>
      <c r="F583" s="26">
        <f>IFERROR(IF(AND(ISERROR($E584),ISERROR(INDEX(GroceryNSAF!B$2:B$251,MATCH(GroceryNSA!$C583,GroceryNSAF!$A$2:$A$251,0)))),$E583,INDEX(GroceryNSAF!B$2:B$251,MATCH(GroceryNSA!$C583,GroceryNSAF!$A$2:$A$251,0))),NA())</f>
        <v>70947.704018473596</v>
      </c>
      <c r="G583" s="25">
        <f>IFERROR(IF(AND(ISERROR($E584),ISERROR(INDEX(GroceryNSAF!C$2:C$251,MATCH(GroceryNSA!$C583,GroceryNSAF!$A$2:$A$251,0)))),$E583,INDEX(GroceryNSAF!C$2:C$251,MATCH(GroceryNSA!$C583,GroceryNSAF!$A$2:$A$251,0))),NA())</f>
        <v>58199.804906351499</v>
      </c>
      <c r="H583" s="25">
        <f>IFERROR(IF(AND(ISERROR($E584),ISERROR(INDEX(GroceryNSAF!D$2:D$251,MATCH(GroceryNSA!$C583,GroceryNSAF!$A$2:$A$251,0)))),$E583,INDEX(GroceryNSAF!D$2:D$251,MATCH(GroceryNSA!$C583,GroceryNSAF!$A$2:$A$251,0))),NA())</f>
        <v>83695.6031305957</v>
      </c>
      <c r="I583" s="25">
        <f>IFERROR(IF(AND(ISERROR($E584),ISERROR(INDEX(GroceryNSAF!E$2:E$251,MATCH(GroceryNSA!$C583,GroceryNSAF!$A$2:$A$251,0)))),$E583,INDEX(GroceryNSAF!E$2:E$251,MATCH(GroceryNSA!$C583,GroceryNSAF!$A$2:$A$251,0))),NA())</f>
        <v>51451.4747522779</v>
      </c>
      <c r="J583" s="25">
        <f>IFERROR(IF(AND(ISERROR($E584),ISERROR(INDEX(GroceryNSAF!F$2:F$251,MATCH(GroceryNSA!$C583,GroceryNSAF!$A$2:$A$251,0)))),$E583,INDEX(GroceryNSAF!F$2:F$251,MATCH(GroceryNSA!$C583,GroceryNSAF!$A$2:$A$251,0))),NA())</f>
        <v>90443.9332846693</v>
      </c>
    </row>
    <row r="584" spans="1:10" x14ac:dyDescent="0.25">
      <c r="A584" s="23">
        <f t="shared" si="27"/>
        <v>7</v>
      </c>
      <c r="B584" s="23">
        <f t="shared" si="28"/>
        <v>2040</v>
      </c>
      <c r="C584" s="23">
        <v>583</v>
      </c>
      <c r="D584" s="24">
        <v>51318</v>
      </c>
      <c r="E584" s="25" t="e">
        <f>IF(ISBLANK(table!F584),NA(),table!F584)</f>
        <v>#N/A</v>
      </c>
      <c r="F584" s="26">
        <f>IFERROR(IF(AND(ISERROR($E585),ISERROR(INDEX(GroceryNSAF!B$2:B$251,MATCH(GroceryNSA!$C584,GroceryNSAF!$A$2:$A$251,0)))),$E584,INDEX(GroceryNSAF!B$2:B$251,MATCH(GroceryNSA!$C584,GroceryNSAF!$A$2:$A$251,0))),NA())</f>
        <v>70947.704018473494</v>
      </c>
      <c r="G584" s="25">
        <f>IFERROR(IF(AND(ISERROR($E585),ISERROR(INDEX(GroceryNSAF!C$2:C$251,MATCH(GroceryNSA!$C584,GroceryNSAF!$A$2:$A$251,0)))),$E584,INDEX(GroceryNSAF!C$2:C$251,MATCH(GroceryNSA!$C584,GroceryNSAF!$A$2:$A$251,0))),NA())</f>
        <v>58170.176230564597</v>
      </c>
      <c r="H584" s="25">
        <f>IFERROR(IF(AND(ISERROR($E585),ISERROR(INDEX(GroceryNSAF!D$2:D$251,MATCH(GroceryNSA!$C584,GroceryNSAF!$A$2:$A$251,0)))),$E584,INDEX(GroceryNSAF!D$2:D$251,MATCH(GroceryNSA!$C584,GroceryNSAF!$A$2:$A$251,0))),NA())</f>
        <v>83725.231806382406</v>
      </c>
      <c r="I584" s="25">
        <f>IFERROR(IF(AND(ISERROR($E585),ISERROR(INDEX(GroceryNSAF!E$2:E$251,MATCH(GroceryNSA!$C584,GroceryNSAF!$A$2:$A$251,0)))),$E584,INDEX(GroceryNSAF!E$2:E$251,MATCH(GroceryNSA!$C584,GroceryNSAF!$A$2:$A$251,0))),NA())</f>
        <v>51406.161602957101</v>
      </c>
      <c r="J584" s="25">
        <f>IFERROR(IF(AND(ISERROR($E585),ISERROR(INDEX(GroceryNSAF!F$2:F$251,MATCH(GroceryNSA!$C584,GroceryNSAF!$A$2:$A$251,0)))),$E584,INDEX(GroceryNSAF!F$2:F$251,MATCH(GroceryNSA!$C584,GroceryNSAF!$A$2:$A$251,0))),NA())</f>
        <v>90489.246433989902</v>
      </c>
    </row>
    <row r="585" spans="1:10" x14ac:dyDescent="0.25">
      <c r="A585" s="23">
        <f t="shared" si="27"/>
        <v>8</v>
      </c>
      <c r="B585" s="23">
        <f t="shared" si="28"/>
        <v>2040</v>
      </c>
      <c r="C585" s="23">
        <v>584</v>
      </c>
      <c r="D585" s="24">
        <v>51349</v>
      </c>
      <c r="E585" s="25" t="e">
        <f>IF(ISBLANK(table!F585),NA(),table!F585)</f>
        <v>#N/A</v>
      </c>
      <c r="F585" s="26">
        <f>IFERROR(IF(AND(ISERROR($E586),ISERROR(INDEX(GroceryNSAF!B$2:B$251,MATCH(GroceryNSA!$C585,GroceryNSAF!$A$2:$A$251,0)))),$E585,INDEX(GroceryNSAF!B$2:B$251,MATCH(GroceryNSA!$C585,GroceryNSAF!$A$2:$A$251,0))),NA())</f>
        <v>70947.704018473305</v>
      </c>
      <c r="G585" s="25">
        <f>IFERROR(IF(AND(ISERROR($E586),ISERROR(INDEX(GroceryNSAF!C$2:C$251,MATCH(GroceryNSA!$C585,GroceryNSAF!$A$2:$A$251,0)))),$E585,INDEX(GroceryNSAF!C$2:C$251,MATCH(GroceryNSA!$C585,GroceryNSAF!$A$2:$A$251,0))),NA())</f>
        <v>58140.616099327803</v>
      </c>
      <c r="H585" s="25">
        <f>IFERROR(IF(AND(ISERROR($E586),ISERROR(INDEX(GroceryNSAF!D$2:D$251,MATCH(GroceryNSA!$C585,GroceryNSAF!$A$2:$A$251,0)))),$E585,INDEX(GroceryNSAF!D$2:D$251,MATCH(GroceryNSA!$C585,GroceryNSAF!$A$2:$A$251,0))),NA())</f>
        <v>83754.791937618895</v>
      </c>
      <c r="I585" s="25">
        <f>IFERROR(IF(AND(ISERROR($E586),ISERROR(INDEX(GroceryNSAF!E$2:E$251,MATCH(GroceryNSA!$C585,GroceryNSAF!$A$2:$A$251,0)))),$E585,INDEX(GroceryNSAF!E$2:E$251,MATCH(GroceryNSA!$C585,GroceryNSAF!$A$2:$A$251,0))),NA())</f>
        <v>51360.953283479401</v>
      </c>
      <c r="J585" s="25">
        <f>IFERROR(IF(AND(ISERROR($E586),ISERROR(INDEX(GroceryNSAF!F$2:F$251,MATCH(GroceryNSA!$C585,GroceryNSAF!$A$2:$A$251,0)))),$E585,INDEX(GroceryNSAF!F$2:F$251,MATCH(GroceryNSA!$C585,GroceryNSAF!$A$2:$A$251,0))),NA())</f>
        <v>90534.454753467304</v>
      </c>
    </row>
    <row r="586" spans="1:10" x14ac:dyDescent="0.25">
      <c r="A586" s="23">
        <f t="shared" si="27"/>
        <v>9</v>
      </c>
      <c r="B586" s="23">
        <f t="shared" si="28"/>
        <v>2040</v>
      </c>
      <c r="C586" s="23">
        <v>585</v>
      </c>
      <c r="D586" s="24">
        <v>51380</v>
      </c>
      <c r="E586" s="25" t="e">
        <f>IF(ISBLANK(table!F586),NA(),table!F586)</f>
        <v>#N/A</v>
      </c>
      <c r="F586" s="26">
        <f>IFERROR(IF(AND(ISERROR($E587),ISERROR(INDEX(GroceryNSAF!B$2:B$251,MATCH(GroceryNSA!$C586,GroceryNSAF!$A$2:$A$251,0)))),$E586,INDEX(GroceryNSAF!B$2:B$251,MATCH(GroceryNSA!$C586,GroceryNSAF!$A$2:$A$251,0))),NA())</f>
        <v>70947.704018473698</v>
      </c>
      <c r="G586" s="25">
        <f>IFERROR(IF(AND(ISERROR($E587),ISERROR(INDEX(GroceryNSAF!C$2:C$251,MATCH(GroceryNSA!$C586,GroceryNSAF!$A$2:$A$251,0)))),$E586,INDEX(GroceryNSAF!C$2:C$251,MATCH(GroceryNSA!$C586,GroceryNSAF!$A$2:$A$251,0))),NA())</f>
        <v>58111.124039107497</v>
      </c>
      <c r="H586" s="25">
        <f>IFERROR(IF(AND(ISERROR($E587),ISERROR(INDEX(GroceryNSAF!D$2:D$251,MATCH(GroceryNSA!$C586,GroceryNSAF!$A$2:$A$251,0)))),$E586,INDEX(GroceryNSAF!D$2:D$251,MATCH(GroceryNSA!$C586,GroceryNSAF!$A$2:$A$251,0))),NA())</f>
        <v>83784.283997839797</v>
      </c>
      <c r="I586" s="25">
        <f>IFERROR(IF(AND(ISERROR($E587),ISERROR(INDEX(GroceryNSAF!E$2:E$251,MATCH(GroceryNSA!$C586,GroceryNSAF!$A$2:$A$251,0)))),$E586,INDEX(GroceryNSAF!E$2:E$251,MATCH(GroceryNSA!$C586,GroceryNSAF!$A$2:$A$251,0))),NA())</f>
        <v>51315.849069637399</v>
      </c>
      <c r="J586" s="25">
        <f>IFERROR(IF(AND(ISERROR($E587),ISERROR(INDEX(GroceryNSAF!F$2:F$251,MATCH(GroceryNSA!$C586,GroceryNSAF!$A$2:$A$251,0)))),$E586,INDEX(GroceryNSAF!F$2:F$251,MATCH(GroceryNSA!$C586,GroceryNSAF!$A$2:$A$251,0))),NA())</f>
        <v>90579.558967309902</v>
      </c>
    </row>
    <row r="587" spans="1:10" x14ac:dyDescent="0.25">
      <c r="A587" s="23">
        <f t="shared" si="27"/>
        <v>10</v>
      </c>
      <c r="B587" s="23">
        <f t="shared" si="28"/>
        <v>2040</v>
      </c>
      <c r="C587" s="23">
        <v>586</v>
      </c>
      <c r="D587" s="24">
        <v>51410</v>
      </c>
      <c r="E587" s="25" t="e">
        <f>IF(ISBLANK(table!F587),NA(),table!F587)</f>
        <v>#N/A</v>
      </c>
      <c r="F587" s="26">
        <f>IFERROR(IF(AND(ISERROR($E588),ISERROR(INDEX(GroceryNSAF!B$2:B$251,MATCH(GroceryNSA!$C587,GroceryNSAF!$A$2:$A$251,0)))),$E587,INDEX(GroceryNSAF!B$2:B$251,MATCH(GroceryNSA!$C587,GroceryNSAF!$A$2:$A$251,0))),NA())</f>
        <v>70947.704018473305</v>
      </c>
      <c r="G587" s="25">
        <f>IFERROR(IF(AND(ISERROR($E588),ISERROR(INDEX(GroceryNSAF!C$2:C$251,MATCH(GroceryNSA!$C587,GroceryNSAF!$A$2:$A$251,0)))),$E587,INDEX(GroceryNSAF!C$2:C$251,MATCH(GroceryNSA!$C587,GroceryNSAF!$A$2:$A$251,0))),NA())</f>
        <v>58081.699581795801</v>
      </c>
      <c r="H587" s="25">
        <f>IFERROR(IF(AND(ISERROR($E588),ISERROR(INDEX(GroceryNSAF!D$2:D$251,MATCH(GroceryNSA!$C587,GroceryNSAF!$A$2:$A$251,0)))),$E587,INDEX(GroceryNSAF!D$2:D$251,MATCH(GroceryNSA!$C587,GroceryNSAF!$A$2:$A$251,0))),NA())</f>
        <v>83813.708455150801</v>
      </c>
      <c r="I587" s="25">
        <f>IFERROR(IF(AND(ISERROR($E588),ISERROR(INDEX(GroceryNSAF!E$2:E$251,MATCH(GroceryNSA!$C587,GroceryNSAF!$A$2:$A$251,0)))),$E587,INDEX(GroceryNSAF!E$2:E$251,MATCH(GroceryNSA!$C587,GroceryNSAF!$A$2:$A$251,0))),NA())</f>
        <v>51270.848245522502</v>
      </c>
      <c r="J587" s="25">
        <f>IFERROR(IF(AND(ISERROR($E588),ISERROR(INDEX(GroceryNSAF!F$2:F$251,MATCH(GroceryNSA!$C587,GroceryNSAF!$A$2:$A$251,0)))),$E587,INDEX(GroceryNSAF!F$2:F$251,MATCH(GroceryNSA!$C587,GroceryNSAF!$A$2:$A$251,0))),NA())</f>
        <v>90624.559791424093</v>
      </c>
    </row>
    <row r="588" spans="1:10" x14ac:dyDescent="0.25">
      <c r="A588" s="23">
        <f t="shared" si="27"/>
        <v>11</v>
      </c>
      <c r="B588" s="23">
        <f t="shared" si="28"/>
        <v>2040</v>
      </c>
      <c r="C588" s="23">
        <v>587</v>
      </c>
      <c r="D588" s="24">
        <v>51441</v>
      </c>
      <c r="E588" s="25" t="e">
        <f>IF(ISBLANK(table!F588),NA(),table!F588)</f>
        <v>#N/A</v>
      </c>
      <c r="F588" s="26">
        <f>IFERROR(IF(AND(ISERROR($E589),ISERROR(INDEX(GroceryNSAF!B$2:B$251,MATCH(GroceryNSA!$C588,GroceryNSAF!$A$2:$A$251,0)))),$E588,INDEX(GroceryNSAF!B$2:B$251,MATCH(GroceryNSA!$C588,GroceryNSAF!$A$2:$A$251,0))),NA())</f>
        <v>70947.704018473596</v>
      </c>
      <c r="G588" s="25">
        <f>IFERROR(IF(AND(ISERROR($E589),ISERROR(INDEX(GroceryNSAF!C$2:C$251,MATCH(GroceryNSA!$C588,GroceryNSAF!$A$2:$A$251,0)))),$E588,INDEX(GroceryNSAF!C$2:C$251,MATCH(GroceryNSA!$C588,GroceryNSAF!$A$2:$A$251,0))),NA())</f>
        <v>58052.342264628001</v>
      </c>
      <c r="H588" s="25">
        <f>IFERROR(IF(AND(ISERROR($E589),ISERROR(INDEX(GroceryNSAF!D$2:D$251,MATCH(GroceryNSA!$C588,GroceryNSAF!$A$2:$A$251,0)))),$E588,INDEX(GroceryNSAF!D$2:D$251,MATCH(GroceryNSA!$C588,GroceryNSAF!$A$2:$A$251,0))),NA())</f>
        <v>83843.065772319198</v>
      </c>
      <c r="I588" s="25">
        <f>IFERROR(IF(AND(ISERROR($E589),ISERROR(INDEX(GroceryNSAF!E$2:E$251,MATCH(GroceryNSA!$C588,GroceryNSAF!$A$2:$A$251,0)))),$E588,INDEX(GroceryNSAF!E$2:E$251,MATCH(GroceryNSA!$C588,GroceryNSAF!$A$2:$A$251,0))),NA())</f>
        <v>51225.950103396302</v>
      </c>
      <c r="J588" s="25">
        <f>IFERROR(IF(AND(ISERROR($E589),ISERROR(INDEX(GroceryNSAF!F$2:F$251,MATCH(GroceryNSA!$C588,GroceryNSAF!$A$2:$A$251,0)))),$E588,INDEX(GroceryNSAF!F$2:F$251,MATCH(GroceryNSA!$C588,GroceryNSAF!$A$2:$A$251,0))),NA())</f>
        <v>90669.457933550904</v>
      </c>
    </row>
    <row r="589" spans="1:10" x14ac:dyDescent="0.25">
      <c r="A589" s="23">
        <f t="shared" si="27"/>
        <v>12</v>
      </c>
      <c r="B589" s="23">
        <f t="shared" si="28"/>
        <v>2040</v>
      </c>
      <c r="C589" s="23">
        <v>588</v>
      </c>
      <c r="D589" s="24">
        <v>51471</v>
      </c>
      <c r="E589" s="25" t="e">
        <f>IF(ISBLANK(table!F589),NA(),table!F589)</f>
        <v>#N/A</v>
      </c>
      <c r="F589" s="26">
        <f>IFERROR(IF(AND(ISERROR($E590),ISERROR(INDEX(GroceryNSAF!B$2:B$251,MATCH(GroceryNSA!$C589,GroceryNSAF!$A$2:$A$251,0)))),$E589,INDEX(GroceryNSAF!B$2:B$251,MATCH(GroceryNSA!$C589,GroceryNSAF!$A$2:$A$251,0))),NA())</f>
        <v>70947.704018473407</v>
      </c>
      <c r="G589" s="25">
        <f>IFERROR(IF(AND(ISERROR($E590),ISERROR(INDEX(GroceryNSAF!C$2:C$251,MATCH(GroceryNSA!$C589,GroceryNSAF!$A$2:$A$251,0)))),$E589,INDEX(GroceryNSAF!C$2:C$251,MATCH(GroceryNSA!$C589,GroceryNSAF!$A$2:$A$251,0))),NA())</f>
        <v>58023.051630092399</v>
      </c>
      <c r="H589" s="25">
        <f>IFERROR(IF(AND(ISERROR($E590),ISERROR(INDEX(GroceryNSAF!D$2:D$251,MATCH(GroceryNSA!$C589,GroceryNSAF!$A$2:$A$251,0)))),$E589,INDEX(GroceryNSAF!D$2:D$251,MATCH(GroceryNSA!$C589,GroceryNSAF!$A$2:$A$251,0))),NA())</f>
        <v>83872.356406854495</v>
      </c>
      <c r="I589" s="25">
        <f>IFERROR(IF(AND(ISERROR($E590),ISERROR(INDEX(GroceryNSAF!E$2:E$251,MATCH(GroceryNSA!$C589,GroceryNSAF!$A$2:$A$251,0)))),$E589,INDEX(GroceryNSAF!E$2:E$251,MATCH(GroceryNSA!$C589,GroceryNSAF!$A$2:$A$251,0))),NA())</f>
        <v>51181.153943555801</v>
      </c>
      <c r="J589" s="25">
        <f>IFERROR(IF(AND(ISERROR($E590),ISERROR(INDEX(GroceryNSAF!F$2:F$251,MATCH(GroceryNSA!$C589,GroceryNSAF!$A$2:$A$251,0)))),$E589,INDEX(GroceryNSAF!F$2:F$251,MATCH(GroceryNSA!$C589,GroceryNSAF!$A$2:$A$251,0))),NA())</f>
        <v>90714.254093391093</v>
      </c>
    </row>
    <row r="590" spans="1:10" x14ac:dyDescent="0.25">
      <c r="A590" s="23">
        <f t="shared" si="27"/>
        <v>1</v>
      </c>
      <c r="B590" s="23">
        <f t="shared" si="28"/>
        <v>2041</v>
      </c>
      <c r="C590" s="23">
        <v>589</v>
      </c>
      <c r="D590" s="24">
        <v>51502</v>
      </c>
      <c r="E590" s="25" t="e">
        <f>IF(ISBLANK(table!F590),NA(),table!F590)</f>
        <v>#N/A</v>
      </c>
      <c r="F590" s="26">
        <f>IFERROR(IF(AND(ISERROR($E591),ISERROR(INDEX(GroceryNSAF!B$2:B$251,MATCH(GroceryNSA!$C590,GroceryNSAF!$A$2:$A$251,0)))),$E590,INDEX(GroceryNSAF!B$2:B$251,MATCH(GroceryNSA!$C590,GroceryNSAF!$A$2:$A$251,0))),NA())</f>
        <v>70947.704018473494</v>
      </c>
      <c r="G590" s="25">
        <f>IFERROR(IF(AND(ISERROR($E591),ISERROR(INDEX(GroceryNSAF!C$2:C$251,MATCH(GroceryNSA!$C590,GroceryNSAF!$A$2:$A$251,0)))),$E590,INDEX(GroceryNSAF!C$2:C$251,MATCH(GroceryNSA!$C590,GroceryNSAF!$A$2:$A$251,0))),NA())</f>
        <v>57993.827225851797</v>
      </c>
      <c r="H590" s="25">
        <f>IFERROR(IF(AND(ISERROR($E591),ISERROR(INDEX(GroceryNSAF!D$2:D$251,MATCH(GroceryNSA!$C590,GroceryNSAF!$A$2:$A$251,0)))),$E590,INDEX(GroceryNSAF!D$2:D$251,MATCH(GroceryNSA!$C590,GroceryNSAF!$A$2:$A$251,0))),NA())</f>
        <v>83901.580811095206</v>
      </c>
      <c r="I590" s="25">
        <f>IFERROR(IF(AND(ISERROR($E591),ISERROR(INDEX(GroceryNSAF!E$2:E$251,MATCH(GroceryNSA!$C590,GroceryNSAF!$A$2:$A$251,0)))),$E590,INDEX(GroceryNSAF!E$2:E$251,MATCH(GroceryNSA!$C590,GroceryNSAF!$A$2:$A$251,0))),NA())</f>
        <v>51136.459074210499</v>
      </c>
      <c r="J590" s="25">
        <f>IFERROR(IF(AND(ISERROR($E591),ISERROR(INDEX(GroceryNSAF!F$2:F$251,MATCH(GroceryNSA!$C590,GroceryNSAF!$A$2:$A$251,0)))),$E590,INDEX(GroceryNSAF!F$2:F$251,MATCH(GroceryNSA!$C590,GroceryNSAF!$A$2:$A$251,0))),NA())</f>
        <v>90758.948962736496</v>
      </c>
    </row>
    <row r="591" spans="1:10" x14ac:dyDescent="0.25">
      <c r="A591" s="23">
        <f t="shared" si="27"/>
        <v>2</v>
      </c>
      <c r="B591" s="23">
        <f t="shared" si="28"/>
        <v>2041</v>
      </c>
      <c r="C591" s="23">
        <v>590</v>
      </c>
      <c r="D591" s="24">
        <v>51533</v>
      </c>
      <c r="E591" s="25" t="e">
        <f>IF(ISBLANK(table!F591),NA(),table!F591)</f>
        <v>#N/A</v>
      </c>
      <c r="F591" s="26">
        <f>IFERROR(IF(AND(ISERROR($E592),ISERROR(INDEX(GroceryNSAF!B$2:B$251,MATCH(GroceryNSA!$C591,GroceryNSAF!$A$2:$A$251,0)))),$E591,INDEX(GroceryNSAF!B$2:B$251,MATCH(GroceryNSA!$C591,GroceryNSAF!$A$2:$A$251,0))),NA())</f>
        <v>70947.704018473494</v>
      </c>
      <c r="G591" s="25">
        <f>IFERROR(IF(AND(ISERROR($E592),ISERROR(INDEX(GroceryNSAF!C$2:C$251,MATCH(GroceryNSA!$C591,GroceryNSAF!$A$2:$A$251,0)))),$E591,INDEX(GroceryNSAF!C$2:C$251,MATCH(GroceryNSA!$C591,GroceryNSAF!$A$2:$A$251,0))),NA())</f>
        <v>57964.668604658902</v>
      </c>
      <c r="H591" s="25">
        <f>IFERROR(IF(AND(ISERROR($E592),ISERROR(INDEX(GroceryNSAF!D$2:D$251,MATCH(GroceryNSA!$C591,GroceryNSAF!$A$2:$A$251,0)))),$E591,INDEX(GroceryNSAF!D$2:D$251,MATCH(GroceryNSA!$C591,GroceryNSAF!$A$2:$A$251,0))),NA())</f>
        <v>83930.739432288101</v>
      </c>
      <c r="I591" s="25">
        <f>IFERROR(IF(AND(ISERROR($E592),ISERROR(INDEX(GroceryNSAF!E$2:E$251,MATCH(GroceryNSA!$C591,GroceryNSAF!$A$2:$A$251,0)))),$E591,INDEX(GroceryNSAF!E$2:E$251,MATCH(GroceryNSA!$C591,GroceryNSAF!$A$2:$A$251,0))),NA())</f>
        <v>51091.864811355001</v>
      </c>
      <c r="J591" s="25">
        <f>IFERROR(IF(AND(ISERROR($E592),ISERROR(INDEX(GroceryNSAF!F$2:F$251,MATCH(GroceryNSA!$C591,GroceryNSAF!$A$2:$A$251,0)))),$E591,INDEX(GroceryNSAF!F$2:F$251,MATCH(GroceryNSA!$C591,GroceryNSAF!$A$2:$A$251,0))),NA())</f>
        <v>90803.543225592104</v>
      </c>
    </row>
    <row r="592" spans="1:10" x14ac:dyDescent="0.25">
      <c r="A592" s="23">
        <f t="shared" si="27"/>
        <v>3</v>
      </c>
      <c r="B592" s="23">
        <f t="shared" si="28"/>
        <v>2041</v>
      </c>
      <c r="C592" s="23">
        <v>591</v>
      </c>
      <c r="D592" s="24">
        <v>51561</v>
      </c>
      <c r="E592" s="25" t="e">
        <f>IF(ISBLANK(table!F592),NA(),table!F592)</f>
        <v>#N/A</v>
      </c>
      <c r="F592" s="26">
        <f>IFERROR(IF(AND(ISERROR($E593),ISERROR(INDEX(GroceryNSAF!B$2:B$251,MATCH(GroceryNSA!$C592,GroceryNSAF!$A$2:$A$251,0)))),$E592,INDEX(GroceryNSAF!B$2:B$251,MATCH(GroceryNSA!$C592,GroceryNSAF!$A$2:$A$251,0))),NA())</f>
        <v>70947.704018473407</v>
      </c>
      <c r="G592" s="25">
        <f>IFERROR(IF(AND(ISERROR($E593),ISERROR(INDEX(GroceryNSAF!C$2:C$251,MATCH(GroceryNSA!$C592,GroceryNSAF!$A$2:$A$251,0)))),$E592,INDEX(GroceryNSAF!C$2:C$251,MATCH(GroceryNSA!$C592,GroceryNSAF!$A$2:$A$251,0))),NA())</f>
        <v>57935.575324277997</v>
      </c>
      <c r="H592" s="25">
        <f>IFERROR(IF(AND(ISERROR($E593),ISERROR(INDEX(GroceryNSAF!D$2:D$251,MATCH(GroceryNSA!$C592,GroceryNSAF!$A$2:$A$251,0)))),$E592,INDEX(GroceryNSAF!D$2:D$251,MATCH(GroceryNSA!$C592,GroceryNSAF!$A$2:$A$251,0))),NA())</f>
        <v>83959.832712668795</v>
      </c>
      <c r="I592" s="25">
        <f>IFERROR(IF(AND(ISERROR($E593),ISERROR(INDEX(GroceryNSAF!E$2:E$251,MATCH(GroceryNSA!$C592,GroceryNSAF!$A$2:$A$251,0)))),$E592,INDEX(GroceryNSAF!E$2:E$251,MATCH(GroceryNSA!$C592,GroceryNSAF!$A$2:$A$251,0))),NA())</f>
        <v>51047.370478647797</v>
      </c>
      <c r="J592" s="25">
        <f>IFERROR(IF(AND(ISERROR($E593),ISERROR(INDEX(GroceryNSAF!F$2:F$251,MATCH(GroceryNSA!$C592,GroceryNSAF!$A$2:$A$251,0)))),$E592,INDEX(GroceryNSAF!F$2:F$251,MATCH(GroceryNSA!$C592,GroceryNSAF!$A$2:$A$251,0))),NA())</f>
        <v>90848.037558298995</v>
      </c>
    </row>
    <row r="593" spans="1:10" x14ac:dyDescent="0.25">
      <c r="A593" s="23">
        <f t="shared" si="27"/>
        <v>4</v>
      </c>
      <c r="B593" s="23">
        <f t="shared" si="28"/>
        <v>2041</v>
      </c>
      <c r="C593" s="23">
        <v>592</v>
      </c>
      <c r="D593" s="24">
        <v>51592</v>
      </c>
      <c r="E593" s="25" t="e">
        <f>IF(ISBLANK(table!F593),NA(),table!F593)</f>
        <v>#N/A</v>
      </c>
      <c r="F593" s="26">
        <f>IFERROR(IF(AND(ISERROR($E594),ISERROR(INDEX(GroceryNSAF!B$2:B$251,MATCH(GroceryNSA!$C593,GroceryNSAF!$A$2:$A$251,0)))),$E593,INDEX(GroceryNSAF!B$2:B$251,MATCH(GroceryNSA!$C593,GroceryNSAF!$A$2:$A$251,0))),NA())</f>
        <v>70947.704018473596</v>
      </c>
      <c r="G593" s="25">
        <f>IFERROR(IF(AND(ISERROR($E594),ISERROR(INDEX(GroceryNSAF!C$2:C$251,MATCH(GroceryNSA!$C593,GroceryNSAF!$A$2:$A$251,0)))),$E593,INDEX(GroceryNSAF!C$2:C$251,MATCH(GroceryNSA!$C593,GroceryNSAF!$A$2:$A$251,0))),NA())</f>
        <v>57906.546947406401</v>
      </c>
      <c r="H593" s="25">
        <f>IFERROR(IF(AND(ISERROR($E594),ISERROR(INDEX(GroceryNSAF!D$2:D$251,MATCH(GroceryNSA!$C593,GroceryNSAF!$A$2:$A$251,0)))),$E593,INDEX(GroceryNSAF!D$2:D$251,MATCH(GroceryNSA!$C593,GroceryNSAF!$A$2:$A$251,0))),NA())</f>
        <v>83988.861089540704</v>
      </c>
      <c r="I593" s="25">
        <f>IFERROR(IF(AND(ISERROR($E594),ISERROR(INDEX(GroceryNSAF!E$2:E$251,MATCH(GroceryNSA!$C593,GroceryNSAF!$A$2:$A$251,0)))),$E593,INDEX(GroceryNSAF!E$2:E$251,MATCH(GroceryNSA!$C593,GroceryNSAF!$A$2:$A$251,0))),NA())</f>
        <v>51002.975407292397</v>
      </c>
      <c r="J593" s="25">
        <f>IFERROR(IF(AND(ISERROR($E594),ISERROR(INDEX(GroceryNSAF!F$2:F$251,MATCH(GroceryNSA!$C593,GroceryNSAF!$A$2:$A$251,0)))),$E593,INDEX(GroceryNSAF!F$2:F$251,MATCH(GroceryNSA!$C593,GroceryNSAF!$A$2:$A$251,0))),NA())</f>
        <v>90892.432629654693</v>
      </c>
    </row>
    <row r="594" spans="1:10" x14ac:dyDescent="0.25">
      <c r="A594" s="23">
        <f t="shared" si="27"/>
        <v>5</v>
      </c>
      <c r="B594" s="23">
        <f t="shared" si="28"/>
        <v>2041</v>
      </c>
      <c r="C594" s="23">
        <v>593</v>
      </c>
      <c r="D594" s="24">
        <v>51622</v>
      </c>
      <c r="E594" s="25" t="e">
        <f>IF(ISBLANK(table!F594),NA(),table!F594)</f>
        <v>#N/A</v>
      </c>
      <c r="F594" s="26">
        <f>IFERROR(IF(AND(ISERROR($E595),ISERROR(INDEX(GroceryNSAF!B$2:B$251,MATCH(GroceryNSA!$C594,GroceryNSAF!$A$2:$A$251,0)))),$E594,INDEX(GroceryNSAF!B$2:B$251,MATCH(GroceryNSA!$C594,GroceryNSAF!$A$2:$A$251,0))),NA())</f>
        <v>70947.704018473407</v>
      </c>
      <c r="G594" s="25">
        <f>IFERROR(IF(AND(ISERROR($E595),ISERROR(INDEX(GroceryNSAF!C$2:C$251,MATCH(GroceryNSA!$C594,GroceryNSAF!$A$2:$A$251,0)))),$E594,INDEX(GroceryNSAF!C$2:C$251,MATCH(GroceryNSA!$C594,GroceryNSAF!$A$2:$A$251,0))),NA())</f>
        <v>57877.5830415971</v>
      </c>
      <c r="H594" s="25">
        <f>IFERROR(IF(AND(ISERROR($E595),ISERROR(INDEX(GroceryNSAF!D$2:D$251,MATCH(GroceryNSA!$C594,GroceryNSAF!$A$2:$A$251,0)))),$E594,INDEX(GroceryNSAF!D$2:D$251,MATCH(GroceryNSA!$C594,GroceryNSAF!$A$2:$A$251,0))),NA())</f>
        <v>84017.824995349802</v>
      </c>
      <c r="I594" s="25">
        <f>IFERROR(IF(AND(ISERROR($E595),ISERROR(INDEX(GroceryNSAF!E$2:E$251,MATCH(GroceryNSA!$C594,GroceryNSAF!$A$2:$A$251,0)))),$E594,INDEX(GroceryNSAF!E$2:E$251,MATCH(GroceryNSA!$C594,GroceryNSAF!$A$2:$A$251,0))),NA())</f>
        <v>50958.678935917997</v>
      </c>
      <c r="J594" s="25">
        <f>IFERROR(IF(AND(ISERROR($E595),ISERROR(INDEX(GroceryNSAF!F$2:F$251,MATCH(GroceryNSA!$C594,GroceryNSAF!$A$2:$A$251,0)))),$E594,INDEX(GroceryNSAF!F$2:F$251,MATCH(GroceryNSA!$C594,GroceryNSAF!$A$2:$A$251,0))),NA())</f>
        <v>90936.729101028803</v>
      </c>
    </row>
    <row r="595" spans="1:10" x14ac:dyDescent="0.25">
      <c r="A595" s="23">
        <f t="shared" si="27"/>
        <v>6</v>
      </c>
      <c r="B595" s="23">
        <f t="shared" si="28"/>
        <v>2041</v>
      </c>
      <c r="C595" s="23">
        <v>594</v>
      </c>
      <c r="D595" s="24">
        <v>51653</v>
      </c>
      <c r="E595" s="25" t="e">
        <f>IF(ISBLANK(table!F595),NA(),table!F595)</f>
        <v>#N/A</v>
      </c>
      <c r="F595" s="26">
        <f>IFERROR(IF(AND(ISERROR($E596),ISERROR(INDEX(GroceryNSAF!B$2:B$251,MATCH(GroceryNSA!$C595,GroceryNSAF!$A$2:$A$251,0)))),$E595,INDEX(GroceryNSAF!B$2:B$251,MATCH(GroceryNSA!$C595,GroceryNSAF!$A$2:$A$251,0))),NA())</f>
        <v>70947.704018473494</v>
      </c>
      <c r="G595" s="25">
        <f>IFERROR(IF(AND(ISERROR($E596),ISERROR(INDEX(GroceryNSAF!C$2:C$251,MATCH(GroceryNSA!$C595,GroceryNSAF!$A$2:$A$251,0)))),$E595,INDEX(GroceryNSAF!C$2:C$251,MATCH(GroceryNSA!$C595,GroceryNSAF!$A$2:$A$251,0))),NA())</f>
        <v>57848.6831791847</v>
      </c>
      <c r="H595" s="25">
        <f>IFERROR(IF(AND(ISERROR($E596),ISERROR(INDEX(GroceryNSAF!D$2:D$251,MATCH(GroceryNSA!$C595,GroceryNSAF!$A$2:$A$251,0)))),$E595,INDEX(GroceryNSAF!D$2:D$251,MATCH(GroceryNSA!$C595,GroceryNSAF!$A$2:$A$251,0))),NA())</f>
        <v>84046.724857762398</v>
      </c>
      <c r="I595" s="25">
        <f>IFERROR(IF(AND(ISERROR($E596),ISERROR(INDEX(GroceryNSAF!E$2:E$251,MATCH(GroceryNSA!$C595,GroceryNSAF!$A$2:$A$251,0)))),$E595,INDEX(GroceryNSAF!E$2:E$251,MATCH(GroceryNSA!$C595,GroceryNSAF!$A$2:$A$251,0))),NA())</f>
        <v>50914.480410466997</v>
      </c>
      <c r="J595" s="25">
        <f>IFERROR(IF(AND(ISERROR($E596),ISERROR(INDEX(GroceryNSAF!F$2:F$251,MATCH(GroceryNSA!$C595,GroceryNSAF!$A$2:$A$251,0)))),$E595,INDEX(GroceryNSAF!F$2:F$251,MATCH(GroceryNSA!$C595,GroceryNSAF!$A$2:$A$251,0))),NA())</f>
        <v>90980.927626479999</v>
      </c>
    </row>
    <row r="596" spans="1:10" x14ac:dyDescent="0.25">
      <c r="A596" s="23">
        <f t="shared" si="27"/>
        <v>7</v>
      </c>
      <c r="B596" s="23">
        <f t="shared" si="28"/>
        <v>2041</v>
      </c>
      <c r="C596" s="23">
        <v>595</v>
      </c>
      <c r="D596" s="24">
        <v>51683</v>
      </c>
      <c r="E596" s="25" t="e">
        <f>IF(ISBLANK(table!F596),NA(),table!F596)</f>
        <v>#N/A</v>
      </c>
      <c r="F596" s="26">
        <f>IFERROR(IF(AND(ISERROR($E597),ISERROR(INDEX(GroceryNSAF!B$2:B$251,MATCH(GroceryNSA!$C596,GroceryNSAF!$A$2:$A$251,0)))),$E596,INDEX(GroceryNSAF!B$2:B$251,MATCH(GroceryNSA!$C596,GroceryNSAF!$A$2:$A$251,0))),NA())</f>
        <v>70947.704018473494</v>
      </c>
      <c r="G596" s="25">
        <f>IFERROR(IF(AND(ISERROR($E597),ISERROR(INDEX(GroceryNSAF!C$2:C$251,MATCH(GroceryNSA!$C596,GroceryNSAF!$A$2:$A$251,0)))),$E596,INDEX(GroceryNSAF!C$2:C$251,MATCH(GroceryNSA!$C596,GroceryNSAF!$A$2:$A$251,0))),NA())</f>
        <v>57819.846937210597</v>
      </c>
      <c r="H596" s="25">
        <f>IFERROR(IF(AND(ISERROR($E597),ISERROR(INDEX(GroceryNSAF!D$2:D$251,MATCH(GroceryNSA!$C596,GroceryNSAF!$A$2:$A$251,0)))),$E596,INDEX(GroceryNSAF!D$2:D$251,MATCH(GroceryNSA!$C596,GroceryNSAF!$A$2:$A$251,0))),NA())</f>
        <v>84075.561099736296</v>
      </c>
      <c r="I596" s="25">
        <f>IFERROR(IF(AND(ISERROR($E597),ISERROR(INDEX(GroceryNSAF!E$2:E$251,MATCH(GroceryNSA!$C596,GroceryNSAF!$A$2:$A$251,0)))),$E596,INDEX(GroceryNSAF!E$2:E$251,MATCH(GroceryNSA!$C596,GroceryNSAF!$A$2:$A$251,0))),NA())</f>
        <v>50870.379184080099</v>
      </c>
      <c r="J596" s="25">
        <f>IFERROR(IF(AND(ISERROR($E597),ISERROR(INDEX(GroceryNSAF!F$2:F$251,MATCH(GroceryNSA!$C596,GroceryNSAF!$A$2:$A$251,0)))),$E596,INDEX(GroceryNSAF!F$2:F$251,MATCH(GroceryNSA!$C596,GroceryNSAF!$A$2:$A$251,0))),NA())</f>
        <v>91025.028852866904</v>
      </c>
    </row>
    <row r="597" spans="1:10" x14ac:dyDescent="0.25">
      <c r="A597" s="23">
        <f t="shared" si="27"/>
        <v>8</v>
      </c>
      <c r="B597" s="23">
        <f t="shared" si="28"/>
        <v>2041</v>
      </c>
      <c r="C597" s="23">
        <v>596</v>
      </c>
      <c r="D597" s="24">
        <v>51714</v>
      </c>
      <c r="E597" s="25" t="e">
        <f>IF(ISBLANK(table!F597),NA(),table!F597)</f>
        <v>#N/A</v>
      </c>
      <c r="F597" s="26">
        <f>IFERROR(IF(AND(ISERROR($E598),ISERROR(INDEX(GroceryNSAF!B$2:B$251,MATCH(GroceryNSA!$C597,GroceryNSAF!$A$2:$A$251,0)))),$E597,INDEX(GroceryNSAF!B$2:B$251,MATCH(GroceryNSA!$C597,GroceryNSAF!$A$2:$A$251,0))),NA())</f>
        <v>70947.704018473494</v>
      </c>
      <c r="G597" s="25">
        <f>IFERROR(IF(AND(ISERROR($E598),ISERROR(INDEX(GroceryNSAF!C$2:C$251,MATCH(GroceryNSA!$C597,GroceryNSAF!$A$2:$A$251,0)))),$E597,INDEX(GroceryNSAF!C$2:C$251,MATCH(GroceryNSA!$C597,GroceryNSAF!$A$2:$A$251,0))),NA())</f>
        <v>57791.073897351896</v>
      </c>
      <c r="H597" s="25">
        <f>IFERROR(IF(AND(ISERROR($E598),ISERROR(INDEX(GroceryNSAF!D$2:D$251,MATCH(GroceryNSA!$C597,GroceryNSAF!$A$2:$A$251,0)))),$E597,INDEX(GroceryNSAF!D$2:D$251,MATCH(GroceryNSA!$C597,GroceryNSAF!$A$2:$A$251,0))),NA())</f>
        <v>84104.334139594997</v>
      </c>
      <c r="I597" s="25">
        <f>IFERROR(IF(AND(ISERROR($E598),ISERROR(INDEX(GroceryNSAF!E$2:E$251,MATCH(GroceryNSA!$C597,GroceryNSAF!$A$2:$A$251,0)))),$E597,INDEX(GroceryNSAF!E$2:E$251,MATCH(GroceryNSA!$C597,GroceryNSAF!$A$2:$A$251,0))),NA())</f>
        <v>50826.374616987399</v>
      </c>
      <c r="J597" s="25">
        <f>IFERROR(IF(AND(ISERROR($E598),ISERROR(INDEX(GroceryNSAF!F$2:F$251,MATCH(GroceryNSA!$C597,GroceryNSAF!$A$2:$A$251,0)))),$E597,INDEX(GroceryNSAF!F$2:F$251,MATCH(GroceryNSA!$C597,GroceryNSAF!$A$2:$A$251,0))),NA())</f>
        <v>91069.033419959596</v>
      </c>
    </row>
    <row r="598" spans="1:10" x14ac:dyDescent="0.25">
      <c r="A598" s="23">
        <f t="shared" si="27"/>
        <v>9</v>
      </c>
      <c r="B598" s="23">
        <f t="shared" si="28"/>
        <v>2041</v>
      </c>
      <c r="C598" s="23">
        <v>597</v>
      </c>
      <c r="D598" s="24">
        <v>51745</v>
      </c>
      <c r="E598" s="25" t="e">
        <f>IF(ISBLANK(table!F598),NA(),table!F598)</f>
        <v>#N/A</v>
      </c>
      <c r="F598" s="26">
        <f>IFERROR(IF(AND(ISERROR($E599),ISERROR(INDEX(GroceryNSAF!B$2:B$251,MATCH(GroceryNSA!$C598,GroceryNSAF!$A$2:$A$251,0)))),$E598,INDEX(GroceryNSAF!B$2:B$251,MATCH(GroceryNSA!$C598,GroceryNSAF!$A$2:$A$251,0))),NA())</f>
        <v>70947.704018473494</v>
      </c>
      <c r="G598" s="25">
        <f>IFERROR(IF(AND(ISERROR($E599),ISERROR(INDEX(GroceryNSAF!C$2:C$251,MATCH(GroceryNSA!$C598,GroceryNSAF!$A$2:$A$251,0)))),$E598,INDEX(GroceryNSAF!C$2:C$251,MATCH(GroceryNSA!$C598,GroceryNSAF!$A$2:$A$251,0))),NA())</f>
        <v>57762.363645849699</v>
      </c>
      <c r="H598" s="25">
        <f>IFERROR(IF(AND(ISERROR($E599),ISERROR(INDEX(GroceryNSAF!D$2:D$251,MATCH(GroceryNSA!$C598,GroceryNSAF!$A$2:$A$251,0)))),$E598,INDEX(GroceryNSAF!D$2:D$251,MATCH(GroceryNSA!$C598,GroceryNSAF!$A$2:$A$251,0))),NA())</f>
        <v>84133.044391097297</v>
      </c>
      <c r="I598" s="25">
        <f>IFERROR(IF(AND(ISERROR($E599),ISERROR(INDEX(GroceryNSAF!E$2:E$251,MATCH(GroceryNSA!$C598,GroceryNSAF!$A$2:$A$251,0)))),$E598,INDEX(GroceryNSAF!E$2:E$251,MATCH(GroceryNSA!$C598,GroceryNSAF!$A$2:$A$251,0))),NA())</f>
        <v>50782.466076399302</v>
      </c>
      <c r="J598" s="25">
        <f>IFERROR(IF(AND(ISERROR($E599),ISERROR(INDEX(GroceryNSAF!F$2:F$251,MATCH(GroceryNSA!$C598,GroceryNSAF!$A$2:$A$251,0)))),$E598,INDEX(GroceryNSAF!F$2:F$251,MATCH(GroceryNSA!$C598,GroceryNSAF!$A$2:$A$251,0))),NA())</f>
        <v>91112.941960547701</v>
      </c>
    </row>
    <row r="599" spans="1:10" x14ac:dyDescent="0.25">
      <c r="A599" s="23">
        <f t="shared" si="27"/>
        <v>10</v>
      </c>
      <c r="B599" s="23">
        <f t="shared" si="28"/>
        <v>2041</v>
      </c>
      <c r="C599" s="23">
        <v>598</v>
      </c>
      <c r="D599" s="24">
        <v>51775</v>
      </c>
      <c r="E599" s="25" t="e">
        <f>IF(ISBLANK(table!F599),NA(),table!F599)</f>
        <v>#N/A</v>
      </c>
      <c r="F599" s="26">
        <f>IFERROR(IF(AND(ISERROR($E600),ISERROR(INDEX(GroceryNSAF!B$2:B$251,MATCH(GroceryNSA!$C599,GroceryNSAF!$A$2:$A$251,0)))),$E599,INDEX(GroceryNSAF!B$2:B$251,MATCH(GroceryNSA!$C599,GroceryNSAF!$A$2:$A$251,0))),NA())</f>
        <v>70947.704018473494</v>
      </c>
      <c r="G599" s="25">
        <f>IFERROR(IF(AND(ISERROR($E600),ISERROR(INDEX(GroceryNSAF!C$2:C$251,MATCH(GroceryNSA!$C599,GroceryNSAF!$A$2:$A$251,0)))),$E599,INDEX(GroceryNSAF!C$2:C$251,MATCH(GroceryNSA!$C599,GroceryNSAF!$A$2:$A$251,0))),NA())</f>
        <v>57733.715773440003</v>
      </c>
      <c r="H599" s="25">
        <f>IFERROR(IF(AND(ISERROR($E600),ISERROR(INDEX(GroceryNSAF!D$2:D$251,MATCH(GroceryNSA!$C599,GroceryNSAF!$A$2:$A$251,0)))),$E599,INDEX(GroceryNSAF!D$2:D$251,MATCH(GroceryNSA!$C599,GroceryNSAF!$A$2:$A$251,0))),NA())</f>
        <v>84161.692263506906</v>
      </c>
      <c r="I599" s="25">
        <f>IFERROR(IF(AND(ISERROR($E600),ISERROR(INDEX(GroceryNSAF!E$2:E$251,MATCH(GroceryNSA!$C599,GroceryNSAF!$A$2:$A$251,0)))),$E599,INDEX(GroceryNSAF!E$2:E$251,MATCH(GroceryNSA!$C599,GroceryNSAF!$A$2:$A$251,0))),NA())</f>
        <v>50738.652936400598</v>
      </c>
      <c r="J599" s="25">
        <f>IFERROR(IF(AND(ISERROR($E600),ISERROR(INDEX(GroceryNSAF!F$2:F$251,MATCH(GroceryNSA!$C599,GroceryNSAF!$A$2:$A$251,0)))),$E599,INDEX(GroceryNSAF!F$2:F$251,MATCH(GroceryNSA!$C599,GroceryNSAF!$A$2:$A$251,0))),NA())</f>
        <v>91156.755100546303</v>
      </c>
    </row>
    <row r="600" spans="1:10" x14ac:dyDescent="0.25">
      <c r="A600" s="23">
        <f t="shared" si="27"/>
        <v>11</v>
      </c>
      <c r="B600" s="23">
        <f t="shared" si="28"/>
        <v>2041</v>
      </c>
      <c r="C600" s="23">
        <v>599</v>
      </c>
      <c r="D600" s="24">
        <v>51806</v>
      </c>
      <c r="E600" s="25" t="e">
        <f>IF(ISBLANK(table!F600),NA(),table!F600)</f>
        <v>#N/A</v>
      </c>
      <c r="F600" s="26">
        <f>IFERROR(IF(AND(ISERROR($E601),ISERROR(INDEX(GroceryNSAF!B$2:B$251,MATCH(GroceryNSA!$C600,GroceryNSAF!$A$2:$A$251,0)))),$E600,INDEX(GroceryNSAF!B$2:B$251,MATCH(GroceryNSA!$C600,GroceryNSAF!$A$2:$A$251,0))),NA())</f>
        <v>70947.704018473494</v>
      </c>
      <c r="G600" s="25">
        <f>IFERROR(IF(AND(ISERROR($E601),ISERROR(INDEX(GroceryNSAF!C$2:C$251,MATCH(GroceryNSA!$C600,GroceryNSAF!$A$2:$A$251,0)))),$E600,INDEX(GroceryNSAF!C$2:C$251,MATCH(GroceryNSA!$C600,GroceryNSAF!$A$2:$A$251,0))),NA())</f>
        <v>57705.129875285798</v>
      </c>
      <c r="H600" s="25">
        <f>IFERROR(IF(AND(ISERROR($E601),ISERROR(INDEX(GroceryNSAF!D$2:D$251,MATCH(GroceryNSA!$C600,GroceryNSAF!$A$2:$A$251,0)))),$E600,INDEX(GroceryNSAF!D$2:D$251,MATCH(GroceryNSA!$C600,GroceryNSAF!$A$2:$A$251,0))),NA())</f>
        <v>84190.278161661205</v>
      </c>
      <c r="I600" s="25">
        <f>IFERROR(IF(AND(ISERROR($E601),ISERROR(INDEX(GroceryNSAF!E$2:E$251,MATCH(GroceryNSA!$C600,GroceryNSAF!$A$2:$A$251,0)))),$E600,INDEX(GroceryNSAF!E$2:E$251,MATCH(GroceryNSA!$C600,GroceryNSAF!$A$2:$A$251,0))),NA())</f>
        <v>50694.934577846601</v>
      </c>
      <c r="J600" s="25">
        <f>IFERROR(IF(AND(ISERROR($E601),ISERROR(INDEX(GroceryNSAF!F$2:F$251,MATCH(GroceryNSA!$C600,GroceryNSAF!$A$2:$A$251,0)))),$E600,INDEX(GroceryNSAF!F$2:F$251,MATCH(GroceryNSA!$C600,GroceryNSAF!$A$2:$A$251,0))),NA())</f>
        <v>91200.473459100394</v>
      </c>
    </row>
    <row r="601" spans="1:10" x14ac:dyDescent="0.25">
      <c r="A601" s="23">
        <f t="shared" si="27"/>
        <v>12</v>
      </c>
      <c r="B601" s="23">
        <f t="shared" si="28"/>
        <v>2041</v>
      </c>
      <c r="C601" s="23">
        <v>600</v>
      </c>
      <c r="D601" s="24">
        <v>51836</v>
      </c>
      <c r="E601" s="25" t="e">
        <f>IF(ISBLANK(table!F601),NA(),table!F601)</f>
        <v>#N/A</v>
      </c>
      <c r="F601" s="26">
        <f>IFERROR(IF(AND(ISERROR($E602),ISERROR(INDEX(GroceryNSAF!B$2:B$251,MATCH(GroceryNSA!$C601,GroceryNSAF!$A$2:$A$251,0)))),$E601,INDEX(GroceryNSAF!B$2:B$251,MATCH(GroceryNSA!$C601,GroceryNSAF!$A$2:$A$251,0))),NA())</f>
        <v>70947.704018473494</v>
      </c>
      <c r="G601" s="25">
        <f>IFERROR(IF(AND(ISERROR($E602),ISERROR(INDEX(GroceryNSAF!C$2:C$251,MATCH(GroceryNSA!$C601,GroceryNSAF!$A$2:$A$251,0)))),$E601,INDEX(GroceryNSAF!C$2:C$251,MATCH(GroceryNSA!$C601,GroceryNSAF!$A$2:$A$251,0))),NA())</f>
        <v>57676.605550910099</v>
      </c>
      <c r="H601" s="25">
        <f>IFERROR(IF(AND(ISERROR($E602),ISERROR(INDEX(GroceryNSAF!D$2:D$251,MATCH(GroceryNSA!$C601,GroceryNSAF!$A$2:$A$251,0)))),$E601,INDEX(GroceryNSAF!D$2:D$251,MATCH(GroceryNSA!$C601,GroceryNSAF!$A$2:$A$251,0))),NA())</f>
        <v>84218.802486036802</v>
      </c>
      <c r="I601" s="25">
        <f>IFERROR(IF(AND(ISERROR($E602),ISERROR(INDEX(GroceryNSAF!E$2:E$251,MATCH(GroceryNSA!$C601,GroceryNSAF!$A$2:$A$251,0)))),$E601,INDEX(GroceryNSAF!E$2:E$251,MATCH(GroceryNSA!$C601,GroceryNSAF!$A$2:$A$251,0))),NA())</f>
        <v>50651.310388260499</v>
      </c>
      <c r="J601" s="25">
        <f>IFERROR(IF(AND(ISERROR($E602),ISERROR(INDEX(GroceryNSAF!F$2:F$251,MATCH(GroceryNSA!$C601,GroceryNSAF!$A$2:$A$251,0)))),$E601,INDEX(GroceryNSAF!F$2:F$251,MATCH(GroceryNSA!$C601,GroceryNSAF!$A$2:$A$251,0))),NA())</f>
        <v>91244.097648686497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04D3F-8FFD-4502-B993-995771D9DE50}">
  <sheetPr codeName="Sheet8"/>
  <dimension ref="A1:F237"/>
  <sheetViews>
    <sheetView topLeftCell="A199" workbookViewId="0">
      <selection activeCell="B237" sqref="B237"/>
    </sheetView>
  </sheetViews>
  <sheetFormatPr defaultRowHeight="15" x14ac:dyDescent="0.25"/>
  <sheetData>
    <row r="1" spans="1:6" x14ac:dyDescent="0.25"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375</v>
      </c>
      <c r="B2">
        <v>90124.446232104601</v>
      </c>
      <c r="C2">
        <v>88103.755883793303</v>
      </c>
      <c r="D2">
        <v>92145.1365804159</v>
      </c>
      <c r="E2">
        <v>87034.067028428297</v>
      </c>
      <c r="F2">
        <v>93214.825435780906</v>
      </c>
    </row>
    <row r="3" spans="1:6" x14ac:dyDescent="0.25">
      <c r="A3">
        <v>376</v>
      </c>
      <c r="B3">
        <v>90165.620847132406</v>
      </c>
      <c r="C3">
        <v>86698.000956864693</v>
      </c>
      <c r="D3">
        <v>93633.240737400105</v>
      </c>
      <c r="E3">
        <v>84862.353870035498</v>
      </c>
      <c r="F3">
        <v>95468.887824229299</v>
      </c>
    </row>
    <row r="4" spans="1:6" x14ac:dyDescent="0.25">
      <c r="A4">
        <v>377</v>
      </c>
      <c r="B4">
        <v>91062.513992268505</v>
      </c>
      <c r="C4">
        <v>86938.4932375426</v>
      </c>
      <c r="D4">
        <v>95186.534746994497</v>
      </c>
      <c r="E4">
        <v>84755.368522609904</v>
      </c>
      <c r="F4">
        <v>97369.659461927193</v>
      </c>
    </row>
    <row r="5" spans="1:6" x14ac:dyDescent="0.25">
      <c r="A5">
        <v>378</v>
      </c>
      <c r="B5">
        <v>91566.457427464193</v>
      </c>
      <c r="C5">
        <v>87073.050698181003</v>
      </c>
      <c r="D5">
        <v>96059.864156747397</v>
      </c>
      <c r="E5">
        <v>84694.384860066202</v>
      </c>
      <c r="F5">
        <v>98438.529994862198</v>
      </c>
    </row>
    <row r="6" spans="1:6" x14ac:dyDescent="0.25">
      <c r="A6">
        <v>379</v>
      </c>
      <c r="B6">
        <v>91504.841172940301</v>
      </c>
      <c r="C6">
        <v>86714.866412291405</v>
      </c>
      <c r="D6">
        <v>96294.815933589198</v>
      </c>
      <c r="E6">
        <v>84179.206941641794</v>
      </c>
      <c r="F6">
        <v>98830.475404238794</v>
      </c>
    </row>
    <row r="7" spans="1:6" x14ac:dyDescent="0.25">
      <c r="A7">
        <v>380</v>
      </c>
      <c r="B7">
        <v>91922.640358421806</v>
      </c>
      <c r="C7">
        <v>86817.789240425001</v>
      </c>
      <c r="D7">
        <v>97027.491476418596</v>
      </c>
      <c r="E7">
        <v>84115.444294905697</v>
      </c>
      <c r="F7">
        <v>99729.8364219379</v>
      </c>
    </row>
    <row r="8" spans="1:6" x14ac:dyDescent="0.25">
      <c r="A8">
        <v>381</v>
      </c>
      <c r="B8">
        <v>91934.047136004607</v>
      </c>
      <c r="C8">
        <v>86561.298677432496</v>
      </c>
      <c r="D8">
        <v>97306.795594576601</v>
      </c>
      <c r="E8">
        <v>83717.137446288398</v>
      </c>
      <c r="F8">
        <v>100150.956825721</v>
      </c>
    </row>
    <row r="9" spans="1:6" x14ac:dyDescent="0.25">
      <c r="A9">
        <v>382</v>
      </c>
      <c r="B9">
        <v>92289.945924933199</v>
      </c>
      <c r="C9">
        <v>86638.927522869606</v>
      </c>
      <c r="D9">
        <v>97940.964326996705</v>
      </c>
      <c r="E9">
        <v>83647.459081798603</v>
      </c>
      <c r="F9">
        <v>100932.432768068</v>
      </c>
    </row>
    <row r="10" spans="1:6" x14ac:dyDescent="0.25">
      <c r="A10">
        <v>383</v>
      </c>
      <c r="B10">
        <v>92353.824627918904</v>
      </c>
      <c r="C10">
        <v>86456.377198212198</v>
      </c>
      <c r="D10">
        <v>98251.272057625698</v>
      </c>
      <c r="E10">
        <v>83334.457109896801</v>
      </c>
      <c r="F10">
        <v>101373.19214594099</v>
      </c>
    </row>
    <row r="11" spans="1:6" x14ac:dyDescent="0.25">
      <c r="A11">
        <v>384</v>
      </c>
      <c r="B11">
        <v>92665.243847913807</v>
      </c>
      <c r="C11">
        <v>86516.003013030801</v>
      </c>
      <c r="D11">
        <v>98814.484682796901</v>
      </c>
      <c r="E11">
        <v>83260.791547539804</v>
      </c>
      <c r="F11">
        <v>102069.696148288</v>
      </c>
    </row>
    <row r="12" spans="1:6" x14ac:dyDescent="0.25">
      <c r="A12">
        <v>385</v>
      </c>
      <c r="B12">
        <v>92766.827133632905</v>
      </c>
      <c r="C12">
        <v>86388.175363193601</v>
      </c>
      <c r="D12">
        <v>99145.478904072093</v>
      </c>
      <c r="E12">
        <v>83011.521084226406</v>
      </c>
      <c r="F12">
        <v>102522.133183039</v>
      </c>
    </row>
    <row r="13" spans="1:6" x14ac:dyDescent="0.25">
      <c r="A13">
        <v>386</v>
      </c>
      <c r="B13">
        <v>93046.284812786296</v>
      </c>
      <c r="C13">
        <v>86435.994138498703</v>
      </c>
      <c r="D13">
        <v>99656.575487073802</v>
      </c>
      <c r="E13">
        <v>82936.717630884406</v>
      </c>
      <c r="F13">
        <v>103155.851994688</v>
      </c>
    </row>
    <row r="14" spans="1:6" x14ac:dyDescent="0.25">
      <c r="A14">
        <v>387</v>
      </c>
      <c r="B14">
        <v>93174.961359295106</v>
      </c>
      <c r="C14">
        <v>86349.2527796871</v>
      </c>
      <c r="D14">
        <v>100000.669938903</v>
      </c>
      <c r="E14">
        <v>82735.940921352201</v>
      </c>
      <c r="F14">
        <v>103613.981797238</v>
      </c>
    </row>
    <row r="15" spans="1:6" x14ac:dyDescent="0.25">
      <c r="A15">
        <v>388</v>
      </c>
      <c r="B15">
        <v>93431.452536806304</v>
      </c>
      <c r="C15">
        <v>86390.041070821593</v>
      </c>
      <c r="D15">
        <v>100472.864002791</v>
      </c>
      <c r="E15">
        <v>82662.543001907805</v>
      </c>
      <c r="F15">
        <v>104200.36207170501</v>
      </c>
    </row>
    <row r="16" spans="1:6" x14ac:dyDescent="0.25">
      <c r="A16">
        <v>389</v>
      </c>
      <c r="B16">
        <v>93579.597400612707</v>
      </c>
      <c r="C16">
        <v>86334.566332197297</v>
      </c>
      <c r="D16">
        <v>100824.628469028</v>
      </c>
      <c r="E16">
        <v>82499.278556841804</v>
      </c>
      <c r="F16">
        <v>104659.916244384</v>
      </c>
    </row>
    <row r="17" spans="1:6" x14ac:dyDescent="0.25">
      <c r="A17">
        <v>390</v>
      </c>
      <c r="B17">
        <v>93819.585612878902</v>
      </c>
      <c r="C17">
        <v>86371.830111768999</v>
      </c>
      <c r="D17">
        <v>101267.34111398899</v>
      </c>
      <c r="E17">
        <v>82429.226504205697</v>
      </c>
      <c r="F17">
        <v>105209.944721552</v>
      </c>
    </row>
    <row r="18" spans="1:6" x14ac:dyDescent="0.25">
      <c r="A18">
        <v>391</v>
      </c>
      <c r="B18">
        <v>93981.719762852794</v>
      </c>
      <c r="C18">
        <v>86340.475889273104</v>
      </c>
      <c r="D18">
        <v>101622.96363643301</v>
      </c>
      <c r="E18">
        <v>82295.445724445904</v>
      </c>
      <c r="F18">
        <v>105667.99380126</v>
      </c>
    </row>
    <row r="19" spans="1:6" x14ac:dyDescent="0.25">
      <c r="A19">
        <v>392</v>
      </c>
      <c r="B19">
        <v>94209.849492441994</v>
      </c>
      <c r="C19">
        <v>86376.7042951412</v>
      </c>
      <c r="D19">
        <v>102042.99468974301</v>
      </c>
      <c r="E19">
        <v>82230.087705909202</v>
      </c>
      <c r="F19">
        <v>106189.611278975</v>
      </c>
    </row>
    <row r="20" spans="1:6" x14ac:dyDescent="0.25">
      <c r="A20">
        <v>393</v>
      </c>
      <c r="B20">
        <v>94382.035878800103</v>
      </c>
      <c r="C20">
        <v>86364.224485916406</v>
      </c>
      <c r="D20">
        <v>102399.847271684</v>
      </c>
      <c r="E20">
        <v>82119.851517760399</v>
      </c>
      <c r="F20">
        <v>106644.22023984</v>
      </c>
    </row>
    <row r="21" spans="1:6" x14ac:dyDescent="0.25">
      <c r="A21">
        <v>394</v>
      </c>
      <c r="B21">
        <v>94601.644496618494</v>
      </c>
      <c r="C21">
        <v>86401.1338836215</v>
      </c>
      <c r="D21">
        <v>102802.155109616</v>
      </c>
      <c r="E21">
        <v>82060.045790457603</v>
      </c>
      <c r="F21">
        <v>107143.24320277901</v>
      </c>
    </row>
    <row r="22" spans="1:6" x14ac:dyDescent="0.25">
      <c r="A22">
        <v>395</v>
      </c>
      <c r="B22">
        <v>94781.054086156</v>
      </c>
      <c r="C22">
        <v>86403.645769087496</v>
      </c>
      <c r="D22">
        <v>103158.462403225</v>
      </c>
      <c r="E22">
        <v>81968.913687994893</v>
      </c>
      <c r="F22">
        <v>107593.19448431701</v>
      </c>
    </row>
    <row r="23" spans="1:6" x14ac:dyDescent="0.25">
      <c r="A23">
        <v>396</v>
      </c>
      <c r="B23">
        <v>94994.539716085696</v>
      </c>
      <c r="C23">
        <v>86442.382546185894</v>
      </c>
      <c r="D23">
        <v>103546.696885985</v>
      </c>
      <c r="E23">
        <v>81915.144010297998</v>
      </c>
      <c r="F23">
        <v>108073.935421873</v>
      </c>
    </row>
    <row r="24" spans="1:6" x14ac:dyDescent="0.25">
      <c r="A24">
        <v>397</v>
      </c>
      <c r="B24">
        <v>95179.139659508306</v>
      </c>
      <c r="C24">
        <v>86456.988862049897</v>
      </c>
      <c r="D24">
        <v>103901.29045696701</v>
      </c>
      <c r="E24">
        <v>81839.761135569599</v>
      </c>
      <c r="F24">
        <v>108518.518183447</v>
      </c>
    </row>
    <row r="25" spans="1:6" x14ac:dyDescent="0.25">
      <c r="A25">
        <v>398</v>
      </c>
      <c r="B25">
        <v>95388.225513717</v>
      </c>
      <c r="C25">
        <v>86498.287622474105</v>
      </c>
      <c r="D25">
        <v>104278.16340496</v>
      </c>
      <c r="E25">
        <v>81792.238773823599</v>
      </c>
      <c r="F25">
        <v>108984.21225361001</v>
      </c>
    </row>
    <row r="26" spans="1:6" x14ac:dyDescent="0.25">
      <c r="A26">
        <v>399</v>
      </c>
      <c r="B26">
        <v>95576.555073043201</v>
      </c>
      <c r="C26">
        <v>86522.807724919505</v>
      </c>
      <c r="D26">
        <v>104630.302421167</v>
      </c>
      <c r="E26">
        <v>81730.043387883896</v>
      </c>
      <c r="F26">
        <v>109423.066758203</v>
      </c>
    </row>
    <row r="27" spans="1:6" x14ac:dyDescent="0.25">
      <c r="A27">
        <v>400</v>
      </c>
      <c r="B27">
        <v>95782.479394557799</v>
      </c>
      <c r="C27">
        <v>86567.110564460207</v>
      </c>
      <c r="D27">
        <v>104997.848224655</v>
      </c>
      <c r="E27">
        <v>81688.7889829911</v>
      </c>
      <c r="F27">
        <v>109876.16980612501</v>
      </c>
    </row>
    <row r="28" spans="1:6" x14ac:dyDescent="0.25">
      <c r="A28">
        <v>401</v>
      </c>
      <c r="B28">
        <v>95973.488931992804</v>
      </c>
      <c r="C28">
        <v>86599.887841599295</v>
      </c>
      <c r="D28">
        <v>105347.09002238599</v>
      </c>
      <c r="E28">
        <v>81637.803161276694</v>
      </c>
      <c r="F28">
        <v>110309.174702709</v>
      </c>
    </row>
    <row r="29" spans="1:6" x14ac:dyDescent="0.25">
      <c r="A29">
        <v>402</v>
      </c>
      <c r="B29">
        <v>96177.141481124097</v>
      </c>
      <c r="C29">
        <v>86647.432387924695</v>
      </c>
      <c r="D29">
        <v>105706.85057432399</v>
      </c>
      <c r="E29">
        <v>81602.7091227372</v>
      </c>
      <c r="F29">
        <v>110751.57383951099</v>
      </c>
    </row>
    <row r="30" spans="1:6" x14ac:dyDescent="0.25">
      <c r="A30">
        <v>403</v>
      </c>
      <c r="B30">
        <v>96370.076761812204</v>
      </c>
      <c r="C30">
        <v>86687.195536921106</v>
      </c>
      <c r="D30">
        <v>106052.957986703</v>
      </c>
      <c r="E30">
        <v>81561.387843157005</v>
      </c>
      <c r="F30">
        <v>111178.765680467</v>
      </c>
    </row>
    <row r="31" spans="1:6" x14ac:dyDescent="0.25">
      <c r="A31">
        <v>404</v>
      </c>
      <c r="B31">
        <v>96572.096890766101</v>
      </c>
      <c r="C31">
        <v>86738.078964169705</v>
      </c>
      <c r="D31">
        <v>106406.11481736301</v>
      </c>
      <c r="E31">
        <v>81532.264333377301</v>
      </c>
      <c r="F31">
        <v>111611.929448155</v>
      </c>
    </row>
    <row r="32" spans="1:6" x14ac:dyDescent="0.25">
      <c r="A32">
        <v>405</v>
      </c>
      <c r="B32">
        <v>96766.415946592097</v>
      </c>
      <c r="C32">
        <v>86783.841610157499</v>
      </c>
      <c r="D32">
        <v>106748.990283027</v>
      </c>
      <c r="E32">
        <v>81499.385966342204</v>
      </c>
      <c r="F32">
        <v>112033.445926842</v>
      </c>
    </row>
    <row r="33" spans="1:6" x14ac:dyDescent="0.25">
      <c r="A33">
        <v>406</v>
      </c>
      <c r="B33">
        <v>96967.263072627597</v>
      </c>
      <c r="C33">
        <v>86838.066630935107</v>
      </c>
      <c r="D33">
        <v>107096.45951432</v>
      </c>
      <c r="E33">
        <v>81475.993933088903</v>
      </c>
      <c r="F33">
        <v>112458.532212166</v>
      </c>
    </row>
    <row r="34" spans="1:6" x14ac:dyDescent="0.25">
      <c r="A34">
        <v>407</v>
      </c>
      <c r="B34">
        <v>97162.576463305406</v>
      </c>
      <c r="C34">
        <v>86889.054389161407</v>
      </c>
      <c r="D34">
        <v>107436.098537449</v>
      </c>
      <c r="E34">
        <v>81450.580316554406</v>
      </c>
      <c r="F34">
        <v>112874.572610056</v>
      </c>
    </row>
    <row r="35" spans="1:6" x14ac:dyDescent="0.25">
      <c r="A35">
        <v>408</v>
      </c>
      <c r="B35">
        <v>97362.580708405105</v>
      </c>
      <c r="C35">
        <v>86946.561947356997</v>
      </c>
      <c r="D35">
        <v>107778.59946945299</v>
      </c>
      <c r="E35">
        <v>81432.654685278394</v>
      </c>
      <c r="F35">
        <v>113292.506731532</v>
      </c>
    </row>
    <row r="36" spans="1:6" x14ac:dyDescent="0.25">
      <c r="A36">
        <v>409</v>
      </c>
      <c r="B36">
        <v>97558.608595080397</v>
      </c>
      <c r="C36">
        <v>87002.159213355</v>
      </c>
      <c r="D36">
        <v>108115.057976806</v>
      </c>
      <c r="E36">
        <v>81413.912471199204</v>
      </c>
      <c r="F36">
        <v>113703.304718962</v>
      </c>
    </row>
    <row r="37" spans="1:6" x14ac:dyDescent="0.25">
      <c r="A37">
        <v>410</v>
      </c>
      <c r="B37">
        <v>97758.007173936101</v>
      </c>
      <c r="C37">
        <v>87062.851478819895</v>
      </c>
      <c r="D37">
        <v>108453.162869052</v>
      </c>
      <c r="E37">
        <v>81401.178049726601</v>
      </c>
      <c r="F37">
        <v>114114.83629814599</v>
      </c>
    </row>
    <row r="38" spans="1:6" x14ac:dyDescent="0.25">
      <c r="A38">
        <v>411</v>
      </c>
      <c r="B38">
        <v>97954.548473703195</v>
      </c>
      <c r="C38">
        <v>87122.562452173006</v>
      </c>
      <c r="D38">
        <v>108786.53449523399</v>
      </c>
      <c r="E38">
        <v>81388.455423659805</v>
      </c>
      <c r="F38">
        <v>114520.64152374701</v>
      </c>
    </row>
    <row r="39" spans="1:6" x14ac:dyDescent="0.25">
      <c r="A39">
        <v>412</v>
      </c>
      <c r="B39">
        <v>98153.511840913197</v>
      </c>
      <c r="C39">
        <v>87186.318808963697</v>
      </c>
      <c r="D39">
        <v>109120.704872863</v>
      </c>
      <c r="E39">
        <v>81380.637512610003</v>
      </c>
      <c r="F39">
        <v>114926.386169216</v>
      </c>
    </row>
    <row r="40" spans="1:6" x14ac:dyDescent="0.25">
      <c r="A40">
        <v>413</v>
      </c>
      <c r="B40">
        <v>98350.422062275</v>
      </c>
      <c r="C40">
        <v>87249.7388200204</v>
      </c>
      <c r="D40">
        <v>109451.10530453001</v>
      </c>
      <c r="E40">
        <v>81373.392074909105</v>
      </c>
      <c r="F40">
        <v>115327.452049641</v>
      </c>
    </row>
    <row r="41" spans="1:6" x14ac:dyDescent="0.25">
      <c r="A41">
        <v>414</v>
      </c>
      <c r="B41">
        <v>98549.072700852004</v>
      </c>
      <c r="C41">
        <v>87316.426833372199</v>
      </c>
      <c r="D41">
        <v>109781.718568332</v>
      </c>
      <c r="E41">
        <v>81370.223294197407</v>
      </c>
      <c r="F41">
        <v>115727.92210750699</v>
      </c>
    </row>
    <row r="42" spans="1:6" x14ac:dyDescent="0.25">
      <c r="A42">
        <v>415</v>
      </c>
      <c r="B42">
        <v>98746.248017018006</v>
      </c>
      <c r="C42">
        <v>87383.221150874</v>
      </c>
      <c r="D42">
        <v>110109.274883162</v>
      </c>
      <c r="E42">
        <v>81367.998080161895</v>
      </c>
      <c r="F42">
        <v>116124.497953874</v>
      </c>
    </row>
    <row r="43" spans="1:6" x14ac:dyDescent="0.25">
      <c r="A43">
        <v>416</v>
      </c>
      <c r="B43">
        <v>98944.673939186599</v>
      </c>
      <c r="C43">
        <v>87452.703962682004</v>
      </c>
      <c r="D43">
        <v>110436.64391569101</v>
      </c>
      <c r="E43">
        <v>81369.222532521497</v>
      </c>
      <c r="F43">
        <v>116520.12534585199</v>
      </c>
    </row>
    <row r="44" spans="1:6" x14ac:dyDescent="0.25">
      <c r="A44">
        <v>417</v>
      </c>
      <c r="B44">
        <v>99142.039743673697</v>
      </c>
      <c r="C44">
        <v>87522.592050068197</v>
      </c>
      <c r="D44">
        <v>110761.48743727899</v>
      </c>
      <c r="E44">
        <v>81371.627992792593</v>
      </c>
      <c r="F44">
        <v>116912.451494555</v>
      </c>
    </row>
    <row r="45" spans="1:6" x14ac:dyDescent="0.25">
      <c r="A45">
        <v>418</v>
      </c>
      <c r="B45">
        <v>99340.304192095296</v>
      </c>
      <c r="C45">
        <v>87594.733253515398</v>
      </c>
      <c r="D45">
        <v>111085.87513067501</v>
      </c>
      <c r="E45">
        <v>81377.003583357</v>
      </c>
      <c r="F45">
        <v>117303.604800834</v>
      </c>
    </row>
    <row r="46" spans="1:6" x14ac:dyDescent="0.25">
      <c r="A46">
        <v>419</v>
      </c>
      <c r="B46">
        <v>99537.806875162802</v>
      </c>
      <c r="C46">
        <v>87667.477006507601</v>
      </c>
      <c r="D46">
        <v>111408.136743818</v>
      </c>
      <c r="E46">
        <v>81383.703948147493</v>
      </c>
      <c r="F46">
        <v>117691.90980217799</v>
      </c>
    </row>
    <row r="47" spans="1:6" x14ac:dyDescent="0.25">
      <c r="A47">
        <v>420</v>
      </c>
      <c r="B47">
        <v>99735.955293913197</v>
      </c>
      <c r="C47">
        <v>87742.143756279693</v>
      </c>
      <c r="D47">
        <v>111729.76683154699</v>
      </c>
      <c r="E47">
        <v>81393.003450900098</v>
      </c>
      <c r="F47">
        <v>118078.90713692601</v>
      </c>
    </row>
    <row r="48" spans="1:6" x14ac:dyDescent="0.25">
      <c r="A48">
        <v>421</v>
      </c>
      <c r="B48">
        <v>99933.556333382207</v>
      </c>
      <c r="C48">
        <v>87817.538659534097</v>
      </c>
      <c r="D48">
        <v>112049.57400723</v>
      </c>
      <c r="E48">
        <v>81403.706333392794</v>
      </c>
      <c r="F48">
        <v>118463.406333372</v>
      </c>
    </row>
    <row r="49" spans="1:6" x14ac:dyDescent="0.25">
      <c r="A49">
        <v>422</v>
      </c>
      <c r="B49">
        <v>100131.62137706501</v>
      </c>
      <c r="C49">
        <v>87894.603559032505</v>
      </c>
      <c r="D49">
        <v>112368.639195097</v>
      </c>
      <c r="E49">
        <v>81416.717625746795</v>
      </c>
      <c r="F49">
        <v>118846.525128383</v>
      </c>
    </row>
    <row r="50" spans="1:6" x14ac:dyDescent="0.25">
      <c r="A50">
        <v>423</v>
      </c>
      <c r="B50">
        <v>100329.293092177</v>
      </c>
      <c r="C50">
        <v>87972.471991057202</v>
      </c>
      <c r="D50">
        <v>112686.11419329701</v>
      </c>
      <c r="E50">
        <v>81431.166030619905</v>
      </c>
      <c r="F50">
        <v>119227.420153734</v>
      </c>
    </row>
    <row r="51" spans="1:6" x14ac:dyDescent="0.25">
      <c r="A51">
        <v>424</v>
      </c>
      <c r="B51">
        <v>100527.298225305</v>
      </c>
      <c r="C51">
        <v>88051.814141902796</v>
      </c>
      <c r="D51">
        <v>113002.782308707</v>
      </c>
      <c r="E51">
        <v>81447.691793096994</v>
      </c>
      <c r="F51">
        <v>119606.90465751301</v>
      </c>
    </row>
    <row r="52" spans="1:6" x14ac:dyDescent="0.25">
      <c r="A52">
        <v>425</v>
      </c>
      <c r="B52">
        <v>100725.020725587</v>
      </c>
      <c r="C52">
        <v>88132.000267495503</v>
      </c>
      <c r="D52">
        <v>113318.041183678</v>
      </c>
      <c r="E52">
        <v>81465.657920355996</v>
      </c>
      <c r="F52">
        <v>119984.383530818</v>
      </c>
    </row>
    <row r="53" spans="1:6" x14ac:dyDescent="0.25">
      <c r="A53">
        <v>426</v>
      </c>
      <c r="B53">
        <v>100922.98280898</v>
      </c>
      <c r="C53">
        <v>88213.505753882695</v>
      </c>
      <c r="D53">
        <v>113632.459864078</v>
      </c>
      <c r="E53">
        <v>81485.515008186805</v>
      </c>
      <c r="F53">
        <v>120360.45060977399</v>
      </c>
    </row>
    <row r="54" spans="1:6" x14ac:dyDescent="0.25">
      <c r="A54">
        <v>427</v>
      </c>
      <c r="B54">
        <v>101120.74180179799</v>
      </c>
      <c r="C54">
        <v>88295.871595080302</v>
      </c>
      <c r="D54">
        <v>113945.612008517</v>
      </c>
      <c r="E54">
        <v>81506.795404810095</v>
      </c>
      <c r="F54">
        <v>120734.688198787</v>
      </c>
    </row>
    <row r="55" spans="1:6" x14ac:dyDescent="0.25">
      <c r="A55">
        <v>428</v>
      </c>
      <c r="B55">
        <v>101318.672951083</v>
      </c>
      <c r="C55">
        <v>88379.433594546907</v>
      </c>
      <c r="D55">
        <v>114257.912307618</v>
      </c>
      <c r="E55">
        <v>81529.814033512506</v>
      </c>
      <c r="F55">
        <v>121107.53186865299</v>
      </c>
    </row>
    <row r="56" spans="1:6" x14ac:dyDescent="0.25">
      <c r="A56">
        <v>429</v>
      </c>
      <c r="B56">
        <v>101516.458166225</v>
      </c>
      <c r="C56">
        <v>88463.855980905399</v>
      </c>
      <c r="D56">
        <v>114569.06035154501</v>
      </c>
      <c r="E56">
        <v>81554.225763283204</v>
      </c>
      <c r="F56">
        <v>121478.690569167</v>
      </c>
    </row>
    <row r="57" spans="1:6" x14ac:dyDescent="0.25">
      <c r="A57">
        <v>430</v>
      </c>
      <c r="B57">
        <v>101714.36708728599</v>
      </c>
      <c r="C57">
        <v>88549.374635152504</v>
      </c>
      <c r="D57">
        <v>114879.35953941901</v>
      </c>
      <c r="E57">
        <v>81580.248604150096</v>
      </c>
      <c r="F57">
        <v>121848.485570422</v>
      </c>
    </row>
    <row r="58" spans="1:6" x14ac:dyDescent="0.25">
      <c r="A58">
        <v>431</v>
      </c>
      <c r="B58">
        <v>101912.17114491999</v>
      </c>
      <c r="C58">
        <v>88635.742813832796</v>
      </c>
      <c r="D58">
        <v>115188.599476006</v>
      </c>
      <c r="E58">
        <v>81607.626191865405</v>
      </c>
      <c r="F58">
        <v>122216.716097974</v>
      </c>
    </row>
    <row r="59" spans="1:6" x14ac:dyDescent="0.25">
      <c r="A59">
        <v>432</v>
      </c>
      <c r="B59">
        <v>102110.06409351699</v>
      </c>
      <c r="C59">
        <v>88723.124951982594</v>
      </c>
      <c r="D59">
        <v>115497.00323505201</v>
      </c>
      <c r="E59">
        <v>81636.507440736401</v>
      </c>
      <c r="F59">
        <v>122583.62074629799</v>
      </c>
    </row>
    <row r="60" spans="1:6" x14ac:dyDescent="0.25">
      <c r="A60">
        <v>433</v>
      </c>
      <c r="B60">
        <v>102307.881690739</v>
      </c>
      <c r="C60">
        <v>88811.338696016304</v>
      </c>
      <c r="D60">
        <v>115804.424685462</v>
      </c>
      <c r="E60">
        <v>81666.700409662895</v>
      </c>
      <c r="F60">
        <v>122949.06297181601</v>
      </c>
    </row>
    <row r="61" spans="1:6" x14ac:dyDescent="0.25">
      <c r="A61">
        <v>434</v>
      </c>
      <c r="B61">
        <v>102505.763162056</v>
      </c>
      <c r="C61">
        <v>88900.497473477793</v>
      </c>
      <c r="D61">
        <v>116111.028850633</v>
      </c>
      <c r="E61">
        <v>81698.304869591797</v>
      </c>
      <c r="F61">
        <v>123313.22145452</v>
      </c>
    </row>
    <row r="62" spans="1:6" x14ac:dyDescent="0.25">
      <c r="A62">
        <v>435</v>
      </c>
      <c r="B62">
        <v>102703.59048837599</v>
      </c>
      <c r="C62">
        <v>88990.465568757398</v>
      </c>
      <c r="D62">
        <v>116416.715407995</v>
      </c>
      <c r="E62">
        <v>81731.175736941703</v>
      </c>
      <c r="F62">
        <v>123676.005239811</v>
      </c>
    </row>
    <row r="63" spans="1:6" x14ac:dyDescent="0.25">
      <c r="A63">
        <v>436</v>
      </c>
      <c r="B63">
        <v>102901.463712499</v>
      </c>
      <c r="C63">
        <v>89081.320064268701</v>
      </c>
      <c r="D63">
        <v>116721.60736073001</v>
      </c>
      <c r="E63">
        <v>81765.377939632803</v>
      </c>
      <c r="F63">
        <v>124037.54948536601</v>
      </c>
    </row>
    <row r="64" spans="1:6" x14ac:dyDescent="0.25">
      <c r="A64">
        <v>437</v>
      </c>
      <c r="B64">
        <v>103099.298029827</v>
      </c>
      <c r="C64">
        <v>89172.959086606497</v>
      </c>
      <c r="D64">
        <v>117025.636973047</v>
      </c>
      <c r="E64">
        <v>81800.800568579303</v>
      </c>
      <c r="F64">
        <v>124397.795491075</v>
      </c>
    </row>
    <row r="65" spans="1:6" x14ac:dyDescent="0.25">
      <c r="A65">
        <v>438</v>
      </c>
      <c r="B65">
        <v>103297.16532779099</v>
      </c>
      <c r="C65">
        <v>89265.433885597493</v>
      </c>
      <c r="D65">
        <v>117328.896769984</v>
      </c>
      <c r="E65">
        <v>81837.483948719499</v>
      </c>
      <c r="F65">
        <v>124756.84670686199</v>
      </c>
    </row>
    <row r="66" spans="1:6" x14ac:dyDescent="0.25">
      <c r="A66">
        <v>439</v>
      </c>
      <c r="B66">
        <v>103495.00466862399</v>
      </c>
      <c r="C66">
        <v>89358.667201741599</v>
      </c>
      <c r="D66">
        <v>117631.342135506</v>
      </c>
      <c r="E66">
        <v>81875.342180349893</v>
      </c>
      <c r="F66">
        <v>125114.66715689799</v>
      </c>
    </row>
    <row r="67" spans="1:6" x14ac:dyDescent="0.25">
      <c r="A67">
        <v>440</v>
      </c>
      <c r="B67">
        <v>103692.86770824699</v>
      </c>
      <c r="C67">
        <v>89452.691984121702</v>
      </c>
      <c r="D67">
        <v>117933.043432372</v>
      </c>
      <c r="E67">
        <v>81914.398309751603</v>
      </c>
      <c r="F67">
        <v>125471.33710674199</v>
      </c>
    </row>
    <row r="68" spans="1:6" x14ac:dyDescent="0.25">
      <c r="A68">
        <v>441</v>
      </c>
      <c r="B68">
        <v>103890.710658804</v>
      </c>
      <c r="C68">
        <v>89547.448927174904</v>
      </c>
      <c r="D68">
        <v>118233.972390433</v>
      </c>
      <c r="E68">
        <v>81954.584816783594</v>
      </c>
      <c r="F68">
        <v>125826.83650082401</v>
      </c>
    </row>
    <row r="69" spans="1:6" x14ac:dyDescent="0.25">
      <c r="A69">
        <v>442</v>
      </c>
      <c r="B69">
        <v>104088.570638524</v>
      </c>
      <c r="C69">
        <v>89642.958070728506</v>
      </c>
      <c r="D69">
        <v>118534.18320632</v>
      </c>
      <c r="E69">
        <v>81995.912700513596</v>
      </c>
      <c r="F69">
        <v>126181.228576535</v>
      </c>
    </row>
    <row r="70" spans="1:6" x14ac:dyDescent="0.25">
      <c r="A70">
        <v>443</v>
      </c>
      <c r="B70">
        <v>104286.416182909</v>
      </c>
      <c r="C70">
        <v>89739.173252610199</v>
      </c>
      <c r="D70">
        <v>118833.659113209</v>
      </c>
      <c r="E70">
        <v>82038.328018290704</v>
      </c>
      <c r="F70">
        <v>126534.504347528</v>
      </c>
    </row>
    <row r="71" spans="1:6" x14ac:dyDescent="0.25">
      <c r="A71">
        <v>444</v>
      </c>
      <c r="B71">
        <v>104484.27396388599</v>
      </c>
      <c r="C71">
        <v>89836.105458463106</v>
      </c>
      <c r="D71">
        <v>119132.44246930801</v>
      </c>
      <c r="E71">
        <v>82081.833451941304</v>
      </c>
      <c r="F71">
        <v>126886.71447583</v>
      </c>
    </row>
    <row r="72" spans="1:6" x14ac:dyDescent="0.25">
      <c r="A72">
        <v>445</v>
      </c>
      <c r="B72">
        <v>104682.121372109</v>
      </c>
      <c r="C72">
        <v>89933.718191073203</v>
      </c>
      <c r="D72">
        <v>119430.52455314501</v>
      </c>
      <c r="E72">
        <v>82126.385152456802</v>
      </c>
      <c r="F72">
        <v>127237.857591761</v>
      </c>
    </row>
    <row r="73" spans="1:6" x14ac:dyDescent="0.25">
      <c r="A73">
        <v>446</v>
      </c>
      <c r="B73">
        <v>104879.977573141</v>
      </c>
      <c r="C73">
        <v>90032.0161345175</v>
      </c>
      <c r="D73">
        <v>119727.939011764</v>
      </c>
      <c r="E73">
        <v>82171.980137880193</v>
      </c>
      <c r="F73">
        <v>127587.975008401</v>
      </c>
    </row>
    <row r="74" spans="1:6" x14ac:dyDescent="0.25">
      <c r="A74">
        <v>447</v>
      </c>
      <c r="B74">
        <v>105077.826320657</v>
      </c>
      <c r="C74">
        <v>90130.969937951406</v>
      </c>
      <c r="D74">
        <v>120024.68270336201</v>
      </c>
      <c r="E74">
        <v>82218.582120252002</v>
      </c>
      <c r="F74">
        <v>127937.07052106201</v>
      </c>
    </row>
    <row r="75" spans="1:6" x14ac:dyDescent="0.25">
      <c r="A75">
        <v>448</v>
      </c>
      <c r="B75">
        <v>105275.681386393</v>
      </c>
      <c r="C75">
        <v>90230.579945821795</v>
      </c>
      <c r="D75">
        <v>120320.782826963</v>
      </c>
      <c r="E75">
        <v>82266.184336042104</v>
      </c>
      <c r="F75">
        <v>128285.17843674299</v>
      </c>
    </row>
    <row r="76" spans="1:6" x14ac:dyDescent="0.25">
      <c r="A76">
        <v>449</v>
      </c>
      <c r="B76">
        <v>105473.53109628</v>
      </c>
      <c r="C76">
        <v>90330.822126978295</v>
      </c>
      <c r="D76">
        <v>120616.24006558101</v>
      </c>
      <c r="E76">
        <v>82314.756212656503</v>
      </c>
      <c r="F76">
        <v>128632.305979903</v>
      </c>
    </row>
    <row r="77" spans="1:6" x14ac:dyDescent="0.25">
      <c r="A77">
        <v>450</v>
      </c>
      <c r="B77">
        <v>105671.38534623</v>
      </c>
      <c r="C77">
        <v>90431.693881426094</v>
      </c>
      <c r="D77">
        <v>120911.076811033</v>
      </c>
      <c r="E77">
        <v>82364.288535166605</v>
      </c>
      <c r="F77">
        <v>128978.48215729299</v>
      </c>
    </row>
    <row r="78" spans="1:6" x14ac:dyDescent="0.25">
      <c r="A78">
        <v>451</v>
      </c>
      <c r="B78">
        <v>105869.235747645</v>
      </c>
      <c r="C78">
        <v>90533.175170087401</v>
      </c>
      <c r="D78">
        <v>121205.296325202</v>
      </c>
      <c r="E78">
        <v>82414.755097103305</v>
      </c>
      <c r="F78">
        <v>129323.71639818601</v>
      </c>
    </row>
    <row r="79" spans="1:6" x14ac:dyDescent="0.25">
      <c r="A79">
        <v>452</v>
      </c>
      <c r="B79">
        <v>106067.089411398</v>
      </c>
      <c r="C79">
        <v>90635.2614377719</v>
      </c>
      <c r="D79">
        <v>121498.91738502499</v>
      </c>
      <c r="E79">
        <v>82466.145167635201</v>
      </c>
      <c r="F79">
        <v>129668.03365516099</v>
      </c>
    </row>
    <row r="80" spans="1:6" x14ac:dyDescent="0.25">
      <c r="A80">
        <v>453</v>
      </c>
      <c r="B80">
        <v>106264.94030972201</v>
      </c>
      <c r="C80">
        <v>90737.935670050996</v>
      </c>
      <c r="D80">
        <v>121791.944949394</v>
      </c>
      <c r="E80">
        <v>82518.435916346803</v>
      </c>
      <c r="F80">
        <v>130011.44470309799</v>
      </c>
    </row>
    <row r="81" spans="1:6" x14ac:dyDescent="0.25">
      <c r="A81">
        <v>454</v>
      </c>
      <c r="B81">
        <v>106462.79355225401</v>
      </c>
      <c r="C81">
        <v>90841.192055283595</v>
      </c>
      <c r="D81">
        <v>122084.395049225</v>
      </c>
      <c r="E81">
        <v>82571.615750221405</v>
      </c>
      <c r="F81">
        <v>130353.971354287</v>
      </c>
    </row>
    <row r="82" spans="1:6" x14ac:dyDescent="0.25">
      <c r="A82">
        <v>455</v>
      </c>
      <c r="B82">
        <v>106660.644807641</v>
      </c>
      <c r="C82">
        <v>90945.015896470606</v>
      </c>
      <c r="D82">
        <v>122376.273718811</v>
      </c>
      <c r="E82">
        <v>82625.664485018802</v>
      </c>
      <c r="F82">
        <v>130695.625130263</v>
      </c>
    </row>
    <row r="83" spans="1:6" x14ac:dyDescent="0.25">
      <c r="A83">
        <v>456</v>
      </c>
      <c r="B83">
        <v>106858.49774749699</v>
      </c>
      <c r="C83">
        <v>91049.400616605999</v>
      </c>
      <c r="D83">
        <v>122667.594878388</v>
      </c>
      <c r="E83">
        <v>82680.570118440097</v>
      </c>
      <c r="F83">
        <v>131036.42537655401</v>
      </c>
    </row>
    <row r="84" spans="1:6" x14ac:dyDescent="0.25">
      <c r="A84">
        <v>457</v>
      </c>
      <c r="B84">
        <v>107056.349259457</v>
      </c>
      <c r="C84">
        <v>91154.333317070807</v>
      </c>
      <c r="D84">
        <v>122958.365201842</v>
      </c>
      <c r="E84">
        <v>82736.314571337702</v>
      </c>
      <c r="F84">
        <v>131376.383947575</v>
      </c>
    </row>
    <row r="85" spans="1:6" x14ac:dyDescent="0.25">
      <c r="A85">
        <v>458</v>
      </c>
      <c r="B85">
        <v>107254.20198182001</v>
      </c>
      <c r="C85">
        <v>91259.806998346598</v>
      </c>
      <c r="D85">
        <v>123248.596965294</v>
      </c>
      <c r="E85">
        <v>82792.885742239494</v>
      </c>
      <c r="F85">
        <v>131715.518221401</v>
      </c>
    </row>
    <row r="86" spans="1:6" x14ac:dyDescent="0.25">
      <c r="A86">
        <v>459</v>
      </c>
      <c r="B86">
        <v>107452.05367814501</v>
      </c>
      <c r="C86">
        <v>91365.810177405801</v>
      </c>
      <c r="D86">
        <v>123538.297178883</v>
      </c>
      <c r="E86">
        <v>82850.267253271901</v>
      </c>
      <c r="F86">
        <v>132053.84010301699</v>
      </c>
    </row>
    <row r="87" spans="1:6" x14ac:dyDescent="0.25">
      <c r="A87">
        <v>460</v>
      </c>
      <c r="B87">
        <v>107649.906244225</v>
      </c>
      <c r="C87">
        <v>91472.335669442706</v>
      </c>
      <c r="D87">
        <v>123827.476819007</v>
      </c>
      <c r="E87">
        <v>82908.447112649606</v>
      </c>
      <c r="F87">
        <v>132391.36537580099</v>
      </c>
    </row>
    <row r="88" spans="1:6" x14ac:dyDescent="0.25">
      <c r="A88">
        <v>461</v>
      </c>
      <c r="B88">
        <v>107847.758073028</v>
      </c>
      <c r="C88">
        <v>91579.373123064899</v>
      </c>
      <c r="D88">
        <v>124116.143022991</v>
      </c>
      <c r="E88">
        <v>82967.410339996102</v>
      </c>
      <c r="F88">
        <v>132728.10580605999</v>
      </c>
    </row>
    <row r="89" spans="1:6" x14ac:dyDescent="0.25">
      <c r="A89">
        <v>462</v>
      </c>
      <c r="B89">
        <v>108045.610526809</v>
      </c>
      <c r="C89">
        <v>91686.9153303067</v>
      </c>
      <c r="D89">
        <v>124404.305723311</v>
      </c>
      <c r="E89">
        <v>83027.145190544703</v>
      </c>
      <c r="F89">
        <v>133064.075863073</v>
      </c>
    </row>
    <row r="90" spans="1:6" x14ac:dyDescent="0.25">
      <c r="A90">
        <v>463</v>
      </c>
      <c r="B90">
        <v>108243.46245080599</v>
      </c>
      <c r="C90">
        <v>91794.952859285797</v>
      </c>
      <c r="D90">
        <v>124691.972042327</v>
      </c>
      <c r="E90">
        <v>83087.637850769999</v>
      </c>
      <c r="F90">
        <v>133399.28705084301</v>
      </c>
    </row>
    <row r="91" spans="1:6" x14ac:dyDescent="0.25">
      <c r="A91">
        <v>464</v>
      </c>
      <c r="B91">
        <v>108441.314823892</v>
      </c>
      <c r="C91">
        <v>91903.478587762307</v>
      </c>
      <c r="D91">
        <v>124979.15106002201</v>
      </c>
      <c r="E91">
        <v>83148.876909962695</v>
      </c>
      <c r="F91">
        <v>133733.75273782201</v>
      </c>
    </row>
    <row r="92" spans="1:6" x14ac:dyDescent="0.25">
      <c r="A92">
        <v>465</v>
      </c>
      <c r="B92">
        <v>108639.166816293</v>
      </c>
      <c r="C92">
        <v>92012.483843577997</v>
      </c>
      <c r="D92">
        <v>125265.84978900899</v>
      </c>
      <c r="E92">
        <v>83210.849544456403</v>
      </c>
      <c r="F92">
        <v>134067.48408813</v>
      </c>
    </row>
    <row r="93" spans="1:6" x14ac:dyDescent="0.25">
      <c r="A93">
        <v>466</v>
      </c>
      <c r="B93">
        <v>108837.01913139501</v>
      </c>
      <c r="C93">
        <v>92121.961661498295</v>
      </c>
      <c r="D93">
        <v>125552.076601291</v>
      </c>
      <c r="E93">
        <v>83273.544729494795</v>
      </c>
      <c r="F93">
        <v>134400.493533295</v>
      </c>
    </row>
    <row r="94" spans="1:6" x14ac:dyDescent="0.25">
      <c r="A94">
        <v>467</v>
      </c>
      <c r="B94">
        <v>109034.871172949</v>
      </c>
      <c r="C94">
        <v>92231.904007553894</v>
      </c>
      <c r="D94">
        <v>125837.838338343</v>
      </c>
      <c r="E94">
        <v>83336.950493816505</v>
      </c>
      <c r="F94">
        <v>134732.79185208099</v>
      </c>
    </row>
    <row r="95" spans="1:6" x14ac:dyDescent="0.25">
      <c r="A95">
        <v>468</v>
      </c>
      <c r="B95">
        <v>109232.723446384</v>
      </c>
      <c r="C95">
        <v>92342.304118359505</v>
      </c>
      <c r="D95">
        <v>126123.142774408</v>
      </c>
      <c r="E95">
        <v>83401.056226158398</v>
      </c>
      <c r="F95">
        <v>135064.39066660899</v>
      </c>
    </row>
    <row r="96" spans="1:6" x14ac:dyDescent="0.25">
      <c r="A96">
        <v>469</v>
      </c>
      <c r="B96">
        <v>109430.57552325699</v>
      </c>
      <c r="C96">
        <v>92453.154504661099</v>
      </c>
      <c r="D96">
        <v>126407.996541853</v>
      </c>
      <c r="E96">
        <v>83465.850699499395</v>
      </c>
      <c r="F96">
        <v>135395.300347015</v>
      </c>
    </row>
    <row r="97" spans="1:6" x14ac:dyDescent="0.25">
      <c r="A97">
        <v>470</v>
      </c>
      <c r="B97">
        <v>109628.427766753</v>
      </c>
      <c r="C97">
        <v>92564.448631300897</v>
      </c>
      <c r="D97">
        <v>126692.406902205</v>
      </c>
      <c r="E97">
        <v>83531.323726919494</v>
      </c>
      <c r="F97">
        <v>135725.53180658599</v>
      </c>
    </row>
    <row r="98" spans="1:6" x14ac:dyDescent="0.25">
      <c r="A98">
        <v>471</v>
      </c>
      <c r="B98">
        <v>109826.279869006</v>
      </c>
      <c r="C98">
        <v>92676.179480945197</v>
      </c>
      <c r="D98">
        <v>126976.380257066</v>
      </c>
      <c r="E98">
        <v>83597.464739307397</v>
      </c>
      <c r="F98">
        <v>136055.09499870401</v>
      </c>
    </row>
    <row r="99" spans="1:6" x14ac:dyDescent="0.25">
      <c r="A99">
        <v>472</v>
      </c>
      <c r="B99">
        <v>110024.132090988</v>
      </c>
      <c r="C99">
        <v>92788.340760250401</v>
      </c>
      <c r="D99">
        <v>127259.92342172501</v>
      </c>
      <c r="E99">
        <v>83664.263973673995</v>
      </c>
      <c r="F99">
        <v>136384.000208301</v>
      </c>
    </row>
    <row r="100" spans="1:6" x14ac:dyDescent="0.25">
      <c r="A100">
        <v>473</v>
      </c>
      <c r="B100">
        <v>110221.984211477</v>
      </c>
      <c r="C100">
        <v>92900.925866331294</v>
      </c>
      <c r="D100">
        <v>127543.042556623</v>
      </c>
      <c r="E100">
        <v>83731.711448885602</v>
      </c>
      <c r="F100">
        <v>136712.256974068</v>
      </c>
    </row>
    <row r="101" spans="1:6" x14ac:dyDescent="0.25">
      <c r="A101">
        <v>474</v>
      </c>
      <c r="B101">
        <v>110419.83641800001</v>
      </c>
      <c r="C101">
        <v>93013.928752486303</v>
      </c>
      <c r="D101">
        <v>127825.744083514</v>
      </c>
      <c r="E101">
        <v>83799.797818039995</v>
      </c>
      <c r="F101">
        <v>137039.87501796</v>
      </c>
    </row>
    <row r="102" spans="1:6" x14ac:dyDescent="0.25">
      <c r="A102">
        <v>475</v>
      </c>
      <c r="B102">
        <v>110617.68855159399</v>
      </c>
      <c r="C102">
        <v>93127.343184233207</v>
      </c>
      <c r="D102">
        <v>128108.033918954</v>
      </c>
      <c r="E102">
        <v>83868.513630469097</v>
      </c>
      <c r="F102">
        <v>137366.86347271799</v>
      </c>
    </row>
    <row r="103" spans="1:6" x14ac:dyDescent="0.25">
      <c r="A103">
        <v>476</v>
      </c>
      <c r="B103">
        <v>110815.540747008</v>
      </c>
      <c r="C103">
        <v>93241.163360438601</v>
      </c>
      <c r="D103">
        <v>128389.918133578</v>
      </c>
      <c r="E103">
        <v>83937.849942772693</v>
      </c>
      <c r="F103">
        <v>137693.23155124401</v>
      </c>
    </row>
    <row r="104" spans="1:6" x14ac:dyDescent="0.25">
      <c r="A104">
        <v>477</v>
      </c>
      <c r="B104">
        <v>111013.39289001899</v>
      </c>
      <c r="C104">
        <v>93355.383377565697</v>
      </c>
      <c r="D104">
        <v>128671.402402472</v>
      </c>
      <c r="E104">
        <v>84007.797786737501</v>
      </c>
      <c r="F104">
        <v>138018.98799329999</v>
      </c>
    </row>
    <row r="105" spans="1:6" x14ac:dyDescent="0.25">
      <c r="A105">
        <v>478</v>
      </c>
      <c r="B105">
        <v>111211.24507745101</v>
      </c>
      <c r="C105">
        <v>93469.997675088103</v>
      </c>
      <c r="D105">
        <v>128952.492479814</v>
      </c>
      <c r="E105">
        <v>84078.348607015505</v>
      </c>
      <c r="F105">
        <v>138344.141547887</v>
      </c>
    </row>
    <row r="106" spans="1:6" x14ac:dyDescent="0.25">
      <c r="A106">
        <v>479</v>
      </c>
      <c r="B106">
        <v>111409.09722722801</v>
      </c>
      <c r="C106">
        <v>93585.000649468493</v>
      </c>
      <c r="D106">
        <v>129233.19380498699</v>
      </c>
      <c r="E106">
        <v>84149.493877185305</v>
      </c>
      <c r="F106">
        <v>138668.70057727001</v>
      </c>
    </row>
    <row r="107" spans="1:6" x14ac:dyDescent="0.25">
      <c r="A107">
        <v>480</v>
      </c>
      <c r="B107">
        <v>111606.94940892499</v>
      </c>
      <c r="C107">
        <v>93700.386973355999</v>
      </c>
      <c r="D107">
        <v>129513.511844493</v>
      </c>
      <c r="E107">
        <v>84221.225412935499</v>
      </c>
      <c r="F107">
        <v>138992.67340491401</v>
      </c>
    </row>
    <row r="108" spans="1:6" x14ac:dyDescent="0.25">
      <c r="A108">
        <v>481</v>
      </c>
      <c r="B108">
        <v>111804.801563563</v>
      </c>
      <c r="C108">
        <v>93816.151317254102</v>
      </c>
      <c r="D108">
        <v>129793.451809872</v>
      </c>
      <c r="E108">
        <v>84293.535094725798</v>
      </c>
      <c r="F108">
        <v>139316.06803240001</v>
      </c>
    </row>
    <row r="109" spans="1:6" x14ac:dyDescent="0.25">
      <c r="A109">
        <v>482</v>
      </c>
      <c r="B109">
        <v>112002.653741138</v>
      </c>
      <c r="C109">
        <v>93932.288578072898</v>
      </c>
      <c r="D109">
        <v>130073.018904204</v>
      </c>
      <c r="E109">
        <v>84366.4150915879</v>
      </c>
      <c r="F109">
        <v>139638.892390689</v>
      </c>
    </row>
    <row r="110" spans="1:6" x14ac:dyDescent="0.25">
      <c r="A110">
        <v>483</v>
      </c>
      <c r="B110">
        <v>112200.505899271</v>
      </c>
      <c r="C110">
        <v>94048.793678262504</v>
      </c>
      <c r="D110">
        <v>130352.21812027899</v>
      </c>
      <c r="E110">
        <v>84439.857660513997</v>
      </c>
      <c r="F110">
        <v>139961.15413802699</v>
      </c>
    </row>
    <row r="111" spans="1:6" x14ac:dyDescent="0.25">
      <c r="A111">
        <v>484</v>
      </c>
      <c r="B111">
        <v>112398.358073885</v>
      </c>
      <c r="C111">
        <v>94165.661729279993</v>
      </c>
      <c r="D111">
        <v>130631.054418489</v>
      </c>
      <c r="E111">
        <v>84513.855306105499</v>
      </c>
      <c r="F111">
        <v>140282.860841663</v>
      </c>
    </row>
    <row r="112" spans="1:6" x14ac:dyDescent="0.25">
      <c r="A112">
        <v>485</v>
      </c>
      <c r="B112">
        <v>112596.210234527</v>
      </c>
      <c r="C112">
        <v>94282.887886459794</v>
      </c>
      <c r="D112">
        <v>130909.53258259399</v>
      </c>
      <c r="E112">
        <v>84588.400635206504</v>
      </c>
      <c r="F112">
        <v>140604.019833848</v>
      </c>
    </row>
    <row r="113" spans="1:6" x14ac:dyDescent="0.25">
      <c r="A113">
        <v>486</v>
      </c>
      <c r="B113">
        <v>112794.062407013</v>
      </c>
      <c r="C113">
        <v>94400.467465760506</v>
      </c>
      <c r="D113">
        <v>131187.657348265</v>
      </c>
      <c r="E113">
        <v>84663.4864705285</v>
      </c>
      <c r="F113">
        <v>140924.638343497</v>
      </c>
    </row>
    <row r="114" spans="1:6" x14ac:dyDescent="0.25">
      <c r="A114">
        <v>487</v>
      </c>
      <c r="B114">
        <v>112991.914569459</v>
      </c>
      <c r="C114">
        <v>94518.395838749202</v>
      </c>
      <c r="D114">
        <v>131465.43330017</v>
      </c>
      <c r="E114">
        <v>84739.105745078195</v>
      </c>
      <c r="F114">
        <v>141244.72339384101</v>
      </c>
    </row>
    <row r="115" spans="1:6" x14ac:dyDescent="0.25">
      <c r="A115">
        <v>488</v>
      </c>
      <c r="B115">
        <v>113189.766740416</v>
      </c>
      <c r="C115">
        <v>94636.668515823403</v>
      </c>
      <c r="D115">
        <v>131742.86496500901</v>
      </c>
      <c r="E115">
        <v>84815.251582781406</v>
      </c>
      <c r="F115">
        <v>141564.28189805101</v>
      </c>
    </row>
    <row r="116" spans="1:6" x14ac:dyDescent="0.25">
      <c r="A116">
        <v>489</v>
      </c>
      <c r="B116">
        <v>113387.618904159</v>
      </c>
      <c r="C116">
        <v>94755.281070075798</v>
      </c>
      <c r="D116">
        <v>132019.95673824201</v>
      </c>
      <c r="E116">
        <v>84891.917221591706</v>
      </c>
      <c r="F116">
        <v>141883.32058672601</v>
      </c>
    </row>
    <row r="117" spans="1:6" x14ac:dyDescent="0.25">
      <c r="A117">
        <v>490</v>
      </c>
      <c r="B117">
        <v>113585.471074017</v>
      </c>
      <c r="C117">
        <v>94874.2291964701</v>
      </c>
      <c r="D117">
        <v>132296.712951564</v>
      </c>
      <c r="E117">
        <v>84969.096070468106</v>
      </c>
      <c r="F117">
        <v>142201.84607756601</v>
      </c>
    </row>
    <row r="118" spans="1:6" x14ac:dyDescent="0.25">
      <c r="A118">
        <v>491</v>
      </c>
      <c r="B118">
        <v>113783.32323869099</v>
      </c>
      <c r="C118">
        <v>94993.508656509002</v>
      </c>
      <c r="D118">
        <v>132573.137820873</v>
      </c>
      <c r="E118">
        <v>85046.781653169703</v>
      </c>
      <c r="F118">
        <v>142519.86482421201</v>
      </c>
    </row>
    <row r="119" spans="1:6" x14ac:dyDescent="0.25">
      <c r="A119">
        <v>492</v>
      </c>
      <c r="B119">
        <v>113981.175407759</v>
      </c>
      <c r="C119">
        <v>95113.1153201712</v>
      </c>
      <c r="D119">
        <v>132849.23549534701</v>
      </c>
      <c r="E119">
        <v>85124.967648303893</v>
      </c>
      <c r="F119">
        <v>142837.38316721501</v>
      </c>
    </row>
    <row r="120" spans="1:6" x14ac:dyDescent="0.25">
      <c r="A120">
        <v>493</v>
      </c>
      <c r="B120">
        <v>114179.027573103</v>
      </c>
      <c r="C120">
        <v>95233.045125574106</v>
      </c>
      <c r="D120">
        <v>133125.01002063201</v>
      </c>
      <c r="E120">
        <v>85203.647848054999</v>
      </c>
      <c r="F120">
        <v>143154.407298151</v>
      </c>
    </row>
    <row r="121" spans="1:6" x14ac:dyDescent="0.25">
      <c r="A121">
        <v>494</v>
      </c>
      <c r="B121">
        <v>114376.879741604</v>
      </c>
      <c r="C121">
        <v>95353.294108561604</v>
      </c>
      <c r="D121">
        <v>133400.46537464601</v>
      </c>
      <c r="E121">
        <v>85282.816186126205</v>
      </c>
      <c r="F121">
        <v>143470.94329708099</v>
      </c>
    </row>
    <row r="122" spans="1:6" x14ac:dyDescent="0.25">
      <c r="A122">
        <v>495</v>
      </c>
      <c r="B122">
        <v>114574.73190742799</v>
      </c>
      <c r="C122">
        <v>95473.858373181502</v>
      </c>
      <c r="D122">
        <v>133675.605441675</v>
      </c>
      <c r="E122">
        <v>85362.466707261396</v>
      </c>
      <c r="F122">
        <v>143786.997107595</v>
      </c>
    </row>
    <row r="123" spans="1:6" x14ac:dyDescent="0.25">
      <c r="A123">
        <v>496</v>
      </c>
      <c r="B123">
        <v>114772.584075522</v>
      </c>
      <c r="C123">
        <v>95594.734112436403</v>
      </c>
      <c r="D123">
        <v>133950.434038607</v>
      </c>
      <c r="E123">
        <v>85442.593586542294</v>
      </c>
      <c r="F123">
        <v>144102.574564501</v>
      </c>
    </row>
    <row r="124" spans="1:6" x14ac:dyDescent="0.25">
      <c r="A124">
        <v>497</v>
      </c>
      <c r="B124">
        <v>114970.436241692</v>
      </c>
      <c r="C124">
        <v>95715.917586569005</v>
      </c>
      <c r="D124">
        <v>134224.95489681399</v>
      </c>
      <c r="E124">
        <v>85523.191106722894</v>
      </c>
      <c r="F124">
        <v>144417.68137666001</v>
      </c>
    </row>
    <row r="125" spans="1:6" x14ac:dyDescent="0.25">
      <c r="A125">
        <v>498</v>
      </c>
      <c r="B125">
        <v>115168.288409492</v>
      </c>
      <c r="C125">
        <v>95837.4051374954</v>
      </c>
      <c r="D125">
        <v>134499.17168148799</v>
      </c>
      <c r="E125">
        <v>85604.253671365499</v>
      </c>
      <c r="F125">
        <v>144732.32314761801</v>
      </c>
    </row>
    <row r="126" spans="1:6" x14ac:dyDescent="0.25">
      <c r="A126">
        <v>499</v>
      </c>
      <c r="B126">
        <v>115366.14057591</v>
      </c>
      <c r="C126">
        <v>95959.193172735293</v>
      </c>
      <c r="D126">
        <v>134773.08797908499</v>
      </c>
      <c r="E126">
        <v>85685.775787840204</v>
      </c>
      <c r="F126">
        <v>145046.50536397999</v>
      </c>
    </row>
    <row r="127" spans="1:6" x14ac:dyDescent="0.25">
      <c r="A127">
        <v>500</v>
      </c>
      <c r="B127">
        <v>115563.9927435</v>
      </c>
      <c r="C127">
        <v>96081.278175336498</v>
      </c>
      <c r="D127">
        <v>135046.70731166401</v>
      </c>
      <c r="E127">
        <v>85767.752076081204</v>
      </c>
      <c r="F127">
        <v>145360.233410919</v>
      </c>
    </row>
    <row r="128" spans="1:6" x14ac:dyDescent="0.25">
      <c r="A128">
        <v>501</v>
      </c>
      <c r="B128">
        <v>115761.844910097</v>
      </c>
      <c r="C128">
        <v>96203.656691892305</v>
      </c>
      <c r="D128">
        <v>135320.033128301</v>
      </c>
      <c r="E128">
        <v>85850.177255704402</v>
      </c>
      <c r="F128">
        <v>145673.51256448901</v>
      </c>
    </row>
    <row r="129" spans="1:6" x14ac:dyDescent="0.25">
      <c r="A129">
        <v>502</v>
      </c>
      <c r="B129">
        <v>115959.69707753501</v>
      </c>
      <c r="C129">
        <v>96326.325339254399</v>
      </c>
      <c r="D129">
        <v>135593.06881581701</v>
      </c>
      <c r="E129">
        <v>85933.046151659597</v>
      </c>
      <c r="F129">
        <v>145986.348003411</v>
      </c>
    </row>
    <row r="130" spans="1:6" x14ac:dyDescent="0.25">
      <c r="A130">
        <v>503</v>
      </c>
      <c r="B130">
        <v>116157.54924425999</v>
      </c>
      <c r="C130">
        <v>96449.280795515093</v>
      </c>
      <c r="D130">
        <v>135865.81769300601</v>
      </c>
      <c r="E130">
        <v>86016.353684350994</v>
      </c>
      <c r="F130">
        <v>146298.74480417001</v>
      </c>
    </row>
    <row r="131" spans="1:6" x14ac:dyDescent="0.25">
      <c r="A131">
        <v>504</v>
      </c>
      <c r="B131">
        <v>116355.40141159001</v>
      </c>
      <c r="C131">
        <v>96572.519804439493</v>
      </c>
      <c r="D131">
        <v>136138.283018741</v>
      </c>
      <c r="E131">
        <v>86100.094873098904</v>
      </c>
      <c r="F131">
        <v>146610.707950082</v>
      </c>
    </row>
    <row r="132" spans="1:6" x14ac:dyDescent="0.25">
      <c r="A132">
        <v>505</v>
      </c>
      <c r="B132">
        <v>116553.25357840701</v>
      </c>
      <c r="C132">
        <v>96696.0391686043</v>
      </c>
      <c r="D132">
        <v>136410.46798821099</v>
      </c>
      <c r="E132">
        <v>86184.264828458094</v>
      </c>
      <c r="F132">
        <v>146922.24232835701</v>
      </c>
    </row>
    <row r="133" spans="1:6" x14ac:dyDescent="0.25">
      <c r="A133">
        <v>506</v>
      </c>
      <c r="B133">
        <v>116751.10574565901</v>
      </c>
      <c r="C133">
        <v>96819.835752215004</v>
      </c>
      <c r="D133">
        <v>136682.375739104</v>
      </c>
      <c r="E133">
        <v>86268.858754143104</v>
      </c>
      <c r="F133">
        <v>147233.35273717501</v>
      </c>
    </row>
    <row r="134" spans="1:6" x14ac:dyDescent="0.25">
      <c r="A134">
        <v>507</v>
      </c>
      <c r="B134">
        <v>116948.957912543</v>
      </c>
      <c r="C134">
        <v>96943.906475818701</v>
      </c>
      <c r="D134">
        <v>136954.009349267</v>
      </c>
      <c r="E134">
        <v>86353.871940962403</v>
      </c>
      <c r="F134">
        <v>147544.04388412301</v>
      </c>
    </row>
    <row r="135" spans="1:6" x14ac:dyDescent="0.25">
      <c r="A135">
        <v>508</v>
      </c>
      <c r="B135">
        <v>117146.810079738</v>
      </c>
      <c r="C135">
        <v>97068.248317983394</v>
      </c>
      <c r="D135">
        <v>137225.371841493</v>
      </c>
      <c r="E135">
        <v>86439.299767674194</v>
      </c>
      <c r="F135">
        <v>147854.320391802</v>
      </c>
    </row>
    <row r="136" spans="1:6" x14ac:dyDescent="0.25">
      <c r="A136">
        <v>509</v>
      </c>
      <c r="B136">
        <v>117344.662246669</v>
      </c>
      <c r="C136">
        <v>97192.858311164004</v>
      </c>
      <c r="D136">
        <v>137496.46618217399</v>
      </c>
      <c r="E136">
        <v>86525.1376961153</v>
      </c>
      <c r="F136">
        <v>148164.186797223</v>
      </c>
    </row>
    <row r="137" spans="1:6" x14ac:dyDescent="0.25">
      <c r="A137">
        <v>510</v>
      </c>
      <c r="B137">
        <v>117542.514413825</v>
      </c>
      <c r="C137">
        <v>97317.733542585294</v>
      </c>
      <c r="D137">
        <v>137767.295285064</v>
      </c>
      <c r="E137">
        <v>86611.381271321297</v>
      </c>
      <c r="F137">
        <v>148473.64755632801</v>
      </c>
    </row>
    <row r="138" spans="1:6" x14ac:dyDescent="0.25">
      <c r="A138">
        <v>511</v>
      </c>
      <c r="B138">
        <v>117740.36658079</v>
      </c>
      <c r="C138">
        <v>97442.8711509563</v>
      </c>
      <c r="D138">
        <v>138037.86201062301</v>
      </c>
      <c r="E138">
        <v>86698.026117545</v>
      </c>
      <c r="F138">
        <v>148782.707044034</v>
      </c>
    </row>
    <row r="139" spans="1:6" x14ac:dyDescent="0.25">
      <c r="A139">
        <v>512</v>
      </c>
      <c r="B139">
        <v>117938.21874791601</v>
      </c>
      <c r="C139">
        <v>97568.268326800899</v>
      </c>
      <c r="D139">
        <v>138308.169169031</v>
      </c>
      <c r="E139">
        <v>86785.067937877306</v>
      </c>
      <c r="F139">
        <v>149091.36955795501</v>
      </c>
    </row>
    <row r="140" spans="1:6" x14ac:dyDescent="0.25">
      <c r="A140">
        <v>513</v>
      </c>
      <c r="B140">
        <v>118136.070914906</v>
      </c>
      <c r="C140">
        <v>97693.922309801404</v>
      </c>
      <c r="D140">
        <v>138578.21952001</v>
      </c>
      <c r="E140">
        <v>86872.502510934399</v>
      </c>
      <c r="F140">
        <v>149399.63931887699</v>
      </c>
    </row>
    <row r="141" spans="1:6" x14ac:dyDescent="0.25">
      <c r="A141">
        <v>514</v>
      </c>
      <c r="B141">
        <v>118333.923082011</v>
      </c>
      <c r="C141">
        <v>97819.830388749499</v>
      </c>
      <c r="D141">
        <v>138848.015775273</v>
      </c>
      <c r="E141">
        <v>86960.325690147307</v>
      </c>
      <c r="F141">
        <v>149707.52047387499</v>
      </c>
    </row>
    <row r="142" spans="1:6" x14ac:dyDescent="0.25">
      <c r="A142">
        <v>515</v>
      </c>
      <c r="B142">
        <v>118531.775249019</v>
      </c>
      <c r="C142">
        <v>97945.989899359804</v>
      </c>
      <c r="D142">
        <v>139117.560598677</v>
      </c>
      <c r="E142">
        <v>87048.533400956294</v>
      </c>
      <c r="F142">
        <v>150015.017097081</v>
      </c>
    </row>
    <row r="143" spans="1:6" x14ac:dyDescent="0.25">
      <c r="A143">
        <v>516</v>
      </c>
      <c r="B143">
        <v>118729.627416109</v>
      </c>
      <c r="C143">
        <v>98072.398223964803</v>
      </c>
      <c r="D143">
        <v>139386.856608253</v>
      </c>
      <c r="E143">
        <v>87137.121639888501</v>
      </c>
      <c r="F143">
        <v>150322.13319232999</v>
      </c>
    </row>
    <row r="144" spans="1:6" x14ac:dyDescent="0.25">
      <c r="A144">
        <v>517</v>
      </c>
      <c r="B144">
        <v>118927.479583129</v>
      </c>
      <c r="C144">
        <v>98199.052789682304</v>
      </c>
      <c r="D144">
        <v>139655.90637657599</v>
      </c>
      <c r="E144">
        <v>87226.086472141702</v>
      </c>
      <c r="F144">
        <v>150628.87269411699</v>
      </c>
    </row>
    <row r="145" spans="1:6" x14ac:dyDescent="0.25">
      <c r="A145">
        <v>518</v>
      </c>
      <c r="B145">
        <v>119125.33175020901</v>
      </c>
      <c r="C145">
        <v>98325.951067942704</v>
      </c>
      <c r="D145">
        <v>139924.712432475</v>
      </c>
      <c r="E145">
        <v>87315.424030533002</v>
      </c>
      <c r="F145">
        <v>150935.23946988501</v>
      </c>
    </row>
    <row r="146" spans="1:6" x14ac:dyDescent="0.25">
      <c r="A146">
        <v>519</v>
      </c>
      <c r="B146">
        <v>119323.183917238</v>
      </c>
      <c r="C146">
        <v>98453.090572925095</v>
      </c>
      <c r="D146">
        <v>140193.277261551</v>
      </c>
      <c r="E146">
        <v>87405.130513386102</v>
      </c>
      <c r="F146">
        <v>151241.23732109001</v>
      </c>
    </row>
    <row r="147" spans="1:6" x14ac:dyDescent="0.25">
      <c r="A147">
        <v>520</v>
      </c>
      <c r="B147">
        <v>119521.03608431001</v>
      </c>
      <c r="C147">
        <v>98580.468860978304</v>
      </c>
      <c r="D147">
        <v>140461.60330764201</v>
      </c>
      <c r="E147">
        <v>87495.202183409696</v>
      </c>
      <c r="F147">
        <v>151546.869985211</v>
      </c>
    </row>
    <row r="148" spans="1:6" x14ac:dyDescent="0.25">
      <c r="A148">
        <v>521</v>
      </c>
      <c r="B148">
        <v>119718.888251346</v>
      </c>
      <c r="C148">
        <v>98708.083529265496</v>
      </c>
      <c r="D148">
        <v>140729.69297342599</v>
      </c>
      <c r="E148">
        <v>87585.635365823604</v>
      </c>
      <c r="F148">
        <v>151852.14113686801</v>
      </c>
    </row>
    <row r="149" spans="1:6" x14ac:dyDescent="0.25">
      <c r="A149">
        <v>522</v>
      </c>
      <c r="B149">
        <v>119916.740418412</v>
      </c>
      <c r="C149">
        <v>98835.932215121604</v>
      </c>
      <c r="D149">
        <v>140997.548621703</v>
      </c>
      <c r="E149">
        <v>87676.426447207996</v>
      </c>
      <c r="F149">
        <v>152157.054389617</v>
      </c>
    </row>
    <row r="150" spans="1:6" x14ac:dyDescent="0.25">
      <c r="A150">
        <v>523</v>
      </c>
      <c r="B150">
        <v>120114.59258545301</v>
      </c>
      <c r="C150">
        <v>98964.012594860396</v>
      </c>
      <c r="D150">
        <v>141265.17257604501</v>
      </c>
      <c r="E150">
        <v>87767.571873821493</v>
      </c>
      <c r="F150">
        <v>152461.613297084</v>
      </c>
    </row>
    <row r="151" spans="1:6" x14ac:dyDescent="0.25">
      <c r="A151">
        <v>524</v>
      </c>
      <c r="B151">
        <v>120312.444752515</v>
      </c>
      <c r="C151">
        <v>99092.322383099498</v>
      </c>
      <c r="D151">
        <v>141532.567121931</v>
      </c>
      <c r="E151">
        <v>87859.068150448104</v>
      </c>
      <c r="F151">
        <v>152765.82135458299</v>
      </c>
    </row>
    <row r="152" spans="1:6" x14ac:dyDescent="0.25">
      <c r="A152">
        <v>525</v>
      </c>
      <c r="B152">
        <v>120510.296919559</v>
      </c>
      <c r="C152">
        <v>99220.859331696396</v>
      </c>
      <c r="D152">
        <v>141799.73450742199</v>
      </c>
      <c r="E152">
        <v>87950.911838871907</v>
      </c>
      <c r="F152">
        <v>153069.68200024599</v>
      </c>
    </row>
    <row r="153" spans="1:6" x14ac:dyDescent="0.25">
      <c r="A153">
        <v>526</v>
      </c>
      <c r="B153">
        <v>120708.149086619</v>
      </c>
      <c r="C153">
        <v>99349.621229061901</v>
      </c>
      <c r="D153">
        <v>142066.676944176</v>
      </c>
      <c r="E153">
        <v>88043.099556740897</v>
      </c>
      <c r="F153">
        <v>153373.19861649699</v>
      </c>
    </row>
    <row r="154" spans="1:6" x14ac:dyDescent="0.25">
      <c r="A154">
        <v>527</v>
      </c>
      <c r="B154">
        <v>120906.001253665</v>
      </c>
      <c r="C154">
        <v>99478.6058991998</v>
      </c>
      <c r="D154">
        <v>142333.39660812999</v>
      </c>
      <c r="E154">
        <v>88135.6279761716</v>
      </c>
      <c r="F154">
        <v>153676.37453115801</v>
      </c>
    </row>
    <row r="155" spans="1:6" x14ac:dyDescent="0.25">
      <c r="A155">
        <v>528</v>
      </c>
      <c r="B155">
        <v>121103.853420723</v>
      </c>
      <c r="C155">
        <v>99607.811201023505</v>
      </c>
      <c r="D155">
        <v>142599.89564042201</v>
      </c>
      <c r="E155">
        <v>88228.493822641394</v>
      </c>
      <c r="F155">
        <v>153979.213018804</v>
      </c>
    </row>
    <row r="156" spans="1:6" x14ac:dyDescent="0.25">
      <c r="A156">
        <v>529</v>
      </c>
      <c r="B156">
        <v>121301.70558777099</v>
      </c>
      <c r="C156">
        <v>99737.235027480594</v>
      </c>
      <c r="D156">
        <v>142866.17614806001</v>
      </c>
      <c r="E156">
        <v>88321.693873703101</v>
      </c>
      <c r="F156">
        <v>154281.71730183801</v>
      </c>
    </row>
    <row r="157" spans="1:6" x14ac:dyDescent="0.25">
      <c r="A157">
        <v>530</v>
      </c>
      <c r="B157">
        <v>121499.55775482699</v>
      </c>
      <c r="C157">
        <v>99866.875304882196</v>
      </c>
      <c r="D157">
        <v>143132.24020477099</v>
      </c>
      <c r="E157">
        <v>88415.224957913306</v>
      </c>
      <c r="F157">
        <v>154583.89055174001</v>
      </c>
    </row>
    <row r="158" spans="1:6" x14ac:dyDescent="0.25">
      <c r="A158">
        <v>531</v>
      </c>
      <c r="B158">
        <v>121697.40992187599</v>
      </c>
      <c r="C158">
        <v>99996.729992098</v>
      </c>
      <c r="D158">
        <v>143398.08985165399</v>
      </c>
      <c r="E158">
        <v>88509.083953641195</v>
      </c>
      <c r="F158">
        <v>154885.73589011101</v>
      </c>
    </row>
    <row r="159" spans="1:6" x14ac:dyDescent="0.25">
      <c r="A159">
        <v>532</v>
      </c>
      <c r="B159">
        <v>121895.26208893101</v>
      </c>
      <c r="C159">
        <v>100126.79707990499</v>
      </c>
      <c r="D159">
        <v>143663.72709795699</v>
      </c>
      <c r="E159">
        <v>88603.267788037905</v>
      </c>
      <c r="F159">
        <v>155187.256389824</v>
      </c>
    </row>
    <row r="160" spans="1:6" x14ac:dyDescent="0.25">
      <c r="A160">
        <v>533</v>
      </c>
      <c r="B160">
        <v>122093.114255981</v>
      </c>
      <c r="C160">
        <v>100257.074590242</v>
      </c>
      <c r="D160">
        <v>143929.15392171999</v>
      </c>
      <c r="E160">
        <v>88697.773435926894</v>
      </c>
      <c r="F160">
        <v>155488.455076035</v>
      </c>
    </row>
    <row r="161" spans="1:6" x14ac:dyDescent="0.25">
      <c r="A161">
        <v>534</v>
      </c>
      <c r="B161">
        <v>122290.966423035</v>
      </c>
      <c r="C161">
        <v>100387.560575582</v>
      </c>
      <c r="D161">
        <v>144194.37227048801</v>
      </c>
      <c r="E161">
        <v>88792.5979188161</v>
      </c>
      <c r="F161">
        <v>155789.334927255</v>
      </c>
    </row>
    <row r="162" spans="1:6" x14ac:dyDescent="0.25">
      <c r="A162">
        <v>535</v>
      </c>
      <c r="B162">
        <v>122488.818590086</v>
      </c>
      <c r="C162">
        <v>100518.253118238</v>
      </c>
      <c r="D162">
        <v>144459.38406193399</v>
      </c>
      <c r="E162">
        <v>88887.738303860897</v>
      </c>
      <c r="F162">
        <v>156089.898876311</v>
      </c>
    </row>
    <row r="163" spans="1:6" x14ac:dyDescent="0.25">
      <c r="A163">
        <v>536</v>
      </c>
      <c r="B163">
        <v>122686.67075714</v>
      </c>
      <c r="C163">
        <v>100649.150329757</v>
      </c>
      <c r="D163">
        <v>144724.191184522</v>
      </c>
      <c r="E163">
        <v>88983.191702919998</v>
      </c>
      <c r="F163">
        <v>156390.14981136</v>
      </c>
    </row>
    <row r="164" spans="1:6" x14ac:dyDescent="0.25">
      <c r="A164">
        <v>537</v>
      </c>
      <c r="B164">
        <v>122884.522924191</v>
      </c>
      <c r="C164">
        <v>100780.25035027901</v>
      </c>
      <c r="D164">
        <v>144988.79549810401</v>
      </c>
      <c r="E164">
        <v>89078.955271582105</v>
      </c>
      <c r="F164">
        <v>156690.09057679999</v>
      </c>
    </row>
    <row r="165" spans="1:6" x14ac:dyDescent="0.25">
      <c r="A165">
        <v>538</v>
      </c>
      <c r="B165">
        <v>123082.375091244</v>
      </c>
      <c r="C165">
        <v>100911.551347947</v>
      </c>
      <c r="D165">
        <v>145253.19883454201</v>
      </c>
      <c r="E165">
        <v>89175.026208266107</v>
      </c>
      <c r="F165">
        <v>156989.72397422299</v>
      </c>
    </row>
    <row r="166" spans="1:6" x14ac:dyDescent="0.25">
      <c r="A166">
        <v>539</v>
      </c>
      <c r="B166">
        <v>123280.227258296</v>
      </c>
      <c r="C166">
        <v>101043.051518313</v>
      </c>
      <c r="D166">
        <v>145517.40299827899</v>
      </c>
      <c r="E166">
        <v>89271.401753305399</v>
      </c>
      <c r="F166">
        <v>157289.05276328701</v>
      </c>
    </row>
    <row r="167" spans="1:6" x14ac:dyDescent="0.25">
      <c r="A167">
        <v>540</v>
      </c>
      <c r="B167">
        <v>123478.079425349</v>
      </c>
      <c r="C167">
        <v>101174.74908377499</v>
      </c>
      <c r="D167">
        <v>145781.40976692399</v>
      </c>
      <c r="E167">
        <v>89368.0791880904</v>
      </c>
      <c r="F167">
        <v>157588.07966260801</v>
      </c>
    </row>
    <row r="168" spans="1:6" x14ac:dyDescent="0.25">
      <c r="A168">
        <v>541</v>
      </c>
      <c r="B168">
        <v>123675.931592401</v>
      </c>
      <c r="C168">
        <v>101306.642293008</v>
      </c>
      <c r="D168">
        <v>146045.22089179399</v>
      </c>
      <c r="E168">
        <v>89465.055834205603</v>
      </c>
      <c r="F168">
        <v>157886.80735059601</v>
      </c>
    </row>
    <row r="169" spans="1:6" x14ac:dyDescent="0.25">
      <c r="A169">
        <v>542</v>
      </c>
      <c r="B169">
        <v>123873.783759454</v>
      </c>
      <c r="C169">
        <v>101438.729420441</v>
      </c>
      <c r="D169">
        <v>146308.83809846599</v>
      </c>
      <c r="E169">
        <v>89562.329052613306</v>
      </c>
      <c r="F169">
        <v>158185.23846629399</v>
      </c>
    </row>
    <row r="170" spans="1:6" x14ac:dyDescent="0.25">
      <c r="A170">
        <v>543</v>
      </c>
      <c r="B170">
        <v>124071.635926506</v>
      </c>
      <c r="C170">
        <v>101571.008765714</v>
      </c>
      <c r="D170">
        <v>146572.26308729799</v>
      </c>
      <c r="E170">
        <v>89659.896242838906</v>
      </c>
      <c r="F170">
        <v>158483.37561017199</v>
      </c>
    </row>
    <row r="171" spans="1:6" x14ac:dyDescent="0.25">
      <c r="A171">
        <v>544</v>
      </c>
      <c r="B171">
        <v>124269.488093558</v>
      </c>
      <c r="C171">
        <v>101703.478653174</v>
      </c>
      <c r="D171">
        <v>146835.49753394301</v>
      </c>
      <c r="E171">
        <v>89757.754842194001</v>
      </c>
      <c r="F171">
        <v>158781.22134492299</v>
      </c>
    </row>
    <row r="172" spans="1:6" x14ac:dyDescent="0.25">
      <c r="A172">
        <v>545</v>
      </c>
      <c r="B172">
        <v>124467.34026061</v>
      </c>
      <c r="C172">
        <v>101836.13743137399</v>
      </c>
      <c r="D172">
        <v>147098.54308984699</v>
      </c>
      <c r="E172">
        <v>89855.902325005707</v>
      </c>
      <c r="F172">
        <v>159078.77819621499</v>
      </c>
    </row>
    <row r="173" spans="1:6" x14ac:dyDescent="0.25">
      <c r="A173">
        <v>546</v>
      </c>
      <c r="B173">
        <v>124665.192427663</v>
      </c>
      <c r="C173">
        <v>101968.98347258499</v>
      </c>
      <c r="D173">
        <v>147361.40138274099</v>
      </c>
      <c r="E173">
        <v>89954.336201878294</v>
      </c>
      <c r="F173">
        <v>159376.048653448</v>
      </c>
    </row>
    <row r="174" spans="1:6" x14ac:dyDescent="0.25">
      <c r="A174">
        <v>547</v>
      </c>
      <c r="B174">
        <v>124863.044594715</v>
      </c>
      <c r="C174">
        <v>102102.015172321</v>
      </c>
      <c r="D174">
        <v>147624.074017109</v>
      </c>
      <c r="E174">
        <v>90053.054018962604</v>
      </c>
      <c r="F174">
        <v>159673.03517046801</v>
      </c>
    </row>
    <row r="175" spans="1:6" x14ac:dyDescent="0.25">
      <c r="A175">
        <v>548</v>
      </c>
      <c r="B175">
        <v>125060.896761768</v>
      </c>
      <c r="C175">
        <v>102235.230948881</v>
      </c>
      <c r="D175">
        <v>147886.56257465499</v>
      </c>
      <c r="E175">
        <v>90152.053357253899</v>
      </c>
      <c r="F175">
        <v>159969.74016628199</v>
      </c>
    </row>
    <row r="176" spans="1:6" x14ac:dyDescent="0.25">
      <c r="A176">
        <v>549</v>
      </c>
      <c r="B176">
        <v>125258.74892882</v>
      </c>
      <c r="C176">
        <v>102368.62924289099</v>
      </c>
      <c r="D176">
        <v>148148.86861474899</v>
      </c>
      <c r="E176">
        <v>90251.331831899501</v>
      </c>
      <c r="F176">
        <v>160266.166025741</v>
      </c>
    </row>
    <row r="177" spans="1:6" x14ac:dyDescent="0.25">
      <c r="A177">
        <v>550</v>
      </c>
      <c r="B177">
        <v>125456.601095873</v>
      </c>
      <c r="C177">
        <v>102502.208516877</v>
      </c>
      <c r="D177">
        <v>148410.99367486901</v>
      </c>
      <c r="E177">
        <v>90350.887091530603</v>
      </c>
      <c r="F177">
        <v>160562.315100215</v>
      </c>
    </row>
    <row r="178" spans="1:6" x14ac:dyDescent="0.25">
      <c r="A178">
        <v>551</v>
      </c>
      <c r="B178">
        <v>125654.453262925</v>
      </c>
      <c r="C178">
        <v>102635.967254823</v>
      </c>
      <c r="D178">
        <v>148672.93927102699</v>
      </c>
      <c r="E178">
        <v>90450.716817605004</v>
      </c>
      <c r="F178">
        <v>160858.18970824499</v>
      </c>
    </row>
    <row r="179" spans="1:6" x14ac:dyDescent="0.25">
      <c r="A179">
        <v>552</v>
      </c>
      <c r="B179">
        <v>125852.305429977</v>
      </c>
      <c r="C179">
        <v>102769.903961765</v>
      </c>
      <c r="D179">
        <v>148934.706898189</v>
      </c>
      <c r="E179">
        <v>90550.818723771503</v>
      </c>
      <c r="F179">
        <v>161153.79213618301</v>
      </c>
    </row>
    <row r="180" spans="1:6" x14ac:dyDescent="0.25">
      <c r="A180">
        <v>553</v>
      </c>
      <c r="B180">
        <v>126050.15759703</v>
      </c>
      <c r="C180">
        <v>102904.01716338001</v>
      </c>
      <c r="D180">
        <v>149196.29803067999</v>
      </c>
      <c r="E180">
        <v>90651.190555245601</v>
      </c>
      <c r="F180">
        <v>161449.12463881401</v>
      </c>
    </row>
    <row r="181" spans="1:6" x14ac:dyDescent="0.25">
      <c r="A181">
        <v>554</v>
      </c>
      <c r="B181">
        <v>126248.009764082</v>
      </c>
      <c r="C181">
        <v>103038.305405587</v>
      </c>
      <c r="D181">
        <v>149457.71412257801</v>
      </c>
      <c r="E181">
        <v>90751.830088204297</v>
      </c>
      <c r="F181">
        <v>161744.18943996</v>
      </c>
    </row>
    <row r="182" spans="1:6" x14ac:dyDescent="0.25">
      <c r="A182">
        <v>555</v>
      </c>
      <c r="B182">
        <v>126445.861931134</v>
      </c>
      <c r="C182">
        <v>103172.767254163</v>
      </c>
      <c r="D182">
        <v>149718.956608106</v>
      </c>
      <c r="E182">
        <v>90852.735129192894</v>
      </c>
      <c r="F182">
        <v>162038.988733076</v>
      </c>
    </row>
    <row r="183" spans="1:6" x14ac:dyDescent="0.25">
      <c r="A183">
        <v>556</v>
      </c>
      <c r="B183">
        <v>126643.714098187</v>
      </c>
      <c r="C183">
        <v>103307.401294365</v>
      </c>
      <c r="D183">
        <v>149980.02690200901</v>
      </c>
      <c r="E183">
        <v>90953.903514548598</v>
      </c>
      <c r="F183">
        <v>162333.52468182499</v>
      </c>
    </row>
    <row r="184" spans="1:6" x14ac:dyDescent="0.25">
      <c r="A184">
        <v>557</v>
      </c>
      <c r="B184">
        <v>126841.566265239</v>
      </c>
      <c r="C184">
        <v>103442.206130561</v>
      </c>
      <c r="D184">
        <v>150240.92639991699</v>
      </c>
      <c r="E184">
        <v>91055.333109836196</v>
      </c>
      <c r="F184">
        <v>162627.799420642</v>
      </c>
    </row>
    <row r="185" spans="1:6" x14ac:dyDescent="0.25">
      <c r="A185">
        <v>558</v>
      </c>
      <c r="B185">
        <v>127039.418432292</v>
      </c>
      <c r="C185">
        <v>103577.18038587199</v>
      </c>
      <c r="D185">
        <v>150501.65647871199</v>
      </c>
      <c r="E185">
        <v>91157.021809298996</v>
      </c>
      <c r="F185">
        <v>162921.81505528401</v>
      </c>
    </row>
    <row r="186" spans="1:6" x14ac:dyDescent="0.25">
      <c r="A186">
        <v>559</v>
      </c>
      <c r="B186">
        <v>127237.270599344</v>
      </c>
      <c r="C186">
        <v>103712.322701816</v>
      </c>
      <c r="D186">
        <v>150762.218496872</v>
      </c>
      <c r="E186">
        <v>91258.967535321703</v>
      </c>
      <c r="F186">
        <v>163215.573663366</v>
      </c>
    </row>
    <row r="187" spans="1:6" x14ac:dyDescent="0.25">
      <c r="A187">
        <v>560</v>
      </c>
      <c r="B187">
        <v>127435.122766396</v>
      </c>
      <c r="C187">
        <v>103847.63173797401</v>
      </c>
      <c r="D187">
        <v>151022.61379481899</v>
      </c>
      <c r="E187">
        <v>91361.168237906895</v>
      </c>
      <c r="F187">
        <v>163509.077294886</v>
      </c>
    </row>
    <row r="188" spans="1:6" x14ac:dyDescent="0.25">
      <c r="A188">
        <v>561</v>
      </c>
      <c r="B188">
        <v>127632.974933449</v>
      </c>
      <c r="C188">
        <v>103983.106171647</v>
      </c>
      <c r="D188">
        <v>151282.84369525101</v>
      </c>
      <c r="E188">
        <v>91463.621894164098</v>
      </c>
      <c r="F188">
        <v>163802.32797273301</v>
      </c>
    </row>
    <row r="189" spans="1:6" x14ac:dyDescent="0.25">
      <c r="A189">
        <v>562</v>
      </c>
      <c r="B189">
        <v>127830.827100501</v>
      </c>
      <c r="C189">
        <v>104118.744697537</v>
      </c>
      <c r="D189">
        <v>151542.90950346601</v>
      </c>
      <c r="E189">
        <v>91566.326507809994</v>
      </c>
      <c r="F189">
        <v>164095.327693192</v>
      </c>
    </row>
    <row r="190" spans="1:6" x14ac:dyDescent="0.25">
      <c r="A190">
        <v>563</v>
      </c>
      <c r="B190">
        <v>128028.679267553</v>
      </c>
      <c r="C190">
        <v>104254.54602742199</v>
      </c>
      <c r="D190">
        <v>151802.81250768501</v>
      </c>
      <c r="E190">
        <v>91669.280108681502</v>
      </c>
      <c r="F190">
        <v>164388.078426425</v>
      </c>
    </row>
    <row r="191" spans="1:6" x14ac:dyDescent="0.25">
      <c r="A191">
        <v>564</v>
      </c>
      <c r="B191">
        <v>128226.531434606</v>
      </c>
      <c r="C191">
        <v>104390.508889852</v>
      </c>
      <c r="D191">
        <v>152062.55397936</v>
      </c>
      <c r="E191">
        <v>91772.480752259595</v>
      </c>
      <c r="F191">
        <v>164680.58211695199</v>
      </c>
    </row>
    <row r="192" spans="1:6" x14ac:dyDescent="0.25">
      <c r="A192">
        <v>565</v>
      </c>
      <c r="B192">
        <v>128424.383601658</v>
      </c>
      <c r="C192">
        <v>104526.632029835</v>
      </c>
      <c r="D192">
        <v>152322.13517348099</v>
      </c>
      <c r="E192">
        <v>91875.9265192046</v>
      </c>
      <c r="F192">
        <v>164972.84068411199</v>
      </c>
    </row>
    <row r="193" spans="1:6" x14ac:dyDescent="0.25">
      <c r="A193">
        <v>566</v>
      </c>
      <c r="B193">
        <v>128622.23576871101</v>
      </c>
      <c r="C193">
        <v>104662.914208552</v>
      </c>
      <c r="D193">
        <v>152581.55732886901</v>
      </c>
      <c r="E193">
        <v>91979.615514901801</v>
      </c>
      <c r="F193">
        <v>165264.856022519</v>
      </c>
    </row>
    <row r="194" spans="1:6" x14ac:dyDescent="0.25">
      <c r="A194">
        <v>567</v>
      </c>
      <c r="B194">
        <v>128820.087935763</v>
      </c>
      <c r="C194">
        <v>104799.35420305601</v>
      </c>
      <c r="D194">
        <v>152840.82166846999</v>
      </c>
      <c r="E194">
        <v>92083.545869017995</v>
      </c>
      <c r="F194">
        <v>165556.630002508</v>
      </c>
    </row>
    <row r="195" spans="1:6" x14ac:dyDescent="0.25">
      <c r="A195">
        <v>568</v>
      </c>
      <c r="B195">
        <v>129017.940102815</v>
      </c>
      <c r="C195">
        <v>104935.95080599601</v>
      </c>
      <c r="D195">
        <v>153099.929399635</v>
      </c>
      <c r="E195">
        <v>92187.715735068006</v>
      </c>
      <c r="F195">
        <v>165848.164470563</v>
      </c>
    </row>
    <row r="196" spans="1:6" x14ac:dyDescent="0.25">
      <c r="A196">
        <v>569</v>
      </c>
      <c r="B196">
        <v>129215.792269868</v>
      </c>
      <c r="C196">
        <v>105072.702825336</v>
      </c>
      <c r="D196">
        <v>153358.88171439999</v>
      </c>
      <c r="E196">
        <v>92292.123289991097</v>
      </c>
      <c r="F196">
        <v>166139.461249744</v>
      </c>
    </row>
    <row r="197" spans="1:6" x14ac:dyDescent="0.25">
      <c r="A197">
        <v>570</v>
      </c>
      <c r="B197">
        <v>129413.64443692</v>
      </c>
      <c r="C197">
        <v>105209.609084087</v>
      </c>
      <c r="D197">
        <v>153617.67978975299</v>
      </c>
      <c r="E197">
        <v>92396.766733737401</v>
      </c>
      <c r="F197">
        <v>166430.52214010301</v>
      </c>
    </row>
    <row r="198" spans="1:6" x14ac:dyDescent="0.25">
      <c r="A198">
        <v>571</v>
      </c>
      <c r="B198">
        <v>129611.49660397301</v>
      </c>
      <c r="C198">
        <v>105346.66842004099</v>
      </c>
      <c r="D198">
        <v>153876.32478790401</v>
      </c>
      <c r="E198">
        <v>92501.644288862502</v>
      </c>
      <c r="F198">
        <v>166721.34891908299</v>
      </c>
    </row>
    <row r="199" spans="1:6" x14ac:dyDescent="0.25">
      <c r="A199">
        <v>572</v>
      </c>
      <c r="B199">
        <v>129809.348771025</v>
      </c>
      <c r="C199">
        <v>105483.879685512</v>
      </c>
      <c r="D199">
        <v>154134.81785653799</v>
      </c>
      <c r="E199">
        <v>92606.754200132898</v>
      </c>
      <c r="F199">
        <v>167011.94334191701</v>
      </c>
    </row>
    <row r="200" spans="1:6" x14ac:dyDescent="0.25">
      <c r="A200">
        <v>573</v>
      </c>
      <c r="B200">
        <v>130007.200938077</v>
      </c>
      <c r="C200">
        <v>105621.241747084</v>
      </c>
      <c r="D200">
        <v>154393.16012906999</v>
      </c>
      <c r="E200">
        <v>92712.094734138795</v>
      </c>
      <c r="F200">
        <v>167302.30714201601</v>
      </c>
    </row>
    <row r="201" spans="1:6" x14ac:dyDescent="0.25">
      <c r="A201">
        <v>574</v>
      </c>
      <c r="B201">
        <v>130205.05310513001</v>
      </c>
      <c r="C201">
        <v>105758.753485365</v>
      </c>
      <c r="D201">
        <v>154651.35272489401</v>
      </c>
      <c r="E201">
        <v>92817.664178916399</v>
      </c>
      <c r="F201">
        <v>167592.442031343</v>
      </c>
    </row>
    <row r="202" spans="1:6" x14ac:dyDescent="0.25">
      <c r="A202">
        <v>575</v>
      </c>
      <c r="B202">
        <v>130402.905272182</v>
      </c>
      <c r="C202">
        <v>105896.41379474199</v>
      </c>
      <c r="D202">
        <v>154909.39674962201</v>
      </c>
      <c r="E202">
        <v>92923.460843577894</v>
      </c>
      <c r="F202">
        <v>167882.349700786</v>
      </c>
    </row>
    <row r="203" spans="1:6" x14ac:dyDescent="0.25">
      <c r="A203">
        <v>576</v>
      </c>
      <c r="B203">
        <v>130600.757439234</v>
      </c>
      <c r="C203">
        <v>106034.221583149</v>
      </c>
      <c r="D203">
        <v>155167.29329532001</v>
      </c>
      <c r="E203">
        <v>93029.483057950696</v>
      </c>
      <c r="F203">
        <v>168172.03182051799</v>
      </c>
    </row>
    <row r="204" spans="1:6" x14ac:dyDescent="0.25">
      <c r="A204">
        <v>577</v>
      </c>
      <c r="B204">
        <v>130798.60960628701</v>
      </c>
      <c r="C204">
        <v>106172.17577183001</v>
      </c>
      <c r="D204">
        <v>155425.04344074399</v>
      </c>
      <c r="E204">
        <v>93135.729172222796</v>
      </c>
      <c r="F204">
        <v>168461.490040351</v>
      </c>
    </row>
    <row r="205" spans="1:6" x14ac:dyDescent="0.25">
      <c r="A205">
        <v>578</v>
      </c>
      <c r="B205">
        <v>130996.461773339</v>
      </c>
      <c r="C205">
        <v>106310.27529511999</v>
      </c>
      <c r="D205">
        <v>155682.64825155801</v>
      </c>
      <c r="E205">
        <v>93242.197556598301</v>
      </c>
      <c r="F205">
        <v>168750.72599008001</v>
      </c>
    </row>
    <row r="206" spans="1:6" x14ac:dyDescent="0.25">
      <c r="A206">
        <v>579</v>
      </c>
      <c r="B206">
        <v>131194.31394039199</v>
      </c>
      <c r="C206">
        <v>106448.519100219</v>
      </c>
      <c r="D206">
        <v>155940.10878056401</v>
      </c>
      <c r="E206">
        <v>93348.886600957703</v>
      </c>
      <c r="F206">
        <v>169039.741279826</v>
      </c>
    </row>
    <row r="207" spans="1:6" x14ac:dyDescent="0.25">
      <c r="A207">
        <v>580</v>
      </c>
      <c r="B207">
        <v>131392.16610744401</v>
      </c>
      <c r="C207">
        <v>106586.906146975</v>
      </c>
      <c r="D207">
        <v>156197.42606791301</v>
      </c>
      <c r="E207">
        <v>93455.794714527903</v>
      </c>
      <c r="F207">
        <v>169328.53750035999</v>
      </c>
    </row>
    <row r="208" spans="1:6" x14ac:dyDescent="0.25">
      <c r="A208">
        <v>581</v>
      </c>
      <c r="B208">
        <v>131590.01827449599</v>
      </c>
      <c r="C208">
        <v>106725.43540767601</v>
      </c>
      <c r="D208">
        <v>156454.60114131699</v>
      </c>
      <c r="E208">
        <v>93562.920325558094</v>
      </c>
      <c r="F208">
        <v>169617.116223435</v>
      </c>
    </row>
    <row r="209" spans="1:6" x14ac:dyDescent="0.25">
      <c r="A209">
        <v>582</v>
      </c>
      <c r="B209">
        <v>131787.87044154899</v>
      </c>
      <c r="C209">
        <v>106864.10586683999</v>
      </c>
      <c r="D209">
        <v>156711.635016257</v>
      </c>
      <c r="E209">
        <v>93670.2618810024</v>
      </c>
      <c r="F209">
        <v>169905.479002095</v>
      </c>
    </row>
    <row r="210" spans="1:6" x14ac:dyDescent="0.25">
      <c r="A210">
        <v>583</v>
      </c>
      <c r="B210">
        <v>131985.72260860101</v>
      </c>
      <c r="C210">
        <v>107002.916521013</v>
      </c>
      <c r="D210">
        <v>156968.52869618899</v>
      </c>
      <c r="E210">
        <v>93777.817846210397</v>
      </c>
      <c r="F210">
        <v>170193.62737099201</v>
      </c>
    </row>
    <row r="211" spans="1:6" x14ac:dyDescent="0.25">
      <c r="A211">
        <v>584</v>
      </c>
      <c r="B211">
        <v>132183.57477565299</v>
      </c>
      <c r="C211">
        <v>107141.86637857</v>
      </c>
      <c r="D211">
        <v>157225.28317273699</v>
      </c>
      <c r="E211">
        <v>93885.586704622794</v>
      </c>
      <c r="F211">
        <v>170481.56284668401</v>
      </c>
    </row>
    <row r="212" spans="1:6" x14ac:dyDescent="0.25">
      <c r="A212">
        <v>585</v>
      </c>
      <c r="B212">
        <v>132381.42694270599</v>
      </c>
      <c r="C212">
        <v>107280.95445952201</v>
      </c>
      <c r="D212">
        <v>157481.89942589001</v>
      </c>
      <c r="E212">
        <v>93993.566957474904</v>
      </c>
      <c r="F212">
        <v>170769.28692793701</v>
      </c>
    </row>
    <row r="213" spans="1:6" x14ac:dyDescent="0.25">
      <c r="A213">
        <v>586</v>
      </c>
      <c r="B213">
        <v>132579.279109758</v>
      </c>
      <c r="C213">
        <v>107420.179795323</v>
      </c>
      <c r="D213">
        <v>157738.37842419301</v>
      </c>
      <c r="E213">
        <v>94101.757123505304</v>
      </c>
      <c r="F213">
        <v>171056.80109601101</v>
      </c>
    </row>
    <row r="214" spans="1:6" x14ac:dyDescent="0.25">
      <c r="A214">
        <v>587</v>
      </c>
      <c r="B214">
        <v>132777.13127681101</v>
      </c>
      <c r="C214">
        <v>107559.541428688</v>
      </c>
      <c r="D214">
        <v>157994.72112493301</v>
      </c>
      <c r="E214">
        <v>94210.155738670903</v>
      </c>
      <c r="F214">
        <v>171344.10681495001</v>
      </c>
    </row>
    <row r="215" spans="1:6" x14ac:dyDescent="0.25">
      <c r="A215">
        <v>588</v>
      </c>
      <c r="B215">
        <v>132974.98344386299</v>
      </c>
      <c r="C215">
        <v>107699.038413406</v>
      </c>
      <c r="D215">
        <v>158250.92847432001</v>
      </c>
      <c r="E215">
        <v>94318.761355868497</v>
      </c>
      <c r="F215">
        <v>171631.205531858</v>
      </c>
    </row>
    <row r="216" spans="1:6" x14ac:dyDescent="0.25">
      <c r="A216">
        <v>589</v>
      </c>
      <c r="B216">
        <v>133172.835610915</v>
      </c>
      <c r="C216">
        <v>107838.669814166</v>
      </c>
      <c r="D216">
        <v>158507.001407665</v>
      </c>
      <c r="E216">
        <v>94427.572544661205</v>
      </c>
      <c r="F216">
        <v>171918.09867717</v>
      </c>
    </row>
    <row r="217" spans="1:6" x14ac:dyDescent="0.25">
      <c r="A217">
        <v>590</v>
      </c>
      <c r="B217">
        <v>133370.68777796801</v>
      </c>
      <c r="C217">
        <v>107978.434706377</v>
      </c>
      <c r="D217">
        <v>158762.940849559</v>
      </c>
      <c r="E217">
        <v>94536.587891011106</v>
      </c>
      <c r="F217">
        <v>172204.78766492399</v>
      </c>
    </row>
    <row r="218" spans="1:6" x14ac:dyDescent="0.25">
      <c r="A218">
        <v>591</v>
      </c>
      <c r="B218">
        <v>133568.53994501999</v>
      </c>
      <c r="C218">
        <v>108118.332176001</v>
      </c>
      <c r="D218">
        <v>159018.747714039</v>
      </c>
      <c r="E218">
        <v>94645.805997017305</v>
      </c>
      <c r="F218">
        <v>172491.273893023</v>
      </c>
    </row>
    <row r="219" spans="1:6" x14ac:dyDescent="0.25">
      <c r="A219">
        <v>592</v>
      </c>
      <c r="B219">
        <v>133766.39211207299</v>
      </c>
      <c r="C219">
        <v>108258.361319384</v>
      </c>
      <c r="D219">
        <v>159274.422904762</v>
      </c>
      <c r="E219">
        <v>94755.225480659094</v>
      </c>
      <c r="F219">
        <v>172777.55874348601</v>
      </c>
    </row>
    <row r="220" spans="1:6" x14ac:dyDescent="0.25">
      <c r="A220">
        <v>593</v>
      </c>
      <c r="B220">
        <v>133964.24427912501</v>
      </c>
      <c r="C220">
        <v>108398.521243089</v>
      </c>
      <c r="D220">
        <v>159529.96731516099</v>
      </c>
      <c r="E220">
        <v>94864.844975544998</v>
      </c>
      <c r="F220">
        <v>173063.643582705</v>
      </c>
    </row>
    <row r="221" spans="1:6" x14ac:dyDescent="0.25">
      <c r="A221">
        <v>594</v>
      </c>
      <c r="B221">
        <v>134162.09644617699</v>
      </c>
      <c r="C221">
        <v>108538.81106374</v>
      </c>
      <c r="D221">
        <v>159785.38182861501</v>
      </c>
      <c r="E221">
        <v>94974.663130665605</v>
      </c>
      <c r="F221">
        <v>173349.52976168899</v>
      </c>
    </row>
    <row r="222" spans="1:6" x14ac:dyDescent="0.25">
      <c r="A222">
        <v>595</v>
      </c>
      <c r="B222">
        <v>134359.94861322999</v>
      </c>
      <c r="C222">
        <v>108679.22990786</v>
      </c>
      <c r="D222">
        <v>160040.6673186</v>
      </c>
      <c r="E222">
        <v>95084.678610153205</v>
      </c>
      <c r="F222">
        <v>173635.218616306</v>
      </c>
    </row>
    <row r="223" spans="1:6" x14ac:dyDescent="0.25">
      <c r="A223">
        <v>596</v>
      </c>
      <c r="B223">
        <v>134557.80078028201</v>
      </c>
      <c r="C223">
        <v>108819.77691171601</v>
      </c>
      <c r="D223">
        <v>160295.82464884801</v>
      </c>
      <c r="E223">
        <v>95194.890093044407</v>
      </c>
      <c r="F223">
        <v>173920.71146752001</v>
      </c>
    </row>
    <row r="224" spans="1:6" x14ac:dyDescent="0.25">
      <c r="A224">
        <v>597</v>
      </c>
      <c r="B224">
        <v>134755.65294733399</v>
      </c>
      <c r="C224">
        <v>108960.451221172</v>
      </c>
      <c r="D224">
        <v>160550.854673497</v>
      </c>
      <c r="E224">
        <v>95305.296273048996</v>
      </c>
      <c r="F224">
        <v>174206.00962162</v>
      </c>
    </row>
    <row r="225" spans="1:6" x14ac:dyDescent="0.25">
      <c r="A225">
        <v>598</v>
      </c>
      <c r="B225">
        <v>134953.50511438699</v>
      </c>
      <c r="C225">
        <v>109101.251991536</v>
      </c>
      <c r="D225">
        <v>160805.75823723699</v>
      </c>
      <c r="E225">
        <v>95415.895858322503</v>
      </c>
      <c r="F225">
        <v>174491.11437045099</v>
      </c>
    </row>
    <row r="226" spans="1:6" x14ac:dyDescent="0.25">
      <c r="A226">
        <v>599</v>
      </c>
      <c r="B226">
        <v>135151.35728143901</v>
      </c>
      <c r="C226">
        <v>109242.17838741701</v>
      </c>
      <c r="D226">
        <v>161060.53617546201</v>
      </c>
      <c r="E226">
        <v>95526.687571243398</v>
      </c>
      <c r="F226">
        <v>174776.02699163501</v>
      </c>
    </row>
    <row r="227" spans="1:6" x14ac:dyDescent="0.25">
      <c r="A227">
        <v>600</v>
      </c>
      <c r="B227">
        <v>135349.20944849201</v>
      </c>
      <c r="C227">
        <v>109383.22958257901</v>
      </c>
      <c r="D227">
        <v>161315.18931440401</v>
      </c>
      <c r="E227">
        <v>95637.670148195102</v>
      </c>
      <c r="F227">
        <v>175060.748748788</v>
      </c>
    </row>
    <row r="228" spans="1:6" x14ac:dyDescent="0.25">
      <c r="A228">
        <v>601</v>
      </c>
      <c r="B228">
        <v>135547.06161554399</v>
      </c>
      <c r="C228">
        <v>109524.404759806</v>
      </c>
      <c r="D228">
        <v>161569.71847128199</v>
      </c>
      <c r="E228">
        <v>95748.842339351701</v>
      </c>
      <c r="F228">
        <v>175345.28089173601</v>
      </c>
    </row>
    <row r="229" spans="1:6" x14ac:dyDescent="0.25">
      <c r="A229">
        <v>602</v>
      </c>
      <c r="B229">
        <v>135744.91378259601</v>
      </c>
      <c r="C229">
        <v>109665.70311076001</v>
      </c>
      <c r="D229">
        <v>161824.12445443301</v>
      </c>
      <c r="E229">
        <v>95860.202908468505</v>
      </c>
      <c r="F229">
        <v>175629.62465672399</v>
      </c>
    </row>
    <row r="230" spans="1:6" x14ac:dyDescent="0.25">
      <c r="A230">
        <v>603</v>
      </c>
      <c r="B230">
        <v>135942.76594964901</v>
      </c>
      <c r="C230">
        <v>109807.12383585</v>
      </c>
      <c r="D230">
        <v>162078.40806344699</v>
      </c>
      <c r="E230">
        <v>95971.750632676107</v>
      </c>
      <c r="F230">
        <v>175913.78126662099</v>
      </c>
    </row>
    <row r="231" spans="1:6" x14ac:dyDescent="0.25">
      <c r="A231">
        <v>604</v>
      </c>
      <c r="B231">
        <v>136140.61811670099</v>
      </c>
      <c r="C231">
        <v>109948.666144099</v>
      </c>
      <c r="D231">
        <v>162332.57008930299</v>
      </c>
      <c r="E231">
        <v>96083.484302278695</v>
      </c>
      <c r="F231">
        <v>176197.751931123</v>
      </c>
    </row>
    <row r="232" spans="1:6" x14ac:dyDescent="0.25">
      <c r="A232">
        <v>605</v>
      </c>
      <c r="B232">
        <v>136338.47028375301</v>
      </c>
      <c r="C232">
        <v>110090.329253014</v>
      </c>
      <c r="D232">
        <v>162586.611314493</v>
      </c>
      <c r="E232">
        <v>96195.4027205561</v>
      </c>
      <c r="F232">
        <v>176481.53784695099</v>
      </c>
    </row>
    <row r="233" spans="1:6" x14ac:dyDescent="0.25">
      <c r="A233">
        <v>606</v>
      </c>
      <c r="B233">
        <v>136536.32245080601</v>
      </c>
      <c r="C233">
        <v>110232.112388458</v>
      </c>
      <c r="D233">
        <v>162840.532513154</v>
      </c>
      <c r="E233">
        <v>96307.504703569997</v>
      </c>
      <c r="F233">
        <v>176765.14019804201</v>
      </c>
    </row>
    <row r="234" spans="1:6" x14ac:dyDescent="0.25">
      <c r="A234">
        <v>607</v>
      </c>
      <c r="B234">
        <v>136734.17461785799</v>
      </c>
      <c r="C234">
        <v>110374.014784529</v>
      </c>
      <c r="D234">
        <v>163094.33445118699</v>
      </c>
      <c r="E234">
        <v>96419.789079973605</v>
      </c>
      <c r="F234">
        <v>177048.56015574301</v>
      </c>
    </row>
    <row r="235" spans="1:6" x14ac:dyDescent="0.25">
      <c r="A235">
        <v>608</v>
      </c>
      <c r="B235">
        <v>136932.026784911</v>
      </c>
      <c r="C235">
        <v>110516.035683436</v>
      </c>
      <c r="D235">
        <v>163348.017886385</v>
      </c>
      <c r="E235">
        <v>96532.2546908246</v>
      </c>
      <c r="F235">
        <v>177331.79887899701</v>
      </c>
    </row>
    <row r="236" spans="1:6" x14ac:dyDescent="0.25">
      <c r="A236">
        <v>609</v>
      </c>
      <c r="B236">
        <v>137129.87895196301</v>
      </c>
      <c r="C236">
        <v>110658.174335378</v>
      </c>
      <c r="D236">
        <v>163601.583568548</v>
      </c>
      <c r="E236">
        <v>96644.900389402595</v>
      </c>
      <c r="F236">
        <v>177614.857514523</v>
      </c>
    </row>
    <row r="237" spans="1:6" x14ac:dyDescent="0.25">
      <c r="A237">
        <v>610</v>
      </c>
      <c r="B237">
        <v>137327.73111901499</v>
      </c>
      <c r="C237">
        <v>110800.429998429</v>
      </c>
      <c r="D237">
        <v>163855.03223960099</v>
      </c>
      <c r="E237">
        <v>96757.725041028796</v>
      </c>
      <c r="F237">
        <v>177897.73719700199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9923-2846-4340-B721-4E87D6CEC8D6}">
  <sheetPr codeName="Sheet9"/>
  <dimension ref="A1:BD601"/>
  <sheetViews>
    <sheetView tabSelected="1" zoomScale="85" zoomScaleNormal="85" workbookViewId="0">
      <pane xSplit="4" ySplit="1" topLeftCell="E381" activePane="bottomRight" state="frozen"/>
      <selection activeCell="D1" sqref="D1"/>
      <selection pane="topRight" activeCell="E1" sqref="E1"/>
      <selection pane="bottomLeft" activeCell="D2" sqref="D2"/>
      <selection pane="bottomRight" activeCell="X389" sqref="X388:X389"/>
    </sheetView>
  </sheetViews>
  <sheetFormatPr defaultColWidth="9.140625" defaultRowHeight="15" outlineLevelCol="1" x14ac:dyDescent="0.25"/>
  <cols>
    <col min="1" max="3" width="9.140625" style="32" customWidth="1"/>
    <col min="4" max="4" width="9.85546875" style="32" bestFit="1" customWidth="1"/>
    <col min="5" max="5" width="11.28515625" style="32" customWidth="1"/>
    <col min="6" max="17" width="8.85546875" style="32" customWidth="1"/>
    <col min="18" max="18" width="9.85546875" style="32" bestFit="1" customWidth="1"/>
    <col min="19" max="29" width="9.140625" style="27" customWidth="1" outlineLevel="1"/>
    <col min="30" max="30" width="5.7109375" style="36" bestFit="1" customWidth="1"/>
    <col min="31" max="31" width="13.5703125" style="32" bestFit="1" customWidth="1"/>
    <col min="32" max="36" width="8.85546875" style="32" customWidth="1"/>
    <col min="37" max="37" width="8.7109375" style="32" customWidth="1"/>
    <col min="38" max="38" width="2.5703125" style="32" customWidth="1"/>
    <col min="39" max="39" width="11.28515625" style="32" customWidth="1"/>
    <col min="40" max="44" width="9.42578125" style="32" bestFit="1" customWidth="1"/>
    <col min="45" max="56" width="9.140625" style="31"/>
    <col min="57" max="16384" width="9.140625" style="32"/>
  </cols>
  <sheetData>
    <row r="1" spans="1:56" s="22" customFormat="1" ht="120" x14ac:dyDescent="0.25">
      <c r="A1" s="14" t="s">
        <v>7</v>
      </c>
      <c r="B1" s="14" t="s">
        <v>8</v>
      </c>
      <c r="C1" s="14"/>
      <c r="D1" s="14" t="s">
        <v>0</v>
      </c>
      <c r="E1" s="15" t="str">
        <f>" "&amp;IF(ISBLANK(table!G1),NA(),table!G1)&amp;" SA"</f>
        <v xml:space="preserve"> Advance Retail Sales: Food Services and Drinking Places SA</v>
      </c>
      <c r="F1" s="14" t="s">
        <v>4</v>
      </c>
      <c r="G1" s="14" t="s">
        <v>2</v>
      </c>
      <c r="H1" s="16" t="s">
        <v>29</v>
      </c>
      <c r="I1" s="14" t="s">
        <v>3</v>
      </c>
      <c r="J1" s="14" t="s">
        <v>5</v>
      </c>
      <c r="K1" s="14" t="s">
        <v>38</v>
      </c>
      <c r="L1" s="16" t="s">
        <v>37</v>
      </c>
      <c r="M1" s="14" t="s">
        <v>36</v>
      </c>
      <c r="N1" s="55"/>
      <c r="O1" s="14" t="s">
        <v>39</v>
      </c>
      <c r="P1" s="16" t="s">
        <v>40</v>
      </c>
      <c r="Q1" s="14" t="s">
        <v>41</v>
      </c>
      <c r="R1" s="55" t="s">
        <v>30</v>
      </c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8"/>
      <c r="AE1" s="19" t="str">
        <f>E1</f>
        <v xml:space="preserve"> Advance Retail Sales: Food Services and Drinking Places SA</v>
      </c>
      <c r="AF1" s="19" t="str">
        <f>H1</f>
        <v>Forecast</v>
      </c>
      <c r="AG1" s="19" t="str">
        <f>G1</f>
        <v>Lo.80</v>
      </c>
      <c r="AH1" s="19" t="str">
        <f>I1</f>
        <v>Hi.80</v>
      </c>
      <c r="AI1" s="19" t="str">
        <f>F1</f>
        <v>Lo.95</v>
      </c>
      <c r="AJ1" s="19" t="str">
        <f>J1</f>
        <v>Hi.95</v>
      </c>
      <c r="AK1" s="19" t="s">
        <v>9</v>
      </c>
      <c r="AL1" s="20"/>
      <c r="AM1" s="19" t="str">
        <f>AE1</f>
        <v xml:space="preserve"> Advance Retail Sales: Food Services and Drinking Places SA</v>
      </c>
      <c r="AN1" s="19" t="str">
        <f t="shared" ref="AN1:AQ1" si="0">AF1</f>
        <v>Forecast</v>
      </c>
      <c r="AO1" s="19" t="str">
        <f t="shared" si="0"/>
        <v>Lo.80</v>
      </c>
      <c r="AP1" s="19" t="str">
        <f t="shared" si="0"/>
        <v>Hi.80</v>
      </c>
      <c r="AQ1" s="19" t="str">
        <f t="shared" si="0"/>
        <v>Lo.95</v>
      </c>
      <c r="AR1" s="19" t="str">
        <f>AJ1</f>
        <v>Hi.95</v>
      </c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</row>
    <row r="2" spans="1:56" x14ac:dyDescent="0.25">
      <c r="A2" s="23">
        <f>MONTH(D2)</f>
        <v>1</v>
      </c>
      <c r="B2" s="23">
        <f>YEAR(D2)</f>
        <v>1992</v>
      </c>
      <c r="C2" s="23">
        <v>1</v>
      </c>
      <c r="D2" s="24">
        <v>33604</v>
      </c>
      <c r="E2" s="25">
        <f>IF(ISBLANK(table!G2),NA(),table!G2)</f>
        <v>17170</v>
      </c>
      <c r="F2" s="25" t="e">
        <f>IFERROR(IF(AND(ISERROR($E3),ISERROR(INDEX(RestSAF!E$2:E$13,MATCH(RestSA!$C2,RestSAF!$A$2:$A$13,0)))),$E2,INDEX(RestSAF!E$2:E$13,MATCH(RestSA!$C2,RestSAF!$A$2:$A$13,0))),NA())</f>
        <v>#N/A</v>
      </c>
      <c r="G2" s="25" t="e">
        <f>IFERROR(IF(AND(ISERROR($E3),ISERROR(INDEX(RestSAF!C$2:C$13,MATCH(RestSA!$C2,RestSAF!$A$2:$A$13,0)))),$E2,INDEX(RestSAF!C$2:C$13,MATCH(RestSA!$C2,RestSAF!$A$2:$A$13,0))),NA())</f>
        <v>#N/A</v>
      </c>
      <c r="H2" s="26" t="e">
        <f>IFERROR(IF(AND(ISERROR($E3),ISERROR(INDEX(RestSAF!B$2:B$13,MATCH(RestSA!$C2,RestSAF!$A$2:$A$13,0)))),$E2,INDEX(RestSAF!B$2:B$13,MATCH(RestSA!$C2,RestSAF!$A$2:$A$13,0))),NA())</f>
        <v>#N/A</v>
      </c>
      <c r="I2" s="25" t="e">
        <f>IFERROR(IF(AND(ISERROR($E3),ISERROR(INDEX(RestSAF!D$2:D$13,MATCH(RestSA!$C2,RestSAF!$A$2:$A$13,0)))),$E2,INDEX(RestSAF!D$2:D$13,MATCH(RestSA!$C2,RestSAF!$A$2:$A$13,0))),NA())</f>
        <v>#N/A</v>
      </c>
      <c r="J2" s="25" t="e">
        <f>IFERROR(IF(AND(ISERROR($E3),ISERROR(INDEX(RestSAF!F$2:F$13,MATCH(RestSA!$C2,RestSAF!$A$2:$A$13,0)))),$E2,INDEX(RestSAF!F$2:F$13,MATCH(RestSA!$C2,RestSAF!$A$2:$A$13,0))),NA())</f>
        <v>#N/A</v>
      </c>
      <c r="K2" s="25"/>
      <c r="L2" s="26"/>
      <c r="M2" s="25"/>
      <c r="N2" s="56">
        <f>E2/GrocerySA!E2</f>
        <v>0.61684929046164905</v>
      </c>
      <c r="O2" s="25"/>
      <c r="P2" s="26"/>
      <c r="Q2" s="25"/>
      <c r="R2" s="56">
        <f>E2+GrocerySA!E2</f>
        <v>45005</v>
      </c>
      <c r="AD2" s="28" cm="1">
        <f t="array" ref="AD2:AD32">_xlfn.UNIQUE(B2:B373)</f>
        <v>1992</v>
      </c>
      <c r="AE2" s="25">
        <f t="shared" ref="AE2:AE32" si="1">IF(SUMIFS(E$2:E$373,$B$2:$B$373,$AD2,E$2:E$373,"&lt;&gt;#N/A")=0,NA(),SUMIFS(E$2:E$373,$B$2:$B$373,$AD2,E$2:E$373,"&lt;&gt;#N/A"))</f>
        <v>202688</v>
      </c>
      <c r="AF2" s="25" t="e">
        <f t="shared" ref="AF2:AF32" ca="1" si="2">IF($AD2&lt;YEAR(TODAY())-1,NA(),IF($AD2=YEAR(TODAY())-1,$AE2,IF(SUMIFS(H$2:H$373,$B$2:$B$373,$AD2,H$2:H$373,"&lt;&gt;#N/A")=0,NA(),SUMIFS(H$2:H$373,$B$2:$B$373,$AD2,H$2:H$373,"&lt;&gt;#N/A")+SUMIFS($E$2:$E$373,$B$2:$B$373,$AD2,$E$2:$E$373,"&lt;&gt;#N/A"))))</f>
        <v>#N/A</v>
      </c>
      <c r="AG2" s="25" t="e">
        <f t="shared" ref="AG2:AG32" ca="1" si="3">IF($AD2&lt;YEAR(TODAY())-1,NA(),IF($AD2=YEAR(TODAY())-1,$AE2,IF(SUMIFS(G$2:G$373,$B$2:$B$373,$AD2,G$2:G$373,"&lt;&gt;#N/A")=0,NA(),SUMIFS(G$2:G$373,$B$2:$B$373,$AD2,G$2:G$373,"&lt;&gt;#N/A")+SUMIFS($E$2:$E$373,$B$2:$B$373,$AD2,$E$2:$E$373,"&lt;&gt;#N/A"))))</f>
        <v>#N/A</v>
      </c>
      <c r="AH2" s="25" t="e">
        <f t="shared" ref="AH2:AH32" ca="1" si="4">IF($AD2&lt;YEAR(TODAY())-1,NA(),IF($AD2=YEAR(TODAY())-1,$AE2,IF(SUMIFS(I$2:I$373,$B$2:$B$373,$AD2,I$2:I$373,"&lt;&gt;#N/A")=0,NA(),SUMIFS(I$2:I$373,$B$2:$B$373,$AD2,I$2:I$373,"&lt;&gt;#N/A")+SUMIFS($E$2:$E$373,$B$2:$B$373,$AD2,$E$2:$E$373,"&lt;&gt;#N/A"))))</f>
        <v>#N/A</v>
      </c>
      <c r="AI2" s="25" t="e">
        <f t="shared" ref="AI2:AI32" ca="1" si="5">IF($AD2&lt;YEAR(TODAY())-1,NA(),IF($AD2=YEAR(TODAY())-1,$AE2,IF(SUMIFS(F$2:F$373,$B$2:$B$373,$AD2,F$2:F$373,"&lt;&gt;#N/A")=0,NA(),SUMIFS(F$2:F$373,$B$2:$B$373,$AD2,F$2:F$373,"&lt;&gt;#N/A")+SUMIFS($E$2:$E$373,$B$2:$B$373,$AD2,$E$2:$E$373,"&lt;&gt;#N/A"))))</f>
        <v>#N/A</v>
      </c>
      <c r="AJ2" s="25" t="e">
        <f t="shared" ref="AJ2:AJ32" ca="1" si="6">IF($AD2&lt;YEAR(TODAY())-1,NA(),IF($AD2=YEAR(TODAY())-1,$AE2,IF(SUMIFS(J$2:J$373,$B$2:$B$373,$AD2,J$2:J$373,"&lt;&gt;#N/A")=0,NA(),SUMIFS(J$2:J$373,$B$2:$B$373,$AD2,J$2:J$373,"&lt;&gt;#N/A")+SUMIFS($E$2:$E$373,$B$2:$B$373,$AD2,$E$2:$E$373,"&lt;&gt;#N/A"))))</f>
        <v>#N/A</v>
      </c>
      <c r="AK2" s="23">
        <v>0</v>
      </c>
      <c r="AL2" s="29"/>
      <c r="AM2" s="30"/>
      <c r="AN2" s="30"/>
      <c r="AO2" s="30"/>
      <c r="AP2" s="30"/>
      <c r="AQ2" s="30"/>
      <c r="AR2" s="30"/>
    </row>
    <row r="3" spans="1:56" x14ac:dyDescent="0.25">
      <c r="A3" s="23">
        <f t="shared" ref="A3:A66" si="7">MONTH(D3)</f>
        <v>2</v>
      </c>
      <c r="B3" s="23">
        <f t="shared" ref="B3:B66" si="8">YEAR(D3)</f>
        <v>1992</v>
      </c>
      <c r="C3" s="23">
        <v>2</v>
      </c>
      <c r="D3" s="24">
        <v>33635</v>
      </c>
      <c r="E3" s="25">
        <f>IF(ISBLANK(table!G3),NA(),table!G3)</f>
        <v>16990</v>
      </c>
      <c r="F3" s="25" t="e">
        <f>IFERROR(IF(AND(ISERROR($E4),ISERROR(INDEX(RestSAF!E$2:E$13,MATCH(RestSA!$C3,RestSAF!$A$2:$A$13,0)))),$E3,INDEX(RestSAF!E$2:E$13,MATCH(RestSA!$C3,RestSAF!$A$2:$A$13,0))),NA())</f>
        <v>#N/A</v>
      </c>
      <c r="G3" s="25" t="e">
        <f>IFERROR(IF(AND(ISERROR($E4),ISERROR(INDEX(RestSAF!C$2:C$13,MATCH(RestSA!$C3,RestSAF!$A$2:$A$13,0)))),$E3,INDEX(RestSAF!C$2:C$13,MATCH(RestSA!$C3,RestSAF!$A$2:$A$13,0))),NA())</f>
        <v>#N/A</v>
      </c>
      <c r="H3" s="26" t="e">
        <f>IFERROR(IF(AND(ISERROR($E4),ISERROR(INDEX(RestSAF!B$2:B$13,MATCH(RestSA!$C3,RestSAF!$A$2:$A$13,0)))),$E3,INDEX(RestSAF!B$2:B$13,MATCH(RestSA!$C3,RestSAF!$A$2:$A$13,0))),NA())</f>
        <v>#N/A</v>
      </c>
      <c r="I3" s="25" t="e">
        <f>IFERROR(IF(AND(ISERROR($E4),ISERROR(INDEX(RestSAF!D$2:D$13,MATCH(RestSA!$C3,RestSAF!$A$2:$A$13,0)))),$E3,INDEX(RestSAF!D$2:D$13,MATCH(RestSA!$C3,RestSAF!$A$2:$A$13,0))),NA())</f>
        <v>#N/A</v>
      </c>
      <c r="J3" s="25" t="e">
        <f>IFERROR(IF(AND(ISERROR($E4),ISERROR(INDEX(RestSAF!F$2:F$13,MATCH(RestSA!$C3,RestSAF!$A$2:$A$13,0)))),$E3,INDEX(RestSAF!F$2:F$13,MATCH(RestSA!$C3,RestSAF!$A$2:$A$13,0))),NA())</f>
        <v>#N/A</v>
      </c>
      <c r="K3" s="25"/>
      <c r="L3" s="26"/>
      <c r="M3" s="25"/>
      <c r="N3" s="56">
        <f>E3/GrocerySA!E3</f>
        <v>0.61291486291486297</v>
      </c>
      <c r="O3" s="25"/>
      <c r="P3" s="26"/>
      <c r="Q3" s="25"/>
      <c r="R3" s="56">
        <f>E3+GrocerySA!E3</f>
        <v>44710</v>
      </c>
      <c r="AD3" s="28">
        <v>1993</v>
      </c>
      <c r="AE3" s="25">
        <f t="shared" si="1"/>
        <v>215439</v>
      </c>
      <c r="AF3" s="25" t="e">
        <f t="shared" ca="1" si="2"/>
        <v>#N/A</v>
      </c>
      <c r="AG3" s="25" t="e">
        <f t="shared" ca="1" si="3"/>
        <v>#N/A</v>
      </c>
      <c r="AH3" s="25" t="e">
        <f t="shared" ca="1" si="4"/>
        <v>#N/A</v>
      </c>
      <c r="AI3" s="25" t="e">
        <f t="shared" ca="1" si="5"/>
        <v>#N/A</v>
      </c>
      <c r="AJ3" s="25" t="e">
        <f t="shared" ca="1" si="6"/>
        <v>#N/A</v>
      </c>
      <c r="AK3" s="23">
        <v>0</v>
      </c>
      <c r="AL3" s="29"/>
      <c r="AM3" s="33">
        <f t="shared" ref="AM3:AR32" si="9">(AE3-$AE2)/$AE2</f>
        <v>6.2909496368803289E-2</v>
      </c>
      <c r="AN3" s="33" t="e">
        <f t="shared" ca="1" si="9"/>
        <v>#N/A</v>
      </c>
      <c r="AO3" s="33" t="e">
        <f t="shared" ca="1" si="9"/>
        <v>#N/A</v>
      </c>
      <c r="AP3" s="33" t="e">
        <f t="shared" ca="1" si="9"/>
        <v>#N/A</v>
      </c>
      <c r="AQ3" s="33" t="e">
        <f t="shared" ca="1" si="9"/>
        <v>#N/A</v>
      </c>
      <c r="AR3" s="33" t="e">
        <f t="shared" ca="1" si="9"/>
        <v>#N/A</v>
      </c>
    </row>
    <row r="4" spans="1:56" x14ac:dyDescent="0.25">
      <c r="A4" s="23">
        <f t="shared" si="7"/>
        <v>3</v>
      </c>
      <c r="B4" s="23">
        <f t="shared" si="8"/>
        <v>1992</v>
      </c>
      <c r="C4" s="23">
        <v>3</v>
      </c>
      <c r="D4" s="24">
        <v>33664</v>
      </c>
      <c r="E4" s="25">
        <f>IF(ISBLANK(table!G4),NA(),table!G4)</f>
        <v>16916</v>
      </c>
      <c r="F4" s="25" t="e">
        <f>IFERROR(IF(AND(ISERROR($E5),ISERROR(INDEX(RestSAF!E$2:E$13,MATCH(RestSA!$C4,RestSAF!$A$2:$A$13,0)))),$E4,INDEX(RestSAF!E$2:E$13,MATCH(RestSA!$C4,RestSAF!$A$2:$A$13,0))),NA())</f>
        <v>#N/A</v>
      </c>
      <c r="G4" s="25" t="e">
        <f>IFERROR(IF(AND(ISERROR($E5),ISERROR(INDEX(RestSAF!C$2:C$13,MATCH(RestSA!$C4,RestSAF!$A$2:$A$13,0)))),$E4,INDEX(RestSAF!C$2:C$13,MATCH(RestSA!$C4,RestSAF!$A$2:$A$13,0))),NA())</f>
        <v>#N/A</v>
      </c>
      <c r="H4" s="26" t="e">
        <f>IFERROR(IF(AND(ISERROR($E5),ISERROR(INDEX(RestSAF!B$2:B$13,MATCH(RestSA!$C4,RestSAF!$A$2:$A$13,0)))),$E4,INDEX(RestSAF!B$2:B$13,MATCH(RestSA!$C4,RestSAF!$A$2:$A$13,0))),NA())</f>
        <v>#N/A</v>
      </c>
      <c r="I4" s="25" t="e">
        <f>IFERROR(IF(AND(ISERROR($E5),ISERROR(INDEX(RestSAF!D$2:D$13,MATCH(RestSA!$C4,RestSAF!$A$2:$A$13,0)))),$E4,INDEX(RestSAF!D$2:D$13,MATCH(RestSA!$C4,RestSAF!$A$2:$A$13,0))),NA())</f>
        <v>#N/A</v>
      </c>
      <c r="J4" s="25" t="e">
        <f>IFERROR(IF(AND(ISERROR($E5),ISERROR(INDEX(RestSAF!F$2:F$13,MATCH(RestSA!$C4,RestSAF!$A$2:$A$13,0)))),$E4,INDEX(RestSAF!F$2:F$13,MATCH(RestSA!$C4,RestSAF!$A$2:$A$13,0))),NA())</f>
        <v>#N/A</v>
      </c>
      <c r="K4" s="25"/>
      <c r="L4" s="26"/>
      <c r="M4" s="25"/>
      <c r="N4" s="56">
        <f>E4/GrocerySA!E4</f>
        <v>0.6074403906923298</v>
      </c>
      <c r="O4" s="25"/>
      <c r="P4" s="26"/>
      <c r="Q4" s="25"/>
      <c r="R4" s="56">
        <f>E4+GrocerySA!E4</f>
        <v>44764</v>
      </c>
      <c r="AD4" s="28">
        <v>1994</v>
      </c>
      <c r="AE4" s="25">
        <f t="shared" si="1"/>
        <v>224908</v>
      </c>
      <c r="AF4" s="25" t="e">
        <f t="shared" ca="1" si="2"/>
        <v>#N/A</v>
      </c>
      <c r="AG4" s="25" t="e">
        <f t="shared" ca="1" si="3"/>
        <v>#N/A</v>
      </c>
      <c r="AH4" s="25" t="e">
        <f t="shared" ca="1" si="4"/>
        <v>#N/A</v>
      </c>
      <c r="AI4" s="25" t="e">
        <f t="shared" ca="1" si="5"/>
        <v>#N/A</v>
      </c>
      <c r="AJ4" s="25" t="e">
        <f t="shared" ca="1" si="6"/>
        <v>#N/A</v>
      </c>
      <c r="AK4" s="23">
        <v>0</v>
      </c>
      <c r="AL4" s="29"/>
      <c r="AM4" s="33">
        <f t="shared" si="9"/>
        <v>4.3952116376329266E-2</v>
      </c>
      <c r="AN4" s="33" t="e">
        <f t="shared" ca="1" si="9"/>
        <v>#N/A</v>
      </c>
      <c r="AO4" s="33" t="e">
        <f t="shared" ca="1" si="9"/>
        <v>#N/A</v>
      </c>
      <c r="AP4" s="33" t="e">
        <f t="shared" ca="1" si="9"/>
        <v>#N/A</v>
      </c>
      <c r="AQ4" s="33" t="e">
        <f t="shared" ca="1" si="9"/>
        <v>#N/A</v>
      </c>
      <c r="AR4" s="33" t="e">
        <f t="shared" ca="1" si="9"/>
        <v>#N/A</v>
      </c>
    </row>
    <row r="5" spans="1:56" x14ac:dyDescent="0.25">
      <c r="A5" s="23">
        <f t="shared" si="7"/>
        <v>4</v>
      </c>
      <c r="B5" s="23">
        <f t="shared" si="8"/>
        <v>1992</v>
      </c>
      <c r="C5" s="23">
        <v>4</v>
      </c>
      <c r="D5" s="24">
        <v>33695</v>
      </c>
      <c r="E5" s="25">
        <f>IF(ISBLANK(table!G5),NA(),table!G5)</f>
        <v>16677</v>
      </c>
      <c r="F5" s="25" t="e">
        <f>IFERROR(IF(AND(ISERROR($E6),ISERROR(INDEX(RestSAF!E$2:E$13,MATCH(RestSA!$C5,RestSAF!$A$2:$A$13,0)))),$E5,INDEX(RestSAF!E$2:E$13,MATCH(RestSA!$C5,RestSAF!$A$2:$A$13,0))),NA())</f>
        <v>#N/A</v>
      </c>
      <c r="G5" s="25" t="e">
        <f>IFERROR(IF(AND(ISERROR($E6),ISERROR(INDEX(RestSAF!C$2:C$13,MATCH(RestSA!$C5,RestSAF!$A$2:$A$13,0)))),$E5,INDEX(RestSAF!C$2:C$13,MATCH(RestSA!$C5,RestSAF!$A$2:$A$13,0))),NA())</f>
        <v>#N/A</v>
      </c>
      <c r="H5" s="26" t="e">
        <f>IFERROR(IF(AND(ISERROR($E6),ISERROR(INDEX(RestSAF!B$2:B$13,MATCH(RestSA!$C5,RestSAF!$A$2:$A$13,0)))),$E5,INDEX(RestSAF!B$2:B$13,MATCH(RestSA!$C5,RestSAF!$A$2:$A$13,0))),NA())</f>
        <v>#N/A</v>
      </c>
      <c r="I5" s="25" t="e">
        <f>IFERROR(IF(AND(ISERROR($E6),ISERROR(INDEX(RestSAF!D$2:D$13,MATCH(RestSA!$C5,RestSAF!$A$2:$A$13,0)))),$E5,INDEX(RestSAF!D$2:D$13,MATCH(RestSA!$C5,RestSAF!$A$2:$A$13,0))),NA())</f>
        <v>#N/A</v>
      </c>
      <c r="J5" s="25" t="e">
        <f>IFERROR(IF(AND(ISERROR($E6),ISERROR(INDEX(RestSAF!F$2:F$13,MATCH(RestSA!$C5,RestSAF!$A$2:$A$13,0)))),$E5,INDEX(RestSAF!F$2:F$13,MATCH(RestSA!$C5,RestSAF!$A$2:$A$13,0))),NA())</f>
        <v>#N/A</v>
      </c>
      <c r="K5" s="25"/>
      <c r="L5" s="26"/>
      <c r="M5" s="25"/>
      <c r="N5" s="56">
        <f>E5/GrocerySA!E5</f>
        <v>0.5984497793088599</v>
      </c>
      <c r="O5" s="25"/>
      <c r="P5" s="26"/>
      <c r="Q5" s="25"/>
      <c r="R5" s="56">
        <f>E5+GrocerySA!E5</f>
        <v>44544</v>
      </c>
      <c r="AD5" s="28">
        <v>1995</v>
      </c>
      <c r="AE5" s="25">
        <f t="shared" si="1"/>
        <v>233209</v>
      </c>
      <c r="AF5" s="25" t="e">
        <f t="shared" ca="1" si="2"/>
        <v>#N/A</v>
      </c>
      <c r="AG5" s="25" t="e">
        <f t="shared" ca="1" si="3"/>
        <v>#N/A</v>
      </c>
      <c r="AH5" s="25" t="e">
        <f t="shared" ca="1" si="4"/>
        <v>#N/A</v>
      </c>
      <c r="AI5" s="25" t="e">
        <f t="shared" ca="1" si="5"/>
        <v>#N/A</v>
      </c>
      <c r="AJ5" s="25" t="e">
        <f t="shared" ca="1" si="6"/>
        <v>#N/A</v>
      </c>
      <c r="AK5" s="23">
        <v>0</v>
      </c>
      <c r="AL5" s="29"/>
      <c r="AM5" s="33">
        <f t="shared" si="9"/>
        <v>3.6908424778131506E-2</v>
      </c>
      <c r="AN5" s="33" t="e">
        <f t="shared" ca="1" si="9"/>
        <v>#N/A</v>
      </c>
      <c r="AO5" s="33" t="e">
        <f t="shared" ca="1" si="9"/>
        <v>#N/A</v>
      </c>
      <c r="AP5" s="33" t="e">
        <f t="shared" ca="1" si="9"/>
        <v>#N/A</v>
      </c>
      <c r="AQ5" s="33" t="e">
        <f t="shared" ca="1" si="9"/>
        <v>#N/A</v>
      </c>
      <c r="AR5" s="33" t="e">
        <f t="shared" ca="1" si="9"/>
        <v>#N/A</v>
      </c>
    </row>
    <row r="6" spans="1:56" x14ac:dyDescent="0.25">
      <c r="A6" s="23">
        <f t="shared" si="7"/>
        <v>5</v>
      </c>
      <c r="B6" s="23">
        <f t="shared" si="8"/>
        <v>1992</v>
      </c>
      <c r="C6" s="23">
        <v>5</v>
      </c>
      <c r="D6" s="24">
        <v>33725</v>
      </c>
      <c r="E6" s="25">
        <f>IF(ISBLANK(table!G6),NA(),table!G6)</f>
        <v>16602</v>
      </c>
      <c r="F6" s="25" t="e">
        <f>IFERROR(IF(AND(ISERROR($E7),ISERROR(INDEX(RestSAF!E$2:E$13,MATCH(RestSA!$C6,RestSAF!$A$2:$A$13,0)))),$E6,INDEX(RestSAF!E$2:E$13,MATCH(RestSA!$C6,RestSAF!$A$2:$A$13,0))),NA())</f>
        <v>#N/A</v>
      </c>
      <c r="G6" s="25" t="e">
        <f>IFERROR(IF(AND(ISERROR($E7),ISERROR(INDEX(RestSAF!C$2:C$13,MATCH(RestSA!$C6,RestSAF!$A$2:$A$13,0)))),$E6,INDEX(RestSAF!C$2:C$13,MATCH(RestSA!$C6,RestSAF!$A$2:$A$13,0))),NA())</f>
        <v>#N/A</v>
      </c>
      <c r="H6" s="26" t="e">
        <f>IFERROR(IF(AND(ISERROR($E7),ISERROR(INDEX(RestSAF!B$2:B$13,MATCH(RestSA!$C6,RestSAF!$A$2:$A$13,0)))),$E6,INDEX(RestSAF!B$2:B$13,MATCH(RestSA!$C6,RestSAF!$A$2:$A$13,0))),NA())</f>
        <v>#N/A</v>
      </c>
      <c r="I6" s="25" t="e">
        <f>IFERROR(IF(AND(ISERROR($E7),ISERROR(INDEX(RestSAF!D$2:D$13,MATCH(RestSA!$C6,RestSAF!$A$2:$A$13,0)))),$E6,INDEX(RestSAF!D$2:D$13,MATCH(RestSA!$C6,RestSAF!$A$2:$A$13,0))),NA())</f>
        <v>#N/A</v>
      </c>
      <c r="J6" s="25" t="e">
        <f>IFERROR(IF(AND(ISERROR($E7),ISERROR(INDEX(RestSAF!F$2:F$13,MATCH(RestSA!$C6,RestSAF!$A$2:$A$13,0)))),$E6,INDEX(RestSAF!F$2:F$13,MATCH(RestSA!$C6,RestSAF!$A$2:$A$13,0))),NA())</f>
        <v>#N/A</v>
      </c>
      <c r="K6" s="25"/>
      <c r="L6" s="26"/>
      <c r="M6" s="25"/>
      <c r="N6" s="56">
        <f>E6/GrocerySA!E6</f>
        <v>0.59320398756565551</v>
      </c>
      <c r="O6" s="25"/>
      <c r="P6" s="26"/>
      <c r="Q6" s="25"/>
      <c r="R6" s="56">
        <f>E6+GrocerySA!E6</f>
        <v>44589</v>
      </c>
      <c r="AD6" s="28">
        <v>1996</v>
      </c>
      <c r="AE6" s="25">
        <f t="shared" si="1"/>
        <v>241855</v>
      </c>
      <c r="AF6" s="25" t="e">
        <f t="shared" ca="1" si="2"/>
        <v>#N/A</v>
      </c>
      <c r="AG6" s="25" t="e">
        <f t="shared" ca="1" si="3"/>
        <v>#N/A</v>
      </c>
      <c r="AH6" s="25" t="e">
        <f t="shared" ca="1" si="4"/>
        <v>#N/A</v>
      </c>
      <c r="AI6" s="25" t="e">
        <f t="shared" ca="1" si="5"/>
        <v>#N/A</v>
      </c>
      <c r="AJ6" s="25" t="e">
        <f t="shared" ca="1" si="6"/>
        <v>#N/A</v>
      </c>
      <c r="AK6" s="23">
        <v>0</v>
      </c>
      <c r="AL6" s="29"/>
      <c r="AM6" s="33">
        <f t="shared" si="9"/>
        <v>3.7074040881784148E-2</v>
      </c>
      <c r="AN6" s="33" t="e">
        <f t="shared" ca="1" si="9"/>
        <v>#N/A</v>
      </c>
      <c r="AO6" s="33" t="e">
        <f t="shared" ca="1" si="9"/>
        <v>#N/A</v>
      </c>
      <c r="AP6" s="33" t="e">
        <f t="shared" ca="1" si="9"/>
        <v>#N/A</v>
      </c>
      <c r="AQ6" s="33" t="e">
        <f t="shared" ca="1" si="9"/>
        <v>#N/A</v>
      </c>
      <c r="AR6" s="33" t="e">
        <f t="shared" ca="1" si="9"/>
        <v>#N/A</v>
      </c>
    </row>
    <row r="7" spans="1:56" x14ac:dyDescent="0.25">
      <c r="A7" s="23">
        <f t="shared" si="7"/>
        <v>6</v>
      </c>
      <c r="B7" s="23">
        <f t="shared" si="8"/>
        <v>1992</v>
      </c>
      <c r="C7" s="23">
        <v>6</v>
      </c>
      <c r="D7" s="24">
        <v>33756</v>
      </c>
      <c r="E7" s="25">
        <f>IF(ISBLANK(table!G7),NA(),table!G7)</f>
        <v>16277</v>
      </c>
      <c r="F7" s="25" t="e">
        <f>IFERROR(IF(AND(ISERROR($E8),ISERROR(INDEX(RestSAF!E$2:E$13,MATCH(RestSA!$C7,RestSAF!$A$2:$A$13,0)))),$E7,INDEX(RestSAF!E$2:E$13,MATCH(RestSA!$C7,RestSAF!$A$2:$A$13,0))),NA())</f>
        <v>#N/A</v>
      </c>
      <c r="G7" s="25" t="e">
        <f>IFERROR(IF(AND(ISERROR($E8),ISERROR(INDEX(RestSAF!C$2:C$13,MATCH(RestSA!$C7,RestSAF!$A$2:$A$13,0)))),$E7,INDEX(RestSAF!C$2:C$13,MATCH(RestSA!$C7,RestSAF!$A$2:$A$13,0))),NA())</f>
        <v>#N/A</v>
      </c>
      <c r="H7" s="26" t="e">
        <f>IFERROR(IF(AND(ISERROR($E8),ISERROR(INDEX(RestSAF!B$2:B$13,MATCH(RestSA!$C7,RestSAF!$A$2:$A$13,0)))),$E7,INDEX(RestSAF!B$2:B$13,MATCH(RestSA!$C7,RestSAF!$A$2:$A$13,0))),NA())</f>
        <v>#N/A</v>
      </c>
      <c r="I7" s="25" t="e">
        <f>IFERROR(IF(AND(ISERROR($E8),ISERROR(INDEX(RestSAF!D$2:D$13,MATCH(RestSA!$C7,RestSAF!$A$2:$A$13,0)))),$E7,INDEX(RestSAF!D$2:D$13,MATCH(RestSA!$C7,RestSAF!$A$2:$A$13,0))),NA())</f>
        <v>#N/A</v>
      </c>
      <c r="J7" s="25" t="e">
        <f>IFERROR(IF(AND(ISERROR($E8),ISERROR(INDEX(RestSAF!F$2:F$13,MATCH(RestSA!$C7,RestSAF!$A$2:$A$13,0)))),$E7,INDEX(RestSAF!F$2:F$13,MATCH(RestSA!$C7,RestSAF!$A$2:$A$13,0))),NA())</f>
        <v>#N/A</v>
      </c>
      <c r="K7" s="25"/>
      <c r="L7" s="26"/>
      <c r="M7" s="25"/>
      <c r="N7" s="56">
        <f>E7/GrocerySA!E7</f>
        <v>0.58109314197993645</v>
      </c>
      <c r="O7" s="25"/>
      <c r="P7" s="26"/>
      <c r="Q7" s="25"/>
      <c r="R7" s="56">
        <f>E7+GrocerySA!E7</f>
        <v>44288</v>
      </c>
      <c r="AD7" s="28">
        <v>1997</v>
      </c>
      <c r="AE7" s="25">
        <f t="shared" si="1"/>
        <v>257674</v>
      </c>
      <c r="AF7" s="25" t="e">
        <f t="shared" ca="1" si="2"/>
        <v>#N/A</v>
      </c>
      <c r="AG7" s="25" t="e">
        <f t="shared" ca="1" si="3"/>
        <v>#N/A</v>
      </c>
      <c r="AH7" s="25" t="e">
        <f t="shared" ca="1" si="4"/>
        <v>#N/A</v>
      </c>
      <c r="AI7" s="25" t="e">
        <f t="shared" ca="1" si="5"/>
        <v>#N/A</v>
      </c>
      <c r="AJ7" s="25" t="e">
        <f t="shared" ca="1" si="6"/>
        <v>#N/A</v>
      </c>
      <c r="AK7" s="23">
        <v>0</v>
      </c>
      <c r="AL7" s="29"/>
      <c r="AM7" s="33">
        <f t="shared" si="9"/>
        <v>6.5406958714932503E-2</v>
      </c>
      <c r="AN7" s="33" t="e">
        <f t="shared" ca="1" si="9"/>
        <v>#N/A</v>
      </c>
      <c r="AO7" s="33" t="e">
        <f t="shared" ca="1" si="9"/>
        <v>#N/A</v>
      </c>
      <c r="AP7" s="33" t="e">
        <f t="shared" ca="1" si="9"/>
        <v>#N/A</v>
      </c>
      <c r="AQ7" s="33" t="e">
        <f t="shared" ca="1" si="9"/>
        <v>#N/A</v>
      </c>
      <c r="AR7" s="33" t="e">
        <f t="shared" ca="1" si="9"/>
        <v>#N/A</v>
      </c>
    </row>
    <row r="8" spans="1:56" x14ac:dyDescent="0.25">
      <c r="A8" s="23">
        <f t="shared" si="7"/>
        <v>7</v>
      </c>
      <c r="B8" s="23">
        <f t="shared" si="8"/>
        <v>1992</v>
      </c>
      <c r="C8" s="23">
        <v>7</v>
      </c>
      <c r="D8" s="24">
        <v>33786</v>
      </c>
      <c r="E8" s="25">
        <f>IF(ISBLANK(table!G8),NA(),table!G8)</f>
        <v>16496</v>
      </c>
      <c r="F8" s="25" t="e">
        <f>IFERROR(IF(AND(ISERROR($E9),ISERROR(INDEX(RestSAF!E$2:E$13,MATCH(RestSA!$C8,RestSAF!$A$2:$A$13,0)))),$E8,INDEX(RestSAF!E$2:E$13,MATCH(RestSA!$C8,RestSAF!$A$2:$A$13,0))),NA())</f>
        <v>#N/A</v>
      </c>
      <c r="G8" s="25" t="e">
        <f>IFERROR(IF(AND(ISERROR($E9),ISERROR(INDEX(RestSAF!C$2:C$13,MATCH(RestSA!$C8,RestSAF!$A$2:$A$13,0)))),$E8,INDEX(RestSAF!C$2:C$13,MATCH(RestSA!$C8,RestSAF!$A$2:$A$13,0))),NA())</f>
        <v>#N/A</v>
      </c>
      <c r="H8" s="26" t="e">
        <f>IFERROR(IF(AND(ISERROR($E9),ISERROR(INDEX(RestSAF!B$2:B$13,MATCH(RestSA!$C8,RestSAF!$A$2:$A$13,0)))),$E8,INDEX(RestSAF!B$2:B$13,MATCH(RestSA!$C8,RestSAF!$A$2:$A$13,0))),NA())</f>
        <v>#N/A</v>
      </c>
      <c r="I8" s="25" t="e">
        <f>IFERROR(IF(AND(ISERROR($E9),ISERROR(INDEX(RestSAF!D$2:D$13,MATCH(RestSA!$C8,RestSAF!$A$2:$A$13,0)))),$E8,INDEX(RestSAF!D$2:D$13,MATCH(RestSA!$C8,RestSAF!$A$2:$A$13,0))),NA())</f>
        <v>#N/A</v>
      </c>
      <c r="J8" s="25" t="e">
        <f>IFERROR(IF(AND(ISERROR($E9),ISERROR(INDEX(RestSAF!F$2:F$13,MATCH(RestSA!$C8,RestSAF!$A$2:$A$13,0)))),$E8,INDEX(RestSAF!F$2:F$13,MATCH(RestSA!$C8,RestSAF!$A$2:$A$13,0))),NA())</f>
        <v>#N/A</v>
      </c>
      <c r="K8" s="25"/>
      <c r="L8" s="26"/>
      <c r="M8" s="25"/>
      <c r="N8" s="56">
        <f>E8/GrocerySA!E8</f>
        <v>0.58531738991590676</v>
      </c>
      <c r="O8" s="25"/>
      <c r="P8" s="26"/>
      <c r="Q8" s="25"/>
      <c r="R8" s="56">
        <f>E8+GrocerySA!E8</f>
        <v>44679</v>
      </c>
      <c r="AD8" s="28">
        <v>1998</v>
      </c>
      <c r="AE8" s="25">
        <f t="shared" si="1"/>
        <v>271444</v>
      </c>
      <c r="AF8" s="25" t="e">
        <f t="shared" ca="1" si="2"/>
        <v>#N/A</v>
      </c>
      <c r="AG8" s="25" t="e">
        <f t="shared" ca="1" si="3"/>
        <v>#N/A</v>
      </c>
      <c r="AH8" s="25" t="e">
        <f t="shared" ca="1" si="4"/>
        <v>#N/A</v>
      </c>
      <c r="AI8" s="25" t="e">
        <f t="shared" ca="1" si="5"/>
        <v>#N/A</v>
      </c>
      <c r="AJ8" s="25" t="e">
        <f t="shared" ca="1" si="6"/>
        <v>#N/A</v>
      </c>
      <c r="AK8" s="23">
        <v>0</v>
      </c>
      <c r="AL8" s="29"/>
      <c r="AM8" s="33">
        <f t="shared" si="9"/>
        <v>5.3439617501183666E-2</v>
      </c>
      <c r="AN8" s="33" t="e">
        <f t="shared" ca="1" si="9"/>
        <v>#N/A</v>
      </c>
      <c r="AO8" s="33" t="e">
        <f t="shared" ca="1" si="9"/>
        <v>#N/A</v>
      </c>
      <c r="AP8" s="33" t="e">
        <f t="shared" ca="1" si="9"/>
        <v>#N/A</v>
      </c>
      <c r="AQ8" s="33" t="e">
        <f t="shared" ca="1" si="9"/>
        <v>#N/A</v>
      </c>
      <c r="AR8" s="33" t="e">
        <f t="shared" ca="1" si="9"/>
        <v>#N/A</v>
      </c>
    </row>
    <row r="9" spans="1:56" x14ac:dyDescent="0.25">
      <c r="A9" s="23">
        <f t="shared" si="7"/>
        <v>8</v>
      </c>
      <c r="B9" s="23">
        <f t="shared" si="8"/>
        <v>1992</v>
      </c>
      <c r="C9" s="23">
        <v>8</v>
      </c>
      <c r="D9" s="24">
        <v>33817</v>
      </c>
      <c r="E9" s="25">
        <f>IF(ISBLANK(table!G9),NA(),table!G9)</f>
        <v>16733</v>
      </c>
      <c r="F9" s="25" t="e">
        <f>IFERROR(IF(AND(ISERROR($E10),ISERROR(INDEX(RestSAF!E$2:E$13,MATCH(RestSA!$C9,RestSAF!$A$2:$A$13,0)))),$E9,INDEX(RestSAF!E$2:E$13,MATCH(RestSA!$C9,RestSAF!$A$2:$A$13,0))),NA())</f>
        <v>#N/A</v>
      </c>
      <c r="G9" s="25" t="e">
        <f>IFERROR(IF(AND(ISERROR($E10),ISERROR(INDEX(RestSAF!C$2:C$13,MATCH(RestSA!$C9,RestSAF!$A$2:$A$13,0)))),$E9,INDEX(RestSAF!C$2:C$13,MATCH(RestSA!$C9,RestSAF!$A$2:$A$13,0))),NA())</f>
        <v>#N/A</v>
      </c>
      <c r="H9" s="26" t="e">
        <f>IFERROR(IF(AND(ISERROR($E10),ISERROR(INDEX(RestSAF!B$2:B$13,MATCH(RestSA!$C9,RestSAF!$A$2:$A$13,0)))),$E9,INDEX(RestSAF!B$2:B$13,MATCH(RestSA!$C9,RestSAF!$A$2:$A$13,0))),NA())</f>
        <v>#N/A</v>
      </c>
      <c r="I9" s="25" t="e">
        <f>IFERROR(IF(AND(ISERROR($E10),ISERROR(INDEX(RestSAF!D$2:D$13,MATCH(RestSA!$C9,RestSAF!$A$2:$A$13,0)))),$E9,INDEX(RestSAF!D$2:D$13,MATCH(RestSA!$C9,RestSAF!$A$2:$A$13,0))),NA())</f>
        <v>#N/A</v>
      </c>
      <c r="J9" s="25" t="e">
        <f>IFERROR(IF(AND(ISERROR($E10),ISERROR(INDEX(RestSAF!F$2:F$13,MATCH(RestSA!$C9,RestSAF!$A$2:$A$13,0)))),$E9,INDEX(RestSAF!F$2:F$13,MATCH(RestSA!$C9,RestSAF!$A$2:$A$13,0))),NA())</f>
        <v>#N/A</v>
      </c>
      <c r="K9" s="25"/>
      <c r="L9" s="26"/>
      <c r="M9" s="25"/>
      <c r="N9" s="56">
        <f>E9/GrocerySA!E9</f>
        <v>0.59290624335624686</v>
      </c>
      <c r="O9" s="25"/>
      <c r="P9" s="26"/>
      <c r="Q9" s="25"/>
      <c r="R9" s="56">
        <f>E9+GrocerySA!E9</f>
        <v>44955</v>
      </c>
      <c r="AD9" s="28">
        <v>1999</v>
      </c>
      <c r="AE9" s="25">
        <f t="shared" si="1"/>
        <v>283949</v>
      </c>
      <c r="AF9" s="25" t="e">
        <f t="shared" ca="1" si="2"/>
        <v>#N/A</v>
      </c>
      <c r="AG9" s="25" t="e">
        <f t="shared" ca="1" si="3"/>
        <v>#N/A</v>
      </c>
      <c r="AH9" s="25" t="e">
        <f t="shared" ca="1" si="4"/>
        <v>#N/A</v>
      </c>
      <c r="AI9" s="25" t="e">
        <f t="shared" ca="1" si="5"/>
        <v>#N/A</v>
      </c>
      <c r="AJ9" s="25" t="e">
        <f t="shared" ca="1" si="6"/>
        <v>#N/A</v>
      </c>
      <c r="AK9" s="23">
        <v>0</v>
      </c>
      <c r="AL9" s="29"/>
      <c r="AM9" s="33">
        <f t="shared" si="9"/>
        <v>4.606843400480394E-2</v>
      </c>
      <c r="AN9" s="33" t="e">
        <f t="shared" ca="1" si="9"/>
        <v>#N/A</v>
      </c>
      <c r="AO9" s="33" t="e">
        <f t="shared" ca="1" si="9"/>
        <v>#N/A</v>
      </c>
      <c r="AP9" s="33" t="e">
        <f t="shared" ca="1" si="9"/>
        <v>#N/A</v>
      </c>
      <c r="AQ9" s="33" t="e">
        <f t="shared" ca="1" si="9"/>
        <v>#N/A</v>
      </c>
      <c r="AR9" s="33" t="e">
        <f t="shared" ca="1" si="9"/>
        <v>#N/A</v>
      </c>
    </row>
    <row r="10" spans="1:56" x14ac:dyDescent="0.25">
      <c r="A10" s="23">
        <f t="shared" si="7"/>
        <v>9</v>
      </c>
      <c r="B10" s="23">
        <f t="shared" si="8"/>
        <v>1992</v>
      </c>
      <c r="C10" s="23">
        <v>9</v>
      </c>
      <c r="D10" s="24">
        <v>33848</v>
      </c>
      <c r="E10" s="25">
        <f>IF(ISBLANK(table!G10),NA(),table!G10)</f>
        <v>16812</v>
      </c>
      <c r="F10" s="25" t="e">
        <f>IFERROR(IF(AND(ISERROR($E11),ISERROR(INDEX(RestSAF!E$2:E$13,MATCH(RestSA!$C10,RestSAF!$A$2:$A$13,0)))),$E10,INDEX(RestSAF!E$2:E$13,MATCH(RestSA!$C10,RestSAF!$A$2:$A$13,0))),NA())</f>
        <v>#N/A</v>
      </c>
      <c r="G10" s="25" t="e">
        <f>IFERROR(IF(AND(ISERROR($E11),ISERROR(INDEX(RestSAF!C$2:C$13,MATCH(RestSA!$C10,RestSAF!$A$2:$A$13,0)))),$E10,INDEX(RestSAF!C$2:C$13,MATCH(RestSA!$C10,RestSAF!$A$2:$A$13,0))),NA())</f>
        <v>#N/A</v>
      </c>
      <c r="H10" s="26" t="e">
        <f>IFERROR(IF(AND(ISERROR($E11),ISERROR(INDEX(RestSAF!B$2:B$13,MATCH(RestSA!$C10,RestSAF!$A$2:$A$13,0)))),$E10,INDEX(RestSAF!B$2:B$13,MATCH(RestSA!$C10,RestSAF!$A$2:$A$13,0))),NA())</f>
        <v>#N/A</v>
      </c>
      <c r="I10" s="25" t="e">
        <f>IFERROR(IF(AND(ISERROR($E11),ISERROR(INDEX(RestSAF!D$2:D$13,MATCH(RestSA!$C10,RestSAF!$A$2:$A$13,0)))),$E10,INDEX(RestSAF!D$2:D$13,MATCH(RestSA!$C10,RestSAF!$A$2:$A$13,0))),NA())</f>
        <v>#N/A</v>
      </c>
      <c r="J10" s="25" t="e">
        <f>IFERROR(IF(AND(ISERROR($E11),ISERROR(INDEX(RestSAF!F$2:F$13,MATCH(RestSA!$C10,RestSAF!$A$2:$A$13,0)))),$E10,INDEX(RestSAF!F$2:F$13,MATCH(RestSA!$C10,RestSAF!$A$2:$A$13,0))),NA())</f>
        <v>#N/A</v>
      </c>
      <c r="K10" s="25"/>
      <c r="L10" s="26"/>
      <c r="M10" s="25"/>
      <c r="N10" s="56">
        <f>E10/GrocerySA!E10</f>
        <v>0.59782376786857261</v>
      </c>
      <c r="O10" s="25"/>
      <c r="P10" s="26"/>
      <c r="Q10" s="25"/>
      <c r="R10" s="56">
        <f>E10+GrocerySA!E10</f>
        <v>44934</v>
      </c>
      <c r="AD10" s="28">
        <v>2000</v>
      </c>
      <c r="AE10" s="25">
        <f t="shared" si="1"/>
        <v>303576</v>
      </c>
      <c r="AF10" s="25" t="e">
        <f t="shared" ca="1" si="2"/>
        <v>#N/A</v>
      </c>
      <c r="AG10" s="25" t="e">
        <f t="shared" ca="1" si="3"/>
        <v>#N/A</v>
      </c>
      <c r="AH10" s="25" t="e">
        <f t="shared" ca="1" si="4"/>
        <v>#N/A</v>
      </c>
      <c r="AI10" s="25" t="e">
        <f t="shared" ca="1" si="5"/>
        <v>#N/A</v>
      </c>
      <c r="AJ10" s="25" t="e">
        <f t="shared" ca="1" si="6"/>
        <v>#N/A</v>
      </c>
      <c r="AK10" s="23">
        <v>0</v>
      </c>
      <c r="AL10" s="29"/>
      <c r="AM10" s="33">
        <f t="shared" si="9"/>
        <v>6.9121567605450268E-2</v>
      </c>
      <c r="AN10" s="33" t="e">
        <f t="shared" ca="1" si="9"/>
        <v>#N/A</v>
      </c>
      <c r="AO10" s="33" t="e">
        <f t="shared" ca="1" si="9"/>
        <v>#N/A</v>
      </c>
      <c r="AP10" s="33" t="e">
        <f t="shared" ca="1" si="9"/>
        <v>#N/A</v>
      </c>
      <c r="AQ10" s="33" t="e">
        <f t="shared" ca="1" si="9"/>
        <v>#N/A</v>
      </c>
      <c r="AR10" s="33" t="e">
        <f t="shared" ca="1" si="9"/>
        <v>#N/A</v>
      </c>
    </row>
    <row r="11" spans="1:56" x14ac:dyDescent="0.25">
      <c r="A11" s="23">
        <f t="shared" si="7"/>
        <v>10</v>
      </c>
      <c r="B11" s="23">
        <f t="shared" si="8"/>
        <v>1992</v>
      </c>
      <c r="C11" s="23">
        <v>10</v>
      </c>
      <c r="D11" s="24">
        <v>33878</v>
      </c>
      <c r="E11" s="25">
        <f>IF(ISBLANK(table!G11),NA(),table!G11)</f>
        <v>17104</v>
      </c>
      <c r="F11" s="25" t="e">
        <f>IFERROR(IF(AND(ISERROR($E12),ISERROR(INDEX(RestSAF!E$2:E$13,MATCH(RestSA!$C11,RestSAF!$A$2:$A$13,0)))),$E11,INDEX(RestSAF!E$2:E$13,MATCH(RestSA!$C11,RestSAF!$A$2:$A$13,0))),NA())</f>
        <v>#N/A</v>
      </c>
      <c r="G11" s="25" t="e">
        <f>IFERROR(IF(AND(ISERROR($E12),ISERROR(INDEX(RestSAF!C$2:C$13,MATCH(RestSA!$C11,RestSAF!$A$2:$A$13,0)))),$E11,INDEX(RestSAF!C$2:C$13,MATCH(RestSA!$C11,RestSAF!$A$2:$A$13,0))),NA())</f>
        <v>#N/A</v>
      </c>
      <c r="H11" s="26" t="e">
        <f>IFERROR(IF(AND(ISERROR($E12),ISERROR(INDEX(RestSAF!B$2:B$13,MATCH(RestSA!$C11,RestSAF!$A$2:$A$13,0)))),$E11,INDEX(RestSAF!B$2:B$13,MATCH(RestSA!$C11,RestSAF!$A$2:$A$13,0))),NA())</f>
        <v>#N/A</v>
      </c>
      <c r="I11" s="25" t="e">
        <f>IFERROR(IF(AND(ISERROR($E12),ISERROR(INDEX(RestSAF!D$2:D$13,MATCH(RestSA!$C11,RestSAF!$A$2:$A$13,0)))),$E11,INDEX(RestSAF!D$2:D$13,MATCH(RestSA!$C11,RestSAF!$A$2:$A$13,0))),NA())</f>
        <v>#N/A</v>
      </c>
      <c r="J11" s="25" t="e">
        <f>IFERROR(IF(AND(ISERROR($E12),ISERROR(INDEX(RestSAF!F$2:F$13,MATCH(RestSA!$C11,RestSAF!$A$2:$A$13,0)))),$E11,INDEX(RestSAF!F$2:F$13,MATCH(RestSA!$C11,RestSAF!$A$2:$A$13,0))),NA())</f>
        <v>#N/A</v>
      </c>
      <c r="K11" s="25"/>
      <c r="L11" s="26"/>
      <c r="M11" s="25"/>
      <c r="N11" s="56">
        <f>E11/GrocerySA!E11</f>
        <v>0.60378424173962153</v>
      </c>
      <c r="O11" s="25"/>
      <c r="P11" s="26"/>
      <c r="Q11" s="25"/>
      <c r="R11" s="56">
        <f>E11+GrocerySA!E11</f>
        <v>45432</v>
      </c>
      <c r="AD11" s="28">
        <v>2001</v>
      </c>
      <c r="AE11" s="25">
        <f t="shared" si="1"/>
        <v>316966</v>
      </c>
      <c r="AF11" s="25" t="e">
        <f t="shared" ca="1" si="2"/>
        <v>#N/A</v>
      </c>
      <c r="AG11" s="25" t="e">
        <f t="shared" ca="1" si="3"/>
        <v>#N/A</v>
      </c>
      <c r="AH11" s="25" t="e">
        <f t="shared" ca="1" si="4"/>
        <v>#N/A</v>
      </c>
      <c r="AI11" s="25" t="e">
        <f t="shared" ca="1" si="5"/>
        <v>#N/A</v>
      </c>
      <c r="AJ11" s="25" t="e">
        <f t="shared" ca="1" si="6"/>
        <v>#N/A</v>
      </c>
      <c r="AK11" s="23">
        <v>1</v>
      </c>
      <c r="AL11" s="29"/>
      <c r="AM11" s="33">
        <f t="shared" si="9"/>
        <v>4.4107571085988354E-2</v>
      </c>
      <c r="AN11" s="33" t="e">
        <f t="shared" ca="1" si="9"/>
        <v>#N/A</v>
      </c>
      <c r="AO11" s="33" t="e">
        <f t="shared" ca="1" si="9"/>
        <v>#N/A</v>
      </c>
      <c r="AP11" s="33" t="e">
        <f t="shared" ca="1" si="9"/>
        <v>#N/A</v>
      </c>
      <c r="AQ11" s="33" t="e">
        <f t="shared" ca="1" si="9"/>
        <v>#N/A</v>
      </c>
      <c r="AR11" s="33" t="e">
        <f t="shared" ca="1" si="9"/>
        <v>#N/A</v>
      </c>
    </row>
    <row r="12" spans="1:56" x14ac:dyDescent="0.25">
      <c r="A12" s="23">
        <f t="shared" si="7"/>
        <v>11</v>
      </c>
      <c r="B12" s="23">
        <f t="shared" si="8"/>
        <v>1992</v>
      </c>
      <c r="C12" s="23">
        <v>11</v>
      </c>
      <c r="D12" s="24">
        <v>33909</v>
      </c>
      <c r="E12" s="25">
        <f>IF(ISBLANK(table!G12),NA(),table!G12)</f>
        <v>17420</v>
      </c>
      <c r="F12" s="25" t="e">
        <f>IFERROR(IF(AND(ISERROR($E13),ISERROR(INDEX(RestSAF!E$2:E$13,MATCH(RestSA!$C12,RestSAF!$A$2:$A$13,0)))),$E12,INDEX(RestSAF!E$2:E$13,MATCH(RestSA!$C12,RestSAF!$A$2:$A$13,0))),NA())</f>
        <v>#N/A</v>
      </c>
      <c r="G12" s="25" t="e">
        <f>IFERROR(IF(AND(ISERROR($E13),ISERROR(INDEX(RestSAF!C$2:C$13,MATCH(RestSA!$C12,RestSAF!$A$2:$A$13,0)))),$E12,INDEX(RestSAF!C$2:C$13,MATCH(RestSA!$C12,RestSAF!$A$2:$A$13,0))),NA())</f>
        <v>#N/A</v>
      </c>
      <c r="H12" s="26" t="e">
        <f>IFERROR(IF(AND(ISERROR($E13),ISERROR(INDEX(RestSAF!B$2:B$13,MATCH(RestSA!$C12,RestSAF!$A$2:$A$13,0)))),$E12,INDEX(RestSAF!B$2:B$13,MATCH(RestSA!$C12,RestSAF!$A$2:$A$13,0))),NA())</f>
        <v>#N/A</v>
      </c>
      <c r="I12" s="25" t="e">
        <f>IFERROR(IF(AND(ISERROR($E13),ISERROR(INDEX(RestSAF!D$2:D$13,MATCH(RestSA!$C12,RestSAF!$A$2:$A$13,0)))),$E12,INDEX(RestSAF!D$2:D$13,MATCH(RestSA!$C12,RestSAF!$A$2:$A$13,0))),NA())</f>
        <v>#N/A</v>
      </c>
      <c r="J12" s="25" t="e">
        <f>IFERROR(IF(AND(ISERROR($E13),ISERROR(INDEX(RestSAF!F$2:F$13,MATCH(RestSA!$C12,RestSAF!$A$2:$A$13,0)))),$E12,INDEX(RestSAF!F$2:F$13,MATCH(RestSA!$C12,RestSAF!$A$2:$A$13,0))),NA())</f>
        <v>#N/A</v>
      </c>
      <c r="K12" s="25"/>
      <c r="L12" s="26"/>
      <c r="M12" s="25"/>
      <c r="N12" s="56">
        <f>E12/GrocerySA!E12</f>
        <v>0.61808118081180807</v>
      </c>
      <c r="O12" s="25"/>
      <c r="P12" s="26"/>
      <c r="Q12" s="25"/>
      <c r="R12" s="56">
        <f>E12+GrocerySA!E12</f>
        <v>45604</v>
      </c>
      <c r="AD12" s="28">
        <v>2002</v>
      </c>
      <c r="AE12" s="25">
        <f t="shared" si="1"/>
        <v>330815</v>
      </c>
      <c r="AF12" s="25" t="e">
        <f t="shared" ca="1" si="2"/>
        <v>#N/A</v>
      </c>
      <c r="AG12" s="25" t="e">
        <f t="shared" ca="1" si="3"/>
        <v>#N/A</v>
      </c>
      <c r="AH12" s="25" t="e">
        <f t="shared" ca="1" si="4"/>
        <v>#N/A</v>
      </c>
      <c r="AI12" s="25" t="e">
        <f t="shared" ca="1" si="5"/>
        <v>#N/A</v>
      </c>
      <c r="AJ12" s="25" t="e">
        <f t="shared" ca="1" si="6"/>
        <v>#N/A</v>
      </c>
      <c r="AK12" s="23">
        <v>0</v>
      </c>
      <c r="AL12" s="29"/>
      <c r="AM12" s="33">
        <f t="shared" si="9"/>
        <v>4.3692383410208036E-2</v>
      </c>
      <c r="AN12" s="33" t="e">
        <f t="shared" ca="1" si="9"/>
        <v>#N/A</v>
      </c>
      <c r="AO12" s="33" t="e">
        <f t="shared" ca="1" si="9"/>
        <v>#N/A</v>
      </c>
      <c r="AP12" s="33" t="e">
        <f t="shared" ca="1" si="9"/>
        <v>#N/A</v>
      </c>
      <c r="AQ12" s="33" t="e">
        <f t="shared" ca="1" si="9"/>
        <v>#N/A</v>
      </c>
      <c r="AR12" s="33" t="e">
        <f t="shared" ca="1" si="9"/>
        <v>#N/A</v>
      </c>
    </row>
    <row r="13" spans="1:56" x14ac:dyDescent="0.25">
      <c r="A13" s="23">
        <f t="shared" si="7"/>
        <v>12</v>
      </c>
      <c r="B13" s="23">
        <f t="shared" si="8"/>
        <v>1992</v>
      </c>
      <c r="C13" s="23">
        <v>12</v>
      </c>
      <c r="D13" s="24">
        <v>33939</v>
      </c>
      <c r="E13" s="25">
        <f>IF(ISBLANK(table!G13),NA(),table!G13)</f>
        <v>17491</v>
      </c>
      <c r="F13" s="25" t="e">
        <f>IFERROR(IF(AND(ISERROR($E14),ISERROR(INDEX(RestSAF!E$2:E$13,MATCH(RestSA!$C13,RestSAF!$A$2:$A$13,0)))),$E13,INDEX(RestSAF!E$2:E$13,MATCH(RestSA!$C13,RestSAF!$A$2:$A$13,0))),NA())</f>
        <v>#N/A</v>
      </c>
      <c r="G13" s="25" t="e">
        <f>IFERROR(IF(AND(ISERROR($E14),ISERROR(INDEX(RestSAF!C$2:C$13,MATCH(RestSA!$C13,RestSAF!$A$2:$A$13,0)))),$E13,INDEX(RestSAF!C$2:C$13,MATCH(RestSA!$C13,RestSAF!$A$2:$A$13,0))),NA())</f>
        <v>#N/A</v>
      </c>
      <c r="H13" s="26" t="e">
        <f>IFERROR(IF(AND(ISERROR($E14),ISERROR(INDEX(RestSAF!B$2:B$13,MATCH(RestSA!$C13,RestSAF!$A$2:$A$13,0)))),$E13,INDEX(RestSAF!B$2:B$13,MATCH(RestSA!$C13,RestSAF!$A$2:$A$13,0))),NA())</f>
        <v>#N/A</v>
      </c>
      <c r="I13" s="25" t="e">
        <f>IFERROR(IF(AND(ISERROR($E14),ISERROR(INDEX(RestSAF!D$2:D$13,MATCH(RestSA!$C13,RestSAF!$A$2:$A$13,0)))),$E13,INDEX(RestSAF!D$2:D$13,MATCH(RestSA!$C13,RestSAF!$A$2:$A$13,0))),NA())</f>
        <v>#N/A</v>
      </c>
      <c r="J13" s="25" t="e">
        <f>IFERROR(IF(AND(ISERROR($E14),ISERROR(INDEX(RestSAF!F$2:F$13,MATCH(RestSA!$C13,RestSAF!$A$2:$A$13,0)))),$E13,INDEX(RestSAF!F$2:F$13,MATCH(RestSA!$C13,RestSAF!$A$2:$A$13,0))),NA())</f>
        <v>#N/A</v>
      </c>
      <c r="K13" s="25"/>
      <c r="L13" s="26"/>
      <c r="M13" s="25"/>
      <c r="N13" s="56">
        <f>E13/GrocerySA!E13</f>
        <v>0.61952325293096733</v>
      </c>
      <c r="O13" s="25"/>
      <c r="P13" s="26"/>
      <c r="Q13" s="25"/>
      <c r="R13" s="56">
        <f>E13+GrocerySA!E13</f>
        <v>45724</v>
      </c>
      <c r="AD13" s="28">
        <v>2003</v>
      </c>
      <c r="AE13" s="25">
        <f t="shared" si="1"/>
        <v>349994</v>
      </c>
      <c r="AF13" s="25" t="e">
        <f t="shared" ca="1" si="2"/>
        <v>#N/A</v>
      </c>
      <c r="AG13" s="25" t="e">
        <f t="shared" ca="1" si="3"/>
        <v>#N/A</v>
      </c>
      <c r="AH13" s="25" t="e">
        <f t="shared" ca="1" si="4"/>
        <v>#N/A</v>
      </c>
      <c r="AI13" s="25" t="e">
        <f t="shared" ca="1" si="5"/>
        <v>#N/A</v>
      </c>
      <c r="AJ13" s="25" t="e">
        <f t="shared" ca="1" si="6"/>
        <v>#N/A</v>
      </c>
      <c r="AK13" s="23">
        <v>0</v>
      </c>
      <c r="AL13" s="29"/>
      <c r="AM13" s="33">
        <f t="shared" si="9"/>
        <v>5.7975001133564075E-2</v>
      </c>
      <c r="AN13" s="33" t="e">
        <f t="shared" ca="1" si="9"/>
        <v>#N/A</v>
      </c>
      <c r="AO13" s="33" t="e">
        <f t="shared" ca="1" si="9"/>
        <v>#N/A</v>
      </c>
      <c r="AP13" s="33" t="e">
        <f t="shared" ca="1" si="9"/>
        <v>#N/A</v>
      </c>
      <c r="AQ13" s="33" t="e">
        <f t="shared" ca="1" si="9"/>
        <v>#N/A</v>
      </c>
      <c r="AR13" s="33" t="e">
        <f t="shared" ca="1" si="9"/>
        <v>#N/A</v>
      </c>
    </row>
    <row r="14" spans="1:56" x14ac:dyDescent="0.25">
      <c r="A14" s="23">
        <f t="shared" si="7"/>
        <v>1</v>
      </c>
      <c r="B14" s="23">
        <f t="shared" si="8"/>
        <v>1993</v>
      </c>
      <c r="C14" s="23">
        <v>13</v>
      </c>
      <c r="D14" s="24">
        <v>33970</v>
      </c>
      <c r="E14" s="25">
        <f>IF(ISBLANK(table!G14),NA(),table!G14)</f>
        <v>17553</v>
      </c>
      <c r="F14" s="25" t="e">
        <f>IFERROR(IF(AND(ISERROR($E15),ISERROR(INDEX(RestSAF!E$2:E$13,MATCH(RestSA!$C14,RestSAF!$A$2:$A$13,0)))),$E14,INDEX(RestSAF!E$2:E$13,MATCH(RestSA!$C14,RestSAF!$A$2:$A$13,0))),NA())</f>
        <v>#N/A</v>
      </c>
      <c r="G14" s="25" t="e">
        <f>IFERROR(IF(AND(ISERROR($E15),ISERROR(INDEX(RestSAF!C$2:C$13,MATCH(RestSA!$C14,RestSAF!$A$2:$A$13,0)))),$E14,INDEX(RestSAF!C$2:C$13,MATCH(RestSA!$C14,RestSAF!$A$2:$A$13,0))),NA())</f>
        <v>#N/A</v>
      </c>
      <c r="H14" s="26" t="e">
        <f>IFERROR(IF(AND(ISERROR($E15),ISERROR(INDEX(RestSAF!B$2:B$13,MATCH(RestSA!$C14,RestSAF!$A$2:$A$13,0)))),$E14,INDEX(RestSAF!B$2:B$13,MATCH(RestSA!$C14,RestSAF!$A$2:$A$13,0))),NA())</f>
        <v>#N/A</v>
      </c>
      <c r="I14" s="25" t="e">
        <f>IFERROR(IF(AND(ISERROR($E15),ISERROR(INDEX(RestSAF!D$2:D$13,MATCH(RestSA!$C14,RestSAF!$A$2:$A$13,0)))),$E14,INDEX(RestSAF!D$2:D$13,MATCH(RestSA!$C14,RestSAF!$A$2:$A$13,0))),NA())</f>
        <v>#N/A</v>
      </c>
      <c r="J14" s="25" t="e">
        <f>IFERROR(IF(AND(ISERROR($E15),ISERROR(INDEX(RestSAF!F$2:F$13,MATCH(RestSA!$C14,RestSAF!$A$2:$A$13,0)))),$E14,INDEX(RestSAF!F$2:F$13,MATCH(RestSA!$C14,RestSAF!$A$2:$A$13,0))),NA())</f>
        <v>#N/A</v>
      </c>
      <c r="K14" s="25"/>
      <c r="L14" s="26"/>
      <c r="M14" s="25"/>
      <c r="N14" s="56">
        <f>E14/GrocerySA!E14</f>
        <v>0.6220056697377746</v>
      </c>
      <c r="O14" s="25"/>
      <c r="P14" s="26"/>
      <c r="Q14" s="25"/>
      <c r="R14" s="56">
        <f>E14+GrocerySA!E14</f>
        <v>45773</v>
      </c>
      <c r="AD14" s="28">
        <v>2004</v>
      </c>
      <c r="AE14" s="25">
        <f t="shared" si="1"/>
        <v>372654</v>
      </c>
      <c r="AF14" s="25" t="e">
        <f t="shared" ca="1" si="2"/>
        <v>#N/A</v>
      </c>
      <c r="AG14" s="25" t="e">
        <f t="shared" ca="1" si="3"/>
        <v>#N/A</v>
      </c>
      <c r="AH14" s="25" t="e">
        <f t="shared" ca="1" si="4"/>
        <v>#N/A</v>
      </c>
      <c r="AI14" s="25" t="e">
        <f t="shared" ca="1" si="5"/>
        <v>#N/A</v>
      </c>
      <c r="AJ14" s="25" t="e">
        <f t="shared" ca="1" si="6"/>
        <v>#N/A</v>
      </c>
      <c r="AK14" s="23">
        <v>0</v>
      </c>
      <c r="AL14" s="29"/>
      <c r="AM14" s="33">
        <f t="shared" si="9"/>
        <v>6.4743967039434969E-2</v>
      </c>
      <c r="AN14" s="33" t="e">
        <f t="shared" ca="1" si="9"/>
        <v>#N/A</v>
      </c>
      <c r="AO14" s="33" t="e">
        <f t="shared" ca="1" si="9"/>
        <v>#N/A</v>
      </c>
      <c r="AP14" s="33" t="e">
        <f t="shared" ca="1" si="9"/>
        <v>#N/A</v>
      </c>
      <c r="AQ14" s="33" t="e">
        <f t="shared" ca="1" si="9"/>
        <v>#N/A</v>
      </c>
      <c r="AR14" s="33" t="e">
        <f t="shared" ca="1" si="9"/>
        <v>#N/A</v>
      </c>
    </row>
    <row r="15" spans="1:56" x14ac:dyDescent="0.25">
      <c r="A15" s="23">
        <f t="shared" si="7"/>
        <v>2</v>
      </c>
      <c r="B15" s="23">
        <f t="shared" si="8"/>
        <v>1993</v>
      </c>
      <c r="C15" s="23">
        <v>14</v>
      </c>
      <c r="D15" s="24">
        <v>34001</v>
      </c>
      <c r="E15" s="25">
        <f>IF(ISBLANK(table!G15),NA(),table!G15)</f>
        <v>17478</v>
      </c>
      <c r="F15" s="25" t="e">
        <f>IFERROR(IF(AND(ISERROR($E16),ISERROR(INDEX(RestSAF!E$2:E$13,MATCH(RestSA!$C15,RestSAF!$A$2:$A$13,0)))),$E15,INDEX(RestSAF!E$2:E$13,MATCH(RestSA!$C15,RestSAF!$A$2:$A$13,0))),NA())</f>
        <v>#N/A</v>
      </c>
      <c r="G15" s="25" t="e">
        <f>IFERROR(IF(AND(ISERROR($E16),ISERROR(INDEX(RestSAF!C$2:C$13,MATCH(RestSA!$C15,RestSAF!$A$2:$A$13,0)))),$E15,INDEX(RestSAF!C$2:C$13,MATCH(RestSA!$C15,RestSAF!$A$2:$A$13,0))),NA())</f>
        <v>#N/A</v>
      </c>
      <c r="H15" s="26" t="e">
        <f>IFERROR(IF(AND(ISERROR($E16),ISERROR(INDEX(RestSAF!B$2:B$13,MATCH(RestSA!$C15,RestSAF!$A$2:$A$13,0)))),$E15,INDEX(RestSAF!B$2:B$13,MATCH(RestSA!$C15,RestSAF!$A$2:$A$13,0))),NA())</f>
        <v>#N/A</v>
      </c>
      <c r="I15" s="25" t="e">
        <f>IFERROR(IF(AND(ISERROR($E16),ISERROR(INDEX(RestSAF!D$2:D$13,MATCH(RestSA!$C15,RestSAF!$A$2:$A$13,0)))),$E15,INDEX(RestSAF!D$2:D$13,MATCH(RestSA!$C15,RestSAF!$A$2:$A$13,0))),NA())</f>
        <v>#N/A</v>
      </c>
      <c r="J15" s="25" t="e">
        <f>IFERROR(IF(AND(ISERROR($E16),ISERROR(INDEX(RestSAF!F$2:F$13,MATCH(RestSA!$C15,RestSAF!$A$2:$A$13,0)))),$E15,INDEX(RestSAF!F$2:F$13,MATCH(RestSA!$C15,RestSAF!$A$2:$A$13,0))),NA())</f>
        <v>#N/A</v>
      </c>
      <c r="K15" s="25"/>
      <c r="L15" s="26"/>
      <c r="M15" s="25"/>
      <c r="N15" s="56">
        <f>E15/GrocerySA!E15</f>
        <v>0.61501108413385408</v>
      </c>
      <c r="O15" s="25"/>
      <c r="P15" s="26"/>
      <c r="Q15" s="25"/>
      <c r="R15" s="56">
        <f>E15+GrocerySA!E15</f>
        <v>45897</v>
      </c>
      <c r="AD15" s="28">
        <v>2005</v>
      </c>
      <c r="AE15" s="25">
        <f t="shared" si="1"/>
        <v>396492</v>
      </c>
      <c r="AF15" s="25" t="e">
        <f t="shared" ca="1" si="2"/>
        <v>#N/A</v>
      </c>
      <c r="AG15" s="25" t="e">
        <f t="shared" ca="1" si="3"/>
        <v>#N/A</v>
      </c>
      <c r="AH15" s="25" t="e">
        <f t="shared" ca="1" si="4"/>
        <v>#N/A</v>
      </c>
      <c r="AI15" s="25" t="e">
        <f t="shared" ca="1" si="5"/>
        <v>#N/A</v>
      </c>
      <c r="AJ15" s="25" t="e">
        <f t="shared" ca="1" si="6"/>
        <v>#N/A</v>
      </c>
      <c r="AK15" s="23">
        <v>0</v>
      </c>
      <c r="AL15" s="29"/>
      <c r="AM15" s="33">
        <f t="shared" si="9"/>
        <v>6.3968184965141922E-2</v>
      </c>
      <c r="AN15" s="33" t="e">
        <f t="shared" ca="1" si="9"/>
        <v>#N/A</v>
      </c>
      <c r="AO15" s="33" t="e">
        <f t="shared" ca="1" si="9"/>
        <v>#N/A</v>
      </c>
      <c r="AP15" s="33" t="e">
        <f t="shared" ca="1" si="9"/>
        <v>#N/A</v>
      </c>
      <c r="AQ15" s="33" t="e">
        <f t="shared" ca="1" si="9"/>
        <v>#N/A</v>
      </c>
      <c r="AR15" s="33" t="e">
        <f t="shared" ca="1" si="9"/>
        <v>#N/A</v>
      </c>
    </row>
    <row r="16" spans="1:56" x14ac:dyDescent="0.25">
      <c r="A16" s="23">
        <f t="shared" si="7"/>
        <v>3</v>
      </c>
      <c r="B16" s="23">
        <f t="shared" si="8"/>
        <v>1993</v>
      </c>
      <c r="C16" s="23">
        <v>15</v>
      </c>
      <c r="D16" s="24">
        <v>34029</v>
      </c>
      <c r="E16" s="25">
        <f>IF(ISBLANK(table!G16),NA(),table!G16)</f>
        <v>17554</v>
      </c>
      <c r="F16" s="25" t="e">
        <f>IFERROR(IF(AND(ISERROR($E17),ISERROR(INDEX(RestSAF!E$2:E$13,MATCH(RestSA!$C16,RestSAF!$A$2:$A$13,0)))),$E16,INDEX(RestSAF!E$2:E$13,MATCH(RestSA!$C16,RestSAF!$A$2:$A$13,0))),NA())</f>
        <v>#N/A</v>
      </c>
      <c r="G16" s="25" t="e">
        <f>IFERROR(IF(AND(ISERROR($E17),ISERROR(INDEX(RestSAF!C$2:C$13,MATCH(RestSA!$C16,RestSAF!$A$2:$A$13,0)))),$E16,INDEX(RestSAF!C$2:C$13,MATCH(RestSA!$C16,RestSAF!$A$2:$A$13,0))),NA())</f>
        <v>#N/A</v>
      </c>
      <c r="H16" s="26" t="e">
        <f>IFERROR(IF(AND(ISERROR($E17),ISERROR(INDEX(RestSAF!B$2:B$13,MATCH(RestSA!$C16,RestSAF!$A$2:$A$13,0)))),$E16,INDEX(RestSAF!B$2:B$13,MATCH(RestSA!$C16,RestSAF!$A$2:$A$13,0))),NA())</f>
        <v>#N/A</v>
      </c>
      <c r="I16" s="25" t="e">
        <f>IFERROR(IF(AND(ISERROR($E17),ISERROR(INDEX(RestSAF!D$2:D$13,MATCH(RestSA!$C16,RestSAF!$A$2:$A$13,0)))),$E16,INDEX(RestSAF!D$2:D$13,MATCH(RestSA!$C16,RestSAF!$A$2:$A$13,0))),NA())</f>
        <v>#N/A</v>
      </c>
      <c r="J16" s="25" t="e">
        <f>IFERROR(IF(AND(ISERROR($E17),ISERROR(INDEX(RestSAF!F$2:F$13,MATCH(RestSA!$C16,RestSAF!$A$2:$A$13,0)))),$E16,INDEX(RestSAF!F$2:F$13,MATCH(RestSA!$C16,RestSAF!$A$2:$A$13,0))),NA())</f>
        <v>#N/A</v>
      </c>
      <c r="K16" s="25"/>
      <c r="L16" s="26"/>
      <c r="M16" s="25"/>
      <c r="N16" s="56">
        <f>E16/GrocerySA!E16</f>
        <v>0.62012929664040695</v>
      </c>
      <c r="O16" s="25"/>
      <c r="P16" s="26"/>
      <c r="Q16" s="25"/>
      <c r="R16" s="56">
        <f>E16+GrocerySA!E16</f>
        <v>45861</v>
      </c>
      <c r="AD16" s="28">
        <v>2006</v>
      </c>
      <c r="AE16" s="25">
        <f t="shared" si="1"/>
        <v>423263</v>
      </c>
      <c r="AF16" s="25" t="e">
        <f t="shared" ca="1" si="2"/>
        <v>#N/A</v>
      </c>
      <c r="AG16" s="25" t="e">
        <f t="shared" ca="1" si="3"/>
        <v>#N/A</v>
      </c>
      <c r="AH16" s="25" t="e">
        <f t="shared" ca="1" si="4"/>
        <v>#N/A</v>
      </c>
      <c r="AI16" s="25" t="e">
        <f t="shared" ca="1" si="5"/>
        <v>#N/A</v>
      </c>
      <c r="AJ16" s="25" t="e">
        <f t="shared" ca="1" si="6"/>
        <v>#N/A</v>
      </c>
      <c r="AK16" s="23">
        <v>0</v>
      </c>
      <c r="AL16" s="29"/>
      <c r="AM16" s="33">
        <f t="shared" si="9"/>
        <v>6.7519647306881356E-2</v>
      </c>
      <c r="AN16" s="33" t="e">
        <f t="shared" ca="1" si="9"/>
        <v>#N/A</v>
      </c>
      <c r="AO16" s="33" t="e">
        <f t="shared" ca="1" si="9"/>
        <v>#N/A</v>
      </c>
      <c r="AP16" s="33" t="e">
        <f t="shared" ca="1" si="9"/>
        <v>#N/A</v>
      </c>
      <c r="AQ16" s="33" t="e">
        <f t="shared" ca="1" si="9"/>
        <v>#N/A</v>
      </c>
      <c r="AR16" s="33" t="e">
        <f t="shared" ca="1" si="9"/>
        <v>#N/A</v>
      </c>
    </row>
    <row r="17" spans="1:44" x14ac:dyDescent="0.25">
      <c r="A17" s="23">
        <f t="shared" si="7"/>
        <v>4</v>
      </c>
      <c r="B17" s="23">
        <f t="shared" si="8"/>
        <v>1993</v>
      </c>
      <c r="C17" s="23">
        <v>16</v>
      </c>
      <c r="D17" s="24">
        <v>34060</v>
      </c>
      <c r="E17" s="25">
        <f>IF(ISBLANK(table!G17),NA(),table!G17)</f>
        <v>17770</v>
      </c>
      <c r="F17" s="25" t="e">
        <f>IFERROR(IF(AND(ISERROR($E18),ISERROR(INDEX(RestSAF!E$2:E$13,MATCH(RestSA!$C17,RestSAF!$A$2:$A$13,0)))),$E17,INDEX(RestSAF!E$2:E$13,MATCH(RestSA!$C17,RestSAF!$A$2:$A$13,0))),NA())</f>
        <v>#N/A</v>
      </c>
      <c r="G17" s="25" t="e">
        <f>IFERROR(IF(AND(ISERROR($E18),ISERROR(INDEX(RestSAF!C$2:C$13,MATCH(RestSA!$C17,RestSAF!$A$2:$A$13,0)))),$E17,INDEX(RestSAF!C$2:C$13,MATCH(RestSA!$C17,RestSAF!$A$2:$A$13,0))),NA())</f>
        <v>#N/A</v>
      </c>
      <c r="H17" s="26" t="e">
        <f>IFERROR(IF(AND(ISERROR($E18),ISERROR(INDEX(RestSAF!B$2:B$13,MATCH(RestSA!$C17,RestSAF!$A$2:$A$13,0)))),$E17,INDEX(RestSAF!B$2:B$13,MATCH(RestSA!$C17,RestSAF!$A$2:$A$13,0))),NA())</f>
        <v>#N/A</v>
      </c>
      <c r="I17" s="25" t="e">
        <f>IFERROR(IF(AND(ISERROR($E18),ISERROR(INDEX(RestSAF!D$2:D$13,MATCH(RestSA!$C17,RestSAF!$A$2:$A$13,0)))),$E17,INDEX(RestSAF!D$2:D$13,MATCH(RestSA!$C17,RestSAF!$A$2:$A$13,0))),NA())</f>
        <v>#N/A</v>
      </c>
      <c r="J17" s="25" t="e">
        <f>IFERROR(IF(AND(ISERROR($E18),ISERROR(INDEX(RestSAF!F$2:F$13,MATCH(RestSA!$C17,RestSAF!$A$2:$A$13,0)))),$E17,INDEX(RestSAF!F$2:F$13,MATCH(RestSA!$C17,RestSAF!$A$2:$A$13,0))),NA())</f>
        <v>#N/A</v>
      </c>
      <c r="K17" s="25"/>
      <c r="L17" s="26"/>
      <c r="M17" s="25"/>
      <c r="N17" s="56">
        <f>E17/GrocerySA!E17</f>
        <v>0.62643212183170582</v>
      </c>
      <c r="O17" s="25"/>
      <c r="P17" s="26"/>
      <c r="Q17" s="25"/>
      <c r="R17" s="56">
        <f>E17+GrocerySA!E17</f>
        <v>46137</v>
      </c>
      <c r="AD17" s="28">
        <v>2007</v>
      </c>
      <c r="AE17" s="25">
        <f t="shared" si="1"/>
        <v>444987</v>
      </c>
      <c r="AF17" s="25" t="e">
        <f t="shared" ca="1" si="2"/>
        <v>#N/A</v>
      </c>
      <c r="AG17" s="25" t="e">
        <f t="shared" ca="1" si="3"/>
        <v>#N/A</v>
      </c>
      <c r="AH17" s="25" t="e">
        <f t="shared" ca="1" si="4"/>
        <v>#N/A</v>
      </c>
      <c r="AI17" s="25" t="e">
        <f t="shared" ca="1" si="5"/>
        <v>#N/A</v>
      </c>
      <c r="AJ17" s="25" t="e">
        <f t="shared" ca="1" si="6"/>
        <v>#N/A</v>
      </c>
      <c r="AK17" s="23">
        <v>1</v>
      </c>
      <c r="AL17" s="29"/>
      <c r="AM17" s="33">
        <f t="shared" si="9"/>
        <v>5.1325062667892066E-2</v>
      </c>
      <c r="AN17" s="33" t="e">
        <f t="shared" ca="1" si="9"/>
        <v>#N/A</v>
      </c>
      <c r="AO17" s="33" t="e">
        <f t="shared" ca="1" si="9"/>
        <v>#N/A</v>
      </c>
      <c r="AP17" s="33" t="e">
        <f t="shared" ca="1" si="9"/>
        <v>#N/A</v>
      </c>
      <c r="AQ17" s="33" t="e">
        <f t="shared" ca="1" si="9"/>
        <v>#N/A</v>
      </c>
      <c r="AR17" s="33" t="e">
        <f t="shared" ca="1" si="9"/>
        <v>#N/A</v>
      </c>
    </row>
    <row r="18" spans="1:44" x14ac:dyDescent="0.25">
      <c r="A18" s="23">
        <f t="shared" si="7"/>
        <v>5</v>
      </c>
      <c r="B18" s="23">
        <f t="shared" si="8"/>
        <v>1993</v>
      </c>
      <c r="C18" s="23">
        <v>17</v>
      </c>
      <c r="D18" s="24">
        <v>34090</v>
      </c>
      <c r="E18" s="25">
        <f>IF(ISBLANK(table!G18),NA(),table!G18)</f>
        <v>17821</v>
      </c>
      <c r="F18" s="25" t="e">
        <f>IFERROR(IF(AND(ISERROR($E19),ISERROR(INDEX(RestSAF!E$2:E$13,MATCH(RestSA!$C18,RestSAF!$A$2:$A$13,0)))),$E18,INDEX(RestSAF!E$2:E$13,MATCH(RestSA!$C18,RestSAF!$A$2:$A$13,0))),NA())</f>
        <v>#N/A</v>
      </c>
      <c r="G18" s="25" t="e">
        <f>IFERROR(IF(AND(ISERROR($E19),ISERROR(INDEX(RestSAF!C$2:C$13,MATCH(RestSA!$C18,RestSAF!$A$2:$A$13,0)))),$E18,INDEX(RestSAF!C$2:C$13,MATCH(RestSA!$C18,RestSAF!$A$2:$A$13,0))),NA())</f>
        <v>#N/A</v>
      </c>
      <c r="H18" s="26" t="e">
        <f>IFERROR(IF(AND(ISERROR($E19),ISERROR(INDEX(RestSAF!B$2:B$13,MATCH(RestSA!$C18,RestSAF!$A$2:$A$13,0)))),$E18,INDEX(RestSAF!B$2:B$13,MATCH(RestSA!$C18,RestSAF!$A$2:$A$13,0))),NA())</f>
        <v>#N/A</v>
      </c>
      <c r="I18" s="25" t="e">
        <f>IFERROR(IF(AND(ISERROR($E19),ISERROR(INDEX(RestSAF!D$2:D$13,MATCH(RestSA!$C18,RestSAF!$A$2:$A$13,0)))),$E18,INDEX(RestSAF!D$2:D$13,MATCH(RestSA!$C18,RestSAF!$A$2:$A$13,0))),NA())</f>
        <v>#N/A</v>
      </c>
      <c r="J18" s="25" t="e">
        <f>IFERROR(IF(AND(ISERROR($E19),ISERROR(INDEX(RestSAF!F$2:F$13,MATCH(RestSA!$C18,RestSAF!$A$2:$A$13,0)))),$E18,INDEX(RestSAF!F$2:F$13,MATCH(RestSA!$C18,RestSAF!$A$2:$A$13,0))),NA())</f>
        <v>#N/A</v>
      </c>
      <c r="K18" s="25"/>
      <c r="L18" s="26"/>
      <c r="M18" s="25"/>
      <c r="N18" s="56">
        <f>E18/GrocerySA!E18</f>
        <v>0.62780948354822796</v>
      </c>
      <c r="O18" s="25"/>
      <c r="P18" s="26"/>
      <c r="Q18" s="25"/>
      <c r="R18" s="56">
        <f>E18+GrocerySA!E18</f>
        <v>46207</v>
      </c>
      <c r="AD18" s="28">
        <v>2008</v>
      </c>
      <c r="AE18" s="25">
        <f t="shared" si="1"/>
        <v>455683</v>
      </c>
      <c r="AF18" s="25" t="e">
        <f t="shared" ca="1" si="2"/>
        <v>#N/A</v>
      </c>
      <c r="AG18" s="25" t="e">
        <f t="shared" ca="1" si="3"/>
        <v>#N/A</v>
      </c>
      <c r="AH18" s="25" t="e">
        <f t="shared" ca="1" si="4"/>
        <v>#N/A</v>
      </c>
      <c r="AI18" s="25" t="e">
        <f t="shared" ca="1" si="5"/>
        <v>#N/A</v>
      </c>
      <c r="AJ18" s="25" t="e">
        <f t="shared" ca="1" si="6"/>
        <v>#N/A</v>
      </c>
      <c r="AK18" s="23">
        <v>1</v>
      </c>
      <c r="AL18" s="29"/>
      <c r="AM18" s="33">
        <f t="shared" si="9"/>
        <v>2.4036657250661255E-2</v>
      </c>
      <c r="AN18" s="33" t="e">
        <f t="shared" ca="1" si="9"/>
        <v>#N/A</v>
      </c>
      <c r="AO18" s="33" t="e">
        <f t="shared" ca="1" si="9"/>
        <v>#N/A</v>
      </c>
      <c r="AP18" s="33" t="e">
        <f t="shared" ca="1" si="9"/>
        <v>#N/A</v>
      </c>
      <c r="AQ18" s="33" t="e">
        <f t="shared" ca="1" si="9"/>
        <v>#N/A</v>
      </c>
      <c r="AR18" s="33" t="e">
        <f t="shared" ca="1" si="9"/>
        <v>#N/A</v>
      </c>
    </row>
    <row r="19" spans="1:44" x14ac:dyDescent="0.25">
      <c r="A19" s="23">
        <f t="shared" si="7"/>
        <v>6</v>
      </c>
      <c r="B19" s="23">
        <f t="shared" si="8"/>
        <v>1993</v>
      </c>
      <c r="C19" s="23">
        <v>18</v>
      </c>
      <c r="D19" s="24">
        <v>34121</v>
      </c>
      <c r="E19" s="25">
        <f>IF(ISBLANK(table!G19),NA(),table!G19)</f>
        <v>18030</v>
      </c>
      <c r="F19" s="25" t="e">
        <f>IFERROR(IF(AND(ISERROR($E20),ISERROR(INDEX(RestSAF!E$2:E$13,MATCH(RestSA!$C19,RestSAF!$A$2:$A$13,0)))),$E19,INDEX(RestSAF!E$2:E$13,MATCH(RestSA!$C19,RestSAF!$A$2:$A$13,0))),NA())</f>
        <v>#N/A</v>
      </c>
      <c r="G19" s="25" t="e">
        <f>IFERROR(IF(AND(ISERROR($E20),ISERROR(INDEX(RestSAF!C$2:C$13,MATCH(RestSA!$C19,RestSAF!$A$2:$A$13,0)))),$E19,INDEX(RestSAF!C$2:C$13,MATCH(RestSA!$C19,RestSAF!$A$2:$A$13,0))),NA())</f>
        <v>#N/A</v>
      </c>
      <c r="H19" s="26" t="e">
        <f>IFERROR(IF(AND(ISERROR($E20),ISERROR(INDEX(RestSAF!B$2:B$13,MATCH(RestSA!$C19,RestSAF!$A$2:$A$13,0)))),$E19,INDEX(RestSAF!B$2:B$13,MATCH(RestSA!$C19,RestSAF!$A$2:$A$13,0))),NA())</f>
        <v>#N/A</v>
      </c>
      <c r="I19" s="25" t="e">
        <f>IFERROR(IF(AND(ISERROR($E20),ISERROR(INDEX(RestSAF!D$2:D$13,MATCH(RestSA!$C19,RestSAF!$A$2:$A$13,0)))),$E19,INDEX(RestSAF!D$2:D$13,MATCH(RestSA!$C19,RestSAF!$A$2:$A$13,0))),NA())</f>
        <v>#N/A</v>
      </c>
      <c r="J19" s="25" t="e">
        <f>IFERROR(IF(AND(ISERROR($E20),ISERROR(INDEX(RestSAF!F$2:F$13,MATCH(RestSA!$C19,RestSAF!$A$2:$A$13,0)))),$E19,INDEX(RestSAF!F$2:F$13,MATCH(RestSA!$C19,RestSAF!$A$2:$A$13,0))),NA())</f>
        <v>#N/A</v>
      </c>
      <c r="K19" s="25"/>
      <c r="L19" s="26"/>
      <c r="M19" s="25"/>
      <c r="N19" s="56">
        <f>E19/GrocerySA!E19</f>
        <v>0.63537371815202448</v>
      </c>
      <c r="O19" s="25"/>
      <c r="P19" s="26"/>
      <c r="Q19" s="25"/>
      <c r="R19" s="56">
        <f>E19+GrocerySA!E19</f>
        <v>46407</v>
      </c>
      <c r="AD19" s="28">
        <v>2009</v>
      </c>
      <c r="AE19" s="25">
        <f t="shared" si="1"/>
        <v>452548</v>
      </c>
      <c r="AF19" s="25" t="e">
        <f t="shared" ca="1" si="2"/>
        <v>#N/A</v>
      </c>
      <c r="AG19" s="25" t="e">
        <f t="shared" ca="1" si="3"/>
        <v>#N/A</v>
      </c>
      <c r="AH19" s="25" t="e">
        <f t="shared" ca="1" si="4"/>
        <v>#N/A</v>
      </c>
      <c r="AI19" s="25" t="e">
        <f t="shared" ca="1" si="5"/>
        <v>#N/A</v>
      </c>
      <c r="AJ19" s="25" t="e">
        <f t="shared" ca="1" si="6"/>
        <v>#N/A</v>
      </c>
      <c r="AK19" s="23">
        <v>1</v>
      </c>
      <c r="AL19" s="29"/>
      <c r="AM19" s="33">
        <f t="shared" si="9"/>
        <v>-6.8797826559252812E-3</v>
      </c>
      <c r="AN19" s="33" t="e">
        <f t="shared" ca="1" si="9"/>
        <v>#N/A</v>
      </c>
      <c r="AO19" s="33" t="e">
        <f t="shared" ca="1" si="9"/>
        <v>#N/A</v>
      </c>
      <c r="AP19" s="33" t="e">
        <f t="shared" ca="1" si="9"/>
        <v>#N/A</v>
      </c>
      <c r="AQ19" s="33" t="e">
        <f t="shared" ca="1" si="9"/>
        <v>#N/A</v>
      </c>
      <c r="AR19" s="33" t="e">
        <f t="shared" ca="1" si="9"/>
        <v>#N/A</v>
      </c>
    </row>
    <row r="20" spans="1:44" x14ac:dyDescent="0.25">
      <c r="A20" s="23">
        <f t="shared" si="7"/>
        <v>7</v>
      </c>
      <c r="B20" s="23">
        <f t="shared" si="8"/>
        <v>1993</v>
      </c>
      <c r="C20" s="23">
        <v>19</v>
      </c>
      <c r="D20" s="24">
        <v>34151</v>
      </c>
      <c r="E20" s="25">
        <f>IF(ISBLANK(table!G20),NA(),table!G20)</f>
        <v>17927</v>
      </c>
      <c r="F20" s="25" t="e">
        <f>IFERROR(IF(AND(ISERROR($E21),ISERROR(INDEX(RestSAF!E$2:E$13,MATCH(RestSA!$C20,RestSAF!$A$2:$A$13,0)))),$E20,INDEX(RestSAF!E$2:E$13,MATCH(RestSA!$C20,RestSAF!$A$2:$A$13,0))),NA())</f>
        <v>#N/A</v>
      </c>
      <c r="G20" s="25" t="e">
        <f>IFERROR(IF(AND(ISERROR($E21),ISERROR(INDEX(RestSAF!C$2:C$13,MATCH(RestSA!$C20,RestSAF!$A$2:$A$13,0)))),$E20,INDEX(RestSAF!C$2:C$13,MATCH(RestSA!$C20,RestSAF!$A$2:$A$13,0))),NA())</f>
        <v>#N/A</v>
      </c>
      <c r="H20" s="26" t="e">
        <f>IFERROR(IF(AND(ISERROR($E21),ISERROR(INDEX(RestSAF!B$2:B$13,MATCH(RestSA!$C20,RestSAF!$A$2:$A$13,0)))),$E20,INDEX(RestSAF!B$2:B$13,MATCH(RestSA!$C20,RestSAF!$A$2:$A$13,0))),NA())</f>
        <v>#N/A</v>
      </c>
      <c r="I20" s="25" t="e">
        <f>IFERROR(IF(AND(ISERROR($E21),ISERROR(INDEX(RestSAF!D$2:D$13,MATCH(RestSA!$C20,RestSAF!$A$2:$A$13,0)))),$E20,INDEX(RestSAF!D$2:D$13,MATCH(RestSA!$C20,RestSAF!$A$2:$A$13,0))),NA())</f>
        <v>#N/A</v>
      </c>
      <c r="J20" s="25" t="e">
        <f>IFERROR(IF(AND(ISERROR($E21),ISERROR(INDEX(RestSAF!F$2:F$13,MATCH(RestSA!$C20,RestSAF!$A$2:$A$13,0)))),$E20,INDEX(RestSAF!F$2:F$13,MATCH(RestSA!$C20,RestSAF!$A$2:$A$13,0))),NA())</f>
        <v>#N/A</v>
      </c>
      <c r="K20" s="25"/>
      <c r="L20" s="26"/>
      <c r="M20" s="25"/>
      <c r="N20" s="56">
        <f>E20/GrocerySA!E20</f>
        <v>0.62782797506478949</v>
      </c>
      <c r="O20" s="25"/>
      <c r="P20" s="26"/>
      <c r="Q20" s="25"/>
      <c r="R20" s="56">
        <f>E20+GrocerySA!E20</f>
        <v>46481</v>
      </c>
      <c r="AD20" s="28">
        <v>2010</v>
      </c>
      <c r="AE20" s="25">
        <f t="shared" si="1"/>
        <v>467051</v>
      </c>
      <c r="AF20" s="25" t="e">
        <f t="shared" ca="1" si="2"/>
        <v>#N/A</v>
      </c>
      <c r="AG20" s="25" t="e">
        <f t="shared" ca="1" si="3"/>
        <v>#N/A</v>
      </c>
      <c r="AH20" s="25" t="e">
        <f t="shared" ca="1" si="4"/>
        <v>#N/A</v>
      </c>
      <c r="AI20" s="25" t="e">
        <f t="shared" ca="1" si="5"/>
        <v>#N/A</v>
      </c>
      <c r="AJ20" s="25" t="e">
        <f t="shared" ca="1" si="6"/>
        <v>#N/A</v>
      </c>
      <c r="AK20" s="23">
        <v>0</v>
      </c>
      <c r="AL20" s="29"/>
      <c r="AM20" s="33">
        <f t="shared" si="9"/>
        <v>3.2047429222977451E-2</v>
      </c>
      <c r="AN20" s="33" t="e">
        <f t="shared" ca="1" si="9"/>
        <v>#N/A</v>
      </c>
      <c r="AO20" s="33" t="e">
        <f t="shared" ca="1" si="9"/>
        <v>#N/A</v>
      </c>
      <c r="AP20" s="33" t="e">
        <f t="shared" ca="1" si="9"/>
        <v>#N/A</v>
      </c>
      <c r="AQ20" s="33" t="e">
        <f t="shared" ca="1" si="9"/>
        <v>#N/A</v>
      </c>
      <c r="AR20" s="33" t="e">
        <f t="shared" ca="1" si="9"/>
        <v>#N/A</v>
      </c>
    </row>
    <row r="21" spans="1:44" x14ac:dyDescent="0.25">
      <c r="A21" s="23">
        <f t="shared" si="7"/>
        <v>8</v>
      </c>
      <c r="B21" s="23">
        <f t="shared" si="8"/>
        <v>1993</v>
      </c>
      <c r="C21" s="23">
        <v>20</v>
      </c>
      <c r="D21" s="24">
        <v>34182</v>
      </c>
      <c r="E21" s="25">
        <f>IF(ISBLANK(table!G21),NA(),table!G21)</f>
        <v>18201</v>
      </c>
      <c r="F21" s="25" t="e">
        <f>IFERROR(IF(AND(ISERROR($E22),ISERROR(INDEX(RestSAF!E$2:E$13,MATCH(RestSA!$C21,RestSAF!$A$2:$A$13,0)))),$E21,INDEX(RestSAF!E$2:E$13,MATCH(RestSA!$C21,RestSAF!$A$2:$A$13,0))),NA())</f>
        <v>#N/A</v>
      </c>
      <c r="G21" s="25" t="e">
        <f>IFERROR(IF(AND(ISERROR($E22),ISERROR(INDEX(RestSAF!C$2:C$13,MATCH(RestSA!$C21,RestSAF!$A$2:$A$13,0)))),$E21,INDEX(RestSAF!C$2:C$13,MATCH(RestSA!$C21,RestSAF!$A$2:$A$13,0))),NA())</f>
        <v>#N/A</v>
      </c>
      <c r="H21" s="26" t="e">
        <f>IFERROR(IF(AND(ISERROR($E22),ISERROR(INDEX(RestSAF!B$2:B$13,MATCH(RestSA!$C21,RestSAF!$A$2:$A$13,0)))),$E21,INDEX(RestSAF!B$2:B$13,MATCH(RestSA!$C21,RestSAF!$A$2:$A$13,0))),NA())</f>
        <v>#N/A</v>
      </c>
      <c r="I21" s="25" t="e">
        <f>IFERROR(IF(AND(ISERROR($E22),ISERROR(INDEX(RestSAF!D$2:D$13,MATCH(RestSA!$C21,RestSAF!$A$2:$A$13,0)))),$E21,INDEX(RestSAF!D$2:D$13,MATCH(RestSA!$C21,RestSAF!$A$2:$A$13,0))),NA())</f>
        <v>#N/A</v>
      </c>
      <c r="J21" s="25" t="e">
        <f>IFERROR(IF(AND(ISERROR($E22),ISERROR(INDEX(RestSAF!F$2:F$13,MATCH(RestSA!$C21,RestSAF!$A$2:$A$13,0)))),$E21,INDEX(RestSAF!F$2:F$13,MATCH(RestSA!$C21,RestSAF!$A$2:$A$13,0))),NA())</f>
        <v>#N/A</v>
      </c>
      <c r="K21" s="25"/>
      <c r="L21" s="26"/>
      <c r="M21" s="25"/>
      <c r="N21" s="56">
        <f>E21/GrocerySA!E21</f>
        <v>0.64185210001057935</v>
      </c>
      <c r="O21" s="25"/>
      <c r="P21" s="26"/>
      <c r="Q21" s="25"/>
      <c r="R21" s="56">
        <f>E21+GrocerySA!E21</f>
        <v>46558</v>
      </c>
      <c r="AD21" s="28">
        <v>2011</v>
      </c>
      <c r="AE21" s="25">
        <f t="shared" si="1"/>
        <v>495424</v>
      </c>
      <c r="AF21" s="25" t="e">
        <f t="shared" ca="1" si="2"/>
        <v>#N/A</v>
      </c>
      <c r="AG21" s="25" t="e">
        <f t="shared" ca="1" si="3"/>
        <v>#N/A</v>
      </c>
      <c r="AH21" s="25" t="e">
        <f t="shared" ca="1" si="4"/>
        <v>#N/A</v>
      </c>
      <c r="AI21" s="25" t="e">
        <f t="shared" ca="1" si="5"/>
        <v>#N/A</v>
      </c>
      <c r="AJ21" s="25" t="e">
        <f t="shared" ca="1" si="6"/>
        <v>#N/A</v>
      </c>
      <c r="AK21" s="23">
        <v>0</v>
      </c>
      <c r="AL21" s="29"/>
      <c r="AM21" s="33">
        <f t="shared" si="9"/>
        <v>6.0749254364084439E-2</v>
      </c>
      <c r="AN21" s="33" t="e">
        <f t="shared" ca="1" si="9"/>
        <v>#N/A</v>
      </c>
      <c r="AO21" s="33" t="e">
        <f t="shared" ca="1" si="9"/>
        <v>#N/A</v>
      </c>
      <c r="AP21" s="33" t="e">
        <f t="shared" ca="1" si="9"/>
        <v>#N/A</v>
      </c>
      <c r="AQ21" s="33" t="e">
        <f t="shared" ca="1" si="9"/>
        <v>#N/A</v>
      </c>
      <c r="AR21" s="33" t="e">
        <f t="shared" ca="1" si="9"/>
        <v>#N/A</v>
      </c>
    </row>
    <row r="22" spans="1:44" x14ac:dyDescent="0.25">
      <c r="A22" s="23">
        <f t="shared" si="7"/>
        <v>9</v>
      </c>
      <c r="B22" s="23">
        <f t="shared" si="8"/>
        <v>1993</v>
      </c>
      <c r="C22" s="23">
        <v>21</v>
      </c>
      <c r="D22" s="24">
        <v>34213</v>
      </c>
      <c r="E22" s="25">
        <f>IF(ISBLANK(table!G22),NA(),table!G22)</f>
        <v>18515</v>
      </c>
      <c r="F22" s="25" t="e">
        <f>IFERROR(IF(AND(ISERROR($E23),ISERROR(INDEX(RestSAF!E$2:E$13,MATCH(RestSA!$C22,RestSAF!$A$2:$A$13,0)))),$E22,INDEX(RestSAF!E$2:E$13,MATCH(RestSA!$C22,RestSAF!$A$2:$A$13,0))),NA())</f>
        <v>#N/A</v>
      </c>
      <c r="G22" s="25" t="e">
        <f>IFERROR(IF(AND(ISERROR($E23),ISERROR(INDEX(RestSAF!C$2:C$13,MATCH(RestSA!$C22,RestSAF!$A$2:$A$13,0)))),$E22,INDEX(RestSAF!C$2:C$13,MATCH(RestSA!$C22,RestSAF!$A$2:$A$13,0))),NA())</f>
        <v>#N/A</v>
      </c>
      <c r="H22" s="26" t="e">
        <f>IFERROR(IF(AND(ISERROR($E23),ISERROR(INDEX(RestSAF!B$2:B$13,MATCH(RestSA!$C22,RestSAF!$A$2:$A$13,0)))),$E22,INDEX(RestSAF!B$2:B$13,MATCH(RestSA!$C22,RestSAF!$A$2:$A$13,0))),NA())</f>
        <v>#N/A</v>
      </c>
      <c r="I22" s="25" t="e">
        <f>IFERROR(IF(AND(ISERROR($E23),ISERROR(INDEX(RestSAF!D$2:D$13,MATCH(RestSA!$C22,RestSAF!$A$2:$A$13,0)))),$E22,INDEX(RestSAF!D$2:D$13,MATCH(RestSA!$C22,RestSAF!$A$2:$A$13,0))),NA())</f>
        <v>#N/A</v>
      </c>
      <c r="J22" s="25" t="e">
        <f>IFERROR(IF(AND(ISERROR($E23),ISERROR(INDEX(RestSAF!F$2:F$13,MATCH(RestSA!$C22,RestSAF!$A$2:$A$13,0)))),$E22,INDEX(RestSAF!F$2:F$13,MATCH(RestSA!$C22,RestSAF!$A$2:$A$13,0))),NA())</f>
        <v>#N/A</v>
      </c>
      <c r="K22" s="25"/>
      <c r="L22" s="26"/>
      <c r="M22" s="25"/>
      <c r="N22" s="56">
        <f>E22/GrocerySA!E22</f>
        <v>0.65015099374956109</v>
      </c>
      <c r="O22" s="25"/>
      <c r="P22" s="26"/>
      <c r="Q22" s="25"/>
      <c r="R22" s="56">
        <f>E22+GrocerySA!E22</f>
        <v>46993</v>
      </c>
      <c r="AD22" s="28">
        <v>2012</v>
      </c>
      <c r="AE22" s="25">
        <f t="shared" si="1"/>
        <v>523256</v>
      </c>
      <c r="AF22" s="25" t="e">
        <f t="shared" ca="1" si="2"/>
        <v>#N/A</v>
      </c>
      <c r="AG22" s="25" t="e">
        <f t="shared" ca="1" si="3"/>
        <v>#N/A</v>
      </c>
      <c r="AH22" s="25" t="e">
        <f t="shared" ca="1" si="4"/>
        <v>#N/A</v>
      </c>
      <c r="AI22" s="25" t="e">
        <f t="shared" ca="1" si="5"/>
        <v>#N/A</v>
      </c>
      <c r="AJ22" s="25" t="e">
        <f t="shared" ca="1" si="6"/>
        <v>#N/A</v>
      </c>
      <c r="AK22" s="23">
        <v>0</v>
      </c>
      <c r="AL22" s="29"/>
      <c r="AM22" s="33">
        <f t="shared" si="9"/>
        <v>5.6178142358868366E-2</v>
      </c>
      <c r="AN22" s="33" t="e">
        <f t="shared" ca="1" si="9"/>
        <v>#N/A</v>
      </c>
      <c r="AO22" s="33" t="e">
        <f t="shared" ca="1" si="9"/>
        <v>#N/A</v>
      </c>
      <c r="AP22" s="33" t="e">
        <f t="shared" ca="1" si="9"/>
        <v>#N/A</v>
      </c>
      <c r="AQ22" s="33" t="e">
        <f t="shared" ca="1" si="9"/>
        <v>#N/A</v>
      </c>
      <c r="AR22" s="33" t="e">
        <f t="shared" ca="1" si="9"/>
        <v>#N/A</v>
      </c>
    </row>
    <row r="23" spans="1:44" x14ac:dyDescent="0.25">
      <c r="A23" s="23">
        <f t="shared" si="7"/>
        <v>10</v>
      </c>
      <c r="B23" s="23">
        <f t="shared" si="8"/>
        <v>1993</v>
      </c>
      <c r="C23" s="23">
        <v>22</v>
      </c>
      <c r="D23" s="24">
        <v>34243</v>
      </c>
      <c r="E23" s="25">
        <f>IF(ISBLANK(table!G23),NA(),table!G23)</f>
        <v>18199</v>
      </c>
      <c r="F23" s="25" t="e">
        <f>IFERROR(IF(AND(ISERROR($E24),ISERROR(INDEX(RestSAF!E$2:E$251,MATCH(RestSA!$C23,RestSAF!$A$2:$A$251,0)))),$E23,INDEX(RestSAF!E$2:E$251,MATCH(RestSA!$C23,RestSAF!$A$2:$A$251,0))),NA())</f>
        <v>#N/A</v>
      </c>
      <c r="G23" s="25" t="e">
        <f>IFERROR(IF(AND(ISERROR($E24),ISERROR(INDEX(RestSAF!C$2:C$251,MATCH(RestSA!$C23,RestSAF!$A$2:$A$251,0)))),$E23,INDEX(RestSAF!C$2:C$251,MATCH(RestSA!$C23,RestSAF!$A$2:$A$251,0))),NA())</f>
        <v>#N/A</v>
      </c>
      <c r="H23" s="26" t="e">
        <f>IFERROR(IF(AND(ISERROR($E24),ISERROR(INDEX(RestSAF!B$2:B$251,MATCH(RestSA!$C23,RestSAF!$A$2:$A$251,0)))),$E23,INDEX(RestSAF!B$2:B$251,MATCH(RestSA!$C23,RestSAF!$A$2:$A$251,0))),NA())</f>
        <v>#N/A</v>
      </c>
      <c r="I23" s="25" t="e">
        <f>IFERROR(IF(AND(ISERROR($E24),ISERROR(INDEX(RestSAF!D$2:D$251,MATCH(RestSA!$C23,RestSAF!$A$2:$A$251,0)))),$E23,INDEX(RestSAF!D$2:D$251,MATCH(RestSA!$C23,RestSAF!$A$2:$A$251,0))),NA())</f>
        <v>#N/A</v>
      </c>
      <c r="J23" s="25" t="e">
        <f>IFERROR(IF(AND(ISERROR($E24),ISERROR(INDEX(RestSAF!F$2:F$251,MATCH(RestSA!$C23,RestSAF!$A$2:$A$251,0)))),$E23,INDEX(RestSAF!F$2:F$251,MATCH(RestSA!$C23,RestSAF!$A$2:$A$251,0))),NA())</f>
        <v>#N/A</v>
      </c>
      <c r="K23" s="25"/>
      <c r="L23" s="26"/>
      <c r="M23" s="25"/>
      <c r="N23" s="56">
        <f>E23/GrocerySA!E23</f>
        <v>0.63592843664826337</v>
      </c>
      <c r="O23" s="25"/>
      <c r="P23" s="26"/>
      <c r="Q23" s="25"/>
      <c r="R23" s="56">
        <f>E23+GrocerySA!E23</f>
        <v>46817</v>
      </c>
      <c r="AD23" s="28">
        <v>2013</v>
      </c>
      <c r="AE23" s="25">
        <f t="shared" si="1"/>
        <v>543890</v>
      </c>
      <c r="AF23" s="25" t="e">
        <f t="shared" ca="1" si="2"/>
        <v>#N/A</v>
      </c>
      <c r="AG23" s="25" t="e">
        <f t="shared" ca="1" si="3"/>
        <v>#N/A</v>
      </c>
      <c r="AH23" s="25" t="e">
        <f t="shared" ca="1" si="4"/>
        <v>#N/A</v>
      </c>
      <c r="AI23" s="25" t="e">
        <f t="shared" ca="1" si="5"/>
        <v>#N/A</v>
      </c>
      <c r="AJ23" s="25" t="e">
        <f t="shared" ca="1" si="6"/>
        <v>#N/A</v>
      </c>
      <c r="AK23" s="23">
        <v>0</v>
      </c>
      <c r="AL23" s="29"/>
      <c r="AM23" s="33">
        <f t="shared" si="9"/>
        <v>3.9433852645741278E-2</v>
      </c>
      <c r="AN23" s="33" t="e">
        <f t="shared" ca="1" si="9"/>
        <v>#N/A</v>
      </c>
      <c r="AO23" s="33" t="e">
        <f t="shared" ca="1" si="9"/>
        <v>#N/A</v>
      </c>
      <c r="AP23" s="33" t="e">
        <f t="shared" ca="1" si="9"/>
        <v>#N/A</v>
      </c>
      <c r="AQ23" s="33" t="e">
        <f t="shared" ca="1" si="9"/>
        <v>#N/A</v>
      </c>
      <c r="AR23" s="33" t="e">
        <f t="shared" ca="1" si="9"/>
        <v>#N/A</v>
      </c>
    </row>
    <row r="24" spans="1:44" x14ac:dyDescent="0.25">
      <c r="A24" s="23">
        <f t="shared" si="7"/>
        <v>11</v>
      </c>
      <c r="B24" s="23">
        <f t="shared" si="8"/>
        <v>1993</v>
      </c>
      <c r="C24" s="23">
        <v>23</v>
      </c>
      <c r="D24" s="24">
        <v>34274</v>
      </c>
      <c r="E24" s="25">
        <f>IF(ISBLANK(table!G24),NA(),table!G24)</f>
        <v>18153</v>
      </c>
      <c r="F24" s="25" t="e">
        <f>IFERROR(IF(AND(ISERROR($E25),ISERROR(INDEX(RestSAF!E$2:E$251,MATCH(RestSA!$C24,RestSAF!$A$2:$A$251,0)))),$E24,INDEX(RestSAF!E$2:E$251,MATCH(RestSA!$C24,RestSAF!$A$2:$A$251,0))),NA())</f>
        <v>#N/A</v>
      </c>
      <c r="G24" s="25" t="e">
        <f>IFERROR(IF(AND(ISERROR($E25),ISERROR(INDEX(RestSAF!C$2:C$251,MATCH(RestSA!$C24,RestSAF!$A$2:$A$251,0)))),$E24,INDEX(RestSAF!C$2:C$251,MATCH(RestSA!$C24,RestSAF!$A$2:$A$251,0))),NA())</f>
        <v>#N/A</v>
      </c>
      <c r="H24" s="26" t="e">
        <f>IFERROR(IF(AND(ISERROR($E25),ISERROR(INDEX(RestSAF!B$2:B$251,MATCH(RestSA!$C24,RestSAF!$A$2:$A$251,0)))),$E24,INDEX(RestSAF!B$2:B$251,MATCH(RestSA!$C24,RestSAF!$A$2:$A$251,0))),NA())</f>
        <v>#N/A</v>
      </c>
      <c r="I24" s="25" t="e">
        <f>IFERROR(IF(AND(ISERROR($E25),ISERROR(INDEX(RestSAF!D$2:D$251,MATCH(RestSA!$C24,RestSAF!$A$2:$A$251,0)))),$E24,INDEX(RestSAF!D$2:D$251,MATCH(RestSA!$C24,RestSAF!$A$2:$A$251,0))),NA())</f>
        <v>#N/A</v>
      </c>
      <c r="J24" s="25" t="e">
        <f>IFERROR(IF(AND(ISERROR($E25),ISERROR(INDEX(RestSAF!F$2:F$251,MATCH(RestSA!$C24,RestSAF!$A$2:$A$251,0)))),$E24,INDEX(RestSAF!F$2:F$251,MATCH(RestSA!$C24,RestSAF!$A$2:$A$251,0))),NA())</f>
        <v>#N/A</v>
      </c>
      <c r="K24" s="25"/>
      <c r="L24" s="26"/>
      <c r="M24" s="25"/>
      <c r="N24" s="56">
        <f>E24/GrocerySA!E24</f>
        <v>0.6341659388646288</v>
      </c>
      <c r="O24" s="25"/>
      <c r="P24" s="26"/>
      <c r="Q24" s="25"/>
      <c r="R24" s="56">
        <f>E24+GrocerySA!E24</f>
        <v>46778</v>
      </c>
      <c r="AD24" s="28">
        <v>2014</v>
      </c>
      <c r="AE24" s="25">
        <f t="shared" si="1"/>
        <v>577118</v>
      </c>
      <c r="AF24" s="25" t="e">
        <f t="shared" ca="1" si="2"/>
        <v>#N/A</v>
      </c>
      <c r="AG24" s="25" t="e">
        <f t="shared" ca="1" si="3"/>
        <v>#N/A</v>
      </c>
      <c r="AH24" s="25" t="e">
        <f t="shared" ca="1" si="4"/>
        <v>#N/A</v>
      </c>
      <c r="AI24" s="25" t="e">
        <f t="shared" ca="1" si="5"/>
        <v>#N/A</v>
      </c>
      <c r="AJ24" s="25" t="e">
        <f t="shared" ca="1" si="6"/>
        <v>#N/A</v>
      </c>
      <c r="AK24" s="23">
        <v>0</v>
      </c>
      <c r="AL24" s="29"/>
      <c r="AM24" s="33">
        <f t="shared" si="9"/>
        <v>6.1093235764584752E-2</v>
      </c>
      <c r="AN24" s="33" t="e">
        <f t="shared" ca="1" si="9"/>
        <v>#N/A</v>
      </c>
      <c r="AO24" s="33" t="e">
        <f t="shared" ca="1" si="9"/>
        <v>#N/A</v>
      </c>
      <c r="AP24" s="33" t="e">
        <f t="shared" ca="1" si="9"/>
        <v>#N/A</v>
      </c>
      <c r="AQ24" s="33" t="e">
        <f t="shared" ca="1" si="9"/>
        <v>#N/A</v>
      </c>
      <c r="AR24" s="33" t="e">
        <f t="shared" ca="1" si="9"/>
        <v>#N/A</v>
      </c>
    </row>
    <row r="25" spans="1:44" x14ac:dyDescent="0.25">
      <c r="A25" s="23">
        <f t="shared" si="7"/>
        <v>12</v>
      </c>
      <c r="B25" s="23">
        <f t="shared" si="8"/>
        <v>1993</v>
      </c>
      <c r="C25" s="23">
        <v>24</v>
      </c>
      <c r="D25" s="24">
        <v>34304</v>
      </c>
      <c r="E25" s="25">
        <f>IF(ISBLANK(table!G25),NA(),table!G25)</f>
        <v>18238</v>
      </c>
      <c r="F25" s="25" t="e">
        <f>IFERROR(IF(AND(ISERROR($E26),ISERROR(INDEX(RestSAF!E$2:E$251,MATCH(RestSA!$C25,RestSAF!$A$2:$A$251,0)))),$E25,INDEX(RestSAF!E$2:E$251,MATCH(RestSA!$C25,RestSAF!$A$2:$A$251,0))),NA())</f>
        <v>#N/A</v>
      </c>
      <c r="G25" s="25" t="e">
        <f>IFERROR(IF(AND(ISERROR($E26),ISERROR(INDEX(RestSAF!C$2:C$251,MATCH(RestSA!$C25,RestSAF!$A$2:$A$251,0)))),$E25,INDEX(RestSAF!C$2:C$251,MATCH(RestSA!$C25,RestSAF!$A$2:$A$251,0))),NA())</f>
        <v>#N/A</v>
      </c>
      <c r="H25" s="26" t="e">
        <f>IFERROR(IF(AND(ISERROR($E26),ISERROR(INDEX(RestSAF!B$2:B$251,MATCH(RestSA!$C25,RestSAF!$A$2:$A$251,0)))),$E25,INDEX(RestSAF!B$2:B$251,MATCH(RestSA!$C25,RestSAF!$A$2:$A$251,0))),NA())</f>
        <v>#N/A</v>
      </c>
      <c r="I25" s="25" t="e">
        <f>IFERROR(IF(AND(ISERROR($E26),ISERROR(INDEX(RestSAF!D$2:D$251,MATCH(RestSA!$C25,RestSAF!$A$2:$A$251,0)))),$E25,INDEX(RestSAF!D$2:D$251,MATCH(RestSA!$C25,RestSAF!$A$2:$A$251,0))),NA())</f>
        <v>#N/A</v>
      </c>
      <c r="J25" s="25" t="e">
        <f>IFERROR(IF(AND(ISERROR($E26),ISERROR(INDEX(RestSAF!F$2:F$251,MATCH(RestSA!$C25,RestSAF!$A$2:$A$251,0)))),$E25,INDEX(RestSAF!F$2:F$251,MATCH(RestSA!$C25,RestSAF!$A$2:$A$251,0))),NA())</f>
        <v>#N/A</v>
      </c>
      <c r="K25" s="25"/>
      <c r="L25" s="26"/>
      <c r="M25" s="25"/>
      <c r="N25" s="56">
        <f>E25/GrocerySA!E25</f>
        <v>0.63385813088659504</v>
      </c>
      <c r="O25" s="25"/>
      <c r="P25" s="26"/>
      <c r="Q25" s="25"/>
      <c r="R25" s="56">
        <f>E25+GrocerySA!E25</f>
        <v>47011</v>
      </c>
      <c r="AD25" s="28">
        <v>2015</v>
      </c>
      <c r="AE25" s="25">
        <f t="shared" si="1"/>
        <v>624376</v>
      </c>
      <c r="AF25" s="25" t="e">
        <f t="shared" ca="1" si="2"/>
        <v>#N/A</v>
      </c>
      <c r="AG25" s="25" t="e">
        <f t="shared" ca="1" si="3"/>
        <v>#N/A</v>
      </c>
      <c r="AH25" s="25" t="e">
        <f t="shared" ca="1" si="4"/>
        <v>#N/A</v>
      </c>
      <c r="AI25" s="25" t="e">
        <f t="shared" ca="1" si="5"/>
        <v>#N/A</v>
      </c>
      <c r="AJ25" s="25" t="e">
        <f t="shared" ca="1" si="6"/>
        <v>#N/A</v>
      </c>
      <c r="AK25" s="23">
        <v>0</v>
      </c>
      <c r="AL25" s="29"/>
      <c r="AM25" s="33">
        <f t="shared" si="9"/>
        <v>8.1886200049210045E-2</v>
      </c>
      <c r="AN25" s="33" t="e">
        <f t="shared" ca="1" si="9"/>
        <v>#N/A</v>
      </c>
      <c r="AO25" s="33" t="e">
        <f t="shared" ca="1" si="9"/>
        <v>#N/A</v>
      </c>
      <c r="AP25" s="33" t="e">
        <f t="shared" ca="1" si="9"/>
        <v>#N/A</v>
      </c>
      <c r="AQ25" s="33" t="e">
        <f t="shared" ca="1" si="9"/>
        <v>#N/A</v>
      </c>
      <c r="AR25" s="33" t="e">
        <f t="shared" ca="1" si="9"/>
        <v>#N/A</v>
      </c>
    </row>
    <row r="26" spans="1:44" x14ac:dyDescent="0.25">
      <c r="A26" s="23">
        <f t="shared" si="7"/>
        <v>1</v>
      </c>
      <c r="B26" s="23">
        <f t="shared" si="8"/>
        <v>1994</v>
      </c>
      <c r="C26" s="23">
        <v>25</v>
      </c>
      <c r="D26" s="24">
        <v>34335</v>
      </c>
      <c r="E26" s="25">
        <f>IF(ISBLANK(table!G26),NA(),table!G26)</f>
        <v>17624</v>
      </c>
      <c r="F26" s="25" t="e">
        <f>IFERROR(IF(AND(ISERROR($E27),ISERROR(INDEX(RestSAF!E$2:E$251,MATCH(RestSA!$C26,RestSAF!$A$2:$A$251,0)))),$E26,INDEX(RestSAF!E$2:E$251,MATCH(RestSA!$C26,RestSAF!$A$2:$A$251,0))),NA())</f>
        <v>#N/A</v>
      </c>
      <c r="G26" s="25" t="e">
        <f>IFERROR(IF(AND(ISERROR($E27),ISERROR(INDEX(RestSAF!C$2:C$251,MATCH(RestSA!$C26,RestSAF!$A$2:$A$251,0)))),$E26,INDEX(RestSAF!C$2:C$251,MATCH(RestSA!$C26,RestSAF!$A$2:$A$251,0))),NA())</f>
        <v>#N/A</v>
      </c>
      <c r="H26" s="26" t="e">
        <f>IFERROR(IF(AND(ISERROR($E27),ISERROR(INDEX(RestSAF!B$2:B$251,MATCH(RestSA!$C26,RestSAF!$A$2:$A$251,0)))),$E26,INDEX(RestSAF!B$2:B$251,MATCH(RestSA!$C26,RestSAF!$A$2:$A$251,0))),NA())</f>
        <v>#N/A</v>
      </c>
      <c r="I26" s="25" t="e">
        <f>IFERROR(IF(AND(ISERROR($E27),ISERROR(INDEX(RestSAF!D$2:D$251,MATCH(RestSA!$C26,RestSAF!$A$2:$A$251,0)))),$E26,INDEX(RestSAF!D$2:D$251,MATCH(RestSA!$C26,RestSAF!$A$2:$A$251,0))),NA())</f>
        <v>#N/A</v>
      </c>
      <c r="J26" s="25" t="e">
        <f>IFERROR(IF(AND(ISERROR($E27),ISERROR(INDEX(RestSAF!F$2:F$251,MATCH(RestSA!$C26,RestSAF!$A$2:$A$251,0)))),$E26,INDEX(RestSAF!F$2:F$251,MATCH(RestSA!$C26,RestSAF!$A$2:$A$251,0))),NA())</f>
        <v>#N/A</v>
      </c>
      <c r="K26" s="25"/>
      <c r="L26" s="26"/>
      <c r="M26" s="25"/>
      <c r="N26" s="56">
        <f>E26/GrocerySA!E26</f>
        <v>0.61360629482626561</v>
      </c>
      <c r="O26" s="25"/>
      <c r="P26" s="26"/>
      <c r="Q26" s="25"/>
      <c r="R26" s="56">
        <f>E26+GrocerySA!E26</f>
        <v>46346</v>
      </c>
      <c r="AD26" s="28">
        <v>2016</v>
      </c>
      <c r="AE26" s="25">
        <f t="shared" si="1"/>
        <v>655651</v>
      </c>
      <c r="AF26" s="25" t="e">
        <f t="shared" ca="1" si="2"/>
        <v>#N/A</v>
      </c>
      <c r="AG26" s="25" t="e">
        <f t="shared" ca="1" si="3"/>
        <v>#N/A</v>
      </c>
      <c r="AH26" s="25" t="e">
        <f t="shared" ca="1" si="4"/>
        <v>#N/A</v>
      </c>
      <c r="AI26" s="25" t="e">
        <f t="shared" ca="1" si="5"/>
        <v>#N/A</v>
      </c>
      <c r="AJ26" s="25" t="e">
        <f t="shared" ca="1" si="6"/>
        <v>#N/A</v>
      </c>
      <c r="AK26" s="23">
        <v>0</v>
      </c>
      <c r="AL26" s="29"/>
      <c r="AM26" s="33">
        <f t="shared" si="9"/>
        <v>5.0090009865850063E-2</v>
      </c>
      <c r="AN26" s="33" t="e">
        <f t="shared" ca="1" si="9"/>
        <v>#N/A</v>
      </c>
      <c r="AO26" s="33" t="e">
        <f t="shared" ca="1" si="9"/>
        <v>#N/A</v>
      </c>
      <c r="AP26" s="33" t="e">
        <f t="shared" ca="1" si="9"/>
        <v>#N/A</v>
      </c>
      <c r="AQ26" s="33" t="e">
        <f t="shared" ca="1" si="9"/>
        <v>#N/A</v>
      </c>
      <c r="AR26" s="33" t="e">
        <f t="shared" ca="1" si="9"/>
        <v>#N/A</v>
      </c>
    </row>
    <row r="27" spans="1:44" x14ac:dyDescent="0.25">
      <c r="A27" s="23">
        <f t="shared" si="7"/>
        <v>2</v>
      </c>
      <c r="B27" s="23">
        <f t="shared" si="8"/>
        <v>1994</v>
      </c>
      <c r="C27" s="23">
        <v>26</v>
      </c>
      <c r="D27" s="24">
        <v>34366</v>
      </c>
      <c r="E27" s="25">
        <f>IF(ISBLANK(table!G27),NA(),table!G27)</f>
        <v>18425</v>
      </c>
      <c r="F27" s="25" t="e">
        <f>IFERROR(IF(AND(ISERROR($E28),ISERROR(INDEX(RestSAF!E$2:E$251,MATCH(RestSA!$C27,RestSAF!$A$2:$A$251,0)))),$E27,INDEX(RestSAF!E$2:E$251,MATCH(RestSA!$C27,RestSAF!$A$2:$A$251,0))),NA())</f>
        <v>#N/A</v>
      </c>
      <c r="G27" s="25" t="e">
        <f>IFERROR(IF(AND(ISERROR($E28),ISERROR(INDEX(RestSAF!C$2:C$251,MATCH(RestSA!$C27,RestSAF!$A$2:$A$251,0)))),$E27,INDEX(RestSAF!C$2:C$251,MATCH(RestSA!$C27,RestSAF!$A$2:$A$251,0))),NA())</f>
        <v>#N/A</v>
      </c>
      <c r="H27" s="26" t="e">
        <f>IFERROR(IF(AND(ISERROR($E28),ISERROR(INDEX(RestSAF!B$2:B$251,MATCH(RestSA!$C27,RestSAF!$A$2:$A$251,0)))),$E27,INDEX(RestSAF!B$2:B$251,MATCH(RestSA!$C27,RestSAF!$A$2:$A$251,0))),NA())</f>
        <v>#N/A</v>
      </c>
      <c r="I27" s="25" t="e">
        <f>IFERROR(IF(AND(ISERROR($E28),ISERROR(INDEX(RestSAF!D$2:D$251,MATCH(RestSA!$C27,RestSAF!$A$2:$A$251,0)))),$E27,INDEX(RestSAF!D$2:D$251,MATCH(RestSA!$C27,RestSAF!$A$2:$A$251,0))),NA())</f>
        <v>#N/A</v>
      </c>
      <c r="J27" s="25" t="e">
        <f>IFERROR(IF(AND(ISERROR($E28),ISERROR(INDEX(RestSAF!F$2:F$251,MATCH(RestSA!$C27,RestSAF!$A$2:$A$251,0)))),$E27,INDEX(RestSAF!F$2:F$251,MATCH(RestSA!$C27,RestSAF!$A$2:$A$251,0))),NA())</f>
        <v>#N/A</v>
      </c>
      <c r="K27" s="25"/>
      <c r="L27" s="26"/>
      <c r="M27" s="25"/>
      <c r="N27" s="56">
        <f>E27/GrocerySA!E27</f>
        <v>0.63703626871348062</v>
      </c>
      <c r="O27" s="25"/>
      <c r="P27" s="26"/>
      <c r="Q27" s="25"/>
      <c r="R27" s="56">
        <f>E27+GrocerySA!E27</f>
        <v>47348</v>
      </c>
      <c r="AD27" s="28">
        <v>2017</v>
      </c>
      <c r="AE27" s="25">
        <f t="shared" si="1"/>
        <v>693193</v>
      </c>
      <c r="AF27" s="25" t="e">
        <f t="shared" ca="1" si="2"/>
        <v>#N/A</v>
      </c>
      <c r="AG27" s="25" t="e">
        <f t="shared" ca="1" si="3"/>
        <v>#N/A</v>
      </c>
      <c r="AH27" s="25" t="e">
        <f t="shared" ca="1" si="4"/>
        <v>#N/A</v>
      </c>
      <c r="AI27" s="25" t="e">
        <f t="shared" ca="1" si="5"/>
        <v>#N/A</v>
      </c>
      <c r="AJ27" s="25" t="e">
        <f t="shared" ca="1" si="6"/>
        <v>#N/A</v>
      </c>
      <c r="AK27" s="23">
        <v>0</v>
      </c>
      <c r="AL27" s="29"/>
      <c r="AM27" s="33">
        <f t="shared" si="9"/>
        <v>5.7259121087285765E-2</v>
      </c>
      <c r="AN27" s="33" t="e">
        <f t="shared" ca="1" si="9"/>
        <v>#N/A</v>
      </c>
      <c r="AO27" s="33" t="e">
        <f t="shared" ca="1" si="9"/>
        <v>#N/A</v>
      </c>
      <c r="AP27" s="33" t="e">
        <f t="shared" ca="1" si="9"/>
        <v>#N/A</v>
      </c>
      <c r="AQ27" s="33" t="e">
        <f t="shared" ca="1" si="9"/>
        <v>#N/A</v>
      </c>
      <c r="AR27" s="33" t="e">
        <f t="shared" ca="1" si="9"/>
        <v>#N/A</v>
      </c>
    </row>
    <row r="28" spans="1:44" x14ac:dyDescent="0.25">
      <c r="A28" s="23">
        <f t="shared" si="7"/>
        <v>3</v>
      </c>
      <c r="B28" s="23">
        <f t="shared" si="8"/>
        <v>1994</v>
      </c>
      <c r="C28" s="23">
        <v>27</v>
      </c>
      <c r="D28" s="24">
        <v>34394</v>
      </c>
      <c r="E28" s="25">
        <f>IF(ISBLANK(table!G28),NA(),table!G28)</f>
        <v>18813</v>
      </c>
      <c r="F28" s="25" t="e">
        <f>IFERROR(IF(AND(ISERROR($E29),ISERROR(INDEX(RestSAF!E$2:E$251,MATCH(RestSA!$C28,RestSAF!$A$2:$A$251,0)))),$E28,INDEX(RestSAF!E$2:E$251,MATCH(RestSA!$C28,RestSAF!$A$2:$A$251,0))),NA())</f>
        <v>#N/A</v>
      </c>
      <c r="G28" s="25" t="e">
        <f>IFERROR(IF(AND(ISERROR($E29),ISERROR(INDEX(RestSAF!C$2:C$251,MATCH(RestSA!$C28,RestSAF!$A$2:$A$251,0)))),$E28,INDEX(RestSAF!C$2:C$251,MATCH(RestSA!$C28,RestSAF!$A$2:$A$251,0))),NA())</f>
        <v>#N/A</v>
      </c>
      <c r="H28" s="26" t="e">
        <f>IFERROR(IF(AND(ISERROR($E29),ISERROR(INDEX(RestSAF!B$2:B$251,MATCH(RestSA!$C28,RestSAF!$A$2:$A$251,0)))),$E28,INDEX(RestSAF!B$2:B$251,MATCH(RestSA!$C28,RestSAF!$A$2:$A$251,0))),NA())</f>
        <v>#N/A</v>
      </c>
      <c r="I28" s="25" t="e">
        <f>IFERROR(IF(AND(ISERROR($E29),ISERROR(INDEX(RestSAF!D$2:D$251,MATCH(RestSA!$C28,RestSAF!$A$2:$A$251,0)))),$E28,INDEX(RestSAF!D$2:D$251,MATCH(RestSA!$C28,RestSAF!$A$2:$A$251,0))),NA())</f>
        <v>#N/A</v>
      </c>
      <c r="J28" s="25" t="e">
        <f>IFERROR(IF(AND(ISERROR($E29),ISERROR(INDEX(RestSAF!F$2:F$251,MATCH(RestSA!$C28,RestSAF!$A$2:$A$251,0)))),$E28,INDEX(RestSAF!F$2:F$251,MATCH(RestSA!$C28,RestSAF!$A$2:$A$251,0))),NA())</f>
        <v>#N/A</v>
      </c>
      <c r="K28" s="25"/>
      <c r="L28" s="26"/>
      <c r="M28" s="25"/>
      <c r="N28" s="56">
        <f>E28/GrocerySA!E28</f>
        <v>0.65065366258559865</v>
      </c>
      <c r="O28" s="25"/>
      <c r="P28" s="26"/>
      <c r="Q28" s="25"/>
      <c r="R28" s="56">
        <f>E28+GrocerySA!E28</f>
        <v>47727</v>
      </c>
      <c r="AD28" s="28">
        <v>2018</v>
      </c>
      <c r="AE28" s="25">
        <f t="shared" si="1"/>
        <v>732387</v>
      </c>
      <c r="AF28" s="25" t="e">
        <f t="shared" ca="1" si="2"/>
        <v>#N/A</v>
      </c>
      <c r="AG28" s="25" t="e">
        <f t="shared" ca="1" si="3"/>
        <v>#N/A</v>
      </c>
      <c r="AH28" s="25" t="e">
        <f t="shared" ca="1" si="4"/>
        <v>#N/A</v>
      </c>
      <c r="AI28" s="25" t="e">
        <f t="shared" ca="1" si="5"/>
        <v>#N/A</v>
      </c>
      <c r="AJ28" s="25" t="e">
        <f t="shared" ca="1" si="6"/>
        <v>#N/A</v>
      </c>
      <c r="AK28" s="23">
        <v>0</v>
      </c>
      <c r="AL28" s="29"/>
      <c r="AM28" s="33">
        <f t="shared" si="9"/>
        <v>5.6541251859150335E-2</v>
      </c>
      <c r="AN28" s="33" t="e">
        <f t="shared" ca="1" si="9"/>
        <v>#N/A</v>
      </c>
      <c r="AO28" s="33" t="e">
        <f t="shared" ca="1" si="9"/>
        <v>#N/A</v>
      </c>
      <c r="AP28" s="33" t="e">
        <f t="shared" ca="1" si="9"/>
        <v>#N/A</v>
      </c>
      <c r="AQ28" s="33" t="e">
        <f t="shared" ca="1" si="9"/>
        <v>#N/A</v>
      </c>
      <c r="AR28" s="33" t="e">
        <f t="shared" ca="1" si="9"/>
        <v>#N/A</v>
      </c>
    </row>
    <row r="29" spans="1:44" x14ac:dyDescent="0.25">
      <c r="A29" s="23">
        <f t="shared" si="7"/>
        <v>4</v>
      </c>
      <c r="B29" s="23">
        <f t="shared" si="8"/>
        <v>1994</v>
      </c>
      <c r="C29" s="23">
        <v>28</v>
      </c>
      <c r="D29" s="24">
        <v>34425</v>
      </c>
      <c r="E29" s="25">
        <f>IF(ISBLANK(table!G29),NA(),table!G29)</f>
        <v>18533</v>
      </c>
      <c r="F29" s="25" t="e">
        <f>IFERROR(IF(AND(ISERROR($E30),ISERROR(INDEX(RestSAF!E$2:E$251,MATCH(RestSA!$C29,RestSAF!$A$2:$A$251,0)))),$E29,INDEX(RestSAF!E$2:E$251,MATCH(RestSA!$C29,RestSAF!$A$2:$A$251,0))),NA())</f>
        <v>#N/A</v>
      </c>
      <c r="G29" s="25" t="e">
        <f>IFERROR(IF(AND(ISERROR($E30),ISERROR(INDEX(RestSAF!C$2:C$251,MATCH(RestSA!$C29,RestSAF!$A$2:$A$251,0)))),$E29,INDEX(RestSAF!C$2:C$251,MATCH(RestSA!$C29,RestSAF!$A$2:$A$251,0))),NA())</f>
        <v>#N/A</v>
      </c>
      <c r="H29" s="26" t="e">
        <f>IFERROR(IF(AND(ISERROR($E30),ISERROR(INDEX(RestSAF!B$2:B$251,MATCH(RestSA!$C29,RestSAF!$A$2:$A$251,0)))),$E29,INDEX(RestSAF!B$2:B$251,MATCH(RestSA!$C29,RestSAF!$A$2:$A$251,0))),NA())</f>
        <v>#N/A</v>
      </c>
      <c r="I29" s="25" t="e">
        <f>IFERROR(IF(AND(ISERROR($E30),ISERROR(INDEX(RestSAF!D$2:D$251,MATCH(RestSA!$C29,RestSAF!$A$2:$A$251,0)))),$E29,INDEX(RestSAF!D$2:D$251,MATCH(RestSA!$C29,RestSAF!$A$2:$A$251,0))),NA())</f>
        <v>#N/A</v>
      </c>
      <c r="J29" s="25" t="e">
        <f>IFERROR(IF(AND(ISERROR($E30),ISERROR(INDEX(RestSAF!F$2:F$251,MATCH(RestSA!$C29,RestSAF!$A$2:$A$251,0)))),$E29,INDEX(RestSAF!F$2:F$251,MATCH(RestSA!$C29,RestSAF!$A$2:$A$251,0))),NA())</f>
        <v>#N/A</v>
      </c>
      <c r="K29" s="25"/>
      <c r="L29" s="26"/>
      <c r="M29" s="25"/>
      <c r="N29" s="56">
        <f>E29/GrocerySA!E29</f>
        <v>0.63663220088626293</v>
      </c>
      <c r="O29" s="25"/>
      <c r="P29" s="26"/>
      <c r="Q29" s="25"/>
      <c r="R29" s="56">
        <f>E29+GrocerySA!E29</f>
        <v>47644</v>
      </c>
      <c r="AD29" s="28">
        <v>2019</v>
      </c>
      <c r="AE29" s="25">
        <f t="shared" si="1"/>
        <v>772799</v>
      </c>
      <c r="AF29" s="25" t="e">
        <f t="shared" ca="1" si="2"/>
        <v>#N/A</v>
      </c>
      <c r="AG29" s="25" t="e">
        <f t="shared" ca="1" si="3"/>
        <v>#N/A</v>
      </c>
      <c r="AH29" s="25" t="e">
        <f t="shared" ca="1" si="4"/>
        <v>#N/A</v>
      </c>
      <c r="AI29" s="25" t="e">
        <f t="shared" ca="1" si="5"/>
        <v>#N/A</v>
      </c>
      <c r="AJ29" s="25" t="e">
        <f t="shared" ca="1" si="6"/>
        <v>#N/A</v>
      </c>
      <c r="AK29" s="23">
        <v>0</v>
      </c>
      <c r="AL29" s="29"/>
      <c r="AM29" s="33">
        <f t="shared" si="9"/>
        <v>5.5178478045077264E-2</v>
      </c>
      <c r="AN29" s="33" t="e">
        <f t="shared" ca="1" si="9"/>
        <v>#N/A</v>
      </c>
      <c r="AO29" s="33" t="e">
        <f t="shared" ca="1" si="9"/>
        <v>#N/A</v>
      </c>
      <c r="AP29" s="33" t="e">
        <f t="shared" ca="1" si="9"/>
        <v>#N/A</v>
      </c>
      <c r="AQ29" s="33" t="e">
        <f t="shared" ca="1" si="9"/>
        <v>#N/A</v>
      </c>
      <c r="AR29" s="33" t="e">
        <f t="shared" ca="1" si="9"/>
        <v>#N/A</v>
      </c>
    </row>
    <row r="30" spans="1:44" x14ac:dyDescent="0.25">
      <c r="A30" s="23">
        <f t="shared" si="7"/>
        <v>5</v>
      </c>
      <c r="B30" s="23">
        <f t="shared" si="8"/>
        <v>1994</v>
      </c>
      <c r="C30" s="23">
        <v>29</v>
      </c>
      <c r="D30" s="24">
        <v>34455</v>
      </c>
      <c r="E30" s="25">
        <f>IF(ISBLANK(table!G30),NA(),table!G30)</f>
        <v>18600</v>
      </c>
      <c r="F30" s="25" t="e">
        <f>IFERROR(IF(AND(ISERROR($E31),ISERROR(INDEX(RestSAF!E$2:E$251,MATCH(RestSA!$C30,RestSAF!$A$2:$A$251,0)))),$E30,INDEX(RestSAF!E$2:E$251,MATCH(RestSA!$C30,RestSAF!$A$2:$A$251,0))),NA())</f>
        <v>#N/A</v>
      </c>
      <c r="G30" s="25" t="e">
        <f>IFERROR(IF(AND(ISERROR($E31),ISERROR(INDEX(RestSAF!C$2:C$251,MATCH(RestSA!$C30,RestSAF!$A$2:$A$251,0)))),$E30,INDEX(RestSAF!C$2:C$251,MATCH(RestSA!$C30,RestSAF!$A$2:$A$251,0))),NA())</f>
        <v>#N/A</v>
      </c>
      <c r="H30" s="26" t="e">
        <f>IFERROR(IF(AND(ISERROR($E31),ISERROR(INDEX(RestSAF!B$2:B$251,MATCH(RestSA!$C30,RestSAF!$A$2:$A$251,0)))),$E30,INDEX(RestSAF!B$2:B$251,MATCH(RestSA!$C30,RestSAF!$A$2:$A$251,0))),NA())</f>
        <v>#N/A</v>
      </c>
      <c r="I30" s="25" t="e">
        <f>IFERROR(IF(AND(ISERROR($E31),ISERROR(INDEX(RestSAF!D$2:D$251,MATCH(RestSA!$C30,RestSAF!$A$2:$A$251,0)))),$E30,INDEX(RestSAF!D$2:D$251,MATCH(RestSA!$C30,RestSAF!$A$2:$A$251,0))),NA())</f>
        <v>#N/A</v>
      </c>
      <c r="J30" s="25" t="e">
        <f>IFERROR(IF(AND(ISERROR($E31),ISERROR(INDEX(RestSAF!F$2:F$251,MATCH(RestSA!$C30,RestSAF!$A$2:$A$251,0)))),$E30,INDEX(RestSAF!F$2:F$251,MATCH(RestSA!$C30,RestSAF!$A$2:$A$251,0))),NA())</f>
        <v>#N/A</v>
      </c>
      <c r="K30" s="25"/>
      <c r="L30" s="26"/>
      <c r="M30" s="25"/>
      <c r="N30" s="56">
        <f>E30/GrocerySA!E30</f>
        <v>0.64082687338501287</v>
      </c>
      <c r="O30" s="25"/>
      <c r="P30" s="26"/>
      <c r="Q30" s="25"/>
      <c r="R30" s="56">
        <f>E30+GrocerySA!E30</f>
        <v>47625</v>
      </c>
      <c r="AD30" s="28">
        <v>2020</v>
      </c>
      <c r="AE30" s="25">
        <f t="shared" si="1"/>
        <v>651022</v>
      </c>
      <c r="AF30" s="25" t="e">
        <f t="shared" ca="1" si="2"/>
        <v>#N/A</v>
      </c>
      <c r="AG30" s="25" t="e">
        <f t="shared" ca="1" si="3"/>
        <v>#N/A</v>
      </c>
      <c r="AH30" s="25" t="e">
        <f t="shared" ca="1" si="4"/>
        <v>#N/A</v>
      </c>
      <c r="AI30" s="25" t="e">
        <f t="shared" ca="1" si="5"/>
        <v>#N/A</v>
      </c>
      <c r="AJ30" s="25" t="e">
        <f t="shared" ca="1" si="6"/>
        <v>#N/A</v>
      </c>
      <c r="AK30" s="23">
        <v>1</v>
      </c>
      <c r="AL30" s="29"/>
      <c r="AM30" s="33">
        <f t="shared" si="9"/>
        <v>-0.15757913765416362</v>
      </c>
      <c r="AN30" s="33" t="e">
        <f t="shared" ca="1" si="9"/>
        <v>#N/A</v>
      </c>
      <c r="AO30" s="33" t="e">
        <f t="shared" ca="1" si="9"/>
        <v>#N/A</v>
      </c>
      <c r="AP30" s="33" t="e">
        <f t="shared" ca="1" si="9"/>
        <v>#N/A</v>
      </c>
      <c r="AQ30" s="33" t="e">
        <f t="shared" ca="1" si="9"/>
        <v>#N/A</v>
      </c>
      <c r="AR30" s="33" t="e">
        <f t="shared" ca="1" si="9"/>
        <v>#N/A</v>
      </c>
    </row>
    <row r="31" spans="1:44" x14ac:dyDescent="0.25">
      <c r="A31" s="23">
        <f t="shared" si="7"/>
        <v>6</v>
      </c>
      <c r="B31" s="23">
        <f t="shared" si="8"/>
        <v>1994</v>
      </c>
      <c r="C31" s="23">
        <v>30</v>
      </c>
      <c r="D31" s="24">
        <v>34486</v>
      </c>
      <c r="E31" s="25">
        <f>IF(ISBLANK(table!G31),NA(),table!G31)</f>
        <v>18889</v>
      </c>
      <c r="F31" s="25" t="e">
        <f>IFERROR(IF(AND(ISERROR($E32),ISERROR(INDEX(RestSAF!E$2:E$251,MATCH(RestSA!$C31,RestSAF!$A$2:$A$251,0)))),$E31,INDEX(RestSAF!E$2:E$251,MATCH(RestSA!$C31,RestSAF!$A$2:$A$251,0))),NA())</f>
        <v>#N/A</v>
      </c>
      <c r="G31" s="25" t="e">
        <f>IFERROR(IF(AND(ISERROR($E32),ISERROR(INDEX(RestSAF!C$2:C$251,MATCH(RestSA!$C31,RestSAF!$A$2:$A$251,0)))),$E31,INDEX(RestSAF!C$2:C$251,MATCH(RestSA!$C31,RestSAF!$A$2:$A$251,0))),NA())</f>
        <v>#N/A</v>
      </c>
      <c r="H31" s="26" t="e">
        <f>IFERROR(IF(AND(ISERROR($E32),ISERROR(INDEX(RestSAF!B$2:B$251,MATCH(RestSA!$C31,RestSAF!$A$2:$A$251,0)))),$E31,INDEX(RestSAF!B$2:B$251,MATCH(RestSA!$C31,RestSAF!$A$2:$A$251,0))),NA())</f>
        <v>#N/A</v>
      </c>
      <c r="I31" s="25" t="e">
        <f>IFERROR(IF(AND(ISERROR($E32),ISERROR(INDEX(RestSAF!D$2:D$251,MATCH(RestSA!$C31,RestSAF!$A$2:$A$251,0)))),$E31,INDEX(RestSAF!D$2:D$251,MATCH(RestSA!$C31,RestSAF!$A$2:$A$251,0))),NA())</f>
        <v>#N/A</v>
      </c>
      <c r="J31" s="25" t="e">
        <f>IFERROR(IF(AND(ISERROR($E32),ISERROR(INDEX(RestSAF!F$2:F$251,MATCH(RestSA!$C31,RestSAF!$A$2:$A$251,0)))),$E31,INDEX(RestSAF!F$2:F$251,MATCH(RestSA!$C31,RestSAF!$A$2:$A$251,0))),NA())</f>
        <v>#N/A</v>
      </c>
      <c r="K31" s="25"/>
      <c r="L31" s="26"/>
      <c r="M31" s="25"/>
      <c r="N31" s="56">
        <f>E31/GrocerySA!E31</f>
        <v>0.64443383030261681</v>
      </c>
      <c r="O31" s="25"/>
      <c r="P31" s="26"/>
      <c r="Q31" s="25"/>
      <c r="R31" s="56">
        <f>E31+GrocerySA!E31</f>
        <v>48200</v>
      </c>
      <c r="AD31" s="28">
        <v>2021</v>
      </c>
      <c r="AE31" s="25">
        <f t="shared" si="1"/>
        <v>873160</v>
      </c>
      <c r="AF31" s="25" t="e">
        <f t="shared" ca="1" si="2"/>
        <v>#N/A</v>
      </c>
      <c r="AG31" s="25" t="e">
        <f t="shared" ca="1" si="3"/>
        <v>#N/A</v>
      </c>
      <c r="AH31" s="25" t="e">
        <f t="shared" ca="1" si="4"/>
        <v>#N/A</v>
      </c>
      <c r="AI31" s="25" t="e">
        <f t="shared" ca="1" si="5"/>
        <v>#N/A</v>
      </c>
      <c r="AJ31" s="25" t="e">
        <f t="shared" ca="1" si="6"/>
        <v>#N/A</v>
      </c>
      <c r="AK31" s="23">
        <v>1</v>
      </c>
      <c r="AL31" s="29"/>
      <c r="AM31" s="33">
        <f t="shared" si="9"/>
        <v>0.34121427540083132</v>
      </c>
      <c r="AN31" s="33" t="e">
        <f ca="1">(AF31-$AE30)/$AE30</f>
        <v>#N/A</v>
      </c>
      <c r="AO31" s="33" t="e">
        <f t="shared" ca="1" si="9"/>
        <v>#N/A</v>
      </c>
      <c r="AP31" s="33" t="e">
        <f t="shared" ca="1" si="9"/>
        <v>#N/A</v>
      </c>
      <c r="AQ31" s="33" t="e">
        <f t="shared" ca="1" si="9"/>
        <v>#N/A</v>
      </c>
      <c r="AR31" s="33" t="e">
        <f t="shared" ca="1" si="9"/>
        <v>#N/A</v>
      </c>
    </row>
    <row r="32" spans="1:44" x14ac:dyDescent="0.25">
      <c r="A32" s="23">
        <f t="shared" si="7"/>
        <v>7</v>
      </c>
      <c r="B32" s="23">
        <f t="shared" si="8"/>
        <v>1994</v>
      </c>
      <c r="C32" s="23">
        <v>31</v>
      </c>
      <c r="D32" s="24">
        <v>34516</v>
      </c>
      <c r="E32" s="25">
        <f>IF(ISBLANK(table!G32),NA(),table!G32)</f>
        <v>18962</v>
      </c>
      <c r="F32" s="25" t="e">
        <f>IFERROR(IF(AND(ISERROR($E33),ISERROR(INDEX(RestSAF!E$2:E$251,MATCH(RestSA!$C32,RestSAF!$A$2:$A$251,0)))),$E32,INDEX(RestSAF!E$2:E$251,MATCH(RestSA!$C32,RestSAF!$A$2:$A$251,0))),NA())</f>
        <v>#N/A</v>
      </c>
      <c r="G32" s="25" t="e">
        <f>IFERROR(IF(AND(ISERROR($E33),ISERROR(INDEX(RestSAF!C$2:C$251,MATCH(RestSA!$C32,RestSAF!$A$2:$A$251,0)))),$E32,INDEX(RestSAF!C$2:C$251,MATCH(RestSA!$C32,RestSAF!$A$2:$A$251,0))),NA())</f>
        <v>#N/A</v>
      </c>
      <c r="H32" s="26" t="e">
        <f>IFERROR(IF(AND(ISERROR($E33),ISERROR(INDEX(RestSAF!B$2:B$251,MATCH(RestSA!$C32,RestSAF!$A$2:$A$251,0)))),$E32,INDEX(RestSAF!B$2:B$251,MATCH(RestSA!$C32,RestSAF!$A$2:$A$251,0))),NA())</f>
        <v>#N/A</v>
      </c>
      <c r="I32" s="25" t="e">
        <f>IFERROR(IF(AND(ISERROR($E33),ISERROR(INDEX(RestSAF!D$2:D$251,MATCH(RestSA!$C32,RestSAF!$A$2:$A$251,0)))),$E32,INDEX(RestSAF!D$2:D$251,MATCH(RestSA!$C32,RestSAF!$A$2:$A$251,0))),NA())</f>
        <v>#N/A</v>
      </c>
      <c r="J32" s="25" t="e">
        <f>IFERROR(IF(AND(ISERROR($E33),ISERROR(INDEX(RestSAF!F$2:F$251,MATCH(RestSA!$C32,RestSAF!$A$2:$A$251,0)))),$E32,INDEX(RestSAF!F$2:F$251,MATCH(RestSA!$C32,RestSAF!$A$2:$A$251,0))),NA())</f>
        <v>#N/A</v>
      </c>
      <c r="K32" s="25"/>
      <c r="L32" s="26"/>
      <c r="M32" s="25"/>
      <c r="N32" s="56">
        <f>E32/GrocerySA!E32</f>
        <v>0.65051974338742324</v>
      </c>
      <c r="O32" s="25"/>
      <c r="P32" s="26"/>
      <c r="Q32" s="25"/>
      <c r="R32" s="56">
        <f>E32+GrocerySA!E32</f>
        <v>48111</v>
      </c>
      <c r="AD32" s="28">
        <v>2022</v>
      </c>
      <c r="AE32" s="25">
        <f t="shared" si="1"/>
        <v>1023654</v>
      </c>
      <c r="AF32" s="25">
        <f t="shared" ca="1" si="2"/>
        <v>1023654</v>
      </c>
      <c r="AG32" s="25">
        <f t="shared" ca="1" si="3"/>
        <v>1023654</v>
      </c>
      <c r="AH32" s="25">
        <f t="shared" ca="1" si="4"/>
        <v>1023654</v>
      </c>
      <c r="AI32" s="25">
        <f t="shared" ca="1" si="5"/>
        <v>1023654</v>
      </c>
      <c r="AJ32" s="25">
        <f t="shared" ca="1" si="6"/>
        <v>1023654</v>
      </c>
      <c r="AK32" s="23">
        <v>0</v>
      </c>
      <c r="AL32" s="29"/>
      <c r="AM32" s="33">
        <f t="shared" si="9"/>
        <v>0.17235558202391316</v>
      </c>
      <c r="AN32" s="33">
        <f t="shared" ca="1" si="9"/>
        <v>0.17235558202391316</v>
      </c>
      <c r="AO32" s="33">
        <f t="shared" ca="1" si="9"/>
        <v>0.17235558202391316</v>
      </c>
      <c r="AP32" s="33">
        <f t="shared" ca="1" si="9"/>
        <v>0.17235558202391316</v>
      </c>
      <c r="AQ32" s="33">
        <f t="shared" ca="1" si="9"/>
        <v>0.17235558202391316</v>
      </c>
      <c r="AR32" s="33">
        <f t="shared" ca="1" si="9"/>
        <v>0.17235558202391316</v>
      </c>
    </row>
    <row r="33" spans="1:44" x14ac:dyDescent="0.25">
      <c r="A33" s="23">
        <f t="shared" si="7"/>
        <v>8</v>
      </c>
      <c r="B33" s="23">
        <f t="shared" si="8"/>
        <v>1994</v>
      </c>
      <c r="C33" s="23">
        <v>32</v>
      </c>
      <c r="D33" s="24">
        <v>34547</v>
      </c>
      <c r="E33" s="25">
        <f>IF(ISBLANK(table!G33),NA(),table!G33)</f>
        <v>18868</v>
      </c>
      <c r="F33" s="25" t="e">
        <f>IFERROR(IF(AND(ISERROR($E34),ISERROR(INDEX(RestSAF!E$2:E$251,MATCH(RestSA!$C33,RestSAF!$A$2:$A$251,0)))),$E33,INDEX(RestSAF!E$2:E$251,MATCH(RestSA!$C33,RestSAF!$A$2:$A$251,0))),NA())</f>
        <v>#N/A</v>
      </c>
      <c r="G33" s="25" t="e">
        <f>IFERROR(IF(AND(ISERROR($E34),ISERROR(INDEX(RestSAF!C$2:C$251,MATCH(RestSA!$C33,RestSAF!$A$2:$A$251,0)))),$E33,INDEX(RestSAF!C$2:C$251,MATCH(RestSA!$C33,RestSAF!$A$2:$A$251,0))),NA())</f>
        <v>#N/A</v>
      </c>
      <c r="H33" s="26" t="e">
        <f>IFERROR(IF(AND(ISERROR($E34),ISERROR(INDEX(RestSAF!B$2:B$251,MATCH(RestSA!$C33,RestSAF!$A$2:$A$251,0)))),$E33,INDEX(RestSAF!B$2:B$251,MATCH(RestSA!$C33,RestSAF!$A$2:$A$251,0))),NA())</f>
        <v>#N/A</v>
      </c>
      <c r="I33" s="25" t="e">
        <f>IFERROR(IF(AND(ISERROR($E34),ISERROR(INDEX(RestSAF!D$2:D$251,MATCH(RestSA!$C33,RestSAF!$A$2:$A$251,0)))),$E33,INDEX(RestSAF!D$2:D$251,MATCH(RestSA!$C33,RestSAF!$A$2:$A$251,0))),NA())</f>
        <v>#N/A</v>
      </c>
      <c r="J33" s="25" t="e">
        <f>IFERROR(IF(AND(ISERROR($E34),ISERROR(INDEX(RestSAF!F$2:F$251,MATCH(RestSA!$C33,RestSAF!$A$2:$A$251,0)))),$E33,INDEX(RestSAF!F$2:F$251,MATCH(RestSA!$C33,RestSAF!$A$2:$A$251,0))),NA())</f>
        <v>#N/A</v>
      </c>
      <c r="K33" s="25"/>
      <c r="L33" s="26"/>
      <c r="M33" s="25"/>
      <c r="N33" s="56">
        <f>E33/GrocerySA!E33</f>
        <v>0.64155049302958178</v>
      </c>
      <c r="O33" s="25"/>
      <c r="P33" s="26"/>
      <c r="Q33" s="25"/>
      <c r="R33" s="56">
        <f>E33+GrocerySA!E33</f>
        <v>48278</v>
      </c>
      <c r="AD33" s="28"/>
      <c r="AE33" s="34"/>
      <c r="AF33" s="34"/>
      <c r="AG33" s="34"/>
      <c r="AH33" s="34"/>
      <c r="AI33" s="34"/>
      <c r="AJ33" s="34"/>
      <c r="AK33" s="34"/>
      <c r="AL33" s="35"/>
      <c r="AM33" s="34"/>
      <c r="AN33" s="34"/>
      <c r="AO33" s="34"/>
      <c r="AP33" s="34"/>
      <c r="AQ33" s="34"/>
      <c r="AR33" s="34"/>
    </row>
    <row r="34" spans="1:44" x14ac:dyDescent="0.25">
      <c r="A34" s="23">
        <f t="shared" si="7"/>
        <v>9</v>
      </c>
      <c r="B34" s="23">
        <f t="shared" si="8"/>
        <v>1994</v>
      </c>
      <c r="C34" s="23">
        <v>33</v>
      </c>
      <c r="D34" s="24">
        <v>34578</v>
      </c>
      <c r="E34" s="25">
        <f>IF(ISBLANK(table!G34),NA(),table!G34)</f>
        <v>18978</v>
      </c>
      <c r="F34" s="25" t="e">
        <f>IFERROR(IF(AND(ISERROR($E35),ISERROR(INDEX(RestSAF!E$2:E$251,MATCH(RestSA!$C34,RestSAF!$A$2:$A$251,0)))),$E34,INDEX(RestSAF!E$2:E$251,MATCH(RestSA!$C34,RestSAF!$A$2:$A$251,0))),NA())</f>
        <v>#N/A</v>
      </c>
      <c r="G34" s="25" t="e">
        <f>IFERROR(IF(AND(ISERROR($E35),ISERROR(INDEX(RestSAF!C$2:C$251,MATCH(RestSA!$C34,RestSAF!$A$2:$A$251,0)))),$E34,INDEX(RestSAF!C$2:C$251,MATCH(RestSA!$C34,RestSAF!$A$2:$A$251,0))),NA())</f>
        <v>#N/A</v>
      </c>
      <c r="H34" s="26" t="e">
        <f>IFERROR(IF(AND(ISERROR($E35),ISERROR(INDEX(RestSAF!B$2:B$251,MATCH(RestSA!$C34,RestSAF!$A$2:$A$251,0)))),$E34,INDEX(RestSAF!B$2:B$251,MATCH(RestSA!$C34,RestSAF!$A$2:$A$251,0))),NA())</f>
        <v>#N/A</v>
      </c>
      <c r="I34" s="25" t="e">
        <f>IFERROR(IF(AND(ISERROR($E35),ISERROR(INDEX(RestSAF!D$2:D$251,MATCH(RestSA!$C34,RestSAF!$A$2:$A$251,0)))),$E34,INDEX(RestSAF!D$2:D$251,MATCH(RestSA!$C34,RestSAF!$A$2:$A$251,0))),NA())</f>
        <v>#N/A</v>
      </c>
      <c r="J34" s="25" t="e">
        <f>IFERROR(IF(AND(ISERROR($E35),ISERROR(INDEX(RestSAF!F$2:F$251,MATCH(RestSA!$C34,RestSAF!$A$2:$A$251,0)))),$E34,INDEX(RestSAF!F$2:F$251,MATCH(RestSA!$C34,RestSAF!$A$2:$A$251,0))),NA())</f>
        <v>#N/A</v>
      </c>
      <c r="K34" s="25"/>
      <c r="L34" s="26"/>
      <c r="M34" s="25"/>
      <c r="N34" s="56">
        <f>E34/GrocerySA!E34</f>
        <v>0.64234218987984426</v>
      </c>
      <c r="O34" s="25"/>
      <c r="P34" s="26"/>
      <c r="Q34" s="25"/>
      <c r="R34" s="56">
        <f>E34+GrocerySA!E34</f>
        <v>48523</v>
      </c>
      <c r="AD34" s="28"/>
      <c r="AE34" s="34"/>
      <c r="AF34" s="34"/>
      <c r="AG34" s="34"/>
      <c r="AH34" s="34"/>
      <c r="AI34" s="34"/>
      <c r="AJ34" s="34"/>
      <c r="AK34" s="34"/>
      <c r="AL34" s="35"/>
      <c r="AM34" s="34"/>
      <c r="AN34" s="34"/>
      <c r="AO34" s="34"/>
      <c r="AP34" s="34"/>
      <c r="AQ34" s="34"/>
      <c r="AR34" s="34"/>
    </row>
    <row r="35" spans="1:44" x14ac:dyDescent="0.25">
      <c r="A35" s="23">
        <f t="shared" si="7"/>
        <v>10</v>
      </c>
      <c r="B35" s="23">
        <f t="shared" si="8"/>
        <v>1994</v>
      </c>
      <c r="C35" s="23">
        <v>34</v>
      </c>
      <c r="D35" s="24">
        <v>34608</v>
      </c>
      <c r="E35" s="25">
        <f>IF(ISBLANK(table!G35),NA(),table!G35)</f>
        <v>19010</v>
      </c>
      <c r="F35" s="25" t="e">
        <f>IFERROR(IF(AND(ISERROR($E36),ISERROR(INDEX(RestSAF!E$2:E$251,MATCH(RestSA!$C35,RestSAF!$A$2:$A$251,0)))),$E35,INDEX(RestSAF!E$2:E$251,MATCH(RestSA!$C35,RestSAF!$A$2:$A$251,0))),NA())</f>
        <v>#N/A</v>
      </c>
      <c r="G35" s="25" t="e">
        <f>IFERROR(IF(AND(ISERROR($E36),ISERROR(INDEX(RestSAF!C$2:C$251,MATCH(RestSA!$C35,RestSAF!$A$2:$A$251,0)))),$E35,INDEX(RestSAF!C$2:C$251,MATCH(RestSA!$C35,RestSAF!$A$2:$A$251,0))),NA())</f>
        <v>#N/A</v>
      </c>
      <c r="H35" s="26" t="e">
        <f>IFERROR(IF(AND(ISERROR($E36),ISERROR(INDEX(RestSAF!B$2:B$251,MATCH(RestSA!$C35,RestSAF!$A$2:$A$251,0)))),$E35,INDEX(RestSAF!B$2:B$251,MATCH(RestSA!$C35,RestSAF!$A$2:$A$251,0))),NA())</f>
        <v>#N/A</v>
      </c>
      <c r="I35" s="25" t="e">
        <f>IFERROR(IF(AND(ISERROR($E36),ISERROR(INDEX(RestSAF!D$2:D$251,MATCH(RestSA!$C35,RestSAF!$A$2:$A$251,0)))),$E35,INDEX(RestSAF!D$2:D$251,MATCH(RestSA!$C35,RestSAF!$A$2:$A$251,0))),NA())</f>
        <v>#N/A</v>
      </c>
      <c r="J35" s="25" t="e">
        <f>IFERROR(IF(AND(ISERROR($E36),ISERROR(INDEX(RestSAF!F$2:F$251,MATCH(RestSA!$C35,RestSAF!$A$2:$A$251,0)))),$E35,INDEX(RestSAF!F$2:F$251,MATCH(RestSA!$C35,RestSAF!$A$2:$A$251,0))),NA())</f>
        <v>#N/A</v>
      </c>
      <c r="K35" s="25"/>
      <c r="L35" s="26"/>
      <c r="M35" s="25"/>
      <c r="N35" s="56">
        <f>E35/GrocerySA!E35</f>
        <v>0.64785468425178061</v>
      </c>
      <c r="O35" s="25"/>
      <c r="P35" s="26"/>
      <c r="Q35" s="25"/>
      <c r="R35" s="56">
        <f>E35+GrocerySA!E35</f>
        <v>48353</v>
      </c>
      <c r="AD35" s="28"/>
      <c r="AE35" s="34"/>
      <c r="AF35" s="34"/>
      <c r="AG35" s="34"/>
      <c r="AH35" s="34"/>
      <c r="AI35" s="34"/>
      <c r="AJ35" s="34"/>
      <c r="AK35" s="34"/>
      <c r="AL35" s="35"/>
      <c r="AM35" s="34"/>
      <c r="AN35" s="34"/>
      <c r="AO35" s="34"/>
      <c r="AP35" s="34"/>
      <c r="AQ35" s="34"/>
      <c r="AR35" s="34"/>
    </row>
    <row r="36" spans="1:44" x14ac:dyDescent="0.25">
      <c r="A36" s="23">
        <f t="shared" si="7"/>
        <v>11</v>
      </c>
      <c r="B36" s="23">
        <f t="shared" si="8"/>
        <v>1994</v>
      </c>
      <c r="C36" s="23">
        <v>35</v>
      </c>
      <c r="D36" s="24">
        <v>34639</v>
      </c>
      <c r="E36" s="25">
        <f>IF(ISBLANK(table!G36),NA(),table!G36)</f>
        <v>19028</v>
      </c>
      <c r="F36" s="25" t="e">
        <f>IFERROR(IF(AND(ISERROR($E37),ISERROR(INDEX(RestSAF!E$2:E$251,MATCH(RestSA!$C36,RestSAF!$A$2:$A$251,0)))),$E36,INDEX(RestSAF!E$2:E$251,MATCH(RestSA!$C36,RestSAF!$A$2:$A$251,0))),NA())</f>
        <v>#N/A</v>
      </c>
      <c r="G36" s="25" t="e">
        <f>IFERROR(IF(AND(ISERROR($E37),ISERROR(INDEX(RestSAF!C$2:C$251,MATCH(RestSA!$C36,RestSAF!$A$2:$A$251,0)))),$E36,INDEX(RestSAF!C$2:C$251,MATCH(RestSA!$C36,RestSAF!$A$2:$A$251,0))),NA())</f>
        <v>#N/A</v>
      </c>
      <c r="H36" s="26" t="e">
        <f>IFERROR(IF(AND(ISERROR($E37),ISERROR(INDEX(RestSAF!B$2:B$251,MATCH(RestSA!$C36,RestSAF!$A$2:$A$251,0)))),$E36,INDEX(RestSAF!B$2:B$251,MATCH(RestSA!$C36,RestSAF!$A$2:$A$251,0))),NA())</f>
        <v>#N/A</v>
      </c>
      <c r="I36" s="25" t="e">
        <f>IFERROR(IF(AND(ISERROR($E37),ISERROR(INDEX(RestSAF!D$2:D$251,MATCH(RestSA!$C36,RestSAF!$A$2:$A$251,0)))),$E36,INDEX(RestSAF!D$2:D$251,MATCH(RestSA!$C36,RestSAF!$A$2:$A$251,0))),NA())</f>
        <v>#N/A</v>
      </c>
      <c r="J36" s="25" t="e">
        <f>IFERROR(IF(AND(ISERROR($E37),ISERROR(INDEX(RestSAF!F$2:F$251,MATCH(RestSA!$C36,RestSAF!$A$2:$A$251,0)))),$E36,INDEX(RestSAF!F$2:F$251,MATCH(RestSA!$C36,RestSAF!$A$2:$A$251,0))),NA())</f>
        <v>#N/A</v>
      </c>
      <c r="K36" s="25"/>
      <c r="L36" s="26"/>
      <c r="M36" s="25"/>
      <c r="N36" s="56">
        <f>E36/GrocerySA!E36</f>
        <v>0.64457994579945799</v>
      </c>
      <c r="O36" s="25"/>
      <c r="P36" s="26"/>
      <c r="Q36" s="25"/>
      <c r="R36" s="56">
        <f>E36+GrocerySA!E36</f>
        <v>48548</v>
      </c>
      <c r="AD36" s="28"/>
      <c r="AE36" s="34"/>
      <c r="AF36" s="34"/>
      <c r="AG36" s="34"/>
      <c r="AH36" s="34"/>
      <c r="AI36" s="34"/>
      <c r="AJ36" s="34"/>
      <c r="AK36" s="34"/>
      <c r="AL36" s="35"/>
      <c r="AM36" s="34"/>
      <c r="AN36" s="34"/>
      <c r="AO36" s="34"/>
      <c r="AP36" s="34"/>
      <c r="AQ36" s="34"/>
      <c r="AR36" s="34"/>
    </row>
    <row r="37" spans="1:44" x14ac:dyDescent="0.25">
      <c r="A37" s="23">
        <f t="shared" si="7"/>
        <v>12</v>
      </c>
      <c r="B37" s="23">
        <f t="shared" si="8"/>
        <v>1994</v>
      </c>
      <c r="C37" s="23">
        <v>36</v>
      </c>
      <c r="D37" s="24">
        <v>34669</v>
      </c>
      <c r="E37" s="25">
        <f>IF(ISBLANK(table!G37),NA(),table!G37)</f>
        <v>19178</v>
      </c>
      <c r="F37" s="25" t="e">
        <f>IFERROR(IF(AND(ISERROR($E38),ISERROR(INDEX(RestSAF!E$2:E$251,MATCH(RestSA!$C37,RestSAF!$A$2:$A$251,0)))),$E37,INDEX(RestSAF!E$2:E$251,MATCH(RestSA!$C37,RestSAF!$A$2:$A$251,0))),NA())</f>
        <v>#N/A</v>
      </c>
      <c r="G37" s="25" t="e">
        <f>IFERROR(IF(AND(ISERROR($E38),ISERROR(INDEX(RestSAF!C$2:C$251,MATCH(RestSA!$C37,RestSAF!$A$2:$A$251,0)))),$E37,INDEX(RestSAF!C$2:C$251,MATCH(RestSA!$C37,RestSAF!$A$2:$A$251,0))),NA())</f>
        <v>#N/A</v>
      </c>
      <c r="H37" s="26" t="e">
        <f>IFERROR(IF(AND(ISERROR($E38),ISERROR(INDEX(RestSAF!B$2:B$251,MATCH(RestSA!$C37,RestSAF!$A$2:$A$251,0)))),$E37,INDEX(RestSAF!B$2:B$251,MATCH(RestSA!$C37,RestSAF!$A$2:$A$251,0))),NA())</f>
        <v>#N/A</v>
      </c>
      <c r="I37" s="25" t="e">
        <f>IFERROR(IF(AND(ISERROR($E38),ISERROR(INDEX(RestSAF!D$2:D$251,MATCH(RestSA!$C37,RestSAF!$A$2:$A$251,0)))),$E37,INDEX(RestSAF!D$2:D$251,MATCH(RestSA!$C37,RestSAF!$A$2:$A$251,0))),NA())</f>
        <v>#N/A</v>
      </c>
      <c r="J37" s="25" t="e">
        <f>IFERROR(IF(AND(ISERROR($E38),ISERROR(INDEX(RestSAF!F$2:F$251,MATCH(RestSA!$C37,RestSAF!$A$2:$A$251,0)))),$E37,INDEX(RestSAF!F$2:F$251,MATCH(RestSA!$C37,RestSAF!$A$2:$A$251,0))),NA())</f>
        <v>#N/A</v>
      </c>
      <c r="K37" s="25"/>
      <c r="L37" s="26"/>
      <c r="M37" s="25"/>
      <c r="N37" s="56">
        <f>E37/GrocerySA!E37</f>
        <v>0.65136025540875586</v>
      </c>
      <c r="O37" s="25"/>
      <c r="P37" s="26"/>
      <c r="Q37" s="25"/>
      <c r="R37" s="56">
        <f>E37+GrocerySA!E37</f>
        <v>48621</v>
      </c>
      <c r="AD37" s="28"/>
      <c r="AE37" s="34"/>
      <c r="AF37" s="34"/>
      <c r="AG37" s="34"/>
      <c r="AH37" s="34"/>
      <c r="AI37" s="34"/>
      <c r="AJ37" s="34"/>
      <c r="AK37" s="34"/>
      <c r="AL37" s="35"/>
      <c r="AM37" s="34"/>
      <c r="AN37" s="34"/>
      <c r="AO37" s="34"/>
      <c r="AP37" s="34"/>
      <c r="AQ37" s="34"/>
      <c r="AR37" s="34"/>
    </row>
    <row r="38" spans="1:44" x14ac:dyDescent="0.25">
      <c r="A38" s="23">
        <f t="shared" si="7"/>
        <v>1</v>
      </c>
      <c r="B38" s="23">
        <f t="shared" si="8"/>
        <v>1995</v>
      </c>
      <c r="C38" s="23">
        <v>37</v>
      </c>
      <c r="D38" s="24">
        <v>34700</v>
      </c>
      <c r="E38" s="25">
        <f>IF(ISBLANK(table!G38),NA(),table!G38)</f>
        <v>19160</v>
      </c>
      <c r="F38" s="25" t="e">
        <f>IFERROR(IF(AND(ISERROR($E39),ISERROR(INDEX(RestSAF!E$2:E$251,MATCH(RestSA!$C38,RestSAF!$A$2:$A$251,0)))),$E38,INDEX(RestSAF!E$2:E$251,MATCH(RestSA!$C38,RestSAF!$A$2:$A$251,0))),NA())</f>
        <v>#N/A</v>
      </c>
      <c r="G38" s="25" t="e">
        <f>IFERROR(IF(AND(ISERROR($E39),ISERROR(INDEX(RestSAF!C$2:C$251,MATCH(RestSA!$C38,RestSAF!$A$2:$A$251,0)))),$E38,INDEX(RestSAF!C$2:C$251,MATCH(RestSA!$C38,RestSAF!$A$2:$A$251,0))),NA())</f>
        <v>#N/A</v>
      </c>
      <c r="H38" s="26" t="e">
        <f>IFERROR(IF(AND(ISERROR($E39),ISERROR(INDEX(RestSAF!B$2:B$251,MATCH(RestSA!$C38,RestSAF!$A$2:$A$251,0)))),$E38,INDEX(RestSAF!B$2:B$251,MATCH(RestSA!$C38,RestSAF!$A$2:$A$251,0))),NA())</f>
        <v>#N/A</v>
      </c>
      <c r="I38" s="25" t="e">
        <f>IFERROR(IF(AND(ISERROR($E39),ISERROR(INDEX(RestSAF!D$2:D$251,MATCH(RestSA!$C38,RestSAF!$A$2:$A$251,0)))),$E38,INDEX(RestSAF!D$2:D$251,MATCH(RestSA!$C38,RestSAF!$A$2:$A$251,0))),NA())</f>
        <v>#N/A</v>
      </c>
      <c r="J38" s="25" t="e">
        <f>IFERROR(IF(AND(ISERROR($E39),ISERROR(INDEX(RestSAF!F$2:F$251,MATCH(RestSA!$C38,RestSAF!$A$2:$A$251,0)))),$E38,INDEX(RestSAF!F$2:F$251,MATCH(RestSA!$C38,RestSAF!$A$2:$A$251,0))),NA())</f>
        <v>#N/A</v>
      </c>
      <c r="K38" s="25"/>
      <c r="L38" s="26"/>
      <c r="M38" s="25"/>
      <c r="N38" s="56">
        <f>E38/GrocerySA!E38</f>
        <v>0.64314725923936755</v>
      </c>
      <c r="O38" s="25"/>
      <c r="P38" s="26"/>
      <c r="Q38" s="25"/>
      <c r="R38" s="56">
        <f>E38+GrocerySA!E38</f>
        <v>48951</v>
      </c>
      <c r="AD38" s="28"/>
      <c r="AE38" s="34"/>
      <c r="AF38" s="34"/>
      <c r="AG38" s="34"/>
      <c r="AH38" s="34"/>
      <c r="AI38" s="34"/>
      <c r="AJ38" s="34"/>
      <c r="AK38" s="34"/>
      <c r="AL38" s="35"/>
      <c r="AM38" s="34"/>
      <c r="AN38" s="34"/>
      <c r="AO38" s="34"/>
      <c r="AP38" s="34"/>
      <c r="AQ38" s="34"/>
      <c r="AR38" s="34"/>
    </row>
    <row r="39" spans="1:44" x14ac:dyDescent="0.25">
      <c r="A39" s="23">
        <f t="shared" si="7"/>
        <v>2</v>
      </c>
      <c r="B39" s="23">
        <f t="shared" si="8"/>
        <v>1995</v>
      </c>
      <c r="C39" s="23">
        <v>38</v>
      </c>
      <c r="D39" s="24">
        <v>34731</v>
      </c>
      <c r="E39" s="25">
        <f>IF(ISBLANK(table!G39),NA(),table!G39)</f>
        <v>18911</v>
      </c>
      <c r="F39" s="25" t="e">
        <f>IFERROR(IF(AND(ISERROR($E40),ISERROR(INDEX(RestSAF!E$2:E$251,MATCH(RestSA!$C39,RestSAF!$A$2:$A$251,0)))),$E39,INDEX(RestSAF!E$2:E$251,MATCH(RestSA!$C39,RestSAF!$A$2:$A$251,0))),NA())</f>
        <v>#N/A</v>
      </c>
      <c r="G39" s="25" t="e">
        <f>IFERROR(IF(AND(ISERROR($E40),ISERROR(INDEX(RestSAF!C$2:C$251,MATCH(RestSA!$C39,RestSAF!$A$2:$A$251,0)))),$E39,INDEX(RestSAF!C$2:C$251,MATCH(RestSA!$C39,RestSAF!$A$2:$A$251,0))),NA())</f>
        <v>#N/A</v>
      </c>
      <c r="H39" s="26" t="e">
        <f>IFERROR(IF(AND(ISERROR($E40),ISERROR(INDEX(RestSAF!B$2:B$251,MATCH(RestSA!$C39,RestSAF!$A$2:$A$251,0)))),$E39,INDEX(RestSAF!B$2:B$251,MATCH(RestSA!$C39,RestSAF!$A$2:$A$251,0))),NA())</f>
        <v>#N/A</v>
      </c>
      <c r="I39" s="25" t="e">
        <f>IFERROR(IF(AND(ISERROR($E40),ISERROR(INDEX(RestSAF!D$2:D$251,MATCH(RestSA!$C39,RestSAF!$A$2:$A$251,0)))),$E39,INDEX(RestSAF!D$2:D$251,MATCH(RestSA!$C39,RestSAF!$A$2:$A$251,0))),NA())</f>
        <v>#N/A</v>
      </c>
      <c r="J39" s="25" t="e">
        <f>IFERROR(IF(AND(ISERROR($E40),ISERROR(INDEX(RestSAF!F$2:F$251,MATCH(RestSA!$C39,RestSAF!$A$2:$A$251,0)))),$E39,INDEX(RestSAF!F$2:F$251,MATCH(RestSA!$C39,RestSAF!$A$2:$A$251,0))),NA())</f>
        <v>#N/A</v>
      </c>
      <c r="K39" s="25"/>
      <c r="L39" s="26"/>
      <c r="M39" s="25"/>
      <c r="N39" s="56">
        <f>E39/GrocerySA!E39</f>
        <v>0.63879881097149038</v>
      </c>
      <c r="O39" s="25"/>
      <c r="P39" s="26"/>
      <c r="Q39" s="25"/>
      <c r="R39" s="56">
        <f>E39+GrocerySA!E39</f>
        <v>48515</v>
      </c>
      <c r="AD39" s="28"/>
      <c r="AE39" s="34"/>
      <c r="AF39" s="34"/>
      <c r="AG39" s="34"/>
      <c r="AH39" s="34"/>
      <c r="AI39" s="34"/>
      <c r="AJ39" s="34"/>
      <c r="AK39" s="34"/>
      <c r="AL39" s="35"/>
      <c r="AM39" s="34"/>
      <c r="AN39" s="34"/>
      <c r="AO39" s="34"/>
      <c r="AP39" s="34"/>
      <c r="AQ39" s="34"/>
      <c r="AR39" s="34"/>
    </row>
    <row r="40" spans="1:44" x14ac:dyDescent="0.25">
      <c r="A40" s="23">
        <f t="shared" si="7"/>
        <v>3</v>
      </c>
      <c r="B40" s="23">
        <f t="shared" si="8"/>
        <v>1995</v>
      </c>
      <c r="C40" s="23">
        <v>39</v>
      </c>
      <c r="D40" s="24">
        <v>34759</v>
      </c>
      <c r="E40" s="25">
        <f>IF(ISBLANK(table!G40),NA(),table!G40)</f>
        <v>19234</v>
      </c>
      <c r="F40" s="25" t="e">
        <f>IFERROR(IF(AND(ISERROR($E41),ISERROR(INDEX(RestSAF!E$2:E$251,MATCH(RestSA!$C40,RestSAF!$A$2:$A$251,0)))),$E40,INDEX(RestSAF!E$2:E$251,MATCH(RestSA!$C40,RestSAF!$A$2:$A$251,0))),NA())</f>
        <v>#N/A</v>
      </c>
      <c r="G40" s="25" t="e">
        <f>IFERROR(IF(AND(ISERROR($E41),ISERROR(INDEX(RestSAF!C$2:C$251,MATCH(RestSA!$C40,RestSAF!$A$2:$A$251,0)))),$E40,INDEX(RestSAF!C$2:C$251,MATCH(RestSA!$C40,RestSAF!$A$2:$A$251,0))),NA())</f>
        <v>#N/A</v>
      </c>
      <c r="H40" s="26" t="e">
        <f>IFERROR(IF(AND(ISERROR($E41),ISERROR(INDEX(RestSAF!B$2:B$251,MATCH(RestSA!$C40,RestSAF!$A$2:$A$251,0)))),$E40,INDEX(RestSAF!B$2:B$251,MATCH(RestSA!$C40,RestSAF!$A$2:$A$251,0))),NA())</f>
        <v>#N/A</v>
      </c>
      <c r="I40" s="25" t="e">
        <f>IFERROR(IF(AND(ISERROR($E41),ISERROR(INDEX(RestSAF!D$2:D$251,MATCH(RestSA!$C40,RestSAF!$A$2:$A$251,0)))),$E40,INDEX(RestSAF!D$2:D$251,MATCH(RestSA!$C40,RestSAF!$A$2:$A$251,0))),NA())</f>
        <v>#N/A</v>
      </c>
      <c r="J40" s="25" t="e">
        <f>IFERROR(IF(AND(ISERROR($E41),ISERROR(INDEX(RestSAF!F$2:F$251,MATCH(RestSA!$C40,RestSAF!$A$2:$A$251,0)))),$E40,INDEX(RestSAF!F$2:F$251,MATCH(RestSA!$C40,RestSAF!$A$2:$A$251,0))),NA())</f>
        <v>#N/A</v>
      </c>
      <c r="K40" s="25"/>
      <c r="L40" s="26"/>
      <c r="M40" s="25"/>
      <c r="N40" s="56">
        <f>E40/GrocerySA!E40</f>
        <v>0.64938046524190551</v>
      </c>
      <c r="O40" s="25"/>
      <c r="P40" s="26"/>
      <c r="Q40" s="25"/>
      <c r="R40" s="56">
        <f>E40+GrocerySA!E40</f>
        <v>48853</v>
      </c>
      <c r="AD40" s="28"/>
      <c r="AE40" s="34"/>
      <c r="AF40" s="34"/>
      <c r="AG40" s="34"/>
      <c r="AH40" s="34"/>
      <c r="AI40" s="34"/>
      <c r="AJ40" s="34"/>
      <c r="AK40" s="34"/>
      <c r="AL40" s="35"/>
      <c r="AM40" s="34"/>
      <c r="AN40" s="34"/>
      <c r="AO40" s="34"/>
      <c r="AP40" s="34"/>
      <c r="AQ40" s="34"/>
      <c r="AR40" s="34"/>
    </row>
    <row r="41" spans="1:44" x14ac:dyDescent="0.25">
      <c r="A41" s="23">
        <f t="shared" si="7"/>
        <v>4</v>
      </c>
      <c r="B41" s="23">
        <f t="shared" si="8"/>
        <v>1995</v>
      </c>
      <c r="C41" s="23">
        <v>40</v>
      </c>
      <c r="D41" s="24">
        <v>34790</v>
      </c>
      <c r="E41" s="25">
        <f>IF(ISBLANK(table!G41),NA(),table!G41)</f>
        <v>19346</v>
      </c>
      <c r="F41" s="25" t="e">
        <f>IFERROR(IF(AND(ISERROR($E42),ISERROR(INDEX(RestSAF!E$2:E$251,MATCH(RestSA!$C41,RestSAF!$A$2:$A$251,0)))),$E41,INDEX(RestSAF!E$2:E$251,MATCH(RestSA!$C41,RestSAF!$A$2:$A$251,0))),NA())</f>
        <v>#N/A</v>
      </c>
      <c r="G41" s="25" t="e">
        <f>IFERROR(IF(AND(ISERROR($E42),ISERROR(INDEX(RestSAF!C$2:C$251,MATCH(RestSA!$C41,RestSAF!$A$2:$A$251,0)))),$E41,INDEX(RestSAF!C$2:C$251,MATCH(RestSA!$C41,RestSAF!$A$2:$A$251,0))),NA())</f>
        <v>#N/A</v>
      </c>
      <c r="H41" s="26" t="e">
        <f>IFERROR(IF(AND(ISERROR($E42),ISERROR(INDEX(RestSAF!B$2:B$251,MATCH(RestSA!$C41,RestSAF!$A$2:$A$251,0)))),$E41,INDEX(RestSAF!B$2:B$251,MATCH(RestSA!$C41,RestSAF!$A$2:$A$251,0))),NA())</f>
        <v>#N/A</v>
      </c>
      <c r="I41" s="25" t="e">
        <f>IFERROR(IF(AND(ISERROR($E42),ISERROR(INDEX(RestSAF!D$2:D$251,MATCH(RestSA!$C41,RestSAF!$A$2:$A$251,0)))),$E41,INDEX(RestSAF!D$2:D$251,MATCH(RestSA!$C41,RestSAF!$A$2:$A$251,0))),NA())</f>
        <v>#N/A</v>
      </c>
      <c r="J41" s="25" t="e">
        <f>IFERROR(IF(AND(ISERROR($E42),ISERROR(INDEX(RestSAF!F$2:F$251,MATCH(RestSA!$C41,RestSAF!$A$2:$A$251,0)))),$E41,INDEX(RestSAF!F$2:F$251,MATCH(RestSA!$C41,RestSAF!$A$2:$A$251,0))),NA())</f>
        <v>#N/A</v>
      </c>
      <c r="K41" s="25"/>
      <c r="L41" s="26"/>
      <c r="M41" s="25"/>
      <c r="N41" s="56">
        <f>E41/GrocerySA!E41</f>
        <v>0.6558188413166548</v>
      </c>
      <c r="O41" s="25"/>
      <c r="P41" s="26"/>
      <c r="Q41" s="25"/>
      <c r="R41" s="56">
        <f>E41+GrocerySA!E41</f>
        <v>48845</v>
      </c>
      <c r="AD41" s="28"/>
      <c r="AE41" s="34"/>
      <c r="AF41" s="34"/>
      <c r="AG41" s="34"/>
      <c r="AH41" s="34"/>
      <c r="AI41" s="34"/>
      <c r="AJ41" s="34"/>
      <c r="AK41" s="34"/>
      <c r="AL41" s="35"/>
      <c r="AM41" s="34"/>
      <c r="AN41" s="34"/>
      <c r="AO41" s="34"/>
      <c r="AP41" s="34"/>
      <c r="AQ41" s="34"/>
      <c r="AR41" s="34"/>
    </row>
    <row r="42" spans="1:44" x14ac:dyDescent="0.25">
      <c r="A42" s="23">
        <f t="shared" si="7"/>
        <v>5</v>
      </c>
      <c r="B42" s="23">
        <f t="shared" si="8"/>
        <v>1995</v>
      </c>
      <c r="C42" s="23">
        <v>41</v>
      </c>
      <c r="D42" s="24">
        <v>34820</v>
      </c>
      <c r="E42" s="25">
        <f>IF(ISBLANK(table!G42),NA(),table!G42)</f>
        <v>19450</v>
      </c>
      <c r="F42" s="25" t="e">
        <f>IFERROR(IF(AND(ISERROR($E43),ISERROR(INDEX(RestSAF!E$2:E$251,MATCH(RestSA!$C42,RestSAF!$A$2:$A$251,0)))),$E42,INDEX(RestSAF!E$2:E$251,MATCH(RestSA!$C42,RestSAF!$A$2:$A$251,0))),NA())</f>
        <v>#N/A</v>
      </c>
      <c r="G42" s="25" t="e">
        <f>IFERROR(IF(AND(ISERROR($E43),ISERROR(INDEX(RestSAF!C$2:C$251,MATCH(RestSA!$C42,RestSAF!$A$2:$A$251,0)))),$E42,INDEX(RestSAF!C$2:C$251,MATCH(RestSA!$C42,RestSAF!$A$2:$A$251,0))),NA())</f>
        <v>#N/A</v>
      </c>
      <c r="H42" s="26" t="e">
        <f>IFERROR(IF(AND(ISERROR($E43),ISERROR(INDEX(RestSAF!B$2:B$251,MATCH(RestSA!$C42,RestSAF!$A$2:$A$251,0)))),$E42,INDEX(RestSAF!B$2:B$251,MATCH(RestSA!$C42,RestSAF!$A$2:$A$251,0))),NA())</f>
        <v>#N/A</v>
      </c>
      <c r="I42" s="25" t="e">
        <f>IFERROR(IF(AND(ISERROR($E43),ISERROR(INDEX(RestSAF!D$2:D$251,MATCH(RestSA!$C42,RestSAF!$A$2:$A$251,0)))),$E42,INDEX(RestSAF!D$2:D$251,MATCH(RestSA!$C42,RestSAF!$A$2:$A$251,0))),NA())</f>
        <v>#N/A</v>
      </c>
      <c r="J42" s="25" t="e">
        <f>IFERROR(IF(AND(ISERROR($E43),ISERROR(INDEX(RestSAF!F$2:F$251,MATCH(RestSA!$C42,RestSAF!$A$2:$A$251,0)))),$E42,INDEX(RestSAF!F$2:F$251,MATCH(RestSA!$C42,RestSAF!$A$2:$A$251,0))),NA())</f>
        <v>#N/A</v>
      </c>
      <c r="K42" s="25"/>
      <c r="L42" s="26"/>
      <c r="M42" s="25"/>
      <c r="N42" s="56">
        <f>E42/GrocerySA!E42</f>
        <v>0.65349595134899041</v>
      </c>
      <c r="O42" s="25"/>
      <c r="P42" s="26"/>
      <c r="Q42" s="25"/>
      <c r="R42" s="56">
        <f>E42+GrocerySA!E42</f>
        <v>49213</v>
      </c>
      <c r="AD42" s="28"/>
      <c r="AE42" s="34"/>
      <c r="AF42" s="34"/>
      <c r="AG42" s="34"/>
      <c r="AH42" s="34"/>
      <c r="AI42" s="34"/>
      <c r="AJ42" s="34"/>
      <c r="AK42" s="34"/>
      <c r="AL42" s="35"/>
      <c r="AM42" s="34"/>
      <c r="AN42" s="34"/>
      <c r="AO42" s="34"/>
      <c r="AP42" s="34"/>
      <c r="AQ42" s="34"/>
      <c r="AR42" s="34"/>
    </row>
    <row r="43" spans="1:44" x14ac:dyDescent="0.25">
      <c r="A43" s="23">
        <f t="shared" si="7"/>
        <v>6</v>
      </c>
      <c r="B43" s="23">
        <f t="shared" si="8"/>
        <v>1995</v>
      </c>
      <c r="C43" s="23">
        <v>42</v>
      </c>
      <c r="D43" s="24">
        <v>34851</v>
      </c>
      <c r="E43" s="25">
        <f>IF(ISBLANK(table!G43),NA(),table!G43)</f>
        <v>19419</v>
      </c>
      <c r="F43" s="25" t="e">
        <f>IFERROR(IF(AND(ISERROR($E44),ISERROR(INDEX(RestSAF!E$2:E$251,MATCH(RestSA!$C43,RestSAF!$A$2:$A$251,0)))),$E43,INDEX(RestSAF!E$2:E$251,MATCH(RestSA!$C43,RestSAF!$A$2:$A$251,0))),NA())</f>
        <v>#N/A</v>
      </c>
      <c r="G43" s="25" t="e">
        <f>IFERROR(IF(AND(ISERROR($E44),ISERROR(INDEX(RestSAF!C$2:C$251,MATCH(RestSA!$C43,RestSAF!$A$2:$A$251,0)))),$E43,INDEX(RestSAF!C$2:C$251,MATCH(RestSA!$C43,RestSAF!$A$2:$A$251,0))),NA())</f>
        <v>#N/A</v>
      </c>
      <c r="H43" s="26" t="e">
        <f>IFERROR(IF(AND(ISERROR($E44),ISERROR(INDEX(RestSAF!B$2:B$251,MATCH(RestSA!$C43,RestSAF!$A$2:$A$251,0)))),$E43,INDEX(RestSAF!B$2:B$251,MATCH(RestSA!$C43,RestSAF!$A$2:$A$251,0))),NA())</f>
        <v>#N/A</v>
      </c>
      <c r="I43" s="25" t="e">
        <f>IFERROR(IF(AND(ISERROR($E44),ISERROR(INDEX(RestSAF!D$2:D$251,MATCH(RestSA!$C43,RestSAF!$A$2:$A$251,0)))),$E43,INDEX(RestSAF!D$2:D$251,MATCH(RestSA!$C43,RestSAF!$A$2:$A$251,0))),NA())</f>
        <v>#N/A</v>
      </c>
      <c r="J43" s="25" t="e">
        <f>IFERROR(IF(AND(ISERROR($E44),ISERROR(INDEX(RestSAF!F$2:F$251,MATCH(RestSA!$C43,RestSAF!$A$2:$A$251,0)))),$E43,INDEX(RestSAF!F$2:F$251,MATCH(RestSA!$C43,RestSAF!$A$2:$A$251,0))),NA())</f>
        <v>#N/A</v>
      </c>
      <c r="K43" s="25"/>
      <c r="L43" s="26"/>
      <c r="M43" s="25"/>
      <c r="N43" s="56">
        <f>E43/GrocerySA!E43</f>
        <v>0.65138199382798878</v>
      </c>
      <c r="O43" s="25"/>
      <c r="P43" s="26"/>
      <c r="Q43" s="25"/>
      <c r="R43" s="56">
        <f>E43+GrocerySA!E43</f>
        <v>49231</v>
      </c>
      <c r="AD43" s="28"/>
      <c r="AE43" s="34"/>
      <c r="AF43" s="34"/>
      <c r="AH43" s="34"/>
      <c r="AI43" s="34"/>
      <c r="AJ43" s="34"/>
      <c r="AK43" s="34"/>
      <c r="AL43" s="35"/>
      <c r="AM43" s="34"/>
      <c r="AN43" s="34"/>
      <c r="AO43" s="34"/>
      <c r="AP43" s="34"/>
      <c r="AQ43" s="34"/>
      <c r="AR43" s="34"/>
    </row>
    <row r="44" spans="1:44" x14ac:dyDescent="0.25">
      <c r="A44" s="23">
        <f t="shared" si="7"/>
        <v>7</v>
      </c>
      <c r="B44" s="23">
        <f t="shared" si="8"/>
        <v>1995</v>
      </c>
      <c r="C44" s="23">
        <v>43</v>
      </c>
      <c r="D44" s="24">
        <v>34881</v>
      </c>
      <c r="E44" s="25">
        <f>IF(ISBLANK(table!G44),NA(),table!G44)</f>
        <v>19489</v>
      </c>
      <c r="F44" s="25" t="e">
        <f>IFERROR(IF(AND(ISERROR($E45),ISERROR(INDEX(RestSAF!E$2:E$251,MATCH(RestSA!$C44,RestSAF!$A$2:$A$251,0)))),$E44,INDEX(RestSAF!E$2:E$251,MATCH(RestSA!$C44,RestSAF!$A$2:$A$251,0))),NA())</f>
        <v>#N/A</v>
      </c>
      <c r="G44" s="25" t="e">
        <f>IFERROR(IF(AND(ISERROR($E45),ISERROR(INDEX(RestSAF!C$2:C$251,MATCH(RestSA!$C44,RestSAF!$A$2:$A$251,0)))),$E44,INDEX(RestSAF!C$2:C$251,MATCH(RestSA!$C44,RestSAF!$A$2:$A$251,0))),NA())</f>
        <v>#N/A</v>
      </c>
      <c r="H44" s="26" t="e">
        <f>IFERROR(IF(AND(ISERROR($E45),ISERROR(INDEX(RestSAF!B$2:B$251,MATCH(RestSA!$C44,RestSAF!$A$2:$A$251,0)))),$E44,INDEX(RestSAF!B$2:B$251,MATCH(RestSA!$C44,RestSAF!$A$2:$A$251,0))),NA())</f>
        <v>#N/A</v>
      </c>
      <c r="I44" s="25" t="e">
        <f>IFERROR(IF(AND(ISERROR($E45),ISERROR(INDEX(RestSAF!D$2:D$251,MATCH(RestSA!$C44,RestSAF!$A$2:$A$251,0)))),$E44,INDEX(RestSAF!D$2:D$251,MATCH(RestSA!$C44,RestSAF!$A$2:$A$251,0))),NA())</f>
        <v>#N/A</v>
      </c>
      <c r="J44" s="25" t="e">
        <f>IFERROR(IF(AND(ISERROR($E45),ISERROR(INDEX(RestSAF!F$2:F$251,MATCH(RestSA!$C44,RestSAF!$A$2:$A$251,0)))),$E44,INDEX(RestSAF!F$2:F$251,MATCH(RestSA!$C44,RestSAF!$A$2:$A$251,0))),NA())</f>
        <v>#N/A</v>
      </c>
      <c r="K44" s="25"/>
      <c r="L44" s="26"/>
      <c r="M44" s="25"/>
      <c r="N44" s="56">
        <f>E44/GrocerySA!E44</f>
        <v>0.65674810446503795</v>
      </c>
      <c r="O44" s="25"/>
      <c r="P44" s="26"/>
      <c r="Q44" s="25"/>
      <c r="R44" s="56">
        <f>E44+GrocerySA!E44</f>
        <v>49164</v>
      </c>
      <c r="AD44" s="28"/>
      <c r="AE44" s="34"/>
      <c r="AF44" s="34"/>
      <c r="AG44" s="34"/>
      <c r="AH44" s="34"/>
      <c r="AI44" s="34"/>
      <c r="AJ44" s="34"/>
      <c r="AK44" s="34"/>
      <c r="AL44" s="35"/>
      <c r="AM44" s="34"/>
      <c r="AN44" s="34"/>
      <c r="AO44" s="34"/>
      <c r="AP44" s="34"/>
      <c r="AQ44" s="34"/>
      <c r="AR44" s="34"/>
    </row>
    <row r="45" spans="1:44" x14ac:dyDescent="0.25">
      <c r="A45" s="23">
        <f t="shared" si="7"/>
        <v>8</v>
      </c>
      <c r="B45" s="23">
        <f t="shared" si="8"/>
        <v>1995</v>
      </c>
      <c r="C45" s="23">
        <v>44</v>
      </c>
      <c r="D45" s="24">
        <v>34912</v>
      </c>
      <c r="E45" s="25">
        <f>IF(ISBLANK(table!G45),NA(),table!G45)</f>
        <v>19715</v>
      </c>
      <c r="F45" s="25" t="e">
        <f>IFERROR(IF(AND(ISERROR($E46),ISERROR(INDEX(RestSAF!E$2:E$251,MATCH(RestSA!$C45,RestSAF!$A$2:$A$251,0)))),$E45,INDEX(RestSAF!E$2:E$251,MATCH(RestSA!$C45,RestSAF!$A$2:$A$251,0))),NA())</f>
        <v>#N/A</v>
      </c>
      <c r="G45" s="25" t="e">
        <f>IFERROR(IF(AND(ISERROR($E46),ISERROR(INDEX(RestSAF!C$2:C$251,MATCH(RestSA!$C45,RestSAF!$A$2:$A$251,0)))),$E45,INDEX(RestSAF!C$2:C$251,MATCH(RestSA!$C45,RestSAF!$A$2:$A$251,0))),NA())</f>
        <v>#N/A</v>
      </c>
      <c r="H45" s="26" t="e">
        <f>IFERROR(IF(AND(ISERROR($E46),ISERROR(INDEX(RestSAF!B$2:B$251,MATCH(RestSA!$C45,RestSAF!$A$2:$A$251,0)))),$E45,INDEX(RestSAF!B$2:B$251,MATCH(RestSA!$C45,RestSAF!$A$2:$A$251,0))),NA())</f>
        <v>#N/A</v>
      </c>
      <c r="I45" s="25" t="e">
        <f>IFERROR(IF(AND(ISERROR($E46),ISERROR(INDEX(RestSAF!D$2:D$251,MATCH(RestSA!$C45,RestSAF!$A$2:$A$251,0)))),$E45,INDEX(RestSAF!D$2:D$251,MATCH(RestSA!$C45,RestSAF!$A$2:$A$251,0))),NA())</f>
        <v>#N/A</v>
      </c>
      <c r="J45" s="25" t="e">
        <f>IFERROR(IF(AND(ISERROR($E46),ISERROR(INDEX(RestSAF!F$2:F$251,MATCH(RestSA!$C45,RestSAF!$A$2:$A$251,0)))),$E45,INDEX(RestSAF!F$2:F$251,MATCH(RestSA!$C45,RestSAF!$A$2:$A$251,0))),NA())</f>
        <v>#N/A</v>
      </c>
      <c r="K45" s="25"/>
      <c r="L45" s="26"/>
      <c r="M45" s="25"/>
      <c r="N45" s="56">
        <f>E45/GrocerySA!E45</f>
        <v>0.66333568857037106</v>
      </c>
      <c r="O45" s="25"/>
      <c r="P45" s="26"/>
      <c r="Q45" s="25"/>
      <c r="R45" s="56">
        <f>E45+GrocerySA!E45</f>
        <v>49436</v>
      </c>
      <c r="AD45" s="28"/>
      <c r="AE45" s="34"/>
      <c r="AF45" s="34"/>
      <c r="AG45" s="34"/>
      <c r="AH45" s="34"/>
      <c r="AI45" s="34"/>
      <c r="AJ45" s="34"/>
      <c r="AK45" s="34"/>
      <c r="AL45" s="35"/>
      <c r="AM45" s="34"/>
      <c r="AN45" s="34"/>
      <c r="AO45" s="34"/>
      <c r="AP45" s="34"/>
      <c r="AQ45" s="34"/>
      <c r="AR45" s="34"/>
    </row>
    <row r="46" spans="1:44" x14ac:dyDescent="0.25">
      <c r="A46" s="23">
        <f t="shared" si="7"/>
        <v>9</v>
      </c>
      <c r="B46" s="23">
        <f t="shared" si="8"/>
        <v>1995</v>
      </c>
      <c r="C46" s="23">
        <v>45</v>
      </c>
      <c r="D46" s="24">
        <v>34943</v>
      </c>
      <c r="E46" s="25">
        <f>IF(ISBLANK(table!G46),NA(),table!G46)</f>
        <v>19640</v>
      </c>
      <c r="F46" s="25" t="e">
        <f>IFERROR(IF(AND(ISERROR($E47),ISERROR(INDEX(RestSAF!E$2:E$251,MATCH(RestSA!$C46,RestSAF!$A$2:$A$251,0)))),$E46,INDEX(RestSAF!E$2:E$251,MATCH(RestSA!$C46,RestSAF!$A$2:$A$251,0))),NA())</f>
        <v>#N/A</v>
      </c>
      <c r="G46" s="25" t="e">
        <f>IFERROR(IF(AND(ISERROR($E47),ISERROR(INDEX(RestSAF!C$2:C$251,MATCH(RestSA!$C46,RestSAF!$A$2:$A$251,0)))),$E46,INDEX(RestSAF!C$2:C$251,MATCH(RestSA!$C46,RestSAF!$A$2:$A$251,0))),NA())</f>
        <v>#N/A</v>
      </c>
      <c r="H46" s="26" t="e">
        <f>IFERROR(IF(AND(ISERROR($E47),ISERROR(INDEX(RestSAF!B$2:B$251,MATCH(RestSA!$C46,RestSAF!$A$2:$A$251,0)))),$E46,INDEX(RestSAF!B$2:B$251,MATCH(RestSA!$C46,RestSAF!$A$2:$A$251,0))),NA())</f>
        <v>#N/A</v>
      </c>
      <c r="I46" s="25" t="e">
        <f>IFERROR(IF(AND(ISERROR($E47),ISERROR(INDEX(RestSAF!D$2:D$251,MATCH(RestSA!$C46,RestSAF!$A$2:$A$251,0)))),$E46,INDEX(RestSAF!D$2:D$251,MATCH(RestSA!$C46,RestSAF!$A$2:$A$251,0))),NA())</f>
        <v>#N/A</v>
      </c>
      <c r="J46" s="25" t="e">
        <f>IFERROR(IF(AND(ISERROR($E47),ISERROR(INDEX(RestSAF!F$2:F$251,MATCH(RestSA!$C46,RestSAF!$A$2:$A$251,0)))),$E46,INDEX(RestSAF!F$2:F$251,MATCH(RestSA!$C46,RestSAF!$A$2:$A$251,0))),NA())</f>
        <v>#N/A</v>
      </c>
      <c r="K46" s="25"/>
      <c r="L46" s="26"/>
      <c r="M46" s="25"/>
      <c r="N46" s="56">
        <f>E46/GrocerySA!E46</f>
        <v>0.66050109298806126</v>
      </c>
      <c r="O46" s="25"/>
      <c r="P46" s="26"/>
      <c r="Q46" s="25"/>
      <c r="R46" s="56">
        <f>E46+GrocerySA!E46</f>
        <v>49375</v>
      </c>
      <c r="AD46" s="28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</row>
    <row r="47" spans="1:44" x14ac:dyDescent="0.25">
      <c r="A47" s="23">
        <f t="shared" si="7"/>
        <v>10</v>
      </c>
      <c r="B47" s="23">
        <f t="shared" si="8"/>
        <v>1995</v>
      </c>
      <c r="C47" s="23">
        <v>46</v>
      </c>
      <c r="D47" s="24">
        <v>34973</v>
      </c>
      <c r="E47" s="25">
        <f>IF(ISBLANK(table!G47),NA(),table!G47)</f>
        <v>19611</v>
      </c>
      <c r="F47" s="25" t="e">
        <f>IFERROR(IF(AND(ISERROR($E48),ISERROR(INDEX(RestSAF!E$2:E$251,MATCH(RestSA!$C47,RestSAF!$A$2:$A$251,0)))),$E47,INDEX(RestSAF!E$2:E$251,MATCH(RestSA!$C47,RestSAF!$A$2:$A$251,0))),NA())</f>
        <v>#N/A</v>
      </c>
      <c r="G47" s="25" t="e">
        <f>IFERROR(IF(AND(ISERROR($E48),ISERROR(INDEX(RestSAF!C$2:C$251,MATCH(RestSA!$C47,RestSAF!$A$2:$A$251,0)))),$E47,INDEX(RestSAF!C$2:C$251,MATCH(RestSA!$C47,RestSAF!$A$2:$A$251,0))),NA())</f>
        <v>#N/A</v>
      </c>
      <c r="H47" s="26" t="e">
        <f>IFERROR(IF(AND(ISERROR($E48),ISERROR(INDEX(RestSAF!B$2:B$251,MATCH(RestSA!$C47,RestSAF!$A$2:$A$251,0)))),$E47,INDEX(RestSAF!B$2:B$251,MATCH(RestSA!$C47,RestSAF!$A$2:$A$251,0))),NA())</f>
        <v>#N/A</v>
      </c>
      <c r="I47" s="25" t="e">
        <f>IFERROR(IF(AND(ISERROR($E48),ISERROR(INDEX(RestSAF!D$2:D$251,MATCH(RestSA!$C47,RestSAF!$A$2:$A$251,0)))),$E47,INDEX(RestSAF!D$2:D$251,MATCH(RestSA!$C47,RestSAF!$A$2:$A$251,0))),NA())</f>
        <v>#N/A</v>
      </c>
      <c r="J47" s="25" t="e">
        <f>IFERROR(IF(AND(ISERROR($E48),ISERROR(INDEX(RestSAF!F$2:F$251,MATCH(RestSA!$C47,RestSAF!$A$2:$A$251,0)))),$E47,INDEX(RestSAF!F$2:F$251,MATCH(RestSA!$C47,RestSAF!$A$2:$A$251,0))),NA())</f>
        <v>#N/A</v>
      </c>
      <c r="K47" s="25"/>
      <c r="L47" s="26"/>
      <c r="M47" s="25"/>
      <c r="N47" s="56">
        <f>E47/GrocerySA!E47</f>
        <v>0.66048093762629667</v>
      </c>
      <c r="O47" s="25"/>
      <c r="P47" s="26"/>
      <c r="Q47" s="25"/>
      <c r="R47" s="56">
        <f>E47+GrocerySA!E47</f>
        <v>49303</v>
      </c>
      <c r="AD47" s="28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</row>
    <row r="48" spans="1:44" x14ac:dyDescent="0.25">
      <c r="A48" s="23">
        <f t="shared" si="7"/>
        <v>11</v>
      </c>
      <c r="B48" s="23">
        <f t="shared" si="8"/>
        <v>1995</v>
      </c>
      <c r="C48" s="23">
        <v>47</v>
      </c>
      <c r="D48" s="24">
        <v>35004</v>
      </c>
      <c r="E48" s="25">
        <f>IF(ISBLANK(table!G48),NA(),table!G48)</f>
        <v>19609</v>
      </c>
      <c r="F48" s="25" t="e">
        <f>IFERROR(IF(AND(ISERROR($E49),ISERROR(INDEX(RestSAF!E$2:E$251,MATCH(RestSA!$C48,RestSAF!$A$2:$A$251,0)))),$E48,INDEX(RestSAF!E$2:E$251,MATCH(RestSA!$C48,RestSAF!$A$2:$A$251,0))),NA())</f>
        <v>#N/A</v>
      </c>
      <c r="G48" s="25" t="e">
        <f>IFERROR(IF(AND(ISERROR($E49),ISERROR(INDEX(RestSAF!C$2:C$251,MATCH(RestSA!$C48,RestSAF!$A$2:$A$251,0)))),$E48,INDEX(RestSAF!C$2:C$251,MATCH(RestSA!$C48,RestSAF!$A$2:$A$251,0))),NA())</f>
        <v>#N/A</v>
      </c>
      <c r="H48" s="26" t="e">
        <f>IFERROR(IF(AND(ISERROR($E49),ISERROR(INDEX(RestSAF!B$2:B$251,MATCH(RestSA!$C48,RestSAF!$A$2:$A$251,0)))),$E48,INDEX(RestSAF!B$2:B$251,MATCH(RestSA!$C48,RestSAF!$A$2:$A$251,0))),NA())</f>
        <v>#N/A</v>
      </c>
      <c r="I48" s="25" t="e">
        <f>IFERROR(IF(AND(ISERROR($E49),ISERROR(INDEX(RestSAF!D$2:D$251,MATCH(RestSA!$C48,RestSAF!$A$2:$A$251,0)))),$E48,INDEX(RestSAF!D$2:D$251,MATCH(RestSA!$C48,RestSAF!$A$2:$A$251,0))),NA())</f>
        <v>#N/A</v>
      </c>
      <c r="J48" s="25" t="e">
        <f>IFERROR(IF(AND(ISERROR($E49),ISERROR(INDEX(RestSAF!F$2:F$251,MATCH(RestSA!$C48,RestSAF!$A$2:$A$251,0)))),$E48,INDEX(RestSAF!F$2:F$251,MATCH(RestSA!$C48,RestSAF!$A$2:$A$251,0))),NA())</f>
        <v>#N/A</v>
      </c>
      <c r="K48" s="25"/>
      <c r="L48" s="26"/>
      <c r="M48" s="25"/>
      <c r="N48" s="56">
        <f>E48/GrocerySA!E48</f>
        <v>0.65674191171545315</v>
      </c>
      <c r="O48" s="25"/>
      <c r="P48" s="26"/>
      <c r="Q48" s="25"/>
      <c r="R48" s="56">
        <f>E48+GrocerySA!E48</f>
        <v>49467</v>
      </c>
      <c r="AD48" s="28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</row>
    <row r="49" spans="1:44" x14ac:dyDescent="0.25">
      <c r="A49" s="23">
        <f t="shared" si="7"/>
        <v>12</v>
      </c>
      <c r="B49" s="23">
        <f t="shared" si="8"/>
        <v>1995</v>
      </c>
      <c r="C49" s="23">
        <v>48</v>
      </c>
      <c r="D49" s="24">
        <v>35034</v>
      </c>
      <c r="E49" s="25">
        <f>IF(ISBLANK(table!G49),NA(),table!G49)</f>
        <v>19625</v>
      </c>
      <c r="F49" s="25" t="e">
        <f>IFERROR(IF(AND(ISERROR($E50),ISERROR(INDEX(RestSAF!E$2:E$251,MATCH(RestSA!$C49,RestSAF!$A$2:$A$251,0)))),$E49,INDEX(RestSAF!E$2:E$251,MATCH(RestSA!$C49,RestSAF!$A$2:$A$251,0))),NA())</f>
        <v>#N/A</v>
      </c>
      <c r="G49" s="25" t="e">
        <f>IFERROR(IF(AND(ISERROR($E50),ISERROR(INDEX(RestSAF!C$2:C$251,MATCH(RestSA!$C49,RestSAF!$A$2:$A$251,0)))),$E49,INDEX(RestSAF!C$2:C$251,MATCH(RestSA!$C49,RestSAF!$A$2:$A$251,0))),NA())</f>
        <v>#N/A</v>
      </c>
      <c r="H49" s="26" t="e">
        <f>IFERROR(IF(AND(ISERROR($E50),ISERROR(INDEX(RestSAF!B$2:B$251,MATCH(RestSA!$C49,RestSAF!$A$2:$A$251,0)))),$E49,INDEX(RestSAF!B$2:B$251,MATCH(RestSA!$C49,RestSAF!$A$2:$A$251,0))),NA())</f>
        <v>#N/A</v>
      </c>
      <c r="I49" s="25" t="e">
        <f>IFERROR(IF(AND(ISERROR($E50),ISERROR(INDEX(RestSAF!D$2:D$251,MATCH(RestSA!$C49,RestSAF!$A$2:$A$251,0)))),$E49,INDEX(RestSAF!D$2:D$251,MATCH(RestSA!$C49,RestSAF!$A$2:$A$251,0))),NA())</f>
        <v>#N/A</v>
      </c>
      <c r="J49" s="25" t="e">
        <f>IFERROR(IF(AND(ISERROR($E50),ISERROR(INDEX(RestSAF!F$2:F$251,MATCH(RestSA!$C49,RestSAF!$A$2:$A$251,0)))),$E49,INDEX(RestSAF!F$2:F$251,MATCH(RestSA!$C49,RestSAF!$A$2:$A$251,0))),NA())</f>
        <v>#N/A</v>
      </c>
      <c r="K49" s="25"/>
      <c r="L49" s="26"/>
      <c r="M49" s="25"/>
      <c r="N49" s="56">
        <f>E49/GrocerySA!E49</f>
        <v>0.65429752617190107</v>
      </c>
      <c r="O49" s="25"/>
      <c r="P49" s="26"/>
      <c r="Q49" s="25"/>
      <c r="R49" s="56">
        <f>E49+GrocerySA!E49</f>
        <v>49619</v>
      </c>
      <c r="AD49" s="28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</row>
    <row r="50" spans="1:44" x14ac:dyDescent="0.25">
      <c r="A50" s="23">
        <f t="shared" si="7"/>
        <v>1</v>
      </c>
      <c r="B50" s="23">
        <f t="shared" si="8"/>
        <v>1996</v>
      </c>
      <c r="C50" s="23">
        <v>49</v>
      </c>
      <c r="D50" s="24">
        <v>35065</v>
      </c>
      <c r="E50" s="25">
        <f>IF(ISBLANK(table!G50),NA(),table!G50)</f>
        <v>19564</v>
      </c>
      <c r="F50" s="25" t="e">
        <f>IFERROR(IF(AND(ISERROR($E51),ISERROR(INDEX(RestSAF!E$2:E$251,MATCH(RestSA!$C50,RestSAF!$A$2:$A$251,0)))),$E50,INDEX(RestSAF!E$2:E$251,MATCH(RestSA!$C50,RestSAF!$A$2:$A$251,0))),NA())</f>
        <v>#N/A</v>
      </c>
      <c r="G50" s="25" t="e">
        <f>IFERROR(IF(AND(ISERROR($E51),ISERROR(INDEX(RestSAF!C$2:C$251,MATCH(RestSA!$C50,RestSAF!$A$2:$A$251,0)))),$E50,INDEX(RestSAF!C$2:C$251,MATCH(RestSA!$C50,RestSAF!$A$2:$A$251,0))),NA())</f>
        <v>#N/A</v>
      </c>
      <c r="H50" s="26" t="e">
        <f>IFERROR(IF(AND(ISERROR($E51),ISERROR(INDEX(RestSAF!B$2:B$251,MATCH(RestSA!$C50,RestSAF!$A$2:$A$251,0)))),$E50,INDEX(RestSAF!B$2:B$251,MATCH(RestSA!$C50,RestSAF!$A$2:$A$251,0))),NA())</f>
        <v>#N/A</v>
      </c>
      <c r="I50" s="25" t="e">
        <f>IFERROR(IF(AND(ISERROR($E51),ISERROR(INDEX(RestSAF!D$2:D$251,MATCH(RestSA!$C50,RestSAF!$A$2:$A$251,0)))),$E50,INDEX(RestSAF!D$2:D$251,MATCH(RestSA!$C50,RestSAF!$A$2:$A$251,0))),NA())</f>
        <v>#N/A</v>
      </c>
      <c r="J50" s="25" t="e">
        <f>IFERROR(IF(AND(ISERROR($E51),ISERROR(INDEX(RestSAF!F$2:F$251,MATCH(RestSA!$C50,RestSAF!$A$2:$A$251,0)))),$E50,INDEX(RestSAF!F$2:F$251,MATCH(RestSA!$C50,RestSAF!$A$2:$A$251,0))),NA())</f>
        <v>#N/A</v>
      </c>
      <c r="K50" s="25"/>
      <c r="L50" s="26"/>
      <c r="M50" s="25"/>
      <c r="N50" s="56">
        <f>E50/GrocerySA!E50</f>
        <v>0.64985882743730272</v>
      </c>
      <c r="O50" s="25"/>
      <c r="P50" s="26"/>
      <c r="Q50" s="25"/>
      <c r="R50" s="56">
        <f>E50+GrocerySA!E50</f>
        <v>49669</v>
      </c>
      <c r="AD50" s="28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</row>
    <row r="51" spans="1:44" x14ac:dyDescent="0.25">
      <c r="A51" s="23">
        <f t="shared" si="7"/>
        <v>2</v>
      </c>
      <c r="B51" s="23">
        <f t="shared" si="8"/>
        <v>1996</v>
      </c>
      <c r="C51" s="23">
        <v>50</v>
      </c>
      <c r="D51" s="24">
        <v>35096</v>
      </c>
      <c r="E51" s="25">
        <f>IF(ISBLANK(table!G51),NA(),table!G51)</f>
        <v>19742</v>
      </c>
      <c r="F51" s="25" t="e">
        <f>IFERROR(IF(AND(ISERROR($E52),ISERROR(INDEX(RestSAF!E$2:E$251,MATCH(RestSA!$C51,RestSAF!$A$2:$A$251,0)))),$E51,INDEX(RestSAF!E$2:E$251,MATCH(RestSA!$C51,RestSAF!$A$2:$A$251,0))),NA())</f>
        <v>#N/A</v>
      </c>
      <c r="G51" s="25" t="e">
        <f>IFERROR(IF(AND(ISERROR($E52),ISERROR(INDEX(RestSAF!C$2:C$251,MATCH(RestSA!$C51,RestSAF!$A$2:$A$251,0)))),$E51,INDEX(RestSAF!C$2:C$251,MATCH(RestSA!$C51,RestSAF!$A$2:$A$251,0))),NA())</f>
        <v>#N/A</v>
      </c>
      <c r="H51" s="26" t="e">
        <f>IFERROR(IF(AND(ISERROR($E52),ISERROR(INDEX(RestSAF!B$2:B$251,MATCH(RestSA!$C51,RestSAF!$A$2:$A$251,0)))),$E51,INDEX(RestSAF!B$2:B$251,MATCH(RestSA!$C51,RestSAF!$A$2:$A$251,0))),NA())</f>
        <v>#N/A</v>
      </c>
      <c r="I51" s="25" t="e">
        <f>IFERROR(IF(AND(ISERROR($E52),ISERROR(INDEX(RestSAF!D$2:D$251,MATCH(RestSA!$C51,RestSAF!$A$2:$A$251,0)))),$E51,INDEX(RestSAF!D$2:D$251,MATCH(RestSA!$C51,RestSAF!$A$2:$A$251,0))),NA())</f>
        <v>#N/A</v>
      </c>
      <c r="J51" s="25" t="e">
        <f>IFERROR(IF(AND(ISERROR($E52),ISERROR(INDEX(RestSAF!F$2:F$251,MATCH(RestSA!$C51,RestSAF!$A$2:$A$251,0)))),$E51,INDEX(RestSAF!F$2:F$251,MATCH(RestSA!$C51,RestSAF!$A$2:$A$251,0))),NA())</f>
        <v>#N/A</v>
      </c>
      <c r="K51" s="25"/>
      <c r="L51" s="26"/>
      <c r="M51" s="25"/>
      <c r="N51" s="56">
        <f>E51/GrocerySA!E51</f>
        <v>0.65828609536512173</v>
      </c>
      <c r="O51" s="25"/>
      <c r="P51" s="26"/>
      <c r="Q51" s="25"/>
      <c r="R51" s="56">
        <f>E51+GrocerySA!E51</f>
        <v>49732</v>
      </c>
      <c r="AD51" s="28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</row>
    <row r="52" spans="1:44" x14ac:dyDescent="0.25">
      <c r="A52" s="23">
        <f t="shared" si="7"/>
        <v>3</v>
      </c>
      <c r="B52" s="23">
        <f t="shared" si="8"/>
        <v>1996</v>
      </c>
      <c r="C52" s="23">
        <v>51</v>
      </c>
      <c r="D52" s="24">
        <v>35125</v>
      </c>
      <c r="E52" s="25">
        <f>IF(ISBLANK(table!G52),NA(),table!G52)</f>
        <v>19862</v>
      </c>
      <c r="F52" s="25" t="e">
        <f>IFERROR(IF(AND(ISERROR($E53),ISERROR(INDEX(RestSAF!E$2:E$251,MATCH(RestSA!$C52,RestSAF!$A$2:$A$251,0)))),$E52,INDEX(RestSAF!E$2:E$251,MATCH(RestSA!$C52,RestSAF!$A$2:$A$251,0))),NA())</f>
        <v>#N/A</v>
      </c>
      <c r="G52" s="25" t="e">
        <f>IFERROR(IF(AND(ISERROR($E53),ISERROR(INDEX(RestSAF!C$2:C$251,MATCH(RestSA!$C52,RestSAF!$A$2:$A$251,0)))),$E52,INDEX(RestSAF!C$2:C$251,MATCH(RestSA!$C52,RestSAF!$A$2:$A$251,0))),NA())</f>
        <v>#N/A</v>
      </c>
      <c r="H52" s="26" t="e">
        <f>IFERROR(IF(AND(ISERROR($E53),ISERROR(INDEX(RestSAF!B$2:B$251,MATCH(RestSA!$C52,RestSAF!$A$2:$A$251,0)))),$E52,INDEX(RestSAF!B$2:B$251,MATCH(RestSA!$C52,RestSAF!$A$2:$A$251,0))),NA())</f>
        <v>#N/A</v>
      </c>
      <c r="I52" s="25" t="e">
        <f>IFERROR(IF(AND(ISERROR($E53),ISERROR(INDEX(RestSAF!D$2:D$251,MATCH(RestSA!$C52,RestSAF!$A$2:$A$251,0)))),$E52,INDEX(RestSAF!D$2:D$251,MATCH(RestSA!$C52,RestSAF!$A$2:$A$251,0))),NA())</f>
        <v>#N/A</v>
      </c>
      <c r="J52" s="25" t="e">
        <f>IFERROR(IF(AND(ISERROR($E53),ISERROR(INDEX(RestSAF!F$2:F$251,MATCH(RestSA!$C52,RestSAF!$A$2:$A$251,0)))),$E52,INDEX(RestSAF!F$2:F$251,MATCH(RestSA!$C52,RestSAF!$A$2:$A$251,0))),NA())</f>
        <v>#N/A</v>
      </c>
      <c r="K52" s="25"/>
      <c r="L52" s="26"/>
      <c r="M52" s="25"/>
      <c r="N52" s="56">
        <f>E52/GrocerySA!E52</f>
        <v>0.65931950207468881</v>
      </c>
      <c r="O52" s="25"/>
      <c r="P52" s="26"/>
      <c r="Q52" s="25"/>
      <c r="R52" s="56">
        <f>E52+GrocerySA!E52</f>
        <v>49987</v>
      </c>
      <c r="AD52" s="28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</row>
    <row r="53" spans="1:44" x14ac:dyDescent="0.25">
      <c r="A53" s="23">
        <f t="shared" si="7"/>
        <v>4</v>
      </c>
      <c r="B53" s="23">
        <f t="shared" si="8"/>
        <v>1996</v>
      </c>
      <c r="C53" s="23">
        <v>52</v>
      </c>
      <c r="D53" s="24">
        <v>35156</v>
      </c>
      <c r="E53" s="25">
        <f>IF(ISBLANK(table!G53),NA(),table!G53)</f>
        <v>19932</v>
      </c>
      <c r="F53" s="25" t="e">
        <f>IFERROR(IF(AND(ISERROR($E54),ISERROR(INDEX(RestSAF!E$2:E$251,MATCH(RestSA!$C53,RestSAF!$A$2:$A$251,0)))),$E53,INDEX(RestSAF!E$2:E$251,MATCH(RestSA!$C53,RestSAF!$A$2:$A$251,0))),NA())</f>
        <v>#N/A</v>
      </c>
      <c r="G53" s="25" t="e">
        <f>IFERROR(IF(AND(ISERROR($E54),ISERROR(INDEX(RestSAF!C$2:C$251,MATCH(RestSA!$C53,RestSAF!$A$2:$A$251,0)))),$E53,INDEX(RestSAF!C$2:C$251,MATCH(RestSA!$C53,RestSAF!$A$2:$A$251,0))),NA())</f>
        <v>#N/A</v>
      </c>
      <c r="H53" s="26" t="e">
        <f>IFERROR(IF(AND(ISERROR($E54),ISERROR(INDEX(RestSAF!B$2:B$251,MATCH(RestSA!$C53,RestSAF!$A$2:$A$251,0)))),$E53,INDEX(RestSAF!B$2:B$251,MATCH(RestSA!$C53,RestSAF!$A$2:$A$251,0))),NA())</f>
        <v>#N/A</v>
      </c>
      <c r="I53" s="25" t="e">
        <f>IFERROR(IF(AND(ISERROR($E54),ISERROR(INDEX(RestSAF!D$2:D$251,MATCH(RestSA!$C53,RestSAF!$A$2:$A$251,0)))),$E53,INDEX(RestSAF!D$2:D$251,MATCH(RestSA!$C53,RestSAF!$A$2:$A$251,0))),NA())</f>
        <v>#N/A</v>
      </c>
      <c r="J53" s="25" t="e">
        <f>IFERROR(IF(AND(ISERROR($E54),ISERROR(INDEX(RestSAF!F$2:F$251,MATCH(RestSA!$C53,RestSAF!$A$2:$A$251,0)))),$E53,INDEX(RestSAF!F$2:F$251,MATCH(RestSA!$C53,RestSAF!$A$2:$A$251,0))),NA())</f>
        <v>#N/A</v>
      </c>
      <c r="K53" s="25"/>
      <c r="L53" s="26"/>
      <c r="M53" s="25"/>
      <c r="N53" s="56">
        <f>E53/GrocerySA!E53</f>
        <v>0.65956320317670414</v>
      </c>
      <c r="O53" s="25"/>
      <c r="P53" s="26"/>
      <c r="Q53" s="25"/>
      <c r="R53" s="56">
        <f>E53+GrocerySA!E53</f>
        <v>50152</v>
      </c>
      <c r="AD53" s="28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</row>
    <row r="54" spans="1:44" x14ac:dyDescent="0.25">
      <c r="A54" s="23">
        <f t="shared" si="7"/>
        <v>5</v>
      </c>
      <c r="B54" s="23">
        <f t="shared" si="8"/>
        <v>1996</v>
      </c>
      <c r="C54" s="23">
        <v>53</v>
      </c>
      <c r="D54" s="24">
        <v>35186</v>
      </c>
      <c r="E54" s="25">
        <f>IF(ISBLANK(table!G54),NA(),table!G54)</f>
        <v>20094</v>
      </c>
      <c r="F54" s="25" t="e">
        <f>IFERROR(IF(AND(ISERROR($E55),ISERROR(INDEX(RestSAF!E$2:E$251,MATCH(RestSA!$C54,RestSAF!$A$2:$A$251,0)))),$E54,INDEX(RestSAF!E$2:E$251,MATCH(RestSA!$C54,RestSAF!$A$2:$A$251,0))),NA())</f>
        <v>#N/A</v>
      </c>
      <c r="G54" s="25" t="e">
        <f>IFERROR(IF(AND(ISERROR($E55),ISERROR(INDEX(RestSAF!C$2:C$251,MATCH(RestSA!$C54,RestSAF!$A$2:$A$251,0)))),$E54,INDEX(RestSAF!C$2:C$251,MATCH(RestSA!$C54,RestSAF!$A$2:$A$251,0))),NA())</f>
        <v>#N/A</v>
      </c>
      <c r="H54" s="26" t="e">
        <f>IFERROR(IF(AND(ISERROR($E55),ISERROR(INDEX(RestSAF!B$2:B$251,MATCH(RestSA!$C54,RestSAF!$A$2:$A$251,0)))),$E54,INDEX(RestSAF!B$2:B$251,MATCH(RestSA!$C54,RestSAF!$A$2:$A$251,0))),NA())</f>
        <v>#N/A</v>
      </c>
      <c r="I54" s="25" t="e">
        <f>IFERROR(IF(AND(ISERROR($E55),ISERROR(INDEX(RestSAF!D$2:D$251,MATCH(RestSA!$C54,RestSAF!$A$2:$A$251,0)))),$E54,INDEX(RestSAF!D$2:D$251,MATCH(RestSA!$C54,RestSAF!$A$2:$A$251,0))),NA())</f>
        <v>#N/A</v>
      </c>
      <c r="J54" s="25" t="e">
        <f>IFERROR(IF(AND(ISERROR($E55),ISERROR(INDEX(RestSAF!F$2:F$251,MATCH(RestSA!$C54,RestSAF!$A$2:$A$251,0)))),$E54,INDEX(RestSAF!F$2:F$251,MATCH(RestSA!$C54,RestSAF!$A$2:$A$251,0))),NA())</f>
        <v>#N/A</v>
      </c>
      <c r="K54" s="25"/>
      <c r="L54" s="26"/>
      <c r="M54" s="25"/>
      <c r="N54" s="56">
        <f>E54/GrocerySA!E54</f>
        <v>0.66437427673995697</v>
      </c>
      <c r="O54" s="25"/>
      <c r="P54" s="26"/>
      <c r="Q54" s="25"/>
      <c r="R54" s="56">
        <f>E54+GrocerySA!E54</f>
        <v>50339</v>
      </c>
      <c r="AD54" s="28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</row>
    <row r="55" spans="1:44" x14ac:dyDescent="0.25">
      <c r="A55" s="23">
        <f t="shared" si="7"/>
        <v>6</v>
      </c>
      <c r="B55" s="23">
        <f t="shared" si="8"/>
        <v>1996</v>
      </c>
      <c r="C55" s="23">
        <v>54</v>
      </c>
      <c r="D55" s="24">
        <v>35217</v>
      </c>
      <c r="E55" s="25">
        <f>IF(ISBLANK(table!G55),NA(),table!G55)</f>
        <v>19932</v>
      </c>
      <c r="F55" s="25" t="e">
        <f>IFERROR(IF(AND(ISERROR($E56),ISERROR(INDEX(RestSAF!E$2:E$251,MATCH(RestSA!$C55,RestSAF!$A$2:$A$251,0)))),$E55,INDEX(RestSAF!E$2:E$251,MATCH(RestSA!$C55,RestSAF!$A$2:$A$251,0))),NA())</f>
        <v>#N/A</v>
      </c>
      <c r="G55" s="25" t="e">
        <f>IFERROR(IF(AND(ISERROR($E56),ISERROR(INDEX(RestSAF!C$2:C$251,MATCH(RestSA!$C55,RestSAF!$A$2:$A$251,0)))),$E55,INDEX(RestSAF!C$2:C$251,MATCH(RestSA!$C55,RestSAF!$A$2:$A$251,0))),NA())</f>
        <v>#N/A</v>
      </c>
      <c r="H55" s="26" t="e">
        <f>IFERROR(IF(AND(ISERROR($E56),ISERROR(INDEX(RestSAF!B$2:B$251,MATCH(RestSA!$C55,RestSAF!$A$2:$A$251,0)))),$E55,INDEX(RestSAF!B$2:B$251,MATCH(RestSA!$C55,RestSAF!$A$2:$A$251,0))),NA())</f>
        <v>#N/A</v>
      </c>
      <c r="I55" s="25" t="e">
        <f>IFERROR(IF(AND(ISERROR($E56),ISERROR(INDEX(RestSAF!D$2:D$251,MATCH(RestSA!$C55,RestSAF!$A$2:$A$251,0)))),$E55,INDEX(RestSAF!D$2:D$251,MATCH(RestSA!$C55,RestSAF!$A$2:$A$251,0))),NA())</f>
        <v>#N/A</v>
      </c>
      <c r="J55" s="25" t="e">
        <f>IFERROR(IF(AND(ISERROR($E56),ISERROR(INDEX(RestSAF!F$2:F$251,MATCH(RestSA!$C55,RestSAF!$A$2:$A$251,0)))),$E55,INDEX(RestSAF!F$2:F$251,MATCH(RestSA!$C55,RestSAF!$A$2:$A$251,0))),NA())</f>
        <v>#N/A</v>
      </c>
      <c r="K55" s="25"/>
      <c r="L55" s="26"/>
      <c r="M55" s="25"/>
      <c r="N55" s="56">
        <f>E55/GrocerySA!E55</f>
        <v>0.65808240887480185</v>
      </c>
      <c r="O55" s="25"/>
      <c r="P55" s="26"/>
      <c r="Q55" s="25"/>
      <c r="R55" s="56">
        <f>E55+GrocerySA!E55</f>
        <v>50220</v>
      </c>
      <c r="AD55" s="28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</row>
    <row r="56" spans="1:44" x14ac:dyDescent="0.25">
      <c r="A56" s="23">
        <f t="shared" si="7"/>
        <v>7</v>
      </c>
      <c r="B56" s="23">
        <f t="shared" si="8"/>
        <v>1996</v>
      </c>
      <c r="C56" s="23">
        <v>55</v>
      </c>
      <c r="D56" s="24">
        <v>35247</v>
      </c>
      <c r="E56" s="25">
        <f>IF(ISBLANK(table!G56),NA(),table!G56)</f>
        <v>20145</v>
      </c>
      <c r="F56" s="25" t="e">
        <f>IFERROR(IF(AND(ISERROR($E57),ISERROR(INDEX(RestSAF!E$2:E$251,MATCH(RestSA!$C56,RestSAF!$A$2:$A$251,0)))),$E56,INDEX(RestSAF!E$2:E$251,MATCH(RestSA!$C56,RestSAF!$A$2:$A$251,0))),NA())</f>
        <v>#N/A</v>
      </c>
      <c r="G56" s="25" t="e">
        <f>IFERROR(IF(AND(ISERROR($E57),ISERROR(INDEX(RestSAF!C$2:C$251,MATCH(RestSA!$C56,RestSAF!$A$2:$A$251,0)))),$E56,INDEX(RestSAF!C$2:C$251,MATCH(RestSA!$C56,RestSAF!$A$2:$A$251,0))),NA())</f>
        <v>#N/A</v>
      </c>
      <c r="H56" s="58" t="e">
        <f>IFERROR(IF(AND(ISERROR($E57),ISERROR(INDEX(RestSAF!B$2:B$251,MATCH(RestSA!$C56,RestSAF!$A$2:$A$251,0)))),$E56,INDEX(RestSAF!B$2:B$251,MATCH(RestSA!$C56,RestSAF!$A$2:$A$251,0))),NA())</f>
        <v>#N/A</v>
      </c>
      <c r="I56" s="25" t="e">
        <f>IFERROR(IF(AND(ISERROR($E57),ISERROR(INDEX(RestSAF!D$2:D$251,MATCH(RestSA!$C56,RestSAF!$A$2:$A$251,0)))),$E56,INDEX(RestSAF!D$2:D$251,MATCH(RestSA!$C56,RestSAF!$A$2:$A$251,0))),NA())</f>
        <v>#N/A</v>
      </c>
      <c r="J56" s="25" t="e">
        <f>IFERROR(IF(AND(ISERROR($E57),ISERROR(INDEX(RestSAF!F$2:F$251,MATCH(RestSA!$C56,RestSAF!$A$2:$A$251,0)))),$E56,INDEX(RestSAF!F$2:F$251,MATCH(RestSA!$C56,RestSAF!$A$2:$A$251,0))),NA())</f>
        <v>#N/A</v>
      </c>
      <c r="K56" s="25"/>
      <c r="L56" s="26"/>
      <c r="M56" s="25"/>
      <c r="N56" s="56">
        <f>E56/GrocerySA!E56</f>
        <v>0.66064342636014828</v>
      </c>
      <c r="O56" s="25"/>
      <c r="P56" s="26"/>
      <c r="Q56" s="25"/>
      <c r="R56" s="56">
        <f>E56+GrocerySA!E56</f>
        <v>50638</v>
      </c>
      <c r="AD56" s="28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</row>
    <row r="57" spans="1:44" x14ac:dyDescent="0.25">
      <c r="A57" s="23">
        <f t="shared" si="7"/>
        <v>8</v>
      </c>
      <c r="B57" s="23">
        <f t="shared" si="8"/>
        <v>1996</v>
      </c>
      <c r="C57" s="23">
        <v>56</v>
      </c>
      <c r="D57" s="24">
        <v>35278</v>
      </c>
      <c r="E57" s="25">
        <f>IF(ISBLANK(table!G57),NA(),table!G57)</f>
        <v>20140</v>
      </c>
      <c r="F57" s="25" t="e">
        <f>IFERROR(IF(AND(ISERROR($E58),ISERROR(INDEX(RestSAF!E$2:E$251,MATCH(RestSA!$C57,RestSAF!$A$2:$A$251,0)))),$E57,INDEX(RestSAF!E$2:E$251,MATCH(RestSA!$C57,RestSAF!$A$2:$A$251,0))),NA())</f>
        <v>#N/A</v>
      </c>
      <c r="G57" s="25" t="e">
        <f>IFERROR(IF(AND(ISERROR($E58),ISERROR(INDEX(RestSAF!C$2:C$251,MATCH(RestSA!$C57,RestSAF!$A$2:$A$251,0)))),$E57,INDEX(RestSAF!C$2:C$251,MATCH(RestSA!$C57,RestSAF!$A$2:$A$251,0))),NA())</f>
        <v>#N/A</v>
      </c>
      <c r="H57" s="26" t="e">
        <f>IFERROR(IF(AND(ISERROR($E58),ISERROR(INDEX(RestSAF!B$2:B$251,MATCH(RestSA!$C57,RestSAF!$A$2:$A$251,0)))),$E57,INDEX(RestSAF!B$2:B$251,MATCH(RestSA!$C57,RestSAF!$A$2:$A$251,0))),NA())</f>
        <v>#N/A</v>
      </c>
      <c r="I57" s="25" t="e">
        <f>IFERROR(IF(AND(ISERROR($E58),ISERROR(INDEX(RestSAF!D$2:D$251,MATCH(RestSA!$C57,RestSAF!$A$2:$A$251,0)))),$E57,INDEX(RestSAF!D$2:D$251,MATCH(RestSA!$C57,RestSAF!$A$2:$A$251,0))),NA())</f>
        <v>#N/A</v>
      </c>
      <c r="J57" s="25" t="e">
        <f>IFERROR(IF(AND(ISERROR($E58),ISERROR(INDEX(RestSAF!F$2:F$251,MATCH(RestSA!$C57,RestSAF!$A$2:$A$251,0)))),$E57,INDEX(RestSAF!F$2:F$251,MATCH(RestSA!$C57,RestSAF!$A$2:$A$251,0))),NA())</f>
        <v>#N/A</v>
      </c>
      <c r="K57" s="25"/>
      <c r="L57" s="26"/>
      <c r="M57" s="25"/>
      <c r="N57" s="56">
        <f>E57/GrocerySA!E57</f>
        <v>0.6591392570774014</v>
      </c>
      <c r="O57" s="25"/>
      <c r="P57" s="26"/>
      <c r="Q57" s="25"/>
      <c r="R57" s="56">
        <f>E57+GrocerySA!E57</f>
        <v>50695</v>
      </c>
      <c r="AD57" s="28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</row>
    <row r="58" spans="1:44" x14ac:dyDescent="0.25">
      <c r="A58" s="23">
        <f t="shared" si="7"/>
        <v>9</v>
      </c>
      <c r="B58" s="23">
        <f t="shared" si="8"/>
        <v>1996</v>
      </c>
      <c r="C58" s="23">
        <v>57</v>
      </c>
      <c r="D58" s="24">
        <v>35309</v>
      </c>
      <c r="E58" s="25">
        <f>IF(ISBLANK(table!G58),NA(),table!G58)</f>
        <v>20397</v>
      </c>
      <c r="F58" s="25" t="e">
        <f>IFERROR(IF(AND(ISERROR($E59),ISERROR(INDEX(RestSAF!E$2:E$251,MATCH(RestSA!$C58,RestSAF!$A$2:$A$251,0)))),$E58,INDEX(RestSAF!E$2:E$251,MATCH(RestSA!$C58,RestSAF!$A$2:$A$251,0))),NA())</f>
        <v>#N/A</v>
      </c>
      <c r="G58" s="25" t="e">
        <f>IFERROR(IF(AND(ISERROR($E59),ISERROR(INDEX(RestSAF!C$2:C$251,MATCH(RestSA!$C58,RestSAF!$A$2:$A$251,0)))),$E58,INDEX(RestSAF!C$2:C$251,MATCH(RestSA!$C58,RestSAF!$A$2:$A$251,0))),NA())</f>
        <v>#N/A</v>
      </c>
      <c r="H58" s="26" t="e">
        <f>IFERROR(IF(AND(ISERROR($E59),ISERROR(INDEX(RestSAF!B$2:B$251,MATCH(RestSA!$C58,RestSAF!$A$2:$A$251,0)))),$E58,INDEX(RestSAF!B$2:B$251,MATCH(RestSA!$C58,RestSAF!$A$2:$A$251,0))),NA())</f>
        <v>#N/A</v>
      </c>
      <c r="I58" s="25" t="e">
        <f>IFERROR(IF(AND(ISERROR($E59),ISERROR(INDEX(RestSAF!D$2:D$251,MATCH(RestSA!$C58,RestSAF!$A$2:$A$251,0)))),$E58,INDEX(RestSAF!D$2:D$251,MATCH(RestSA!$C58,RestSAF!$A$2:$A$251,0))),NA())</f>
        <v>#N/A</v>
      </c>
      <c r="J58" s="25" t="e">
        <f>IFERROR(IF(AND(ISERROR($E59),ISERROR(INDEX(RestSAF!F$2:F$251,MATCH(RestSA!$C58,RestSAF!$A$2:$A$251,0)))),$E58,INDEX(RestSAF!F$2:F$251,MATCH(RestSA!$C58,RestSAF!$A$2:$A$251,0))),NA())</f>
        <v>#N/A</v>
      </c>
      <c r="K58" s="25"/>
      <c r="L58" s="26"/>
      <c r="M58" s="25"/>
      <c r="N58" s="56">
        <f>E58/GrocerySA!E58</f>
        <v>0.66733191558972682</v>
      </c>
      <c r="O58" s="25"/>
      <c r="P58" s="26"/>
      <c r="Q58" s="25"/>
      <c r="R58" s="56">
        <f>E58+GrocerySA!E58</f>
        <v>50962</v>
      </c>
      <c r="AD58" s="28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</row>
    <row r="59" spans="1:44" x14ac:dyDescent="0.25">
      <c r="A59" s="23">
        <f t="shared" si="7"/>
        <v>10</v>
      </c>
      <c r="B59" s="23">
        <f t="shared" si="8"/>
        <v>1996</v>
      </c>
      <c r="C59" s="23">
        <v>58</v>
      </c>
      <c r="D59" s="24">
        <v>35339</v>
      </c>
      <c r="E59" s="25">
        <f>IF(ISBLANK(table!G59),NA(),table!G59)</f>
        <v>20551</v>
      </c>
      <c r="F59" s="25" t="e">
        <f>IFERROR(IF(AND(ISERROR($E60),ISERROR(INDEX(RestSAF!E$2:E$251,MATCH(RestSA!$C59,RestSAF!$A$2:$A$251,0)))),$E59,INDEX(RestSAF!E$2:E$251,MATCH(RestSA!$C59,RestSAF!$A$2:$A$251,0))),NA())</f>
        <v>#N/A</v>
      </c>
      <c r="G59" s="25" t="e">
        <f>IFERROR(IF(AND(ISERROR($E60),ISERROR(INDEX(RestSAF!C$2:C$251,MATCH(RestSA!$C59,RestSAF!$A$2:$A$251,0)))),$E59,INDEX(RestSAF!C$2:C$251,MATCH(RestSA!$C59,RestSAF!$A$2:$A$251,0))),NA())</f>
        <v>#N/A</v>
      </c>
      <c r="H59" s="26" t="e">
        <f>IFERROR(IF(AND(ISERROR($E60),ISERROR(INDEX(RestSAF!B$2:B$251,MATCH(RestSA!$C59,RestSAF!$A$2:$A$251,0)))),$E59,INDEX(RestSAF!B$2:B$251,MATCH(RestSA!$C59,RestSAF!$A$2:$A$251,0))),NA())</f>
        <v>#N/A</v>
      </c>
      <c r="I59" s="25" t="e">
        <f>IFERROR(IF(AND(ISERROR($E60),ISERROR(INDEX(RestSAF!D$2:D$251,MATCH(RestSA!$C59,RestSAF!$A$2:$A$251,0)))),$E59,INDEX(RestSAF!D$2:D$251,MATCH(RestSA!$C59,RestSAF!$A$2:$A$251,0))),NA())</f>
        <v>#N/A</v>
      </c>
      <c r="J59" s="25" t="e">
        <f>IFERROR(IF(AND(ISERROR($E60),ISERROR(INDEX(RestSAF!F$2:F$251,MATCH(RestSA!$C59,RestSAF!$A$2:$A$251,0)))),$E59,INDEX(RestSAF!F$2:F$251,MATCH(RestSA!$C59,RestSAF!$A$2:$A$251,0))),NA())</f>
        <v>#N/A</v>
      </c>
      <c r="K59" s="25"/>
      <c r="L59" s="26"/>
      <c r="M59" s="25"/>
      <c r="N59" s="56">
        <f>E59/GrocerySA!E59</f>
        <v>0.6679776376519535</v>
      </c>
      <c r="O59" s="25"/>
      <c r="P59" s="26"/>
      <c r="Q59" s="25"/>
      <c r="R59" s="56">
        <f>E59+GrocerySA!E59</f>
        <v>51317</v>
      </c>
      <c r="AD59" s="28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</row>
    <row r="60" spans="1:44" x14ac:dyDescent="0.25">
      <c r="A60" s="23">
        <f t="shared" si="7"/>
        <v>11</v>
      </c>
      <c r="B60" s="23">
        <f t="shared" si="8"/>
        <v>1996</v>
      </c>
      <c r="C60" s="23">
        <v>59</v>
      </c>
      <c r="D60" s="24">
        <v>35370</v>
      </c>
      <c r="E60" s="25">
        <f>IF(ISBLANK(table!G60),NA(),table!G60)</f>
        <v>20789</v>
      </c>
      <c r="F60" s="25" t="e">
        <f>IFERROR(IF(AND(ISERROR($E61),ISERROR(INDEX(RestSAF!E$2:E$251,MATCH(RestSA!$C60,RestSAF!$A$2:$A$251,0)))),$E60,INDEX(RestSAF!E$2:E$251,MATCH(RestSA!$C60,RestSAF!$A$2:$A$251,0))),NA())</f>
        <v>#N/A</v>
      </c>
      <c r="G60" s="25" t="e">
        <f>IFERROR(IF(AND(ISERROR($E61),ISERROR(INDEX(RestSAF!C$2:C$251,MATCH(RestSA!$C60,RestSAF!$A$2:$A$251,0)))),$E60,INDEX(RestSAF!C$2:C$251,MATCH(RestSA!$C60,RestSAF!$A$2:$A$251,0))),NA())</f>
        <v>#N/A</v>
      </c>
      <c r="H60" s="26" t="e">
        <f>IFERROR(IF(AND(ISERROR($E61),ISERROR(INDEX(RestSAF!B$2:B$251,MATCH(RestSA!$C60,RestSAF!$A$2:$A$251,0)))),$E60,INDEX(RestSAF!B$2:B$251,MATCH(RestSA!$C60,RestSAF!$A$2:$A$251,0))),NA())</f>
        <v>#N/A</v>
      </c>
      <c r="I60" s="25" t="e">
        <f>IFERROR(IF(AND(ISERROR($E61),ISERROR(INDEX(RestSAF!D$2:D$251,MATCH(RestSA!$C60,RestSAF!$A$2:$A$251,0)))),$E60,INDEX(RestSAF!D$2:D$251,MATCH(RestSA!$C60,RestSAF!$A$2:$A$251,0))),NA())</f>
        <v>#N/A</v>
      </c>
      <c r="J60" s="25" t="e">
        <f>IFERROR(IF(AND(ISERROR($E61),ISERROR(INDEX(RestSAF!F$2:F$251,MATCH(RestSA!$C60,RestSAF!$A$2:$A$251,0)))),$E60,INDEX(RestSAF!F$2:F$251,MATCH(RestSA!$C60,RestSAF!$A$2:$A$251,0))),NA())</f>
        <v>#N/A</v>
      </c>
      <c r="K60" s="25"/>
      <c r="L60" s="26"/>
      <c r="M60" s="25"/>
      <c r="N60" s="56">
        <f>E60/GrocerySA!E60</f>
        <v>0.67566952678107128</v>
      </c>
      <c r="O60" s="25"/>
      <c r="P60" s="26"/>
      <c r="Q60" s="25"/>
      <c r="R60" s="56">
        <f>E60+GrocerySA!E60</f>
        <v>51557</v>
      </c>
      <c r="AD60" s="28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</row>
    <row r="61" spans="1:44" x14ac:dyDescent="0.25">
      <c r="A61" s="23">
        <f t="shared" si="7"/>
        <v>12</v>
      </c>
      <c r="B61" s="23">
        <f t="shared" si="8"/>
        <v>1996</v>
      </c>
      <c r="C61" s="23">
        <v>60</v>
      </c>
      <c r="D61" s="24">
        <v>35400</v>
      </c>
      <c r="E61" s="25">
        <f>IF(ISBLANK(table!G61),NA(),table!G61)</f>
        <v>20707</v>
      </c>
      <c r="F61" s="25" t="e">
        <f>IFERROR(IF(AND(ISERROR($E62),ISERROR(INDEX(RestSAF!E$2:E$251,MATCH(RestSA!$C61,RestSAF!$A$2:$A$251,0)))),$E61,INDEX(RestSAF!E$2:E$251,MATCH(RestSA!$C61,RestSAF!$A$2:$A$251,0))),NA())</f>
        <v>#N/A</v>
      </c>
      <c r="G61" s="25" t="e">
        <f>IFERROR(IF(AND(ISERROR($E62),ISERROR(INDEX(RestSAF!C$2:C$251,MATCH(RestSA!$C61,RestSAF!$A$2:$A$251,0)))),$E61,INDEX(RestSAF!C$2:C$251,MATCH(RestSA!$C61,RestSAF!$A$2:$A$251,0))),NA())</f>
        <v>#N/A</v>
      </c>
      <c r="H61" s="26" t="e">
        <f>IFERROR(IF(AND(ISERROR($E62),ISERROR(INDEX(RestSAF!B$2:B$251,MATCH(RestSA!$C61,RestSAF!$A$2:$A$251,0)))),$E61,INDEX(RestSAF!B$2:B$251,MATCH(RestSA!$C61,RestSAF!$A$2:$A$251,0))),NA())</f>
        <v>#N/A</v>
      </c>
      <c r="I61" s="25" t="e">
        <f>IFERROR(IF(AND(ISERROR($E62),ISERROR(INDEX(RestSAF!D$2:D$251,MATCH(RestSA!$C61,RestSAF!$A$2:$A$251,0)))),$E61,INDEX(RestSAF!D$2:D$251,MATCH(RestSA!$C61,RestSAF!$A$2:$A$251,0))),NA())</f>
        <v>#N/A</v>
      </c>
      <c r="J61" s="25" t="e">
        <f>IFERROR(IF(AND(ISERROR($E62),ISERROR(INDEX(RestSAF!F$2:F$251,MATCH(RestSA!$C61,RestSAF!$A$2:$A$251,0)))),$E61,INDEX(RestSAF!F$2:F$251,MATCH(RestSA!$C61,RestSAF!$A$2:$A$251,0))),NA())</f>
        <v>#N/A</v>
      </c>
      <c r="K61" s="25"/>
      <c r="L61" s="26"/>
      <c r="M61" s="25"/>
      <c r="N61" s="56">
        <f>E61/GrocerySA!E61</f>
        <v>0.67058518734414974</v>
      </c>
      <c r="O61" s="25"/>
      <c r="P61" s="26"/>
      <c r="Q61" s="25"/>
      <c r="R61" s="56">
        <f>E61+GrocerySA!E61</f>
        <v>51586</v>
      </c>
      <c r="AD61" s="28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</row>
    <row r="62" spans="1:44" x14ac:dyDescent="0.25">
      <c r="A62" s="23">
        <f t="shared" si="7"/>
        <v>1</v>
      </c>
      <c r="B62" s="23">
        <f t="shared" si="8"/>
        <v>1997</v>
      </c>
      <c r="C62" s="23">
        <v>61</v>
      </c>
      <c r="D62" s="24">
        <v>35431</v>
      </c>
      <c r="E62" s="25">
        <f>IF(ISBLANK(table!G62),NA(),table!G62)</f>
        <v>21110</v>
      </c>
      <c r="F62" s="25" t="e">
        <f>IFERROR(IF(AND(ISERROR($E63),ISERROR(INDEX(RestSAF!E$2:E$251,MATCH(RestSA!$C62,RestSAF!$A$2:$A$251,0)))),$E62,INDEX(RestSAF!E$2:E$251,MATCH(RestSA!$C62,RestSAF!$A$2:$A$251,0))),NA())</f>
        <v>#N/A</v>
      </c>
      <c r="G62" s="25" t="e">
        <f>IFERROR(IF(AND(ISERROR($E63),ISERROR(INDEX(RestSAF!C$2:C$251,MATCH(RestSA!$C62,RestSAF!$A$2:$A$251,0)))),$E62,INDEX(RestSAF!C$2:C$251,MATCH(RestSA!$C62,RestSAF!$A$2:$A$251,0))),NA())</f>
        <v>#N/A</v>
      </c>
      <c r="H62" s="26" t="e">
        <f>IFERROR(IF(AND(ISERROR($E63),ISERROR(INDEX(RestSAF!B$2:B$251,MATCH(RestSA!$C62,RestSAF!$A$2:$A$251,0)))),$E62,INDEX(RestSAF!B$2:B$251,MATCH(RestSA!$C62,RestSAF!$A$2:$A$251,0))),NA())</f>
        <v>#N/A</v>
      </c>
      <c r="I62" s="25" t="e">
        <f>IFERROR(IF(AND(ISERROR($E63),ISERROR(INDEX(RestSAF!D$2:D$251,MATCH(RestSA!$C62,RestSAF!$A$2:$A$251,0)))),$E62,INDEX(RestSAF!D$2:D$251,MATCH(RestSA!$C62,RestSAF!$A$2:$A$251,0))),NA())</f>
        <v>#N/A</v>
      </c>
      <c r="J62" s="25" t="e">
        <f>IFERROR(IF(AND(ISERROR($E63),ISERROR(INDEX(RestSAF!F$2:F$251,MATCH(RestSA!$C62,RestSAF!$A$2:$A$251,0)))),$E62,INDEX(RestSAF!F$2:F$251,MATCH(RestSA!$C62,RestSAF!$A$2:$A$251,0))),NA())</f>
        <v>#N/A</v>
      </c>
      <c r="K62" s="25"/>
      <c r="L62" s="26"/>
      <c r="M62" s="25"/>
      <c r="N62" s="56">
        <f>E62/GrocerySA!E62</f>
        <v>0.68030937802126978</v>
      </c>
      <c r="O62" s="25"/>
      <c r="P62" s="26"/>
      <c r="Q62" s="25"/>
      <c r="R62" s="56">
        <f>E62+GrocerySA!E62</f>
        <v>52140</v>
      </c>
      <c r="AD62" s="28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</row>
    <row r="63" spans="1:44" x14ac:dyDescent="0.25">
      <c r="A63" s="23">
        <f t="shared" si="7"/>
        <v>2</v>
      </c>
      <c r="B63" s="23">
        <f t="shared" si="8"/>
        <v>1997</v>
      </c>
      <c r="C63" s="23">
        <v>62</v>
      </c>
      <c r="D63" s="24">
        <v>35462</v>
      </c>
      <c r="E63" s="25">
        <f>IF(ISBLANK(table!G63),NA(),table!G63)</f>
        <v>21136</v>
      </c>
      <c r="F63" s="25" t="e">
        <f>IFERROR(IF(AND(ISERROR($E64),ISERROR(INDEX(RestSAF!E$2:E$251,MATCH(RestSA!$C63,RestSAF!$A$2:$A$251,0)))),$E63,INDEX(RestSAF!E$2:E$251,MATCH(RestSA!$C63,RestSAF!$A$2:$A$251,0))),NA())</f>
        <v>#N/A</v>
      </c>
      <c r="G63" s="25" t="e">
        <f>IFERROR(IF(AND(ISERROR($E64),ISERROR(INDEX(RestSAF!C$2:C$251,MATCH(RestSA!$C63,RestSAF!$A$2:$A$251,0)))),$E63,INDEX(RestSAF!C$2:C$251,MATCH(RestSA!$C63,RestSAF!$A$2:$A$251,0))),NA())</f>
        <v>#N/A</v>
      </c>
      <c r="H63" s="26" t="e">
        <f>IFERROR(IF(AND(ISERROR($E64),ISERROR(INDEX(RestSAF!B$2:B$251,MATCH(RestSA!$C63,RestSAF!$A$2:$A$251,0)))),$E63,INDEX(RestSAF!B$2:B$251,MATCH(RestSA!$C63,RestSAF!$A$2:$A$251,0))),NA())</f>
        <v>#N/A</v>
      </c>
      <c r="I63" s="25" t="e">
        <f>IFERROR(IF(AND(ISERROR($E64),ISERROR(INDEX(RestSAF!D$2:D$251,MATCH(RestSA!$C63,RestSAF!$A$2:$A$251,0)))),$E63,INDEX(RestSAF!D$2:D$251,MATCH(RestSA!$C63,RestSAF!$A$2:$A$251,0))),NA())</f>
        <v>#N/A</v>
      </c>
      <c r="J63" s="25" t="e">
        <f>IFERROR(IF(AND(ISERROR($E64),ISERROR(INDEX(RestSAF!F$2:F$251,MATCH(RestSA!$C63,RestSAF!$A$2:$A$251,0)))),$E63,INDEX(RestSAF!F$2:F$251,MATCH(RestSA!$C63,RestSAF!$A$2:$A$251,0))),NA())</f>
        <v>#N/A</v>
      </c>
      <c r="K63" s="25"/>
      <c r="L63" s="26"/>
      <c r="M63" s="25"/>
      <c r="N63" s="56">
        <f>E63/GrocerySA!E63</f>
        <v>0.68200445290568235</v>
      </c>
      <c r="O63" s="25"/>
      <c r="P63" s="26"/>
      <c r="Q63" s="25"/>
      <c r="R63" s="56">
        <f>E63+GrocerySA!E63</f>
        <v>52127</v>
      </c>
      <c r="AD63" s="28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</row>
    <row r="64" spans="1:44" x14ac:dyDescent="0.25">
      <c r="A64" s="23">
        <f t="shared" si="7"/>
        <v>3</v>
      </c>
      <c r="B64" s="23">
        <f t="shared" si="8"/>
        <v>1997</v>
      </c>
      <c r="C64" s="23">
        <v>63</v>
      </c>
      <c r="D64" s="24">
        <v>35490</v>
      </c>
      <c r="E64" s="25">
        <f>IF(ISBLANK(table!G64),NA(),table!G64)</f>
        <v>21171</v>
      </c>
      <c r="F64" s="25" t="e">
        <f>IFERROR(IF(AND(ISERROR($E65),ISERROR(INDEX(RestSAF!E$2:E$251,MATCH(RestSA!$C64,RestSAF!$A$2:$A$251,0)))),$E64,INDEX(RestSAF!E$2:E$251,MATCH(RestSA!$C64,RestSAF!$A$2:$A$251,0))),NA())</f>
        <v>#N/A</v>
      </c>
      <c r="G64" s="25" t="e">
        <f>IFERROR(IF(AND(ISERROR($E65),ISERROR(INDEX(RestSAF!C$2:C$251,MATCH(RestSA!$C64,RestSAF!$A$2:$A$251,0)))),$E64,INDEX(RestSAF!C$2:C$251,MATCH(RestSA!$C64,RestSAF!$A$2:$A$251,0))),NA())</f>
        <v>#N/A</v>
      </c>
      <c r="H64" s="26" t="e">
        <f>IFERROR(IF(AND(ISERROR($E65),ISERROR(INDEX(RestSAF!B$2:B$251,MATCH(RestSA!$C64,RestSAF!$A$2:$A$251,0)))),$E64,INDEX(RestSAF!B$2:B$251,MATCH(RestSA!$C64,RestSAF!$A$2:$A$251,0))),NA())</f>
        <v>#N/A</v>
      </c>
      <c r="I64" s="25" t="e">
        <f>IFERROR(IF(AND(ISERROR($E65),ISERROR(INDEX(RestSAF!D$2:D$251,MATCH(RestSA!$C64,RestSAF!$A$2:$A$251,0)))),$E64,INDEX(RestSAF!D$2:D$251,MATCH(RestSA!$C64,RestSAF!$A$2:$A$251,0))),NA())</f>
        <v>#N/A</v>
      </c>
      <c r="J64" s="25" t="e">
        <f>IFERROR(IF(AND(ISERROR($E65),ISERROR(INDEX(RestSAF!F$2:F$251,MATCH(RestSA!$C64,RestSAF!$A$2:$A$251,0)))),$E64,INDEX(RestSAF!F$2:F$251,MATCH(RestSA!$C64,RestSAF!$A$2:$A$251,0))),NA())</f>
        <v>#N/A</v>
      </c>
      <c r="K64" s="25"/>
      <c r="L64" s="26"/>
      <c r="M64" s="25"/>
      <c r="N64" s="56">
        <f>E64/GrocerySA!E64</f>
        <v>0.68054260824841684</v>
      </c>
      <c r="O64" s="25"/>
      <c r="P64" s="26"/>
      <c r="Q64" s="25"/>
      <c r="R64" s="56">
        <f>E64+GrocerySA!E64</f>
        <v>52280</v>
      </c>
      <c r="AD64" s="28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</row>
    <row r="65" spans="1:44" x14ac:dyDescent="0.25">
      <c r="A65" s="23">
        <f t="shared" si="7"/>
        <v>4</v>
      </c>
      <c r="B65" s="23">
        <f t="shared" si="8"/>
        <v>1997</v>
      </c>
      <c r="C65" s="23">
        <v>64</v>
      </c>
      <c r="D65" s="24">
        <v>35521</v>
      </c>
      <c r="E65" s="25">
        <f>IF(ISBLANK(table!G65),NA(),table!G65)</f>
        <v>21216</v>
      </c>
      <c r="F65" s="25" t="e">
        <f>IFERROR(IF(AND(ISERROR($E66),ISERROR(INDEX(RestSAF!E$2:E$251,MATCH(RestSA!$C65,RestSAF!$A$2:$A$251,0)))),$E65,INDEX(RestSAF!E$2:E$251,MATCH(RestSA!$C65,RestSAF!$A$2:$A$251,0))),NA())</f>
        <v>#N/A</v>
      </c>
      <c r="G65" s="25" t="e">
        <f>IFERROR(IF(AND(ISERROR($E66),ISERROR(INDEX(RestSAF!C$2:C$251,MATCH(RestSA!$C65,RestSAF!$A$2:$A$251,0)))),$E65,INDEX(RestSAF!C$2:C$251,MATCH(RestSA!$C65,RestSAF!$A$2:$A$251,0))),NA())</f>
        <v>#N/A</v>
      </c>
      <c r="H65" s="26" t="e">
        <f>IFERROR(IF(AND(ISERROR($E66),ISERROR(INDEX(RestSAF!B$2:B$251,MATCH(RestSA!$C65,RestSAF!$A$2:$A$251,0)))),$E65,INDEX(RestSAF!B$2:B$251,MATCH(RestSA!$C65,RestSAF!$A$2:$A$251,0))),NA())</f>
        <v>#N/A</v>
      </c>
      <c r="I65" s="25" t="e">
        <f>IFERROR(IF(AND(ISERROR($E66),ISERROR(INDEX(RestSAF!D$2:D$251,MATCH(RestSA!$C65,RestSAF!$A$2:$A$251,0)))),$E65,INDEX(RestSAF!D$2:D$251,MATCH(RestSA!$C65,RestSAF!$A$2:$A$251,0))),NA())</f>
        <v>#N/A</v>
      </c>
      <c r="J65" s="25" t="e">
        <f>IFERROR(IF(AND(ISERROR($E66),ISERROR(INDEX(RestSAF!F$2:F$251,MATCH(RestSA!$C65,RestSAF!$A$2:$A$251,0)))),$E65,INDEX(RestSAF!F$2:F$251,MATCH(RestSA!$C65,RestSAF!$A$2:$A$251,0))),NA())</f>
        <v>#N/A</v>
      </c>
      <c r="K65" s="25"/>
      <c r="L65" s="26"/>
      <c r="M65" s="25"/>
      <c r="N65" s="56">
        <f>E65/GrocerySA!E65</f>
        <v>0.68295509415741185</v>
      </c>
      <c r="O65" s="25"/>
      <c r="P65" s="26"/>
      <c r="Q65" s="25"/>
      <c r="R65" s="56">
        <f>E65+GrocerySA!E65</f>
        <v>52281</v>
      </c>
      <c r="AD65" s="28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</row>
    <row r="66" spans="1:44" x14ac:dyDescent="0.25">
      <c r="A66" s="23">
        <f t="shared" si="7"/>
        <v>5</v>
      </c>
      <c r="B66" s="23">
        <f t="shared" si="8"/>
        <v>1997</v>
      </c>
      <c r="C66" s="23">
        <v>65</v>
      </c>
      <c r="D66" s="24">
        <v>35551</v>
      </c>
      <c r="E66" s="25">
        <f>IF(ISBLANK(table!G66),NA(),table!G66)</f>
        <v>21230</v>
      </c>
      <c r="F66" s="25" t="e">
        <f>IFERROR(IF(AND(ISERROR($E67),ISERROR(INDEX(RestSAF!E$2:E$251,MATCH(RestSA!$C66,RestSAF!$A$2:$A$251,0)))),$E66,INDEX(RestSAF!E$2:E$251,MATCH(RestSA!$C66,RestSAF!$A$2:$A$251,0))),NA())</f>
        <v>#N/A</v>
      </c>
      <c r="G66" s="25" t="e">
        <f>IFERROR(IF(AND(ISERROR($E67),ISERROR(INDEX(RestSAF!C$2:C$251,MATCH(RestSA!$C66,RestSAF!$A$2:$A$251,0)))),$E66,INDEX(RestSAF!C$2:C$251,MATCH(RestSA!$C66,RestSAF!$A$2:$A$251,0))),NA())</f>
        <v>#N/A</v>
      </c>
      <c r="H66" s="26" t="e">
        <f>IFERROR(IF(AND(ISERROR($E67),ISERROR(INDEX(RestSAF!B$2:B$251,MATCH(RestSA!$C66,RestSAF!$A$2:$A$251,0)))),$E66,INDEX(RestSAF!B$2:B$251,MATCH(RestSA!$C66,RestSAF!$A$2:$A$251,0))),NA())</f>
        <v>#N/A</v>
      </c>
      <c r="I66" s="25" t="e">
        <f>IFERROR(IF(AND(ISERROR($E67),ISERROR(INDEX(RestSAF!D$2:D$251,MATCH(RestSA!$C66,RestSAF!$A$2:$A$251,0)))),$E66,INDEX(RestSAF!D$2:D$251,MATCH(RestSA!$C66,RestSAF!$A$2:$A$251,0))),NA())</f>
        <v>#N/A</v>
      </c>
      <c r="J66" s="25" t="e">
        <f>IFERROR(IF(AND(ISERROR($E67),ISERROR(INDEX(RestSAF!F$2:F$251,MATCH(RestSA!$C66,RestSAF!$A$2:$A$251,0)))),$E66,INDEX(RestSAF!F$2:F$251,MATCH(RestSA!$C66,RestSAF!$A$2:$A$251,0))),NA())</f>
        <v>#N/A</v>
      </c>
      <c r="K66" s="25"/>
      <c r="L66" s="26"/>
      <c r="M66" s="25"/>
      <c r="N66" s="56">
        <f>E66/GrocerySA!E66</f>
        <v>0.68512602058927941</v>
      </c>
      <c r="O66" s="25"/>
      <c r="P66" s="26"/>
      <c r="Q66" s="25"/>
      <c r="R66" s="56">
        <f>E66+GrocerySA!E66</f>
        <v>52217</v>
      </c>
      <c r="AD66" s="28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</row>
    <row r="67" spans="1:44" x14ac:dyDescent="0.25">
      <c r="A67" s="23">
        <f t="shared" ref="A67:A130" si="10">MONTH(D67)</f>
        <v>6</v>
      </c>
      <c r="B67" s="23">
        <f t="shared" ref="B67:B130" si="11">YEAR(D67)</f>
        <v>1997</v>
      </c>
      <c r="C67" s="23">
        <v>66</v>
      </c>
      <c r="D67" s="24">
        <v>35582</v>
      </c>
      <c r="E67" s="25">
        <f>IF(ISBLANK(table!G67),NA(),table!G67)</f>
        <v>21382</v>
      </c>
      <c r="F67" s="25" t="e">
        <f>IFERROR(IF(AND(ISERROR($E68),ISERROR(INDEX(RestSAF!E$2:E$251,MATCH(RestSA!$C67,RestSAF!$A$2:$A$251,0)))),$E67,INDEX(RestSAF!E$2:E$251,MATCH(RestSA!$C67,RestSAF!$A$2:$A$251,0))),NA())</f>
        <v>#N/A</v>
      </c>
      <c r="G67" s="25" t="e">
        <f>IFERROR(IF(AND(ISERROR($E68),ISERROR(INDEX(RestSAF!C$2:C$251,MATCH(RestSA!$C67,RestSAF!$A$2:$A$251,0)))),$E67,INDEX(RestSAF!C$2:C$251,MATCH(RestSA!$C67,RestSAF!$A$2:$A$251,0))),NA())</f>
        <v>#N/A</v>
      </c>
      <c r="H67" s="26" t="e">
        <f>IFERROR(IF(AND(ISERROR($E68),ISERROR(INDEX(RestSAF!B$2:B$251,MATCH(RestSA!$C67,RestSAF!$A$2:$A$251,0)))),$E67,INDEX(RestSAF!B$2:B$251,MATCH(RestSA!$C67,RestSAF!$A$2:$A$251,0))),NA())</f>
        <v>#N/A</v>
      </c>
      <c r="I67" s="25" t="e">
        <f>IFERROR(IF(AND(ISERROR($E68),ISERROR(INDEX(RestSAF!D$2:D$251,MATCH(RestSA!$C67,RestSAF!$A$2:$A$251,0)))),$E67,INDEX(RestSAF!D$2:D$251,MATCH(RestSA!$C67,RestSAF!$A$2:$A$251,0))),NA())</f>
        <v>#N/A</v>
      </c>
      <c r="J67" s="25" t="e">
        <f>IFERROR(IF(AND(ISERROR($E68),ISERROR(INDEX(RestSAF!F$2:F$251,MATCH(RestSA!$C67,RestSAF!$A$2:$A$251,0)))),$E67,INDEX(RestSAF!F$2:F$251,MATCH(RestSA!$C67,RestSAF!$A$2:$A$251,0))),NA())</f>
        <v>#N/A</v>
      </c>
      <c r="K67" s="25"/>
      <c r="L67" s="26"/>
      <c r="M67" s="25"/>
      <c r="N67" s="56">
        <f>E67/GrocerySA!E67</f>
        <v>0.69413063238540451</v>
      </c>
      <c r="O67" s="25"/>
      <c r="P67" s="26"/>
      <c r="Q67" s="25"/>
      <c r="R67" s="56">
        <f>E67+GrocerySA!E67</f>
        <v>52186</v>
      </c>
      <c r="AD67" s="28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</row>
    <row r="68" spans="1:44" x14ac:dyDescent="0.25">
      <c r="A68" s="23">
        <f t="shared" si="10"/>
        <v>7</v>
      </c>
      <c r="B68" s="23">
        <f t="shared" si="11"/>
        <v>1997</v>
      </c>
      <c r="C68" s="23">
        <v>67</v>
      </c>
      <c r="D68" s="24">
        <v>35612</v>
      </c>
      <c r="E68" s="25">
        <f>IF(ISBLANK(table!G68),NA(),table!G68)</f>
        <v>21689</v>
      </c>
      <c r="F68" s="25" t="e">
        <f>IFERROR(IF(AND(ISERROR($E69),ISERROR(INDEX(RestSAF!E$2:E$251,MATCH(RestSA!$C68,RestSAF!$A$2:$A$251,0)))),$E68,INDEX(RestSAF!E$2:E$251,MATCH(RestSA!$C68,RestSAF!$A$2:$A$251,0))),NA())</f>
        <v>#N/A</v>
      </c>
      <c r="G68" s="25" t="e">
        <f>IFERROR(IF(AND(ISERROR($E69),ISERROR(INDEX(RestSAF!C$2:C$251,MATCH(RestSA!$C68,RestSAF!$A$2:$A$251,0)))),$E68,INDEX(RestSAF!C$2:C$251,MATCH(RestSA!$C68,RestSAF!$A$2:$A$251,0))),NA())</f>
        <v>#N/A</v>
      </c>
      <c r="H68" s="26" t="e">
        <f>IFERROR(IF(AND(ISERROR($E69),ISERROR(INDEX(RestSAF!B$2:B$251,MATCH(RestSA!$C68,RestSAF!$A$2:$A$251,0)))),$E68,INDEX(RestSAF!B$2:B$251,MATCH(RestSA!$C68,RestSAF!$A$2:$A$251,0))),NA())</f>
        <v>#N/A</v>
      </c>
      <c r="I68" s="25" t="e">
        <f>IFERROR(IF(AND(ISERROR($E69),ISERROR(INDEX(RestSAF!D$2:D$251,MATCH(RestSA!$C68,RestSAF!$A$2:$A$251,0)))),$E68,INDEX(RestSAF!D$2:D$251,MATCH(RestSA!$C68,RestSAF!$A$2:$A$251,0))),NA())</f>
        <v>#N/A</v>
      </c>
      <c r="J68" s="25" t="e">
        <f>IFERROR(IF(AND(ISERROR($E69),ISERROR(INDEX(RestSAF!F$2:F$251,MATCH(RestSA!$C68,RestSAF!$A$2:$A$251,0)))),$E68,INDEX(RestSAF!F$2:F$251,MATCH(RestSA!$C68,RestSAF!$A$2:$A$251,0))),NA())</f>
        <v>#N/A</v>
      </c>
      <c r="K68" s="25"/>
      <c r="L68" s="26"/>
      <c r="M68" s="25"/>
      <c r="N68" s="56">
        <f>E68/GrocerySA!E68</f>
        <v>0.69914899103861772</v>
      </c>
      <c r="O68" s="25"/>
      <c r="P68" s="26"/>
      <c r="Q68" s="25"/>
      <c r="R68" s="56">
        <f>E68+GrocerySA!E68</f>
        <v>52711</v>
      </c>
      <c r="AD68" s="28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</row>
    <row r="69" spans="1:44" x14ac:dyDescent="0.25">
      <c r="A69" s="23">
        <f t="shared" si="10"/>
        <v>8</v>
      </c>
      <c r="B69" s="23">
        <f t="shared" si="11"/>
        <v>1997</v>
      </c>
      <c r="C69" s="23">
        <v>68</v>
      </c>
      <c r="D69" s="24">
        <v>35643</v>
      </c>
      <c r="E69" s="25">
        <f>IF(ISBLANK(table!G69),NA(),table!G69)</f>
        <v>21674</v>
      </c>
      <c r="F69" s="25" t="e">
        <f>IFERROR(IF(AND(ISERROR($E70),ISERROR(INDEX(RestSAF!E$2:E$251,MATCH(RestSA!$C69,RestSAF!$A$2:$A$251,0)))),$E69,INDEX(RestSAF!E$2:E$251,MATCH(RestSA!$C69,RestSAF!$A$2:$A$251,0))),NA())</f>
        <v>#N/A</v>
      </c>
      <c r="G69" s="25" t="e">
        <f>IFERROR(IF(AND(ISERROR($E70),ISERROR(INDEX(RestSAF!C$2:C$251,MATCH(RestSA!$C69,RestSAF!$A$2:$A$251,0)))),$E69,INDEX(RestSAF!C$2:C$251,MATCH(RestSA!$C69,RestSAF!$A$2:$A$251,0))),NA())</f>
        <v>#N/A</v>
      </c>
      <c r="H69" s="26" t="e">
        <f>IFERROR(IF(AND(ISERROR($E70),ISERROR(INDEX(RestSAF!B$2:B$251,MATCH(RestSA!$C69,RestSAF!$A$2:$A$251,0)))),$E69,INDEX(RestSAF!B$2:B$251,MATCH(RestSA!$C69,RestSAF!$A$2:$A$251,0))),NA())</f>
        <v>#N/A</v>
      </c>
      <c r="I69" s="25" t="e">
        <f>IFERROR(IF(AND(ISERROR($E70),ISERROR(INDEX(RestSAF!D$2:D$251,MATCH(RestSA!$C69,RestSAF!$A$2:$A$251,0)))),$E69,INDEX(RestSAF!D$2:D$251,MATCH(RestSA!$C69,RestSAF!$A$2:$A$251,0))),NA())</f>
        <v>#N/A</v>
      </c>
      <c r="J69" s="25" t="e">
        <f>IFERROR(IF(AND(ISERROR($E70),ISERROR(INDEX(RestSAF!F$2:F$251,MATCH(RestSA!$C69,RestSAF!$A$2:$A$251,0)))),$E69,INDEX(RestSAF!F$2:F$251,MATCH(RestSA!$C69,RestSAF!$A$2:$A$251,0))),NA())</f>
        <v>#N/A</v>
      </c>
      <c r="K69" s="25"/>
      <c r="L69" s="26"/>
      <c r="M69" s="25"/>
      <c r="N69" s="56">
        <f>E69/GrocerySA!E69</f>
        <v>0.69557124518613611</v>
      </c>
      <c r="O69" s="25"/>
      <c r="P69" s="26"/>
      <c r="Q69" s="25"/>
      <c r="R69" s="56">
        <f>E69+GrocerySA!E69</f>
        <v>52834</v>
      </c>
      <c r="AD69" s="28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</row>
    <row r="70" spans="1:44" x14ac:dyDescent="0.25">
      <c r="A70" s="23">
        <f t="shared" si="10"/>
        <v>9</v>
      </c>
      <c r="B70" s="23">
        <f t="shared" si="11"/>
        <v>1997</v>
      </c>
      <c r="C70" s="23">
        <v>69</v>
      </c>
      <c r="D70" s="24">
        <v>35674</v>
      </c>
      <c r="E70" s="25">
        <f>IF(ISBLANK(table!G70),NA(),table!G70)</f>
        <v>21986</v>
      </c>
      <c r="F70" s="25" t="e">
        <f>IFERROR(IF(AND(ISERROR($E71),ISERROR(INDEX(RestSAF!E$2:E$251,MATCH(RestSA!$C70,RestSAF!$A$2:$A$251,0)))),$E70,INDEX(RestSAF!E$2:E$251,MATCH(RestSA!$C70,RestSAF!$A$2:$A$251,0))),NA())</f>
        <v>#N/A</v>
      </c>
      <c r="G70" s="25" t="e">
        <f>IFERROR(IF(AND(ISERROR($E71),ISERROR(INDEX(RestSAF!C$2:C$251,MATCH(RestSA!$C70,RestSAF!$A$2:$A$251,0)))),$E70,INDEX(RestSAF!C$2:C$251,MATCH(RestSA!$C70,RestSAF!$A$2:$A$251,0))),NA())</f>
        <v>#N/A</v>
      </c>
      <c r="H70" s="26" t="e">
        <f>IFERROR(IF(AND(ISERROR($E71),ISERROR(INDEX(RestSAF!B$2:B$251,MATCH(RestSA!$C70,RestSAF!$A$2:$A$251,0)))),$E70,INDEX(RestSAF!B$2:B$251,MATCH(RestSA!$C70,RestSAF!$A$2:$A$251,0))),NA())</f>
        <v>#N/A</v>
      </c>
      <c r="I70" s="25" t="e">
        <f>IFERROR(IF(AND(ISERROR($E71),ISERROR(INDEX(RestSAF!D$2:D$251,MATCH(RestSA!$C70,RestSAF!$A$2:$A$251,0)))),$E70,INDEX(RestSAF!D$2:D$251,MATCH(RestSA!$C70,RestSAF!$A$2:$A$251,0))),NA())</f>
        <v>#N/A</v>
      </c>
      <c r="J70" s="25" t="e">
        <f>IFERROR(IF(AND(ISERROR($E71),ISERROR(INDEX(RestSAF!F$2:F$251,MATCH(RestSA!$C70,RestSAF!$A$2:$A$251,0)))),$E70,INDEX(RestSAF!F$2:F$251,MATCH(RestSA!$C70,RestSAF!$A$2:$A$251,0))),NA())</f>
        <v>#N/A</v>
      </c>
      <c r="K70" s="25"/>
      <c r="L70" s="26"/>
      <c r="M70" s="25"/>
      <c r="N70" s="56">
        <f>E70/GrocerySA!E70</f>
        <v>0.70533508710018933</v>
      </c>
      <c r="O70" s="25"/>
      <c r="P70" s="26"/>
      <c r="Q70" s="25"/>
      <c r="R70" s="56">
        <f>E70+GrocerySA!E70</f>
        <v>53157</v>
      </c>
      <c r="AD70" s="28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</row>
    <row r="71" spans="1:44" x14ac:dyDescent="0.25">
      <c r="A71" s="23">
        <f t="shared" si="10"/>
        <v>10</v>
      </c>
      <c r="B71" s="23">
        <f t="shared" si="11"/>
        <v>1997</v>
      </c>
      <c r="C71" s="23">
        <v>70</v>
      </c>
      <c r="D71" s="24">
        <v>35704</v>
      </c>
      <c r="E71" s="25">
        <f>IF(ISBLANK(table!G71),NA(),table!G71)</f>
        <v>21758</v>
      </c>
      <c r="F71" s="25" t="e">
        <f>IFERROR(IF(AND(ISERROR($E72),ISERROR(INDEX(RestSAF!E$2:E$251,MATCH(RestSA!$C71,RestSAF!$A$2:$A$251,0)))),$E71,INDEX(RestSAF!E$2:E$251,MATCH(RestSA!$C71,RestSAF!$A$2:$A$251,0))),NA())</f>
        <v>#N/A</v>
      </c>
      <c r="G71" s="25" t="e">
        <f>IFERROR(IF(AND(ISERROR($E72),ISERROR(INDEX(RestSAF!C$2:C$251,MATCH(RestSA!$C71,RestSAF!$A$2:$A$251,0)))),$E71,INDEX(RestSAF!C$2:C$251,MATCH(RestSA!$C71,RestSAF!$A$2:$A$251,0))),NA())</f>
        <v>#N/A</v>
      </c>
      <c r="H71" s="26" t="e">
        <f>IFERROR(IF(AND(ISERROR($E72),ISERROR(INDEX(RestSAF!B$2:B$251,MATCH(RestSA!$C71,RestSAF!$A$2:$A$251,0)))),$E71,INDEX(RestSAF!B$2:B$251,MATCH(RestSA!$C71,RestSAF!$A$2:$A$251,0))),NA())</f>
        <v>#N/A</v>
      </c>
      <c r="I71" s="25" t="e">
        <f>IFERROR(IF(AND(ISERROR($E72),ISERROR(INDEX(RestSAF!D$2:D$251,MATCH(RestSA!$C71,RestSAF!$A$2:$A$251,0)))),$E71,INDEX(RestSAF!D$2:D$251,MATCH(RestSA!$C71,RestSAF!$A$2:$A$251,0))),NA())</f>
        <v>#N/A</v>
      </c>
      <c r="J71" s="25" t="e">
        <f>IFERROR(IF(AND(ISERROR($E72),ISERROR(INDEX(RestSAF!F$2:F$251,MATCH(RestSA!$C71,RestSAF!$A$2:$A$251,0)))),$E71,INDEX(RestSAF!F$2:F$251,MATCH(RestSA!$C71,RestSAF!$A$2:$A$251,0))),NA())</f>
        <v>#N/A</v>
      </c>
      <c r="K71" s="25"/>
      <c r="L71" s="26"/>
      <c r="M71" s="25"/>
      <c r="N71" s="56">
        <f>E71/GrocerySA!E71</f>
        <v>0.69681345076060852</v>
      </c>
      <c r="O71" s="25"/>
      <c r="P71" s="26"/>
      <c r="Q71" s="25"/>
      <c r="R71" s="56">
        <f>E71+GrocerySA!E71</f>
        <v>52983</v>
      </c>
      <c r="AD71" s="28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</row>
    <row r="72" spans="1:44" x14ac:dyDescent="0.25">
      <c r="A72" s="23">
        <f t="shared" si="10"/>
        <v>11</v>
      </c>
      <c r="B72" s="23">
        <f t="shared" si="11"/>
        <v>1997</v>
      </c>
      <c r="C72" s="23">
        <v>71</v>
      </c>
      <c r="D72" s="24">
        <v>35735</v>
      </c>
      <c r="E72" s="25">
        <f>IF(ISBLANK(table!G72),NA(),table!G72)</f>
        <v>21504</v>
      </c>
      <c r="F72" s="25" t="e">
        <f>IFERROR(IF(AND(ISERROR($E73),ISERROR(INDEX(RestSAF!E$2:E$251,MATCH(RestSA!$C72,RestSAF!$A$2:$A$251,0)))),$E72,INDEX(RestSAF!E$2:E$251,MATCH(RestSA!$C72,RestSAF!$A$2:$A$251,0))),NA())</f>
        <v>#N/A</v>
      </c>
      <c r="G72" s="25" t="e">
        <f>IFERROR(IF(AND(ISERROR($E73),ISERROR(INDEX(RestSAF!C$2:C$251,MATCH(RestSA!$C72,RestSAF!$A$2:$A$251,0)))),$E72,INDEX(RestSAF!C$2:C$251,MATCH(RestSA!$C72,RestSAF!$A$2:$A$251,0))),NA())</f>
        <v>#N/A</v>
      </c>
      <c r="H72" s="26" t="e">
        <f>IFERROR(IF(AND(ISERROR($E73),ISERROR(INDEX(RestSAF!B$2:B$251,MATCH(RestSA!$C72,RestSAF!$A$2:$A$251,0)))),$E72,INDEX(RestSAF!B$2:B$251,MATCH(RestSA!$C72,RestSAF!$A$2:$A$251,0))),NA())</f>
        <v>#N/A</v>
      </c>
      <c r="I72" s="25" t="e">
        <f>IFERROR(IF(AND(ISERROR($E73),ISERROR(INDEX(RestSAF!D$2:D$251,MATCH(RestSA!$C72,RestSAF!$A$2:$A$251,0)))),$E72,INDEX(RestSAF!D$2:D$251,MATCH(RestSA!$C72,RestSAF!$A$2:$A$251,0))),NA())</f>
        <v>#N/A</v>
      </c>
      <c r="J72" s="25" t="e">
        <f>IFERROR(IF(AND(ISERROR($E73),ISERROR(INDEX(RestSAF!F$2:F$251,MATCH(RestSA!$C72,RestSAF!$A$2:$A$251,0)))),$E72,INDEX(RestSAF!F$2:F$251,MATCH(RestSA!$C72,RestSAF!$A$2:$A$251,0))),NA())</f>
        <v>#N/A</v>
      </c>
      <c r="K72" s="25"/>
      <c r="L72" s="26"/>
      <c r="M72" s="25"/>
      <c r="N72" s="56">
        <f>E72/GrocerySA!E72</f>
        <v>0.69089156626506021</v>
      </c>
      <c r="O72" s="25"/>
      <c r="P72" s="26"/>
      <c r="Q72" s="25"/>
      <c r="R72" s="56">
        <f>E72+GrocerySA!E72</f>
        <v>52629</v>
      </c>
      <c r="AD72" s="28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</row>
    <row r="73" spans="1:44" x14ac:dyDescent="0.25">
      <c r="A73" s="23">
        <f t="shared" si="10"/>
        <v>12</v>
      </c>
      <c r="B73" s="23">
        <f t="shared" si="11"/>
        <v>1997</v>
      </c>
      <c r="C73" s="23">
        <v>72</v>
      </c>
      <c r="D73" s="24">
        <v>35765</v>
      </c>
      <c r="E73" s="25">
        <f>IF(ISBLANK(table!G73),NA(),table!G73)</f>
        <v>21818</v>
      </c>
      <c r="F73" s="25" t="e">
        <f>IFERROR(IF(AND(ISERROR($E74),ISERROR(INDEX(RestSAF!E$2:E$251,MATCH(RestSA!$C73,RestSAF!$A$2:$A$251,0)))),$E73,INDEX(RestSAF!E$2:E$251,MATCH(RestSA!$C73,RestSAF!$A$2:$A$251,0))),NA())</f>
        <v>#N/A</v>
      </c>
      <c r="G73" s="25" t="e">
        <f>IFERROR(IF(AND(ISERROR($E74),ISERROR(INDEX(RestSAF!C$2:C$251,MATCH(RestSA!$C73,RestSAF!$A$2:$A$251,0)))),$E73,INDEX(RestSAF!C$2:C$251,MATCH(RestSA!$C73,RestSAF!$A$2:$A$251,0))),NA())</f>
        <v>#N/A</v>
      </c>
      <c r="H73" s="26" t="e">
        <f>IFERROR(IF(AND(ISERROR($E74),ISERROR(INDEX(RestSAF!B$2:B$251,MATCH(RestSA!$C73,RestSAF!$A$2:$A$251,0)))),$E73,INDEX(RestSAF!B$2:B$251,MATCH(RestSA!$C73,RestSAF!$A$2:$A$251,0))),NA())</f>
        <v>#N/A</v>
      </c>
      <c r="I73" s="25" t="e">
        <f>IFERROR(IF(AND(ISERROR($E74),ISERROR(INDEX(RestSAF!D$2:D$251,MATCH(RestSA!$C73,RestSAF!$A$2:$A$251,0)))),$E73,INDEX(RestSAF!D$2:D$251,MATCH(RestSA!$C73,RestSAF!$A$2:$A$251,0))),NA())</f>
        <v>#N/A</v>
      </c>
      <c r="J73" s="25" t="e">
        <f>IFERROR(IF(AND(ISERROR($E74),ISERROR(INDEX(RestSAF!F$2:F$251,MATCH(RestSA!$C73,RestSAF!$A$2:$A$251,0)))),$E73,INDEX(RestSAF!F$2:F$251,MATCH(RestSA!$C73,RestSAF!$A$2:$A$251,0))),NA())</f>
        <v>#N/A</v>
      </c>
      <c r="K73" s="25"/>
      <c r="L73" s="26"/>
      <c r="M73" s="25"/>
      <c r="N73" s="56">
        <f>E73/GrocerySA!E73</f>
        <v>0.70237903615233555</v>
      </c>
      <c r="O73" s="25"/>
      <c r="P73" s="26"/>
      <c r="Q73" s="25"/>
      <c r="R73" s="56">
        <f>E73+GrocerySA!E73</f>
        <v>52881</v>
      </c>
      <c r="AD73" s="28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</row>
    <row r="74" spans="1:44" x14ac:dyDescent="0.25">
      <c r="A74" s="23">
        <f t="shared" si="10"/>
        <v>1</v>
      </c>
      <c r="B74" s="23">
        <f t="shared" si="11"/>
        <v>1998</v>
      </c>
      <c r="C74" s="23">
        <v>73</v>
      </c>
      <c r="D74" s="24">
        <v>35796</v>
      </c>
      <c r="E74" s="25">
        <f>IF(ISBLANK(table!G74),NA(),table!G74)</f>
        <v>21921</v>
      </c>
      <c r="F74" s="25" t="e">
        <f>IFERROR(IF(AND(ISERROR($E75),ISERROR(INDEX(RestSAF!E$2:E$251,MATCH(RestSA!$C74,RestSAF!$A$2:$A$251,0)))),$E74,INDEX(RestSAF!E$2:E$251,MATCH(RestSA!$C74,RestSAF!$A$2:$A$251,0))),NA())</f>
        <v>#N/A</v>
      </c>
      <c r="G74" s="25" t="e">
        <f>IFERROR(IF(AND(ISERROR($E75),ISERROR(INDEX(RestSAF!C$2:C$251,MATCH(RestSA!$C74,RestSAF!$A$2:$A$251,0)))),$E74,INDEX(RestSAF!C$2:C$251,MATCH(RestSA!$C74,RestSAF!$A$2:$A$251,0))),NA())</f>
        <v>#N/A</v>
      </c>
      <c r="H74" s="26" t="e">
        <f>IFERROR(IF(AND(ISERROR($E75),ISERROR(INDEX(RestSAF!B$2:B$251,MATCH(RestSA!$C74,RestSAF!$A$2:$A$251,0)))),$E74,INDEX(RestSAF!B$2:B$251,MATCH(RestSA!$C74,RestSAF!$A$2:$A$251,0))),NA())</f>
        <v>#N/A</v>
      </c>
      <c r="I74" s="25" t="e">
        <f>IFERROR(IF(AND(ISERROR($E75),ISERROR(INDEX(RestSAF!D$2:D$251,MATCH(RestSA!$C74,RestSAF!$A$2:$A$251,0)))),$E74,INDEX(RestSAF!D$2:D$251,MATCH(RestSA!$C74,RestSAF!$A$2:$A$251,0))),NA())</f>
        <v>#N/A</v>
      </c>
      <c r="J74" s="25" t="e">
        <f>IFERROR(IF(AND(ISERROR($E75),ISERROR(INDEX(RestSAF!F$2:F$251,MATCH(RestSA!$C74,RestSAF!$A$2:$A$251,0)))),$E74,INDEX(RestSAF!F$2:F$251,MATCH(RestSA!$C74,RestSAF!$A$2:$A$251,0))),NA())</f>
        <v>#N/A</v>
      </c>
      <c r="K74" s="25"/>
      <c r="L74" s="26"/>
      <c r="M74" s="25"/>
      <c r="N74" s="56">
        <f>E74/GrocerySA!E74</f>
        <v>0.70738003807802774</v>
      </c>
      <c r="O74" s="25"/>
      <c r="P74" s="26"/>
      <c r="Q74" s="25"/>
      <c r="R74" s="56">
        <f>E74+GrocerySA!E74</f>
        <v>52910</v>
      </c>
      <c r="AD74" s="28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</row>
    <row r="75" spans="1:44" x14ac:dyDescent="0.25">
      <c r="A75" s="23">
        <f t="shared" si="10"/>
        <v>2</v>
      </c>
      <c r="B75" s="23">
        <f t="shared" si="11"/>
        <v>1998</v>
      </c>
      <c r="C75" s="23">
        <v>74</v>
      </c>
      <c r="D75" s="24">
        <v>35827</v>
      </c>
      <c r="E75" s="25">
        <f>IF(ISBLANK(table!G75),NA(),table!G75)</f>
        <v>22132</v>
      </c>
      <c r="F75" s="25" t="e">
        <f>IFERROR(IF(AND(ISERROR($E76),ISERROR(INDEX(RestSAF!E$2:E$251,MATCH(RestSA!$C75,RestSAF!$A$2:$A$251,0)))),$E75,INDEX(RestSAF!E$2:E$251,MATCH(RestSA!$C75,RestSAF!$A$2:$A$251,0))),NA())</f>
        <v>#N/A</v>
      </c>
      <c r="G75" s="25" t="e">
        <f>IFERROR(IF(AND(ISERROR($E76),ISERROR(INDEX(RestSAF!C$2:C$251,MATCH(RestSA!$C75,RestSAF!$A$2:$A$251,0)))),$E75,INDEX(RestSAF!C$2:C$251,MATCH(RestSA!$C75,RestSAF!$A$2:$A$251,0))),NA())</f>
        <v>#N/A</v>
      </c>
      <c r="H75" s="26" t="e">
        <f>IFERROR(IF(AND(ISERROR($E76),ISERROR(INDEX(RestSAF!B$2:B$251,MATCH(RestSA!$C75,RestSAF!$A$2:$A$251,0)))),$E75,INDEX(RestSAF!B$2:B$251,MATCH(RestSA!$C75,RestSAF!$A$2:$A$251,0))),NA())</f>
        <v>#N/A</v>
      </c>
      <c r="I75" s="25" t="e">
        <f>IFERROR(IF(AND(ISERROR($E76),ISERROR(INDEX(RestSAF!D$2:D$251,MATCH(RestSA!$C75,RestSAF!$A$2:$A$251,0)))),$E75,INDEX(RestSAF!D$2:D$251,MATCH(RestSA!$C75,RestSAF!$A$2:$A$251,0))),NA())</f>
        <v>#N/A</v>
      </c>
      <c r="J75" s="25" t="e">
        <f>IFERROR(IF(AND(ISERROR($E76),ISERROR(INDEX(RestSAF!F$2:F$251,MATCH(RestSA!$C75,RestSAF!$A$2:$A$251,0)))),$E75,INDEX(RestSAF!F$2:F$251,MATCH(RestSA!$C75,RestSAF!$A$2:$A$251,0))),NA())</f>
        <v>#N/A</v>
      </c>
      <c r="K75" s="25"/>
      <c r="L75" s="26"/>
      <c r="M75" s="25"/>
      <c r="N75" s="56">
        <f>E75/GrocerySA!E75</f>
        <v>0.71589843118227403</v>
      </c>
      <c r="O75" s="25"/>
      <c r="P75" s="26"/>
      <c r="Q75" s="25"/>
      <c r="R75" s="56">
        <f>E75+GrocerySA!E75</f>
        <v>53047</v>
      </c>
      <c r="AD75" s="28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</row>
    <row r="76" spans="1:44" x14ac:dyDescent="0.25">
      <c r="A76" s="23">
        <f t="shared" si="10"/>
        <v>3</v>
      </c>
      <c r="B76" s="23">
        <f t="shared" si="11"/>
        <v>1998</v>
      </c>
      <c r="C76" s="23">
        <v>75</v>
      </c>
      <c r="D76" s="24">
        <v>35855</v>
      </c>
      <c r="E76" s="25">
        <f>IF(ISBLANK(table!G76),NA(),table!G76)</f>
        <v>22251</v>
      </c>
      <c r="F76" s="25" t="e">
        <f>IFERROR(IF(AND(ISERROR($E77),ISERROR(INDEX(RestSAF!E$2:E$251,MATCH(RestSA!$C76,RestSAF!$A$2:$A$251,0)))),$E76,INDEX(RestSAF!E$2:E$251,MATCH(RestSA!$C76,RestSAF!$A$2:$A$251,0))),NA())</f>
        <v>#N/A</v>
      </c>
      <c r="G76" s="25" t="e">
        <f>IFERROR(IF(AND(ISERROR($E77),ISERROR(INDEX(RestSAF!C$2:C$251,MATCH(RestSA!$C76,RestSAF!$A$2:$A$251,0)))),$E76,INDEX(RestSAF!C$2:C$251,MATCH(RestSA!$C76,RestSAF!$A$2:$A$251,0))),NA())</f>
        <v>#N/A</v>
      </c>
      <c r="H76" s="26" t="e">
        <f>IFERROR(IF(AND(ISERROR($E77),ISERROR(INDEX(RestSAF!B$2:B$251,MATCH(RestSA!$C76,RestSAF!$A$2:$A$251,0)))),$E76,INDEX(RestSAF!B$2:B$251,MATCH(RestSA!$C76,RestSAF!$A$2:$A$251,0))),NA())</f>
        <v>#N/A</v>
      </c>
      <c r="I76" s="25" t="e">
        <f>IFERROR(IF(AND(ISERROR($E77),ISERROR(INDEX(RestSAF!D$2:D$251,MATCH(RestSA!$C76,RestSAF!$A$2:$A$251,0)))),$E76,INDEX(RestSAF!D$2:D$251,MATCH(RestSA!$C76,RestSAF!$A$2:$A$251,0))),NA())</f>
        <v>#N/A</v>
      </c>
      <c r="J76" s="25" t="e">
        <f>IFERROR(IF(AND(ISERROR($E77),ISERROR(INDEX(RestSAF!F$2:F$251,MATCH(RestSA!$C76,RestSAF!$A$2:$A$251,0)))),$E76,INDEX(RestSAF!F$2:F$251,MATCH(RestSA!$C76,RestSAF!$A$2:$A$251,0))),NA())</f>
        <v>#N/A</v>
      </c>
      <c r="K76" s="25"/>
      <c r="L76" s="26"/>
      <c r="M76" s="25"/>
      <c r="N76" s="56">
        <f>E76/GrocerySA!E76</f>
        <v>0.71493750602448347</v>
      </c>
      <c r="O76" s="25"/>
      <c r="P76" s="26"/>
      <c r="Q76" s="25"/>
      <c r="R76" s="56">
        <f>E76+GrocerySA!E76</f>
        <v>53374</v>
      </c>
      <c r="AD76" s="28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</row>
    <row r="77" spans="1:44" x14ac:dyDescent="0.25">
      <c r="A77" s="23">
        <f t="shared" si="10"/>
        <v>4</v>
      </c>
      <c r="B77" s="23">
        <f t="shared" si="11"/>
        <v>1998</v>
      </c>
      <c r="C77" s="23">
        <v>76</v>
      </c>
      <c r="D77" s="24">
        <v>35886</v>
      </c>
      <c r="E77" s="25">
        <f>IF(ISBLANK(table!G77),NA(),table!G77)</f>
        <v>22353</v>
      </c>
      <c r="F77" s="25" t="e">
        <f>IFERROR(IF(AND(ISERROR($E78),ISERROR(INDEX(RestSAF!E$2:E$251,MATCH(RestSA!$C77,RestSAF!$A$2:$A$251,0)))),$E77,INDEX(RestSAF!E$2:E$251,MATCH(RestSA!$C77,RestSAF!$A$2:$A$251,0))),NA())</f>
        <v>#N/A</v>
      </c>
      <c r="G77" s="25" t="e">
        <f>IFERROR(IF(AND(ISERROR($E78),ISERROR(INDEX(RestSAF!C$2:C$251,MATCH(RestSA!$C77,RestSAF!$A$2:$A$251,0)))),$E77,INDEX(RestSAF!C$2:C$251,MATCH(RestSA!$C77,RestSAF!$A$2:$A$251,0))),NA())</f>
        <v>#N/A</v>
      </c>
      <c r="H77" s="26" t="e">
        <f>IFERROR(IF(AND(ISERROR($E78),ISERROR(INDEX(RestSAF!B$2:B$251,MATCH(RestSA!$C77,RestSAF!$A$2:$A$251,0)))),$E77,INDEX(RestSAF!B$2:B$251,MATCH(RestSA!$C77,RestSAF!$A$2:$A$251,0))),NA())</f>
        <v>#N/A</v>
      </c>
      <c r="I77" s="25" t="e">
        <f>IFERROR(IF(AND(ISERROR($E78),ISERROR(INDEX(RestSAF!D$2:D$251,MATCH(RestSA!$C77,RestSAF!$A$2:$A$251,0)))),$E77,INDEX(RestSAF!D$2:D$251,MATCH(RestSA!$C77,RestSAF!$A$2:$A$251,0))),NA())</f>
        <v>#N/A</v>
      </c>
      <c r="J77" s="25" t="e">
        <f>IFERROR(IF(AND(ISERROR($E78),ISERROR(INDEX(RestSAF!F$2:F$251,MATCH(RestSA!$C77,RestSAF!$A$2:$A$251,0)))),$E77,INDEX(RestSAF!F$2:F$251,MATCH(RestSA!$C77,RestSAF!$A$2:$A$251,0))),NA())</f>
        <v>#N/A</v>
      </c>
      <c r="K77" s="25"/>
      <c r="L77" s="26"/>
      <c r="M77" s="25"/>
      <c r="N77" s="56">
        <f>E77/GrocerySA!E77</f>
        <v>0.7171548654111457</v>
      </c>
      <c r="O77" s="25"/>
      <c r="P77" s="26"/>
      <c r="Q77" s="25"/>
      <c r="R77" s="56">
        <f>E77+GrocerySA!E77</f>
        <v>53522</v>
      </c>
      <c r="AD77" s="28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</row>
    <row r="78" spans="1:44" x14ac:dyDescent="0.25">
      <c r="A78" s="23">
        <f t="shared" si="10"/>
        <v>5</v>
      </c>
      <c r="B78" s="23">
        <f t="shared" si="11"/>
        <v>1998</v>
      </c>
      <c r="C78" s="23">
        <v>77</v>
      </c>
      <c r="D78" s="24">
        <v>35916</v>
      </c>
      <c r="E78" s="25">
        <f>IF(ISBLANK(table!G78),NA(),table!G78)</f>
        <v>22436</v>
      </c>
      <c r="F78" s="25" t="e">
        <f>IFERROR(IF(AND(ISERROR($E79),ISERROR(INDEX(RestSAF!E$2:E$251,MATCH(RestSA!$C78,RestSAF!$A$2:$A$251,0)))),$E78,INDEX(RestSAF!E$2:E$251,MATCH(RestSA!$C78,RestSAF!$A$2:$A$251,0))),NA())</f>
        <v>#N/A</v>
      </c>
      <c r="G78" s="25" t="e">
        <f>IFERROR(IF(AND(ISERROR($E79),ISERROR(INDEX(RestSAF!C$2:C$251,MATCH(RestSA!$C78,RestSAF!$A$2:$A$251,0)))),$E78,INDEX(RestSAF!C$2:C$251,MATCH(RestSA!$C78,RestSAF!$A$2:$A$251,0))),NA())</f>
        <v>#N/A</v>
      </c>
      <c r="H78" s="26" t="e">
        <f>IFERROR(IF(AND(ISERROR($E79),ISERROR(INDEX(RestSAF!B$2:B$251,MATCH(RestSA!$C78,RestSAF!$A$2:$A$251,0)))),$E78,INDEX(RestSAF!B$2:B$251,MATCH(RestSA!$C78,RestSAF!$A$2:$A$251,0))),NA())</f>
        <v>#N/A</v>
      </c>
      <c r="I78" s="25" t="e">
        <f>IFERROR(IF(AND(ISERROR($E79),ISERROR(INDEX(RestSAF!D$2:D$251,MATCH(RestSA!$C78,RestSAF!$A$2:$A$251,0)))),$E78,INDEX(RestSAF!D$2:D$251,MATCH(RestSA!$C78,RestSAF!$A$2:$A$251,0))),NA())</f>
        <v>#N/A</v>
      </c>
      <c r="J78" s="25" t="e">
        <f>IFERROR(IF(AND(ISERROR($E79),ISERROR(INDEX(RestSAF!F$2:F$251,MATCH(RestSA!$C78,RestSAF!$A$2:$A$251,0)))),$E78,INDEX(RestSAF!F$2:F$251,MATCH(RestSA!$C78,RestSAF!$A$2:$A$251,0))),NA())</f>
        <v>#N/A</v>
      </c>
      <c r="K78" s="25"/>
      <c r="L78" s="26"/>
      <c r="M78" s="25"/>
      <c r="N78" s="56">
        <f>E78/GrocerySA!E78</f>
        <v>0.71547930352701061</v>
      </c>
      <c r="O78" s="25"/>
      <c r="P78" s="26"/>
      <c r="Q78" s="25"/>
      <c r="R78" s="56">
        <f>E78+GrocerySA!E78</f>
        <v>53794</v>
      </c>
      <c r="AD78" s="28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</row>
    <row r="79" spans="1:44" x14ac:dyDescent="0.25">
      <c r="A79" s="23">
        <f t="shared" si="10"/>
        <v>6</v>
      </c>
      <c r="B79" s="23">
        <f t="shared" si="11"/>
        <v>1998</v>
      </c>
      <c r="C79" s="23">
        <v>78</v>
      </c>
      <c r="D79" s="24">
        <v>35947</v>
      </c>
      <c r="E79" s="25">
        <f>IF(ISBLANK(table!G79),NA(),table!G79)</f>
        <v>22634</v>
      </c>
      <c r="F79" s="25" t="e">
        <f>IFERROR(IF(AND(ISERROR($E80),ISERROR(INDEX(RestSAF!E$2:E$251,MATCH(RestSA!$C79,RestSAF!$A$2:$A$251,0)))),$E79,INDEX(RestSAF!E$2:E$251,MATCH(RestSA!$C79,RestSAF!$A$2:$A$251,0))),NA())</f>
        <v>#N/A</v>
      </c>
      <c r="G79" s="25" t="e">
        <f>IFERROR(IF(AND(ISERROR($E80),ISERROR(INDEX(RestSAF!C$2:C$251,MATCH(RestSA!$C79,RestSAF!$A$2:$A$251,0)))),$E79,INDEX(RestSAF!C$2:C$251,MATCH(RestSA!$C79,RestSAF!$A$2:$A$251,0))),NA())</f>
        <v>#N/A</v>
      </c>
      <c r="H79" s="26" t="e">
        <f>IFERROR(IF(AND(ISERROR($E80),ISERROR(INDEX(RestSAF!B$2:B$251,MATCH(RestSA!$C79,RestSAF!$A$2:$A$251,0)))),$E79,INDEX(RestSAF!B$2:B$251,MATCH(RestSA!$C79,RestSAF!$A$2:$A$251,0))),NA())</f>
        <v>#N/A</v>
      </c>
      <c r="I79" s="25" t="e">
        <f>IFERROR(IF(AND(ISERROR($E80),ISERROR(INDEX(RestSAF!D$2:D$251,MATCH(RestSA!$C79,RestSAF!$A$2:$A$251,0)))),$E79,INDEX(RestSAF!D$2:D$251,MATCH(RestSA!$C79,RestSAF!$A$2:$A$251,0))),NA())</f>
        <v>#N/A</v>
      </c>
      <c r="J79" s="25" t="e">
        <f>IFERROR(IF(AND(ISERROR($E80),ISERROR(INDEX(RestSAF!F$2:F$251,MATCH(RestSA!$C79,RestSAF!$A$2:$A$251,0)))),$E79,INDEX(RestSAF!F$2:F$251,MATCH(RestSA!$C79,RestSAF!$A$2:$A$251,0))),NA())</f>
        <v>#N/A</v>
      </c>
      <c r="K79" s="25"/>
      <c r="L79" s="26"/>
      <c r="M79" s="25"/>
      <c r="N79" s="56">
        <f>E79/GrocerySA!E79</f>
        <v>0.72002544933990775</v>
      </c>
      <c r="O79" s="25"/>
      <c r="P79" s="26"/>
      <c r="Q79" s="25"/>
      <c r="R79" s="56">
        <f>E79+GrocerySA!E79</f>
        <v>54069</v>
      </c>
      <c r="AD79" s="28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</row>
    <row r="80" spans="1:44" x14ac:dyDescent="0.25">
      <c r="A80" s="23">
        <f t="shared" si="10"/>
        <v>7</v>
      </c>
      <c r="B80" s="23">
        <f t="shared" si="11"/>
        <v>1998</v>
      </c>
      <c r="C80" s="23">
        <v>79</v>
      </c>
      <c r="D80" s="24">
        <v>35977</v>
      </c>
      <c r="E80" s="25">
        <f>IF(ISBLANK(table!G80),NA(),table!G80)</f>
        <v>22570</v>
      </c>
      <c r="F80" s="25" t="e">
        <f>IFERROR(IF(AND(ISERROR($E81),ISERROR(INDEX(RestSAF!E$2:E$251,MATCH(RestSA!$C80,RestSAF!$A$2:$A$251,0)))),$E80,INDEX(RestSAF!E$2:E$251,MATCH(RestSA!$C80,RestSAF!$A$2:$A$251,0))),NA())</f>
        <v>#N/A</v>
      </c>
      <c r="G80" s="25" t="e">
        <f>IFERROR(IF(AND(ISERROR($E81),ISERROR(INDEX(RestSAF!C$2:C$251,MATCH(RestSA!$C80,RestSAF!$A$2:$A$251,0)))),$E80,INDEX(RestSAF!C$2:C$251,MATCH(RestSA!$C80,RestSAF!$A$2:$A$251,0))),NA())</f>
        <v>#N/A</v>
      </c>
      <c r="H80" s="26" t="e">
        <f>IFERROR(IF(AND(ISERROR($E81),ISERROR(INDEX(RestSAF!B$2:B$251,MATCH(RestSA!$C80,RestSAF!$A$2:$A$251,0)))),$E80,INDEX(RestSAF!B$2:B$251,MATCH(RestSA!$C80,RestSAF!$A$2:$A$251,0))),NA())</f>
        <v>#N/A</v>
      </c>
      <c r="I80" s="25" t="e">
        <f>IFERROR(IF(AND(ISERROR($E81),ISERROR(INDEX(RestSAF!D$2:D$251,MATCH(RestSA!$C80,RestSAF!$A$2:$A$251,0)))),$E80,INDEX(RestSAF!D$2:D$251,MATCH(RestSA!$C80,RestSAF!$A$2:$A$251,0))),NA())</f>
        <v>#N/A</v>
      </c>
      <c r="J80" s="25" t="e">
        <f>IFERROR(IF(AND(ISERROR($E81),ISERROR(INDEX(RestSAF!F$2:F$251,MATCH(RestSA!$C80,RestSAF!$A$2:$A$251,0)))),$E80,INDEX(RestSAF!F$2:F$251,MATCH(RestSA!$C80,RestSAF!$A$2:$A$251,0))),NA())</f>
        <v>#N/A</v>
      </c>
      <c r="K80" s="25"/>
      <c r="L80" s="26"/>
      <c r="M80" s="25"/>
      <c r="N80" s="56">
        <f>E80/GrocerySA!E80</f>
        <v>0.712594323240615</v>
      </c>
      <c r="O80" s="25"/>
      <c r="P80" s="26"/>
      <c r="Q80" s="25"/>
      <c r="R80" s="56">
        <f>E80+GrocerySA!E80</f>
        <v>54243</v>
      </c>
      <c r="AD80" s="28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</row>
    <row r="81" spans="1:44" x14ac:dyDescent="0.25">
      <c r="A81" s="23">
        <f t="shared" si="10"/>
        <v>8</v>
      </c>
      <c r="B81" s="23">
        <f t="shared" si="11"/>
        <v>1998</v>
      </c>
      <c r="C81" s="23">
        <v>80</v>
      </c>
      <c r="D81" s="24">
        <v>36008</v>
      </c>
      <c r="E81" s="25">
        <f>IF(ISBLANK(table!G81),NA(),table!G81)</f>
        <v>22743</v>
      </c>
      <c r="F81" s="25" t="e">
        <f>IFERROR(IF(AND(ISERROR($E82),ISERROR(INDEX(RestSAF!E$2:E$251,MATCH(RestSA!$C81,RestSAF!$A$2:$A$251,0)))),$E81,INDEX(RestSAF!E$2:E$251,MATCH(RestSA!$C81,RestSAF!$A$2:$A$251,0))),NA())</f>
        <v>#N/A</v>
      </c>
      <c r="G81" s="25" t="e">
        <f>IFERROR(IF(AND(ISERROR($E82),ISERROR(INDEX(RestSAF!C$2:C$251,MATCH(RestSA!$C81,RestSAF!$A$2:$A$251,0)))),$E81,INDEX(RestSAF!C$2:C$251,MATCH(RestSA!$C81,RestSAF!$A$2:$A$251,0))),NA())</f>
        <v>#N/A</v>
      </c>
      <c r="H81" s="26" t="e">
        <f>IFERROR(IF(AND(ISERROR($E82),ISERROR(INDEX(RestSAF!B$2:B$251,MATCH(RestSA!$C81,RestSAF!$A$2:$A$251,0)))),$E81,INDEX(RestSAF!B$2:B$251,MATCH(RestSA!$C81,RestSAF!$A$2:$A$251,0))),NA())</f>
        <v>#N/A</v>
      </c>
      <c r="I81" s="25" t="e">
        <f>IFERROR(IF(AND(ISERROR($E82),ISERROR(INDEX(RestSAF!D$2:D$251,MATCH(RestSA!$C81,RestSAF!$A$2:$A$251,0)))),$E81,INDEX(RestSAF!D$2:D$251,MATCH(RestSA!$C81,RestSAF!$A$2:$A$251,0))),NA())</f>
        <v>#N/A</v>
      </c>
      <c r="J81" s="25" t="e">
        <f>IFERROR(IF(AND(ISERROR($E82),ISERROR(INDEX(RestSAF!F$2:F$251,MATCH(RestSA!$C81,RestSAF!$A$2:$A$251,0)))),$E81,INDEX(RestSAF!F$2:F$251,MATCH(RestSA!$C81,RestSAF!$A$2:$A$251,0))),NA())</f>
        <v>#N/A</v>
      </c>
      <c r="K81" s="25"/>
      <c r="L81" s="26"/>
      <c r="M81" s="25"/>
      <c r="N81" s="56">
        <f>E81/GrocerySA!E81</f>
        <v>0.71645035282258063</v>
      </c>
      <c r="O81" s="25"/>
      <c r="P81" s="26"/>
      <c r="Q81" s="25"/>
      <c r="R81" s="56">
        <f>E81+GrocerySA!E81</f>
        <v>54487</v>
      </c>
      <c r="AD81" s="28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</row>
    <row r="82" spans="1:44" x14ac:dyDescent="0.25">
      <c r="A82" s="23">
        <f t="shared" si="10"/>
        <v>9</v>
      </c>
      <c r="B82" s="23">
        <f t="shared" si="11"/>
        <v>1998</v>
      </c>
      <c r="C82" s="23">
        <v>81</v>
      </c>
      <c r="D82" s="24">
        <v>36039</v>
      </c>
      <c r="E82" s="25">
        <f>IF(ISBLANK(table!G82),NA(),table!G82)</f>
        <v>22830</v>
      </c>
      <c r="F82" s="25" t="e">
        <f>IFERROR(IF(AND(ISERROR($E83),ISERROR(INDEX(RestSAF!E$2:E$251,MATCH(RestSA!$C82,RestSAF!$A$2:$A$251,0)))),$E82,INDEX(RestSAF!E$2:E$251,MATCH(RestSA!$C82,RestSAF!$A$2:$A$251,0))),NA())</f>
        <v>#N/A</v>
      </c>
      <c r="G82" s="25" t="e">
        <f>IFERROR(IF(AND(ISERROR($E83),ISERROR(INDEX(RestSAF!C$2:C$251,MATCH(RestSA!$C82,RestSAF!$A$2:$A$251,0)))),$E82,INDEX(RestSAF!C$2:C$251,MATCH(RestSA!$C82,RestSAF!$A$2:$A$251,0))),NA())</f>
        <v>#N/A</v>
      </c>
      <c r="H82" s="26" t="e">
        <f>IFERROR(IF(AND(ISERROR($E83),ISERROR(INDEX(RestSAF!B$2:B$251,MATCH(RestSA!$C82,RestSAF!$A$2:$A$251,0)))),$E82,INDEX(RestSAF!B$2:B$251,MATCH(RestSA!$C82,RestSAF!$A$2:$A$251,0))),NA())</f>
        <v>#N/A</v>
      </c>
      <c r="I82" s="25" t="e">
        <f>IFERROR(IF(AND(ISERROR($E83),ISERROR(INDEX(RestSAF!D$2:D$251,MATCH(RestSA!$C82,RestSAF!$A$2:$A$251,0)))),$E82,INDEX(RestSAF!D$2:D$251,MATCH(RestSA!$C82,RestSAF!$A$2:$A$251,0))),NA())</f>
        <v>#N/A</v>
      </c>
      <c r="J82" s="25" t="e">
        <f>IFERROR(IF(AND(ISERROR($E83),ISERROR(INDEX(RestSAF!F$2:F$251,MATCH(RestSA!$C82,RestSAF!$A$2:$A$251,0)))),$E82,INDEX(RestSAF!F$2:F$251,MATCH(RestSA!$C82,RestSAF!$A$2:$A$251,0))),NA())</f>
        <v>#N/A</v>
      </c>
      <c r="K82" s="25"/>
      <c r="L82" s="26"/>
      <c r="M82" s="25"/>
      <c r="N82" s="56">
        <f>E82/GrocerySA!E82</f>
        <v>0.72014383950539396</v>
      </c>
      <c r="O82" s="25"/>
      <c r="P82" s="26"/>
      <c r="Q82" s="25"/>
      <c r="R82" s="56">
        <f>E82+GrocerySA!E82</f>
        <v>54532</v>
      </c>
      <c r="AD82" s="28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</row>
    <row r="83" spans="1:44" x14ac:dyDescent="0.25">
      <c r="A83" s="23">
        <f t="shared" si="10"/>
        <v>10</v>
      </c>
      <c r="B83" s="23">
        <f t="shared" si="11"/>
        <v>1998</v>
      </c>
      <c r="C83" s="23">
        <v>82</v>
      </c>
      <c r="D83" s="24">
        <v>36069</v>
      </c>
      <c r="E83" s="25">
        <f>IF(ISBLANK(table!G83),NA(),table!G83)</f>
        <v>23066</v>
      </c>
      <c r="F83" s="25" t="e">
        <f>IFERROR(IF(AND(ISERROR($E84),ISERROR(INDEX(RestSAF!E$2:E$251,MATCH(RestSA!$C83,RestSAF!$A$2:$A$251,0)))),$E83,INDEX(RestSAF!E$2:E$251,MATCH(RestSA!$C83,RestSAF!$A$2:$A$251,0))),NA())</f>
        <v>#N/A</v>
      </c>
      <c r="G83" s="25" t="e">
        <f>IFERROR(IF(AND(ISERROR($E84),ISERROR(INDEX(RestSAF!C$2:C$251,MATCH(RestSA!$C83,RestSAF!$A$2:$A$251,0)))),$E83,INDEX(RestSAF!C$2:C$251,MATCH(RestSA!$C83,RestSAF!$A$2:$A$251,0))),NA())</f>
        <v>#N/A</v>
      </c>
      <c r="H83" s="26" t="e">
        <f>IFERROR(IF(AND(ISERROR($E84),ISERROR(INDEX(RestSAF!B$2:B$251,MATCH(RestSA!$C83,RestSAF!$A$2:$A$251,0)))),$E83,INDEX(RestSAF!B$2:B$251,MATCH(RestSA!$C83,RestSAF!$A$2:$A$251,0))),NA())</f>
        <v>#N/A</v>
      </c>
      <c r="I83" s="25" t="e">
        <f>IFERROR(IF(AND(ISERROR($E84),ISERROR(INDEX(RestSAF!D$2:D$251,MATCH(RestSA!$C83,RestSAF!$A$2:$A$251,0)))),$E83,INDEX(RestSAF!D$2:D$251,MATCH(RestSA!$C83,RestSAF!$A$2:$A$251,0))),NA())</f>
        <v>#N/A</v>
      </c>
      <c r="J83" s="25" t="e">
        <f>IFERROR(IF(AND(ISERROR($E84),ISERROR(INDEX(RestSAF!F$2:F$251,MATCH(RestSA!$C83,RestSAF!$A$2:$A$251,0)))),$E83,INDEX(RestSAF!F$2:F$251,MATCH(RestSA!$C83,RestSAF!$A$2:$A$251,0))),NA())</f>
        <v>#N/A</v>
      </c>
      <c r="K83" s="25"/>
      <c r="L83" s="26"/>
      <c r="M83" s="25"/>
      <c r="N83" s="56">
        <f>E83/GrocerySA!E83</f>
        <v>0.72388902837057489</v>
      </c>
      <c r="O83" s="25"/>
      <c r="P83" s="26"/>
      <c r="Q83" s="25"/>
      <c r="R83" s="56">
        <f>E83+GrocerySA!E83</f>
        <v>54930</v>
      </c>
      <c r="AD83" s="28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</row>
    <row r="84" spans="1:44" x14ac:dyDescent="0.25">
      <c r="A84" s="23">
        <f t="shared" si="10"/>
        <v>11</v>
      </c>
      <c r="B84" s="23">
        <f t="shared" si="11"/>
        <v>1998</v>
      </c>
      <c r="C84" s="23">
        <v>83</v>
      </c>
      <c r="D84" s="24">
        <v>36100</v>
      </c>
      <c r="E84" s="25">
        <f>IF(ISBLANK(table!G84),NA(),table!G84)</f>
        <v>23157</v>
      </c>
      <c r="F84" s="25" t="e">
        <f>IFERROR(IF(AND(ISERROR($E85),ISERROR(INDEX(RestSAF!E$2:E$251,MATCH(RestSA!$C84,RestSAF!$A$2:$A$251,0)))),$E84,INDEX(RestSAF!E$2:E$251,MATCH(RestSA!$C84,RestSAF!$A$2:$A$251,0))),NA())</f>
        <v>#N/A</v>
      </c>
      <c r="G84" s="25" t="e">
        <f>IFERROR(IF(AND(ISERROR($E85),ISERROR(INDEX(RestSAF!C$2:C$251,MATCH(RestSA!$C84,RestSAF!$A$2:$A$251,0)))),$E84,INDEX(RestSAF!C$2:C$251,MATCH(RestSA!$C84,RestSAF!$A$2:$A$251,0))),NA())</f>
        <v>#N/A</v>
      </c>
      <c r="H84" s="26" t="e">
        <f>IFERROR(IF(AND(ISERROR($E85),ISERROR(INDEX(RestSAF!B$2:B$251,MATCH(RestSA!$C84,RestSAF!$A$2:$A$251,0)))),$E84,INDEX(RestSAF!B$2:B$251,MATCH(RestSA!$C84,RestSAF!$A$2:$A$251,0))),NA())</f>
        <v>#N/A</v>
      </c>
      <c r="I84" s="25" t="e">
        <f>IFERROR(IF(AND(ISERROR($E85),ISERROR(INDEX(RestSAF!D$2:D$251,MATCH(RestSA!$C84,RestSAF!$A$2:$A$251,0)))),$E84,INDEX(RestSAF!D$2:D$251,MATCH(RestSA!$C84,RestSAF!$A$2:$A$251,0))),NA())</f>
        <v>#N/A</v>
      </c>
      <c r="J84" s="25" t="e">
        <f>IFERROR(IF(AND(ISERROR($E85),ISERROR(INDEX(RestSAF!F$2:F$251,MATCH(RestSA!$C84,RestSAF!$A$2:$A$251,0)))),$E84,INDEX(RestSAF!F$2:F$251,MATCH(RestSA!$C84,RestSAF!$A$2:$A$251,0))),NA())</f>
        <v>#N/A</v>
      </c>
      <c r="K84" s="25"/>
      <c r="L84" s="26"/>
      <c r="M84" s="25"/>
      <c r="N84" s="56">
        <f>E84/GrocerySA!E84</f>
        <v>0.7254699248120301</v>
      </c>
      <c r="O84" s="25"/>
      <c r="P84" s="26"/>
      <c r="Q84" s="25"/>
      <c r="R84" s="56">
        <f>E84+GrocerySA!E84</f>
        <v>55077</v>
      </c>
      <c r="AD84" s="28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</row>
    <row r="85" spans="1:44" x14ac:dyDescent="0.25">
      <c r="A85" s="23">
        <f t="shared" si="10"/>
        <v>12</v>
      </c>
      <c r="B85" s="23">
        <f t="shared" si="11"/>
        <v>1998</v>
      </c>
      <c r="C85" s="23">
        <v>84</v>
      </c>
      <c r="D85" s="24">
        <v>36130</v>
      </c>
      <c r="E85" s="25">
        <f>IF(ISBLANK(table!G85),NA(),table!G85)</f>
        <v>23351</v>
      </c>
      <c r="F85" s="25" t="e">
        <f>IFERROR(IF(AND(ISERROR($E86),ISERROR(INDEX(RestSAF!E$2:E$251,MATCH(RestSA!$C85,RestSAF!$A$2:$A$251,0)))),$E85,INDEX(RestSAF!E$2:E$251,MATCH(RestSA!$C85,RestSAF!$A$2:$A$251,0))),NA())</f>
        <v>#N/A</v>
      </c>
      <c r="G85" s="25" t="e">
        <f>IFERROR(IF(AND(ISERROR($E86),ISERROR(INDEX(RestSAF!C$2:C$251,MATCH(RestSA!$C85,RestSAF!$A$2:$A$251,0)))),$E85,INDEX(RestSAF!C$2:C$251,MATCH(RestSA!$C85,RestSAF!$A$2:$A$251,0))),NA())</f>
        <v>#N/A</v>
      </c>
      <c r="H85" s="26" t="e">
        <f>IFERROR(IF(AND(ISERROR($E86),ISERROR(INDEX(RestSAF!B$2:B$251,MATCH(RestSA!$C85,RestSAF!$A$2:$A$251,0)))),$E85,INDEX(RestSAF!B$2:B$251,MATCH(RestSA!$C85,RestSAF!$A$2:$A$251,0))),NA())</f>
        <v>#N/A</v>
      </c>
      <c r="I85" s="25" t="e">
        <f>IFERROR(IF(AND(ISERROR($E86),ISERROR(INDEX(RestSAF!D$2:D$251,MATCH(RestSA!$C85,RestSAF!$A$2:$A$251,0)))),$E85,INDEX(RestSAF!D$2:D$251,MATCH(RestSA!$C85,RestSAF!$A$2:$A$251,0))),NA())</f>
        <v>#N/A</v>
      </c>
      <c r="J85" s="25" t="e">
        <f>IFERROR(IF(AND(ISERROR($E86),ISERROR(INDEX(RestSAF!F$2:F$251,MATCH(RestSA!$C85,RestSAF!$A$2:$A$251,0)))),$E85,INDEX(RestSAF!F$2:F$251,MATCH(RestSA!$C85,RestSAF!$A$2:$A$251,0))),NA())</f>
        <v>#N/A</v>
      </c>
      <c r="K85" s="25"/>
      <c r="L85" s="26"/>
      <c r="M85" s="25"/>
      <c r="N85" s="56">
        <f>E85/GrocerySA!E85</f>
        <v>0.72314267133256949</v>
      </c>
      <c r="O85" s="25"/>
      <c r="P85" s="26"/>
      <c r="Q85" s="25"/>
      <c r="R85" s="56">
        <f>E85+GrocerySA!E85</f>
        <v>55642</v>
      </c>
      <c r="AD85" s="28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</row>
    <row r="86" spans="1:44" x14ac:dyDescent="0.25">
      <c r="A86" s="23">
        <f t="shared" si="10"/>
        <v>1</v>
      </c>
      <c r="B86" s="23">
        <f t="shared" si="11"/>
        <v>1999</v>
      </c>
      <c r="C86" s="23">
        <v>85</v>
      </c>
      <c r="D86" s="24">
        <v>36161</v>
      </c>
      <c r="E86" s="25">
        <f>IF(ISBLANK(table!G86),NA(),table!G86)</f>
        <v>22871</v>
      </c>
      <c r="F86" s="25" t="e">
        <f>IFERROR(IF(AND(ISERROR($E87),ISERROR(INDEX(RestSAF!E$2:E$251,MATCH(RestSA!$C86,RestSAF!$A$2:$A$251,0)))),$E86,INDEX(RestSAF!E$2:E$251,MATCH(RestSA!$C86,RestSAF!$A$2:$A$251,0))),NA())</f>
        <v>#N/A</v>
      </c>
      <c r="G86" s="25" t="e">
        <f>IFERROR(IF(AND(ISERROR($E87),ISERROR(INDEX(RestSAF!C$2:C$251,MATCH(RestSA!$C86,RestSAF!$A$2:$A$251,0)))),$E86,INDEX(RestSAF!C$2:C$251,MATCH(RestSA!$C86,RestSAF!$A$2:$A$251,0))),NA())</f>
        <v>#N/A</v>
      </c>
      <c r="H86" s="26" t="e">
        <f>IFERROR(IF(AND(ISERROR($E87),ISERROR(INDEX(RestSAF!B$2:B$251,MATCH(RestSA!$C86,RestSAF!$A$2:$A$251,0)))),$E86,INDEX(RestSAF!B$2:B$251,MATCH(RestSA!$C86,RestSAF!$A$2:$A$251,0))),NA())</f>
        <v>#N/A</v>
      </c>
      <c r="I86" s="25" t="e">
        <f>IFERROR(IF(AND(ISERROR($E87),ISERROR(INDEX(RestSAF!D$2:D$251,MATCH(RestSA!$C86,RestSAF!$A$2:$A$251,0)))),$E86,INDEX(RestSAF!D$2:D$251,MATCH(RestSA!$C86,RestSAF!$A$2:$A$251,0))),NA())</f>
        <v>#N/A</v>
      </c>
      <c r="J86" s="25" t="e">
        <f>IFERROR(IF(AND(ISERROR($E87),ISERROR(INDEX(RestSAF!F$2:F$251,MATCH(RestSA!$C86,RestSAF!$A$2:$A$251,0)))),$E86,INDEX(RestSAF!F$2:F$251,MATCH(RestSA!$C86,RestSAF!$A$2:$A$251,0))),NA())</f>
        <v>#N/A</v>
      </c>
      <c r="K86" s="25"/>
      <c r="L86" s="26"/>
      <c r="M86" s="25"/>
      <c r="N86" s="56">
        <f>E86/GrocerySA!E86</f>
        <v>0.70972847168347553</v>
      </c>
      <c r="O86" s="25"/>
      <c r="P86" s="26"/>
      <c r="Q86" s="25"/>
      <c r="R86" s="56">
        <f>E86+GrocerySA!E86</f>
        <v>55096</v>
      </c>
      <c r="AD86" s="28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</row>
    <row r="87" spans="1:44" x14ac:dyDescent="0.25">
      <c r="A87" s="23">
        <f t="shared" si="10"/>
        <v>2</v>
      </c>
      <c r="B87" s="23">
        <f t="shared" si="11"/>
        <v>1999</v>
      </c>
      <c r="C87" s="23">
        <v>86</v>
      </c>
      <c r="D87" s="24">
        <v>36192</v>
      </c>
      <c r="E87" s="25">
        <f>IF(ISBLANK(table!G87),NA(),table!G87)</f>
        <v>23270</v>
      </c>
      <c r="F87" s="25" t="e">
        <f>IFERROR(IF(AND(ISERROR($E88),ISERROR(INDEX(RestSAF!E$2:E$251,MATCH(RestSA!$C87,RestSAF!$A$2:$A$251,0)))),$E87,INDEX(RestSAF!E$2:E$251,MATCH(RestSA!$C87,RestSAF!$A$2:$A$251,0))),NA())</f>
        <v>#N/A</v>
      </c>
      <c r="G87" s="25" t="e">
        <f>IFERROR(IF(AND(ISERROR($E88),ISERROR(INDEX(RestSAF!C$2:C$251,MATCH(RestSA!$C87,RestSAF!$A$2:$A$251,0)))),$E87,INDEX(RestSAF!C$2:C$251,MATCH(RestSA!$C87,RestSAF!$A$2:$A$251,0))),NA())</f>
        <v>#N/A</v>
      </c>
      <c r="H87" s="26" t="e">
        <f>IFERROR(IF(AND(ISERROR($E88),ISERROR(INDEX(RestSAF!B$2:B$251,MATCH(RestSA!$C87,RestSAF!$A$2:$A$251,0)))),$E87,INDEX(RestSAF!B$2:B$251,MATCH(RestSA!$C87,RestSAF!$A$2:$A$251,0))),NA())</f>
        <v>#N/A</v>
      </c>
      <c r="I87" s="25" t="e">
        <f>IFERROR(IF(AND(ISERROR($E88),ISERROR(INDEX(RestSAF!D$2:D$251,MATCH(RestSA!$C87,RestSAF!$A$2:$A$251,0)))),$E87,INDEX(RestSAF!D$2:D$251,MATCH(RestSA!$C87,RestSAF!$A$2:$A$251,0))),NA())</f>
        <v>#N/A</v>
      </c>
      <c r="J87" s="25" t="e">
        <f>IFERROR(IF(AND(ISERROR($E88),ISERROR(INDEX(RestSAF!F$2:F$251,MATCH(RestSA!$C87,RestSAF!$A$2:$A$251,0)))),$E87,INDEX(RestSAF!F$2:F$251,MATCH(RestSA!$C87,RestSAF!$A$2:$A$251,0))),NA())</f>
        <v>#N/A</v>
      </c>
      <c r="K87" s="25"/>
      <c r="L87" s="26"/>
      <c r="M87" s="25"/>
      <c r="N87" s="56">
        <f>E87/GrocerySA!E87</f>
        <v>0.71677190820884029</v>
      </c>
      <c r="O87" s="25"/>
      <c r="P87" s="26"/>
      <c r="Q87" s="25"/>
      <c r="R87" s="56">
        <f>E87+GrocerySA!E87</f>
        <v>55735</v>
      </c>
      <c r="AD87" s="28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</row>
    <row r="88" spans="1:44" x14ac:dyDescent="0.25">
      <c r="A88" s="23">
        <f t="shared" si="10"/>
        <v>3</v>
      </c>
      <c r="B88" s="23">
        <f t="shared" si="11"/>
        <v>1999</v>
      </c>
      <c r="C88" s="23">
        <v>87</v>
      </c>
      <c r="D88" s="24">
        <v>36220</v>
      </c>
      <c r="E88" s="25">
        <f>IF(ISBLANK(table!G88),NA(),table!G88)</f>
        <v>23250</v>
      </c>
      <c r="F88" s="25" t="e">
        <f>IFERROR(IF(AND(ISERROR($E89),ISERROR(INDEX(RestSAF!E$2:E$251,MATCH(RestSA!$C88,RestSAF!$A$2:$A$251,0)))),$E88,INDEX(RestSAF!E$2:E$251,MATCH(RestSA!$C88,RestSAF!$A$2:$A$251,0))),NA())</f>
        <v>#N/A</v>
      </c>
      <c r="G88" s="25" t="e">
        <f>IFERROR(IF(AND(ISERROR($E89),ISERROR(INDEX(RestSAF!C$2:C$251,MATCH(RestSA!$C88,RestSAF!$A$2:$A$251,0)))),$E88,INDEX(RestSAF!C$2:C$251,MATCH(RestSA!$C88,RestSAF!$A$2:$A$251,0))),NA())</f>
        <v>#N/A</v>
      </c>
      <c r="H88" s="26" t="e">
        <f>IFERROR(IF(AND(ISERROR($E89),ISERROR(INDEX(RestSAF!B$2:B$251,MATCH(RestSA!$C88,RestSAF!$A$2:$A$251,0)))),$E88,INDEX(RestSAF!B$2:B$251,MATCH(RestSA!$C88,RestSAF!$A$2:$A$251,0))),NA())</f>
        <v>#N/A</v>
      </c>
      <c r="I88" s="25" t="e">
        <f>IFERROR(IF(AND(ISERROR($E89),ISERROR(INDEX(RestSAF!D$2:D$251,MATCH(RestSA!$C88,RestSAF!$A$2:$A$251,0)))),$E88,INDEX(RestSAF!D$2:D$251,MATCH(RestSA!$C88,RestSAF!$A$2:$A$251,0))),NA())</f>
        <v>#N/A</v>
      </c>
      <c r="J88" s="25" t="e">
        <f>IFERROR(IF(AND(ISERROR($E89),ISERROR(INDEX(RestSAF!F$2:F$251,MATCH(RestSA!$C88,RestSAF!$A$2:$A$251,0)))),$E88,INDEX(RestSAF!F$2:F$251,MATCH(RestSA!$C88,RestSAF!$A$2:$A$251,0))),NA())</f>
        <v>#N/A</v>
      </c>
      <c r="K88" s="25"/>
      <c r="L88" s="26"/>
      <c r="M88" s="25"/>
      <c r="N88" s="56">
        <f>E88/GrocerySA!E88</f>
        <v>0.71717202874857333</v>
      </c>
      <c r="O88" s="25"/>
      <c r="P88" s="26"/>
      <c r="Q88" s="25"/>
      <c r="R88" s="56">
        <f>E88+GrocerySA!E88</f>
        <v>55669</v>
      </c>
      <c r="AD88" s="28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</row>
    <row r="89" spans="1:44" x14ac:dyDescent="0.25">
      <c r="A89" s="23">
        <f t="shared" si="10"/>
        <v>4</v>
      </c>
      <c r="B89" s="23">
        <f t="shared" si="11"/>
        <v>1999</v>
      </c>
      <c r="C89" s="23">
        <v>88</v>
      </c>
      <c r="D89" s="24">
        <v>36251</v>
      </c>
      <c r="E89" s="25">
        <f>IF(ISBLANK(table!G89),NA(),table!G89)</f>
        <v>23440</v>
      </c>
      <c r="F89" s="25" t="e">
        <f>IFERROR(IF(AND(ISERROR($E90),ISERROR(INDEX(RestSAF!E$2:E$251,MATCH(RestSA!$C89,RestSAF!$A$2:$A$251,0)))),$E89,INDEX(RestSAF!E$2:E$251,MATCH(RestSA!$C89,RestSAF!$A$2:$A$251,0))),NA())</f>
        <v>#N/A</v>
      </c>
      <c r="G89" s="25" t="e">
        <f>IFERROR(IF(AND(ISERROR($E90),ISERROR(INDEX(RestSAF!C$2:C$251,MATCH(RestSA!$C89,RestSAF!$A$2:$A$251,0)))),$E89,INDEX(RestSAF!C$2:C$251,MATCH(RestSA!$C89,RestSAF!$A$2:$A$251,0))),NA())</f>
        <v>#N/A</v>
      </c>
      <c r="H89" s="26" t="e">
        <f>IFERROR(IF(AND(ISERROR($E90),ISERROR(INDEX(RestSAF!B$2:B$251,MATCH(RestSA!$C89,RestSAF!$A$2:$A$251,0)))),$E89,INDEX(RestSAF!B$2:B$251,MATCH(RestSA!$C89,RestSAF!$A$2:$A$251,0))),NA())</f>
        <v>#N/A</v>
      </c>
      <c r="I89" s="25" t="e">
        <f>IFERROR(IF(AND(ISERROR($E90),ISERROR(INDEX(RestSAF!D$2:D$251,MATCH(RestSA!$C89,RestSAF!$A$2:$A$251,0)))),$E89,INDEX(RestSAF!D$2:D$251,MATCH(RestSA!$C89,RestSAF!$A$2:$A$251,0))),NA())</f>
        <v>#N/A</v>
      </c>
      <c r="J89" s="25" t="e">
        <f>IFERROR(IF(AND(ISERROR($E90),ISERROR(INDEX(RestSAF!F$2:F$251,MATCH(RestSA!$C89,RestSAF!$A$2:$A$251,0)))),$E89,INDEX(RestSAF!F$2:F$251,MATCH(RestSA!$C89,RestSAF!$A$2:$A$251,0))),NA())</f>
        <v>#N/A</v>
      </c>
      <c r="K89" s="25"/>
      <c r="L89" s="26"/>
      <c r="M89" s="25"/>
      <c r="N89" s="56">
        <f>E89/GrocerySA!E89</f>
        <v>0.71681957186544343</v>
      </c>
      <c r="O89" s="25"/>
      <c r="P89" s="26"/>
      <c r="Q89" s="25"/>
      <c r="R89" s="56">
        <f>E89+GrocerySA!E89</f>
        <v>56140</v>
      </c>
      <c r="AD89" s="28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</row>
    <row r="90" spans="1:44" x14ac:dyDescent="0.25">
      <c r="A90" s="23">
        <f t="shared" si="10"/>
        <v>5</v>
      </c>
      <c r="B90" s="23">
        <f t="shared" si="11"/>
        <v>1999</v>
      </c>
      <c r="C90" s="23">
        <v>89</v>
      </c>
      <c r="D90" s="24">
        <v>36281</v>
      </c>
      <c r="E90" s="25">
        <f>IF(ISBLANK(table!G90),NA(),table!G90)</f>
        <v>23500</v>
      </c>
      <c r="F90" s="25" t="e">
        <f>IFERROR(IF(AND(ISERROR($E91),ISERROR(INDEX(RestSAF!E$2:E$251,MATCH(RestSA!$C90,RestSAF!$A$2:$A$251,0)))),$E90,INDEX(RestSAF!E$2:E$251,MATCH(RestSA!$C90,RestSAF!$A$2:$A$251,0))),NA())</f>
        <v>#N/A</v>
      </c>
      <c r="G90" s="25" t="e">
        <f>IFERROR(IF(AND(ISERROR($E91),ISERROR(INDEX(RestSAF!C$2:C$251,MATCH(RestSA!$C90,RestSAF!$A$2:$A$251,0)))),$E90,INDEX(RestSAF!C$2:C$251,MATCH(RestSA!$C90,RestSAF!$A$2:$A$251,0))),NA())</f>
        <v>#N/A</v>
      </c>
      <c r="H90" s="26" t="e">
        <f>IFERROR(IF(AND(ISERROR($E91),ISERROR(INDEX(RestSAF!B$2:B$251,MATCH(RestSA!$C90,RestSAF!$A$2:$A$251,0)))),$E90,INDEX(RestSAF!B$2:B$251,MATCH(RestSA!$C90,RestSAF!$A$2:$A$251,0))),NA())</f>
        <v>#N/A</v>
      </c>
      <c r="I90" s="25" t="e">
        <f>IFERROR(IF(AND(ISERROR($E91),ISERROR(INDEX(RestSAF!D$2:D$251,MATCH(RestSA!$C90,RestSAF!$A$2:$A$251,0)))),$E90,INDEX(RestSAF!D$2:D$251,MATCH(RestSA!$C90,RestSAF!$A$2:$A$251,0))),NA())</f>
        <v>#N/A</v>
      </c>
      <c r="J90" s="25" t="e">
        <f>IFERROR(IF(AND(ISERROR($E91),ISERROR(INDEX(RestSAF!F$2:F$251,MATCH(RestSA!$C90,RestSAF!$A$2:$A$251,0)))),$E90,INDEX(RestSAF!F$2:F$251,MATCH(RestSA!$C90,RestSAF!$A$2:$A$251,0))),NA())</f>
        <v>#N/A</v>
      </c>
      <c r="K90" s="25"/>
      <c r="L90" s="26"/>
      <c r="M90" s="25"/>
      <c r="N90" s="56">
        <f>E90/GrocerySA!E90</f>
        <v>0.71698804002928973</v>
      </c>
      <c r="O90" s="25"/>
      <c r="P90" s="26"/>
      <c r="Q90" s="25"/>
      <c r="R90" s="56">
        <f>E90+GrocerySA!E90</f>
        <v>56276</v>
      </c>
      <c r="AD90" s="28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</row>
    <row r="91" spans="1:44" x14ac:dyDescent="0.25">
      <c r="A91" s="23">
        <f t="shared" si="10"/>
        <v>6</v>
      </c>
      <c r="B91" s="23">
        <f t="shared" si="11"/>
        <v>1999</v>
      </c>
      <c r="C91" s="23">
        <v>90</v>
      </c>
      <c r="D91" s="24">
        <v>36312</v>
      </c>
      <c r="E91" s="25">
        <f>IF(ISBLANK(table!G91),NA(),table!G91)</f>
        <v>23546</v>
      </c>
      <c r="F91" s="25" t="e">
        <f>IFERROR(IF(AND(ISERROR($E92),ISERROR(INDEX(RestSAF!E$2:E$251,MATCH(RestSA!$C91,RestSAF!$A$2:$A$251,0)))),$E91,INDEX(RestSAF!E$2:E$251,MATCH(RestSA!$C91,RestSAF!$A$2:$A$251,0))),NA())</f>
        <v>#N/A</v>
      </c>
      <c r="G91" s="25" t="e">
        <f>IFERROR(IF(AND(ISERROR($E92),ISERROR(INDEX(RestSAF!C$2:C$251,MATCH(RestSA!$C91,RestSAF!$A$2:$A$251,0)))),$E91,INDEX(RestSAF!C$2:C$251,MATCH(RestSA!$C91,RestSAF!$A$2:$A$251,0))),NA())</f>
        <v>#N/A</v>
      </c>
      <c r="H91" s="26" t="e">
        <f>IFERROR(IF(AND(ISERROR($E92),ISERROR(INDEX(RestSAF!B$2:B$251,MATCH(RestSA!$C91,RestSAF!$A$2:$A$251,0)))),$E91,INDEX(RestSAF!B$2:B$251,MATCH(RestSA!$C91,RestSAF!$A$2:$A$251,0))),NA())</f>
        <v>#N/A</v>
      </c>
      <c r="I91" s="25" t="e">
        <f>IFERROR(IF(AND(ISERROR($E92),ISERROR(INDEX(RestSAF!D$2:D$251,MATCH(RestSA!$C91,RestSAF!$A$2:$A$251,0)))),$E91,INDEX(RestSAF!D$2:D$251,MATCH(RestSA!$C91,RestSAF!$A$2:$A$251,0))),NA())</f>
        <v>#N/A</v>
      </c>
      <c r="J91" s="25" t="e">
        <f>IFERROR(IF(AND(ISERROR($E92),ISERROR(INDEX(RestSAF!F$2:F$251,MATCH(RestSA!$C91,RestSAF!$A$2:$A$251,0)))),$E91,INDEX(RestSAF!F$2:F$251,MATCH(RestSA!$C91,RestSAF!$A$2:$A$251,0))),NA())</f>
        <v>#N/A</v>
      </c>
      <c r="K91" s="25"/>
      <c r="L91" s="26"/>
      <c r="M91" s="25"/>
      <c r="N91" s="56">
        <f>E91/GrocerySA!E91</f>
        <v>0.72153954585848679</v>
      </c>
      <c r="O91" s="25"/>
      <c r="P91" s="26"/>
      <c r="Q91" s="25"/>
      <c r="R91" s="56">
        <f>E91+GrocerySA!E91</f>
        <v>56179</v>
      </c>
      <c r="AD91" s="28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</row>
    <row r="92" spans="1:44" x14ac:dyDescent="0.25">
      <c r="A92" s="23">
        <f t="shared" si="10"/>
        <v>7</v>
      </c>
      <c r="B92" s="23">
        <f t="shared" si="11"/>
        <v>1999</v>
      </c>
      <c r="C92" s="23">
        <v>91</v>
      </c>
      <c r="D92" s="24">
        <v>36342</v>
      </c>
      <c r="E92" s="25">
        <f>IF(ISBLANK(table!G92),NA(),table!G92)</f>
        <v>23508</v>
      </c>
      <c r="F92" s="25" t="e">
        <f>IFERROR(IF(AND(ISERROR($E93),ISERROR(INDEX(RestSAF!E$2:E$251,MATCH(RestSA!$C92,RestSAF!$A$2:$A$251,0)))),$E92,INDEX(RestSAF!E$2:E$251,MATCH(RestSA!$C92,RestSAF!$A$2:$A$251,0))),NA())</f>
        <v>#N/A</v>
      </c>
      <c r="G92" s="25" t="e">
        <f>IFERROR(IF(AND(ISERROR($E93),ISERROR(INDEX(RestSAF!C$2:C$251,MATCH(RestSA!$C92,RestSAF!$A$2:$A$251,0)))),$E92,INDEX(RestSAF!C$2:C$251,MATCH(RestSA!$C92,RestSAF!$A$2:$A$251,0))),NA())</f>
        <v>#N/A</v>
      </c>
      <c r="H92" s="26" t="e">
        <f>IFERROR(IF(AND(ISERROR($E93),ISERROR(INDEX(RestSAF!B$2:B$251,MATCH(RestSA!$C92,RestSAF!$A$2:$A$251,0)))),$E92,INDEX(RestSAF!B$2:B$251,MATCH(RestSA!$C92,RestSAF!$A$2:$A$251,0))),NA())</f>
        <v>#N/A</v>
      </c>
      <c r="I92" s="25" t="e">
        <f>IFERROR(IF(AND(ISERROR($E93),ISERROR(INDEX(RestSAF!D$2:D$251,MATCH(RestSA!$C92,RestSAF!$A$2:$A$251,0)))),$E92,INDEX(RestSAF!D$2:D$251,MATCH(RestSA!$C92,RestSAF!$A$2:$A$251,0))),NA())</f>
        <v>#N/A</v>
      </c>
      <c r="J92" s="25" t="e">
        <f>IFERROR(IF(AND(ISERROR($E93),ISERROR(INDEX(RestSAF!F$2:F$251,MATCH(RestSA!$C92,RestSAF!$A$2:$A$251,0)))),$E92,INDEX(RestSAF!F$2:F$251,MATCH(RestSA!$C92,RestSAF!$A$2:$A$251,0))),NA())</f>
        <v>#N/A</v>
      </c>
      <c r="K92" s="25"/>
      <c r="L92" s="26"/>
      <c r="M92" s="25"/>
      <c r="N92" s="56">
        <f>E92/GrocerySA!E92</f>
        <v>0.71472439269100974</v>
      </c>
      <c r="O92" s="25"/>
      <c r="P92" s="26"/>
      <c r="Q92" s="25"/>
      <c r="R92" s="56">
        <f>E92+GrocerySA!E92</f>
        <v>56399</v>
      </c>
      <c r="AD92" s="28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</row>
    <row r="93" spans="1:44" x14ac:dyDescent="0.25">
      <c r="A93" s="23">
        <f t="shared" si="10"/>
        <v>8</v>
      </c>
      <c r="B93" s="23">
        <f t="shared" si="11"/>
        <v>1999</v>
      </c>
      <c r="C93" s="23">
        <v>92</v>
      </c>
      <c r="D93" s="24">
        <v>36373</v>
      </c>
      <c r="E93" s="25">
        <f>IF(ISBLANK(table!G93),NA(),table!G93)</f>
        <v>23664</v>
      </c>
      <c r="F93" s="25" t="e">
        <f>IFERROR(IF(AND(ISERROR($E94),ISERROR(INDEX(RestSAF!E$2:E$251,MATCH(RestSA!$C93,RestSAF!$A$2:$A$251,0)))),$E93,INDEX(RestSAF!E$2:E$251,MATCH(RestSA!$C93,RestSAF!$A$2:$A$251,0))),NA())</f>
        <v>#N/A</v>
      </c>
      <c r="G93" s="25" t="e">
        <f>IFERROR(IF(AND(ISERROR($E94),ISERROR(INDEX(RestSAF!C$2:C$251,MATCH(RestSA!$C93,RestSAF!$A$2:$A$251,0)))),$E93,INDEX(RestSAF!C$2:C$251,MATCH(RestSA!$C93,RestSAF!$A$2:$A$251,0))),NA())</f>
        <v>#N/A</v>
      </c>
      <c r="H93" s="26" t="e">
        <f>IFERROR(IF(AND(ISERROR($E94),ISERROR(INDEX(RestSAF!B$2:B$251,MATCH(RestSA!$C93,RestSAF!$A$2:$A$251,0)))),$E93,INDEX(RestSAF!B$2:B$251,MATCH(RestSA!$C93,RestSAF!$A$2:$A$251,0))),NA())</f>
        <v>#N/A</v>
      </c>
      <c r="I93" s="25" t="e">
        <f>IFERROR(IF(AND(ISERROR($E94),ISERROR(INDEX(RestSAF!D$2:D$251,MATCH(RestSA!$C93,RestSAF!$A$2:$A$251,0)))),$E93,INDEX(RestSAF!D$2:D$251,MATCH(RestSA!$C93,RestSAF!$A$2:$A$251,0))),NA())</f>
        <v>#N/A</v>
      </c>
      <c r="J93" s="25" t="e">
        <f>IFERROR(IF(AND(ISERROR($E94),ISERROR(INDEX(RestSAF!F$2:F$251,MATCH(RestSA!$C93,RestSAF!$A$2:$A$251,0)))),$E93,INDEX(RestSAF!F$2:F$251,MATCH(RestSA!$C93,RestSAF!$A$2:$A$251,0))),NA())</f>
        <v>#N/A</v>
      </c>
      <c r="K93" s="25"/>
      <c r="L93" s="26"/>
      <c r="M93" s="25"/>
      <c r="N93" s="56">
        <f>E93/GrocerySA!E93</f>
        <v>0.7197518097207859</v>
      </c>
      <c r="O93" s="25"/>
      <c r="P93" s="26"/>
      <c r="Q93" s="25"/>
      <c r="R93" s="56">
        <f>E93+GrocerySA!E93</f>
        <v>56542</v>
      </c>
      <c r="AD93" s="28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</row>
    <row r="94" spans="1:44" x14ac:dyDescent="0.25">
      <c r="A94" s="23">
        <f t="shared" si="10"/>
        <v>9</v>
      </c>
      <c r="B94" s="23">
        <f t="shared" si="11"/>
        <v>1999</v>
      </c>
      <c r="C94" s="23">
        <v>93</v>
      </c>
      <c r="D94" s="24">
        <v>36404</v>
      </c>
      <c r="E94" s="25">
        <f>IF(ISBLANK(table!G94),NA(),table!G94)</f>
        <v>23836</v>
      </c>
      <c r="F94" s="25" t="e">
        <f>IFERROR(IF(AND(ISERROR($E95),ISERROR(INDEX(RestSAF!E$2:E$251,MATCH(RestSA!$C94,RestSAF!$A$2:$A$251,0)))),$E94,INDEX(RestSAF!E$2:E$251,MATCH(RestSA!$C94,RestSAF!$A$2:$A$251,0))),NA())</f>
        <v>#N/A</v>
      </c>
      <c r="G94" s="25" t="e">
        <f>IFERROR(IF(AND(ISERROR($E95),ISERROR(INDEX(RestSAF!C$2:C$251,MATCH(RestSA!$C94,RestSAF!$A$2:$A$251,0)))),$E94,INDEX(RestSAF!C$2:C$251,MATCH(RestSA!$C94,RestSAF!$A$2:$A$251,0))),NA())</f>
        <v>#N/A</v>
      </c>
      <c r="H94" s="26" t="e">
        <f>IFERROR(IF(AND(ISERROR($E95),ISERROR(INDEX(RestSAF!B$2:B$251,MATCH(RestSA!$C94,RestSAF!$A$2:$A$251,0)))),$E94,INDEX(RestSAF!B$2:B$251,MATCH(RestSA!$C94,RestSAF!$A$2:$A$251,0))),NA())</f>
        <v>#N/A</v>
      </c>
      <c r="I94" s="25" t="e">
        <f>IFERROR(IF(AND(ISERROR($E95),ISERROR(INDEX(RestSAF!D$2:D$251,MATCH(RestSA!$C94,RestSAF!$A$2:$A$251,0)))),$E94,INDEX(RestSAF!D$2:D$251,MATCH(RestSA!$C94,RestSAF!$A$2:$A$251,0))),NA())</f>
        <v>#N/A</v>
      </c>
      <c r="J94" s="25" t="e">
        <f>IFERROR(IF(AND(ISERROR($E95),ISERROR(INDEX(RestSAF!F$2:F$251,MATCH(RestSA!$C94,RestSAF!$A$2:$A$251,0)))),$E94,INDEX(RestSAF!F$2:F$251,MATCH(RestSA!$C94,RestSAF!$A$2:$A$251,0))),NA())</f>
        <v>#N/A</v>
      </c>
      <c r="K94" s="25"/>
      <c r="L94" s="26"/>
      <c r="M94" s="25"/>
      <c r="N94" s="56">
        <f>E94/GrocerySA!E94</f>
        <v>0.71966426134476613</v>
      </c>
      <c r="O94" s="25"/>
      <c r="P94" s="26"/>
      <c r="Q94" s="25"/>
      <c r="R94" s="56">
        <f>E94+GrocerySA!E94</f>
        <v>56957</v>
      </c>
      <c r="AD94" s="28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</row>
    <row r="95" spans="1:44" x14ac:dyDescent="0.25">
      <c r="A95" s="23">
        <f t="shared" si="10"/>
        <v>10</v>
      </c>
      <c r="B95" s="23">
        <f t="shared" si="11"/>
        <v>1999</v>
      </c>
      <c r="C95" s="23">
        <v>94</v>
      </c>
      <c r="D95" s="24">
        <v>36434</v>
      </c>
      <c r="E95" s="25">
        <f>IF(ISBLANK(table!G95),NA(),table!G95)</f>
        <v>24265</v>
      </c>
      <c r="F95" s="25" t="e">
        <f>IFERROR(IF(AND(ISERROR($E96),ISERROR(INDEX(RestSAF!E$2:E$251,MATCH(RestSA!$C95,RestSAF!$A$2:$A$251,0)))),$E95,INDEX(RestSAF!E$2:E$251,MATCH(RestSA!$C95,RestSAF!$A$2:$A$251,0))),NA())</f>
        <v>#N/A</v>
      </c>
      <c r="G95" s="25" t="e">
        <f>IFERROR(IF(AND(ISERROR($E96),ISERROR(INDEX(RestSAF!C$2:C$251,MATCH(RestSA!$C95,RestSAF!$A$2:$A$251,0)))),$E95,INDEX(RestSAF!C$2:C$251,MATCH(RestSA!$C95,RestSAF!$A$2:$A$251,0))),NA())</f>
        <v>#N/A</v>
      </c>
      <c r="H95" s="26" t="e">
        <f>IFERROR(IF(AND(ISERROR($E96),ISERROR(INDEX(RestSAF!B$2:B$251,MATCH(RestSA!$C95,RestSAF!$A$2:$A$251,0)))),$E95,INDEX(RestSAF!B$2:B$251,MATCH(RestSA!$C95,RestSAF!$A$2:$A$251,0))),NA())</f>
        <v>#N/A</v>
      </c>
      <c r="I95" s="25" t="e">
        <f>IFERROR(IF(AND(ISERROR($E96),ISERROR(INDEX(RestSAF!D$2:D$251,MATCH(RestSA!$C95,RestSAF!$A$2:$A$251,0)))),$E95,INDEX(RestSAF!D$2:D$251,MATCH(RestSA!$C95,RestSAF!$A$2:$A$251,0))),NA())</f>
        <v>#N/A</v>
      </c>
      <c r="J95" s="25" t="e">
        <f>IFERROR(IF(AND(ISERROR($E96),ISERROR(INDEX(RestSAF!F$2:F$251,MATCH(RestSA!$C95,RestSAF!$A$2:$A$251,0)))),$E95,INDEX(RestSAF!F$2:F$251,MATCH(RestSA!$C95,RestSAF!$A$2:$A$251,0))),NA())</f>
        <v>#N/A</v>
      </c>
      <c r="K95" s="25"/>
      <c r="L95" s="26"/>
      <c r="M95" s="25"/>
      <c r="N95" s="56">
        <f>E95/GrocerySA!E95</f>
        <v>0.73601674350885704</v>
      </c>
      <c r="O95" s="25"/>
      <c r="P95" s="26"/>
      <c r="Q95" s="25"/>
      <c r="R95" s="56">
        <f>E95+GrocerySA!E95</f>
        <v>57233</v>
      </c>
      <c r="AD95" s="28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</row>
    <row r="96" spans="1:44" x14ac:dyDescent="0.25">
      <c r="A96" s="23">
        <f t="shared" si="10"/>
        <v>11</v>
      </c>
      <c r="B96" s="23">
        <f t="shared" si="11"/>
        <v>1999</v>
      </c>
      <c r="C96" s="23">
        <v>95</v>
      </c>
      <c r="D96" s="24">
        <v>36465</v>
      </c>
      <c r="E96" s="25">
        <f>IF(ISBLANK(table!G96),NA(),table!G96)</f>
        <v>24421</v>
      </c>
      <c r="F96" s="25" t="e">
        <f>IFERROR(IF(AND(ISERROR($E97),ISERROR(INDEX(RestSAF!E$2:E$251,MATCH(RestSA!$C96,RestSAF!$A$2:$A$251,0)))),$E96,INDEX(RestSAF!E$2:E$251,MATCH(RestSA!$C96,RestSAF!$A$2:$A$251,0))),NA())</f>
        <v>#N/A</v>
      </c>
      <c r="G96" s="25" t="e">
        <f>IFERROR(IF(AND(ISERROR($E97),ISERROR(INDEX(RestSAF!C$2:C$251,MATCH(RestSA!$C96,RestSAF!$A$2:$A$251,0)))),$E96,INDEX(RestSAF!C$2:C$251,MATCH(RestSA!$C96,RestSAF!$A$2:$A$251,0))),NA())</f>
        <v>#N/A</v>
      </c>
      <c r="H96" s="26" t="e">
        <f>IFERROR(IF(AND(ISERROR($E97),ISERROR(INDEX(RestSAF!B$2:B$251,MATCH(RestSA!$C96,RestSAF!$A$2:$A$251,0)))),$E96,INDEX(RestSAF!B$2:B$251,MATCH(RestSA!$C96,RestSAF!$A$2:$A$251,0))),NA())</f>
        <v>#N/A</v>
      </c>
      <c r="I96" s="25" t="e">
        <f>IFERROR(IF(AND(ISERROR($E97),ISERROR(INDEX(RestSAF!D$2:D$251,MATCH(RestSA!$C96,RestSAF!$A$2:$A$251,0)))),$E96,INDEX(RestSAF!D$2:D$251,MATCH(RestSA!$C96,RestSAF!$A$2:$A$251,0))),NA())</f>
        <v>#N/A</v>
      </c>
      <c r="J96" s="25" t="e">
        <f>IFERROR(IF(AND(ISERROR($E97),ISERROR(INDEX(RestSAF!F$2:F$251,MATCH(RestSA!$C96,RestSAF!$A$2:$A$251,0)))),$E96,INDEX(RestSAF!F$2:F$251,MATCH(RestSA!$C96,RestSAF!$A$2:$A$251,0))),NA())</f>
        <v>#N/A</v>
      </c>
      <c r="K96" s="25"/>
      <c r="L96" s="26"/>
      <c r="M96" s="25"/>
      <c r="N96" s="56">
        <f>E96/GrocerySA!E96</f>
        <v>0.74065874074972704</v>
      </c>
      <c r="O96" s="25"/>
      <c r="P96" s="26"/>
      <c r="Q96" s="25"/>
      <c r="R96" s="56">
        <f>E96+GrocerySA!E96</f>
        <v>57393</v>
      </c>
      <c r="AD96" s="28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</row>
    <row r="97" spans="1:44" x14ac:dyDescent="0.25">
      <c r="A97" s="23">
        <f t="shared" si="10"/>
        <v>12</v>
      </c>
      <c r="B97" s="23">
        <f t="shared" si="11"/>
        <v>1999</v>
      </c>
      <c r="C97" s="23">
        <v>96</v>
      </c>
      <c r="D97" s="24">
        <v>36495</v>
      </c>
      <c r="E97" s="25">
        <f>IF(ISBLANK(table!G97),NA(),table!G97)</f>
        <v>24378</v>
      </c>
      <c r="F97" s="25" t="e">
        <f>IFERROR(IF(AND(ISERROR($E98),ISERROR(INDEX(RestSAF!E$2:E$251,MATCH(RestSA!$C97,RestSAF!$A$2:$A$251,0)))),$E97,INDEX(RestSAF!E$2:E$251,MATCH(RestSA!$C97,RestSAF!$A$2:$A$251,0))),NA())</f>
        <v>#N/A</v>
      </c>
      <c r="G97" s="25" t="e">
        <f>IFERROR(IF(AND(ISERROR($E98),ISERROR(INDEX(RestSAF!C$2:C$251,MATCH(RestSA!$C97,RestSAF!$A$2:$A$251,0)))),$E97,INDEX(RestSAF!C$2:C$251,MATCH(RestSA!$C97,RestSAF!$A$2:$A$251,0))),NA())</f>
        <v>#N/A</v>
      </c>
      <c r="H97" s="26" t="e">
        <f>IFERROR(IF(AND(ISERROR($E98),ISERROR(INDEX(RestSAF!B$2:B$251,MATCH(RestSA!$C97,RestSAF!$A$2:$A$251,0)))),$E97,INDEX(RestSAF!B$2:B$251,MATCH(RestSA!$C97,RestSAF!$A$2:$A$251,0))),NA())</f>
        <v>#N/A</v>
      </c>
      <c r="I97" s="25" t="e">
        <f>IFERROR(IF(AND(ISERROR($E98),ISERROR(INDEX(RestSAF!D$2:D$251,MATCH(RestSA!$C97,RestSAF!$A$2:$A$251,0)))),$E97,INDEX(RestSAF!D$2:D$251,MATCH(RestSA!$C97,RestSAF!$A$2:$A$251,0))),NA())</f>
        <v>#N/A</v>
      </c>
      <c r="J97" s="25" t="e">
        <f>IFERROR(IF(AND(ISERROR($E98),ISERROR(INDEX(RestSAF!F$2:F$251,MATCH(RestSA!$C97,RestSAF!$A$2:$A$251,0)))),$E97,INDEX(RestSAF!F$2:F$251,MATCH(RestSA!$C97,RestSAF!$A$2:$A$251,0))),NA())</f>
        <v>#N/A</v>
      </c>
      <c r="K97" s="25"/>
      <c r="L97" s="26"/>
      <c r="M97" s="25"/>
      <c r="N97" s="56">
        <f>E97/GrocerySA!E97</f>
        <v>0.71135103589145021</v>
      </c>
      <c r="O97" s="25"/>
      <c r="P97" s="26"/>
      <c r="Q97" s="25"/>
      <c r="R97" s="56">
        <f>E97+GrocerySA!E97</f>
        <v>58648</v>
      </c>
      <c r="AD97" s="28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</row>
    <row r="98" spans="1:44" x14ac:dyDescent="0.25">
      <c r="A98" s="23">
        <f t="shared" si="10"/>
        <v>1</v>
      </c>
      <c r="B98" s="23">
        <f t="shared" si="11"/>
        <v>2000</v>
      </c>
      <c r="C98" s="23">
        <v>97</v>
      </c>
      <c r="D98" s="24">
        <v>36526</v>
      </c>
      <c r="E98" s="25">
        <f>IF(ISBLANK(table!G98),NA(),table!G98)</f>
        <v>24608</v>
      </c>
      <c r="F98" s="25" t="e">
        <f>IFERROR(IF(AND(ISERROR($E99),ISERROR(INDEX(RestSAF!E$2:E$251,MATCH(RestSA!$C98,RestSAF!$A$2:$A$251,0)))),$E98,INDEX(RestSAF!E$2:E$251,MATCH(RestSA!$C98,RestSAF!$A$2:$A$251,0))),NA())</f>
        <v>#N/A</v>
      </c>
      <c r="G98" s="25" t="e">
        <f>IFERROR(IF(AND(ISERROR($E99),ISERROR(INDEX(RestSAF!C$2:C$251,MATCH(RestSA!$C98,RestSAF!$A$2:$A$251,0)))),$E98,INDEX(RestSAF!C$2:C$251,MATCH(RestSA!$C98,RestSAF!$A$2:$A$251,0))),NA())</f>
        <v>#N/A</v>
      </c>
      <c r="H98" s="26" t="e">
        <f>IFERROR(IF(AND(ISERROR($E99),ISERROR(INDEX(RestSAF!B$2:B$251,MATCH(RestSA!$C98,RestSAF!$A$2:$A$251,0)))),$E98,INDEX(RestSAF!B$2:B$251,MATCH(RestSA!$C98,RestSAF!$A$2:$A$251,0))),NA())</f>
        <v>#N/A</v>
      </c>
      <c r="I98" s="25" t="e">
        <f>IFERROR(IF(AND(ISERROR($E99),ISERROR(INDEX(RestSAF!D$2:D$251,MATCH(RestSA!$C98,RestSAF!$A$2:$A$251,0)))),$E98,INDEX(RestSAF!D$2:D$251,MATCH(RestSA!$C98,RestSAF!$A$2:$A$251,0))),NA())</f>
        <v>#N/A</v>
      </c>
      <c r="J98" s="25" t="e">
        <f>IFERROR(IF(AND(ISERROR($E99),ISERROR(INDEX(RestSAF!F$2:F$251,MATCH(RestSA!$C98,RestSAF!$A$2:$A$251,0)))),$E98,INDEX(RestSAF!F$2:F$251,MATCH(RestSA!$C98,RestSAF!$A$2:$A$251,0))),NA())</f>
        <v>#N/A</v>
      </c>
      <c r="K98" s="25"/>
      <c r="L98" s="26"/>
      <c r="M98" s="25"/>
      <c r="N98" s="56">
        <f>E98/GrocerySA!E98</f>
        <v>0.76329910977387638</v>
      </c>
      <c r="O98" s="25"/>
      <c r="P98" s="26"/>
      <c r="Q98" s="25"/>
      <c r="R98" s="56">
        <f>E98+GrocerySA!E98</f>
        <v>56847</v>
      </c>
      <c r="AD98" s="28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</row>
    <row r="99" spans="1:44" x14ac:dyDescent="0.25">
      <c r="A99" s="23">
        <f t="shared" si="10"/>
        <v>2</v>
      </c>
      <c r="B99" s="23">
        <f t="shared" si="11"/>
        <v>2000</v>
      </c>
      <c r="C99" s="23">
        <v>98</v>
      </c>
      <c r="D99" s="24">
        <v>36557</v>
      </c>
      <c r="E99" s="25">
        <f>IF(ISBLANK(table!G99),NA(),table!G99)</f>
        <v>24887</v>
      </c>
      <c r="F99" s="25" t="e">
        <f>IFERROR(IF(AND(ISERROR($E100),ISERROR(INDEX(RestSAF!E$2:E$251,MATCH(RestSA!$C99,RestSAF!$A$2:$A$251,0)))),$E99,INDEX(RestSAF!E$2:E$251,MATCH(RestSA!$C99,RestSAF!$A$2:$A$251,0))),NA())</f>
        <v>#N/A</v>
      </c>
      <c r="G99" s="25" t="e">
        <f>IFERROR(IF(AND(ISERROR($E100),ISERROR(INDEX(RestSAF!C$2:C$251,MATCH(RestSA!$C99,RestSAF!$A$2:$A$251,0)))),$E99,INDEX(RestSAF!C$2:C$251,MATCH(RestSA!$C99,RestSAF!$A$2:$A$251,0))),NA())</f>
        <v>#N/A</v>
      </c>
      <c r="H99" s="26" t="e">
        <f>IFERROR(IF(AND(ISERROR($E100),ISERROR(INDEX(RestSAF!B$2:B$251,MATCH(RestSA!$C99,RestSAF!$A$2:$A$251,0)))),$E99,INDEX(RestSAF!B$2:B$251,MATCH(RestSA!$C99,RestSAF!$A$2:$A$251,0))),NA())</f>
        <v>#N/A</v>
      </c>
      <c r="I99" s="25" t="e">
        <f>IFERROR(IF(AND(ISERROR($E100),ISERROR(INDEX(RestSAF!D$2:D$251,MATCH(RestSA!$C99,RestSAF!$A$2:$A$251,0)))),$E99,INDEX(RestSAF!D$2:D$251,MATCH(RestSA!$C99,RestSAF!$A$2:$A$251,0))),NA())</f>
        <v>#N/A</v>
      </c>
      <c r="J99" s="25" t="e">
        <f>IFERROR(IF(AND(ISERROR($E100),ISERROR(INDEX(RestSAF!F$2:F$251,MATCH(RestSA!$C99,RestSAF!$A$2:$A$251,0)))),$E99,INDEX(RestSAF!F$2:F$251,MATCH(RestSA!$C99,RestSAF!$A$2:$A$251,0))),NA())</f>
        <v>#N/A</v>
      </c>
      <c r="K99" s="25"/>
      <c r="L99" s="26"/>
      <c r="M99" s="25"/>
      <c r="N99" s="56">
        <f>E99/GrocerySA!E99</f>
        <v>0.76417846286117852</v>
      </c>
      <c r="O99" s="25"/>
      <c r="P99" s="26"/>
      <c r="Q99" s="25"/>
      <c r="R99" s="56">
        <f>E99+GrocerySA!E99</f>
        <v>57454</v>
      </c>
      <c r="AD99" s="28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</row>
    <row r="100" spans="1:44" x14ac:dyDescent="0.25">
      <c r="A100" s="23">
        <f t="shared" si="10"/>
        <v>3</v>
      </c>
      <c r="B100" s="23">
        <f t="shared" si="11"/>
        <v>2000</v>
      </c>
      <c r="C100" s="23">
        <v>99</v>
      </c>
      <c r="D100" s="24">
        <v>36586</v>
      </c>
      <c r="E100" s="25">
        <f>IF(ISBLANK(table!G100),NA(),table!G100)</f>
        <v>25367</v>
      </c>
      <c r="F100" s="25" t="e">
        <f>IFERROR(IF(AND(ISERROR($E101),ISERROR(INDEX(RestSAF!E$2:E$251,MATCH(RestSA!$C100,RestSAF!$A$2:$A$251,0)))),$E100,INDEX(RestSAF!E$2:E$251,MATCH(RestSA!$C100,RestSAF!$A$2:$A$251,0))),NA())</f>
        <v>#N/A</v>
      </c>
      <c r="G100" s="25" t="e">
        <f>IFERROR(IF(AND(ISERROR($E101),ISERROR(INDEX(RestSAF!C$2:C$251,MATCH(RestSA!$C100,RestSAF!$A$2:$A$251,0)))),$E100,INDEX(RestSAF!C$2:C$251,MATCH(RestSA!$C100,RestSAF!$A$2:$A$251,0))),NA())</f>
        <v>#N/A</v>
      </c>
      <c r="H100" s="26" t="e">
        <f>IFERROR(IF(AND(ISERROR($E101),ISERROR(INDEX(RestSAF!B$2:B$251,MATCH(RestSA!$C100,RestSAF!$A$2:$A$251,0)))),$E100,INDEX(RestSAF!B$2:B$251,MATCH(RestSA!$C100,RestSAF!$A$2:$A$251,0))),NA())</f>
        <v>#N/A</v>
      </c>
      <c r="I100" s="25" t="e">
        <f>IFERROR(IF(AND(ISERROR($E101),ISERROR(INDEX(RestSAF!D$2:D$251,MATCH(RestSA!$C100,RestSAF!$A$2:$A$251,0)))),$E100,INDEX(RestSAF!D$2:D$251,MATCH(RestSA!$C100,RestSAF!$A$2:$A$251,0))),NA())</f>
        <v>#N/A</v>
      </c>
      <c r="J100" s="25" t="e">
        <f>IFERROR(IF(AND(ISERROR($E101),ISERROR(INDEX(RestSAF!F$2:F$251,MATCH(RestSA!$C100,RestSAF!$A$2:$A$251,0)))),$E100,INDEX(RestSAF!F$2:F$251,MATCH(RestSA!$C100,RestSAF!$A$2:$A$251,0))),NA())</f>
        <v>#N/A</v>
      </c>
      <c r="K100" s="25"/>
      <c r="L100" s="26"/>
      <c r="M100" s="25"/>
      <c r="N100" s="56">
        <f>E100/GrocerySA!E100</f>
        <v>0.76598121810550468</v>
      </c>
      <c r="O100" s="25"/>
      <c r="P100" s="26"/>
      <c r="Q100" s="25"/>
      <c r="R100" s="56">
        <f>E100+GrocerySA!E100</f>
        <v>58484</v>
      </c>
      <c r="AD100" s="28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</row>
    <row r="101" spans="1:44" x14ac:dyDescent="0.25">
      <c r="A101" s="23">
        <f t="shared" si="10"/>
        <v>4</v>
      </c>
      <c r="B101" s="23">
        <f t="shared" si="11"/>
        <v>2000</v>
      </c>
      <c r="C101" s="23">
        <v>100</v>
      </c>
      <c r="D101" s="24">
        <v>36617</v>
      </c>
      <c r="E101" s="25">
        <f>IF(ISBLANK(table!G101),NA(),table!G101)</f>
        <v>25215</v>
      </c>
      <c r="F101" s="25" t="e">
        <f>IFERROR(IF(AND(ISERROR($E102),ISERROR(INDEX(RestSAF!E$2:E$251,MATCH(RestSA!$C101,RestSAF!$A$2:$A$251,0)))),$E101,INDEX(RestSAF!E$2:E$251,MATCH(RestSA!$C101,RestSAF!$A$2:$A$251,0))),NA())</f>
        <v>#N/A</v>
      </c>
      <c r="G101" s="25" t="e">
        <f>IFERROR(IF(AND(ISERROR($E102),ISERROR(INDEX(RestSAF!C$2:C$251,MATCH(RestSA!$C101,RestSAF!$A$2:$A$251,0)))),$E101,INDEX(RestSAF!C$2:C$251,MATCH(RestSA!$C101,RestSAF!$A$2:$A$251,0))),NA())</f>
        <v>#N/A</v>
      </c>
      <c r="H101" s="26" t="e">
        <f>IFERROR(IF(AND(ISERROR($E102),ISERROR(INDEX(RestSAF!B$2:B$251,MATCH(RestSA!$C101,RestSAF!$A$2:$A$251,0)))),$E101,INDEX(RestSAF!B$2:B$251,MATCH(RestSA!$C101,RestSAF!$A$2:$A$251,0))),NA())</f>
        <v>#N/A</v>
      </c>
      <c r="I101" s="25" t="e">
        <f>IFERROR(IF(AND(ISERROR($E102),ISERROR(INDEX(RestSAF!D$2:D$251,MATCH(RestSA!$C101,RestSAF!$A$2:$A$251,0)))),$E101,INDEX(RestSAF!D$2:D$251,MATCH(RestSA!$C101,RestSAF!$A$2:$A$251,0))),NA())</f>
        <v>#N/A</v>
      </c>
      <c r="J101" s="25" t="e">
        <f>IFERROR(IF(AND(ISERROR($E102),ISERROR(INDEX(RestSAF!F$2:F$251,MATCH(RestSA!$C101,RestSAF!$A$2:$A$251,0)))),$E101,INDEX(RestSAF!F$2:F$251,MATCH(RestSA!$C101,RestSAF!$A$2:$A$251,0))),NA())</f>
        <v>#N/A</v>
      </c>
      <c r="K101" s="25"/>
      <c r="L101" s="26"/>
      <c r="M101" s="25"/>
      <c r="N101" s="56">
        <f>E101/GrocerySA!E101</f>
        <v>0.75176649473778356</v>
      </c>
      <c r="O101" s="25"/>
      <c r="P101" s="26"/>
      <c r="Q101" s="25"/>
      <c r="R101" s="56">
        <f>E101+GrocerySA!E101</f>
        <v>58756</v>
      </c>
      <c r="AD101" s="28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</row>
    <row r="102" spans="1:44" x14ac:dyDescent="0.25">
      <c r="A102" s="23">
        <f t="shared" si="10"/>
        <v>5</v>
      </c>
      <c r="B102" s="23">
        <f t="shared" si="11"/>
        <v>2000</v>
      </c>
      <c r="C102" s="23">
        <v>101</v>
      </c>
      <c r="D102" s="24">
        <v>36647</v>
      </c>
      <c r="E102" s="25">
        <f>IF(ISBLANK(table!G102),NA(),table!G102)</f>
        <v>25193</v>
      </c>
      <c r="F102" s="25" t="e">
        <f>IFERROR(IF(AND(ISERROR($E103),ISERROR(INDEX(RestSAF!E$2:E$251,MATCH(RestSA!$C102,RestSAF!$A$2:$A$251,0)))),$E102,INDEX(RestSAF!E$2:E$251,MATCH(RestSA!$C102,RestSAF!$A$2:$A$251,0))),NA())</f>
        <v>#N/A</v>
      </c>
      <c r="G102" s="25" t="e">
        <f>IFERROR(IF(AND(ISERROR($E103),ISERROR(INDEX(RestSAF!C$2:C$251,MATCH(RestSA!$C102,RestSAF!$A$2:$A$251,0)))),$E102,INDEX(RestSAF!C$2:C$251,MATCH(RestSA!$C102,RestSAF!$A$2:$A$251,0))),NA())</f>
        <v>#N/A</v>
      </c>
      <c r="H102" s="26" t="e">
        <f>IFERROR(IF(AND(ISERROR($E103),ISERROR(INDEX(RestSAF!B$2:B$251,MATCH(RestSA!$C102,RestSAF!$A$2:$A$251,0)))),$E102,INDEX(RestSAF!B$2:B$251,MATCH(RestSA!$C102,RestSAF!$A$2:$A$251,0))),NA())</f>
        <v>#N/A</v>
      </c>
      <c r="I102" s="25" t="e">
        <f>IFERROR(IF(AND(ISERROR($E103),ISERROR(INDEX(RestSAF!D$2:D$251,MATCH(RestSA!$C102,RestSAF!$A$2:$A$251,0)))),$E102,INDEX(RestSAF!D$2:D$251,MATCH(RestSA!$C102,RestSAF!$A$2:$A$251,0))),NA())</f>
        <v>#N/A</v>
      </c>
      <c r="J102" s="25" t="e">
        <f>IFERROR(IF(AND(ISERROR($E103),ISERROR(INDEX(RestSAF!F$2:F$251,MATCH(RestSA!$C102,RestSAF!$A$2:$A$251,0)))),$E102,INDEX(RestSAF!F$2:F$251,MATCH(RestSA!$C102,RestSAF!$A$2:$A$251,0))),NA())</f>
        <v>#N/A</v>
      </c>
      <c r="K102" s="25"/>
      <c r="L102" s="26"/>
      <c r="M102" s="25"/>
      <c r="N102" s="56">
        <f>E102/GrocerySA!E102</f>
        <v>0.75834562475542577</v>
      </c>
      <c r="O102" s="25"/>
      <c r="P102" s="26"/>
      <c r="Q102" s="25"/>
      <c r="R102" s="56">
        <f>E102+GrocerySA!E102</f>
        <v>58414</v>
      </c>
      <c r="AD102" s="28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</row>
    <row r="103" spans="1:44" x14ac:dyDescent="0.25">
      <c r="A103" s="23">
        <f t="shared" si="10"/>
        <v>6</v>
      </c>
      <c r="B103" s="23">
        <f t="shared" si="11"/>
        <v>2000</v>
      </c>
      <c r="C103" s="23">
        <v>102</v>
      </c>
      <c r="D103" s="24">
        <v>36678</v>
      </c>
      <c r="E103" s="25">
        <f>IF(ISBLANK(table!G103),NA(),table!G103)</f>
        <v>25262</v>
      </c>
      <c r="F103" s="25" t="e">
        <f>IFERROR(IF(AND(ISERROR($E104),ISERROR(INDEX(RestSAF!E$2:E$251,MATCH(RestSA!$C103,RestSAF!$A$2:$A$251,0)))),$E103,INDEX(RestSAF!E$2:E$251,MATCH(RestSA!$C103,RestSAF!$A$2:$A$251,0))),NA())</f>
        <v>#N/A</v>
      </c>
      <c r="G103" s="25" t="e">
        <f>IFERROR(IF(AND(ISERROR($E104),ISERROR(INDEX(RestSAF!C$2:C$251,MATCH(RestSA!$C103,RestSAF!$A$2:$A$251,0)))),$E103,INDEX(RestSAF!C$2:C$251,MATCH(RestSA!$C103,RestSAF!$A$2:$A$251,0))),NA())</f>
        <v>#N/A</v>
      </c>
      <c r="H103" s="26" t="e">
        <f>IFERROR(IF(AND(ISERROR($E104),ISERROR(INDEX(RestSAF!B$2:B$251,MATCH(RestSA!$C103,RestSAF!$A$2:$A$251,0)))),$E103,INDEX(RestSAF!B$2:B$251,MATCH(RestSA!$C103,RestSAF!$A$2:$A$251,0))),NA())</f>
        <v>#N/A</v>
      </c>
      <c r="I103" s="25" t="e">
        <f>IFERROR(IF(AND(ISERROR($E104),ISERROR(INDEX(RestSAF!D$2:D$251,MATCH(RestSA!$C103,RestSAF!$A$2:$A$251,0)))),$E103,INDEX(RestSAF!D$2:D$251,MATCH(RestSA!$C103,RestSAF!$A$2:$A$251,0))),NA())</f>
        <v>#N/A</v>
      </c>
      <c r="J103" s="25" t="e">
        <f>IFERROR(IF(AND(ISERROR($E104),ISERROR(INDEX(RestSAF!F$2:F$251,MATCH(RestSA!$C103,RestSAF!$A$2:$A$251,0)))),$E103,INDEX(RestSAF!F$2:F$251,MATCH(RestSA!$C103,RestSAF!$A$2:$A$251,0))),NA())</f>
        <v>#N/A</v>
      </c>
      <c r="K103" s="25"/>
      <c r="L103" s="26"/>
      <c r="M103" s="25"/>
      <c r="N103" s="56">
        <f>E103/GrocerySA!E103</f>
        <v>0.75086196647247649</v>
      </c>
      <c r="O103" s="25"/>
      <c r="P103" s="26"/>
      <c r="Q103" s="25"/>
      <c r="R103" s="56">
        <f>E103+GrocerySA!E103</f>
        <v>58906</v>
      </c>
      <c r="AD103" s="28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</row>
    <row r="104" spans="1:44" x14ac:dyDescent="0.25">
      <c r="A104" s="23">
        <f t="shared" si="10"/>
        <v>7</v>
      </c>
      <c r="B104" s="23">
        <f t="shared" si="11"/>
        <v>2000</v>
      </c>
      <c r="C104" s="23">
        <v>103</v>
      </c>
      <c r="D104" s="24">
        <v>36708</v>
      </c>
      <c r="E104" s="25">
        <f>IF(ISBLANK(table!G104),NA(),table!G104)</f>
        <v>25454</v>
      </c>
      <c r="F104" s="25" t="e">
        <f>IFERROR(IF(AND(ISERROR($E105),ISERROR(INDEX(RestSAF!E$2:E$251,MATCH(RestSA!$C104,RestSAF!$A$2:$A$251,0)))),$E104,INDEX(RestSAF!E$2:E$251,MATCH(RestSA!$C104,RestSAF!$A$2:$A$251,0))),NA())</f>
        <v>#N/A</v>
      </c>
      <c r="G104" s="25" t="e">
        <f>IFERROR(IF(AND(ISERROR($E105),ISERROR(INDEX(RestSAF!C$2:C$251,MATCH(RestSA!$C104,RestSAF!$A$2:$A$251,0)))),$E104,INDEX(RestSAF!C$2:C$251,MATCH(RestSA!$C104,RestSAF!$A$2:$A$251,0))),NA())</f>
        <v>#N/A</v>
      </c>
      <c r="H104" s="26" t="e">
        <f>IFERROR(IF(AND(ISERROR($E105),ISERROR(INDEX(RestSAF!B$2:B$251,MATCH(RestSA!$C104,RestSAF!$A$2:$A$251,0)))),$E104,INDEX(RestSAF!B$2:B$251,MATCH(RestSA!$C104,RestSAF!$A$2:$A$251,0))),NA())</f>
        <v>#N/A</v>
      </c>
      <c r="I104" s="25" t="e">
        <f>IFERROR(IF(AND(ISERROR($E105),ISERROR(INDEX(RestSAF!D$2:D$251,MATCH(RestSA!$C104,RestSAF!$A$2:$A$251,0)))),$E104,INDEX(RestSAF!D$2:D$251,MATCH(RestSA!$C104,RestSAF!$A$2:$A$251,0))),NA())</f>
        <v>#N/A</v>
      </c>
      <c r="J104" s="25" t="e">
        <f>IFERROR(IF(AND(ISERROR($E105),ISERROR(INDEX(RestSAF!F$2:F$251,MATCH(RestSA!$C104,RestSAF!$A$2:$A$251,0)))),$E104,INDEX(RestSAF!F$2:F$251,MATCH(RestSA!$C104,RestSAF!$A$2:$A$251,0))),NA())</f>
        <v>#N/A</v>
      </c>
      <c r="K104" s="25"/>
      <c r="L104" s="26"/>
      <c r="M104" s="25"/>
      <c r="N104" s="56">
        <f>E104/GrocerySA!E104</f>
        <v>0.76029749992532636</v>
      </c>
      <c r="O104" s="25"/>
      <c r="P104" s="26"/>
      <c r="Q104" s="25"/>
      <c r="R104" s="56">
        <f>E104+GrocerySA!E104</f>
        <v>58933</v>
      </c>
      <c r="AD104" s="28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</row>
    <row r="105" spans="1:44" x14ac:dyDescent="0.25">
      <c r="A105" s="23">
        <f t="shared" si="10"/>
        <v>8</v>
      </c>
      <c r="B105" s="23">
        <f t="shared" si="11"/>
        <v>2000</v>
      </c>
      <c r="C105" s="23">
        <v>104</v>
      </c>
      <c r="D105" s="24">
        <v>36739</v>
      </c>
      <c r="E105" s="25">
        <f>IF(ISBLANK(table!G105),NA(),table!G105)</f>
        <v>25342</v>
      </c>
      <c r="F105" s="25" t="e">
        <f>IFERROR(IF(AND(ISERROR($E106),ISERROR(INDEX(RestSAF!E$2:E$251,MATCH(RestSA!$C105,RestSAF!$A$2:$A$251,0)))),$E105,INDEX(RestSAF!E$2:E$251,MATCH(RestSA!$C105,RestSAF!$A$2:$A$251,0))),NA())</f>
        <v>#N/A</v>
      </c>
      <c r="G105" s="25" t="e">
        <f>IFERROR(IF(AND(ISERROR($E106),ISERROR(INDEX(RestSAF!C$2:C$251,MATCH(RestSA!$C105,RestSAF!$A$2:$A$251,0)))),$E105,INDEX(RestSAF!C$2:C$251,MATCH(RestSA!$C105,RestSAF!$A$2:$A$251,0))),NA())</f>
        <v>#N/A</v>
      </c>
      <c r="H105" s="26" t="e">
        <f>IFERROR(IF(AND(ISERROR($E106),ISERROR(INDEX(RestSAF!B$2:B$251,MATCH(RestSA!$C105,RestSAF!$A$2:$A$251,0)))),$E105,INDEX(RestSAF!B$2:B$251,MATCH(RestSA!$C105,RestSAF!$A$2:$A$251,0))),NA())</f>
        <v>#N/A</v>
      </c>
      <c r="I105" s="25" t="e">
        <f>IFERROR(IF(AND(ISERROR($E106),ISERROR(INDEX(RestSAF!D$2:D$251,MATCH(RestSA!$C105,RestSAF!$A$2:$A$251,0)))),$E105,INDEX(RestSAF!D$2:D$251,MATCH(RestSA!$C105,RestSAF!$A$2:$A$251,0))),NA())</f>
        <v>#N/A</v>
      </c>
      <c r="J105" s="25" t="e">
        <f>IFERROR(IF(AND(ISERROR($E106),ISERROR(INDEX(RestSAF!F$2:F$251,MATCH(RestSA!$C105,RestSAF!$A$2:$A$251,0)))),$E105,INDEX(RestSAF!F$2:F$251,MATCH(RestSA!$C105,RestSAF!$A$2:$A$251,0))),NA())</f>
        <v>#N/A</v>
      </c>
      <c r="K105" s="25"/>
      <c r="L105" s="26"/>
      <c r="M105" s="25"/>
      <c r="N105" s="56">
        <f>E105/GrocerySA!E105</f>
        <v>0.75526017762412823</v>
      </c>
      <c r="O105" s="25"/>
      <c r="P105" s="26"/>
      <c r="Q105" s="25"/>
      <c r="R105" s="56">
        <f>E105+GrocerySA!E105</f>
        <v>58896</v>
      </c>
      <c r="AD105" s="28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</row>
    <row r="106" spans="1:44" x14ac:dyDescent="0.25">
      <c r="A106" s="23">
        <f t="shared" si="10"/>
        <v>9</v>
      </c>
      <c r="B106" s="23">
        <f t="shared" si="11"/>
        <v>2000</v>
      </c>
      <c r="C106" s="23">
        <v>105</v>
      </c>
      <c r="D106" s="24">
        <v>36770</v>
      </c>
      <c r="E106" s="25">
        <f>IF(ISBLANK(table!G106),NA(),table!G106)</f>
        <v>25711</v>
      </c>
      <c r="F106" s="25" t="e">
        <f>IFERROR(IF(AND(ISERROR($E107),ISERROR(INDEX(RestSAF!E$2:E$251,MATCH(RestSA!$C106,RestSAF!$A$2:$A$251,0)))),$E106,INDEX(RestSAF!E$2:E$251,MATCH(RestSA!$C106,RestSAF!$A$2:$A$251,0))),NA())</f>
        <v>#N/A</v>
      </c>
      <c r="G106" s="25" t="e">
        <f>IFERROR(IF(AND(ISERROR($E107),ISERROR(INDEX(RestSAF!C$2:C$251,MATCH(RestSA!$C106,RestSAF!$A$2:$A$251,0)))),$E106,INDEX(RestSAF!C$2:C$251,MATCH(RestSA!$C106,RestSAF!$A$2:$A$251,0))),NA())</f>
        <v>#N/A</v>
      </c>
      <c r="H106" s="26" t="e">
        <f>IFERROR(IF(AND(ISERROR($E107),ISERROR(INDEX(RestSAF!B$2:B$251,MATCH(RestSA!$C106,RestSAF!$A$2:$A$251,0)))),$E106,INDEX(RestSAF!B$2:B$251,MATCH(RestSA!$C106,RestSAF!$A$2:$A$251,0))),NA())</f>
        <v>#N/A</v>
      </c>
      <c r="I106" s="25" t="e">
        <f>IFERROR(IF(AND(ISERROR($E107),ISERROR(INDEX(RestSAF!D$2:D$251,MATCH(RestSA!$C106,RestSAF!$A$2:$A$251,0)))),$E106,INDEX(RestSAF!D$2:D$251,MATCH(RestSA!$C106,RestSAF!$A$2:$A$251,0))),NA())</f>
        <v>#N/A</v>
      </c>
      <c r="J106" s="25" t="e">
        <f>IFERROR(IF(AND(ISERROR($E107),ISERROR(INDEX(RestSAF!F$2:F$251,MATCH(RestSA!$C106,RestSAF!$A$2:$A$251,0)))),$E106,INDEX(RestSAF!F$2:F$251,MATCH(RestSA!$C106,RestSAF!$A$2:$A$251,0))),NA())</f>
        <v>#N/A</v>
      </c>
      <c r="K106" s="25"/>
      <c r="L106" s="26"/>
      <c r="M106" s="25"/>
      <c r="N106" s="56">
        <f>E106/GrocerySA!E106</f>
        <v>0.76228171603071537</v>
      </c>
      <c r="O106" s="25"/>
      <c r="P106" s="26"/>
      <c r="Q106" s="25"/>
      <c r="R106" s="56">
        <f>E106+GrocerySA!E106</f>
        <v>59440</v>
      </c>
      <c r="AD106" s="28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</row>
    <row r="107" spans="1:44" x14ac:dyDescent="0.25">
      <c r="A107" s="23">
        <f t="shared" si="10"/>
        <v>10</v>
      </c>
      <c r="B107" s="23">
        <f t="shared" si="11"/>
        <v>2000</v>
      </c>
      <c r="C107" s="23">
        <v>106</v>
      </c>
      <c r="D107" s="24">
        <v>36800</v>
      </c>
      <c r="E107" s="25">
        <f>IF(ISBLANK(table!G107),NA(),table!G107)</f>
        <v>25706</v>
      </c>
      <c r="F107" s="25" t="e">
        <f>IFERROR(IF(AND(ISERROR($E108),ISERROR(INDEX(RestSAF!E$2:E$251,MATCH(RestSA!$C107,RestSAF!$A$2:$A$251,0)))),$E107,INDEX(RestSAF!E$2:E$251,MATCH(RestSA!$C107,RestSAF!$A$2:$A$251,0))),NA())</f>
        <v>#N/A</v>
      </c>
      <c r="G107" s="25" t="e">
        <f>IFERROR(IF(AND(ISERROR($E108),ISERROR(INDEX(RestSAF!C$2:C$251,MATCH(RestSA!$C107,RestSAF!$A$2:$A$251,0)))),$E107,INDEX(RestSAF!C$2:C$251,MATCH(RestSA!$C107,RestSAF!$A$2:$A$251,0))),NA())</f>
        <v>#N/A</v>
      </c>
      <c r="H107" s="26" t="e">
        <f>IFERROR(IF(AND(ISERROR($E108),ISERROR(INDEX(RestSAF!B$2:B$251,MATCH(RestSA!$C107,RestSAF!$A$2:$A$251,0)))),$E107,INDEX(RestSAF!B$2:B$251,MATCH(RestSA!$C107,RestSAF!$A$2:$A$251,0))),NA())</f>
        <v>#N/A</v>
      </c>
      <c r="I107" s="25" t="e">
        <f>IFERROR(IF(AND(ISERROR($E108),ISERROR(INDEX(RestSAF!D$2:D$251,MATCH(RestSA!$C107,RestSAF!$A$2:$A$251,0)))),$E107,INDEX(RestSAF!D$2:D$251,MATCH(RestSA!$C107,RestSAF!$A$2:$A$251,0))),NA())</f>
        <v>#N/A</v>
      </c>
      <c r="J107" s="25" t="e">
        <f>IFERROR(IF(AND(ISERROR($E108),ISERROR(INDEX(RestSAF!F$2:F$251,MATCH(RestSA!$C107,RestSAF!$A$2:$A$251,0)))),$E107,INDEX(RestSAF!F$2:F$251,MATCH(RestSA!$C107,RestSAF!$A$2:$A$251,0))),NA())</f>
        <v>#N/A</v>
      </c>
      <c r="K107" s="25"/>
      <c r="L107" s="26"/>
      <c r="M107" s="25"/>
      <c r="N107" s="56">
        <f>E107/GrocerySA!E107</f>
        <v>0.75902796232320546</v>
      </c>
      <c r="O107" s="25"/>
      <c r="P107" s="26"/>
      <c r="Q107" s="25"/>
      <c r="R107" s="56">
        <f>E107+GrocerySA!E107</f>
        <v>59573</v>
      </c>
      <c r="AD107" s="28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</row>
    <row r="108" spans="1:44" x14ac:dyDescent="0.25">
      <c r="A108" s="23">
        <f t="shared" si="10"/>
        <v>11</v>
      </c>
      <c r="B108" s="23">
        <f t="shared" si="11"/>
        <v>2000</v>
      </c>
      <c r="C108" s="23">
        <v>107</v>
      </c>
      <c r="D108" s="24">
        <v>36831</v>
      </c>
      <c r="E108" s="25">
        <f>IF(ISBLANK(table!G108),NA(),table!G108)</f>
        <v>25698</v>
      </c>
      <c r="F108" s="25" t="e">
        <f>IFERROR(IF(AND(ISERROR($E109),ISERROR(INDEX(RestSAF!E$2:E$251,MATCH(RestSA!$C108,RestSAF!$A$2:$A$251,0)))),$E108,INDEX(RestSAF!E$2:E$251,MATCH(RestSA!$C108,RestSAF!$A$2:$A$251,0))),NA())</f>
        <v>#N/A</v>
      </c>
      <c r="G108" s="25" t="e">
        <f>IFERROR(IF(AND(ISERROR($E109),ISERROR(INDEX(RestSAF!C$2:C$251,MATCH(RestSA!$C108,RestSAF!$A$2:$A$251,0)))),$E108,INDEX(RestSAF!C$2:C$251,MATCH(RestSA!$C108,RestSAF!$A$2:$A$251,0))),NA())</f>
        <v>#N/A</v>
      </c>
      <c r="H108" s="26" t="e">
        <f>IFERROR(IF(AND(ISERROR($E109),ISERROR(INDEX(RestSAF!B$2:B$251,MATCH(RestSA!$C108,RestSAF!$A$2:$A$251,0)))),$E108,INDEX(RestSAF!B$2:B$251,MATCH(RestSA!$C108,RestSAF!$A$2:$A$251,0))),NA())</f>
        <v>#N/A</v>
      </c>
      <c r="I108" s="25" t="e">
        <f>IFERROR(IF(AND(ISERROR($E109),ISERROR(INDEX(RestSAF!D$2:D$251,MATCH(RestSA!$C108,RestSAF!$A$2:$A$251,0)))),$E108,INDEX(RestSAF!D$2:D$251,MATCH(RestSA!$C108,RestSAF!$A$2:$A$251,0))),NA())</f>
        <v>#N/A</v>
      </c>
      <c r="J108" s="25" t="e">
        <f>IFERROR(IF(AND(ISERROR($E109),ISERROR(INDEX(RestSAF!F$2:F$251,MATCH(RestSA!$C108,RestSAF!$A$2:$A$251,0)))),$E108,INDEX(RestSAF!F$2:F$251,MATCH(RestSA!$C108,RestSAF!$A$2:$A$251,0))),NA())</f>
        <v>#N/A</v>
      </c>
      <c r="K108" s="25"/>
      <c r="L108" s="26"/>
      <c r="M108" s="25"/>
      <c r="N108" s="56">
        <f>E108/GrocerySA!E108</f>
        <v>0.75424848111296994</v>
      </c>
      <c r="O108" s="25"/>
      <c r="P108" s="26"/>
      <c r="Q108" s="25"/>
      <c r="R108" s="56">
        <f>E108+GrocerySA!E108</f>
        <v>59769</v>
      </c>
      <c r="AD108" s="28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</row>
    <row r="109" spans="1:44" x14ac:dyDescent="0.25">
      <c r="A109" s="23">
        <f t="shared" si="10"/>
        <v>12</v>
      </c>
      <c r="B109" s="23">
        <f t="shared" si="11"/>
        <v>2000</v>
      </c>
      <c r="C109" s="23">
        <v>108</v>
      </c>
      <c r="D109" s="24">
        <v>36861</v>
      </c>
      <c r="E109" s="25">
        <f>IF(ISBLANK(table!G109),NA(),table!G109)</f>
        <v>25133</v>
      </c>
      <c r="F109" s="25" t="e">
        <f>IFERROR(IF(AND(ISERROR($E110),ISERROR(INDEX(RestSAF!E$2:E$251,MATCH(RestSA!$C109,RestSAF!$A$2:$A$251,0)))),$E109,INDEX(RestSAF!E$2:E$251,MATCH(RestSA!$C109,RestSAF!$A$2:$A$251,0))),NA())</f>
        <v>#N/A</v>
      </c>
      <c r="G109" s="25" t="e">
        <f>IFERROR(IF(AND(ISERROR($E110),ISERROR(INDEX(RestSAF!C$2:C$251,MATCH(RestSA!$C109,RestSAF!$A$2:$A$251,0)))),$E109,INDEX(RestSAF!C$2:C$251,MATCH(RestSA!$C109,RestSAF!$A$2:$A$251,0))),NA())</f>
        <v>#N/A</v>
      </c>
      <c r="H109" s="26" t="e">
        <f>IFERROR(IF(AND(ISERROR($E110),ISERROR(INDEX(RestSAF!B$2:B$251,MATCH(RestSA!$C109,RestSAF!$A$2:$A$251,0)))),$E109,INDEX(RestSAF!B$2:B$251,MATCH(RestSA!$C109,RestSAF!$A$2:$A$251,0))),NA())</f>
        <v>#N/A</v>
      </c>
      <c r="I109" s="25" t="e">
        <f>IFERROR(IF(AND(ISERROR($E110),ISERROR(INDEX(RestSAF!D$2:D$251,MATCH(RestSA!$C109,RestSAF!$A$2:$A$251,0)))),$E109,INDEX(RestSAF!D$2:D$251,MATCH(RestSA!$C109,RestSAF!$A$2:$A$251,0))),NA())</f>
        <v>#N/A</v>
      </c>
      <c r="J109" s="25" t="e">
        <f>IFERROR(IF(AND(ISERROR($E110),ISERROR(INDEX(RestSAF!F$2:F$251,MATCH(RestSA!$C109,RestSAF!$A$2:$A$251,0)))),$E109,INDEX(RestSAF!F$2:F$251,MATCH(RestSA!$C109,RestSAF!$A$2:$A$251,0))),NA())</f>
        <v>#N/A</v>
      </c>
      <c r="K109" s="25"/>
      <c r="L109" s="26"/>
      <c r="M109" s="25"/>
      <c r="N109" s="56">
        <f>E109/GrocerySA!E109</f>
        <v>0.72727009664911169</v>
      </c>
      <c r="O109" s="25"/>
      <c r="P109" s="26"/>
      <c r="Q109" s="25"/>
      <c r="R109" s="56">
        <f>E109+GrocerySA!E109</f>
        <v>59691</v>
      </c>
      <c r="AD109" s="28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</row>
    <row r="110" spans="1:44" x14ac:dyDescent="0.25">
      <c r="A110" s="23">
        <f t="shared" si="10"/>
        <v>1</v>
      </c>
      <c r="B110" s="23">
        <f t="shared" si="11"/>
        <v>2001</v>
      </c>
      <c r="C110" s="23">
        <v>109</v>
      </c>
      <c r="D110" s="24">
        <v>36892</v>
      </c>
      <c r="E110" s="25">
        <f>IF(ISBLANK(table!G110),NA(),table!G110)</f>
        <v>26180</v>
      </c>
      <c r="F110" s="25" t="e">
        <f>IFERROR(IF(AND(ISERROR($E111),ISERROR(INDEX(RestSAF!E$2:E$251,MATCH(RestSA!$C110,RestSAF!$A$2:$A$251,0)))),$E110,INDEX(RestSAF!E$2:E$251,MATCH(RestSA!$C110,RestSAF!$A$2:$A$251,0))),NA())</f>
        <v>#N/A</v>
      </c>
      <c r="G110" s="25" t="e">
        <f>IFERROR(IF(AND(ISERROR($E111),ISERROR(INDEX(RestSAF!C$2:C$251,MATCH(RestSA!$C110,RestSAF!$A$2:$A$251,0)))),$E110,INDEX(RestSAF!C$2:C$251,MATCH(RestSA!$C110,RestSAF!$A$2:$A$251,0))),NA())</f>
        <v>#N/A</v>
      </c>
      <c r="H110" s="26" t="e">
        <f>IFERROR(IF(AND(ISERROR($E111),ISERROR(INDEX(RestSAF!B$2:B$251,MATCH(RestSA!$C110,RestSAF!$A$2:$A$251,0)))),$E110,INDEX(RestSAF!B$2:B$251,MATCH(RestSA!$C110,RestSAF!$A$2:$A$251,0))),NA())</f>
        <v>#N/A</v>
      </c>
      <c r="I110" s="25" t="e">
        <f>IFERROR(IF(AND(ISERROR($E111),ISERROR(INDEX(RestSAF!D$2:D$251,MATCH(RestSA!$C110,RestSAF!$A$2:$A$251,0)))),$E110,INDEX(RestSAF!D$2:D$251,MATCH(RestSA!$C110,RestSAF!$A$2:$A$251,0))),NA())</f>
        <v>#N/A</v>
      </c>
      <c r="J110" s="25" t="e">
        <f>IFERROR(IF(AND(ISERROR($E111),ISERROR(INDEX(RestSAF!F$2:F$251,MATCH(RestSA!$C110,RestSAF!$A$2:$A$251,0)))),$E110,INDEX(RestSAF!F$2:F$251,MATCH(RestSA!$C110,RestSAF!$A$2:$A$251,0))),NA())</f>
        <v>#N/A</v>
      </c>
      <c r="K110" s="25"/>
      <c r="L110" s="26"/>
      <c r="M110" s="25"/>
      <c r="N110" s="56">
        <f>E110/GrocerySA!E110</f>
        <v>0.76484852026059769</v>
      </c>
      <c r="O110" s="25"/>
      <c r="P110" s="26"/>
      <c r="Q110" s="25"/>
      <c r="R110" s="56">
        <f>E110+GrocerySA!E110</f>
        <v>60409</v>
      </c>
      <c r="AD110" s="28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</row>
    <row r="111" spans="1:44" x14ac:dyDescent="0.25">
      <c r="A111" s="23">
        <f t="shared" si="10"/>
        <v>2</v>
      </c>
      <c r="B111" s="23">
        <f t="shared" si="11"/>
        <v>2001</v>
      </c>
      <c r="C111" s="23">
        <v>110</v>
      </c>
      <c r="D111" s="24">
        <v>36923</v>
      </c>
      <c r="E111" s="25">
        <f>IF(ISBLANK(table!G111),NA(),table!G111)</f>
        <v>26069</v>
      </c>
      <c r="F111" s="25" t="e">
        <f>IFERROR(IF(AND(ISERROR($E112),ISERROR(INDEX(RestSAF!E$2:E$251,MATCH(RestSA!$C111,RestSAF!$A$2:$A$251,0)))),$E111,INDEX(RestSAF!E$2:E$251,MATCH(RestSA!$C111,RestSAF!$A$2:$A$251,0))),NA())</f>
        <v>#N/A</v>
      </c>
      <c r="G111" s="25" t="e">
        <f>IFERROR(IF(AND(ISERROR($E112),ISERROR(INDEX(RestSAF!C$2:C$251,MATCH(RestSA!$C111,RestSAF!$A$2:$A$251,0)))),$E111,INDEX(RestSAF!C$2:C$251,MATCH(RestSA!$C111,RestSAF!$A$2:$A$251,0))),NA())</f>
        <v>#N/A</v>
      </c>
      <c r="H111" s="26" t="e">
        <f>IFERROR(IF(AND(ISERROR($E112),ISERROR(INDEX(RestSAF!B$2:B$251,MATCH(RestSA!$C111,RestSAF!$A$2:$A$251,0)))),$E111,INDEX(RestSAF!B$2:B$251,MATCH(RestSA!$C111,RestSAF!$A$2:$A$251,0))),NA())</f>
        <v>#N/A</v>
      </c>
      <c r="I111" s="25" t="e">
        <f>IFERROR(IF(AND(ISERROR($E112),ISERROR(INDEX(RestSAF!D$2:D$251,MATCH(RestSA!$C111,RestSAF!$A$2:$A$251,0)))),$E111,INDEX(RestSAF!D$2:D$251,MATCH(RestSA!$C111,RestSAF!$A$2:$A$251,0))),NA())</f>
        <v>#N/A</v>
      </c>
      <c r="J111" s="25" t="e">
        <f>IFERROR(IF(AND(ISERROR($E112),ISERROR(INDEX(RestSAF!F$2:F$251,MATCH(RestSA!$C111,RestSAF!$A$2:$A$251,0)))),$E111,INDEX(RestSAF!F$2:F$251,MATCH(RestSA!$C111,RestSAF!$A$2:$A$251,0))),NA())</f>
        <v>#N/A</v>
      </c>
      <c r="K111" s="25"/>
      <c r="L111" s="26"/>
      <c r="M111" s="25"/>
      <c r="N111" s="56">
        <f>E111/GrocerySA!E111</f>
        <v>0.75339575747066645</v>
      </c>
      <c r="O111" s="25"/>
      <c r="P111" s="26"/>
      <c r="Q111" s="25"/>
      <c r="R111" s="56">
        <f>E111+GrocerySA!E111</f>
        <v>60671</v>
      </c>
      <c r="AD111" s="28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</row>
    <row r="112" spans="1:44" x14ac:dyDescent="0.25">
      <c r="A112" s="23">
        <f t="shared" si="10"/>
        <v>3</v>
      </c>
      <c r="B112" s="23">
        <f t="shared" si="11"/>
        <v>2001</v>
      </c>
      <c r="C112" s="23">
        <v>111</v>
      </c>
      <c r="D112" s="24">
        <v>36951</v>
      </c>
      <c r="E112" s="25">
        <f>IF(ISBLANK(table!G112),NA(),table!G112)</f>
        <v>26122</v>
      </c>
      <c r="F112" s="25" t="e">
        <f>IFERROR(IF(AND(ISERROR($E113),ISERROR(INDEX(RestSAF!E$2:E$251,MATCH(RestSA!$C112,RestSAF!$A$2:$A$251,0)))),$E112,INDEX(RestSAF!E$2:E$251,MATCH(RestSA!$C112,RestSAF!$A$2:$A$251,0))),NA())</f>
        <v>#N/A</v>
      </c>
      <c r="G112" s="25" t="e">
        <f>IFERROR(IF(AND(ISERROR($E113),ISERROR(INDEX(RestSAF!C$2:C$251,MATCH(RestSA!$C112,RestSAF!$A$2:$A$251,0)))),$E112,INDEX(RestSAF!C$2:C$251,MATCH(RestSA!$C112,RestSAF!$A$2:$A$251,0))),NA())</f>
        <v>#N/A</v>
      </c>
      <c r="H112" s="26" t="e">
        <f>IFERROR(IF(AND(ISERROR($E113),ISERROR(INDEX(RestSAF!B$2:B$251,MATCH(RestSA!$C112,RestSAF!$A$2:$A$251,0)))),$E112,INDEX(RestSAF!B$2:B$251,MATCH(RestSA!$C112,RestSAF!$A$2:$A$251,0))),NA())</f>
        <v>#N/A</v>
      </c>
      <c r="I112" s="25" t="e">
        <f>IFERROR(IF(AND(ISERROR($E113),ISERROR(INDEX(RestSAF!D$2:D$251,MATCH(RestSA!$C112,RestSAF!$A$2:$A$251,0)))),$E112,INDEX(RestSAF!D$2:D$251,MATCH(RestSA!$C112,RestSAF!$A$2:$A$251,0))),NA())</f>
        <v>#N/A</v>
      </c>
      <c r="J112" s="25" t="e">
        <f>IFERROR(IF(AND(ISERROR($E113),ISERROR(INDEX(RestSAF!F$2:F$251,MATCH(RestSA!$C112,RestSAF!$A$2:$A$251,0)))),$E112,INDEX(RestSAF!F$2:F$251,MATCH(RestSA!$C112,RestSAF!$A$2:$A$251,0))),NA())</f>
        <v>#N/A</v>
      </c>
      <c r="K112" s="25"/>
      <c r="L112" s="26"/>
      <c r="M112" s="25"/>
      <c r="N112" s="56">
        <f>E112/GrocerySA!E112</f>
        <v>0.75766452997650613</v>
      </c>
      <c r="O112" s="25"/>
      <c r="P112" s="26"/>
      <c r="Q112" s="25"/>
      <c r="R112" s="56">
        <f>E112+GrocerySA!E112</f>
        <v>60599</v>
      </c>
      <c r="AD112" s="28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</row>
    <row r="113" spans="1:44" x14ac:dyDescent="0.25">
      <c r="A113" s="23">
        <f t="shared" si="10"/>
        <v>4</v>
      </c>
      <c r="B113" s="23">
        <f t="shared" si="11"/>
        <v>2001</v>
      </c>
      <c r="C113" s="23">
        <v>112</v>
      </c>
      <c r="D113" s="24">
        <v>36982</v>
      </c>
      <c r="E113" s="25">
        <f>IF(ISBLANK(table!G113),NA(),table!G113)</f>
        <v>26045</v>
      </c>
      <c r="F113" s="25" t="e">
        <f>IFERROR(IF(AND(ISERROR($E114),ISERROR(INDEX(RestSAF!E$2:E$251,MATCH(RestSA!$C113,RestSAF!$A$2:$A$251,0)))),$E113,INDEX(RestSAF!E$2:E$251,MATCH(RestSA!$C113,RestSAF!$A$2:$A$251,0))),NA())</f>
        <v>#N/A</v>
      </c>
      <c r="G113" s="25" t="e">
        <f>IFERROR(IF(AND(ISERROR($E114),ISERROR(INDEX(RestSAF!C$2:C$251,MATCH(RestSA!$C113,RestSAF!$A$2:$A$251,0)))),$E113,INDEX(RestSAF!C$2:C$251,MATCH(RestSA!$C113,RestSAF!$A$2:$A$251,0))),NA())</f>
        <v>#N/A</v>
      </c>
      <c r="H113" s="26" t="e">
        <f>IFERROR(IF(AND(ISERROR($E114),ISERROR(INDEX(RestSAF!B$2:B$251,MATCH(RestSA!$C113,RestSAF!$A$2:$A$251,0)))),$E113,INDEX(RestSAF!B$2:B$251,MATCH(RestSA!$C113,RestSAF!$A$2:$A$251,0))),NA())</f>
        <v>#N/A</v>
      </c>
      <c r="I113" s="25" t="e">
        <f>IFERROR(IF(AND(ISERROR($E114),ISERROR(INDEX(RestSAF!D$2:D$251,MATCH(RestSA!$C113,RestSAF!$A$2:$A$251,0)))),$E113,INDEX(RestSAF!D$2:D$251,MATCH(RestSA!$C113,RestSAF!$A$2:$A$251,0))),NA())</f>
        <v>#N/A</v>
      </c>
      <c r="J113" s="25" t="e">
        <f>IFERROR(IF(AND(ISERROR($E114),ISERROR(INDEX(RestSAF!F$2:F$251,MATCH(RestSA!$C113,RestSAF!$A$2:$A$251,0)))),$E113,INDEX(RestSAF!F$2:F$251,MATCH(RestSA!$C113,RestSAF!$A$2:$A$251,0))),NA())</f>
        <v>#N/A</v>
      </c>
      <c r="K113" s="25"/>
      <c r="L113" s="26"/>
      <c r="M113" s="25"/>
      <c r="N113" s="56">
        <f>E113/GrocerySA!E113</f>
        <v>0.74999280099058374</v>
      </c>
      <c r="O113" s="25"/>
      <c r="P113" s="26"/>
      <c r="Q113" s="25"/>
      <c r="R113" s="56">
        <f>E113+GrocerySA!E113</f>
        <v>60772</v>
      </c>
      <c r="AD113" s="28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</row>
    <row r="114" spans="1:44" x14ac:dyDescent="0.25">
      <c r="A114" s="23">
        <f t="shared" si="10"/>
        <v>5</v>
      </c>
      <c r="B114" s="23">
        <f t="shared" si="11"/>
        <v>2001</v>
      </c>
      <c r="C114" s="23">
        <v>113</v>
      </c>
      <c r="D114" s="24">
        <v>37012</v>
      </c>
      <c r="E114" s="25">
        <f>IF(ISBLANK(table!G114),NA(),table!G114)</f>
        <v>26278</v>
      </c>
      <c r="F114" s="25" t="e">
        <f>IFERROR(IF(AND(ISERROR($E115),ISERROR(INDEX(RestSAF!E$2:E$251,MATCH(RestSA!$C114,RestSAF!$A$2:$A$251,0)))),$E114,INDEX(RestSAF!E$2:E$251,MATCH(RestSA!$C114,RestSAF!$A$2:$A$251,0))),NA())</f>
        <v>#N/A</v>
      </c>
      <c r="G114" s="25" t="e">
        <f>IFERROR(IF(AND(ISERROR($E115),ISERROR(INDEX(RestSAF!C$2:C$251,MATCH(RestSA!$C114,RestSAF!$A$2:$A$251,0)))),$E114,INDEX(RestSAF!C$2:C$251,MATCH(RestSA!$C114,RestSAF!$A$2:$A$251,0))),NA())</f>
        <v>#N/A</v>
      </c>
      <c r="H114" s="26" t="e">
        <f>IFERROR(IF(AND(ISERROR($E115),ISERROR(INDEX(RestSAF!B$2:B$251,MATCH(RestSA!$C114,RestSAF!$A$2:$A$251,0)))),$E114,INDEX(RestSAF!B$2:B$251,MATCH(RestSA!$C114,RestSAF!$A$2:$A$251,0))),NA())</f>
        <v>#N/A</v>
      </c>
      <c r="I114" s="25" t="e">
        <f>IFERROR(IF(AND(ISERROR($E115),ISERROR(INDEX(RestSAF!D$2:D$251,MATCH(RestSA!$C114,RestSAF!$A$2:$A$251,0)))),$E114,INDEX(RestSAF!D$2:D$251,MATCH(RestSA!$C114,RestSAF!$A$2:$A$251,0))),NA())</f>
        <v>#N/A</v>
      </c>
      <c r="J114" s="25" t="e">
        <f>IFERROR(IF(AND(ISERROR($E115),ISERROR(INDEX(RestSAF!F$2:F$251,MATCH(RestSA!$C114,RestSAF!$A$2:$A$251,0)))),$E114,INDEX(RestSAF!F$2:F$251,MATCH(RestSA!$C114,RestSAF!$A$2:$A$251,0))),NA())</f>
        <v>#N/A</v>
      </c>
      <c r="K114" s="25"/>
      <c r="L114" s="26"/>
      <c r="M114" s="25"/>
      <c r="N114" s="56">
        <f>E114/GrocerySA!E114</f>
        <v>0.75552744314424547</v>
      </c>
      <c r="O114" s="25"/>
      <c r="P114" s="26"/>
      <c r="Q114" s="25"/>
      <c r="R114" s="56">
        <f>E114+GrocerySA!E114</f>
        <v>61059</v>
      </c>
      <c r="AD114" s="28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</row>
    <row r="115" spans="1:44" x14ac:dyDescent="0.25">
      <c r="A115" s="23">
        <f t="shared" si="10"/>
        <v>6</v>
      </c>
      <c r="B115" s="23">
        <f t="shared" si="11"/>
        <v>2001</v>
      </c>
      <c r="C115" s="23">
        <v>114</v>
      </c>
      <c r="D115" s="24">
        <v>37043</v>
      </c>
      <c r="E115" s="25">
        <f>IF(ISBLANK(table!G115),NA(),table!G115)</f>
        <v>26379</v>
      </c>
      <c r="F115" s="25" t="e">
        <f>IFERROR(IF(AND(ISERROR($E116),ISERROR(INDEX(RestSAF!E$2:E$251,MATCH(RestSA!$C115,RestSAF!$A$2:$A$251,0)))),$E115,INDEX(RestSAF!E$2:E$251,MATCH(RestSA!$C115,RestSAF!$A$2:$A$251,0))),NA())</f>
        <v>#N/A</v>
      </c>
      <c r="G115" s="25" t="e">
        <f>IFERROR(IF(AND(ISERROR($E116),ISERROR(INDEX(RestSAF!C$2:C$251,MATCH(RestSA!$C115,RestSAF!$A$2:$A$251,0)))),$E115,INDEX(RestSAF!C$2:C$251,MATCH(RestSA!$C115,RestSAF!$A$2:$A$251,0))),NA())</f>
        <v>#N/A</v>
      </c>
      <c r="H115" s="26" t="e">
        <f>IFERROR(IF(AND(ISERROR($E116),ISERROR(INDEX(RestSAF!B$2:B$251,MATCH(RestSA!$C115,RestSAF!$A$2:$A$251,0)))),$E115,INDEX(RestSAF!B$2:B$251,MATCH(RestSA!$C115,RestSAF!$A$2:$A$251,0))),NA())</f>
        <v>#N/A</v>
      </c>
      <c r="I115" s="25" t="e">
        <f>IFERROR(IF(AND(ISERROR($E116),ISERROR(INDEX(RestSAF!D$2:D$251,MATCH(RestSA!$C115,RestSAF!$A$2:$A$251,0)))),$E115,INDEX(RestSAF!D$2:D$251,MATCH(RestSA!$C115,RestSAF!$A$2:$A$251,0))),NA())</f>
        <v>#N/A</v>
      </c>
      <c r="J115" s="25" t="e">
        <f>IFERROR(IF(AND(ISERROR($E116),ISERROR(INDEX(RestSAF!F$2:F$251,MATCH(RestSA!$C115,RestSAF!$A$2:$A$251,0)))),$E115,INDEX(RestSAF!F$2:F$251,MATCH(RestSA!$C115,RestSAF!$A$2:$A$251,0))),NA())</f>
        <v>#N/A</v>
      </c>
      <c r="K115" s="25"/>
      <c r="L115" s="26"/>
      <c r="M115" s="25"/>
      <c r="N115" s="56">
        <f>E115/GrocerySA!E115</f>
        <v>0.75658234383066603</v>
      </c>
      <c r="O115" s="25"/>
      <c r="P115" s="26"/>
      <c r="Q115" s="25"/>
      <c r="R115" s="56">
        <f>E115+GrocerySA!E115</f>
        <v>61245</v>
      </c>
      <c r="AD115" s="28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</row>
    <row r="116" spans="1:44" x14ac:dyDescent="0.25">
      <c r="A116" s="23">
        <f t="shared" si="10"/>
        <v>7</v>
      </c>
      <c r="B116" s="23">
        <f t="shared" si="11"/>
        <v>2001</v>
      </c>
      <c r="C116" s="23">
        <v>115</v>
      </c>
      <c r="D116" s="24">
        <v>37073</v>
      </c>
      <c r="E116" s="25">
        <f>IF(ISBLANK(table!G116),NA(),table!G116)</f>
        <v>26507</v>
      </c>
      <c r="F116" s="25" t="e">
        <f>IFERROR(IF(AND(ISERROR($E117),ISERROR(INDEX(RestSAF!E$2:E$251,MATCH(RestSA!$C116,RestSAF!$A$2:$A$251,0)))),$E116,INDEX(RestSAF!E$2:E$251,MATCH(RestSA!$C116,RestSAF!$A$2:$A$251,0))),NA())</f>
        <v>#N/A</v>
      </c>
      <c r="G116" s="25" t="e">
        <f>IFERROR(IF(AND(ISERROR($E117),ISERROR(INDEX(RestSAF!C$2:C$251,MATCH(RestSA!$C116,RestSAF!$A$2:$A$251,0)))),$E116,INDEX(RestSAF!C$2:C$251,MATCH(RestSA!$C116,RestSAF!$A$2:$A$251,0))),NA())</f>
        <v>#N/A</v>
      </c>
      <c r="H116" s="26" t="e">
        <f>IFERROR(IF(AND(ISERROR($E117),ISERROR(INDEX(RestSAF!B$2:B$251,MATCH(RestSA!$C116,RestSAF!$A$2:$A$251,0)))),$E116,INDEX(RestSAF!B$2:B$251,MATCH(RestSA!$C116,RestSAF!$A$2:$A$251,0))),NA())</f>
        <v>#N/A</v>
      </c>
      <c r="I116" s="25" t="e">
        <f>IFERROR(IF(AND(ISERROR($E117),ISERROR(INDEX(RestSAF!D$2:D$251,MATCH(RestSA!$C116,RestSAF!$A$2:$A$251,0)))),$E116,INDEX(RestSAF!D$2:D$251,MATCH(RestSA!$C116,RestSAF!$A$2:$A$251,0))),NA())</f>
        <v>#N/A</v>
      </c>
      <c r="J116" s="25" t="e">
        <f>IFERROR(IF(AND(ISERROR($E117),ISERROR(INDEX(RestSAF!F$2:F$251,MATCH(RestSA!$C116,RestSAF!$A$2:$A$251,0)))),$E116,INDEX(RestSAF!F$2:F$251,MATCH(RestSA!$C116,RestSAF!$A$2:$A$251,0))),NA())</f>
        <v>#N/A</v>
      </c>
      <c r="K116" s="25"/>
      <c r="L116" s="26"/>
      <c r="M116" s="25"/>
      <c r="N116" s="56">
        <f>E116/GrocerySA!E116</f>
        <v>0.76187054495286277</v>
      </c>
      <c r="O116" s="25"/>
      <c r="P116" s="26"/>
      <c r="Q116" s="25"/>
      <c r="R116" s="56">
        <f>E116+GrocerySA!E116</f>
        <v>61299</v>
      </c>
      <c r="AD116" s="28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</row>
    <row r="117" spans="1:44" x14ac:dyDescent="0.25">
      <c r="A117" s="23">
        <f t="shared" si="10"/>
        <v>8</v>
      </c>
      <c r="B117" s="23">
        <f t="shared" si="11"/>
        <v>2001</v>
      </c>
      <c r="C117" s="23">
        <v>116</v>
      </c>
      <c r="D117" s="24">
        <v>37104</v>
      </c>
      <c r="E117" s="25">
        <f>IF(ISBLANK(table!G117),NA(),table!G117)</f>
        <v>26853</v>
      </c>
      <c r="F117" s="25" t="e">
        <f>IFERROR(IF(AND(ISERROR($E118),ISERROR(INDEX(RestSAF!E$2:E$251,MATCH(RestSA!$C117,RestSAF!$A$2:$A$251,0)))),$E117,INDEX(RestSAF!E$2:E$251,MATCH(RestSA!$C117,RestSAF!$A$2:$A$251,0))),NA())</f>
        <v>#N/A</v>
      </c>
      <c r="G117" s="25" t="e">
        <f>IFERROR(IF(AND(ISERROR($E118),ISERROR(INDEX(RestSAF!C$2:C$251,MATCH(RestSA!$C117,RestSAF!$A$2:$A$251,0)))),$E117,INDEX(RestSAF!C$2:C$251,MATCH(RestSA!$C117,RestSAF!$A$2:$A$251,0))),NA())</f>
        <v>#N/A</v>
      </c>
      <c r="H117" s="26" t="e">
        <f>IFERROR(IF(AND(ISERROR($E118),ISERROR(INDEX(RestSAF!B$2:B$251,MATCH(RestSA!$C117,RestSAF!$A$2:$A$251,0)))),$E117,INDEX(RestSAF!B$2:B$251,MATCH(RestSA!$C117,RestSAF!$A$2:$A$251,0))),NA())</f>
        <v>#N/A</v>
      </c>
      <c r="I117" s="25" t="e">
        <f>IFERROR(IF(AND(ISERROR($E118),ISERROR(INDEX(RestSAF!D$2:D$251,MATCH(RestSA!$C117,RestSAF!$A$2:$A$251,0)))),$E117,INDEX(RestSAF!D$2:D$251,MATCH(RestSA!$C117,RestSAF!$A$2:$A$251,0))),NA())</f>
        <v>#N/A</v>
      </c>
      <c r="J117" s="25" t="e">
        <f>IFERROR(IF(AND(ISERROR($E118),ISERROR(INDEX(RestSAF!F$2:F$251,MATCH(RestSA!$C117,RestSAF!$A$2:$A$251,0)))),$E117,INDEX(RestSAF!F$2:F$251,MATCH(RestSA!$C117,RestSAF!$A$2:$A$251,0))),NA())</f>
        <v>#N/A</v>
      </c>
      <c r="K117" s="25"/>
      <c r="L117" s="26"/>
      <c r="M117" s="25"/>
      <c r="N117" s="56">
        <f>E117/GrocerySA!E117</f>
        <v>0.76628713295094597</v>
      </c>
      <c r="O117" s="25"/>
      <c r="P117" s="26"/>
      <c r="Q117" s="25"/>
      <c r="R117" s="56">
        <f>E117+GrocerySA!E117</f>
        <v>61896</v>
      </c>
      <c r="AD117" s="28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</row>
    <row r="118" spans="1:44" x14ac:dyDescent="0.25">
      <c r="A118" s="23">
        <f t="shared" si="10"/>
        <v>9</v>
      </c>
      <c r="B118" s="23">
        <f t="shared" si="11"/>
        <v>2001</v>
      </c>
      <c r="C118" s="23">
        <v>117</v>
      </c>
      <c r="D118" s="24">
        <v>37135</v>
      </c>
      <c r="E118" s="25">
        <f>IF(ISBLANK(table!G118),NA(),table!G118)</f>
        <v>26239</v>
      </c>
      <c r="F118" s="25" t="e">
        <f>IFERROR(IF(AND(ISERROR($E119),ISERROR(INDEX(RestSAF!E$2:E$251,MATCH(RestSA!$C118,RestSAF!$A$2:$A$251,0)))),$E118,INDEX(RestSAF!E$2:E$251,MATCH(RestSA!$C118,RestSAF!$A$2:$A$251,0))),NA())</f>
        <v>#N/A</v>
      </c>
      <c r="G118" s="25" t="e">
        <f>IFERROR(IF(AND(ISERROR($E119),ISERROR(INDEX(RestSAF!C$2:C$251,MATCH(RestSA!$C118,RestSAF!$A$2:$A$251,0)))),$E118,INDEX(RestSAF!C$2:C$251,MATCH(RestSA!$C118,RestSAF!$A$2:$A$251,0))),NA())</f>
        <v>#N/A</v>
      </c>
      <c r="H118" s="26" t="e">
        <f>IFERROR(IF(AND(ISERROR($E119),ISERROR(INDEX(RestSAF!B$2:B$251,MATCH(RestSA!$C118,RestSAF!$A$2:$A$251,0)))),$E118,INDEX(RestSAF!B$2:B$251,MATCH(RestSA!$C118,RestSAF!$A$2:$A$251,0))),NA())</f>
        <v>#N/A</v>
      </c>
      <c r="I118" s="25" t="e">
        <f>IFERROR(IF(AND(ISERROR($E119),ISERROR(INDEX(RestSAF!D$2:D$251,MATCH(RestSA!$C118,RestSAF!$A$2:$A$251,0)))),$E118,INDEX(RestSAF!D$2:D$251,MATCH(RestSA!$C118,RestSAF!$A$2:$A$251,0))),NA())</f>
        <v>#N/A</v>
      </c>
      <c r="J118" s="25" t="e">
        <f>IFERROR(IF(AND(ISERROR($E119),ISERROR(INDEX(RestSAF!F$2:F$251,MATCH(RestSA!$C118,RestSAF!$A$2:$A$251,0)))),$E118,INDEX(RestSAF!F$2:F$251,MATCH(RestSA!$C118,RestSAF!$A$2:$A$251,0))),NA())</f>
        <v>#N/A</v>
      </c>
      <c r="K118" s="25"/>
      <c r="L118" s="26"/>
      <c r="M118" s="25"/>
      <c r="N118" s="56">
        <f>E118/GrocerySA!E118</f>
        <v>0.74644401456531639</v>
      </c>
      <c r="O118" s="25"/>
      <c r="P118" s="26"/>
      <c r="Q118" s="25"/>
      <c r="R118" s="56">
        <f>E118+GrocerySA!E118</f>
        <v>61391</v>
      </c>
      <c r="AD118" s="28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</row>
    <row r="119" spans="1:44" x14ac:dyDescent="0.25">
      <c r="A119" s="23">
        <f t="shared" si="10"/>
        <v>10</v>
      </c>
      <c r="B119" s="23">
        <f t="shared" si="11"/>
        <v>2001</v>
      </c>
      <c r="C119" s="23">
        <v>118</v>
      </c>
      <c r="D119" s="24">
        <v>37165</v>
      </c>
      <c r="E119" s="25">
        <f>IF(ISBLANK(table!G119),NA(),table!G119)</f>
        <v>26541</v>
      </c>
      <c r="F119" s="25" t="e">
        <f>IFERROR(IF(AND(ISERROR($E120),ISERROR(INDEX(RestSAF!E$2:E$251,MATCH(RestSA!$C119,RestSAF!$A$2:$A$251,0)))),$E119,INDEX(RestSAF!E$2:E$251,MATCH(RestSA!$C119,RestSAF!$A$2:$A$251,0))),NA())</f>
        <v>#N/A</v>
      </c>
      <c r="G119" s="25" t="e">
        <f>IFERROR(IF(AND(ISERROR($E120),ISERROR(INDEX(RestSAF!C$2:C$251,MATCH(RestSA!$C119,RestSAF!$A$2:$A$251,0)))),$E119,INDEX(RestSAF!C$2:C$251,MATCH(RestSA!$C119,RestSAF!$A$2:$A$251,0))),NA())</f>
        <v>#N/A</v>
      </c>
      <c r="H119" s="26" t="e">
        <f>IFERROR(IF(AND(ISERROR($E120),ISERROR(INDEX(RestSAF!B$2:B$251,MATCH(RestSA!$C119,RestSAF!$A$2:$A$251,0)))),$E119,INDEX(RestSAF!B$2:B$251,MATCH(RestSA!$C119,RestSAF!$A$2:$A$251,0))),NA())</f>
        <v>#N/A</v>
      </c>
      <c r="I119" s="25" t="e">
        <f>IFERROR(IF(AND(ISERROR($E120),ISERROR(INDEX(RestSAF!D$2:D$251,MATCH(RestSA!$C119,RestSAF!$A$2:$A$251,0)))),$E119,INDEX(RestSAF!D$2:D$251,MATCH(RestSA!$C119,RestSAF!$A$2:$A$251,0))),NA())</f>
        <v>#N/A</v>
      </c>
      <c r="J119" s="25" t="e">
        <f>IFERROR(IF(AND(ISERROR($E120),ISERROR(INDEX(RestSAF!F$2:F$251,MATCH(RestSA!$C119,RestSAF!$A$2:$A$251,0)))),$E119,INDEX(RestSAF!F$2:F$251,MATCH(RestSA!$C119,RestSAF!$A$2:$A$251,0))),NA())</f>
        <v>#N/A</v>
      </c>
      <c r="K119" s="25"/>
      <c r="L119" s="26"/>
      <c r="M119" s="25"/>
      <c r="N119" s="56">
        <f>E119/GrocerySA!E119</f>
        <v>0.7525092146299972</v>
      </c>
      <c r="O119" s="25"/>
      <c r="P119" s="26"/>
      <c r="Q119" s="25"/>
      <c r="R119" s="56">
        <f>E119+GrocerySA!E119</f>
        <v>61811</v>
      </c>
      <c r="AD119" s="28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</row>
    <row r="120" spans="1:44" x14ac:dyDescent="0.25">
      <c r="A120" s="23">
        <f t="shared" si="10"/>
        <v>11</v>
      </c>
      <c r="B120" s="23">
        <f t="shared" si="11"/>
        <v>2001</v>
      </c>
      <c r="C120" s="23">
        <v>119</v>
      </c>
      <c r="D120" s="24">
        <v>37196</v>
      </c>
      <c r="E120" s="25">
        <f>IF(ISBLANK(table!G120),NA(),table!G120)</f>
        <v>26597</v>
      </c>
      <c r="F120" s="25" t="e">
        <f>IFERROR(IF(AND(ISERROR($E121),ISERROR(INDEX(RestSAF!E$2:E$251,MATCH(RestSA!$C120,RestSAF!$A$2:$A$251,0)))),$E120,INDEX(RestSAF!E$2:E$251,MATCH(RestSA!$C120,RestSAF!$A$2:$A$251,0))),NA())</f>
        <v>#N/A</v>
      </c>
      <c r="G120" s="25" t="e">
        <f>IFERROR(IF(AND(ISERROR($E121),ISERROR(INDEX(RestSAF!C$2:C$251,MATCH(RestSA!$C120,RestSAF!$A$2:$A$251,0)))),$E120,INDEX(RestSAF!C$2:C$251,MATCH(RestSA!$C120,RestSAF!$A$2:$A$251,0))),NA())</f>
        <v>#N/A</v>
      </c>
      <c r="H120" s="26" t="e">
        <f>IFERROR(IF(AND(ISERROR($E121),ISERROR(INDEX(RestSAF!B$2:B$251,MATCH(RestSA!$C120,RestSAF!$A$2:$A$251,0)))),$E120,INDEX(RestSAF!B$2:B$251,MATCH(RestSA!$C120,RestSAF!$A$2:$A$251,0))),NA())</f>
        <v>#N/A</v>
      </c>
      <c r="I120" s="25" t="e">
        <f>IFERROR(IF(AND(ISERROR($E121),ISERROR(INDEX(RestSAF!D$2:D$251,MATCH(RestSA!$C120,RestSAF!$A$2:$A$251,0)))),$E120,INDEX(RestSAF!D$2:D$251,MATCH(RestSA!$C120,RestSAF!$A$2:$A$251,0))),NA())</f>
        <v>#N/A</v>
      </c>
      <c r="J120" s="25" t="e">
        <f>IFERROR(IF(AND(ISERROR($E121),ISERROR(INDEX(RestSAF!F$2:F$251,MATCH(RestSA!$C120,RestSAF!$A$2:$A$251,0)))),$E120,INDEX(RestSAF!F$2:F$251,MATCH(RestSA!$C120,RestSAF!$A$2:$A$251,0))),NA())</f>
        <v>#N/A</v>
      </c>
      <c r="K120" s="25"/>
      <c r="L120" s="26"/>
      <c r="M120" s="25"/>
      <c r="N120" s="56">
        <f>E120/GrocerySA!E120</f>
        <v>0.75103066583836897</v>
      </c>
      <c r="O120" s="25"/>
      <c r="P120" s="26"/>
      <c r="Q120" s="25"/>
      <c r="R120" s="56">
        <f>E120+GrocerySA!E120</f>
        <v>62011</v>
      </c>
      <c r="AD120" s="28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</row>
    <row r="121" spans="1:44" x14ac:dyDescent="0.25">
      <c r="A121" s="23">
        <f t="shared" si="10"/>
        <v>12</v>
      </c>
      <c r="B121" s="23">
        <f t="shared" si="11"/>
        <v>2001</v>
      </c>
      <c r="C121" s="23">
        <v>120</v>
      </c>
      <c r="D121" s="24">
        <v>37226</v>
      </c>
      <c r="E121" s="25">
        <f>IF(ISBLANK(table!G121),NA(),table!G121)</f>
        <v>27156</v>
      </c>
      <c r="F121" s="25" t="e">
        <f>IFERROR(IF(AND(ISERROR($E122),ISERROR(INDEX(RestSAF!E$2:E$251,MATCH(RestSA!$C121,RestSAF!$A$2:$A$251,0)))),$E121,INDEX(RestSAF!E$2:E$251,MATCH(RestSA!$C121,RestSAF!$A$2:$A$251,0))),NA())</f>
        <v>#N/A</v>
      </c>
      <c r="G121" s="25" t="e">
        <f>IFERROR(IF(AND(ISERROR($E122),ISERROR(INDEX(RestSAF!C$2:C$251,MATCH(RestSA!$C121,RestSAF!$A$2:$A$251,0)))),$E121,INDEX(RestSAF!C$2:C$251,MATCH(RestSA!$C121,RestSAF!$A$2:$A$251,0))),NA())</f>
        <v>#N/A</v>
      </c>
      <c r="H121" s="26" t="e">
        <f>IFERROR(IF(AND(ISERROR($E122),ISERROR(INDEX(RestSAF!B$2:B$251,MATCH(RestSA!$C121,RestSAF!$A$2:$A$251,0)))),$E121,INDEX(RestSAF!B$2:B$251,MATCH(RestSA!$C121,RestSAF!$A$2:$A$251,0))),NA())</f>
        <v>#N/A</v>
      </c>
      <c r="I121" s="25" t="e">
        <f>IFERROR(IF(AND(ISERROR($E122),ISERROR(INDEX(RestSAF!D$2:D$251,MATCH(RestSA!$C121,RestSAF!$A$2:$A$251,0)))),$E121,INDEX(RestSAF!D$2:D$251,MATCH(RestSA!$C121,RestSAF!$A$2:$A$251,0))),NA())</f>
        <v>#N/A</v>
      </c>
      <c r="J121" s="25" t="e">
        <f>IFERROR(IF(AND(ISERROR($E122),ISERROR(INDEX(RestSAF!F$2:F$251,MATCH(RestSA!$C121,RestSAF!$A$2:$A$251,0)))),$E121,INDEX(RestSAF!F$2:F$251,MATCH(RestSA!$C121,RestSAF!$A$2:$A$251,0))),NA())</f>
        <v>#N/A</v>
      </c>
      <c r="K121" s="25"/>
      <c r="L121" s="26"/>
      <c r="M121" s="25"/>
      <c r="N121" s="56">
        <f>E121/GrocerySA!E121</f>
        <v>0.77130197682344925</v>
      </c>
      <c r="O121" s="25"/>
      <c r="P121" s="26"/>
      <c r="Q121" s="25"/>
      <c r="R121" s="56">
        <f>E121+GrocerySA!E121</f>
        <v>62364</v>
      </c>
      <c r="AD121" s="28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</row>
    <row r="122" spans="1:44" x14ac:dyDescent="0.25">
      <c r="A122" s="23">
        <f t="shared" si="10"/>
        <v>1</v>
      </c>
      <c r="B122" s="23">
        <f t="shared" si="11"/>
        <v>2002</v>
      </c>
      <c r="C122" s="23">
        <v>121</v>
      </c>
      <c r="D122" s="24">
        <v>37257</v>
      </c>
      <c r="E122" s="25">
        <f>IF(ISBLANK(table!G122),NA(),table!G122)</f>
        <v>27201</v>
      </c>
      <c r="F122" s="25" t="e">
        <f>IFERROR(IF(AND(ISERROR($E123),ISERROR(INDEX(RestSAF!E$2:E$251,MATCH(RestSA!$C122,RestSAF!$A$2:$A$251,0)))),$E122,INDEX(RestSAF!E$2:E$251,MATCH(RestSA!$C122,RestSAF!$A$2:$A$251,0))),NA())</f>
        <v>#N/A</v>
      </c>
      <c r="G122" s="25" t="e">
        <f>IFERROR(IF(AND(ISERROR($E123),ISERROR(INDEX(RestSAF!C$2:C$251,MATCH(RestSA!$C122,RestSAF!$A$2:$A$251,0)))),$E122,INDEX(RestSAF!C$2:C$251,MATCH(RestSA!$C122,RestSAF!$A$2:$A$251,0))),NA())</f>
        <v>#N/A</v>
      </c>
      <c r="H122" s="26" t="e">
        <f>IFERROR(IF(AND(ISERROR($E123),ISERROR(INDEX(RestSAF!B$2:B$251,MATCH(RestSA!$C122,RestSAF!$A$2:$A$251,0)))),$E122,INDEX(RestSAF!B$2:B$251,MATCH(RestSA!$C122,RestSAF!$A$2:$A$251,0))),NA())</f>
        <v>#N/A</v>
      </c>
      <c r="I122" s="25" t="e">
        <f>IFERROR(IF(AND(ISERROR($E123),ISERROR(INDEX(RestSAF!D$2:D$251,MATCH(RestSA!$C122,RestSAF!$A$2:$A$251,0)))),$E122,INDEX(RestSAF!D$2:D$251,MATCH(RestSA!$C122,RestSAF!$A$2:$A$251,0))),NA())</f>
        <v>#N/A</v>
      </c>
      <c r="J122" s="25" t="e">
        <f>IFERROR(IF(AND(ISERROR($E123),ISERROR(INDEX(RestSAF!F$2:F$251,MATCH(RestSA!$C122,RestSAF!$A$2:$A$251,0)))),$E122,INDEX(RestSAF!F$2:F$251,MATCH(RestSA!$C122,RestSAF!$A$2:$A$251,0))),NA())</f>
        <v>#N/A</v>
      </c>
      <c r="K122" s="25"/>
      <c r="L122" s="26"/>
      <c r="M122" s="25"/>
      <c r="N122" s="56">
        <f>E122/GrocerySA!E122</f>
        <v>0.77429547395388554</v>
      </c>
      <c r="O122" s="25"/>
      <c r="P122" s="26"/>
      <c r="Q122" s="25"/>
      <c r="R122" s="56">
        <f>E122+GrocerySA!E122</f>
        <v>62331</v>
      </c>
      <c r="AD122" s="28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</row>
    <row r="123" spans="1:44" x14ac:dyDescent="0.25">
      <c r="A123" s="23">
        <f t="shared" si="10"/>
        <v>2</v>
      </c>
      <c r="B123" s="23">
        <f t="shared" si="11"/>
        <v>2002</v>
      </c>
      <c r="C123" s="23">
        <v>122</v>
      </c>
      <c r="D123" s="24">
        <v>37288</v>
      </c>
      <c r="E123" s="25">
        <f>IF(ISBLANK(table!G123),NA(),table!G123)</f>
        <v>27384</v>
      </c>
      <c r="F123" s="25" t="e">
        <f>IFERROR(IF(AND(ISERROR($E124),ISERROR(INDEX(RestSAF!E$2:E$251,MATCH(RestSA!$C123,RestSAF!$A$2:$A$251,0)))),$E123,INDEX(RestSAF!E$2:E$251,MATCH(RestSA!$C123,RestSAF!$A$2:$A$251,0))),NA())</f>
        <v>#N/A</v>
      </c>
      <c r="G123" s="25" t="e">
        <f>IFERROR(IF(AND(ISERROR($E124),ISERROR(INDEX(RestSAF!C$2:C$251,MATCH(RestSA!$C123,RestSAF!$A$2:$A$251,0)))),$E123,INDEX(RestSAF!C$2:C$251,MATCH(RestSA!$C123,RestSAF!$A$2:$A$251,0))),NA())</f>
        <v>#N/A</v>
      </c>
      <c r="H123" s="26" t="e">
        <f>IFERROR(IF(AND(ISERROR($E124),ISERROR(INDEX(RestSAF!B$2:B$251,MATCH(RestSA!$C123,RestSAF!$A$2:$A$251,0)))),$E123,INDEX(RestSAF!B$2:B$251,MATCH(RestSA!$C123,RestSAF!$A$2:$A$251,0))),NA())</f>
        <v>#N/A</v>
      </c>
      <c r="I123" s="25" t="e">
        <f>IFERROR(IF(AND(ISERROR($E124),ISERROR(INDEX(RestSAF!D$2:D$251,MATCH(RestSA!$C123,RestSAF!$A$2:$A$251,0)))),$E123,INDEX(RestSAF!D$2:D$251,MATCH(RestSA!$C123,RestSAF!$A$2:$A$251,0))),NA())</f>
        <v>#N/A</v>
      </c>
      <c r="J123" s="25" t="e">
        <f>IFERROR(IF(AND(ISERROR($E124),ISERROR(INDEX(RestSAF!F$2:F$251,MATCH(RestSA!$C123,RestSAF!$A$2:$A$251,0)))),$E123,INDEX(RestSAF!F$2:F$251,MATCH(RestSA!$C123,RestSAF!$A$2:$A$251,0))),NA())</f>
        <v>#N/A</v>
      </c>
      <c r="K123" s="25"/>
      <c r="L123" s="26"/>
      <c r="M123" s="25"/>
      <c r="N123" s="56">
        <f>E123/GrocerySA!E123</f>
        <v>0.77985988494617531</v>
      </c>
      <c r="O123" s="25"/>
      <c r="P123" s="26"/>
      <c r="Q123" s="25"/>
      <c r="R123" s="56">
        <f>E123+GrocerySA!E123</f>
        <v>62498</v>
      </c>
      <c r="AD123" s="28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</row>
    <row r="124" spans="1:44" x14ac:dyDescent="0.25">
      <c r="A124" s="23">
        <f t="shared" si="10"/>
        <v>3</v>
      </c>
      <c r="B124" s="23">
        <f t="shared" si="11"/>
        <v>2002</v>
      </c>
      <c r="C124" s="23">
        <v>123</v>
      </c>
      <c r="D124" s="24">
        <v>37316</v>
      </c>
      <c r="E124" s="25">
        <f>IF(ISBLANK(table!G124),NA(),table!G124)</f>
        <v>27203</v>
      </c>
      <c r="F124" s="25" t="e">
        <f>IFERROR(IF(AND(ISERROR($E125),ISERROR(INDEX(RestSAF!E$2:E$251,MATCH(RestSA!$C124,RestSAF!$A$2:$A$251,0)))),$E124,INDEX(RestSAF!E$2:E$251,MATCH(RestSA!$C124,RestSAF!$A$2:$A$251,0))),NA())</f>
        <v>#N/A</v>
      </c>
      <c r="G124" s="25" t="e">
        <f>IFERROR(IF(AND(ISERROR($E125),ISERROR(INDEX(RestSAF!C$2:C$251,MATCH(RestSA!$C124,RestSAF!$A$2:$A$251,0)))),$E124,INDEX(RestSAF!C$2:C$251,MATCH(RestSA!$C124,RestSAF!$A$2:$A$251,0))),NA())</f>
        <v>#N/A</v>
      </c>
      <c r="H124" s="26" t="e">
        <f>IFERROR(IF(AND(ISERROR($E125),ISERROR(INDEX(RestSAF!B$2:B$251,MATCH(RestSA!$C124,RestSAF!$A$2:$A$251,0)))),$E124,INDEX(RestSAF!B$2:B$251,MATCH(RestSA!$C124,RestSAF!$A$2:$A$251,0))),NA())</f>
        <v>#N/A</v>
      </c>
      <c r="I124" s="25" t="e">
        <f>IFERROR(IF(AND(ISERROR($E125),ISERROR(INDEX(RestSAF!D$2:D$251,MATCH(RestSA!$C124,RestSAF!$A$2:$A$251,0)))),$E124,INDEX(RestSAF!D$2:D$251,MATCH(RestSA!$C124,RestSAF!$A$2:$A$251,0))),NA())</f>
        <v>#N/A</v>
      </c>
      <c r="J124" s="25" t="e">
        <f>IFERROR(IF(AND(ISERROR($E125),ISERROR(INDEX(RestSAF!F$2:F$251,MATCH(RestSA!$C124,RestSAF!$A$2:$A$251,0)))),$E124,INDEX(RestSAF!F$2:F$251,MATCH(RestSA!$C124,RestSAF!$A$2:$A$251,0))),NA())</f>
        <v>#N/A</v>
      </c>
      <c r="K124" s="25"/>
      <c r="L124" s="26"/>
      <c r="M124" s="25"/>
      <c r="N124" s="56">
        <f>E124/GrocerySA!E124</f>
        <v>0.77369169510807734</v>
      </c>
      <c r="O124" s="25"/>
      <c r="P124" s="26"/>
      <c r="Q124" s="25"/>
      <c r="R124" s="56">
        <f>E124+GrocerySA!E124</f>
        <v>62363</v>
      </c>
      <c r="AD124" s="28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</row>
    <row r="125" spans="1:44" x14ac:dyDescent="0.25">
      <c r="A125" s="23">
        <f t="shared" si="10"/>
        <v>4</v>
      </c>
      <c r="B125" s="23">
        <f t="shared" si="11"/>
        <v>2002</v>
      </c>
      <c r="C125" s="23">
        <v>124</v>
      </c>
      <c r="D125" s="24">
        <v>37347</v>
      </c>
      <c r="E125" s="25">
        <f>IF(ISBLANK(table!G125),NA(),table!G125)</f>
        <v>27500</v>
      </c>
      <c r="F125" s="25" t="e">
        <f>IFERROR(IF(AND(ISERROR($E126),ISERROR(INDEX(RestSAF!E$2:E$251,MATCH(RestSA!$C125,RestSAF!$A$2:$A$251,0)))),$E125,INDEX(RestSAF!E$2:E$251,MATCH(RestSA!$C125,RestSAF!$A$2:$A$251,0))),NA())</f>
        <v>#N/A</v>
      </c>
      <c r="G125" s="25" t="e">
        <f>IFERROR(IF(AND(ISERROR($E126),ISERROR(INDEX(RestSAF!C$2:C$251,MATCH(RestSA!$C125,RestSAF!$A$2:$A$251,0)))),$E125,INDEX(RestSAF!C$2:C$251,MATCH(RestSA!$C125,RestSAF!$A$2:$A$251,0))),NA())</f>
        <v>#N/A</v>
      </c>
      <c r="H125" s="26" t="e">
        <f>IFERROR(IF(AND(ISERROR($E126),ISERROR(INDEX(RestSAF!B$2:B$251,MATCH(RestSA!$C125,RestSAF!$A$2:$A$251,0)))),$E125,INDEX(RestSAF!B$2:B$251,MATCH(RestSA!$C125,RestSAF!$A$2:$A$251,0))),NA())</f>
        <v>#N/A</v>
      </c>
      <c r="I125" s="25" t="e">
        <f>IFERROR(IF(AND(ISERROR($E126),ISERROR(INDEX(RestSAF!D$2:D$251,MATCH(RestSA!$C125,RestSAF!$A$2:$A$251,0)))),$E125,INDEX(RestSAF!D$2:D$251,MATCH(RestSA!$C125,RestSAF!$A$2:$A$251,0))),NA())</f>
        <v>#N/A</v>
      </c>
      <c r="J125" s="25" t="e">
        <f>IFERROR(IF(AND(ISERROR($E126),ISERROR(INDEX(RestSAF!F$2:F$251,MATCH(RestSA!$C125,RestSAF!$A$2:$A$251,0)))),$E125,INDEX(RestSAF!F$2:F$251,MATCH(RestSA!$C125,RestSAF!$A$2:$A$251,0))),NA())</f>
        <v>#N/A</v>
      </c>
      <c r="K125" s="25"/>
      <c r="L125" s="26"/>
      <c r="M125" s="25"/>
      <c r="N125" s="56">
        <f>E125/GrocerySA!E125</f>
        <v>0.78961725098343238</v>
      </c>
      <c r="O125" s="25"/>
      <c r="P125" s="26"/>
      <c r="Q125" s="25"/>
      <c r="R125" s="56">
        <f>E125+GrocerySA!E125</f>
        <v>62327</v>
      </c>
      <c r="AD125" s="28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</row>
    <row r="126" spans="1:44" x14ac:dyDescent="0.25">
      <c r="A126" s="23">
        <f t="shared" si="10"/>
        <v>5</v>
      </c>
      <c r="B126" s="23">
        <f t="shared" si="11"/>
        <v>2002</v>
      </c>
      <c r="C126" s="23">
        <v>125</v>
      </c>
      <c r="D126" s="24">
        <v>37377</v>
      </c>
      <c r="E126" s="25">
        <f>IF(ISBLANK(table!G126),NA(),table!G126)</f>
        <v>27378</v>
      </c>
      <c r="F126" s="25" t="e">
        <f>IFERROR(IF(AND(ISERROR($E127),ISERROR(INDEX(RestSAF!E$2:E$251,MATCH(RestSA!$C126,RestSAF!$A$2:$A$251,0)))),$E126,INDEX(RestSAF!E$2:E$251,MATCH(RestSA!$C126,RestSAF!$A$2:$A$251,0))),NA())</f>
        <v>#N/A</v>
      </c>
      <c r="G126" s="25" t="e">
        <f>IFERROR(IF(AND(ISERROR($E127),ISERROR(INDEX(RestSAF!C$2:C$251,MATCH(RestSA!$C126,RestSAF!$A$2:$A$251,0)))),$E126,INDEX(RestSAF!C$2:C$251,MATCH(RestSA!$C126,RestSAF!$A$2:$A$251,0))),NA())</f>
        <v>#N/A</v>
      </c>
      <c r="H126" s="26" t="e">
        <f>IFERROR(IF(AND(ISERROR($E127),ISERROR(INDEX(RestSAF!B$2:B$251,MATCH(RestSA!$C126,RestSAF!$A$2:$A$251,0)))),$E126,INDEX(RestSAF!B$2:B$251,MATCH(RestSA!$C126,RestSAF!$A$2:$A$251,0))),NA())</f>
        <v>#N/A</v>
      </c>
      <c r="I126" s="25" t="e">
        <f>IFERROR(IF(AND(ISERROR($E127),ISERROR(INDEX(RestSAF!D$2:D$251,MATCH(RestSA!$C126,RestSAF!$A$2:$A$251,0)))),$E126,INDEX(RestSAF!D$2:D$251,MATCH(RestSA!$C126,RestSAF!$A$2:$A$251,0))),NA())</f>
        <v>#N/A</v>
      </c>
      <c r="J126" s="25" t="e">
        <f>IFERROR(IF(AND(ISERROR($E127),ISERROR(INDEX(RestSAF!F$2:F$251,MATCH(RestSA!$C126,RestSAF!$A$2:$A$251,0)))),$E126,INDEX(RestSAF!F$2:F$251,MATCH(RestSA!$C126,RestSAF!$A$2:$A$251,0))),NA())</f>
        <v>#N/A</v>
      </c>
      <c r="K126" s="25"/>
      <c r="L126" s="26"/>
      <c r="M126" s="25"/>
      <c r="N126" s="56">
        <f>E126/GrocerySA!E126</f>
        <v>0.78354941186571647</v>
      </c>
      <c r="O126" s="25"/>
      <c r="P126" s="26"/>
      <c r="Q126" s="25"/>
      <c r="R126" s="56">
        <f>E126+GrocerySA!E126</f>
        <v>62319</v>
      </c>
      <c r="AD126" s="28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</row>
    <row r="127" spans="1:44" x14ac:dyDescent="0.25">
      <c r="A127" s="23">
        <f t="shared" si="10"/>
        <v>6</v>
      </c>
      <c r="B127" s="23">
        <f t="shared" si="11"/>
        <v>2002</v>
      </c>
      <c r="C127" s="23">
        <v>126</v>
      </c>
      <c r="D127" s="24">
        <v>37408</v>
      </c>
      <c r="E127" s="25">
        <f>IF(ISBLANK(table!G127),NA(),table!G127)</f>
        <v>27586</v>
      </c>
      <c r="F127" s="25" t="e">
        <f>IFERROR(IF(AND(ISERROR($E128),ISERROR(INDEX(RestSAF!E$2:E$251,MATCH(RestSA!$C127,RestSAF!$A$2:$A$251,0)))),$E127,INDEX(RestSAF!E$2:E$251,MATCH(RestSA!$C127,RestSAF!$A$2:$A$251,0))),NA())</f>
        <v>#N/A</v>
      </c>
      <c r="G127" s="25" t="e">
        <f>IFERROR(IF(AND(ISERROR($E128),ISERROR(INDEX(RestSAF!C$2:C$251,MATCH(RestSA!$C127,RestSAF!$A$2:$A$251,0)))),$E127,INDEX(RestSAF!C$2:C$251,MATCH(RestSA!$C127,RestSAF!$A$2:$A$251,0))),NA())</f>
        <v>#N/A</v>
      </c>
      <c r="H127" s="26" t="e">
        <f>IFERROR(IF(AND(ISERROR($E128),ISERROR(INDEX(RestSAF!B$2:B$251,MATCH(RestSA!$C127,RestSAF!$A$2:$A$251,0)))),$E127,INDEX(RestSAF!B$2:B$251,MATCH(RestSA!$C127,RestSAF!$A$2:$A$251,0))),NA())</f>
        <v>#N/A</v>
      </c>
      <c r="I127" s="25" t="e">
        <f>IFERROR(IF(AND(ISERROR($E128),ISERROR(INDEX(RestSAF!D$2:D$251,MATCH(RestSA!$C127,RestSAF!$A$2:$A$251,0)))),$E127,INDEX(RestSAF!D$2:D$251,MATCH(RestSA!$C127,RestSAF!$A$2:$A$251,0))),NA())</f>
        <v>#N/A</v>
      </c>
      <c r="J127" s="25" t="e">
        <f>IFERROR(IF(AND(ISERROR($E128),ISERROR(INDEX(RestSAF!F$2:F$251,MATCH(RestSA!$C127,RestSAF!$A$2:$A$251,0)))),$E127,INDEX(RestSAF!F$2:F$251,MATCH(RestSA!$C127,RestSAF!$A$2:$A$251,0))),NA())</f>
        <v>#N/A</v>
      </c>
      <c r="K127" s="25"/>
      <c r="L127" s="26"/>
      <c r="M127" s="25"/>
      <c r="N127" s="56">
        <f>E127/GrocerySA!E127</f>
        <v>0.78968310766324101</v>
      </c>
      <c r="O127" s="25"/>
      <c r="P127" s="26"/>
      <c r="Q127" s="25"/>
      <c r="R127" s="56">
        <f>E127+GrocerySA!E127</f>
        <v>62519</v>
      </c>
      <c r="AD127" s="28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</row>
    <row r="128" spans="1:44" x14ac:dyDescent="0.25">
      <c r="A128" s="23">
        <f t="shared" si="10"/>
        <v>7</v>
      </c>
      <c r="B128" s="23">
        <f t="shared" si="11"/>
        <v>2002</v>
      </c>
      <c r="C128" s="23">
        <v>127</v>
      </c>
      <c r="D128" s="24">
        <v>37438</v>
      </c>
      <c r="E128" s="25">
        <f>IF(ISBLANK(table!G128),NA(),table!G128)</f>
        <v>27616</v>
      </c>
      <c r="F128" s="25" t="e">
        <f>IFERROR(IF(AND(ISERROR($E129),ISERROR(INDEX(RestSAF!E$2:E$251,MATCH(RestSA!$C128,RestSAF!$A$2:$A$251,0)))),$E128,INDEX(RestSAF!E$2:E$251,MATCH(RestSA!$C128,RestSAF!$A$2:$A$251,0))),NA())</f>
        <v>#N/A</v>
      </c>
      <c r="G128" s="25" t="e">
        <f>IFERROR(IF(AND(ISERROR($E129),ISERROR(INDEX(RestSAF!C$2:C$251,MATCH(RestSA!$C128,RestSAF!$A$2:$A$251,0)))),$E128,INDEX(RestSAF!C$2:C$251,MATCH(RestSA!$C128,RestSAF!$A$2:$A$251,0))),NA())</f>
        <v>#N/A</v>
      </c>
      <c r="H128" s="26" t="e">
        <f>IFERROR(IF(AND(ISERROR($E129),ISERROR(INDEX(RestSAF!B$2:B$251,MATCH(RestSA!$C128,RestSAF!$A$2:$A$251,0)))),$E128,INDEX(RestSAF!B$2:B$251,MATCH(RestSA!$C128,RestSAF!$A$2:$A$251,0))),NA())</f>
        <v>#N/A</v>
      </c>
      <c r="I128" s="25" t="e">
        <f>IFERROR(IF(AND(ISERROR($E129),ISERROR(INDEX(RestSAF!D$2:D$251,MATCH(RestSA!$C128,RestSAF!$A$2:$A$251,0)))),$E128,INDEX(RestSAF!D$2:D$251,MATCH(RestSA!$C128,RestSAF!$A$2:$A$251,0))),NA())</f>
        <v>#N/A</v>
      </c>
      <c r="J128" s="25" t="e">
        <f>IFERROR(IF(AND(ISERROR($E129),ISERROR(INDEX(RestSAF!F$2:F$251,MATCH(RestSA!$C128,RestSAF!$A$2:$A$251,0)))),$E128,INDEX(RestSAF!F$2:F$251,MATCH(RestSA!$C128,RestSAF!$A$2:$A$251,0))),NA())</f>
        <v>#N/A</v>
      </c>
      <c r="K128" s="25"/>
      <c r="L128" s="26"/>
      <c r="M128" s="25"/>
      <c r="N128" s="56">
        <f>E128/GrocerySA!E128</f>
        <v>0.78803789521744094</v>
      </c>
      <c r="O128" s="25"/>
      <c r="P128" s="26"/>
      <c r="Q128" s="25"/>
      <c r="R128" s="56">
        <f>E128+GrocerySA!E128</f>
        <v>62660</v>
      </c>
      <c r="AD128" s="28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</row>
    <row r="129" spans="1:44" x14ac:dyDescent="0.25">
      <c r="A129" s="23">
        <f t="shared" si="10"/>
        <v>8</v>
      </c>
      <c r="B129" s="23">
        <f t="shared" si="11"/>
        <v>2002</v>
      </c>
      <c r="C129" s="23">
        <v>128</v>
      </c>
      <c r="D129" s="24">
        <v>37469</v>
      </c>
      <c r="E129" s="25">
        <f>IF(ISBLANK(table!G129),NA(),table!G129)</f>
        <v>27607</v>
      </c>
      <c r="F129" s="25" t="e">
        <f>IFERROR(IF(AND(ISERROR($E130),ISERROR(INDEX(RestSAF!E$2:E$251,MATCH(RestSA!$C129,RestSAF!$A$2:$A$251,0)))),$E129,INDEX(RestSAF!E$2:E$251,MATCH(RestSA!$C129,RestSAF!$A$2:$A$251,0))),NA())</f>
        <v>#N/A</v>
      </c>
      <c r="G129" s="25" t="e">
        <f>IFERROR(IF(AND(ISERROR($E130),ISERROR(INDEX(RestSAF!C$2:C$251,MATCH(RestSA!$C129,RestSAF!$A$2:$A$251,0)))),$E129,INDEX(RestSAF!C$2:C$251,MATCH(RestSA!$C129,RestSAF!$A$2:$A$251,0))),NA())</f>
        <v>#N/A</v>
      </c>
      <c r="H129" s="26" t="e">
        <f>IFERROR(IF(AND(ISERROR($E130),ISERROR(INDEX(RestSAF!B$2:B$251,MATCH(RestSA!$C129,RestSAF!$A$2:$A$251,0)))),$E129,INDEX(RestSAF!B$2:B$251,MATCH(RestSA!$C129,RestSAF!$A$2:$A$251,0))),NA())</f>
        <v>#N/A</v>
      </c>
      <c r="I129" s="25" t="e">
        <f>IFERROR(IF(AND(ISERROR($E130),ISERROR(INDEX(RestSAF!D$2:D$251,MATCH(RestSA!$C129,RestSAF!$A$2:$A$251,0)))),$E129,INDEX(RestSAF!D$2:D$251,MATCH(RestSA!$C129,RestSAF!$A$2:$A$251,0))),NA())</f>
        <v>#N/A</v>
      </c>
      <c r="J129" s="25" t="e">
        <f>IFERROR(IF(AND(ISERROR($E130),ISERROR(INDEX(RestSAF!F$2:F$251,MATCH(RestSA!$C129,RestSAF!$A$2:$A$251,0)))),$E129,INDEX(RestSAF!F$2:F$251,MATCH(RestSA!$C129,RestSAF!$A$2:$A$251,0))),NA())</f>
        <v>#N/A</v>
      </c>
      <c r="K129" s="25"/>
      <c r="L129" s="26"/>
      <c r="M129" s="25"/>
      <c r="N129" s="56">
        <f>E129/GrocerySA!E129</f>
        <v>0.79162126512588171</v>
      </c>
      <c r="O129" s="25"/>
      <c r="P129" s="26"/>
      <c r="Q129" s="25"/>
      <c r="R129" s="56">
        <f>E129+GrocerySA!E129</f>
        <v>62481</v>
      </c>
      <c r="AD129" s="28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</row>
    <row r="130" spans="1:44" x14ac:dyDescent="0.25">
      <c r="A130" s="23">
        <f t="shared" si="10"/>
        <v>9</v>
      </c>
      <c r="B130" s="23">
        <f t="shared" si="11"/>
        <v>2002</v>
      </c>
      <c r="C130" s="23">
        <v>129</v>
      </c>
      <c r="D130" s="24">
        <v>37500</v>
      </c>
      <c r="E130" s="25">
        <f>IF(ISBLANK(table!G130),NA(),table!G130)</f>
        <v>27784</v>
      </c>
      <c r="F130" s="25" t="e">
        <f>IFERROR(IF(AND(ISERROR($E131),ISERROR(INDEX(RestSAF!E$2:E$251,MATCH(RestSA!$C130,RestSAF!$A$2:$A$251,0)))),$E130,INDEX(RestSAF!E$2:E$251,MATCH(RestSA!$C130,RestSAF!$A$2:$A$251,0))),NA())</f>
        <v>#N/A</v>
      </c>
      <c r="G130" s="25" t="e">
        <f>IFERROR(IF(AND(ISERROR($E131),ISERROR(INDEX(RestSAF!C$2:C$251,MATCH(RestSA!$C130,RestSAF!$A$2:$A$251,0)))),$E130,INDEX(RestSAF!C$2:C$251,MATCH(RestSA!$C130,RestSAF!$A$2:$A$251,0))),NA())</f>
        <v>#N/A</v>
      </c>
      <c r="H130" s="26" t="e">
        <f>IFERROR(IF(AND(ISERROR($E131),ISERROR(INDEX(RestSAF!B$2:B$251,MATCH(RestSA!$C130,RestSAF!$A$2:$A$251,0)))),$E130,INDEX(RestSAF!B$2:B$251,MATCH(RestSA!$C130,RestSAF!$A$2:$A$251,0))),NA())</f>
        <v>#N/A</v>
      </c>
      <c r="I130" s="25" t="e">
        <f>IFERROR(IF(AND(ISERROR($E131),ISERROR(INDEX(RestSAF!D$2:D$251,MATCH(RestSA!$C130,RestSAF!$A$2:$A$251,0)))),$E130,INDEX(RestSAF!D$2:D$251,MATCH(RestSA!$C130,RestSAF!$A$2:$A$251,0))),NA())</f>
        <v>#N/A</v>
      </c>
      <c r="J130" s="25" t="e">
        <f>IFERROR(IF(AND(ISERROR($E131),ISERROR(INDEX(RestSAF!F$2:F$251,MATCH(RestSA!$C130,RestSAF!$A$2:$A$251,0)))),$E130,INDEX(RestSAF!F$2:F$251,MATCH(RestSA!$C130,RestSAF!$A$2:$A$251,0))),NA())</f>
        <v>#N/A</v>
      </c>
      <c r="K130" s="25"/>
      <c r="L130" s="26"/>
      <c r="M130" s="25"/>
      <c r="N130" s="56">
        <f>E130/GrocerySA!E130</f>
        <v>0.79690233758783879</v>
      </c>
      <c r="O130" s="25"/>
      <c r="P130" s="26"/>
      <c r="Q130" s="25"/>
      <c r="R130" s="56">
        <f>E130+GrocerySA!E130</f>
        <v>62649</v>
      </c>
      <c r="AD130" s="28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</row>
    <row r="131" spans="1:44" x14ac:dyDescent="0.25">
      <c r="A131" s="23">
        <f t="shared" ref="A131:A194" si="12">MONTH(D131)</f>
        <v>10</v>
      </c>
      <c r="B131" s="23">
        <f t="shared" ref="B131:B194" si="13">YEAR(D131)</f>
        <v>2002</v>
      </c>
      <c r="C131" s="23">
        <v>130</v>
      </c>
      <c r="D131" s="24">
        <v>37530</v>
      </c>
      <c r="E131" s="25">
        <f>IF(ISBLANK(table!G131),NA(),table!G131)</f>
        <v>27623</v>
      </c>
      <c r="F131" s="25" t="e">
        <f>IFERROR(IF(AND(ISERROR($E132),ISERROR(INDEX(RestSAF!E$2:E$251,MATCH(RestSA!$C131,RestSAF!$A$2:$A$251,0)))),$E131,INDEX(RestSAF!E$2:E$251,MATCH(RestSA!$C131,RestSAF!$A$2:$A$251,0))),NA())</f>
        <v>#N/A</v>
      </c>
      <c r="G131" s="25" t="e">
        <f>IFERROR(IF(AND(ISERROR($E132),ISERROR(INDEX(RestSAF!C$2:C$251,MATCH(RestSA!$C131,RestSAF!$A$2:$A$251,0)))),$E131,INDEX(RestSAF!C$2:C$251,MATCH(RestSA!$C131,RestSAF!$A$2:$A$251,0))),NA())</f>
        <v>#N/A</v>
      </c>
      <c r="H131" s="26" t="e">
        <f>IFERROR(IF(AND(ISERROR($E132),ISERROR(INDEX(RestSAF!B$2:B$251,MATCH(RestSA!$C131,RestSAF!$A$2:$A$251,0)))),$E131,INDEX(RestSAF!B$2:B$251,MATCH(RestSA!$C131,RestSAF!$A$2:$A$251,0))),NA())</f>
        <v>#N/A</v>
      </c>
      <c r="I131" s="25" t="e">
        <f>IFERROR(IF(AND(ISERROR($E132),ISERROR(INDEX(RestSAF!D$2:D$251,MATCH(RestSA!$C131,RestSAF!$A$2:$A$251,0)))),$E131,INDEX(RestSAF!D$2:D$251,MATCH(RestSA!$C131,RestSAF!$A$2:$A$251,0))),NA())</f>
        <v>#N/A</v>
      </c>
      <c r="J131" s="25" t="e">
        <f>IFERROR(IF(AND(ISERROR($E132),ISERROR(INDEX(RestSAF!F$2:F$251,MATCH(RestSA!$C131,RestSAF!$A$2:$A$251,0)))),$E131,INDEX(RestSAF!F$2:F$251,MATCH(RestSA!$C131,RestSAF!$A$2:$A$251,0))),NA())</f>
        <v>#N/A</v>
      </c>
      <c r="K131" s="25"/>
      <c r="L131" s="26"/>
      <c r="M131" s="25"/>
      <c r="N131" s="56">
        <f>E131/GrocerySA!E131</f>
        <v>0.78945412975135754</v>
      </c>
      <c r="O131" s="25"/>
      <c r="P131" s="26"/>
      <c r="Q131" s="25"/>
      <c r="R131" s="56">
        <f>E131+GrocerySA!E131</f>
        <v>62613</v>
      </c>
      <c r="AD131" s="28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</row>
    <row r="132" spans="1:44" x14ac:dyDescent="0.25">
      <c r="A132" s="23">
        <f t="shared" si="12"/>
        <v>11</v>
      </c>
      <c r="B132" s="23">
        <f t="shared" si="13"/>
        <v>2002</v>
      </c>
      <c r="C132" s="23">
        <v>131</v>
      </c>
      <c r="D132" s="24">
        <v>37561</v>
      </c>
      <c r="E132" s="25">
        <f>IF(ISBLANK(table!G132),NA(),table!G132)</f>
        <v>27916</v>
      </c>
      <c r="F132" s="25" t="e">
        <f>IFERROR(IF(AND(ISERROR($E133),ISERROR(INDEX(RestSAF!E$2:E$251,MATCH(RestSA!$C132,RestSAF!$A$2:$A$251,0)))),$E132,INDEX(RestSAF!E$2:E$251,MATCH(RestSA!$C132,RestSAF!$A$2:$A$251,0))),NA())</f>
        <v>#N/A</v>
      </c>
      <c r="G132" s="25" t="e">
        <f>IFERROR(IF(AND(ISERROR($E133),ISERROR(INDEX(RestSAF!C$2:C$251,MATCH(RestSA!$C132,RestSAF!$A$2:$A$251,0)))),$E132,INDEX(RestSAF!C$2:C$251,MATCH(RestSA!$C132,RestSAF!$A$2:$A$251,0))),NA())</f>
        <v>#N/A</v>
      </c>
      <c r="H132" s="26" t="e">
        <f>IFERROR(IF(AND(ISERROR($E133),ISERROR(INDEX(RestSAF!B$2:B$251,MATCH(RestSA!$C132,RestSAF!$A$2:$A$251,0)))),$E132,INDEX(RestSAF!B$2:B$251,MATCH(RestSA!$C132,RestSAF!$A$2:$A$251,0))),NA())</f>
        <v>#N/A</v>
      </c>
      <c r="I132" s="25" t="e">
        <f>IFERROR(IF(AND(ISERROR($E133),ISERROR(INDEX(RestSAF!D$2:D$251,MATCH(RestSA!$C132,RestSAF!$A$2:$A$251,0)))),$E132,INDEX(RestSAF!D$2:D$251,MATCH(RestSA!$C132,RestSAF!$A$2:$A$251,0))),NA())</f>
        <v>#N/A</v>
      </c>
      <c r="J132" s="25" t="e">
        <f>IFERROR(IF(AND(ISERROR($E133),ISERROR(INDEX(RestSAF!F$2:F$251,MATCH(RestSA!$C132,RestSAF!$A$2:$A$251,0)))),$E132,INDEX(RestSAF!F$2:F$251,MATCH(RestSA!$C132,RestSAF!$A$2:$A$251,0))),NA())</f>
        <v>#N/A</v>
      </c>
      <c r="K132" s="25"/>
      <c r="L132" s="26"/>
      <c r="M132" s="25"/>
      <c r="N132" s="56">
        <f>E132/GrocerySA!E132</f>
        <v>0.79403817163011636</v>
      </c>
      <c r="O132" s="25"/>
      <c r="P132" s="26"/>
      <c r="Q132" s="25"/>
      <c r="R132" s="56">
        <f>E132+GrocerySA!E132</f>
        <v>63073</v>
      </c>
      <c r="AD132" s="28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</row>
    <row r="133" spans="1:44" x14ac:dyDescent="0.25">
      <c r="A133" s="23">
        <f t="shared" si="12"/>
        <v>12</v>
      </c>
      <c r="B133" s="23">
        <f t="shared" si="13"/>
        <v>2002</v>
      </c>
      <c r="C133" s="23">
        <v>132</v>
      </c>
      <c r="D133" s="24">
        <v>37591</v>
      </c>
      <c r="E133" s="25">
        <f>IF(ISBLANK(table!G133),NA(),table!G133)</f>
        <v>28017</v>
      </c>
      <c r="F133" s="25" t="e">
        <f>IFERROR(IF(AND(ISERROR($E134),ISERROR(INDEX(RestSAF!E$2:E$251,MATCH(RestSA!$C133,RestSAF!$A$2:$A$251,0)))),$E133,INDEX(RestSAF!E$2:E$251,MATCH(RestSA!$C133,RestSAF!$A$2:$A$251,0))),NA())</f>
        <v>#N/A</v>
      </c>
      <c r="G133" s="25" t="e">
        <f>IFERROR(IF(AND(ISERROR($E134),ISERROR(INDEX(RestSAF!C$2:C$251,MATCH(RestSA!$C133,RestSAF!$A$2:$A$251,0)))),$E133,INDEX(RestSAF!C$2:C$251,MATCH(RestSA!$C133,RestSAF!$A$2:$A$251,0))),NA())</f>
        <v>#N/A</v>
      </c>
      <c r="H133" s="26" t="e">
        <f>IFERROR(IF(AND(ISERROR($E134),ISERROR(INDEX(RestSAF!B$2:B$251,MATCH(RestSA!$C133,RestSAF!$A$2:$A$251,0)))),$E133,INDEX(RestSAF!B$2:B$251,MATCH(RestSA!$C133,RestSAF!$A$2:$A$251,0))),NA())</f>
        <v>#N/A</v>
      </c>
      <c r="I133" s="25" t="e">
        <f>IFERROR(IF(AND(ISERROR($E134),ISERROR(INDEX(RestSAF!D$2:D$251,MATCH(RestSA!$C133,RestSAF!$A$2:$A$251,0)))),$E133,INDEX(RestSAF!D$2:D$251,MATCH(RestSA!$C133,RestSAF!$A$2:$A$251,0))),NA())</f>
        <v>#N/A</v>
      </c>
      <c r="J133" s="25" t="e">
        <f>IFERROR(IF(AND(ISERROR($E134),ISERROR(INDEX(RestSAF!F$2:F$251,MATCH(RestSA!$C133,RestSAF!$A$2:$A$251,0)))),$E133,INDEX(RestSAF!F$2:F$251,MATCH(RestSA!$C133,RestSAF!$A$2:$A$251,0))),NA())</f>
        <v>#N/A</v>
      </c>
      <c r="K133" s="25"/>
      <c r="L133" s="26"/>
      <c r="M133" s="25"/>
      <c r="N133" s="56">
        <f>E133/GrocerySA!E133</f>
        <v>0.79465070766089008</v>
      </c>
      <c r="O133" s="25"/>
      <c r="P133" s="26"/>
      <c r="Q133" s="25"/>
      <c r="R133" s="56">
        <f>E133+GrocerySA!E133</f>
        <v>63274</v>
      </c>
      <c r="AD133" s="28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</row>
    <row r="134" spans="1:44" x14ac:dyDescent="0.25">
      <c r="A134" s="23">
        <f t="shared" si="12"/>
        <v>1</v>
      </c>
      <c r="B134" s="23">
        <f t="shared" si="13"/>
        <v>2003</v>
      </c>
      <c r="C134" s="23">
        <v>133</v>
      </c>
      <c r="D134" s="24">
        <v>37622</v>
      </c>
      <c r="E134" s="25">
        <f>IF(ISBLANK(table!G134),NA(),table!G134)</f>
        <v>28018</v>
      </c>
      <c r="F134" s="25" t="e">
        <f>IFERROR(IF(AND(ISERROR($E135),ISERROR(INDEX(RestSAF!E$2:E$251,MATCH(RestSA!$C134,RestSAF!$A$2:$A$251,0)))),$E134,INDEX(RestSAF!E$2:E$251,MATCH(RestSA!$C134,RestSAF!$A$2:$A$251,0))),NA())</f>
        <v>#N/A</v>
      </c>
      <c r="G134" s="25" t="e">
        <f>IFERROR(IF(AND(ISERROR($E135),ISERROR(INDEX(RestSAF!C$2:C$251,MATCH(RestSA!$C134,RestSAF!$A$2:$A$251,0)))),$E134,INDEX(RestSAF!C$2:C$251,MATCH(RestSA!$C134,RestSAF!$A$2:$A$251,0))),NA())</f>
        <v>#N/A</v>
      </c>
      <c r="H134" s="26" t="e">
        <f>IFERROR(IF(AND(ISERROR($E135),ISERROR(INDEX(RestSAF!B$2:B$251,MATCH(RestSA!$C134,RestSAF!$A$2:$A$251,0)))),$E134,INDEX(RestSAF!B$2:B$251,MATCH(RestSA!$C134,RestSAF!$A$2:$A$251,0))),NA())</f>
        <v>#N/A</v>
      </c>
      <c r="I134" s="25" t="e">
        <f>IFERROR(IF(AND(ISERROR($E135),ISERROR(INDEX(RestSAF!D$2:D$251,MATCH(RestSA!$C134,RestSAF!$A$2:$A$251,0)))),$E134,INDEX(RestSAF!D$2:D$251,MATCH(RestSA!$C134,RestSAF!$A$2:$A$251,0))),NA())</f>
        <v>#N/A</v>
      </c>
      <c r="J134" s="25" t="e">
        <f>IFERROR(IF(AND(ISERROR($E135),ISERROR(INDEX(RestSAF!F$2:F$251,MATCH(RestSA!$C134,RestSAF!$A$2:$A$251,0)))),$E134,INDEX(RestSAF!F$2:F$251,MATCH(RestSA!$C134,RestSAF!$A$2:$A$251,0))),NA())</f>
        <v>#N/A</v>
      </c>
      <c r="K134" s="25"/>
      <c r="L134" s="26"/>
      <c r="M134" s="25"/>
      <c r="N134" s="56">
        <f>E134/GrocerySA!E134</f>
        <v>0.78550001401777458</v>
      </c>
      <c r="O134" s="25"/>
      <c r="P134" s="26"/>
      <c r="Q134" s="25"/>
      <c r="R134" s="56">
        <f>E134+GrocerySA!E134</f>
        <v>63687</v>
      </c>
      <c r="AD134" s="28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</row>
    <row r="135" spans="1:44" x14ac:dyDescent="0.25">
      <c r="A135" s="23">
        <f t="shared" si="12"/>
        <v>2</v>
      </c>
      <c r="B135" s="23">
        <f t="shared" si="13"/>
        <v>2003</v>
      </c>
      <c r="C135" s="23">
        <v>134</v>
      </c>
      <c r="D135" s="24">
        <v>37653</v>
      </c>
      <c r="E135" s="25">
        <f>IF(ISBLANK(table!G135),NA(),table!G135)</f>
        <v>27979</v>
      </c>
      <c r="F135" s="25" t="e">
        <f>IFERROR(IF(AND(ISERROR($E136),ISERROR(INDEX(RestSAF!E$2:E$251,MATCH(RestSA!$C135,RestSAF!$A$2:$A$251,0)))),$E135,INDEX(RestSAF!E$2:E$251,MATCH(RestSA!$C135,RestSAF!$A$2:$A$251,0))),NA())</f>
        <v>#N/A</v>
      </c>
      <c r="G135" s="25" t="e">
        <f>IFERROR(IF(AND(ISERROR($E136),ISERROR(INDEX(RestSAF!C$2:C$251,MATCH(RestSA!$C135,RestSAF!$A$2:$A$251,0)))),$E135,INDEX(RestSAF!C$2:C$251,MATCH(RestSA!$C135,RestSAF!$A$2:$A$251,0))),NA())</f>
        <v>#N/A</v>
      </c>
      <c r="H135" s="26" t="e">
        <f>IFERROR(IF(AND(ISERROR($E136),ISERROR(INDEX(RestSAF!B$2:B$251,MATCH(RestSA!$C135,RestSAF!$A$2:$A$251,0)))),$E135,INDEX(RestSAF!B$2:B$251,MATCH(RestSA!$C135,RestSAF!$A$2:$A$251,0))),NA())</f>
        <v>#N/A</v>
      </c>
      <c r="I135" s="25" t="e">
        <f>IFERROR(IF(AND(ISERROR($E136),ISERROR(INDEX(RestSAF!D$2:D$251,MATCH(RestSA!$C135,RestSAF!$A$2:$A$251,0)))),$E135,INDEX(RestSAF!D$2:D$251,MATCH(RestSA!$C135,RestSAF!$A$2:$A$251,0))),NA())</f>
        <v>#N/A</v>
      </c>
      <c r="J135" s="25" t="e">
        <f>IFERROR(IF(AND(ISERROR($E136),ISERROR(INDEX(RestSAF!F$2:F$251,MATCH(RestSA!$C135,RestSAF!$A$2:$A$251,0)))),$E135,INDEX(RestSAF!F$2:F$251,MATCH(RestSA!$C135,RestSAF!$A$2:$A$251,0))),NA())</f>
        <v>#N/A</v>
      </c>
      <c r="K135" s="25"/>
      <c r="L135" s="26"/>
      <c r="M135" s="25"/>
      <c r="N135" s="56">
        <f>E135/GrocerySA!E135</f>
        <v>0.78658982288445323</v>
      </c>
      <c r="O135" s="25"/>
      <c r="P135" s="26"/>
      <c r="Q135" s="25"/>
      <c r="R135" s="56">
        <f>E135+GrocerySA!E135</f>
        <v>63549</v>
      </c>
      <c r="AD135" s="28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</row>
    <row r="136" spans="1:44" x14ac:dyDescent="0.25">
      <c r="A136" s="23">
        <f t="shared" si="12"/>
        <v>3</v>
      </c>
      <c r="B136" s="23">
        <f t="shared" si="13"/>
        <v>2003</v>
      </c>
      <c r="C136" s="23">
        <v>135</v>
      </c>
      <c r="D136" s="24">
        <v>37681</v>
      </c>
      <c r="E136" s="25">
        <f>IF(ISBLANK(table!G136),NA(),table!G136)</f>
        <v>28505</v>
      </c>
      <c r="F136" s="25" t="e">
        <f>IFERROR(IF(AND(ISERROR($E137),ISERROR(INDEX(RestSAF!E$2:E$251,MATCH(RestSA!$C136,RestSAF!$A$2:$A$251,0)))),$E136,INDEX(RestSAF!E$2:E$251,MATCH(RestSA!$C136,RestSAF!$A$2:$A$251,0))),NA())</f>
        <v>#N/A</v>
      </c>
      <c r="G136" s="25" t="e">
        <f>IFERROR(IF(AND(ISERROR($E137),ISERROR(INDEX(RestSAF!C$2:C$251,MATCH(RestSA!$C136,RestSAF!$A$2:$A$251,0)))),$E136,INDEX(RestSAF!C$2:C$251,MATCH(RestSA!$C136,RestSAF!$A$2:$A$251,0))),NA())</f>
        <v>#N/A</v>
      </c>
      <c r="H136" s="26" t="e">
        <f>IFERROR(IF(AND(ISERROR($E137),ISERROR(INDEX(RestSAF!B$2:B$251,MATCH(RestSA!$C136,RestSAF!$A$2:$A$251,0)))),$E136,INDEX(RestSAF!B$2:B$251,MATCH(RestSA!$C136,RestSAF!$A$2:$A$251,0))),NA())</f>
        <v>#N/A</v>
      </c>
      <c r="I136" s="25" t="e">
        <f>IFERROR(IF(AND(ISERROR($E137),ISERROR(INDEX(RestSAF!D$2:D$251,MATCH(RestSA!$C136,RestSAF!$A$2:$A$251,0)))),$E136,INDEX(RestSAF!D$2:D$251,MATCH(RestSA!$C136,RestSAF!$A$2:$A$251,0))),NA())</f>
        <v>#N/A</v>
      </c>
      <c r="J136" s="25" t="e">
        <f>IFERROR(IF(AND(ISERROR($E137),ISERROR(INDEX(RestSAF!F$2:F$251,MATCH(RestSA!$C136,RestSAF!$A$2:$A$251,0)))),$E136,INDEX(RestSAF!F$2:F$251,MATCH(RestSA!$C136,RestSAF!$A$2:$A$251,0))),NA())</f>
        <v>#N/A</v>
      </c>
      <c r="K136" s="25"/>
      <c r="L136" s="26"/>
      <c r="M136" s="25"/>
      <c r="N136" s="56">
        <f>E136/GrocerySA!E136</f>
        <v>0.80185096627190633</v>
      </c>
      <c r="O136" s="25"/>
      <c r="P136" s="26"/>
      <c r="Q136" s="25"/>
      <c r="R136" s="56">
        <f>E136+GrocerySA!E136</f>
        <v>64054</v>
      </c>
      <c r="AD136" s="28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</row>
    <row r="137" spans="1:44" x14ac:dyDescent="0.25">
      <c r="A137" s="23">
        <f t="shared" si="12"/>
        <v>4</v>
      </c>
      <c r="B137" s="23">
        <f t="shared" si="13"/>
        <v>2003</v>
      </c>
      <c r="C137" s="23">
        <v>136</v>
      </c>
      <c r="D137" s="24">
        <v>37712</v>
      </c>
      <c r="E137" s="25">
        <f>IF(ISBLANK(table!G137),NA(),table!G137)</f>
        <v>28403</v>
      </c>
      <c r="F137" s="25" t="e">
        <f>IFERROR(IF(AND(ISERROR($E138),ISERROR(INDEX(RestSAF!E$2:E$251,MATCH(RestSA!$C137,RestSAF!$A$2:$A$251,0)))),$E137,INDEX(RestSAF!E$2:E$251,MATCH(RestSA!$C137,RestSAF!$A$2:$A$251,0))),NA())</f>
        <v>#N/A</v>
      </c>
      <c r="G137" s="25" t="e">
        <f>IFERROR(IF(AND(ISERROR($E138),ISERROR(INDEX(RestSAF!C$2:C$251,MATCH(RestSA!$C137,RestSAF!$A$2:$A$251,0)))),$E137,INDEX(RestSAF!C$2:C$251,MATCH(RestSA!$C137,RestSAF!$A$2:$A$251,0))),NA())</f>
        <v>#N/A</v>
      </c>
      <c r="H137" s="26" t="e">
        <f>IFERROR(IF(AND(ISERROR($E138),ISERROR(INDEX(RestSAF!B$2:B$251,MATCH(RestSA!$C137,RestSAF!$A$2:$A$251,0)))),$E137,INDEX(RestSAF!B$2:B$251,MATCH(RestSA!$C137,RestSAF!$A$2:$A$251,0))),NA())</f>
        <v>#N/A</v>
      </c>
      <c r="I137" s="25" t="e">
        <f>IFERROR(IF(AND(ISERROR($E138),ISERROR(INDEX(RestSAF!D$2:D$251,MATCH(RestSA!$C137,RestSAF!$A$2:$A$251,0)))),$E137,INDEX(RestSAF!D$2:D$251,MATCH(RestSA!$C137,RestSAF!$A$2:$A$251,0))),NA())</f>
        <v>#N/A</v>
      </c>
      <c r="J137" s="25" t="e">
        <f>IFERROR(IF(AND(ISERROR($E138),ISERROR(INDEX(RestSAF!F$2:F$251,MATCH(RestSA!$C137,RestSAF!$A$2:$A$251,0)))),$E137,INDEX(RestSAF!F$2:F$251,MATCH(RestSA!$C137,RestSAF!$A$2:$A$251,0))),NA())</f>
        <v>#N/A</v>
      </c>
      <c r="K137" s="25"/>
      <c r="L137" s="26"/>
      <c r="M137" s="25"/>
      <c r="N137" s="56">
        <f>E137/GrocerySA!E137</f>
        <v>0.7969863628710927</v>
      </c>
      <c r="O137" s="25"/>
      <c r="P137" s="26"/>
      <c r="Q137" s="25"/>
      <c r="R137" s="56">
        <f>E137+GrocerySA!E137</f>
        <v>64041</v>
      </c>
      <c r="AD137" s="28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</row>
    <row r="138" spans="1:44" x14ac:dyDescent="0.25">
      <c r="A138" s="23">
        <f t="shared" si="12"/>
        <v>5</v>
      </c>
      <c r="B138" s="23">
        <f t="shared" si="13"/>
        <v>2003</v>
      </c>
      <c r="C138" s="23">
        <v>137</v>
      </c>
      <c r="D138" s="24">
        <v>37742</v>
      </c>
      <c r="E138" s="25">
        <f>IF(ISBLANK(table!G138),NA(),table!G138)</f>
        <v>29048</v>
      </c>
      <c r="F138" s="25" t="e">
        <f>IFERROR(IF(AND(ISERROR($E139),ISERROR(INDEX(RestSAF!E$2:E$251,MATCH(RestSA!$C138,RestSAF!$A$2:$A$251,0)))),$E138,INDEX(RestSAF!E$2:E$251,MATCH(RestSA!$C138,RestSAF!$A$2:$A$251,0))),NA())</f>
        <v>#N/A</v>
      </c>
      <c r="G138" s="25" t="e">
        <f>IFERROR(IF(AND(ISERROR($E139),ISERROR(INDEX(RestSAF!C$2:C$251,MATCH(RestSA!$C138,RestSAF!$A$2:$A$251,0)))),$E138,INDEX(RestSAF!C$2:C$251,MATCH(RestSA!$C138,RestSAF!$A$2:$A$251,0))),NA())</f>
        <v>#N/A</v>
      </c>
      <c r="H138" s="26" t="e">
        <f>IFERROR(IF(AND(ISERROR($E139),ISERROR(INDEX(RestSAF!B$2:B$251,MATCH(RestSA!$C138,RestSAF!$A$2:$A$251,0)))),$E138,INDEX(RestSAF!B$2:B$251,MATCH(RestSA!$C138,RestSAF!$A$2:$A$251,0))),NA())</f>
        <v>#N/A</v>
      </c>
      <c r="I138" s="25" t="e">
        <f>IFERROR(IF(AND(ISERROR($E139),ISERROR(INDEX(RestSAF!D$2:D$251,MATCH(RestSA!$C138,RestSAF!$A$2:$A$251,0)))),$E138,INDEX(RestSAF!D$2:D$251,MATCH(RestSA!$C138,RestSAF!$A$2:$A$251,0))),NA())</f>
        <v>#N/A</v>
      </c>
      <c r="J138" s="25" t="e">
        <f>IFERROR(IF(AND(ISERROR($E139),ISERROR(INDEX(RestSAF!F$2:F$251,MATCH(RestSA!$C138,RestSAF!$A$2:$A$251,0)))),$E138,INDEX(RestSAF!F$2:F$251,MATCH(RestSA!$C138,RestSAF!$A$2:$A$251,0))),NA())</f>
        <v>#N/A</v>
      </c>
      <c r="K138" s="25"/>
      <c r="L138" s="26"/>
      <c r="M138" s="25"/>
      <c r="N138" s="56">
        <f>E138/GrocerySA!E138</f>
        <v>0.82464158977998581</v>
      </c>
      <c r="O138" s="25"/>
      <c r="P138" s="26"/>
      <c r="Q138" s="25"/>
      <c r="R138" s="56">
        <f>E138+GrocerySA!E138</f>
        <v>64273</v>
      </c>
      <c r="AD138" s="28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</row>
    <row r="139" spans="1:44" x14ac:dyDescent="0.25">
      <c r="A139" s="23">
        <f t="shared" si="12"/>
        <v>6</v>
      </c>
      <c r="B139" s="23">
        <f t="shared" si="13"/>
        <v>2003</v>
      </c>
      <c r="C139" s="23">
        <v>138</v>
      </c>
      <c r="D139" s="24">
        <v>37773</v>
      </c>
      <c r="E139" s="25">
        <f>IF(ISBLANK(table!G139),NA(),table!G139)</f>
        <v>29230</v>
      </c>
      <c r="F139" s="25" t="e">
        <f>IFERROR(IF(AND(ISERROR($E140),ISERROR(INDEX(RestSAF!E$2:E$251,MATCH(RestSA!$C139,RestSAF!$A$2:$A$251,0)))),$E139,INDEX(RestSAF!E$2:E$251,MATCH(RestSA!$C139,RestSAF!$A$2:$A$251,0))),NA())</f>
        <v>#N/A</v>
      </c>
      <c r="G139" s="25" t="e">
        <f>IFERROR(IF(AND(ISERROR($E140),ISERROR(INDEX(RestSAF!C$2:C$251,MATCH(RestSA!$C139,RestSAF!$A$2:$A$251,0)))),$E139,INDEX(RestSAF!C$2:C$251,MATCH(RestSA!$C139,RestSAF!$A$2:$A$251,0))),NA())</f>
        <v>#N/A</v>
      </c>
      <c r="H139" s="26" t="e">
        <f>IFERROR(IF(AND(ISERROR($E140),ISERROR(INDEX(RestSAF!B$2:B$251,MATCH(RestSA!$C139,RestSAF!$A$2:$A$251,0)))),$E139,INDEX(RestSAF!B$2:B$251,MATCH(RestSA!$C139,RestSAF!$A$2:$A$251,0))),NA())</f>
        <v>#N/A</v>
      </c>
      <c r="I139" s="25" t="e">
        <f>IFERROR(IF(AND(ISERROR($E140),ISERROR(INDEX(RestSAF!D$2:D$251,MATCH(RestSA!$C139,RestSAF!$A$2:$A$251,0)))),$E139,INDEX(RestSAF!D$2:D$251,MATCH(RestSA!$C139,RestSAF!$A$2:$A$251,0))),NA())</f>
        <v>#N/A</v>
      </c>
      <c r="J139" s="25" t="e">
        <f>IFERROR(IF(AND(ISERROR($E140),ISERROR(INDEX(RestSAF!F$2:F$251,MATCH(RestSA!$C139,RestSAF!$A$2:$A$251,0)))),$E139,INDEX(RestSAF!F$2:F$251,MATCH(RestSA!$C139,RestSAF!$A$2:$A$251,0))),NA())</f>
        <v>#N/A</v>
      </c>
      <c r="K139" s="25"/>
      <c r="L139" s="26"/>
      <c r="M139" s="25"/>
      <c r="N139" s="56">
        <f>E139/GrocerySA!E139</f>
        <v>0.81931830922749183</v>
      </c>
      <c r="O139" s="25"/>
      <c r="P139" s="26"/>
      <c r="Q139" s="25"/>
      <c r="R139" s="56">
        <f>E139+GrocerySA!E139</f>
        <v>64906</v>
      </c>
      <c r="AD139" s="28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</row>
    <row r="140" spans="1:44" x14ac:dyDescent="0.25">
      <c r="A140" s="23">
        <f t="shared" si="12"/>
        <v>7</v>
      </c>
      <c r="B140" s="23">
        <f t="shared" si="13"/>
        <v>2003</v>
      </c>
      <c r="C140" s="23">
        <v>139</v>
      </c>
      <c r="D140" s="24">
        <v>37803</v>
      </c>
      <c r="E140" s="25">
        <f>IF(ISBLANK(table!G140),NA(),table!G140)</f>
        <v>29395</v>
      </c>
      <c r="F140" s="25" t="e">
        <f>IFERROR(IF(AND(ISERROR($E141),ISERROR(INDEX(RestSAF!E$2:E$251,MATCH(RestSA!$C140,RestSAF!$A$2:$A$251,0)))),$E140,INDEX(RestSAF!E$2:E$251,MATCH(RestSA!$C140,RestSAF!$A$2:$A$251,0))),NA())</f>
        <v>#N/A</v>
      </c>
      <c r="G140" s="25" t="e">
        <f>IFERROR(IF(AND(ISERROR($E141),ISERROR(INDEX(RestSAF!C$2:C$251,MATCH(RestSA!$C140,RestSAF!$A$2:$A$251,0)))),$E140,INDEX(RestSAF!C$2:C$251,MATCH(RestSA!$C140,RestSAF!$A$2:$A$251,0))),NA())</f>
        <v>#N/A</v>
      </c>
      <c r="H140" s="26" t="e">
        <f>IFERROR(IF(AND(ISERROR($E141),ISERROR(INDEX(RestSAF!B$2:B$251,MATCH(RestSA!$C140,RestSAF!$A$2:$A$251,0)))),$E140,INDEX(RestSAF!B$2:B$251,MATCH(RestSA!$C140,RestSAF!$A$2:$A$251,0))),NA())</f>
        <v>#N/A</v>
      </c>
      <c r="I140" s="25" t="e">
        <f>IFERROR(IF(AND(ISERROR($E141),ISERROR(INDEX(RestSAF!D$2:D$251,MATCH(RestSA!$C140,RestSAF!$A$2:$A$251,0)))),$E140,INDEX(RestSAF!D$2:D$251,MATCH(RestSA!$C140,RestSAF!$A$2:$A$251,0))),NA())</f>
        <v>#N/A</v>
      </c>
      <c r="J140" s="25" t="e">
        <f>IFERROR(IF(AND(ISERROR($E141),ISERROR(INDEX(RestSAF!F$2:F$251,MATCH(RestSA!$C140,RestSAF!$A$2:$A$251,0)))),$E140,INDEX(RestSAF!F$2:F$251,MATCH(RestSA!$C140,RestSAF!$A$2:$A$251,0))),NA())</f>
        <v>#N/A</v>
      </c>
      <c r="K140" s="25"/>
      <c r="L140" s="26"/>
      <c r="M140" s="25"/>
      <c r="N140" s="56">
        <f>E140/GrocerySA!E140</f>
        <v>0.81750424117696141</v>
      </c>
      <c r="O140" s="25"/>
      <c r="P140" s="26"/>
      <c r="Q140" s="25"/>
      <c r="R140" s="56">
        <f>E140+GrocerySA!E140</f>
        <v>65352</v>
      </c>
      <c r="AD140" s="28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</row>
    <row r="141" spans="1:44" x14ac:dyDescent="0.25">
      <c r="A141" s="23">
        <f t="shared" si="12"/>
        <v>8</v>
      </c>
      <c r="B141" s="23">
        <f t="shared" si="13"/>
        <v>2003</v>
      </c>
      <c r="C141" s="23">
        <v>140</v>
      </c>
      <c r="D141" s="24">
        <v>37834</v>
      </c>
      <c r="E141" s="25">
        <f>IF(ISBLANK(table!G141),NA(),table!G141)</f>
        <v>29844</v>
      </c>
      <c r="F141" s="25" t="e">
        <f>IFERROR(IF(AND(ISERROR($E142),ISERROR(INDEX(RestSAF!E$2:E$251,MATCH(RestSA!$C141,RestSAF!$A$2:$A$251,0)))),$E141,INDEX(RestSAF!E$2:E$251,MATCH(RestSA!$C141,RestSAF!$A$2:$A$251,0))),NA())</f>
        <v>#N/A</v>
      </c>
      <c r="G141" s="25" t="e">
        <f>IFERROR(IF(AND(ISERROR($E142),ISERROR(INDEX(RestSAF!C$2:C$251,MATCH(RestSA!$C141,RestSAF!$A$2:$A$251,0)))),$E141,INDEX(RestSAF!C$2:C$251,MATCH(RestSA!$C141,RestSAF!$A$2:$A$251,0))),NA())</f>
        <v>#N/A</v>
      </c>
      <c r="H141" s="26" t="e">
        <f>IFERROR(IF(AND(ISERROR($E142),ISERROR(INDEX(RestSAF!B$2:B$251,MATCH(RestSA!$C141,RestSAF!$A$2:$A$251,0)))),$E141,INDEX(RestSAF!B$2:B$251,MATCH(RestSA!$C141,RestSAF!$A$2:$A$251,0))),NA())</f>
        <v>#N/A</v>
      </c>
      <c r="I141" s="25" t="e">
        <f>IFERROR(IF(AND(ISERROR($E142),ISERROR(INDEX(RestSAF!D$2:D$251,MATCH(RestSA!$C141,RestSAF!$A$2:$A$251,0)))),$E141,INDEX(RestSAF!D$2:D$251,MATCH(RestSA!$C141,RestSAF!$A$2:$A$251,0))),NA())</f>
        <v>#N/A</v>
      </c>
      <c r="J141" s="25" t="e">
        <f>IFERROR(IF(AND(ISERROR($E142),ISERROR(INDEX(RestSAF!F$2:F$251,MATCH(RestSA!$C141,RestSAF!$A$2:$A$251,0)))),$E141,INDEX(RestSAF!F$2:F$251,MATCH(RestSA!$C141,RestSAF!$A$2:$A$251,0))),NA())</f>
        <v>#N/A</v>
      </c>
      <c r="K141" s="25"/>
      <c r="L141" s="26"/>
      <c r="M141" s="25"/>
      <c r="N141" s="56">
        <f>E141/GrocerySA!E141</f>
        <v>0.83154081916968514</v>
      </c>
      <c r="O141" s="25"/>
      <c r="P141" s="26"/>
      <c r="Q141" s="25"/>
      <c r="R141" s="56">
        <f>E141+GrocerySA!E141</f>
        <v>65734</v>
      </c>
      <c r="AD141" s="28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</row>
    <row r="142" spans="1:44" x14ac:dyDescent="0.25">
      <c r="A142" s="23">
        <f t="shared" si="12"/>
        <v>9</v>
      </c>
      <c r="B142" s="23">
        <f t="shared" si="13"/>
        <v>2003</v>
      </c>
      <c r="C142" s="23">
        <v>141</v>
      </c>
      <c r="D142" s="24">
        <v>37865</v>
      </c>
      <c r="E142" s="25">
        <f>IF(ISBLANK(table!G142),NA(),table!G142)</f>
        <v>29503</v>
      </c>
      <c r="F142" s="25" t="e">
        <f>IFERROR(IF(AND(ISERROR($E143),ISERROR(INDEX(RestSAF!E$2:E$251,MATCH(RestSA!$C142,RestSAF!$A$2:$A$251,0)))),$E142,INDEX(RestSAF!E$2:E$251,MATCH(RestSA!$C142,RestSAF!$A$2:$A$251,0))),NA())</f>
        <v>#N/A</v>
      </c>
      <c r="G142" s="25" t="e">
        <f>IFERROR(IF(AND(ISERROR($E143),ISERROR(INDEX(RestSAF!C$2:C$251,MATCH(RestSA!$C142,RestSAF!$A$2:$A$251,0)))),$E142,INDEX(RestSAF!C$2:C$251,MATCH(RestSA!$C142,RestSAF!$A$2:$A$251,0))),NA())</f>
        <v>#N/A</v>
      </c>
      <c r="H142" s="26" t="e">
        <f>IFERROR(IF(AND(ISERROR($E143),ISERROR(INDEX(RestSAF!B$2:B$251,MATCH(RestSA!$C142,RestSAF!$A$2:$A$251,0)))),$E142,INDEX(RestSAF!B$2:B$251,MATCH(RestSA!$C142,RestSAF!$A$2:$A$251,0))),NA())</f>
        <v>#N/A</v>
      </c>
      <c r="I142" s="25" t="e">
        <f>IFERROR(IF(AND(ISERROR($E143),ISERROR(INDEX(RestSAF!D$2:D$251,MATCH(RestSA!$C142,RestSAF!$A$2:$A$251,0)))),$E142,INDEX(RestSAF!D$2:D$251,MATCH(RestSA!$C142,RestSAF!$A$2:$A$251,0))),NA())</f>
        <v>#N/A</v>
      </c>
      <c r="J142" s="25" t="e">
        <f>IFERROR(IF(AND(ISERROR($E143),ISERROR(INDEX(RestSAF!F$2:F$251,MATCH(RestSA!$C142,RestSAF!$A$2:$A$251,0)))),$E142,INDEX(RestSAF!F$2:F$251,MATCH(RestSA!$C142,RestSAF!$A$2:$A$251,0))),NA())</f>
        <v>#N/A</v>
      </c>
      <c r="K142" s="25"/>
      <c r="L142" s="26"/>
      <c r="M142" s="25"/>
      <c r="N142" s="56">
        <f>E142/GrocerySA!E142</f>
        <v>0.82139874157803883</v>
      </c>
      <c r="O142" s="25"/>
      <c r="P142" s="26"/>
      <c r="Q142" s="25"/>
      <c r="R142" s="56">
        <f>E142+GrocerySA!E142</f>
        <v>65421</v>
      </c>
      <c r="AD142" s="28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</row>
    <row r="143" spans="1:44" x14ac:dyDescent="0.25">
      <c r="A143" s="23">
        <f t="shared" si="12"/>
        <v>10</v>
      </c>
      <c r="B143" s="23">
        <f t="shared" si="13"/>
        <v>2003</v>
      </c>
      <c r="C143" s="23">
        <v>142</v>
      </c>
      <c r="D143" s="24">
        <v>37895</v>
      </c>
      <c r="E143" s="25">
        <f>IF(ISBLANK(table!G143),NA(),table!G143)</f>
        <v>30045</v>
      </c>
      <c r="F143" s="25" t="e">
        <f>IFERROR(IF(AND(ISERROR($E144),ISERROR(INDEX(RestSAF!E$2:E$251,MATCH(RestSA!$C143,RestSAF!$A$2:$A$251,0)))),$E143,INDEX(RestSAF!E$2:E$251,MATCH(RestSA!$C143,RestSAF!$A$2:$A$251,0))),NA())</f>
        <v>#N/A</v>
      </c>
      <c r="G143" s="25" t="e">
        <f>IFERROR(IF(AND(ISERROR($E144),ISERROR(INDEX(RestSAF!C$2:C$251,MATCH(RestSA!$C143,RestSAF!$A$2:$A$251,0)))),$E143,INDEX(RestSAF!C$2:C$251,MATCH(RestSA!$C143,RestSAF!$A$2:$A$251,0))),NA())</f>
        <v>#N/A</v>
      </c>
      <c r="H143" s="26" t="e">
        <f>IFERROR(IF(AND(ISERROR($E144),ISERROR(INDEX(RestSAF!B$2:B$251,MATCH(RestSA!$C143,RestSAF!$A$2:$A$251,0)))),$E143,INDEX(RestSAF!B$2:B$251,MATCH(RestSA!$C143,RestSAF!$A$2:$A$251,0))),NA())</f>
        <v>#N/A</v>
      </c>
      <c r="I143" s="25" t="e">
        <f>IFERROR(IF(AND(ISERROR($E144),ISERROR(INDEX(RestSAF!D$2:D$251,MATCH(RestSA!$C143,RestSAF!$A$2:$A$251,0)))),$E143,INDEX(RestSAF!D$2:D$251,MATCH(RestSA!$C143,RestSAF!$A$2:$A$251,0))),NA())</f>
        <v>#N/A</v>
      </c>
      <c r="J143" s="25" t="e">
        <f>IFERROR(IF(AND(ISERROR($E144),ISERROR(INDEX(RestSAF!F$2:F$251,MATCH(RestSA!$C143,RestSAF!$A$2:$A$251,0)))),$E143,INDEX(RestSAF!F$2:F$251,MATCH(RestSA!$C143,RestSAF!$A$2:$A$251,0))),NA())</f>
        <v>#N/A</v>
      </c>
      <c r="K143" s="25"/>
      <c r="L143" s="26"/>
      <c r="M143" s="25"/>
      <c r="N143" s="56">
        <f>E143/GrocerySA!E143</f>
        <v>0.84011408438889357</v>
      </c>
      <c r="O143" s="25"/>
      <c r="P143" s="26"/>
      <c r="Q143" s="25"/>
      <c r="R143" s="56">
        <f>E143+GrocerySA!E143</f>
        <v>65808</v>
      </c>
      <c r="AD143" s="28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</row>
    <row r="144" spans="1:44" x14ac:dyDescent="0.25">
      <c r="A144" s="23">
        <f t="shared" si="12"/>
        <v>11</v>
      </c>
      <c r="B144" s="23">
        <f t="shared" si="13"/>
        <v>2003</v>
      </c>
      <c r="C144" s="23">
        <v>143</v>
      </c>
      <c r="D144" s="24">
        <v>37926</v>
      </c>
      <c r="E144" s="25">
        <f>IF(ISBLANK(table!G144),NA(),table!G144)</f>
        <v>30229</v>
      </c>
      <c r="F144" s="25" t="e">
        <f>IFERROR(IF(AND(ISERROR($E145),ISERROR(INDEX(RestSAF!E$2:E$251,MATCH(RestSA!$C144,RestSAF!$A$2:$A$251,0)))),$E144,INDEX(RestSAF!E$2:E$251,MATCH(RestSA!$C144,RestSAF!$A$2:$A$251,0))),NA())</f>
        <v>#N/A</v>
      </c>
      <c r="G144" s="25" t="e">
        <f>IFERROR(IF(AND(ISERROR($E145),ISERROR(INDEX(RestSAF!C$2:C$251,MATCH(RestSA!$C144,RestSAF!$A$2:$A$251,0)))),$E144,INDEX(RestSAF!C$2:C$251,MATCH(RestSA!$C144,RestSAF!$A$2:$A$251,0))),NA())</f>
        <v>#N/A</v>
      </c>
      <c r="H144" s="26" t="e">
        <f>IFERROR(IF(AND(ISERROR($E145),ISERROR(INDEX(RestSAF!B$2:B$251,MATCH(RestSA!$C144,RestSAF!$A$2:$A$251,0)))),$E144,INDEX(RestSAF!B$2:B$251,MATCH(RestSA!$C144,RestSAF!$A$2:$A$251,0))),NA())</f>
        <v>#N/A</v>
      </c>
      <c r="I144" s="25" t="e">
        <f>IFERROR(IF(AND(ISERROR($E145),ISERROR(INDEX(RestSAF!D$2:D$251,MATCH(RestSA!$C144,RestSAF!$A$2:$A$251,0)))),$E144,INDEX(RestSAF!D$2:D$251,MATCH(RestSA!$C144,RestSAF!$A$2:$A$251,0))),NA())</f>
        <v>#N/A</v>
      </c>
      <c r="J144" s="25" t="e">
        <f>IFERROR(IF(AND(ISERROR($E145),ISERROR(INDEX(RestSAF!F$2:F$251,MATCH(RestSA!$C144,RestSAF!$A$2:$A$251,0)))),$E144,INDEX(RestSAF!F$2:F$251,MATCH(RestSA!$C144,RestSAF!$A$2:$A$251,0))),NA())</f>
        <v>#N/A</v>
      </c>
      <c r="K144" s="25"/>
      <c r="L144" s="26"/>
      <c r="M144" s="25"/>
      <c r="N144" s="56">
        <f>E144/GrocerySA!E144</f>
        <v>0.84724908209310801</v>
      </c>
      <c r="O144" s="25"/>
      <c r="P144" s="26"/>
      <c r="Q144" s="25"/>
      <c r="R144" s="56">
        <f>E144+GrocerySA!E144</f>
        <v>65908</v>
      </c>
      <c r="AD144" s="28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</row>
    <row r="145" spans="1:44" x14ac:dyDescent="0.25">
      <c r="A145" s="23">
        <f t="shared" si="12"/>
        <v>12</v>
      </c>
      <c r="B145" s="23">
        <f t="shared" si="13"/>
        <v>2003</v>
      </c>
      <c r="C145" s="23">
        <v>144</v>
      </c>
      <c r="D145" s="24">
        <v>37956</v>
      </c>
      <c r="E145" s="25">
        <f>IF(ISBLANK(table!G145),NA(),table!G145)</f>
        <v>29795</v>
      </c>
      <c r="F145" s="25" t="e">
        <f>IFERROR(IF(AND(ISERROR($E146),ISERROR(INDEX(RestSAF!E$2:E$251,MATCH(RestSA!$C145,RestSAF!$A$2:$A$251,0)))),$E145,INDEX(RestSAF!E$2:E$251,MATCH(RestSA!$C145,RestSAF!$A$2:$A$251,0))),NA())</f>
        <v>#N/A</v>
      </c>
      <c r="G145" s="25" t="e">
        <f>IFERROR(IF(AND(ISERROR($E146),ISERROR(INDEX(RestSAF!C$2:C$251,MATCH(RestSA!$C145,RestSAF!$A$2:$A$251,0)))),$E145,INDEX(RestSAF!C$2:C$251,MATCH(RestSA!$C145,RestSAF!$A$2:$A$251,0))),NA())</f>
        <v>#N/A</v>
      </c>
      <c r="H145" s="26" t="e">
        <f>IFERROR(IF(AND(ISERROR($E146),ISERROR(INDEX(RestSAF!B$2:B$251,MATCH(RestSA!$C145,RestSAF!$A$2:$A$251,0)))),$E145,INDEX(RestSAF!B$2:B$251,MATCH(RestSA!$C145,RestSAF!$A$2:$A$251,0))),NA())</f>
        <v>#N/A</v>
      </c>
      <c r="I145" s="25" t="e">
        <f>IFERROR(IF(AND(ISERROR($E146),ISERROR(INDEX(RestSAF!D$2:D$251,MATCH(RestSA!$C145,RestSAF!$A$2:$A$251,0)))),$E145,INDEX(RestSAF!D$2:D$251,MATCH(RestSA!$C145,RestSAF!$A$2:$A$251,0))),NA())</f>
        <v>#N/A</v>
      </c>
      <c r="J145" s="25" t="e">
        <f>IFERROR(IF(AND(ISERROR($E146),ISERROR(INDEX(RestSAF!F$2:F$251,MATCH(RestSA!$C145,RestSAF!$A$2:$A$251,0)))),$E145,INDEX(RestSAF!F$2:F$251,MATCH(RestSA!$C145,RestSAF!$A$2:$A$251,0))),NA())</f>
        <v>#N/A</v>
      </c>
      <c r="K145" s="25"/>
      <c r="L145" s="26"/>
      <c r="M145" s="25"/>
      <c r="N145" s="56">
        <f>E145/GrocerySA!E145</f>
        <v>0.83207663092046469</v>
      </c>
      <c r="O145" s="25"/>
      <c r="P145" s="26"/>
      <c r="Q145" s="25"/>
      <c r="R145" s="56">
        <f>E145+GrocerySA!E145</f>
        <v>65603</v>
      </c>
      <c r="AD145" s="28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</row>
    <row r="146" spans="1:44" x14ac:dyDescent="0.25">
      <c r="A146" s="23">
        <f t="shared" si="12"/>
        <v>1</v>
      </c>
      <c r="B146" s="23">
        <f t="shared" si="13"/>
        <v>2004</v>
      </c>
      <c r="C146" s="23">
        <v>145</v>
      </c>
      <c r="D146" s="24">
        <v>37987</v>
      </c>
      <c r="E146" s="25">
        <f>IF(ISBLANK(table!G146),NA(),table!G146)</f>
        <v>30341</v>
      </c>
      <c r="F146" s="25" t="e">
        <f>IFERROR(IF(AND(ISERROR($E147),ISERROR(INDEX(RestSAF!E$2:E$251,MATCH(RestSA!$C146,RestSAF!$A$2:$A$251,0)))),$E146,INDEX(RestSAF!E$2:E$251,MATCH(RestSA!$C146,RestSAF!$A$2:$A$251,0))),NA())</f>
        <v>#N/A</v>
      </c>
      <c r="G146" s="25" t="e">
        <f>IFERROR(IF(AND(ISERROR($E147),ISERROR(INDEX(RestSAF!C$2:C$251,MATCH(RestSA!$C146,RestSAF!$A$2:$A$251,0)))),$E146,INDEX(RestSAF!C$2:C$251,MATCH(RestSA!$C146,RestSAF!$A$2:$A$251,0))),NA())</f>
        <v>#N/A</v>
      </c>
      <c r="H146" s="26" t="e">
        <f>IFERROR(IF(AND(ISERROR($E147),ISERROR(INDEX(RestSAF!B$2:B$251,MATCH(RestSA!$C146,RestSAF!$A$2:$A$251,0)))),$E146,INDEX(RestSAF!B$2:B$251,MATCH(RestSA!$C146,RestSAF!$A$2:$A$251,0))),NA())</f>
        <v>#N/A</v>
      </c>
      <c r="I146" s="25" t="e">
        <f>IFERROR(IF(AND(ISERROR($E147),ISERROR(INDEX(RestSAF!D$2:D$251,MATCH(RestSA!$C146,RestSAF!$A$2:$A$251,0)))),$E146,INDEX(RestSAF!D$2:D$251,MATCH(RestSA!$C146,RestSAF!$A$2:$A$251,0))),NA())</f>
        <v>#N/A</v>
      </c>
      <c r="J146" s="25" t="e">
        <f>IFERROR(IF(AND(ISERROR($E147),ISERROR(INDEX(RestSAF!F$2:F$251,MATCH(RestSA!$C146,RestSAF!$A$2:$A$251,0)))),$E146,INDEX(RestSAF!F$2:F$251,MATCH(RestSA!$C146,RestSAF!$A$2:$A$251,0))),NA())</f>
        <v>#N/A</v>
      </c>
      <c r="K146" s="25"/>
      <c r="L146" s="26"/>
      <c r="M146" s="25"/>
      <c r="N146" s="56">
        <f>E146/GrocerySA!E146</f>
        <v>0.83349815944178895</v>
      </c>
      <c r="O146" s="25"/>
      <c r="P146" s="26"/>
      <c r="Q146" s="25"/>
      <c r="R146" s="56">
        <f>E146+GrocerySA!E146</f>
        <v>66743</v>
      </c>
      <c r="AD146" s="28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</row>
    <row r="147" spans="1:44" x14ac:dyDescent="0.25">
      <c r="A147" s="23">
        <f t="shared" si="12"/>
        <v>2</v>
      </c>
      <c r="B147" s="23">
        <f t="shared" si="13"/>
        <v>2004</v>
      </c>
      <c r="C147" s="23">
        <v>146</v>
      </c>
      <c r="D147" s="24">
        <v>38018</v>
      </c>
      <c r="E147" s="25">
        <f>IF(ISBLANK(table!G147),NA(),table!G147)</f>
        <v>30461</v>
      </c>
      <c r="F147" s="25" t="e">
        <f>IFERROR(IF(AND(ISERROR($E148),ISERROR(INDEX(RestSAF!E$2:E$251,MATCH(RestSA!$C147,RestSAF!$A$2:$A$251,0)))),$E147,INDEX(RestSAF!E$2:E$251,MATCH(RestSA!$C147,RestSAF!$A$2:$A$251,0))),NA())</f>
        <v>#N/A</v>
      </c>
      <c r="G147" s="25" t="e">
        <f>IFERROR(IF(AND(ISERROR($E148),ISERROR(INDEX(RestSAF!C$2:C$251,MATCH(RestSA!$C147,RestSAF!$A$2:$A$251,0)))),$E147,INDEX(RestSAF!C$2:C$251,MATCH(RestSA!$C147,RestSAF!$A$2:$A$251,0))),NA())</f>
        <v>#N/A</v>
      </c>
      <c r="H147" s="26" t="e">
        <f>IFERROR(IF(AND(ISERROR($E148),ISERROR(INDEX(RestSAF!B$2:B$251,MATCH(RestSA!$C147,RestSAF!$A$2:$A$251,0)))),$E147,INDEX(RestSAF!B$2:B$251,MATCH(RestSA!$C147,RestSAF!$A$2:$A$251,0))),NA())</f>
        <v>#N/A</v>
      </c>
      <c r="I147" s="25" t="e">
        <f>IFERROR(IF(AND(ISERROR($E148),ISERROR(INDEX(RestSAF!D$2:D$251,MATCH(RestSA!$C147,RestSAF!$A$2:$A$251,0)))),$E147,INDEX(RestSAF!D$2:D$251,MATCH(RestSA!$C147,RestSAF!$A$2:$A$251,0))),NA())</f>
        <v>#N/A</v>
      </c>
      <c r="J147" s="25" t="e">
        <f>IFERROR(IF(AND(ISERROR($E148),ISERROR(INDEX(RestSAF!F$2:F$251,MATCH(RestSA!$C147,RestSAF!$A$2:$A$251,0)))),$E147,INDEX(RestSAF!F$2:F$251,MATCH(RestSA!$C147,RestSAF!$A$2:$A$251,0))),NA())</f>
        <v>#N/A</v>
      </c>
      <c r="K147" s="25"/>
      <c r="L147" s="26"/>
      <c r="M147" s="25"/>
      <c r="N147" s="56">
        <f>E147/GrocerySA!E147</f>
        <v>0.84873223739203119</v>
      </c>
      <c r="O147" s="25"/>
      <c r="P147" s="26"/>
      <c r="Q147" s="25"/>
      <c r="R147" s="56">
        <f>E147+GrocerySA!E147</f>
        <v>66351</v>
      </c>
      <c r="AD147" s="28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</row>
    <row r="148" spans="1:44" x14ac:dyDescent="0.25">
      <c r="A148" s="23">
        <f t="shared" si="12"/>
        <v>3</v>
      </c>
      <c r="B148" s="23">
        <f t="shared" si="13"/>
        <v>2004</v>
      </c>
      <c r="C148" s="23">
        <v>147</v>
      </c>
      <c r="D148" s="24">
        <v>38047</v>
      </c>
      <c r="E148" s="25">
        <f>IF(ISBLANK(table!G148),NA(),table!G148)</f>
        <v>30703</v>
      </c>
      <c r="F148" s="25" t="e">
        <f>IFERROR(IF(AND(ISERROR($E149),ISERROR(INDEX(RestSAF!E$2:E$251,MATCH(RestSA!$C148,RestSAF!$A$2:$A$251,0)))),$E148,INDEX(RestSAF!E$2:E$251,MATCH(RestSA!$C148,RestSAF!$A$2:$A$251,0))),NA())</f>
        <v>#N/A</v>
      </c>
      <c r="G148" s="25" t="e">
        <f>IFERROR(IF(AND(ISERROR($E149),ISERROR(INDEX(RestSAF!C$2:C$251,MATCH(RestSA!$C148,RestSAF!$A$2:$A$251,0)))),$E148,INDEX(RestSAF!C$2:C$251,MATCH(RestSA!$C148,RestSAF!$A$2:$A$251,0))),NA())</f>
        <v>#N/A</v>
      </c>
      <c r="H148" s="26" t="e">
        <f>IFERROR(IF(AND(ISERROR($E149),ISERROR(INDEX(RestSAF!B$2:B$251,MATCH(RestSA!$C148,RestSAF!$A$2:$A$251,0)))),$E148,INDEX(RestSAF!B$2:B$251,MATCH(RestSA!$C148,RestSAF!$A$2:$A$251,0))),NA())</f>
        <v>#N/A</v>
      </c>
      <c r="I148" s="25" t="e">
        <f>IFERROR(IF(AND(ISERROR($E149),ISERROR(INDEX(RestSAF!D$2:D$251,MATCH(RestSA!$C148,RestSAF!$A$2:$A$251,0)))),$E148,INDEX(RestSAF!D$2:D$251,MATCH(RestSA!$C148,RestSAF!$A$2:$A$251,0))),NA())</f>
        <v>#N/A</v>
      </c>
      <c r="J148" s="25" t="e">
        <f>IFERROR(IF(AND(ISERROR($E149),ISERROR(INDEX(RestSAF!F$2:F$251,MATCH(RestSA!$C148,RestSAF!$A$2:$A$251,0)))),$E148,INDEX(RestSAF!F$2:F$251,MATCH(RestSA!$C148,RestSAF!$A$2:$A$251,0))),NA())</f>
        <v>#N/A</v>
      </c>
      <c r="K148" s="25"/>
      <c r="L148" s="26"/>
      <c r="M148" s="25"/>
      <c r="N148" s="56">
        <f>E148/GrocerySA!E148</f>
        <v>0.84430083871854811</v>
      </c>
      <c r="O148" s="25"/>
      <c r="P148" s="26"/>
      <c r="Q148" s="25"/>
      <c r="R148" s="56">
        <f>E148+GrocerySA!E148</f>
        <v>67068</v>
      </c>
      <c r="AD148" s="28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</row>
    <row r="149" spans="1:44" x14ac:dyDescent="0.25">
      <c r="A149" s="23">
        <f t="shared" si="12"/>
        <v>4</v>
      </c>
      <c r="B149" s="23">
        <f t="shared" si="13"/>
        <v>2004</v>
      </c>
      <c r="C149" s="23">
        <v>148</v>
      </c>
      <c r="D149" s="24">
        <v>38078</v>
      </c>
      <c r="E149" s="25">
        <f>IF(ISBLANK(table!G149),NA(),table!G149)</f>
        <v>30560</v>
      </c>
      <c r="F149" s="25" t="e">
        <f>IFERROR(IF(AND(ISERROR($E150),ISERROR(INDEX(RestSAF!E$2:E$251,MATCH(RestSA!$C149,RestSAF!$A$2:$A$251,0)))),$E149,INDEX(RestSAF!E$2:E$251,MATCH(RestSA!$C149,RestSAF!$A$2:$A$251,0))),NA())</f>
        <v>#N/A</v>
      </c>
      <c r="G149" s="25" t="e">
        <f>IFERROR(IF(AND(ISERROR($E150),ISERROR(INDEX(RestSAF!C$2:C$251,MATCH(RestSA!$C149,RestSAF!$A$2:$A$251,0)))),$E149,INDEX(RestSAF!C$2:C$251,MATCH(RestSA!$C149,RestSAF!$A$2:$A$251,0))),NA())</f>
        <v>#N/A</v>
      </c>
      <c r="H149" s="26" t="e">
        <f>IFERROR(IF(AND(ISERROR($E150),ISERROR(INDEX(RestSAF!B$2:B$251,MATCH(RestSA!$C149,RestSAF!$A$2:$A$251,0)))),$E149,INDEX(RestSAF!B$2:B$251,MATCH(RestSA!$C149,RestSAF!$A$2:$A$251,0))),NA())</f>
        <v>#N/A</v>
      </c>
      <c r="I149" s="25" t="e">
        <f>IFERROR(IF(AND(ISERROR($E150),ISERROR(INDEX(RestSAF!D$2:D$251,MATCH(RestSA!$C149,RestSAF!$A$2:$A$251,0)))),$E149,INDEX(RestSAF!D$2:D$251,MATCH(RestSA!$C149,RestSAF!$A$2:$A$251,0))),NA())</f>
        <v>#N/A</v>
      </c>
      <c r="J149" s="25" t="e">
        <f>IFERROR(IF(AND(ISERROR($E150),ISERROR(INDEX(RestSAF!F$2:F$251,MATCH(RestSA!$C149,RestSAF!$A$2:$A$251,0)))),$E149,INDEX(RestSAF!F$2:F$251,MATCH(RestSA!$C149,RestSAF!$A$2:$A$251,0))),NA())</f>
        <v>#N/A</v>
      </c>
      <c r="K149" s="25"/>
      <c r="L149" s="26"/>
      <c r="M149" s="25"/>
      <c r="N149" s="56">
        <f>E149/GrocerySA!E149</f>
        <v>0.84159506499228909</v>
      </c>
      <c r="O149" s="25"/>
      <c r="P149" s="26"/>
      <c r="Q149" s="25"/>
      <c r="R149" s="56">
        <f>E149+GrocerySA!E149</f>
        <v>66872</v>
      </c>
      <c r="AD149" s="28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</row>
    <row r="150" spans="1:44" x14ac:dyDescent="0.25">
      <c r="A150" s="23">
        <f t="shared" si="12"/>
        <v>5</v>
      </c>
      <c r="B150" s="23">
        <f t="shared" si="13"/>
        <v>2004</v>
      </c>
      <c r="C150" s="23">
        <v>149</v>
      </c>
      <c r="D150" s="24">
        <v>38108</v>
      </c>
      <c r="E150" s="25">
        <f>IF(ISBLANK(table!G150),NA(),table!G150)</f>
        <v>30712</v>
      </c>
      <c r="F150" s="25" t="e">
        <f>IFERROR(IF(AND(ISERROR($E151),ISERROR(INDEX(RestSAF!E$2:E$251,MATCH(RestSA!$C150,RestSAF!$A$2:$A$251,0)))),$E150,INDEX(RestSAF!E$2:E$251,MATCH(RestSA!$C150,RestSAF!$A$2:$A$251,0))),NA())</f>
        <v>#N/A</v>
      </c>
      <c r="G150" s="25" t="e">
        <f>IFERROR(IF(AND(ISERROR($E151),ISERROR(INDEX(RestSAF!C$2:C$251,MATCH(RestSA!$C150,RestSAF!$A$2:$A$251,0)))),$E150,INDEX(RestSAF!C$2:C$251,MATCH(RestSA!$C150,RestSAF!$A$2:$A$251,0))),NA())</f>
        <v>#N/A</v>
      </c>
      <c r="H150" s="26" t="e">
        <f>IFERROR(IF(AND(ISERROR($E151),ISERROR(INDEX(RestSAF!B$2:B$251,MATCH(RestSA!$C150,RestSAF!$A$2:$A$251,0)))),$E150,INDEX(RestSAF!B$2:B$251,MATCH(RestSA!$C150,RestSAF!$A$2:$A$251,0))),NA())</f>
        <v>#N/A</v>
      </c>
      <c r="I150" s="25" t="e">
        <f>IFERROR(IF(AND(ISERROR($E151),ISERROR(INDEX(RestSAF!D$2:D$251,MATCH(RestSA!$C150,RestSAF!$A$2:$A$251,0)))),$E150,INDEX(RestSAF!D$2:D$251,MATCH(RestSA!$C150,RestSAF!$A$2:$A$251,0))),NA())</f>
        <v>#N/A</v>
      </c>
      <c r="J150" s="25" t="e">
        <f>IFERROR(IF(AND(ISERROR($E151),ISERROR(INDEX(RestSAF!F$2:F$251,MATCH(RestSA!$C150,RestSAF!$A$2:$A$251,0)))),$E150,INDEX(RestSAF!F$2:F$251,MATCH(RestSA!$C150,RestSAF!$A$2:$A$251,0))),NA())</f>
        <v>#N/A</v>
      </c>
      <c r="K150" s="25"/>
      <c r="L150" s="26"/>
      <c r="M150" s="25"/>
      <c r="N150" s="56">
        <f>E150/GrocerySA!E150</f>
        <v>0.84077967586508984</v>
      </c>
      <c r="O150" s="25"/>
      <c r="P150" s="26"/>
      <c r="Q150" s="25"/>
      <c r="R150" s="56">
        <f>E150+GrocerySA!E150</f>
        <v>67240</v>
      </c>
      <c r="AD150" s="28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</row>
    <row r="151" spans="1:44" x14ac:dyDescent="0.25">
      <c r="A151" s="23">
        <f t="shared" si="12"/>
        <v>6</v>
      </c>
      <c r="B151" s="23">
        <f t="shared" si="13"/>
        <v>2004</v>
      </c>
      <c r="C151" s="23">
        <v>150</v>
      </c>
      <c r="D151" s="24">
        <v>38139</v>
      </c>
      <c r="E151" s="25">
        <f>IF(ISBLANK(table!G151),NA(),table!G151)</f>
        <v>30825</v>
      </c>
      <c r="F151" s="25" t="e">
        <f>IFERROR(IF(AND(ISERROR($E152),ISERROR(INDEX(RestSAF!E$2:E$251,MATCH(RestSA!$C151,RestSAF!$A$2:$A$251,0)))),$E151,INDEX(RestSAF!E$2:E$251,MATCH(RestSA!$C151,RestSAF!$A$2:$A$251,0))),NA())</f>
        <v>#N/A</v>
      </c>
      <c r="G151" s="25" t="e">
        <f>IFERROR(IF(AND(ISERROR($E152),ISERROR(INDEX(RestSAF!C$2:C$251,MATCH(RestSA!$C151,RestSAF!$A$2:$A$251,0)))),$E151,INDEX(RestSAF!C$2:C$251,MATCH(RestSA!$C151,RestSAF!$A$2:$A$251,0))),NA())</f>
        <v>#N/A</v>
      </c>
      <c r="H151" s="26" t="e">
        <f>IFERROR(IF(AND(ISERROR($E152),ISERROR(INDEX(RestSAF!B$2:B$251,MATCH(RestSA!$C151,RestSAF!$A$2:$A$251,0)))),$E151,INDEX(RestSAF!B$2:B$251,MATCH(RestSA!$C151,RestSAF!$A$2:$A$251,0))),NA())</f>
        <v>#N/A</v>
      </c>
      <c r="I151" s="25" t="e">
        <f>IFERROR(IF(AND(ISERROR($E152),ISERROR(INDEX(RestSAF!D$2:D$251,MATCH(RestSA!$C151,RestSAF!$A$2:$A$251,0)))),$E151,INDEX(RestSAF!D$2:D$251,MATCH(RestSA!$C151,RestSAF!$A$2:$A$251,0))),NA())</f>
        <v>#N/A</v>
      </c>
      <c r="J151" s="25" t="e">
        <f>IFERROR(IF(AND(ISERROR($E152),ISERROR(INDEX(RestSAF!F$2:F$251,MATCH(RestSA!$C151,RestSAF!$A$2:$A$251,0)))),$E151,INDEX(RestSAF!F$2:F$251,MATCH(RestSA!$C151,RestSAF!$A$2:$A$251,0))),NA())</f>
        <v>#N/A</v>
      </c>
      <c r="K151" s="25"/>
      <c r="L151" s="26"/>
      <c r="M151" s="25"/>
      <c r="N151" s="56">
        <f>E151/GrocerySA!E151</f>
        <v>0.84433548811219461</v>
      </c>
      <c r="O151" s="25"/>
      <c r="P151" s="26"/>
      <c r="Q151" s="25"/>
      <c r="R151" s="56">
        <f>E151+GrocerySA!E151</f>
        <v>67333</v>
      </c>
      <c r="AD151" s="28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</row>
    <row r="152" spans="1:44" x14ac:dyDescent="0.25">
      <c r="A152" s="23">
        <f t="shared" si="12"/>
        <v>7</v>
      </c>
      <c r="B152" s="23">
        <f t="shared" si="13"/>
        <v>2004</v>
      </c>
      <c r="C152" s="23">
        <v>151</v>
      </c>
      <c r="D152" s="24">
        <v>38169</v>
      </c>
      <c r="E152" s="25">
        <f>IF(ISBLANK(table!G152),NA(),table!G152)</f>
        <v>31191</v>
      </c>
      <c r="F152" s="25" t="e">
        <f>IFERROR(IF(AND(ISERROR($E153),ISERROR(INDEX(RestSAF!E$2:E$251,MATCH(RestSA!$C152,RestSAF!$A$2:$A$251,0)))),$E152,INDEX(RestSAF!E$2:E$251,MATCH(RestSA!$C152,RestSAF!$A$2:$A$251,0))),NA())</f>
        <v>#N/A</v>
      </c>
      <c r="G152" s="25" t="e">
        <f>IFERROR(IF(AND(ISERROR($E153),ISERROR(INDEX(RestSAF!C$2:C$251,MATCH(RestSA!$C152,RestSAF!$A$2:$A$251,0)))),$E152,INDEX(RestSAF!C$2:C$251,MATCH(RestSA!$C152,RestSAF!$A$2:$A$251,0))),NA())</f>
        <v>#N/A</v>
      </c>
      <c r="H152" s="26" t="e">
        <f>IFERROR(IF(AND(ISERROR($E153),ISERROR(INDEX(RestSAF!B$2:B$251,MATCH(RestSA!$C152,RestSAF!$A$2:$A$251,0)))),$E152,INDEX(RestSAF!B$2:B$251,MATCH(RestSA!$C152,RestSAF!$A$2:$A$251,0))),NA())</f>
        <v>#N/A</v>
      </c>
      <c r="I152" s="25" t="e">
        <f>IFERROR(IF(AND(ISERROR($E153),ISERROR(INDEX(RestSAF!D$2:D$251,MATCH(RestSA!$C152,RestSAF!$A$2:$A$251,0)))),$E152,INDEX(RestSAF!D$2:D$251,MATCH(RestSA!$C152,RestSAF!$A$2:$A$251,0))),NA())</f>
        <v>#N/A</v>
      </c>
      <c r="J152" s="25" t="e">
        <f>IFERROR(IF(AND(ISERROR($E153),ISERROR(INDEX(RestSAF!F$2:F$251,MATCH(RestSA!$C152,RestSAF!$A$2:$A$251,0)))),$E152,INDEX(RestSAF!F$2:F$251,MATCH(RestSA!$C152,RestSAF!$A$2:$A$251,0))),NA())</f>
        <v>#N/A</v>
      </c>
      <c r="K152" s="25"/>
      <c r="L152" s="26"/>
      <c r="M152" s="25"/>
      <c r="N152" s="56">
        <f>E152/GrocerySA!E152</f>
        <v>0.85393965942068661</v>
      </c>
      <c r="O152" s="25"/>
      <c r="P152" s="26"/>
      <c r="Q152" s="25"/>
      <c r="R152" s="56">
        <f>E152+GrocerySA!E152</f>
        <v>67717</v>
      </c>
      <c r="AD152" s="28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</row>
    <row r="153" spans="1:44" x14ac:dyDescent="0.25">
      <c r="A153" s="23">
        <f t="shared" si="12"/>
        <v>8</v>
      </c>
      <c r="B153" s="23">
        <f t="shared" si="13"/>
        <v>2004</v>
      </c>
      <c r="C153" s="23">
        <v>152</v>
      </c>
      <c r="D153" s="24">
        <v>38200</v>
      </c>
      <c r="E153" s="25">
        <f>IF(ISBLANK(table!G153),NA(),table!G153)</f>
        <v>31036</v>
      </c>
      <c r="F153" s="25" t="e">
        <f>IFERROR(IF(AND(ISERROR($E154),ISERROR(INDEX(RestSAF!E$2:E$251,MATCH(RestSA!$C153,RestSAF!$A$2:$A$251,0)))),$E153,INDEX(RestSAF!E$2:E$251,MATCH(RestSA!$C153,RestSAF!$A$2:$A$251,0))),NA())</f>
        <v>#N/A</v>
      </c>
      <c r="G153" s="25" t="e">
        <f>IFERROR(IF(AND(ISERROR($E154),ISERROR(INDEX(RestSAF!C$2:C$251,MATCH(RestSA!$C153,RestSAF!$A$2:$A$251,0)))),$E153,INDEX(RestSAF!C$2:C$251,MATCH(RestSA!$C153,RestSAF!$A$2:$A$251,0))),NA())</f>
        <v>#N/A</v>
      </c>
      <c r="H153" s="26" t="e">
        <f>IFERROR(IF(AND(ISERROR($E154),ISERROR(INDEX(RestSAF!B$2:B$251,MATCH(RestSA!$C153,RestSAF!$A$2:$A$251,0)))),$E153,INDEX(RestSAF!B$2:B$251,MATCH(RestSA!$C153,RestSAF!$A$2:$A$251,0))),NA())</f>
        <v>#N/A</v>
      </c>
      <c r="I153" s="25" t="e">
        <f>IFERROR(IF(AND(ISERROR($E154),ISERROR(INDEX(RestSAF!D$2:D$251,MATCH(RestSA!$C153,RestSAF!$A$2:$A$251,0)))),$E153,INDEX(RestSAF!D$2:D$251,MATCH(RestSA!$C153,RestSAF!$A$2:$A$251,0))),NA())</f>
        <v>#N/A</v>
      </c>
      <c r="J153" s="25" t="e">
        <f>IFERROR(IF(AND(ISERROR($E154),ISERROR(INDEX(RestSAF!F$2:F$251,MATCH(RestSA!$C153,RestSAF!$A$2:$A$251,0)))),$E153,INDEX(RestSAF!F$2:F$251,MATCH(RestSA!$C153,RestSAF!$A$2:$A$251,0))),NA())</f>
        <v>#N/A</v>
      </c>
      <c r="K153" s="25"/>
      <c r="L153" s="26"/>
      <c r="M153" s="25"/>
      <c r="N153" s="56">
        <f>E153/GrocerySA!E153</f>
        <v>0.84612868047982548</v>
      </c>
      <c r="O153" s="25"/>
      <c r="P153" s="26"/>
      <c r="Q153" s="25"/>
      <c r="R153" s="56">
        <f>E153+GrocerySA!E153</f>
        <v>67716</v>
      </c>
      <c r="AD153" s="28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</row>
    <row r="154" spans="1:44" x14ac:dyDescent="0.25">
      <c r="A154" s="23">
        <f t="shared" si="12"/>
        <v>9</v>
      </c>
      <c r="B154" s="23">
        <f t="shared" si="13"/>
        <v>2004</v>
      </c>
      <c r="C154" s="23">
        <v>153</v>
      </c>
      <c r="D154" s="24">
        <v>38231</v>
      </c>
      <c r="E154" s="25">
        <f>IF(ISBLANK(table!G154),NA(),table!G154)</f>
        <v>31430</v>
      </c>
      <c r="F154" s="25" t="e">
        <f>IFERROR(IF(AND(ISERROR($E155),ISERROR(INDEX(RestSAF!E$2:E$251,MATCH(RestSA!$C154,RestSAF!$A$2:$A$251,0)))),$E154,INDEX(RestSAF!E$2:E$251,MATCH(RestSA!$C154,RestSAF!$A$2:$A$251,0))),NA())</f>
        <v>#N/A</v>
      </c>
      <c r="G154" s="25" t="e">
        <f>IFERROR(IF(AND(ISERROR($E155),ISERROR(INDEX(RestSAF!C$2:C$251,MATCH(RestSA!$C154,RestSAF!$A$2:$A$251,0)))),$E154,INDEX(RestSAF!C$2:C$251,MATCH(RestSA!$C154,RestSAF!$A$2:$A$251,0))),NA())</f>
        <v>#N/A</v>
      </c>
      <c r="H154" s="26" t="e">
        <f>IFERROR(IF(AND(ISERROR($E155),ISERROR(INDEX(RestSAF!B$2:B$251,MATCH(RestSA!$C154,RestSAF!$A$2:$A$251,0)))),$E154,INDEX(RestSAF!B$2:B$251,MATCH(RestSA!$C154,RestSAF!$A$2:$A$251,0))),NA())</f>
        <v>#N/A</v>
      </c>
      <c r="I154" s="25" t="e">
        <f>IFERROR(IF(AND(ISERROR($E155),ISERROR(INDEX(RestSAF!D$2:D$251,MATCH(RestSA!$C154,RestSAF!$A$2:$A$251,0)))),$E154,INDEX(RestSAF!D$2:D$251,MATCH(RestSA!$C154,RestSAF!$A$2:$A$251,0))),NA())</f>
        <v>#N/A</v>
      </c>
      <c r="J154" s="25" t="e">
        <f>IFERROR(IF(AND(ISERROR($E155),ISERROR(INDEX(RestSAF!F$2:F$251,MATCH(RestSA!$C154,RestSAF!$A$2:$A$251,0)))),$E154,INDEX(RestSAF!F$2:F$251,MATCH(RestSA!$C154,RestSAF!$A$2:$A$251,0))),NA())</f>
        <v>#N/A</v>
      </c>
      <c r="K154" s="25"/>
      <c r="L154" s="26"/>
      <c r="M154" s="25"/>
      <c r="N154" s="56">
        <f>E154/GrocerySA!E154</f>
        <v>0.8505859110714189</v>
      </c>
      <c r="O154" s="25"/>
      <c r="P154" s="26"/>
      <c r="Q154" s="25"/>
      <c r="R154" s="56">
        <f>E154+GrocerySA!E154</f>
        <v>68381</v>
      </c>
      <c r="AD154" s="28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</row>
    <row r="155" spans="1:44" x14ac:dyDescent="0.25">
      <c r="A155" s="23">
        <f t="shared" si="12"/>
        <v>10</v>
      </c>
      <c r="B155" s="23">
        <f t="shared" si="13"/>
        <v>2004</v>
      </c>
      <c r="C155" s="23">
        <v>154</v>
      </c>
      <c r="D155" s="24">
        <v>38261</v>
      </c>
      <c r="E155" s="25">
        <f>IF(ISBLANK(table!G155),NA(),table!G155)</f>
        <v>31625</v>
      </c>
      <c r="F155" s="25" t="e">
        <f>IFERROR(IF(AND(ISERROR($E156),ISERROR(INDEX(RestSAF!E$2:E$251,MATCH(RestSA!$C155,RestSAF!$A$2:$A$251,0)))),$E155,INDEX(RestSAF!E$2:E$251,MATCH(RestSA!$C155,RestSAF!$A$2:$A$251,0))),NA())</f>
        <v>#N/A</v>
      </c>
      <c r="G155" s="25" t="e">
        <f>IFERROR(IF(AND(ISERROR($E156),ISERROR(INDEX(RestSAF!C$2:C$251,MATCH(RestSA!$C155,RestSAF!$A$2:$A$251,0)))),$E155,INDEX(RestSAF!C$2:C$251,MATCH(RestSA!$C155,RestSAF!$A$2:$A$251,0))),NA())</f>
        <v>#N/A</v>
      </c>
      <c r="H155" s="26" t="e">
        <f>IFERROR(IF(AND(ISERROR($E156),ISERROR(INDEX(RestSAF!B$2:B$251,MATCH(RestSA!$C155,RestSAF!$A$2:$A$251,0)))),$E155,INDEX(RestSAF!B$2:B$251,MATCH(RestSA!$C155,RestSAF!$A$2:$A$251,0))),NA())</f>
        <v>#N/A</v>
      </c>
      <c r="I155" s="25" t="e">
        <f>IFERROR(IF(AND(ISERROR($E156),ISERROR(INDEX(RestSAF!D$2:D$251,MATCH(RestSA!$C155,RestSAF!$A$2:$A$251,0)))),$E155,INDEX(RestSAF!D$2:D$251,MATCH(RestSA!$C155,RestSAF!$A$2:$A$251,0))),NA())</f>
        <v>#N/A</v>
      </c>
      <c r="J155" s="25" t="e">
        <f>IFERROR(IF(AND(ISERROR($E156),ISERROR(INDEX(RestSAF!F$2:F$251,MATCH(RestSA!$C155,RestSAF!$A$2:$A$251,0)))),$E155,INDEX(RestSAF!F$2:F$251,MATCH(RestSA!$C155,RestSAF!$A$2:$A$251,0))),NA())</f>
        <v>#N/A</v>
      </c>
      <c r="K155" s="25"/>
      <c r="L155" s="26"/>
      <c r="M155" s="25"/>
      <c r="N155" s="56">
        <f>E155/GrocerySA!E155</f>
        <v>0.85293165758670908</v>
      </c>
      <c r="O155" s="25"/>
      <c r="P155" s="26"/>
      <c r="Q155" s="25"/>
      <c r="R155" s="56">
        <f>E155+GrocerySA!E155</f>
        <v>68703</v>
      </c>
      <c r="AD155" s="28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</row>
    <row r="156" spans="1:44" x14ac:dyDescent="0.25">
      <c r="A156" s="23">
        <f t="shared" si="12"/>
        <v>11</v>
      </c>
      <c r="B156" s="23">
        <f t="shared" si="13"/>
        <v>2004</v>
      </c>
      <c r="C156" s="23">
        <v>155</v>
      </c>
      <c r="D156" s="24">
        <v>38292</v>
      </c>
      <c r="E156" s="25">
        <f>IF(ISBLANK(table!G156),NA(),table!G156)</f>
        <v>31659</v>
      </c>
      <c r="F156" s="25" t="e">
        <f>IFERROR(IF(AND(ISERROR($E157),ISERROR(INDEX(RestSAF!E$2:E$251,MATCH(RestSA!$C156,RestSAF!$A$2:$A$251,0)))),$E156,INDEX(RestSAF!E$2:E$251,MATCH(RestSA!$C156,RestSAF!$A$2:$A$251,0))),NA())</f>
        <v>#N/A</v>
      </c>
      <c r="G156" s="25" t="e">
        <f>IFERROR(IF(AND(ISERROR($E157),ISERROR(INDEX(RestSAF!C$2:C$251,MATCH(RestSA!$C156,RestSAF!$A$2:$A$251,0)))),$E156,INDEX(RestSAF!C$2:C$251,MATCH(RestSA!$C156,RestSAF!$A$2:$A$251,0))),NA())</f>
        <v>#N/A</v>
      </c>
      <c r="H156" s="26" t="e">
        <f>IFERROR(IF(AND(ISERROR($E157),ISERROR(INDEX(RestSAF!B$2:B$251,MATCH(RestSA!$C156,RestSAF!$A$2:$A$251,0)))),$E156,INDEX(RestSAF!B$2:B$251,MATCH(RestSA!$C156,RestSAF!$A$2:$A$251,0))),NA())</f>
        <v>#N/A</v>
      </c>
      <c r="I156" s="25" t="e">
        <f>IFERROR(IF(AND(ISERROR($E157),ISERROR(INDEX(RestSAF!D$2:D$251,MATCH(RestSA!$C156,RestSAF!$A$2:$A$251,0)))),$E156,INDEX(RestSAF!D$2:D$251,MATCH(RestSA!$C156,RestSAF!$A$2:$A$251,0))),NA())</f>
        <v>#N/A</v>
      </c>
      <c r="J156" s="25" t="e">
        <f>IFERROR(IF(AND(ISERROR($E157),ISERROR(INDEX(RestSAF!F$2:F$251,MATCH(RestSA!$C156,RestSAF!$A$2:$A$251,0)))),$E156,INDEX(RestSAF!F$2:F$251,MATCH(RestSA!$C156,RestSAF!$A$2:$A$251,0))),NA())</f>
        <v>#N/A</v>
      </c>
      <c r="K156" s="25"/>
      <c r="L156" s="26"/>
      <c r="M156" s="25"/>
      <c r="N156" s="56">
        <f>E156/GrocerySA!E156</f>
        <v>0.84908544762109106</v>
      </c>
      <c r="O156" s="25"/>
      <c r="P156" s="26"/>
      <c r="Q156" s="25"/>
      <c r="R156" s="56">
        <f>E156+GrocerySA!E156</f>
        <v>68945</v>
      </c>
      <c r="AD156" s="28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</row>
    <row r="157" spans="1:44" x14ac:dyDescent="0.25">
      <c r="A157" s="23">
        <f t="shared" si="12"/>
        <v>12</v>
      </c>
      <c r="B157" s="23">
        <f t="shared" si="13"/>
        <v>2004</v>
      </c>
      <c r="C157" s="23">
        <v>156</v>
      </c>
      <c r="D157" s="24">
        <v>38322</v>
      </c>
      <c r="E157" s="25">
        <f>IF(ISBLANK(table!G157),NA(),table!G157)</f>
        <v>32111</v>
      </c>
      <c r="F157" s="25" t="e">
        <f>IFERROR(IF(AND(ISERROR($E158),ISERROR(INDEX(RestSAF!E$2:E$251,MATCH(RestSA!$C157,RestSAF!$A$2:$A$251,0)))),$E157,INDEX(RestSAF!E$2:E$251,MATCH(RestSA!$C157,RestSAF!$A$2:$A$251,0))),NA())</f>
        <v>#N/A</v>
      </c>
      <c r="G157" s="25" t="e">
        <f>IFERROR(IF(AND(ISERROR($E158),ISERROR(INDEX(RestSAF!C$2:C$251,MATCH(RestSA!$C157,RestSAF!$A$2:$A$251,0)))),$E157,INDEX(RestSAF!C$2:C$251,MATCH(RestSA!$C157,RestSAF!$A$2:$A$251,0))),NA())</f>
        <v>#N/A</v>
      </c>
      <c r="H157" s="26" t="e">
        <f>IFERROR(IF(AND(ISERROR($E158),ISERROR(INDEX(RestSAF!B$2:B$251,MATCH(RestSA!$C157,RestSAF!$A$2:$A$251,0)))),$E157,INDEX(RestSAF!B$2:B$251,MATCH(RestSA!$C157,RestSAF!$A$2:$A$251,0))),NA())</f>
        <v>#N/A</v>
      </c>
      <c r="I157" s="25" t="e">
        <f>IFERROR(IF(AND(ISERROR($E158),ISERROR(INDEX(RestSAF!D$2:D$251,MATCH(RestSA!$C157,RestSAF!$A$2:$A$251,0)))),$E157,INDEX(RestSAF!D$2:D$251,MATCH(RestSA!$C157,RestSAF!$A$2:$A$251,0))),NA())</f>
        <v>#N/A</v>
      </c>
      <c r="J157" s="25" t="e">
        <f>IFERROR(IF(AND(ISERROR($E158),ISERROR(INDEX(RestSAF!F$2:F$251,MATCH(RestSA!$C157,RestSAF!$A$2:$A$251,0)))),$E157,INDEX(RestSAF!F$2:F$251,MATCH(RestSA!$C157,RestSAF!$A$2:$A$251,0))),NA())</f>
        <v>#N/A</v>
      </c>
      <c r="K157" s="25"/>
      <c r="L157" s="26"/>
      <c r="M157" s="25"/>
      <c r="N157" s="56">
        <f>E157/GrocerySA!E157</f>
        <v>0.85805520669107238</v>
      </c>
      <c r="O157" s="25"/>
      <c r="P157" s="26"/>
      <c r="Q157" s="25"/>
      <c r="R157" s="56">
        <f>E157+GrocerySA!E157</f>
        <v>69534</v>
      </c>
      <c r="AD157" s="28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</row>
    <row r="158" spans="1:44" x14ac:dyDescent="0.25">
      <c r="A158" s="23">
        <f t="shared" si="12"/>
        <v>1</v>
      </c>
      <c r="B158" s="23">
        <f t="shared" si="13"/>
        <v>2005</v>
      </c>
      <c r="C158" s="23">
        <v>157</v>
      </c>
      <c r="D158" s="24">
        <v>38353</v>
      </c>
      <c r="E158" s="25">
        <f>IF(ISBLANK(table!G158),NA(),table!G158)</f>
        <v>32000</v>
      </c>
      <c r="F158" s="25" t="e">
        <f>IFERROR(IF(AND(ISERROR($E159),ISERROR(INDEX(RestSAF!E$2:E$251,MATCH(RestSA!$C158,RestSAF!$A$2:$A$251,0)))),$E158,INDEX(RestSAF!E$2:E$251,MATCH(RestSA!$C158,RestSAF!$A$2:$A$251,0))),NA())</f>
        <v>#N/A</v>
      </c>
      <c r="G158" s="25" t="e">
        <f>IFERROR(IF(AND(ISERROR($E159),ISERROR(INDEX(RestSAF!C$2:C$251,MATCH(RestSA!$C158,RestSAF!$A$2:$A$251,0)))),$E158,INDEX(RestSAF!C$2:C$251,MATCH(RestSA!$C158,RestSAF!$A$2:$A$251,0))),NA())</f>
        <v>#N/A</v>
      </c>
      <c r="H158" s="26" t="e">
        <f>IFERROR(IF(AND(ISERROR($E159),ISERROR(INDEX(RestSAF!B$2:B$251,MATCH(RestSA!$C158,RestSAF!$A$2:$A$251,0)))),$E158,INDEX(RestSAF!B$2:B$251,MATCH(RestSA!$C158,RestSAF!$A$2:$A$251,0))),NA())</f>
        <v>#N/A</v>
      </c>
      <c r="I158" s="25" t="e">
        <f>IFERROR(IF(AND(ISERROR($E159),ISERROR(INDEX(RestSAF!D$2:D$251,MATCH(RestSA!$C158,RestSAF!$A$2:$A$251,0)))),$E158,INDEX(RestSAF!D$2:D$251,MATCH(RestSA!$C158,RestSAF!$A$2:$A$251,0))),NA())</f>
        <v>#N/A</v>
      </c>
      <c r="J158" s="25" t="e">
        <f>IFERROR(IF(AND(ISERROR($E159),ISERROR(INDEX(RestSAF!F$2:F$251,MATCH(RestSA!$C158,RestSAF!$A$2:$A$251,0)))),$E158,INDEX(RestSAF!F$2:F$251,MATCH(RestSA!$C158,RestSAF!$A$2:$A$251,0))),NA())</f>
        <v>#N/A</v>
      </c>
      <c r="K158" s="25"/>
      <c r="L158" s="26"/>
      <c r="M158" s="25"/>
      <c r="N158" s="56">
        <f>E158/GrocerySA!E158</f>
        <v>0.85043053045604333</v>
      </c>
      <c r="O158" s="25"/>
      <c r="P158" s="26"/>
      <c r="Q158" s="25"/>
      <c r="R158" s="56">
        <f>E158+GrocerySA!E158</f>
        <v>69628</v>
      </c>
      <c r="AD158" s="28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</row>
    <row r="159" spans="1:44" x14ac:dyDescent="0.25">
      <c r="A159" s="23">
        <f t="shared" si="12"/>
        <v>2</v>
      </c>
      <c r="B159" s="23">
        <f t="shared" si="13"/>
        <v>2005</v>
      </c>
      <c r="C159" s="23">
        <v>158</v>
      </c>
      <c r="D159" s="24">
        <v>38384</v>
      </c>
      <c r="E159" s="25">
        <f>IF(ISBLANK(table!G159),NA(),table!G159)</f>
        <v>32469</v>
      </c>
      <c r="F159" s="25" t="e">
        <f>IFERROR(IF(AND(ISERROR($E160),ISERROR(INDEX(RestSAF!E$2:E$251,MATCH(RestSA!$C159,RestSAF!$A$2:$A$251,0)))),$E159,INDEX(RestSAF!E$2:E$251,MATCH(RestSA!$C159,RestSAF!$A$2:$A$251,0))),NA())</f>
        <v>#N/A</v>
      </c>
      <c r="G159" s="25" t="e">
        <f>IFERROR(IF(AND(ISERROR($E160),ISERROR(INDEX(RestSAF!C$2:C$251,MATCH(RestSA!$C159,RestSAF!$A$2:$A$251,0)))),$E159,INDEX(RestSAF!C$2:C$251,MATCH(RestSA!$C159,RestSAF!$A$2:$A$251,0))),NA())</f>
        <v>#N/A</v>
      </c>
      <c r="H159" s="26" t="e">
        <f>IFERROR(IF(AND(ISERROR($E160),ISERROR(INDEX(RestSAF!B$2:B$251,MATCH(RestSA!$C159,RestSAF!$A$2:$A$251,0)))),$E159,INDEX(RestSAF!B$2:B$251,MATCH(RestSA!$C159,RestSAF!$A$2:$A$251,0))),NA())</f>
        <v>#N/A</v>
      </c>
      <c r="I159" s="25" t="e">
        <f>IFERROR(IF(AND(ISERROR($E160),ISERROR(INDEX(RestSAF!D$2:D$251,MATCH(RestSA!$C159,RestSAF!$A$2:$A$251,0)))),$E159,INDEX(RestSAF!D$2:D$251,MATCH(RestSA!$C159,RestSAF!$A$2:$A$251,0))),NA())</f>
        <v>#N/A</v>
      </c>
      <c r="J159" s="25" t="e">
        <f>IFERROR(IF(AND(ISERROR($E160),ISERROR(INDEX(RestSAF!F$2:F$251,MATCH(RestSA!$C159,RestSAF!$A$2:$A$251,0)))),$E159,INDEX(RestSAF!F$2:F$251,MATCH(RestSA!$C159,RestSAF!$A$2:$A$251,0))),NA())</f>
        <v>#N/A</v>
      </c>
      <c r="K159" s="25"/>
      <c r="L159" s="26"/>
      <c r="M159" s="25"/>
      <c r="N159" s="56">
        <f>E159/GrocerySA!E159</f>
        <v>0.86461800655074161</v>
      </c>
      <c r="O159" s="25"/>
      <c r="P159" s="26"/>
      <c r="Q159" s="25"/>
      <c r="R159" s="56">
        <f>E159+GrocerySA!E159</f>
        <v>70022</v>
      </c>
      <c r="AD159" s="28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</row>
    <row r="160" spans="1:44" x14ac:dyDescent="0.25">
      <c r="A160" s="23">
        <f t="shared" si="12"/>
        <v>3</v>
      </c>
      <c r="B160" s="23">
        <f t="shared" si="13"/>
        <v>2005</v>
      </c>
      <c r="C160" s="23">
        <v>159</v>
      </c>
      <c r="D160" s="24">
        <v>38412</v>
      </c>
      <c r="E160" s="25">
        <f>IF(ISBLANK(table!G160),NA(),table!G160)</f>
        <v>32273</v>
      </c>
      <c r="F160" s="25" t="e">
        <f>IFERROR(IF(AND(ISERROR($E161),ISERROR(INDEX(RestSAF!E$2:E$251,MATCH(RestSA!$C160,RestSAF!$A$2:$A$251,0)))),$E160,INDEX(RestSAF!E$2:E$251,MATCH(RestSA!$C160,RestSAF!$A$2:$A$251,0))),NA())</f>
        <v>#N/A</v>
      </c>
      <c r="G160" s="25" t="e">
        <f>IFERROR(IF(AND(ISERROR($E161),ISERROR(INDEX(RestSAF!C$2:C$251,MATCH(RestSA!$C160,RestSAF!$A$2:$A$251,0)))),$E160,INDEX(RestSAF!C$2:C$251,MATCH(RestSA!$C160,RestSAF!$A$2:$A$251,0))),NA())</f>
        <v>#N/A</v>
      </c>
      <c r="H160" s="26" t="e">
        <f>IFERROR(IF(AND(ISERROR($E161),ISERROR(INDEX(RestSAF!B$2:B$251,MATCH(RestSA!$C160,RestSAF!$A$2:$A$251,0)))),$E160,INDEX(RestSAF!B$2:B$251,MATCH(RestSA!$C160,RestSAF!$A$2:$A$251,0))),NA())</f>
        <v>#N/A</v>
      </c>
      <c r="I160" s="25" t="e">
        <f>IFERROR(IF(AND(ISERROR($E161),ISERROR(INDEX(RestSAF!D$2:D$251,MATCH(RestSA!$C160,RestSAF!$A$2:$A$251,0)))),$E160,INDEX(RestSAF!D$2:D$251,MATCH(RestSA!$C160,RestSAF!$A$2:$A$251,0))),NA())</f>
        <v>#N/A</v>
      </c>
      <c r="J160" s="25" t="e">
        <f>IFERROR(IF(AND(ISERROR($E161),ISERROR(INDEX(RestSAF!F$2:F$251,MATCH(RestSA!$C160,RestSAF!$A$2:$A$251,0)))),$E160,INDEX(RestSAF!F$2:F$251,MATCH(RestSA!$C160,RestSAF!$A$2:$A$251,0))),NA())</f>
        <v>#N/A</v>
      </c>
      <c r="K160" s="25"/>
      <c r="L160" s="26"/>
      <c r="M160" s="25"/>
      <c r="N160" s="56">
        <f>E160/GrocerySA!E160</f>
        <v>0.85729844600876615</v>
      </c>
      <c r="O160" s="25"/>
      <c r="P160" s="26"/>
      <c r="Q160" s="25"/>
      <c r="R160" s="56">
        <f>E160+GrocerySA!E160</f>
        <v>69918</v>
      </c>
      <c r="AD160" s="28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</row>
    <row r="161" spans="1:44" x14ac:dyDescent="0.25">
      <c r="A161" s="23">
        <f t="shared" si="12"/>
        <v>4</v>
      </c>
      <c r="B161" s="23">
        <f t="shared" si="13"/>
        <v>2005</v>
      </c>
      <c r="C161" s="23">
        <v>160</v>
      </c>
      <c r="D161" s="24">
        <v>38443</v>
      </c>
      <c r="E161" s="25">
        <f>IF(ISBLANK(table!G161),NA(),table!G161)</f>
        <v>32823</v>
      </c>
      <c r="F161" s="25" t="e">
        <f>IFERROR(IF(AND(ISERROR($E162),ISERROR(INDEX(RestSAF!E$2:E$251,MATCH(RestSA!$C161,RestSAF!$A$2:$A$251,0)))),$E161,INDEX(RestSAF!E$2:E$251,MATCH(RestSA!$C161,RestSAF!$A$2:$A$251,0))),NA())</f>
        <v>#N/A</v>
      </c>
      <c r="G161" s="25" t="e">
        <f>IFERROR(IF(AND(ISERROR($E162),ISERROR(INDEX(RestSAF!C$2:C$251,MATCH(RestSA!$C161,RestSAF!$A$2:$A$251,0)))),$E161,INDEX(RestSAF!C$2:C$251,MATCH(RestSA!$C161,RestSAF!$A$2:$A$251,0))),NA())</f>
        <v>#N/A</v>
      </c>
      <c r="H161" s="26" t="e">
        <f>IFERROR(IF(AND(ISERROR($E162),ISERROR(INDEX(RestSAF!B$2:B$251,MATCH(RestSA!$C161,RestSAF!$A$2:$A$251,0)))),$E161,INDEX(RestSAF!B$2:B$251,MATCH(RestSA!$C161,RestSAF!$A$2:$A$251,0))),NA())</f>
        <v>#N/A</v>
      </c>
      <c r="I161" s="25" t="e">
        <f>IFERROR(IF(AND(ISERROR($E162),ISERROR(INDEX(RestSAF!D$2:D$251,MATCH(RestSA!$C161,RestSAF!$A$2:$A$251,0)))),$E161,INDEX(RestSAF!D$2:D$251,MATCH(RestSA!$C161,RestSAF!$A$2:$A$251,0))),NA())</f>
        <v>#N/A</v>
      </c>
      <c r="J161" s="25" t="e">
        <f>IFERROR(IF(AND(ISERROR($E162),ISERROR(INDEX(RestSAF!F$2:F$251,MATCH(RestSA!$C161,RestSAF!$A$2:$A$251,0)))),$E161,INDEX(RestSAF!F$2:F$251,MATCH(RestSA!$C161,RestSAF!$A$2:$A$251,0))),NA())</f>
        <v>#N/A</v>
      </c>
      <c r="K161" s="25"/>
      <c r="L161" s="26"/>
      <c r="M161" s="25"/>
      <c r="N161" s="56">
        <f>E161/GrocerySA!E161</f>
        <v>0.86265079239927467</v>
      </c>
      <c r="O161" s="25"/>
      <c r="P161" s="26"/>
      <c r="Q161" s="25"/>
      <c r="R161" s="56">
        <f>E161+GrocerySA!E161</f>
        <v>70872</v>
      </c>
      <c r="AD161" s="28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</row>
    <row r="162" spans="1:44" x14ac:dyDescent="0.25">
      <c r="A162" s="23">
        <f t="shared" si="12"/>
        <v>5</v>
      </c>
      <c r="B162" s="23">
        <f t="shared" si="13"/>
        <v>2005</v>
      </c>
      <c r="C162" s="23">
        <v>161</v>
      </c>
      <c r="D162" s="24">
        <v>38473</v>
      </c>
      <c r="E162" s="25">
        <f>IF(ISBLANK(table!G162),NA(),table!G162)</f>
        <v>32746</v>
      </c>
      <c r="F162" s="25" t="e">
        <f>IFERROR(IF(AND(ISERROR($E163),ISERROR(INDEX(RestSAF!E$2:E$251,MATCH(RestSA!$C162,RestSAF!$A$2:$A$251,0)))),$E162,INDEX(RestSAF!E$2:E$251,MATCH(RestSA!$C162,RestSAF!$A$2:$A$251,0))),NA())</f>
        <v>#N/A</v>
      </c>
      <c r="G162" s="25" t="e">
        <f>IFERROR(IF(AND(ISERROR($E163),ISERROR(INDEX(RestSAF!C$2:C$251,MATCH(RestSA!$C162,RestSAF!$A$2:$A$251,0)))),$E162,INDEX(RestSAF!C$2:C$251,MATCH(RestSA!$C162,RestSAF!$A$2:$A$251,0))),NA())</f>
        <v>#N/A</v>
      </c>
      <c r="H162" s="26" t="e">
        <f>IFERROR(IF(AND(ISERROR($E163),ISERROR(INDEX(RestSAF!B$2:B$251,MATCH(RestSA!$C162,RestSAF!$A$2:$A$251,0)))),$E162,INDEX(RestSAF!B$2:B$251,MATCH(RestSA!$C162,RestSAF!$A$2:$A$251,0))),NA())</f>
        <v>#N/A</v>
      </c>
      <c r="I162" s="25" t="e">
        <f>IFERROR(IF(AND(ISERROR($E163),ISERROR(INDEX(RestSAF!D$2:D$251,MATCH(RestSA!$C162,RestSAF!$A$2:$A$251,0)))),$E162,INDEX(RestSAF!D$2:D$251,MATCH(RestSA!$C162,RestSAF!$A$2:$A$251,0))),NA())</f>
        <v>#N/A</v>
      </c>
      <c r="J162" s="25" t="e">
        <f>IFERROR(IF(AND(ISERROR($E163),ISERROR(INDEX(RestSAF!F$2:F$251,MATCH(RestSA!$C162,RestSAF!$A$2:$A$251,0)))),$E162,INDEX(RestSAF!F$2:F$251,MATCH(RestSA!$C162,RestSAF!$A$2:$A$251,0))),NA())</f>
        <v>#N/A</v>
      </c>
      <c r="K162" s="25"/>
      <c r="L162" s="26"/>
      <c r="M162" s="25"/>
      <c r="N162" s="56">
        <f>E162/GrocerySA!E162</f>
        <v>0.86382821568006751</v>
      </c>
      <c r="O162" s="25"/>
      <c r="P162" s="26"/>
      <c r="Q162" s="25"/>
      <c r="R162" s="56">
        <f>E162+GrocerySA!E162</f>
        <v>70654</v>
      </c>
      <c r="AD162" s="28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</row>
    <row r="163" spans="1:44" x14ac:dyDescent="0.25">
      <c r="A163" s="23">
        <f t="shared" si="12"/>
        <v>6</v>
      </c>
      <c r="B163" s="23">
        <f t="shared" si="13"/>
        <v>2005</v>
      </c>
      <c r="C163" s="23">
        <v>162</v>
      </c>
      <c r="D163" s="24">
        <v>38504</v>
      </c>
      <c r="E163" s="25">
        <f>IF(ISBLANK(table!G163),NA(),table!G163)</f>
        <v>33009</v>
      </c>
      <c r="F163" s="25" t="e">
        <f>IFERROR(IF(AND(ISERROR($E164),ISERROR(INDEX(RestSAF!E$2:E$251,MATCH(RestSA!$C163,RestSAF!$A$2:$A$251,0)))),$E163,INDEX(RestSAF!E$2:E$251,MATCH(RestSA!$C163,RestSAF!$A$2:$A$251,0))),NA())</f>
        <v>#N/A</v>
      </c>
      <c r="G163" s="25" t="e">
        <f>IFERROR(IF(AND(ISERROR($E164),ISERROR(INDEX(RestSAF!C$2:C$251,MATCH(RestSA!$C163,RestSAF!$A$2:$A$251,0)))),$E163,INDEX(RestSAF!C$2:C$251,MATCH(RestSA!$C163,RestSAF!$A$2:$A$251,0))),NA())</f>
        <v>#N/A</v>
      </c>
      <c r="H163" s="26" t="e">
        <f>IFERROR(IF(AND(ISERROR($E164),ISERROR(INDEX(RestSAF!B$2:B$251,MATCH(RestSA!$C163,RestSAF!$A$2:$A$251,0)))),$E163,INDEX(RestSAF!B$2:B$251,MATCH(RestSA!$C163,RestSAF!$A$2:$A$251,0))),NA())</f>
        <v>#N/A</v>
      </c>
      <c r="I163" s="25" t="e">
        <f>IFERROR(IF(AND(ISERROR($E164),ISERROR(INDEX(RestSAF!D$2:D$251,MATCH(RestSA!$C163,RestSAF!$A$2:$A$251,0)))),$E163,INDEX(RestSAF!D$2:D$251,MATCH(RestSA!$C163,RestSAF!$A$2:$A$251,0))),NA())</f>
        <v>#N/A</v>
      </c>
      <c r="J163" s="25" t="e">
        <f>IFERROR(IF(AND(ISERROR($E164),ISERROR(INDEX(RestSAF!F$2:F$251,MATCH(RestSA!$C163,RestSAF!$A$2:$A$251,0)))),$E163,INDEX(RestSAF!F$2:F$251,MATCH(RestSA!$C163,RestSAF!$A$2:$A$251,0))),NA())</f>
        <v>#N/A</v>
      </c>
      <c r="K163" s="25"/>
      <c r="L163" s="26"/>
      <c r="M163" s="25"/>
      <c r="N163" s="56">
        <f>E163/GrocerySA!E163</f>
        <v>0.86540125317882699</v>
      </c>
      <c r="O163" s="25"/>
      <c r="P163" s="26"/>
      <c r="Q163" s="25"/>
      <c r="R163" s="56">
        <f>E163+GrocerySA!E163</f>
        <v>71152</v>
      </c>
      <c r="AD163" s="28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</row>
    <row r="164" spans="1:44" x14ac:dyDescent="0.25">
      <c r="A164" s="23">
        <f t="shared" si="12"/>
        <v>7</v>
      </c>
      <c r="B164" s="23">
        <f t="shared" si="13"/>
        <v>2005</v>
      </c>
      <c r="C164" s="23">
        <v>163</v>
      </c>
      <c r="D164" s="24">
        <v>38534</v>
      </c>
      <c r="E164" s="25">
        <f>IF(ISBLANK(table!G164),NA(),table!G164)</f>
        <v>33056</v>
      </c>
      <c r="F164" s="25" t="e">
        <f>IFERROR(IF(AND(ISERROR($E165),ISERROR(INDEX(RestSAF!E$2:E$251,MATCH(RestSA!$C164,RestSAF!$A$2:$A$251,0)))),$E164,INDEX(RestSAF!E$2:E$251,MATCH(RestSA!$C164,RestSAF!$A$2:$A$251,0))),NA())</f>
        <v>#N/A</v>
      </c>
      <c r="G164" s="25" t="e">
        <f>IFERROR(IF(AND(ISERROR($E165),ISERROR(INDEX(RestSAF!C$2:C$251,MATCH(RestSA!$C164,RestSAF!$A$2:$A$251,0)))),$E164,INDEX(RestSAF!C$2:C$251,MATCH(RestSA!$C164,RestSAF!$A$2:$A$251,0))),NA())</f>
        <v>#N/A</v>
      </c>
      <c r="H164" s="26" t="e">
        <f>IFERROR(IF(AND(ISERROR($E165),ISERROR(INDEX(RestSAF!B$2:B$251,MATCH(RestSA!$C164,RestSAF!$A$2:$A$251,0)))),$E164,INDEX(RestSAF!B$2:B$251,MATCH(RestSA!$C164,RestSAF!$A$2:$A$251,0))),NA())</f>
        <v>#N/A</v>
      </c>
      <c r="I164" s="25" t="e">
        <f>IFERROR(IF(AND(ISERROR($E165),ISERROR(INDEX(RestSAF!D$2:D$251,MATCH(RestSA!$C164,RestSAF!$A$2:$A$251,0)))),$E164,INDEX(RestSAF!D$2:D$251,MATCH(RestSA!$C164,RestSAF!$A$2:$A$251,0))),NA())</f>
        <v>#N/A</v>
      </c>
      <c r="J164" s="25" t="e">
        <f>IFERROR(IF(AND(ISERROR($E165),ISERROR(INDEX(RestSAF!F$2:F$251,MATCH(RestSA!$C164,RestSAF!$A$2:$A$251,0)))),$E164,INDEX(RestSAF!F$2:F$251,MATCH(RestSA!$C164,RestSAF!$A$2:$A$251,0))),NA())</f>
        <v>#N/A</v>
      </c>
      <c r="K164" s="25"/>
      <c r="L164" s="26"/>
      <c r="M164" s="25"/>
      <c r="N164" s="56">
        <f>E164/GrocerySA!E164</f>
        <v>0.8708113804004215</v>
      </c>
      <c r="O164" s="25"/>
      <c r="P164" s="26"/>
      <c r="Q164" s="25"/>
      <c r="R164" s="56">
        <f>E164+GrocerySA!E164</f>
        <v>71016</v>
      </c>
      <c r="AD164" s="28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</row>
    <row r="165" spans="1:44" x14ac:dyDescent="0.25">
      <c r="A165" s="23">
        <f t="shared" si="12"/>
        <v>8</v>
      </c>
      <c r="B165" s="23">
        <f t="shared" si="13"/>
        <v>2005</v>
      </c>
      <c r="C165" s="23">
        <v>164</v>
      </c>
      <c r="D165" s="24">
        <v>38565</v>
      </c>
      <c r="E165" s="25">
        <f>IF(ISBLANK(table!G165),NA(),table!G165)</f>
        <v>33261</v>
      </c>
      <c r="F165" s="25" t="e">
        <f>IFERROR(IF(AND(ISERROR($E166),ISERROR(INDEX(RestSAF!E$2:E$251,MATCH(RestSA!$C165,RestSAF!$A$2:$A$251,0)))),$E165,INDEX(RestSAF!E$2:E$251,MATCH(RestSA!$C165,RestSAF!$A$2:$A$251,0))),NA())</f>
        <v>#N/A</v>
      </c>
      <c r="G165" s="25" t="e">
        <f>IFERROR(IF(AND(ISERROR($E166),ISERROR(INDEX(RestSAF!C$2:C$251,MATCH(RestSA!$C165,RestSAF!$A$2:$A$251,0)))),$E165,INDEX(RestSAF!C$2:C$251,MATCH(RestSA!$C165,RestSAF!$A$2:$A$251,0))),NA())</f>
        <v>#N/A</v>
      </c>
      <c r="H165" s="26" t="e">
        <f>IFERROR(IF(AND(ISERROR($E166),ISERROR(INDEX(RestSAF!B$2:B$251,MATCH(RestSA!$C165,RestSAF!$A$2:$A$251,0)))),$E165,INDEX(RestSAF!B$2:B$251,MATCH(RestSA!$C165,RestSAF!$A$2:$A$251,0))),NA())</f>
        <v>#N/A</v>
      </c>
      <c r="I165" s="25" t="e">
        <f>IFERROR(IF(AND(ISERROR($E166),ISERROR(INDEX(RestSAF!D$2:D$251,MATCH(RestSA!$C165,RestSAF!$A$2:$A$251,0)))),$E165,INDEX(RestSAF!D$2:D$251,MATCH(RestSA!$C165,RestSAF!$A$2:$A$251,0))),NA())</f>
        <v>#N/A</v>
      </c>
      <c r="J165" s="25" t="e">
        <f>IFERROR(IF(AND(ISERROR($E166),ISERROR(INDEX(RestSAF!F$2:F$251,MATCH(RestSA!$C165,RestSAF!$A$2:$A$251,0)))),$E165,INDEX(RestSAF!F$2:F$251,MATCH(RestSA!$C165,RestSAF!$A$2:$A$251,0))),NA())</f>
        <v>#N/A</v>
      </c>
      <c r="K165" s="25"/>
      <c r="L165" s="26"/>
      <c r="M165" s="25"/>
      <c r="N165" s="56">
        <f>E165/GrocerySA!E165</f>
        <v>0.86798016701461378</v>
      </c>
      <c r="O165" s="25"/>
      <c r="P165" s="26"/>
      <c r="Q165" s="25"/>
      <c r="R165" s="56">
        <f>E165+GrocerySA!E165</f>
        <v>71581</v>
      </c>
      <c r="AD165" s="28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</row>
    <row r="166" spans="1:44" x14ac:dyDescent="0.25">
      <c r="A166" s="23">
        <f t="shared" si="12"/>
        <v>9</v>
      </c>
      <c r="B166" s="23">
        <f t="shared" si="13"/>
        <v>2005</v>
      </c>
      <c r="C166" s="23">
        <v>165</v>
      </c>
      <c r="D166" s="24">
        <v>38596</v>
      </c>
      <c r="E166" s="25">
        <f>IF(ISBLANK(table!G166),NA(),table!G166)</f>
        <v>33283</v>
      </c>
      <c r="F166" s="25" t="e">
        <f>IFERROR(IF(AND(ISERROR($E167),ISERROR(INDEX(RestSAF!E$2:E$251,MATCH(RestSA!$C166,RestSAF!$A$2:$A$251,0)))),$E166,INDEX(RestSAF!E$2:E$251,MATCH(RestSA!$C166,RestSAF!$A$2:$A$251,0))),NA())</f>
        <v>#N/A</v>
      </c>
      <c r="G166" s="25" t="e">
        <f>IFERROR(IF(AND(ISERROR($E167),ISERROR(INDEX(RestSAF!C$2:C$251,MATCH(RestSA!$C166,RestSAF!$A$2:$A$251,0)))),$E166,INDEX(RestSAF!C$2:C$251,MATCH(RestSA!$C166,RestSAF!$A$2:$A$251,0))),NA())</f>
        <v>#N/A</v>
      </c>
      <c r="H166" s="26" t="e">
        <f>IFERROR(IF(AND(ISERROR($E167),ISERROR(INDEX(RestSAF!B$2:B$251,MATCH(RestSA!$C166,RestSAF!$A$2:$A$251,0)))),$E166,INDEX(RestSAF!B$2:B$251,MATCH(RestSA!$C166,RestSAF!$A$2:$A$251,0))),NA())</f>
        <v>#N/A</v>
      </c>
      <c r="I166" s="25" t="e">
        <f>IFERROR(IF(AND(ISERROR($E167),ISERROR(INDEX(RestSAF!D$2:D$251,MATCH(RestSA!$C166,RestSAF!$A$2:$A$251,0)))),$E166,INDEX(RestSAF!D$2:D$251,MATCH(RestSA!$C166,RestSAF!$A$2:$A$251,0))),NA())</f>
        <v>#N/A</v>
      </c>
      <c r="J166" s="25" t="e">
        <f>IFERROR(IF(AND(ISERROR($E167),ISERROR(INDEX(RestSAF!F$2:F$251,MATCH(RestSA!$C166,RestSAF!$A$2:$A$251,0)))),$E166,INDEX(RestSAF!F$2:F$251,MATCH(RestSA!$C166,RestSAF!$A$2:$A$251,0))),NA())</f>
        <v>#N/A</v>
      </c>
      <c r="K166" s="25"/>
      <c r="L166" s="26"/>
      <c r="M166" s="25"/>
      <c r="N166" s="56">
        <f>E166/GrocerySA!E166</f>
        <v>0.86276797055240173</v>
      </c>
      <c r="O166" s="25"/>
      <c r="P166" s="26"/>
      <c r="Q166" s="25"/>
      <c r="R166" s="56">
        <f>E166+GrocerySA!E166</f>
        <v>71860</v>
      </c>
      <c r="AD166" s="28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</row>
    <row r="167" spans="1:44" x14ac:dyDescent="0.25">
      <c r="A167" s="23">
        <f t="shared" si="12"/>
        <v>10</v>
      </c>
      <c r="B167" s="23">
        <f t="shared" si="13"/>
        <v>2005</v>
      </c>
      <c r="C167" s="23">
        <v>166</v>
      </c>
      <c r="D167" s="24">
        <v>38626</v>
      </c>
      <c r="E167" s="25">
        <f>IF(ISBLANK(table!G167),NA(),table!G167)</f>
        <v>33618</v>
      </c>
      <c r="F167" s="25" t="e">
        <f>IFERROR(IF(AND(ISERROR($E168),ISERROR(INDEX(RestSAF!E$2:E$251,MATCH(RestSA!$C167,RestSAF!$A$2:$A$251,0)))),$E167,INDEX(RestSAF!E$2:E$251,MATCH(RestSA!$C167,RestSAF!$A$2:$A$251,0))),NA())</f>
        <v>#N/A</v>
      </c>
      <c r="G167" s="25" t="e">
        <f>IFERROR(IF(AND(ISERROR($E168),ISERROR(INDEX(RestSAF!C$2:C$251,MATCH(RestSA!$C167,RestSAF!$A$2:$A$251,0)))),$E167,INDEX(RestSAF!C$2:C$251,MATCH(RestSA!$C167,RestSAF!$A$2:$A$251,0))),NA())</f>
        <v>#N/A</v>
      </c>
      <c r="H167" s="26" t="e">
        <f>IFERROR(IF(AND(ISERROR($E168),ISERROR(INDEX(RestSAF!B$2:B$251,MATCH(RestSA!$C167,RestSAF!$A$2:$A$251,0)))),$E167,INDEX(RestSAF!B$2:B$251,MATCH(RestSA!$C167,RestSAF!$A$2:$A$251,0))),NA())</f>
        <v>#N/A</v>
      </c>
      <c r="I167" s="25" t="e">
        <f>IFERROR(IF(AND(ISERROR($E168),ISERROR(INDEX(RestSAF!D$2:D$251,MATCH(RestSA!$C167,RestSAF!$A$2:$A$251,0)))),$E167,INDEX(RestSAF!D$2:D$251,MATCH(RestSA!$C167,RestSAF!$A$2:$A$251,0))),NA())</f>
        <v>#N/A</v>
      </c>
      <c r="J167" s="25" t="e">
        <f>IFERROR(IF(AND(ISERROR($E168),ISERROR(INDEX(RestSAF!F$2:F$251,MATCH(RestSA!$C167,RestSAF!$A$2:$A$251,0)))),$E167,INDEX(RestSAF!F$2:F$251,MATCH(RestSA!$C167,RestSAF!$A$2:$A$251,0))),NA())</f>
        <v>#N/A</v>
      </c>
      <c r="K167" s="25"/>
      <c r="L167" s="26"/>
      <c r="M167" s="25"/>
      <c r="N167" s="56">
        <f>E167/GrocerySA!E167</f>
        <v>0.87185871002878701</v>
      </c>
      <c r="O167" s="25"/>
      <c r="P167" s="26"/>
      <c r="Q167" s="25"/>
      <c r="R167" s="56">
        <f>E167+GrocerySA!E167</f>
        <v>72177</v>
      </c>
      <c r="AD167" s="28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</row>
    <row r="168" spans="1:44" x14ac:dyDescent="0.25">
      <c r="A168" s="23">
        <f t="shared" si="12"/>
        <v>11</v>
      </c>
      <c r="B168" s="23">
        <f t="shared" si="13"/>
        <v>2005</v>
      </c>
      <c r="C168" s="23">
        <v>167</v>
      </c>
      <c r="D168" s="24">
        <v>38657</v>
      </c>
      <c r="E168" s="25">
        <f>IF(ISBLANK(table!G168),NA(),table!G168)</f>
        <v>34022</v>
      </c>
      <c r="F168" s="25" t="e">
        <f>IFERROR(IF(AND(ISERROR($E169),ISERROR(INDEX(RestSAF!E$2:E$251,MATCH(RestSA!$C168,RestSAF!$A$2:$A$251,0)))),$E168,INDEX(RestSAF!E$2:E$251,MATCH(RestSA!$C168,RestSAF!$A$2:$A$251,0))),NA())</f>
        <v>#N/A</v>
      </c>
      <c r="G168" s="25" t="e">
        <f>IFERROR(IF(AND(ISERROR($E169),ISERROR(INDEX(RestSAF!C$2:C$251,MATCH(RestSA!$C168,RestSAF!$A$2:$A$251,0)))),$E168,INDEX(RestSAF!C$2:C$251,MATCH(RestSA!$C168,RestSAF!$A$2:$A$251,0))),NA())</f>
        <v>#N/A</v>
      </c>
      <c r="H168" s="26" t="e">
        <f>IFERROR(IF(AND(ISERROR($E169),ISERROR(INDEX(RestSAF!B$2:B$251,MATCH(RestSA!$C168,RestSAF!$A$2:$A$251,0)))),$E168,INDEX(RestSAF!B$2:B$251,MATCH(RestSA!$C168,RestSAF!$A$2:$A$251,0))),NA())</f>
        <v>#N/A</v>
      </c>
      <c r="I168" s="25" t="e">
        <f>IFERROR(IF(AND(ISERROR($E169),ISERROR(INDEX(RestSAF!D$2:D$251,MATCH(RestSA!$C168,RestSAF!$A$2:$A$251,0)))),$E168,INDEX(RestSAF!D$2:D$251,MATCH(RestSA!$C168,RestSAF!$A$2:$A$251,0))),NA())</f>
        <v>#N/A</v>
      </c>
      <c r="J168" s="25" t="e">
        <f>IFERROR(IF(AND(ISERROR($E169),ISERROR(INDEX(RestSAF!F$2:F$251,MATCH(RestSA!$C168,RestSAF!$A$2:$A$251,0)))),$E168,INDEX(RestSAF!F$2:F$251,MATCH(RestSA!$C168,RestSAF!$A$2:$A$251,0))),NA())</f>
        <v>#N/A</v>
      </c>
      <c r="K168" s="25"/>
      <c r="L168" s="26"/>
      <c r="M168" s="25"/>
      <c r="N168" s="56">
        <f>E168/GrocerySA!E168</f>
        <v>0.88350472629064092</v>
      </c>
      <c r="O168" s="25"/>
      <c r="P168" s="26"/>
      <c r="Q168" s="25"/>
      <c r="R168" s="56">
        <f>E168+GrocerySA!E168</f>
        <v>72530</v>
      </c>
      <c r="AD168" s="28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</row>
    <row r="169" spans="1:44" x14ac:dyDescent="0.25">
      <c r="A169" s="23">
        <f t="shared" si="12"/>
        <v>12</v>
      </c>
      <c r="B169" s="23">
        <f t="shared" si="13"/>
        <v>2005</v>
      </c>
      <c r="C169" s="23">
        <v>168</v>
      </c>
      <c r="D169" s="24">
        <v>38687</v>
      </c>
      <c r="E169" s="25">
        <f>IF(ISBLANK(table!G169),NA(),table!G169)</f>
        <v>33932</v>
      </c>
      <c r="F169" s="25" t="e">
        <f>IFERROR(IF(AND(ISERROR($E170),ISERROR(INDEX(RestSAF!E$2:E$251,MATCH(RestSA!$C169,RestSAF!$A$2:$A$251,0)))),$E169,INDEX(RestSAF!E$2:E$251,MATCH(RestSA!$C169,RestSAF!$A$2:$A$251,0))),NA())</f>
        <v>#N/A</v>
      </c>
      <c r="G169" s="25" t="e">
        <f>IFERROR(IF(AND(ISERROR($E170),ISERROR(INDEX(RestSAF!C$2:C$251,MATCH(RestSA!$C169,RestSAF!$A$2:$A$251,0)))),$E169,INDEX(RestSAF!C$2:C$251,MATCH(RestSA!$C169,RestSAF!$A$2:$A$251,0))),NA())</f>
        <v>#N/A</v>
      </c>
      <c r="H169" s="26" t="e">
        <f>IFERROR(IF(AND(ISERROR($E170),ISERROR(INDEX(RestSAF!B$2:B$251,MATCH(RestSA!$C169,RestSAF!$A$2:$A$251,0)))),$E169,INDEX(RestSAF!B$2:B$251,MATCH(RestSA!$C169,RestSAF!$A$2:$A$251,0))),NA())</f>
        <v>#N/A</v>
      </c>
      <c r="I169" s="25" t="e">
        <f>IFERROR(IF(AND(ISERROR($E170),ISERROR(INDEX(RestSAF!D$2:D$251,MATCH(RestSA!$C169,RestSAF!$A$2:$A$251,0)))),$E169,INDEX(RestSAF!D$2:D$251,MATCH(RestSA!$C169,RestSAF!$A$2:$A$251,0))),NA())</f>
        <v>#N/A</v>
      </c>
      <c r="J169" s="25" t="e">
        <f>IFERROR(IF(AND(ISERROR($E170),ISERROR(INDEX(RestSAF!F$2:F$251,MATCH(RestSA!$C169,RestSAF!$A$2:$A$251,0)))),$E169,INDEX(RestSAF!F$2:F$251,MATCH(RestSA!$C169,RestSAF!$A$2:$A$251,0))),NA())</f>
        <v>#N/A</v>
      </c>
      <c r="K169" s="25"/>
      <c r="L169" s="26"/>
      <c r="M169" s="25"/>
      <c r="N169" s="56">
        <f>E169/GrocerySA!E169</f>
        <v>0.87347800344942983</v>
      </c>
      <c r="O169" s="25"/>
      <c r="P169" s="26"/>
      <c r="Q169" s="25"/>
      <c r="R169" s="56">
        <f>E169+GrocerySA!E169</f>
        <v>72779</v>
      </c>
      <c r="AD169" s="28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</row>
    <row r="170" spans="1:44" x14ac:dyDescent="0.25">
      <c r="A170" s="23">
        <f t="shared" si="12"/>
        <v>1</v>
      </c>
      <c r="B170" s="23">
        <f t="shared" si="13"/>
        <v>2006</v>
      </c>
      <c r="C170" s="23">
        <v>169</v>
      </c>
      <c r="D170" s="24">
        <v>38718</v>
      </c>
      <c r="E170" s="25">
        <f>IF(ISBLANK(table!G170),NA(),table!G170)</f>
        <v>34983</v>
      </c>
      <c r="F170" s="25" t="e">
        <f>IFERROR(IF(AND(ISERROR($E171),ISERROR(INDEX(RestSAF!E$2:E$251,MATCH(RestSA!$C170,RestSAF!$A$2:$A$251,0)))),$E170,INDEX(RestSAF!E$2:E$251,MATCH(RestSA!$C170,RestSAF!$A$2:$A$251,0))),NA())</f>
        <v>#N/A</v>
      </c>
      <c r="G170" s="25" t="e">
        <f>IFERROR(IF(AND(ISERROR($E171),ISERROR(INDEX(RestSAF!C$2:C$251,MATCH(RestSA!$C170,RestSAF!$A$2:$A$251,0)))),$E170,INDEX(RestSAF!C$2:C$251,MATCH(RestSA!$C170,RestSAF!$A$2:$A$251,0))),NA())</f>
        <v>#N/A</v>
      </c>
      <c r="H170" s="26" t="e">
        <f>IFERROR(IF(AND(ISERROR($E171),ISERROR(INDEX(RestSAF!B$2:B$251,MATCH(RestSA!$C170,RestSAF!$A$2:$A$251,0)))),$E170,INDEX(RestSAF!B$2:B$251,MATCH(RestSA!$C170,RestSAF!$A$2:$A$251,0))),NA())</f>
        <v>#N/A</v>
      </c>
      <c r="I170" s="25" t="e">
        <f>IFERROR(IF(AND(ISERROR($E171),ISERROR(INDEX(RestSAF!D$2:D$251,MATCH(RestSA!$C170,RestSAF!$A$2:$A$251,0)))),$E170,INDEX(RestSAF!D$2:D$251,MATCH(RestSA!$C170,RestSAF!$A$2:$A$251,0))),NA())</f>
        <v>#N/A</v>
      </c>
      <c r="J170" s="25" t="e">
        <f>IFERROR(IF(AND(ISERROR($E171),ISERROR(INDEX(RestSAF!F$2:F$251,MATCH(RestSA!$C170,RestSAF!$A$2:$A$251,0)))),$E170,INDEX(RestSAF!F$2:F$251,MATCH(RestSA!$C170,RestSAF!$A$2:$A$251,0))),NA())</f>
        <v>#N/A</v>
      </c>
      <c r="K170" s="25"/>
      <c r="L170" s="26"/>
      <c r="M170" s="25"/>
      <c r="N170" s="56">
        <f>E170/GrocerySA!E170</f>
        <v>0.91449260208082817</v>
      </c>
      <c r="O170" s="25"/>
      <c r="P170" s="26"/>
      <c r="Q170" s="25"/>
      <c r="R170" s="56">
        <f>E170+GrocerySA!E170</f>
        <v>73237</v>
      </c>
      <c r="AD170" s="28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</row>
    <row r="171" spans="1:44" x14ac:dyDescent="0.25">
      <c r="A171" s="23">
        <f t="shared" si="12"/>
        <v>2</v>
      </c>
      <c r="B171" s="23">
        <f t="shared" si="13"/>
        <v>2006</v>
      </c>
      <c r="C171" s="23">
        <v>170</v>
      </c>
      <c r="D171" s="24">
        <v>38749</v>
      </c>
      <c r="E171" s="25">
        <f>IF(ISBLANK(table!G171),NA(),table!G171)</f>
        <v>34535</v>
      </c>
      <c r="F171" s="25" t="e">
        <f>IFERROR(IF(AND(ISERROR($E172),ISERROR(INDEX(RestSAF!E$2:E$251,MATCH(RestSA!$C171,RestSAF!$A$2:$A$251,0)))),$E171,INDEX(RestSAF!E$2:E$251,MATCH(RestSA!$C171,RestSAF!$A$2:$A$251,0))),NA())</f>
        <v>#N/A</v>
      </c>
      <c r="G171" s="25" t="e">
        <f>IFERROR(IF(AND(ISERROR($E172),ISERROR(INDEX(RestSAF!C$2:C$251,MATCH(RestSA!$C171,RestSAF!$A$2:$A$251,0)))),$E171,INDEX(RestSAF!C$2:C$251,MATCH(RestSA!$C171,RestSAF!$A$2:$A$251,0))),NA())</f>
        <v>#N/A</v>
      </c>
      <c r="H171" s="26" t="e">
        <f>IFERROR(IF(AND(ISERROR($E172),ISERROR(INDEX(RestSAF!B$2:B$251,MATCH(RestSA!$C171,RestSAF!$A$2:$A$251,0)))),$E171,INDEX(RestSAF!B$2:B$251,MATCH(RestSA!$C171,RestSAF!$A$2:$A$251,0))),NA())</f>
        <v>#N/A</v>
      </c>
      <c r="I171" s="25" t="e">
        <f>IFERROR(IF(AND(ISERROR($E172),ISERROR(INDEX(RestSAF!D$2:D$251,MATCH(RestSA!$C171,RestSAF!$A$2:$A$251,0)))),$E171,INDEX(RestSAF!D$2:D$251,MATCH(RestSA!$C171,RestSAF!$A$2:$A$251,0))),NA())</f>
        <v>#N/A</v>
      </c>
      <c r="J171" s="25" t="e">
        <f>IFERROR(IF(AND(ISERROR($E172),ISERROR(INDEX(RestSAF!F$2:F$251,MATCH(RestSA!$C171,RestSAF!$A$2:$A$251,0)))),$E171,INDEX(RestSAF!F$2:F$251,MATCH(RestSA!$C171,RestSAF!$A$2:$A$251,0))),NA())</f>
        <v>#N/A</v>
      </c>
      <c r="K171" s="25"/>
      <c r="L171" s="26"/>
      <c r="M171" s="25"/>
      <c r="N171" s="56">
        <f>E171/GrocerySA!E171</f>
        <v>0.88804031988480037</v>
      </c>
      <c r="O171" s="25"/>
      <c r="P171" s="26"/>
      <c r="Q171" s="25"/>
      <c r="R171" s="56">
        <f>E171+GrocerySA!E171</f>
        <v>73424</v>
      </c>
      <c r="AD171" s="28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</row>
    <row r="172" spans="1:44" x14ac:dyDescent="0.25">
      <c r="A172" s="23">
        <f t="shared" si="12"/>
        <v>3</v>
      </c>
      <c r="B172" s="23">
        <f t="shared" si="13"/>
        <v>2006</v>
      </c>
      <c r="C172" s="23">
        <v>171</v>
      </c>
      <c r="D172" s="24">
        <v>38777</v>
      </c>
      <c r="E172" s="25">
        <f>IF(ISBLANK(table!G172),NA(),table!G172)</f>
        <v>34796</v>
      </c>
      <c r="F172" s="25" t="e">
        <f>IFERROR(IF(AND(ISERROR($E173),ISERROR(INDEX(RestSAF!E$2:E$251,MATCH(RestSA!$C172,RestSAF!$A$2:$A$251,0)))),$E172,INDEX(RestSAF!E$2:E$251,MATCH(RestSA!$C172,RestSAF!$A$2:$A$251,0))),NA())</f>
        <v>#N/A</v>
      </c>
      <c r="G172" s="25" t="e">
        <f>IFERROR(IF(AND(ISERROR($E173),ISERROR(INDEX(RestSAF!C$2:C$251,MATCH(RestSA!$C172,RestSAF!$A$2:$A$251,0)))),$E172,INDEX(RestSAF!C$2:C$251,MATCH(RestSA!$C172,RestSAF!$A$2:$A$251,0))),NA())</f>
        <v>#N/A</v>
      </c>
      <c r="H172" s="26" t="e">
        <f>IFERROR(IF(AND(ISERROR($E173),ISERROR(INDEX(RestSAF!B$2:B$251,MATCH(RestSA!$C172,RestSAF!$A$2:$A$251,0)))),$E172,INDEX(RestSAF!B$2:B$251,MATCH(RestSA!$C172,RestSAF!$A$2:$A$251,0))),NA())</f>
        <v>#N/A</v>
      </c>
      <c r="I172" s="25" t="e">
        <f>IFERROR(IF(AND(ISERROR($E173),ISERROR(INDEX(RestSAF!D$2:D$251,MATCH(RestSA!$C172,RestSAF!$A$2:$A$251,0)))),$E172,INDEX(RestSAF!D$2:D$251,MATCH(RestSA!$C172,RestSAF!$A$2:$A$251,0))),NA())</f>
        <v>#N/A</v>
      </c>
      <c r="J172" s="25" t="e">
        <f>IFERROR(IF(AND(ISERROR($E173),ISERROR(INDEX(RestSAF!F$2:F$251,MATCH(RestSA!$C172,RestSAF!$A$2:$A$251,0)))),$E172,INDEX(RestSAF!F$2:F$251,MATCH(RestSA!$C172,RestSAF!$A$2:$A$251,0))),NA())</f>
        <v>#N/A</v>
      </c>
      <c r="K172" s="25"/>
      <c r="L172" s="26"/>
      <c r="M172" s="25"/>
      <c r="N172" s="56">
        <f>E172/GrocerySA!E172</f>
        <v>0.89528122266248134</v>
      </c>
      <c r="O172" s="25"/>
      <c r="P172" s="26"/>
      <c r="Q172" s="25"/>
      <c r="R172" s="56">
        <f>E172+GrocerySA!E172</f>
        <v>73662</v>
      </c>
      <c r="AD172" s="28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</row>
    <row r="173" spans="1:44" x14ac:dyDescent="0.25">
      <c r="A173" s="23">
        <f t="shared" si="12"/>
        <v>4</v>
      </c>
      <c r="B173" s="23">
        <f t="shared" si="13"/>
        <v>2006</v>
      </c>
      <c r="C173" s="23">
        <v>172</v>
      </c>
      <c r="D173" s="24">
        <v>38808</v>
      </c>
      <c r="E173" s="25">
        <f>IF(ISBLANK(table!G173),NA(),table!G173)</f>
        <v>34862</v>
      </c>
      <c r="F173" s="25" t="e">
        <f>IFERROR(IF(AND(ISERROR($E174),ISERROR(INDEX(RestSAF!E$2:E$251,MATCH(RestSA!$C173,RestSAF!$A$2:$A$251,0)))),$E173,INDEX(RestSAF!E$2:E$251,MATCH(RestSA!$C173,RestSAF!$A$2:$A$251,0))),NA())</f>
        <v>#N/A</v>
      </c>
      <c r="G173" s="25" t="e">
        <f>IFERROR(IF(AND(ISERROR($E174),ISERROR(INDEX(RestSAF!C$2:C$251,MATCH(RestSA!$C173,RestSAF!$A$2:$A$251,0)))),$E173,INDEX(RestSAF!C$2:C$251,MATCH(RestSA!$C173,RestSAF!$A$2:$A$251,0))),NA())</f>
        <v>#N/A</v>
      </c>
      <c r="H173" s="26" t="e">
        <f>IFERROR(IF(AND(ISERROR($E174),ISERROR(INDEX(RestSAF!B$2:B$251,MATCH(RestSA!$C173,RestSAF!$A$2:$A$251,0)))),$E173,INDEX(RestSAF!B$2:B$251,MATCH(RestSA!$C173,RestSAF!$A$2:$A$251,0))),NA())</f>
        <v>#N/A</v>
      </c>
      <c r="I173" s="25" t="e">
        <f>IFERROR(IF(AND(ISERROR($E174),ISERROR(INDEX(RestSAF!D$2:D$251,MATCH(RestSA!$C173,RestSAF!$A$2:$A$251,0)))),$E173,INDEX(RestSAF!D$2:D$251,MATCH(RestSA!$C173,RestSAF!$A$2:$A$251,0))),NA())</f>
        <v>#N/A</v>
      </c>
      <c r="J173" s="25" t="e">
        <f>IFERROR(IF(AND(ISERROR($E174),ISERROR(INDEX(RestSAF!F$2:F$251,MATCH(RestSA!$C173,RestSAF!$A$2:$A$251,0)))),$E173,INDEX(RestSAF!F$2:F$251,MATCH(RestSA!$C173,RestSAF!$A$2:$A$251,0))),NA())</f>
        <v>#N/A</v>
      </c>
      <c r="K173" s="25"/>
      <c r="L173" s="26"/>
      <c r="M173" s="25"/>
      <c r="N173" s="56">
        <f>E173/GrocerySA!E173</f>
        <v>0.89640276670695018</v>
      </c>
      <c r="O173" s="25"/>
      <c r="P173" s="26"/>
      <c r="Q173" s="25"/>
      <c r="R173" s="56">
        <f>E173+GrocerySA!E173</f>
        <v>73753</v>
      </c>
      <c r="AD173" s="28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</row>
    <row r="174" spans="1:44" x14ac:dyDescent="0.25">
      <c r="A174" s="23">
        <f t="shared" si="12"/>
        <v>5</v>
      </c>
      <c r="B174" s="23">
        <f t="shared" si="13"/>
        <v>2006</v>
      </c>
      <c r="C174" s="23">
        <v>173</v>
      </c>
      <c r="D174" s="24">
        <v>38838</v>
      </c>
      <c r="E174" s="25">
        <f>IF(ISBLANK(table!G174),NA(),table!G174)</f>
        <v>34910</v>
      </c>
      <c r="F174" s="25" t="e">
        <f>IFERROR(IF(AND(ISERROR($E175),ISERROR(INDEX(RestSAF!E$2:E$251,MATCH(RestSA!$C174,RestSAF!$A$2:$A$251,0)))),$E174,INDEX(RestSAF!E$2:E$251,MATCH(RestSA!$C174,RestSAF!$A$2:$A$251,0))),NA())</f>
        <v>#N/A</v>
      </c>
      <c r="G174" s="25" t="e">
        <f>IFERROR(IF(AND(ISERROR($E175),ISERROR(INDEX(RestSAF!C$2:C$251,MATCH(RestSA!$C174,RestSAF!$A$2:$A$251,0)))),$E174,INDEX(RestSAF!C$2:C$251,MATCH(RestSA!$C174,RestSAF!$A$2:$A$251,0))),NA())</f>
        <v>#N/A</v>
      </c>
      <c r="H174" s="26" t="e">
        <f>IFERROR(IF(AND(ISERROR($E175),ISERROR(INDEX(RestSAF!B$2:B$251,MATCH(RestSA!$C174,RestSAF!$A$2:$A$251,0)))),$E174,INDEX(RestSAF!B$2:B$251,MATCH(RestSA!$C174,RestSAF!$A$2:$A$251,0))),NA())</f>
        <v>#N/A</v>
      </c>
      <c r="I174" s="25" t="e">
        <f>IFERROR(IF(AND(ISERROR($E175),ISERROR(INDEX(RestSAF!D$2:D$251,MATCH(RestSA!$C174,RestSAF!$A$2:$A$251,0)))),$E174,INDEX(RestSAF!D$2:D$251,MATCH(RestSA!$C174,RestSAF!$A$2:$A$251,0))),NA())</f>
        <v>#N/A</v>
      </c>
      <c r="J174" s="25" t="e">
        <f>IFERROR(IF(AND(ISERROR($E175),ISERROR(INDEX(RestSAF!F$2:F$251,MATCH(RestSA!$C174,RestSAF!$A$2:$A$251,0)))),$E174,INDEX(RestSAF!F$2:F$251,MATCH(RestSA!$C174,RestSAF!$A$2:$A$251,0))),NA())</f>
        <v>#N/A</v>
      </c>
      <c r="K174" s="25"/>
      <c r="L174" s="26"/>
      <c r="M174" s="25"/>
      <c r="N174" s="56">
        <f>E174/GrocerySA!E174</f>
        <v>0.88960807298302835</v>
      </c>
      <c r="O174" s="25"/>
      <c r="P174" s="26"/>
      <c r="Q174" s="25"/>
      <c r="R174" s="56">
        <f>E174+GrocerySA!E174</f>
        <v>74152</v>
      </c>
      <c r="AD174" s="28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</row>
    <row r="175" spans="1:44" x14ac:dyDescent="0.25">
      <c r="A175" s="23">
        <f t="shared" si="12"/>
        <v>6</v>
      </c>
      <c r="B175" s="23">
        <f t="shared" si="13"/>
        <v>2006</v>
      </c>
      <c r="C175" s="23">
        <v>174</v>
      </c>
      <c r="D175" s="24">
        <v>38869</v>
      </c>
      <c r="E175" s="25">
        <f>IF(ISBLANK(table!G175),NA(),table!G175)</f>
        <v>34695</v>
      </c>
      <c r="F175" s="25" t="e">
        <f>IFERROR(IF(AND(ISERROR($E176),ISERROR(INDEX(RestSAF!E$2:E$251,MATCH(RestSA!$C175,RestSAF!$A$2:$A$251,0)))),$E175,INDEX(RestSAF!E$2:E$251,MATCH(RestSA!$C175,RestSAF!$A$2:$A$251,0))),NA())</f>
        <v>#N/A</v>
      </c>
      <c r="G175" s="25" t="e">
        <f>IFERROR(IF(AND(ISERROR($E176),ISERROR(INDEX(RestSAF!C$2:C$251,MATCH(RestSA!$C175,RestSAF!$A$2:$A$251,0)))),$E175,INDEX(RestSAF!C$2:C$251,MATCH(RestSA!$C175,RestSAF!$A$2:$A$251,0))),NA())</f>
        <v>#N/A</v>
      </c>
      <c r="H175" s="26" t="e">
        <f>IFERROR(IF(AND(ISERROR($E176),ISERROR(INDEX(RestSAF!B$2:B$251,MATCH(RestSA!$C175,RestSAF!$A$2:$A$251,0)))),$E175,INDEX(RestSAF!B$2:B$251,MATCH(RestSA!$C175,RestSAF!$A$2:$A$251,0))),NA())</f>
        <v>#N/A</v>
      </c>
      <c r="I175" s="25" t="e">
        <f>IFERROR(IF(AND(ISERROR($E176),ISERROR(INDEX(RestSAF!D$2:D$251,MATCH(RestSA!$C175,RestSAF!$A$2:$A$251,0)))),$E175,INDEX(RestSAF!D$2:D$251,MATCH(RestSA!$C175,RestSAF!$A$2:$A$251,0))),NA())</f>
        <v>#N/A</v>
      </c>
      <c r="J175" s="25" t="e">
        <f>IFERROR(IF(AND(ISERROR($E176),ISERROR(INDEX(RestSAF!F$2:F$251,MATCH(RestSA!$C175,RestSAF!$A$2:$A$251,0)))),$E175,INDEX(RestSAF!F$2:F$251,MATCH(RestSA!$C175,RestSAF!$A$2:$A$251,0))),NA())</f>
        <v>#N/A</v>
      </c>
      <c r="K175" s="25"/>
      <c r="L175" s="26"/>
      <c r="M175" s="25"/>
      <c r="N175" s="56">
        <f>E175/GrocerySA!E175</f>
        <v>0.88120999695214874</v>
      </c>
      <c r="O175" s="25"/>
      <c r="P175" s="26"/>
      <c r="Q175" s="25"/>
      <c r="R175" s="56">
        <f>E175+GrocerySA!E175</f>
        <v>74067</v>
      </c>
      <c r="AD175" s="28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</row>
    <row r="176" spans="1:44" x14ac:dyDescent="0.25">
      <c r="A176" s="23">
        <f t="shared" si="12"/>
        <v>7</v>
      </c>
      <c r="B176" s="23">
        <f t="shared" si="13"/>
        <v>2006</v>
      </c>
      <c r="C176" s="23">
        <v>175</v>
      </c>
      <c r="D176" s="24">
        <v>38899</v>
      </c>
      <c r="E176" s="25">
        <f>IF(ISBLANK(table!G176),NA(),table!G176)</f>
        <v>34802</v>
      </c>
      <c r="F176" s="25" t="e">
        <f>IFERROR(IF(AND(ISERROR($E177),ISERROR(INDEX(RestSAF!E$2:E$251,MATCH(RestSA!$C176,RestSAF!$A$2:$A$251,0)))),$E176,INDEX(RestSAF!E$2:E$251,MATCH(RestSA!$C176,RestSAF!$A$2:$A$251,0))),NA())</f>
        <v>#N/A</v>
      </c>
      <c r="G176" s="25" t="e">
        <f>IFERROR(IF(AND(ISERROR($E177),ISERROR(INDEX(RestSAF!C$2:C$251,MATCH(RestSA!$C176,RestSAF!$A$2:$A$251,0)))),$E176,INDEX(RestSAF!C$2:C$251,MATCH(RestSA!$C176,RestSAF!$A$2:$A$251,0))),NA())</f>
        <v>#N/A</v>
      </c>
      <c r="H176" s="26" t="e">
        <f>IFERROR(IF(AND(ISERROR($E177),ISERROR(INDEX(RestSAF!B$2:B$251,MATCH(RestSA!$C176,RestSAF!$A$2:$A$251,0)))),$E176,INDEX(RestSAF!B$2:B$251,MATCH(RestSA!$C176,RestSAF!$A$2:$A$251,0))),NA())</f>
        <v>#N/A</v>
      </c>
      <c r="I176" s="25" t="e">
        <f>IFERROR(IF(AND(ISERROR($E177),ISERROR(INDEX(RestSAF!D$2:D$251,MATCH(RestSA!$C176,RestSAF!$A$2:$A$251,0)))),$E176,INDEX(RestSAF!D$2:D$251,MATCH(RestSA!$C176,RestSAF!$A$2:$A$251,0))),NA())</f>
        <v>#N/A</v>
      </c>
      <c r="J176" s="25" t="e">
        <f>IFERROR(IF(AND(ISERROR($E177),ISERROR(INDEX(RestSAF!F$2:F$251,MATCH(RestSA!$C176,RestSAF!$A$2:$A$251,0)))),$E176,INDEX(RestSAF!F$2:F$251,MATCH(RestSA!$C176,RestSAF!$A$2:$A$251,0))),NA())</f>
        <v>#N/A</v>
      </c>
      <c r="K176" s="25"/>
      <c r="L176" s="26"/>
      <c r="M176" s="25"/>
      <c r="N176" s="56">
        <f>E176/GrocerySA!E176</f>
        <v>0.88305295475882373</v>
      </c>
      <c r="O176" s="25"/>
      <c r="P176" s="26"/>
      <c r="Q176" s="25"/>
      <c r="R176" s="56">
        <f>E176+GrocerySA!E176</f>
        <v>74213</v>
      </c>
      <c r="AD176" s="28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</row>
    <row r="177" spans="1:44" x14ac:dyDescent="0.25">
      <c r="A177" s="23">
        <f t="shared" si="12"/>
        <v>8</v>
      </c>
      <c r="B177" s="23">
        <f t="shared" si="13"/>
        <v>2006</v>
      </c>
      <c r="C177" s="23">
        <v>176</v>
      </c>
      <c r="D177" s="24">
        <v>38930</v>
      </c>
      <c r="E177" s="25">
        <f>IF(ISBLANK(table!G177),NA(),table!G177)</f>
        <v>35367</v>
      </c>
      <c r="F177" s="25" t="e">
        <f>IFERROR(IF(AND(ISERROR($E178),ISERROR(INDEX(RestSAF!E$2:E$251,MATCH(RestSA!$C177,RestSAF!$A$2:$A$251,0)))),$E177,INDEX(RestSAF!E$2:E$251,MATCH(RestSA!$C177,RestSAF!$A$2:$A$251,0))),NA())</f>
        <v>#N/A</v>
      </c>
      <c r="G177" s="25" t="e">
        <f>IFERROR(IF(AND(ISERROR($E178),ISERROR(INDEX(RestSAF!C$2:C$251,MATCH(RestSA!$C177,RestSAF!$A$2:$A$251,0)))),$E177,INDEX(RestSAF!C$2:C$251,MATCH(RestSA!$C177,RestSAF!$A$2:$A$251,0))),NA())</f>
        <v>#N/A</v>
      </c>
      <c r="H177" s="26" t="e">
        <f>IFERROR(IF(AND(ISERROR($E178),ISERROR(INDEX(RestSAF!B$2:B$251,MATCH(RestSA!$C177,RestSAF!$A$2:$A$251,0)))),$E177,INDEX(RestSAF!B$2:B$251,MATCH(RestSA!$C177,RestSAF!$A$2:$A$251,0))),NA())</f>
        <v>#N/A</v>
      </c>
      <c r="I177" s="25" t="e">
        <f>IFERROR(IF(AND(ISERROR($E178),ISERROR(INDEX(RestSAF!D$2:D$251,MATCH(RestSA!$C177,RestSAF!$A$2:$A$251,0)))),$E177,INDEX(RestSAF!D$2:D$251,MATCH(RestSA!$C177,RestSAF!$A$2:$A$251,0))),NA())</f>
        <v>#N/A</v>
      </c>
      <c r="J177" s="25" t="e">
        <f>IFERROR(IF(AND(ISERROR($E178),ISERROR(INDEX(RestSAF!F$2:F$251,MATCH(RestSA!$C177,RestSAF!$A$2:$A$251,0)))),$E177,INDEX(RestSAF!F$2:F$251,MATCH(RestSA!$C177,RestSAF!$A$2:$A$251,0))),NA())</f>
        <v>#N/A</v>
      </c>
      <c r="K177" s="25"/>
      <c r="L177" s="26"/>
      <c r="M177" s="25"/>
      <c r="N177" s="56">
        <f>E177/GrocerySA!E177</f>
        <v>0.8907442387608614</v>
      </c>
      <c r="O177" s="25"/>
      <c r="P177" s="26"/>
      <c r="Q177" s="25"/>
      <c r="R177" s="56">
        <f>E177+GrocerySA!E177</f>
        <v>75072</v>
      </c>
      <c r="AD177" s="28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</row>
    <row r="178" spans="1:44" x14ac:dyDescent="0.25">
      <c r="A178" s="23">
        <f t="shared" si="12"/>
        <v>9</v>
      </c>
      <c r="B178" s="23">
        <f t="shared" si="13"/>
        <v>2006</v>
      </c>
      <c r="C178" s="23">
        <v>177</v>
      </c>
      <c r="D178" s="24">
        <v>38961</v>
      </c>
      <c r="E178" s="25">
        <f>IF(ISBLANK(table!G178),NA(),table!G178)</f>
        <v>35725</v>
      </c>
      <c r="F178" s="25" t="e">
        <f>IFERROR(IF(AND(ISERROR($E179),ISERROR(INDEX(RestSAF!E$2:E$251,MATCH(RestSA!$C178,RestSAF!$A$2:$A$251,0)))),$E178,INDEX(RestSAF!E$2:E$251,MATCH(RestSA!$C178,RestSAF!$A$2:$A$251,0))),NA())</f>
        <v>#N/A</v>
      </c>
      <c r="G178" s="25" t="e">
        <f>IFERROR(IF(AND(ISERROR($E179),ISERROR(INDEX(RestSAF!C$2:C$251,MATCH(RestSA!$C178,RestSAF!$A$2:$A$251,0)))),$E178,INDEX(RestSAF!C$2:C$251,MATCH(RestSA!$C178,RestSAF!$A$2:$A$251,0))),NA())</f>
        <v>#N/A</v>
      </c>
      <c r="H178" s="26" t="e">
        <f>IFERROR(IF(AND(ISERROR($E179),ISERROR(INDEX(RestSAF!B$2:B$251,MATCH(RestSA!$C178,RestSAF!$A$2:$A$251,0)))),$E178,INDEX(RestSAF!B$2:B$251,MATCH(RestSA!$C178,RestSAF!$A$2:$A$251,0))),NA())</f>
        <v>#N/A</v>
      </c>
      <c r="I178" s="25" t="e">
        <f>IFERROR(IF(AND(ISERROR($E179),ISERROR(INDEX(RestSAF!D$2:D$251,MATCH(RestSA!$C178,RestSAF!$A$2:$A$251,0)))),$E178,INDEX(RestSAF!D$2:D$251,MATCH(RestSA!$C178,RestSAF!$A$2:$A$251,0))),NA())</f>
        <v>#N/A</v>
      </c>
      <c r="J178" s="25" t="e">
        <f>IFERROR(IF(AND(ISERROR($E179),ISERROR(INDEX(RestSAF!F$2:F$251,MATCH(RestSA!$C178,RestSAF!$A$2:$A$251,0)))),$E178,INDEX(RestSAF!F$2:F$251,MATCH(RestSA!$C178,RestSAF!$A$2:$A$251,0))),NA())</f>
        <v>#N/A</v>
      </c>
      <c r="K178" s="25"/>
      <c r="L178" s="26"/>
      <c r="M178" s="25"/>
      <c r="N178" s="56">
        <f>E178/GrocerySA!E178</f>
        <v>0.90773960768370765</v>
      </c>
      <c r="O178" s="25"/>
      <c r="P178" s="26"/>
      <c r="Q178" s="25"/>
      <c r="R178" s="56">
        <f>E178+GrocerySA!E178</f>
        <v>75081</v>
      </c>
      <c r="AD178" s="28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</row>
    <row r="179" spans="1:44" x14ac:dyDescent="0.25">
      <c r="A179" s="23">
        <f t="shared" si="12"/>
        <v>10</v>
      </c>
      <c r="B179" s="23">
        <f t="shared" si="13"/>
        <v>2006</v>
      </c>
      <c r="C179" s="23">
        <v>178</v>
      </c>
      <c r="D179" s="24">
        <v>38991</v>
      </c>
      <c r="E179" s="25">
        <f>IF(ISBLANK(table!G179),NA(),table!G179)</f>
        <v>35784</v>
      </c>
      <c r="F179" s="25" t="e">
        <f>IFERROR(IF(AND(ISERROR($E180),ISERROR(INDEX(RestSAF!E$2:E$251,MATCH(RestSA!$C179,RestSAF!$A$2:$A$251,0)))),$E179,INDEX(RestSAF!E$2:E$251,MATCH(RestSA!$C179,RestSAF!$A$2:$A$251,0))),NA())</f>
        <v>#N/A</v>
      </c>
      <c r="G179" s="25" t="e">
        <f>IFERROR(IF(AND(ISERROR($E180),ISERROR(INDEX(RestSAF!C$2:C$251,MATCH(RestSA!$C179,RestSAF!$A$2:$A$251,0)))),$E179,INDEX(RestSAF!C$2:C$251,MATCH(RestSA!$C179,RestSAF!$A$2:$A$251,0))),NA())</f>
        <v>#N/A</v>
      </c>
      <c r="H179" s="26" t="e">
        <f>IFERROR(IF(AND(ISERROR($E180),ISERROR(INDEX(RestSAF!B$2:B$251,MATCH(RestSA!$C179,RestSAF!$A$2:$A$251,0)))),$E179,INDEX(RestSAF!B$2:B$251,MATCH(RestSA!$C179,RestSAF!$A$2:$A$251,0))),NA())</f>
        <v>#N/A</v>
      </c>
      <c r="I179" s="25" t="e">
        <f>IFERROR(IF(AND(ISERROR($E180),ISERROR(INDEX(RestSAF!D$2:D$251,MATCH(RestSA!$C179,RestSAF!$A$2:$A$251,0)))),$E179,INDEX(RestSAF!D$2:D$251,MATCH(RestSA!$C179,RestSAF!$A$2:$A$251,0))),NA())</f>
        <v>#N/A</v>
      </c>
      <c r="J179" s="25" t="e">
        <f>IFERROR(IF(AND(ISERROR($E180),ISERROR(INDEX(RestSAF!F$2:F$251,MATCH(RestSA!$C179,RestSAF!$A$2:$A$251,0)))),$E179,INDEX(RestSAF!F$2:F$251,MATCH(RestSA!$C179,RestSAF!$A$2:$A$251,0))),NA())</f>
        <v>#N/A</v>
      </c>
      <c r="K179" s="25"/>
      <c r="L179" s="26"/>
      <c r="M179" s="25"/>
      <c r="N179" s="56">
        <f>E179/GrocerySA!E179</f>
        <v>0.8945552722363882</v>
      </c>
      <c r="O179" s="25"/>
      <c r="P179" s="26"/>
      <c r="Q179" s="25"/>
      <c r="R179" s="56">
        <f>E179+GrocerySA!E179</f>
        <v>75786</v>
      </c>
      <c r="AD179" s="28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</row>
    <row r="180" spans="1:44" x14ac:dyDescent="0.25">
      <c r="A180" s="23">
        <f t="shared" si="12"/>
        <v>11</v>
      </c>
      <c r="B180" s="23">
        <f t="shared" si="13"/>
        <v>2006</v>
      </c>
      <c r="C180" s="23">
        <v>179</v>
      </c>
      <c r="D180" s="24">
        <v>39022</v>
      </c>
      <c r="E180" s="25">
        <f>IF(ISBLANK(table!G180),NA(),table!G180)</f>
        <v>35923</v>
      </c>
      <c r="F180" s="25" t="e">
        <f>IFERROR(IF(AND(ISERROR($E181),ISERROR(INDEX(RestSAF!E$2:E$251,MATCH(RestSA!$C180,RestSAF!$A$2:$A$251,0)))),$E180,INDEX(RestSAF!E$2:E$251,MATCH(RestSA!$C180,RestSAF!$A$2:$A$251,0))),NA())</f>
        <v>#N/A</v>
      </c>
      <c r="G180" s="25" t="e">
        <f>IFERROR(IF(AND(ISERROR($E181),ISERROR(INDEX(RestSAF!C$2:C$251,MATCH(RestSA!$C180,RestSAF!$A$2:$A$251,0)))),$E180,INDEX(RestSAF!C$2:C$251,MATCH(RestSA!$C180,RestSAF!$A$2:$A$251,0))),NA())</f>
        <v>#N/A</v>
      </c>
      <c r="H180" s="26" t="e">
        <f>IFERROR(IF(AND(ISERROR($E181),ISERROR(INDEX(RestSAF!B$2:B$251,MATCH(RestSA!$C180,RestSAF!$A$2:$A$251,0)))),$E180,INDEX(RestSAF!B$2:B$251,MATCH(RestSA!$C180,RestSAF!$A$2:$A$251,0))),NA())</f>
        <v>#N/A</v>
      </c>
      <c r="I180" s="25" t="e">
        <f>IFERROR(IF(AND(ISERROR($E181),ISERROR(INDEX(RestSAF!D$2:D$251,MATCH(RestSA!$C180,RestSAF!$A$2:$A$251,0)))),$E180,INDEX(RestSAF!D$2:D$251,MATCH(RestSA!$C180,RestSAF!$A$2:$A$251,0))),NA())</f>
        <v>#N/A</v>
      </c>
      <c r="J180" s="25" t="e">
        <f>IFERROR(IF(AND(ISERROR($E181),ISERROR(INDEX(RestSAF!F$2:F$251,MATCH(RestSA!$C180,RestSAF!$A$2:$A$251,0)))),$E180,INDEX(RestSAF!F$2:F$251,MATCH(RestSA!$C180,RestSAF!$A$2:$A$251,0))),NA())</f>
        <v>#N/A</v>
      </c>
      <c r="K180" s="25"/>
      <c r="L180" s="26"/>
      <c r="M180" s="25"/>
      <c r="N180" s="56">
        <f>E180/GrocerySA!E180</f>
        <v>0.89832203856060422</v>
      </c>
      <c r="O180" s="25"/>
      <c r="P180" s="26"/>
      <c r="Q180" s="25"/>
      <c r="R180" s="56">
        <f>E180+GrocerySA!E180</f>
        <v>75912</v>
      </c>
      <c r="AD180" s="28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</row>
    <row r="181" spans="1:44" x14ac:dyDescent="0.25">
      <c r="A181" s="23">
        <f t="shared" si="12"/>
        <v>12</v>
      </c>
      <c r="B181" s="23">
        <f t="shared" si="13"/>
        <v>2006</v>
      </c>
      <c r="C181" s="23">
        <v>180</v>
      </c>
      <c r="D181" s="24">
        <v>39052</v>
      </c>
      <c r="E181" s="25">
        <f>IF(ISBLANK(table!G181),NA(),table!G181)</f>
        <v>36881</v>
      </c>
      <c r="F181" s="25" t="e">
        <f>IFERROR(IF(AND(ISERROR($E182),ISERROR(INDEX(RestSAF!E$2:E$251,MATCH(RestSA!$C181,RestSAF!$A$2:$A$251,0)))),$E181,INDEX(RestSAF!E$2:E$251,MATCH(RestSA!$C181,RestSAF!$A$2:$A$251,0))),NA())</f>
        <v>#N/A</v>
      </c>
      <c r="G181" s="25" t="e">
        <f>IFERROR(IF(AND(ISERROR($E182),ISERROR(INDEX(RestSAF!C$2:C$251,MATCH(RestSA!$C181,RestSAF!$A$2:$A$251,0)))),$E181,INDEX(RestSAF!C$2:C$251,MATCH(RestSA!$C181,RestSAF!$A$2:$A$251,0))),NA())</f>
        <v>#N/A</v>
      </c>
      <c r="H181" s="26" t="e">
        <f>IFERROR(IF(AND(ISERROR($E182),ISERROR(INDEX(RestSAF!B$2:B$251,MATCH(RestSA!$C181,RestSAF!$A$2:$A$251,0)))),$E181,INDEX(RestSAF!B$2:B$251,MATCH(RestSA!$C181,RestSAF!$A$2:$A$251,0))),NA())</f>
        <v>#N/A</v>
      </c>
      <c r="I181" s="25" t="e">
        <f>IFERROR(IF(AND(ISERROR($E182),ISERROR(INDEX(RestSAF!D$2:D$251,MATCH(RestSA!$C181,RestSAF!$A$2:$A$251,0)))),$E181,INDEX(RestSAF!D$2:D$251,MATCH(RestSA!$C181,RestSAF!$A$2:$A$251,0))),NA())</f>
        <v>#N/A</v>
      </c>
      <c r="J181" s="25" t="e">
        <f>IFERROR(IF(AND(ISERROR($E182),ISERROR(INDEX(RestSAF!F$2:F$251,MATCH(RestSA!$C181,RestSAF!$A$2:$A$251,0)))),$E181,INDEX(RestSAF!F$2:F$251,MATCH(RestSA!$C181,RestSAF!$A$2:$A$251,0))),NA())</f>
        <v>#N/A</v>
      </c>
      <c r="K181" s="25"/>
      <c r="L181" s="26"/>
      <c r="M181" s="25"/>
      <c r="N181" s="56">
        <f>E181/GrocerySA!E181</f>
        <v>0.91851169277513511</v>
      </c>
      <c r="O181" s="25"/>
      <c r="P181" s="26"/>
      <c r="Q181" s="25"/>
      <c r="R181" s="56">
        <f>E181+GrocerySA!E181</f>
        <v>77034</v>
      </c>
      <c r="AD181" s="28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</row>
    <row r="182" spans="1:44" x14ac:dyDescent="0.25">
      <c r="A182" s="23">
        <f t="shared" si="12"/>
        <v>1</v>
      </c>
      <c r="B182" s="23">
        <f t="shared" si="13"/>
        <v>2007</v>
      </c>
      <c r="C182" s="23">
        <v>181</v>
      </c>
      <c r="D182" s="24">
        <v>39083</v>
      </c>
      <c r="E182" s="25">
        <f>IF(ISBLANK(table!G182),NA(),table!G182)</f>
        <v>36435</v>
      </c>
      <c r="F182" s="25" t="e">
        <f>IFERROR(IF(AND(ISERROR($E183),ISERROR(INDEX(RestSAF!E$2:E$251,MATCH(RestSA!$C182,RestSAF!$A$2:$A$251,0)))),$E182,INDEX(RestSAF!E$2:E$251,MATCH(RestSA!$C182,RestSAF!$A$2:$A$251,0))),NA())</f>
        <v>#N/A</v>
      </c>
      <c r="G182" s="25" t="e">
        <f>IFERROR(IF(AND(ISERROR($E183),ISERROR(INDEX(RestSAF!C$2:C$251,MATCH(RestSA!$C182,RestSAF!$A$2:$A$251,0)))),$E182,INDEX(RestSAF!C$2:C$251,MATCH(RestSA!$C182,RestSAF!$A$2:$A$251,0))),NA())</f>
        <v>#N/A</v>
      </c>
      <c r="H182" s="26" t="e">
        <f>IFERROR(IF(AND(ISERROR($E183),ISERROR(INDEX(RestSAF!B$2:B$251,MATCH(RestSA!$C182,RestSAF!$A$2:$A$251,0)))),$E182,INDEX(RestSAF!B$2:B$251,MATCH(RestSA!$C182,RestSAF!$A$2:$A$251,0))),NA())</f>
        <v>#N/A</v>
      </c>
      <c r="I182" s="25" t="e">
        <f>IFERROR(IF(AND(ISERROR($E183),ISERROR(INDEX(RestSAF!D$2:D$251,MATCH(RestSA!$C182,RestSAF!$A$2:$A$251,0)))),$E182,INDEX(RestSAF!D$2:D$251,MATCH(RestSA!$C182,RestSAF!$A$2:$A$251,0))),NA())</f>
        <v>#N/A</v>
      </c>
      <c r="J182" s="25" t="e">
        <f>IFERROR(IF(AND(ISERROR($E183),ISERROR(INDEX(RestSAF!F$2:F$251,MATCH(RestSA!$C182,RestSAF!$A$2:$A$251,0)))),$E182,INDEX(RestSAF!F$2:F$251,MATCH(RestSA!$C182,RestSAF!$A$2:$A$251,0))),NA())</f>
        <v>#N/A</v>
      </c>
      <c r="K182" s="25"/>
      <c r="L182" s="26"/>
      <c r="M182" s="25"/>
      <c r="N182" s="56">
        <f>E182/GrocerySA!E182</f>
        <v>0.90514992671353689</v>
      </c>
      <c r="O182" s="25"/>
      <c r="P182" s="26"/>
      <c r="Q182" s="25"/>
      <c r="R182" s="56">
        <f>E182+GrocerySA!E182</f>
        <v>76688</v>
      </c>
      <c r="AD182" s="28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</row>
    <row r="183" spans="1:44" x14ac:dyDescent="0.25">
      <c r="A183" s="23">
        <f t="shared" si="12"/>
        <v>2</v>
      </c>
      <c r="B183" s="23">
        <f t="shared" si="13"/>
        <v>2007</v>
      </c>
      <c r="C183" s="23">
        <v>182</v>
      </c>
      <c r="D183" s="24">
        <v>39114</v>
      </c>
      <c r="E183" s="25">
        <f>IF(ISBLANK(table!G183),NA(),table!G183)</f>
        <v>36053</v>
      </c>
      <c r="F183" s="25" t="e">
        <f>IFERROR(IF(AND(ISERROR($E184),ISERROR(INDEX(RestSAF!E$2:E$251,MATCH(RestSA!$C183,RestSAF!$A$2:$A$251,0)))),$E183,INDEX(RestSAF!E$2:E$251,MATCH(RestSA!$C183,RestSAF!$A$2:$A$251,0))),NA())</f>
        <v>#N/A</v>
      </c>
      <c r="G183" s="25" t="e">
        <f>IFERROR(IF(AND(ISERROR($E184),ISERROR(INDEX(RestSAF!C$2:C$251,MATCH(RestSA!$C183,RestSAF!$A$2:$A$251,0)))),$E183,INDEX(RestSAF!C$2:C$251,MATCH(RestSA!$C183,RestSAF!$A$2:$A$251,0))),NA())</f>
        <v>#N/A</v>
      </c>
      <c r="H183" s="26" t="e">
        <f>IFERROR(IF(AND(ISERROR($E184),ISERROR(INDEX(RestSAF!B$2:B$251,MATCH(RestSA!$C183,RestSAF!$A$2:$A$251,0)))),$E183,INDEX(RestSAF!B$2:B$251,MATCH(RestSA!$C183,RestSAF!$A$2:$A$251,0))),NA())</f>
        <v>#N/A</v>
      </c>
      <c r="I183" s="25" t="e">
        <f>IFERROR(IF(AND(ISERROR($E184),ISERROR(INDEX(RestSAF!D$2:D$251,MATCH(RestSA!$C183,RestSAF!$A$2:$A$251,0)))),$E183,INDEX(RestSAF!D$2:D$251,MATCH(RestSA!$C183,RestSAF!$A$2:$A$251,0))),NA())</f>
        <v>#N/A</v>
      </c>
      <c r="J183" s="25" t="e">
        <f>IFERROR(IF(AND(ISERROR($E184),ISERROR(INDEX(RestSAF!F$2:F$251,MATCH(RestSA!$C183,RestSAF!$A$2:$A$251,0)))),$E183,INDEX(RestSAF!F$2:F$251,MATCH(RestSA!$C183,RestSAF!$A$2:$A$251,0))),NA())</f>
        <v>#N/A</v>
      </c>
      <c r="K183" s="25"/>
      <c r="L183" s="26"/>
      <c r="M183" s="25"/>
      <c r="N183" s="56">
        <f>E183/GrocerySA!E183</f>
        <v>0.88699995079466609</v>
      </c>
      <c r="O183" s="25"/>
      <c r="P183" s="26"/>
      <c r="Q183" s="25"/>
      <c r="R183" s="56">
        <f>E183+GrocerySA!E183</f>
        <v>76699</v>
      </c>
      <c r="AD183" s="28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</row>
    <row r="184" spans="1:44" x14ac:dyDescent="0.25">
      <c r="A184" s="23">
        <f t="shared" si="12"/>
        <v>3</v>
      </c>
      <c r="B184" s="23">
        <f t="shared" si="13"/>
        <v>2007</v>
      </c>
      <c r="C184" s="23">
        <v>183</v>
      </c>
      <c r="D184" s="24">
        <v>39142</v>
      </c>
      <c r="E184" s="25">
        <f>IF(ISBLANK(table!G184),NA(),table!G184)</f>
        <v>36579</v>
      </c>
      <c r="F184" s="25" t="e">
        <f>IFERROR(IF(AND(ISERROR($E185),ISERROR(INDEX(RestSAF!E$2:E$251,MATCH(RestSA!$C184,RestSAF!$A$2:$A$251,0)))),$E184,INDEX(RestSAF!E$2:E$251,MATCH(RestSA!$C184,RestSAF!$A$2:$A$251,0))),NA())</f>
        <v>#N/A</v>
      </c>
      <c r="G184" s="25" t="e">
        <f>IFERROR(IF(AND(ISERROR($E185),ISERROR(INDEX(RestSAF!C$2:C$251,MATCH(RestSA!$C184,RestSAF!$A$2:$A$251,0)))),$E184,INDEX(RestSAF!C$2:C$251,MATCH(RestSA!$C184,RestSAF!$A$2:$A$251,0))),NA())</f>
        <v>#N/A</v>
      </c>
      <c r="H184" s="26" t="e">
        <f>IFERROR(IF(AND(ISERROR($E185),ISERROR(INDEX(RestSAF!B$2:B$251,MATCH(RestSA!$C184,RestSAF!$A$2:$A$251,0)))),$E184,INDEX(RestSAF!B$2:B$251,MATCH(RestSA!$C184,RestSAF!$A$2:$A$251,0))),NA())</f>
        <v>#N/A</v>
      </c>
      <c r="I184" s="25" t="e">
        <f>IFERROR(IF(AND(ISERROR($E185),ISERROR(INDEX(RestSAF!D$2:D$251,MATCH(RestSA!$C184,RestSAF!$A$2:$A$251,0)))),$E184,INDEX(RestSAF!D$2:D$251,MATCH(RestSA!$C184,RestSAF!$A$2:$A$251,0))),NA())</f>
        <v>#N/A</v>
      </c>
      <c r="J184" s="25" t="e">
        <f>IFERROR(IF(AND(ISERROR($E185),ISERROR(INDEX(RestSAF!F$2:F$251,MATCH(RestSA!$C184,RestSAF!$A$2:$A$251,0)))),$E184,INDEX(RestSAF!F$2:F$251,MATCH(RestSA!$C184,RestSAF!$A$2:$A$251,0))),NA())</f>
        <v>#N/A</v>
      </c>
      <c r="K184" s="25"/>
      <c r="L184" s="26"/>
      <c r="M184" s="25"/>
      <c r="N184" s="56">
        <f>E184/GrocerySA!E184</f>
        <v>0.9015823720792665</v>
      </c>
      <c r="O184" s="25"/>
      <c r="P184" s="26"/>
      <c r="Q184" s="25"/>
      <c r="R184" s="56">
        <f>E184+GrocerySA!E184</f>
        <v>77151</v>
      </c>
      <c r="AD184" s="28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</row>
    <row r="185" spans="1:44" x14ac:dyDescent="0.25">
      <c r="A185" s="23">
        <f t="shared" si="12"/>
        <v>4</v>
      </c>
      <c r="B185" s="23">
        <f t="shared" si="13"/>
        <v>2007</v>
      </c>
      <c r="C185" s="23">
        <v>184</v>
      </c>
      <c r="D185" s="24">
        <v>39173</v>
      </c>
      <c r="E185" s="25">
        <f>IF(ISBLANK(table!G185),NA(),table!G185)</f>
        <v>36627</v>
      </c>
      <c r="F185" s="25" t="e">
        <f>IFERROR(IF(AND(ISERROR($E186),ISERROR(INDEX(RestSAF!E$2:E$251,MATCH(RestSA!$C185,RestSAF!$A$2:$A$251,0)))),$E185,INDEX(RestSAF!E$2:E$251,MATCH(RestSA!$C185,RestSAF!$A$2:$A$251,0))),NA())</f>
        <v>#N/A</v>
      </c>
      <c r="G185" s="25" t="e">
        <f>IFERROR(IF(AND(ISERROR($E186),ISERROR(INDEX(RestSAF!C$2:C$251,MATCH(RestSA!$C185,RestSAF!$A$2:$A$251,0)))),$E185,INDEX(RestSAF!C$2:C$251,MATCH(RestSA!$C185,RestSAF!$A$2:$A$251,0))),NA())</f>
        <v>#N/A</v>
      </c>
      <c r="H185" s="26" t="e">
        <f>IFERROR(IF(AND(ISERROR($E186),ISERROR(INDEX(RestSAF!B$2:B$251,MATCH(RestSA!$C185,RestSAF!$A$2:$A$251,0)))),$E185,INDEX(RestSAF!B$2:B$251,MATCH(RestSA!$C185,RestSAF!$A$2:$A$251,0))),NA())</f>
        <v>#N/A</v>
      </c>
      <c r="I185" s="25" t="e">
        <f>IFERROR(IF(AND(ISERROR($E186),ISERROR(INDEX(RestSAF!D$2:D$251,MATCH(RestSA!$C185,RestSAF!$A$2:$A$251,0)))),$E185,INDEX(RestSAF!D$2:D$251,MATCH(RestSA!$C185,RestSAF!$A$2:$A$251,0))),NA())</f>
        <v>#N/A</v>
      </c>
      <c r="J185" s="25" t="e">
        <f>IFERROR(IF(AND(ISERROR($E186),ISERROR(INDEX(RestSAF!F$2:F$251,MATCH(RestSA!$C185,RestSAF!$A$2:$A$251,0)))),$E185,INDEX(RestSAF!F$2:F$251,MATCH(RestSA!$C185,RestSAF!$A$2:$A$251,0))),NA())</f>
        <v>#N/A</v>
      </c>
      <c r="K185" s="25"/>
      <c r="L185" s="26"/>
      <c r="M185" s="25"/>
      <c r="N185" s="56">
        <f>E185/GrocerySA!E185</f>
        <v>0.90625</v>
      </c>
      <c r="O185" s="25"/>
      <c r="P185" s="26"/>
      <c r="Q185" s="25"/>
      <c r="R185" s="56">
        <f>E185+GrocerySA!E185</f>
        <v>77043</v>
      </c>
      <c r="AD185" s="28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</row>
    <row r="186" spans="1:44" x14ac:dyDescent="0.25">
      <c r="A186" s="23">
        <f t="shared" si="12"/>
        <v>5</v>
      </c>
      <c r="B186" s="23">
        <f t="shared" si="13"/>
        <v>2007</v>
      </c>
      <c r="C186" s="23">
        <v>185</v>
      </c>
      <c r="D186" s="24">
        <v>39203</v>
      </c>
      <c r="E186" s="25">
        <f>IF(ISBLANK(table!G186),NA(),table!G186)</f>
        <v>36732</v>
      </c>
      <c r="F186" s="25" t="e">
        <f>IFERROR(IF(AND(ISERROR($E187),ISERROR(INDEX(RestSAF!E$2:E$251,MATCH(RestSA!$C186,RestSAF!$A$2:$A$251,0)))),$E186,INDEX(RestSAF!E$2:E$251,MATCH(RestSA!$C186,RestSAF!$A$2:$A$251,0))),NA())</f>
        <v>#N/A</v>
      </c>
      <c r="G186" s="25" t="e">
        <f>IFERROR(IF(AND(ISERROR($E187),ISERROR(INDEX(RestSAF!C$2:C$251,MATCH(RestSA!$C186,RestSAF!$A$2:$A$251,0)))),$E186,INDEX(RestSAF!C$2:C$251,MATCH(RestSA!$C186,RestSAF!$A$2:$A$251,0))),NA())</f>
        <v>#N/A</v>
      </c>
      <c r="H186" s="26" t="e">
        <f>IFERROR(IF(AND(ISERROR($E187),ISERROR(INDEX(RestSAF!B$2:B$251,MATCH(RestSA!$C186,RestSAF!$A$2:$A$251,0)))),$E186,INDEX(RestSAF!B$2:B$251,MATCH(RestSA!$C186,RestSAF!$A$2:$A$251,0))),NA())</f>
        <v>#N/A</v>
      </c>
      <c r="I186" s="25" t="e">
        <f>IFERROR(IF(AND(ISERROR($E187),ISERROR(INDEX(RestSAF!D$2:D$251,MATCH(RestSA!$C186,RestSAF!$A$2:$A$251,0)))),$E186,INDEX(RestSAF!D$2:D$251,MATCH(RestSA!$C186,RestSAF!$A$2:$A$251,0))),NA())</f>
        <v>#N/A</v>
      </c>
      <c r="J186" s="25" t="e">
        <f>IFERROR(IF(AND(ISERROR($E187),ISERROR(INDEX(RestSAF!F$2:F$251,MATCH(RestSA!$C186,RestSAF!$A$2:$A$251,0)))),$E186,INDEX(RestSAF!F$2:F$251,MATCH(RestSA!$C186,RestSAF!$A$2:$A$251,0))),NA())</f>
        <v>#N/A</v>
      </c>
      <c r="K186" s="25"/>
      <c r="L186" s="26"/>
      <c r="M186" s="25"/>
      <c r="N186" s="56">
        <f>E186/GrocerySA!E186</f>
        <v>0.90162002945508102</v>
      </c>
      <c r="O186" s="25"/>
      <c r="P186" s="26"/>
      <c r="Q186" s="25"/>
      <c r="R186" s="56">
        <f>E186+GrocerySA!E186</f>
        <v>77472</v>
      </c>
      <c r="AD186" s="28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</row>
    <row r="187" spans="1:44" x14ac:dyDescent="0.25">
      <c r="A187" s="23">
        <f t="shared" si="12"/>
        <v>6</v>
      </c>
      <c r="B187" s="23">
        <f t="shared" si="13"/>
        <v>2007</v>
      </c>
      <c r="C187" s="23">
        <v>186</v>
      </c>
      <c r="D187" s="24">
        <v>39234</v>
      </c>
      <c r="E187" s="25">
        <f>IF(ISBLANK(table!G187),NA(),table!G187)</f>
        <v>37078</v>
      </c>
      <c r="F187" s="25" t="e">
        <f>IFERROR(IF(AND(ISERROR($E188),ISERROR(INDEX(RestSAF!E$2:E$251,MATCH(RestSA!$C187,RestSAF!$A$2:$A$251,0)))),$E187,INDEX(RestSAF!E$2:E$251,MATCH(RestSA!$C187,RestSAF!$A$2:$A$251,0))),NA())</f>
        <v>#N/A</v>
      </c>
      <c r="G187" s="25" t="e">
        <f>IFERROR(IF(AND(ISERROR($E188),ISERROR(INDEX(RestSAF!C$2:C$251,MATCH(RestSA!$C187,RestSAF!$A$2:$A$251,0)))),$E187,INDEX(RestSAF!C$2:C$251,MATCH(RestSA!$C187,RestSAF!$A$2:$A$251,0))),NA())</f>
        <v>#N/A</v>
      </c>
      <c r="H187" s="26" t="e">
        <f>IFERROR(IF(AND(ISERROR($E188),ISERROR(INDEX(RestSAF!B$2:B$251,MATCH(RestSA!$C187,RestSAF!$A$2:$A$251,0)))),$E187,INDEX(RestSAF!B$2:B$251,MATCH(RestSA!$C187,RestSAF!$A$2:$A$251,0))),NA())</f>
        <v>#N/A</v>
      </c>
      <c r="I187" s="25" t="e">
        <f>IFERROR(IF(AND(ISERROR($E188),ISERROR(INDEX(RestSAF!D$2:D$251,MATCH(RestSA!$C187,RestSAF!$A$2:$A$251,0)))),$E187,INDEX(RestSAF!D$2:D$251,MATCH(RestSA!$C187,RestSAF!$A$2:$A$251,0))),NA())</f>
        <v>#N/A</v>
      </c>
      <c r="J187" s="25" t="e">
        <f>IFERROR(IF(AND(ISERROR($E188),ISERROR(INDEX(RestSAF!F$2:F$251,MATCH(RestSA!$C187,RestSAF!$A$2:$A$251,0)))),$E187,INDEX(RestSAF!F$2:F$251,MATCH(RestSA!$C187,RestSAF!$A$2:$A$251,0))),NA())</f>
        <v>#N/A</v>
      </c>
      <c r="K187" s="25"/>
      <c r="L187" s="26"/>
      <c r="M187" s="25"/>
      <c r="N187" s="56">
        <f>E187/GrocerySA!E187</f>
        <v>0.90721800831906041</v>
      </c>
      <c r="O187" s="25"/>
      <c r="P187" s="26"/>
      <c r="Q187" s="25"/>
      <c r="R187" s="56">
        <f>E187+GrocerySA!E187</f>
        <v>77948</v>
      </c>
      <c r="AD187" s="28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</row>
    <row r="188" spans="1:44" x14ac:dyDescent="0.25">
      <c r="A188" s="23">
        <f t="shared" si="12"/>
        <v>7</v>
      </c>
      <c r="B188" s="23">
        <f t="shared" si="13"/>
        <v>2007</v>
      </c>
      <c r="C188" s="23">
        <v>187</v>
      </c>
      <c r="D188" s="24">
        <v>39264</v>
      </c>
      <c r="E188" s="25">
        <f>IF(ISBLANK(table!G188),NA(),table!G188)</f>
        <v>37272</v>
      </c>
      <c r="F188" s="25" t="e">
        <f>IFERROR(IF(AND(ISERROR($E189),ISERROR(INDEX(RestSAF!E$2:E$251,MATCH(RestSA!$C188,RestSAF!$A$2:$A$251,0)))),$E188,INDEX(RestSAF!E$2:E$251,MATCH(RestSA!$C188,RestSAF!$A$2:$A$251,0))),NA())</f>
        <v>#N/A</v>
      </c>
      <c r="G188" s="25" t="e">
        <f>IFERROR(IF(AND(ISERROR($E189),ISERROR(INDEX(RestSAF!C$2:C$251,MATCH(RestSA!$C188,RestSAF!$A$2:$A$251,0)))),$E188,INDEX(RestSAF!C$2:C$251,MATCH(RestSA!$C188,RestSAF!$A$2:$A$251,0))),NA())</f>
        <v>#N/A</v>
      </c>
      <c r="H188" s="26" t="e">
        <f>IFERROR(IF(AND(ISERROR($E189),ISERROR(INDEX(RestSAF!B$2:B$251,MATCH(RestSA!$C188,RestSAF!$A$2:$A$251,0)))),$E188,INDEX(RestSAF!B$2:B$251,MATCH(RestSA!$C188,RestSAF!$A$2:$A$251,0))),NA())</f>
        <v>#N/A</v>
      </c>
      <c r="I188" s="25" t="e">
        <f>IFERROR(IF(AND(ISERROR($E189),ISERROR(INDEX(RestSAF!D$2:D$251,MATCH(RestSA!$C188,RestSAF!$A$2:$A$251,0)))),$E188,INDEX(RestSAF!D$2:D$251,MATCH(RestSA!$C188,RestSAF!$A$2:$A$251,0))),NA())</f>
        <v>#N/A</v>
      </c>
      <c r="J188" s="25" t="e">
        <f>IFERROR(IF(AND(ISERROR($E189),ISERROR(INDEX(RestSAF!F$2:F$251,MATCH(RestSA!$C188,RestSAF!$A$2:$A$251,0)))),$E188,INDEX(RestSAF!F$2:F$251,MATCH(RestSA!$C188,RestSAF!$A$2:$A$251,0))),NA())</f>
        <v>#N/A</v>
      </c>
      <c r="K188" s="25"/>
      <c r="L188" s="26"/>
      <c r="M188" s="25"/>
      <c r="N188" s="56">
        <f>E188/GrocerySA!E188</f>
        <v>0.9080986258649254</v>
      </c>
      <c r="O188" s="25"/>
      <c r="P188" s="26"/>
      <c r="Q188" s="25"/>
      <c r="R188" s="56">
        <f>E188+GrocerySA!E188</f>
        <v>78316</v>
      </c>
      <c r="AD188" s="28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</row>
    <row r="189" spans="1:44" x14ac:dyDescent="0.25">
      <c r="A189" s="23">
        <f t="shared" si="12"/>
        <v>8</v>
      </c>
      <c r="B189" s="23">
        <f t="shared" si="13"/>
        <v>2007</v>
      </c>
      <c r="C189" s="23">
        <v>188</v>
      </c>
      <c r="D189" s="24">
        <v>39295</v>
      </c>
      <c r="E189" s="25">
        <f>IF(ISBLANK(table!G189),NA(),table!G189)</f>
        <v>37189</v>
      </c>
      <c r="F189" s="25" t="e">
        <f>IFERROR(IF(AND(ISERROR($E190),ISERROR(INDEX(RestSAF!E$2:E$251,MATCH(RestSA!$C189,RestSAF!$A$2:$A$251,0)))),$E189,INDEX(RestSAF!E$2:E$251,MATCH(RestSA!$C189,RestSAF!$A$2:$A$251,0))),NA())</f>
        <v>#N/A</v>
      </c>
      <c r="G189" s="25" t="e">
        <f>IFERROR(IF(AND(ISERROR($E190),ISERROR(INDEX(RestSAF!C$2:C$251,MATCH(RestSA!$C189,RestSAF!$A$2:$A$251,0)))),$E189,INDEX(RestSAF!C$2:C$251,MATCH(RestSA!$C189,RestSAF!$A$2:$A$251,0))),NA())</f>
        <v>#N/A</v>
      </c>
      <c r="H189" s="26" t="e">
        <f>IFERROR(IF(AND(ISERROR($E190),ISERROR(INDEX(RestSAF!B$2:B$251,MATCH(RestSA!$C189,RestSAF!$A$2:$A$251,0)))),$E189,INDEX(RestSAF!B$2:B$251,MATCH(RestSA!$C189,RestSAF!$A$2:$A$251,0))),NA())</f>
        <v>#N/A</v>
      </c>
      <c r="I189" s="25" t="e">
        <f>IFERROR(IF(AND(ISERROR($E190),ISERROR(INDEX(RestSAF!D$2:D$251,MATCH(RestSA!$C189,RestSAF!$A$2:$A$251,0)))),$E189,INDEX(RestSAF!D$2:D$251,MATCH(RestSA!$C189,RestSAF!$A$2:$A$251,0))),NA())</f>
        <v>#N/A</v>
      </c>
      <c r="J189" s="25" t="e">
        <f>IFERROR(IF(AND(ISERROR($E190),ISERROR(INDEX(RestSAF!F$2:F$251,MATCH(RestSA!$C189,RestSAF!$A$2:$A$251,0)))),$E189,INDEX(RestSAF!F$2:F$251,MATCH(RestSA!$C189,RestSAF!$A$2:$A$251,0))),NA())</f>
        <v>#N/A</v>
      </c>
      <c r="K189" s="25"/>
      <c r="L189" s="26"/>
      <c r="M189" s="25"/>
      <c r="N189" s="56">
        <f>E189/GrocerySA!E189</f>
        <v>0.90806758802558973</v>
      </c>
      <c r="O189" s="25"/>
      <c r="P189" s="26"/>
      <c r="Q189" s="25"/>
      <c r="R189" s="56">
        <f>E189+GrocerySA!E189</f>
        <v>78143</v>
      </c>
      <c r="AD189" s="28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</row>
    <row r="190" spans="1:44" x14ac:dyDescent="0.25">
      <c r="A190" s="23">
        <f t="shared" si="12"/>
        <v>9</v>
      </c>
      <c r="B190" s="23">
        <f t="shared" si="13"/>
        <v>2007</v>
      </c>
      <c r="C190" s="23">
        <v>189</v>
      </c>
      <c r="D190" s="24">
        <v>39326</v>
      </c>
      <c r="E190" s="25">
        <f>IF(ISBLANK(table!G190),NA(),table!G190)</f>
        <v>37427</v>
      </c>
      <c r="F190" s="25" t="e">
        <f>IFERROR(IF(AND(ISERROR($E191),ISERROR(INDEX(RestSAF!E$2:E$251,MATCH(RestSA!$C190,RestSAF!$A$2:$A$251,0)))),$E190,INDEX(RestSAF!E$2:E$251,MATCH(RestSA!$C190,RestSAF!$A$2:$A$251,0))),NA())</f>
        <v>#N/A</v>
      </c>
      <c r="G190" s="25" t="e">
        <f>IFERROR(IF(AND(ISERROR($E191),ISERROR(INDEX(RestSAF!C$2:C$251,MATCH(RestSA!$C190,RestSAF!$A$2:$A$251,0)))),$E190,INDEX(RestSAF!C$2:C$251,MATCH(RestSA!$C190,RestSAF!$A$2:$A$251,0))),NA())</f>
        <v>#N/A</v>
      </c>
      <c r="H190" s="26" t="e">
        <f>IFERROR(IF(AND(ISERROR($E191),ISERROR(INDEX(RestSAF!B$2:B$251,MATCH(RestSA!$C190,RestSAF!$A$2:$A$251,0)))),$E190,INDEX(RestSAF!B$2:B$251,MATCH(RestSA!$C190,RestSAF!$A$2:$A$251,0))),NA())</f>
        <v>#N/A</v>
      </c>
      <c r="I190" s="25" t="e">
        <f>IFERROR(IF(AND(ISERROR($E191),ISERROR(INDEX(RestSAF!D$2:D$251,MATCH(RestSA!$C190,RestSAF!$A$2:$A$251,0)))),$E190,INDEX(RestSAF!D$2:D$251,MATCH(RestSA!$C190,RestSAF!$A$2:$A$251,0))),NA())</f>
        <v>#N/A</v>
      </c>
      <c r="J190" s="25" t="e">
        <f>IFERROR(IF(AND(ISERROR($E191),ISERROR(INDEX(RestSAF!F$2:F$251,MATCH(RestSA!$C190,RestSAF!$A$2:$A$251,0)))),$E190,INDEX(RestSAF!F$2:F$251,MATCH(RestSA!$C190,RestSAF!$A$2:$A$251,0))),NA())</f>
        <v>#N/A</v>
      </c>
      <c r="K190" s="25"/>
      <c r="L190" s="26"/>
      <c r="M190" s="25"/>
      <c r="N190" s="56">
        <f>E190/GrocerySA!E190</f>
        <v>0.91074339944032123</v>
      </c>
      <c r="O190" s="25"/>
      <c r="P190" s="26"/>
      <c r="Q190" s="25"/>
      <c r="R190" s="56">
        <f>E190+GrocerySA!E190</f>
        <v>78522</v>
      </c>
      <c r="AD190" s="28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</row>
    <row r="191" spans="1:44" x14ac:dyDescent="0.25">
      <c r="A191" s="23">
        <f t="shared" si="12"/>
        <v>10</v>
      </c>
      <c r="B191" s="23">
        <f t="shared" si="13"/>
        <v>2007</v>
      </c>
      <c r="C191" s="23">
        <v>190</v>
      </c>
      <c r="D191" s="24">
        <v>39356</v>
      </c>
      <c r="E191" s="25">
        <f>IF(ISBLANK(table!G191),NA(),table!G191)</f>
        <v>37759</v>
      </c>
      <c r="F191" s="25" t="e">
        <f>IFERROR(IF(AND(ISERROR($E192),ISERROR(INDEX(RestSAF!E$2:E$251,MATCH(RestSA!$C191,RestSAF!$A$2:$A$251,0)))),$E191,INDEX(RestSAF!E$2:E$251,MATCH(RestSA!$C191,RestSAF!$A$2:$A$251,0))),NA())</f>
        <v>#N/A</v>
      </c>
      <c r="G191" s="25" t="e">
        <f>IFERROR(IF(AND(ISERROR($E192),ISERROR(INDEX(RestSAF!C$2:C$251,MATCH(RestSA!$C191,RestSAF!$A$2:$A$251,0)))),$E191,INDEX(RestSAF!C$2:C$251,MATCH(RestSA!$C191,RestSAF!$A$2:$A$251,0))),NA())</f>
        <v>#N/A</v>
      </c>
      <c r="H191" s="26" t="e">
        <f>IFERROR(IF(AND(ISERROR($E192),ISERROR(INDEX(RestSAF!B$2:B$251,MATCH(RestSA!$C191,RestSAF!$A$2:$A$251,0)))),$E191,INDEX(RestSAF!B$2:B$251,MATCH(RestSA!$C191,RestSAF!$A$2:$A$251,0))),NA())</f>
        <v>#N/A</v>
      </c>
      <c r="I191" s="25" t="e">
        <f>IFERROR(IF(AND(ISERROR($E192),ISERROR(INDEX(RestSAF!D$2:D$251,MATCH(RestSA!$C191,RestSAF!$A$2:$A$251,0)))),$E191,INDEX(RestSAF!D$2:D$251,MATCH(RestSA!$C191,RestSAF!$A$2:$A$251,0))),NA())</f>
        <v>#N/A</v>
      </c>
      <c r="J191" s="25" t="e">
        <f>IFERROR(IF(AND(ISERROR($E192),ISERROR(INDEX(RestSAF!F$2:F$251,MATCH(RestSA!$C191,RestSAF!$A$2:$A$251,0)))),$E191,INDEX(RestSAF!F$2:F$251,MATCH(RestSA!$C191,RestSAF!$A$2:$A$251,0))),NA())</f>
        <v>#N/A</v>
      </c>
      <c r="K191" s="25"/>
      <c r="L191" s="26"/>
      <c r="M191" s="25"/>
      <c r="N191" s="56">
        <f>E191/GrocerySA!E191</f>
        <v>0.91251601053674569</v>
      </c>
      <c r="O191" s="25"/>
      <c r="P191" s="26"/>
      <c r="Q191" s="25"/>
      <c r="R191" s="56">
        <f>E191+GrocerySA!E191</f>
        <v>79138</v>
      </c>
      <c r="AD191" s="28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</row>
    <row r="192" spans="1:44" x14ac:dyDescent="0.25">
      <c r="A192" s="23">
        <f t="shared" si="12"/>
        <v>11</v>
      </c>
      <c r="B192" s="23">
        <f t="shared" si="13"/>
        <v>2007</v>
      </c>
      <c r="C192" s="23">
        <v>191</v>
      </c>
      <c r="D192" s="24">
        <v>39387</v>
      </c>
      <c r="E192" s="25">
        <f>IF(ISBLANK(table!G192),NA(),table!G192)</f>
        <v>37727</v>
      </c>
      <c r="F192" s="25" t="e">
        <f>IFERROR(IF(AND(ISERROR($E193),ISERROR(INDEX(RestSAF!E$2:E$251,MATCH(RestSA!$C192,RestSAF!$A$2:$A$251,0)))),$E192,INDEX(RestSAF!E$2:E$251,MATCH(RestSA!$C192,RestSAF!$A$2:$A$251,0))),NA())</f>
        <v>#N/A</v>
      </c>
      <c r="G192" s="25" t="e">
        <f>IFERROR(IF(AND(ISERROR($E193),ISERROR(INDEX(RestSAF!C$2:C$251,MATCH(RestSA!$C192,RestSAF!$A$2:$A$251,0)))),$E192,INDEX(RestSAF!C$2:C$251,MATCH(RestSA!$C192,RestSAF!$A$2:$A$251,0))),NA())</f>
        <v>#N/A</v>
      </c>
      <c r="H192" s="26" t="e">
        <f>IFERROR(IF(AND(ISERROR($E193),ISERROR(INDEX(RestSAF!B$2:B$251,MATCH(RestSA!$C192,RestSAF!$A$2:$A$251,0)))),$E192,INDEX(RestSAF!B$2:B$251,MATCH(RestSA!$C192,RestSAF!$A$2:$A$251,0))),NA())</f>
        <v>#N/A</v>
      </c>
      <c r="I192" s="25" t="e">
        <f>IFERROR(IF(AND(ISERROR($E193),ISERROR(INDEX(RestSAF!D$2:D$251,MATCH(RestSA!$C192,RestSAF!$A$2:$A$251,0)))),$E192,INDEX(RestSAF!D$2:D$251,MATCH(RestSA!$C192,RestSAF!$A$2:$A$251,0))),NA())</f>
        <v>#N/A</v>
      </c>
      <c r="J192" s="25" t="e">
        <f>IFERROR(IF(AND(ISERROR($E193),ISERROR(INDEX(RestSAF!F$2:F$251,MATCH(RestSA!$C192,RestSAF!$A$2:$A$251,0)))),$E192,INDEX(RestSAF!F$2:F$251,MATCH(RestSA!$C192,RestSAF!$A$2:$A$251,0))),NA())</f>
        <v>#N/A</v>
      </c>
      <c r="K192" s="25"/>
      <c r="L192" s="26"/>
      <c r="M192" s="25"/>
      <c r="N192" s="56">
        <f>E192/GrocerySA!E192</f>
        <v>0.90109391420655394</v>
      </c>
      <c r="O192" s="25"/>
      <c r="P192" s="26"/>
      <c r="Q192" s="25"/>
      <c r="R192" s="56">
        <f>E192+GrocerySA!E192</f>
        <v>79595</v>
      </c>
      <c r="AD192" s="28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</row>
    <row r="193" spans="1:44" x14ac:dyDescent="0.25">
      <c r="A193" s="23">
        <f t="shared" si="12"/>
        <v>12</v>
      </c>
      <c r="B193" s="23">
        <f t="shared" si="13"/>
        <v>2007</v>
      </c>
      <c r="C193" s="23">
        <v>192</v>
      </c>
      <c r="D193" s="24">
        <v>39417</v>
      </c>
      <c r="E193" s="25">
        <f>IF(ISBLANK(table!G193),NA(),table!G193)</f>
        <v>38109</v>
      </c>
      <c r="F193" s="25" t="e">
        <f>IFERROR(IF(AND(ISERROR($E194),ISERROR(INDEX(RestSAF!E$2:E$251,MATCH(RestSA!$C193,RestSAF!$A$2:$A$251,0)))),$E193,INDEX(RestSAF!E$2:E$251,MATCH(RestSA!$C193,RestSAF!$A$2:$A$251,0))),NA())</f>
        <v>#N/A</v>
      </c>
      <c r="G193" s="25" t="e">
        <f>IFERROR(IF(AND(ISERROR($E194),ISERROR(INDEX(RestSAF!C$2:C$251,MATCH(RestSA!$C193,RestSAF!$A$2:$A$251,0)))),$E193,INDEX(RestSAF!C$2:C$251,MATCH(RestSA!$C193,RestSAF!$A$2:$A$251,0))),NA())</f>
        <v>#N/A</v>
      </c>
      <c r="H193" s="26" t="e">
        <f>IFERROR(IF(AND(ISERROR($E194),ISERROR(INDEX(RestSAF!B$2:B$251,MATCH(RestSA!$C193,RestSAF!$A$2:$A$251,0)))),$E193,INDEX(RestSAF!B$2:B$251,MATCH(RestSA!$C193,RestSAF!$A$2:$A$251,0))),NA())</f>
        <v>#N/A</v>
      </c>
      <c r="I193" s="25" t="e">
        <f>IFERROR(IF(AND(ISERROR($E194),ISERROR(INDEX(RestSAF!D$2:D$251,MATCH(RestSA!$C193,RestSAF!$A$2:$A$251,0)))),$E193,INDEX(RestSAF!D$2:D$251,MATCH(RestSA!$C193,RestSAF!$A$2:$A$251,0))),NA())</f>
        <v>#N/A</v>
      </c>
      <c r="J193" s="25" t="e">
        <f>IFERROR(IF(AND(ISERROR($E194),ISERROR(INDEX(RestSAF!F$2:F$251,MATCH(RestSA!$C193,RestSAF!$A$2:$A$251,0)))),$E193,INDEX(RestSAF!F$2:F$251,MATCH(RestSA!$C193,RestSAF!$A$2:$A$251,0))),NA())</f>
        <v>#N/A</v>
      </c>
      <c r="K193" s="25"/>
      <c r="L193" s="26"/>
      <c r="M193" s="25"/>
      <c r="N193" s="56">
        <f>E193/GrocerySA!E193</f>
        <v>0.9074003523977332</v>
      </c>
      <c r="O193" s="25"/>
      <c r="P193" s="26"/>
      <c r="Q193" s="25"/>
      <c r="R193" s="56">
        <f>E193+GrocerySA!E193</f>
        <v>80107</v>
      </c>
      <c r="AD193" s="28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</row>
    <row r="194" spans="1:44" x14ac:dyDescent="0.25">
      <c r="A194" s="23">
        <f t="shared" si="12"/>
        <v>1</v>
      </c>
      <c r="B194" s="23">
        <f t="shared" si="13"/>
        <v>2008</v>
      </c>
      <c r="C194" s="23">
        <v>193</v>
      </c>
      <c r="D194" s="24">
        <v>39448</v>
      </c>
      <c r="E194" s="25">
        <f>IF(ISBLANK(table!G194),NA(),table!G194)</f>
        <v>37824</v>
      </c>
      <c r="F194" s="25" t="e">
        <f>IFERROR(IF(AND(ISERROR($E195),ISERROR(INDEX(RestSAF!E$2:E$251,MATCH(RestSA!$C194,RestSAF!$A$2:$A$251,0)))),$E194,INDEX(RestSAF!E$2:E$251,MATCH(RestSA!$C194,RestSAF!$A$2:$A$251,0))),NA())</f>
        <v>#N/A</v>
      </c>
      <c r="G194" s="25" t="e">
        <f>IFERROR(IF(AND(ISERROR($E195),ISERROR(INDEX(RestSAF!C$2:C$251,MATCH(RestSA!$C194,RestSAF!$A$2:$A$251,0)))),$E194,INDEX(RestSAF!C$2:C$251,MATCH(RestSA!$C194,RestSAF!$A$2:$A$251,0))),NA())</f>
        <v>#N/A</v>
      </c>
      <c r="H194" s="26" t="e">
        <f>IFERROR(IF(AND(ISERROR($E195),ISERROR(INDEX(RestSAF!B$2:B$251,MATCH(RestSA!$C194,RestSAF!$A$2:$A$251,0)))),$E194,INDEX(RestSAF!B$2:B$251,MATCH(RestSA!$C194,RestSAF!$A$2:$A$251,0))),NA())</f>
        <v>#N/A</v>
      </c>
      <c r="I194" s="25" t="e">
        <f>IFERROR(IF(AND(ISERROR($E195),ISERROR(INDEX(RestSAF!D$2:D$251,MATCH(RestSA!$C194,RestSAF!$A$2:$A$251,0)))),$E194,INDEX(RestSAF!D$2:D$251,MATCH(RestSA!$C194,RestSAF!$A$2:$A$251,0))),NA())</f>
        <v>#N/A</v>
      </c>
      <c r="J194" s="25" t="e">
        <f>IFERROR(IF(AND(ISERROR($E195),ISERROR(INDEX(RestSAF!F$2:F$251,MATCH(RestSA!$C194,RestSAF!$A$2:$A$251,0)))),$E194,INDEX(RestSAF!F$2:F$251,MATCH(RestSA!$C194,RestSAF!$A$2:$A$251,0))),NA())</f>
        <v>#N/A</v>
      </c>
      <c r="K194" s="25"/>
      <c r="L194" s="26"/>
      <c r="M194" s="25"/>
      <c r="N194" s="56">
        <f>E194/GrocerySA!E194</f>
        <v>0.89717498043122468</v>
      </c>
      <c r="O194" s="25"/>
      <c r="P194" s="26"/>
      <c r="Q194" s="25"/>
      <c r="R194" s="56">
        <f>E194+GrocerySA!E194</f>
        <v>79983</v>
      </c>
      <c r="AD194" s="28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</row>
    <row r="195" spans="1:44" x14ac:dyDescent="0.25">
      <c r="A195" s="23">
        <f t="shared" ref="A195:A258" si="14">MONTH(D195)</f>
        <v>2</v>
      </c>
      <c r="B195" s="23">
        <f t="shared" ref="B195:B258" si="15">YEAR(D195)</f>
        <v>2008</v>
      </c>
      <c r="C195" s="23">
        <v>194</v>
      </c>
      <c r="D195" s="24">
        <v>39479</v>
      </c>
      <c r="E195" s="25">
        <f>IF(ISBLANK(table!G195),NA(),table!G195)</f>
        <v>37249</v>
      </c>
      <c r="F195" s="25" t="e">
        <f>IFERROR(IF(AND(ISERROR($E196),ISERROR(INDEX(RestSAF!E$2:E$251,MATCH(RestSA!$C195,RestSAF!$A$2:$A$251,0)))),$E195,INDEX(RestSAF!E$2:E$251,MATCH(RestSA!$C195,RestSAF!$A$2:$A$251,0))),NA())</f>
        <v>#N/A</v>
      </c>
      <c r="G195" s="25" t="e">
        <f>IFERROR(IF(AND(ISERROR($E196),ISERROR(INDEX(RestSAF!C$2:C$251,MATCH(RestSA!$C195,RestSAF!$A$2:$A$251,0)))),$E195,INDEX(RestSAF!C$2:C$251,MATCH(RestSA!$C195,RestSAF!$A$2:$A$251,0))),NA())</f>
        <v>#N/A</v>
      </c>
      <c r="H195" s="26" t="e">
        <f>IFERROR(IF(AND(ISERROR($E196),ISERROR(INDEX(RestSAF!B$2:B$251,MATCH(RestSA!$C195,RestSAF!$A$2:$A$251,0)))),$E195,INDEX(RestSAF!B$2:B$251,MATCH(RestSA!$C195,RestSAF!$A$2:$A$251,0))),NA())</f>
        <v>#N/A</v>
      </c>
      <c r="I195" s="25" t="e">
        <f>IFERROR(IF(AND(ISERROR($E196),ISERROR(INDEX(RestSAF!D$2:D$251,MATCH(RestSA!$C195,RestSAF!$A$2:$A$251,0)))),$E195,INDEX(RestSAF!D$2:D$251,MATCH(RestSA!$C195,RestSAF!$A$2:$A$251,0))),NA())</f>
        <v>#N/A</v>
      </c>
      <c r="J195" s="25" t="e">
        <f>IFERROR(IF(AND(ISERROR($E196),ISERROR(INDEX(RestSAF!F$2:F$251,MATCH(RestSA!$C195,RestSAF!$A$2:$A$251,0)))),$E195,INDEX(RestSAF!F$2:F$251,MATCH(RestSA!$C195,RestSAF!$A$2:$A$251,0))),NA())</f>
        <v>#N/A</v>
      </c>
      <c r="K195" s="25"/>
      <c r="L195" s="26"/>
      <c r="M195" s="25"/>
      <c r="N195" s="56">
        <f>E195/GrocerySA!E195</f>
        <v>0.88654322162985533</v>
      </c>
      <c r="O195" s="25"/>
      <c r="P195" s="26"/>
      <c r="Q195" s="25"/>
      <c r="R195" s="56">
        <f>E195+GrocerySA!E195</f>
        <v>79265</v>
      </c>
      <c r="AD195" s="28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</row>
    <row r="196" spans="1:44" x14ac:dyDescent="0.25">
      <c r="A196" s="23">
        <f t="shared" si="14"/>
        <v>3</v>
      </c>
      <c r="B196" s="23">
        <f t="shared" si="15"/>
        <v>2008</v>
      </c>
      <c r="C196" s="23">
        <v>195</v>
      </c>
      <c r="D196" s="24">
        <v>39508</v>
      </c>
      <c r="E196" s="25">
        <f>IF(ISBLANK(table!G196),NA(),table!G196)</f>
        <v>37552</v>
      </c>
      <c r="F196" s="25" t="e">
        <f>IFERROR(IF(AND(ISERROR($E197),ISERROR(INDEX(RestSAF!E$2:E$251,MATCH(RestSA!$C196,RestSAF!$A$2:$A$251,0)))),$E196,INDEX(RestSAF!E$2:E$251,MATCH(RestSA!$C196,RestSAF!$A$2:$A$251,0))),NA())</f>
        <v>#N/A</v>
      </c>
      <c r="G196" s="25" t="e">
        <f>IFERROR(IF(AND(ISERROR($E197),ISERROR(INDEX(RestSAF!C$2:C$251,MATCH(RestSA!$C196,RestSAF!$A$2:$A$251,0)))),$E196,INDEX(RestSAF!C$2:C$251,MATCH(RestSA!$C196,RestSAF!$A$2:$A$251,0))),NA())</f>
        <v>#N/A</v>
      </c>
      <c r="H196" s="26" t="e">
        <f>IFERROR(IF(AND(ISERROR($E197),ISERROR(INDEX(RestSAF!B$2:B$251,MATCH(RestSA!$C196,RestSAF!$A$2:$A$251,0)))),$E196,INDEX(RestSAF!B$2:B$251,MATCH(RestSA!$C196,RestSAF!$A$2:$A$251,0))),NA())</f>
        <v>#N/A</v>
      </c>
      <c r="I196" s="25" t="e">
        <f>IFERROR(IF(AND(ISERROR($E197),ISERROR(INDEX(RestSAF!D$2:D$251,MATCH(RestSA!$C196,RestSAF!$A$2:$A$251,0)))),$E196,INDEX(RestSAF!D$2:D$251,MATCH(RestSA!$C196,RestSAF!$A$2:$A$251,0))),NA())</f>
        <v>#N/A</v>
      </c>
      <c r="J196" s="25" t="e">
        <f>IFERROR(IF(AND(ISERROR($E197),ISERROR(INDEX(RestSAF!F$2:F$251,MATCH(RestSA!$C196,RestSAF!$A$2:$A$251,0)))),$E196,INDEX(RestSAF!F$2:F$251,MATCH(RestSA!$C196,RestSAF!$A$2:$A$251,0))),NA())</f>
        <v>#N/A</v>
      </c>
      <c r="K196" s="25"/>
      <c r="L196" s="26"/>
      <c r="M196" s="25"/>
      <c r="N196" s="56">
        <f>E196/GrocerySA!E196</f>
        <v>0.89053310567254795</v>
      </c>
      <c r="O196" s="25"/>
      <c r="P196" s="26"/>
      <c r="Q196" s="25"/>
      <c r="R196" s="56">
        <f>E196+GrocerySA!E196</f>
        <v>79720</v>
      </c>
      <c r="AD196" s="28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</row>
    <row r="197" spans="1:44" x14ac:dyDescent="0.25">
      <c r="A197" s="23">
        <f t="shared" si="14"/>
        <v>4</v>
      </c>
      <c r="B197" s="23">
        <f t="shared" si="15"/>
        <v>2008</v>
      </c>
      <c r="C197" s="23">
        <v>196</v>
      </c>
      <c r="D197" s="24">
        <v>39539</v>
      </c>
      <c r="E197" s="25">
        <f>IF(ISBLANK(table!G197),NA(),table!G197)</f>
        <v>37729</v>
      </c>
      <c r="F197" s="25" t="e">
        <f>IFERROR(IF(AND(ISERROR($E198),ISERROR(INDEX(RestSAF!E$2:E$251,MATCH(RestSA!$C197,RestSAF!$A$2:$A$251,0)))),$E197,INDEX(RestSAF!E$2:E$251,MATCH(RestSA!$C197,RestSAF!$A$2:$A$251,0))),NA())</f>
        <v>#N/A</v>
      </c>
      <c r="G197" s="25" t="e">
        <f>IFERROR(IF(AND(ISERROR($E198),ISERROR(INDEX(RestSAF!C$2:C$251,MATCH(RestSA!$C197,RestSAF!$A$2:$A$251,0)))),$E197,INDEX(RestSAF!C$2:C$251,MATCH(RestSA!$C197,RestSAF!$A$2:$A$251,0))),NA())</f>
        <v>#N/A</v>
      </c>
      <c r="H197" s="26" t="e">
        <f>IFERROR(IF(AND(ISERROR($E198),ISERROR(INDEX(RestSAF!B$2:B$251,MATCH(RestSA!$C197,RestSAF!$A$2:$A$251,0)))),$E197,INDEX(RestSAF!B$2:B$251,MATCH(RestSA!$C197,RestSAF!$A$2:$A$251,0))),NA())</f>
        <v>#N/A</v>
      </c>
      <c r="I197" s="25" t="e">
        <f>IFERROR(IF(AND(ISERROR($E198),ISERROR(INDEX(RestSAF!D$2:D$251,MATCH(RestSA!$C197,RestSAF!$A$2:$A$251,0)))),$E197,INDEX(RestSAF!D$2:D$251,MATCH(RestSA!$C197,RestSAF!$A$2:$A$251,0))),NA())</f>
        <v>#N/A</v>
      </c>
      <c r="J197" s="25" t="e">
        <f>IFERROR(IF(AND(ISERROR($E198),ISERROR(INDEX(RestSAF!F$2:F$251,MATCH(RestSA!$C197,RestSAF!$A$2:$A$251,0)))),$E197,INDEX(RestSAF!F$2:F$251,MATCH(RestSA!$C197,RestSAF!$A$2:$A$251,0))),NA())</f>
        <v>#N/A</v>
      </c>
      <c r="K197" s="25"/>
      <c r="L197" s="26"/>
      <c r="M197" s="25"/>
      <c r="N197" s="56">
        <f>E197/GrocerySA!E197</f>
        <v>0.88599004320871688</v>
      </c>
      <c r="O197" s="25"/>
      <c r="P197" s="26"/>
      <c r="Q197" s="25"/>
      <c r="R197" s="56">
        <f>E197+GrocerySA!E197</f>
        <v>80313</v>
      </c>
      <c r="AD197" s="28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</row>
    <row r="198" spans="1:44" x14ac:dyDescent="0.25">
      <c r="A198" s="23">
        <f t="shared" si="14"/>
        <v>5</v>
      </c>
      <c r="B198" s="23">
        <f t="shared" si="15"/>
        <v>2008</v>
      </c>
      <c r="C198" s="23">
        <v>197</v>
      </c>
      <c r="D198" s="24">
        <v>39569</v>
      </c>
      <c r="E198" s="25">
        <f>IF(ISBLANK(table!G198),NA(),table!G198)</f>
        <v>38089</v>
      </c>
      <c r="F198" s="25" t="e">
        <f>IFERROR(IF(AND(ISERROR($E199),ISERROR(INDEX(RestSAF!E$2:E$251,MATCH(RestSA!$C198,RestSAF!$A$2:$A$251,0)))),$E198,INDEX(RestSAF!E$2:E$251,MATCH(RestSA!$C198,RestSAF!$A$2:$A$251,0))),NA())</f>
        <v>#N/A</v>
      </c>
      <c r="G198" s="25" t="e">
        <f>IFERROR(IF(AND(ISERROR($E199),ISERROR(INDEX(RestSAF!C$2:C$251,MATCH(RestSA!$C198,RestSAF!$A$2:$A$251,0)))),$E198,INDEX(RestSAF!C$2:C$251,MATCH(RestSA!$C198,RestSAF!$A$2:$A$251,0))),NA())</f>
        <v>#N/A</v>
      </c>
      <c r="H198" s="26" t="e">
        <f>IFERROR(IF(AND(ISERROR($E199),ISERROR(INDEX(RestSAF!B$2:B$251,MATCH(RestSA!$C198,RestSAF!$A$2:$A$251,0)))),$E198,INDEX(RestSAF!B$2:B$251,MATCH(RestSA!$C198,RestSAF!$A$2:$A$251,0))),NA())</f>
        <v>#N/A</v>
      </c>
      <c r="I198" s="25" t="e">
        <f>IFERROR(IF(AND(ISERROR($E199),ISERROR(INDEX(RestSAF!D$2:D$251,MATCH(RestSA!$C198,RestSAF!$A$2:$A$251,0)))),$E198,INDEX(RestSAF!D$2:D$251,MATCH(RestSA!$C198,RestSAF!$A$2:$A$251,0))),NA())</f>
        <v>#N/A</v>
      </c>
      <c r="J198" s="25" t="e">
        <f>IFERROR(IF(AND(ISERROR($E199),ISERROR(INDEX(RestSAF!F$2:F$251,MATCH(RestSA!$C198,RestSAF!$A$2:$A$251,0)))),$E198,INDEX(RestSAF!F$2:F$251,MATCH(RestSA!$C198,RestSAF!$A$2:$A$251,0))),NA())</f>
        <v>#N/A</v>
      </c>
      <c r="K198" s="25"/>
      <c r="L198" s="26"/>
      <c r="M198" s="25"/>
      <c r="N198" s="56">
        <f>E198/GrocerySA!E198</f>
        <v>0.89517967519800701</v>
      </c>
      <c r="O198" s="25"/>
      <c r="P198" s="26"/>
      <c r="Q198" s="25"/>
      <c r="R198" s="56">
        <f>E198+GrocerySA!E198</f>
        <v>80638</v>
      </c>
      <c r="AD198" s="28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</row>
    <row r="199" spans="1:44" x14ac:dyDescent="0.25">
      <c r="A199" s="23">
        <f t="shared" si="14"/>
        <v>6</v>
      </c>
      <c r="B199" s="23">
        <f t="shared" si="15"/>
        <v>2008</v>
      </c>
      <c r="C199" s="23">
        <v>198</v>
      </c>
      <c r="D199" s="24">
        <v>39600</v>
      </c>
      <c r="E199" s="25">
        <f>IF(ISBLANK(table!G199),NA(),table!G199)</f>
        <v>38144</v>
      </c>
      <c r="F199" s="25" t="e">
        <f>IFERROR(IF(AND(ISERROR($E200),ISERROR(INDEX(RestSAF!E$2:E$251,MATCH(RestSA!$C199,RestSAF!$A$2:$A$251,0)))),$E199,INDEX(RestSAF!E$2:E$251,MATCH(RestSA!$C199,RestSAF!$A$2:$A$251,0))),NA())</f>
        <v>#N/A</v>
      </c>
      <c r="G199" s="25" t="e">
        <f>IFERROR(IF(AND(ISERROR($E200),ISERROR(INDEX(RestSAF!C$2:C$251,MATCH(RestSA!$C199,RestSAF!$A$2:$A$251,0)))),$E199,INDEX(RestSAF!C$2:C$251,MATCH(RestSA!$C199,RestSAF!$A$2:$A$251,0))),NA())</f>
        <v>#N/A</v>
      </c>
      <c r="H199" s="26" t="e">
        <f>IFERROR(IF(AND(ISERROR($E200),ISERROR(INDEX(RestSAF!B$2:B$251,MATCH(RestSA!$C199,RestSAF!$A$2:$A$251,0)))),$E199,INDEX(RestSAF!B$2:B$251,MATCH(RestSA!$C199,RestSAF!$A$2:$A$251,0))),NA())</f>
        <v>#N/A</v>
      </c>
      <c r="I199" s="25" t="e">
        <f>IFERROR(IF(AND(ISERROR($E200),ISERROR(INDEX(RestSAF!D$2:D$251,MATCH(RestSA!$C199,RestSAF!$A$2:$A$251,0)))),$E199,INDEX(RestSAF!D$2:D$251,MATCH(RestSA!$C199,RestSAF!$A$2:$A$251,0))),NA())</f>
        <v>#N/A</v>
      </c>
      <c r="J199" s="25" t="e">
        <f>IFERROR(IF(AND(ISERROR($E200),ISERROR(INDEX(RestSAF!F$2:F$251,MATCH(RestSA!$C199,RestSAF!$A$2:$A$251,0)))),$E199,INDEX(RestSAF!F$2:F$251,MATCH(RestSA!$C199,RestSAF!$A$2:$A$251,0))),NA())</f>
        <v>#N/A</v>
      </c>
      <c r="K199" s="25"/>
      <c r="L199" s="26"/>
      <c r="M199" s="25"/>
      <c r="N199" s="56">
        <f>E199/GrocerySA!E199</f>
        <v>0.893657896586463</v>
      </c>
      <c r="O199" s="25"/>
      <c r="P199" s="26"/>
      <c r="Q199" s="25"/>
      <c r="R199" s="56">
        <f>E199+GrocerySA!E199</f>
        <v>80827</v>
      </c>
      <c r="AD199" s="28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</row>
    <row r="200" spans="1:44" x14ac:dyDescent="0.25">
      <c r="A200" s="23">
        <f t="shared" si="14"/>
        <v>7</v>
      </c>
      <c r="B200" s="23">
        <f t="shared" si="15"/>
        <v>2008</v>
      </c>
      <c r="C200" s="23">
        <v>199</v>
      </c>
      <c r="D200" s="24">
        <v>39630</v>
      </c>
      <c r="E200" s="25">
        <f>IF(ISBLANK(table!G200),NA(),table!G200)</f>
        <v>38267</v>
      </c>
      <c r="F200" s="25" t="e">
        <f>IFERROR(IF(AND(ISERROR($E201),ISERROR(INDEX(RestSAF!E$2:E$251,MATCH(RestSA!$C200,RestSAF!$A$2:$A$251,0)))),$E200,INDEX(RestSAF!E$2:E$251,MATCH(RestSA!$C200,RestSAF!$A$2:$A$251,0))),NA())</f>
        <v>#N/A</v>
      </c>
      <c r="G200" s="25" t="e">
        <f>IFERROR(IF(AND(ISERROR($E201),ISERROR(INDEX(RestSAF!C$2:C$251,MATCH(RestSA!$C200,RestSAF!$A$2:$A$251,0)))),$E200,INDEX(RestSAF!C$2:C$251,MATCH(RestSA!$C200,RestSAF!$A$2:$A$251,0))),NA())</f>
        <v>#N/A</v>
      </c>
      <c r="H200" s="26" t="e">
        <f>IFERROR(IF(AND(ISERROR($E201),ISERROR(INDEX(RestSAF!B$2:B$251,MATCH(RestSA!$C200,RestSAF!$A$2:$A$251,0)))),$E200,INDEX(RestSAF!B$2:B$251,MATCH(RestSA!$C200,RestSAF!$A$2:$A$251,0))),NA())</f>
        <v>#N/A</v>
      </c>
      <c r="I200" s="25" t="e">
        <f>IFERROR(IF(AND(ISERROR($E201),ISERROR(INDEX(RestSAF!D$2:D$251,MATCH(RestSA!$C200,RestSAF!$A$2:$A$251,0)))),$E200,INDEX(RestSAF!D$2:D$251,MATCH(RestSA!$C200,RestSAF!$A$2:$A$251,0))),NA())</f>
        <v>#N/A</v>
      </c>
      <c r="J200" s="25" t="e">
        <f>IFERROR(IF(AND(ISERROR($E201),ISERROR(INDEX(RestSAF!F$2:F$251,MATCH(RestSA!$C200,RestSAF!$A$2:$A$251,0)))),$E200,INDEX(RestSAF!F$2:F$251,MATCH(RestSA!$C200,RestSAF!$A$2:$A$251,0))),NA())</f>
        <v>#N/A</v>
      </c>
      <c r="K200" s="25"/>
      <c r="L200" s="26"/>
      <c r="M200" s="25"/>
      <c r="N200" s="56">
        <f>E200/GrocerySA!E200</f>
        <v>0.89202545513881437</v>
      </c>
      <c r="O200" s="25"/>
      <c r="P200" s="26"/>
      <c r="Q200" s="25"/>
      <c r="R200" s="56">
        <f>E200+GrocerySA!E200</f>
        <v>81166</v>
      </c>
      <c r="AD200" s="28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</row>
    <row r="201" spans="1:44" x14ac:dyDescent="0.25">
      <c r="A201" s="23">
        <f t="shared" si="14"/>
        <v>8</v>
      </c>
      <c r="B201" s="23">
        <f t="shared" si="15"/>
        <v>2008</v>
      </c>
      <c r="C201" s="23">
        <v>200</v>
      </c>
      <c r="D201" s="24">
        <v>39661</v>
      </c>
      <c r="E201" s="25">
        <f>IF(ISBLANK(table!G201),NA(),table!G201)</f>
        <v>38239</v>
      </c>
      <c r="F201" s="25" t="e">
        <f>IFERROR(IF(AND(ISERROR($E202),ISERROR(INDEX(RestSAF!E$2:E$251,MATCH(RestSA!$C201,RestSAF!$A$2:$A$251,0)))),$E201,INDEX(RestSAF!E$2:E$251,MATCH(RestSA!$C201,RestSAF!$A$2:$A$251,0))),NA())</f>
        <v>#N/A</v>
      </c>
      <c r="G201" s="25" t="e">
        <f>IFERROR(IF(AND(ISERROR($E202),ISERROR(INDEX(RestSAF!C$2:C$251,MATCH(RestSA!$C201,RestSAF!$A$2:$A$251,0)))),$E201,INDEX(RestSAF!C$2:C$251,MATCH(RestSA!$C201,RestSAF!$A$2:$A$251,0))),NA())</f>
        <v>#N/A</v>
      </c>
      <c r="H201" s="26" t="e">
        <f>IFERROR(IF(AND(ISERROR($E202),ISERROR(INDEX(RestSAF!B$2:B$251,MATCH(RestSA!$C201,RestSAF!$A$2:$A$251,0)))),$E201,INDEX(RestSAF!B$2:B$251,MATCH(RestSA!$C201,RestSAF!$A$2:$A$251,0))),NA())</f>
        <v>#N/A</v>
      </c>
      <c r="I201" s="25" t="e">
        <f>IFERROR(IF(AND(ISERROR($E202),ISERROR(INDEX(RestSAF!D$2:D$251,MATCH(RestSA!$C201,RestSAF!$A$2:$A$251,0)))),$E201,INDEX(RestSAF!D$2:D$251,MATCH(RestSA!$C201,RestSAF!$A$2:$A$251,0))),NA())</f>
        <v>#N/A</v>
      </c>
      <c r="J201" s="25" t="e">
        <f>IFERROR(IF(AND(ISERROR($E202),ISERROR(INDEX(RestSAF!F$2:F$251,MATCH(RestSA!$C201,RestSAF!$A$2:$A$251,0)))),$E201,INDEX(RestSAF!F$2:F$251,MATCH(RestSA!$C201,RestSAF!$A$2:$A$251,0))),NA())</f>
        <v>#N/A</v>
      </c>
      <c r="K201" s="25"/>
      <c r="L201" s="26"/>
      <c r="M201" s="25"/>
      <c r="N201" s="56">
        <f>E201/GrocerySA!E201</f>
        <v>0.88797807862898548</v>
      </c>
      <c r="O201" s="25"/>
      <c r="P201" s="26"/>
      <c r="Q201" s="25"/>
      <c r="R201" s="56">
        <f>E201+GrocerySA!E201</f>
        <v>81302</v>
      </c>
      <c r="AD201" s="28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</row>
    <row r="202" spans="1:44" x14ac:dyDescent="0.25">
      <c r="A202" s="23">
        <f t="shared" si="14"/>
        <v>9</v>
      </c>
      <c r="B202" s="23">
        <f t="shared" si="15"/>
        <v>2008</v>
      </c>
      <c r="C202" s="23">
        <v>201</v>
      </c>
      <c r="D202" s="24">
        <v>39692</v>
      </c>
      <c r="E202" s="25">
        <f>IF(ISBLANK(table!G202),NA(),table!G202)</f>
        <v>38386</v>
      </c>
      <c r="F202" s="25" t="e">
        <f>IFERROR(IF(AND(ISERROR($E203),ISERROR(INDEX(RestSAF!E$2:E$251,MATCH(RestSA!$C202,RestSAF!$A$2:$A$251,0)))),$E202,INDEX(RestSAF!E$2:E$251,MATCH(RestSA!$C202,RestSAF!$A$2:$A$251,0))),NA())</f>
        <v>#N/A</v>
      </c>
      <c r="G202" s="25" t="e">
        <f>IFERROR(IF(AND(ISERROR($E203),ISERROR(INDEX(RestSAF!C$2:C$251,MATCH(RestSA!$C202,RestSAF!$A$2:$A$251,0)))),$E202,INDEX(RestSAF!C$2:C$251,MATCH(RestSA!$C202,RestSAF!$A$2:$A$251,0))),NA())</f>
        <v>#N/A</v>
      </c>
      <c r="H202" s="26" t="e">
        <f>IFERROR(IF(AND(ISERROR($E203),ISERROR(INDEX(RestSAF!B$2:B$251,MATCH(RestSA!$C202,RestSAF!$A$2:$A$251,0)))),$E202,INDEX(RestSAF!B$2:B$251,MATCH(RestSA!$C202,RestSAF!$A$2:$A$251,0))),NA())</f>
        <v>#N/A</v>
      </c>
      <c r="I202" s="25" t="e">
        <f>IFERROR(IF(AND(ISERROR($E203),ISERROR(INDEX(RestSAF!D$2:D$251,MATCH(RestSA!$C202,RestSAF!$A$2:$A$251,0)))),$E202,INDEX(RestSAF!D$2:D$251,MATCH(RestSA!$C202,RestSAF!$A$2:$A$251,0))),NA())</f>
        <v>#N/A</v>
      </c>
      <c r="J202" s="25" t="e">
        <f>IFERROR(IF(AND(ISERROR($E203),ISERROR(INDEX(RestSAF!F$2:F$251,MATCH(RestSA!$C202,RestSAF!$A$2:$A$251,0)))),$E202,INDEX(RestSAF!F$2:F$251,MATCH(RestSA!$C202,RestSAF!$A$2:$A$251,0))),NA())</f>
        <v>#N/A</v>
      </c>
      <c r="K202" s="25"/>
      <c r="L202" s="26"/>
      <c r="M202" s="25"/>
      <c r="N202" s="56">
        <f>E202/GrocerySA!E202</f>
        <v>0.8961572582527898</v>
      </c>
      <c r="O202" s="25"/>
      <c r="P202" s="26"/>
      <c r="Q202" s="25"/>
      <c r="R202" s="56">
        <f>E202+GrocerySA!E202</f>
        <v>81220</v>
      </c>
      <c r="AD202" s="28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</row>
    <row r="203" spans="1:44" x14ac:dyDescent="0.25">
      <c r="A203" s="23">
        <f t="shared" si="14"/>
        <v>10</v>
      </c>
      <c r="B203" s="23">
        <f t="shared" si="15"/>
        <v>2008</v>
      </c>
      <c r="C203" s="23">
        <v>202</v>
      </c>
      <c r="D203" s="24">
        <v>39722</v>
      </c>
      <c r="E203" s="25">
        <f>IF(ISBLANK(table!G203),NA(),table!G203)</f>
        <v>38120</v>
      </c>
      <c r="F203" s="25" t="e">
        <f>IFERROR(IF(AND(ISERROR($E204),ISERROR(INDEX(RestSAF!E$2:E$251,MATCH(RestSA!$C203,RestSAF!$A$2:$A$251,0)))),$E203,INDEX(RestSAF!E$2:E$251,MATCH(RestSA!$C203,RestSAF!$A$2:$A$251,0))),NA())</f>
        <v>#N/A</v>
      </c>
      <c r="G203" s="25" t="e">
        <f>IFERROR(IF(AND(ISERROR($E204),ISERROR(INDEX(RestSAF!C$2:C$251,MATCH(RestSA!$C203,RestSAF!$A$2:$A$251,0)))),$E203,INDEX(RestSAF!C$2:C$251,MATCH(RestSA!$C203,RestSAF!$A$2:$A$251,0))),NA())</f>
        <v>#N/A</v>
      </c>
      <c r="H203" s="26" t="e">
        <f>IFERROR(IF(AND(ISERROR($E204),ISERROR(INDEX(RestSAF!B$2:B$251,MATCH(RestSA!$C203,RestSAF!$A$2:$A$251,0)))),$E203,INDEX(RestSAF!B$2:B$251,MATCH(RestSA!$C203,RestSAF!$A$2:$A$251,0))),NA())</f>
        <v>#N/A</v>
      </c>
      <c r="I203" s="25" t="e">
        <f>IFERROR(IF(AND(ISERROR($E204),ISERROR(INDEX(RestSAF!D$2:D$251,MATCH(RestSA!$C203,RestSAF!$A$2:$A$251,0)))),$E203,INDEX(RestSAF!D$2:D$251,MATCH(RestSA!$C203,RestSAF!$A$2:$A$251,0))),NA())</f>
        <v>#N/A</v>
      </c>
      <c r="J203" s="25" t="e">
        <f>IFERROR(IF(AND(ISERROR($E204),ISERROR(INDEX(RestSAF!F$2:F$251,MATCH(RestSA!$C203,RestSAF!$A$2:$A$251,0)))),$E203,INDEX(RestSAF!F$2:F$251,MATCH(RestSA!$C203,RestSAF!$A$2:$A$251,0))),NA())</f>
        <v>#N/A</v>
      </c>
      <c r="K203" s="25"/>
      <c r="L203" s="26"/>
      <c r="M203" s="25"/>
      <c r="N203" s="56">
        <f>E203/GrocerySA!E203</f>
        <v>0.89132061354283576</v>
      </c>
      <c r="O203" s="25"/>
      <c r="P203" s="26"/>
      <c r="Q203" s="25"/>
      <c r="R203" s="56">
        <f>E203+GrocerySA!E203</f>
        <v>80888</v>
      </c>
      <c r="AD203" s="28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</row>
    <row r="204" spans="1:44" x14ac:dyDescent="0.25">
      <c r="A204" s="23">
        <f t="shared" si="14"/>
        <v>11</v>
      </c>
      <c r="B204" s="23">
        <f t="shared" si="15"/>
        <v>2008</v>
      </c>
      <c r="C204" s="23">
        <v>203</v>
      </c>
      <c r="D204" s="24">
        <v>39753</v>
      </c>
      <c r="E204" s="25">
        <f>IF(ISBLANK(table!G204),NA(),table!G204)</f>
        <v>38018</v>
      </c>
      <c r="F204" s="25" t="e">
        <f>IFERROR(IF(AND(ISERROR($E205),ISERROR(INDEX(RestSAF!E$2:E$251,MATCH(RestSA!$C204,RestSAF!$A$2:$A$251,0)))),$E204,INDEX(RestSAF!E$2:E$251,MATCH(RestSA!$C204,RestSAF!$A$2:$A$251,0))),NA())</f>
        <v>#N/A</v>
      </c>
      <c r="G204" s="25" t="e">
        <f>IFERROR(IF(AND(ISERROR($E205),ISERROR(INDEX(RestSAF!C$2:C$251,MATCH(RestSA!$C204,RestSAF!$A$2:$A$251,0)))),$E204,INDEX(RestSAF!C$2:C$251,MATCH(RestSA!$C204,RestSAF!$A$2:$A$251,0))),NA())</f>
        <v>#N/A</v>
      </c>
      <c r="H204" s="26" t="e">
        <f>IFERROR(IF(AND(ISERROR($E205),ISERROR(INDEX(RestSAF!B$2:B$251,MATCH(RestSA!$C204,RestSAF!$A$2:$A$251,0)))),$E204,INDEX(RestSAF!B$2:B$251,MATCH(RestSA!$C204,RestSAF!$A$2:$A$251,0))),NA())</f>
        <v>#N/A</v>
      </c>
      <c r="I204" s="25" t="e">
        <f>IFERROR(IF(AND(ISERROR($E205),ISERROR(INDEX(RestSAF!D$2:D$251,MATCH(RestSA!$C204,RestSAF!$A$2:$A$251,0)))),$E204,INDEX(RestSAF!D$2:D$251,MATCH(RestSA!$C204,RestSAF!$A$2:$A$251,0))),NA())</f>
        <v>#N/A</v>
      </c>
      <c r="J204" s="25" t="e">
        <f>IFERROR(IF(AND(ISERROR($E205),ISERROR(INDEX(RestSAF!F$2:F$251,MATCH(RestSA!$C204,RestSAF!$A$2:$A$251,0)))),$E204,INDEX(RestSAF!F$2:F$251,MATCH(RestSA!$C204,RestSAF!$A$2:$A$251,0))),NA())</f>
        <v>#N/A</v>
      </c>
      <c r="K204" s="25"/>
      <c r="L204" s="26"/>
      <c r="M204" s="25"/>
      <c r="N204" s="56">
        <f>E204/GrocerySA!E204</f>
        <v>0.89462537650602414</v>
      </c>
      <c r="O204" s="25"/>
      <c r="P204" s="26"/>
      <c r="Q204" s="25"/>
      <c r="R204" s="56">
        <f>E204+GrocerySA!E204</f>
        <v>80514</v>
      </c>
      <c r="AD204" s="28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</row>
    <row r="205" spans="1:44" x14ac:dyDescent="0.25">
      <c r="A205" s="23">
        <f t="shared" si="14"/>
        <v>12</v>
      </c>
      <c r="B205" s="23">
        <f t="shared" si="15"/>
        <v>2008</v>
      </c>
      <c r="C205" s="23">
        <v>204</v>
      </c>
      <c r="D205" s="24">
        <v>39783</v>
      </c>
      <c r="E205" s="25">
        <f>IF(ISBLANK(table!G205),NA(),table!G205)</f>
        <v>38066</v>
      </c>
      <c r="F205" s="25" t="e">
        <f>IFERROR(IF(AND(ISERROR($E206),ISERROR(INDEX(RestSAF!E$2:E$251,MATCH(RestSA!$C205,RestSAF!$A$2:$A$251,0)))),$E205,INDEX(RestSAF!E$2:E$251,MATCH(RestSA!$C205,RestSAF!$A$2:$A$251,0))),NA())</f>
        <v>#N/A</v>
      </c>
      <c r="G205" s="25" t="e">
        <f>IFERROR(IF(AND(ISERROR($E206),ISERROR(INDEX(RestSAF!C$2:C$251,MATCH(RestSA!$C205,RestSAF!$A$2:$A$251,0)))),$E205,INDEX(RestSAF!C$2:C$251,MATCH(RestSA!$C205,RestSAF!$A$2:$A$251,0))),NA())</f>
        <v>#N/A</v>
      </c>
      <c r="H205" s="26" t="e">
        <f>IFERROR(IF(AND(ISERROR($E206),ISERROR(INDEX(RestSAF!B$2:B$251,MATCH(RestSA!$C205,RestSAF!$A$2:$A$251,0)))),$E205,INDEX(RestSAF!B$2:B$251,MATCH(RestSA!$C205,RestSAF!$A$2:$A$251,0))),NA())</f>
        <v>#N/A</v>
      </c>
      <c r="I205" s="25" t="e">
        <f>IFERROR(IF(AND(ISERROR($E206),ISERROR(INDEX(RestSAF!D$2:D$251,MATCH(RestSA!$C205,RestSAF!$A$2:$A$251,0)))),$E205,INDEX(RestSAF!D$2:D$251,MATCH(RestSA!$C205,RestSAF!$A$2:$A$251,0))),NA())</f>
        <v>#N/A</v>
      </c>
      <c r="J205" s="25" t="e">
        <f>IFERROR(IF(AND(ISERROR($E206),ISERROR(INDEX(RestSAF!F$2:F$251,MATCH(RestSA!$C205,RestSAF!$A$2:$A$251,0)))),$E205,INDEX(RestSAF!F$2:F$251,MATCH(RestSA!$C205,RestSAF!$A$2:$A$251,0))),NA())</f>
        <v>#N/A</v>
      </c>
      <c r="K205" s="25"/>
      <c r="L205" s="26"/>
      <c r="M205" s="25"/>
      <c r="N205" s="56">
        <f>E205/GrocerySA!E205</f>
        <v>0.90340801215112965</v>
      </c>
      <c r="O205" s="25"/>
      <c r="P205" s="26"/>
      <c r="Q205" s="25"/>
      <c r="R205" s="56">
        <f>E205+GrocerySA!E205</f>
        <v>80202</v>
      </c>
      <c r="AD205" s="28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</row>
    <row r="206" spans="1:44" x14ac:dyDescent="0.25">
      <c r="A206" s="23">
        <f t="shared" si="14"/>
        <v>1</v>
      </c>
      <c r="B206" s="23">
        <f t="shared" si="15"/>
        <v>2009</v>
      </c>
      <c r="C206" s="23">
        <v>205</v>
      </c>
      <c r="D206" s="24">
        <v>39814</v>
      </c>
      <c r="E206" s="25">
        <f>IF(ISBLANK(table!G206),NA(),table!G206)</f>
        <v>38256</v>
      </c>
      <c r="F206" s="25" t="e">
        <f>IFERROR(IF(AND(ISERROR($E207),ISERROR(INDEX(RestSAF!E$2:E$251,MATCH(RestSA!$C206,RestSAF!$A$2:$A$251,0)))),$E206,INDEX(RestSAF!E$2:E$251,MATCH(RestSA!$C206,RestSAF!$A$2:$A$251,0))),NA())</f>
        <v>#N/A</v>
      </c>
      <c r="G206" s="25" t="e">
        <f>IFERROR(IF(AND(ISERROR($E207),ISERROR(INDEX(RestSAF!C$2:C$251,MATCH(RestSA!$C206,RestSAF!$A$2:$A$251,0)))),$E206,INDEX(RestSAF!C$2:C$251,MATCH(RestSA!$C206,RestSAF!$A$2:$A$251,0))),NA())</f>
        <v>#N/A</v>
      </c>
      <c r="H206" s="26" t="e">
        <f>IFERROR(IF(AND(ISERROR($E207),ISERROR(INDEX(RestSAF!B$2:B$251,MATCH(RestSA!$C206,RestSAF!$A$2:$A$251,0)))),$E206,INDEX(RestSAF!B$2:B$251,MATCH(RestSA!$C206,RestSAF!$A$2:$A$251,0))),NA())</f>
        <v>#N/A</v>
      </c>
      <c r="I206" s="25" t="e">
        <f>IFERROR(IF(AND(ISERROR($E207),ISERROR(INDEX(RestSAF!D$2:D$251,MATCH(RestSA!$C206,RestSAF!$A$2:$A$251,0)))),$E206,INDEX(RestSAF!D$2:D$251,MATCH(RestSA!$C206,RestSAF!$A$2:$A$251,0))),NA())</f>
        <v>#N/A</v>
      </c>
      <c r="J206" s="25" t="e">
        <f>IFERROR(IF(AND(ISERROR($E207),ISERROR(INDEX(RestSAF!F$2:F$251,MATCH(RestSA!$C206,RestSAF!$A$2:$A$251,0)))),$E206,INDEX(RestSAF!F$2:F$251,MATCH(RestSA!$C206,RestSAF!$A$2:$A$251,0))),NA())</f>
        <v>#N/A</v>
      </c>
      <c r="K206" s="25"/>
      <c r="L206" s="26"/>
      <c r="M206" s="25"/>
      <c r="N206" s="56">
        <f>E206/GrocerySA!E206</f>
        <v>0.89443782001823668</v>
      </c>
      <c r="O206" s="25"/>
      <c r="P206" s="26"/>
      <c r="Q206" s="25"/>
      <c r="R206" s="56">
        <f>E206+GrocerySA!E206</f>
        <v>81027</v>
      </c>
      <c r="AD206" s="28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</row>
    <row r="207" spans="1:44" x14ac:dyDescent="0.25">
      <c r="A207" s="23">
        <f t="shared" si="14"/>
        <v>2</v>
      </c>
      <c r="B207" s="23">
        <f t="shared" si="15"/>
        <v>2009</v>
      </c>
      <c r="C207" s="23">
        <v>206</v>
      </c>
      <c r="D207" s="24">
        <v>39845</v>
      </c>
      <c r="E207" s="25">
        <f>IF(ISBLANK(table!G207),NA(),table!G207)</f>
        <v>37945</v>
      </c>
      <c r="F207" s="25" t="e">
        <f>IFERROR(IF(AND(ISERROR($E208),ISERROR(INDEX(RestSAF!E$2:E$251,MATCH(RestSA!$C207,RestSAF!$A$2:$A$251,0)))),$E207,INDEX(RestSAF!E$2:E$251,MATCH(RestSA!$C207,RestSAF!$A$2:$A$251,0))),NA())</f>
        <v>#N/A</v>
      </c>
      <c r="G207" s="25" t="e">
        <f>IFERROR(IF(AND(ISERROR($E208),ISERROR(INDEX(RestSAF!C$2:C$251,MATCH(RestSA!$C207,RestSAF!$A$2:$A$251,0)))),$E207,INDEX(RestSAF!C$2:C$251,MATCH(RestSA!$C207,RestSAF!$A$2:$A$251,0))),NA())</f>
        <v>#N/A</v>
      </c>
      <c r="H207" s="26" t="e">
        <f>IFERROR(IF(AND(ISERROR($E208),ISERROR(INDEX(RestSAF!B$2:B$251,MATCH(RestSA!$C207,RestSAF!$A$2:$A$251,0)))),$E207,INDEX(RestSAF!B$2:B$251,MATCH(RestSA!$C207,RestSAF!$A$2:$A$251,0))),NA())</f>
        <v>#N/A</v>
      </c>
      <c r="I207" s="25" t="e">
        <f>IFERROR(IF(AND(ISERROR($E208),ISERROR(INDEX(RestSAF!D$2:D$251,MATCH(RestSA!$C207,RestSAF!$A$2:$A$251,0)))),$E207,INDEX(RestSAF!D$2:D$251,MATCH(RestSA!$C207,RestSAF!$A$2:$A$251,0))),NA())</f>
        <v>#N/A</v>
      </c>
      <c r="J207" s="25" t="e">
        <f>IFERROR(IF(AND(ISERROR($E208),ISERROR(INDEX(RestSAF!F$2:F$251,MATCH(RestSA!$C207,RestSAF!$A$2:$A$251,0)))),$E207,INDEX(RestSAF!F$2:F$251,MATCH(RestSA!$C207,RestSAF!$A$2:$A$251,0))),NA())</f>
        <v>#N/A</v>
      </c>
      <c r="K207" s="25"/>
      <c r="L207" s="26"/>
      <c r="M207" s="25"/>
      <c r="N207" s="56">
        <f>E207/GrocerySA!E207</f>
        <v>0.90128500510676701</v>
      </c>
      <c r="O207" s="25"/>
      <c r="P207" s="26"/>
      <c r="Q207" s="25"/>
      <c r="R207" s="56">
        <f>E207+GrocerySA!E207</f>
        <v>80046</v>
      </c>
      <c r="AD207" s="28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</row>
    <row r="208" spans="1:44" x14ac:dyDescent="0.25">
      <c r="A208" s="23">
        <f t="shared" si="14"/>
        <v>3</v>
      </c>
      <c r="B208" s="23">
        <f t="shared" si="15"/>
        <v>2009</v>
      </c>
      <c r="C208" s="23">
        <v>207</v>
      </c>
      <c r="D208" s="24">
        <v>39873</v>
      </c>
      <c r="E208" s="25">
        <f>IF(ISBLANK(table!G208),NA(),table!G208)</f>
        <v>37447</v>
      </c>
      <c r="F208" s="25" t="e">
        <f>IFERROR(IF(AND(ISERROR($E209),ISERROR(INDEX(RestSAF!E$2:E$251,MATCH(RestSA!$C208,RestSAF!$A$2:$A$251,0)))),$E208,INDEX(RestSAF!E$2:E$251,MATCH(RestSA!$C208,RestSAF!$A$2:$A$251,0))),NA())</f>
        <v>#N/A</v>
      </c>
      <c r="G208" s="25" t="e">
        <f>IFERROR(IF(AND(ISERROR($E209),ISERROR(INDEX(RestSAF!C$2:C$251,MATCH(RestSA!$C208,RestSAF!$A$2:$A$251,0)))),$E208,INDEX(RestSAF!C$2:C$251,MATCH(RestSA!$C208,RestSAF!$A$2:$A$251,0))),NA())</f>
        <v>#N/A</v>
      </c>
      <c r="H208" s="26" t="e">
        <f>IFERROR(IF(AND(ISERROR($E209),ISERROR(INDEX(RestSAF!B$2:B$251,MATCH(RestSA!$C208,RestSAF!$A$2:$A$251,0)))),$E208,INDEX(RestSAF!B$2:B$251,MATCH(RestSA!$C208,RestSAF!$A$2:$A$251,0))),NA())</f>
        <v>#N/A</v>
      </c>
      <c r="I208" s="25" t="e">
        <f>IFERROR(IF(AND(ISERROR($E209),ISERROR(INDEX(RestSAF!D$2:D$251,MATCH(RestSA!$C208,RestSAF!$A$2:$A$251,0)))),$E208,INDEX(RestSAF!D$2:D$251,MATCH(RestSA!$C208,RestSAF!$A$2:$A$251,0))),NA())</f>
        <v>#N/A</v>
      </c>
      <c r="J208" s="25" t="e">
        <f>IFERROR(IF(AND(ISERROR($E209),ISERROR(INDEX(RestSAF!F$2:F$251,MATCH(RestSA!$C208,RestSAF!$A$2:$A$251,0)))),$E208,INDEX(RestSAF!F$2:F$251,MATCH(RestSA!$C208,RestSAF!$A$2:$A$251,0))),NA())</f>
        <v>#N/A</v>
      </c>
      <c r="K208" s="25"/>
      <c r="L208" s="26"/>
      <c r="M208" s="25"/>
      <c r="N208" s="56">
        <f>E208/GrocerySA!E208</f>
        <v>0.89013287694026477</v>
      </c>
      <c r="O208" s="25"/>
      <c r="P208" s="26"/>
      <c r="Q208" s="25"/>
      <c r="R208" s="56">
        <f>E208+GrocerySA!E208</f>
        <v>79516</v>
      </c>
      <c r="AD208" s="28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</row>
    <row r="209" spans="1:44" x14ac:dyDescent="0.25">
      <c r="A209" s="23">
        <f t="shared" si="14"/>
        <v>4</v>
      </c>
      <c r="B209" s="23">
        <f t="shared" si="15"/>
        <v>2009</v>
      </c>
      <c r="C209" s="23">
        <v>208</v>
      </c>
      <c r="D209" s="24">
        <v>39904</v>
      </c>
      <c r="E209" s="25">
        <f>IF(ISBLANK(table!G209),NA(),table!G209)</f>
        <v>37738</v>
      </c>
      <c r="F209" s="25" t="e">
        <f>IFERROR(IF(AND(ISERROR($E210),ISERROR(INDEX(RestSAF!E$2:E$251,MATCH(RestSA!$C209,RestSAF!$A$2:$A$251,0)))),$E209,INDEX(RestSAF!E$2:E$251,MATCH(RestSA!$C209,RestSAF!$A$2:$A$251,0))),NA())</f>
        <v>#N/A</v>
      </c>
      <c r="G209" s="25" t="e">
        <f>IFERROR(IF(AND(ISERROR($E210),ISERROR(INDEX(RestSAF!C$2:C$251,MATCH(RestSA!$C209,RestSAF!$A$2:$A$251,0)))),$E209,INDEX(RestSAF!C$2:C$251,MATCH(RestSA!$C209,RestSAF!$A$2:$A$251,0))),NA())</f>
        <v>#N/A</v>
      </c>
      <c r="H209" s="26" t="e">
        <f>IFERROR(IF(AND(ISERROR($E210),ISERROR(INDEX(RestSAF!B$2:B$251,MATCH(RestSA!$C209,RestSAF!$A$2:$A$251,0)))),$E209,INDEX(RestSAF!B$2:B$251,MATCH(RestSA!$C209,RestSAF!$A$2:$A$251,0))),NA())</f>
        <v>#N/A</v>
      </c>
      <c r="I209" s="25" t="e">
        <f>IFERROR(IF(AND(ISERROR($E210),ISERROR(INDEX(RestSAF!D$2:D$251,MATCH(RestSA!$C209,RestSAF!$A$2:$A$251,0)))),$E209,INDEX(RestSAF!D$2:D$251,MATCH(RestSA!$C209,RestSAF!$A$2:$A$251,0))),NA())</f>
        <v>#N/A</v>
      </c>
      <c r="J209" s="25" t="e">
        <f>IFERROR(IF(AND(ISERROR($E210),ISERROR(INDEX(RestSAF!F$2:F$251,MATCH(RestSA!$C209,RestSAF!$A$2:$A$251,0)))),$E209,INDEX(RestSAF!F$2:F$251,MATCH(RestSA!$C209,RestSAF!$A$2:$A$251,0))),NA())</f>
        <v>#N/A</v>
      </c>
      <c r="K209" s="25"/>
      <c r="L209" s="26"/>
      <c r="M209" s="25"/>
      <c r="N209" s="56">
        <f>E209/GrocerySA!E209</f>
        <v>0.89240446462353384</v>
      </c>
      <c r="O209" s="25"/>
      <c r="P209" s="26"/>
      <c r="Q209" s="25"/>
      <c r="R209" s="56">
        <f>E209+GrocerySA!E209</f>
        <v>80026</v>
      </c>
      <c r="AD209" s="28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</row>
    <row r="210" spans="1:44" x14ac:dyDescent="0.25">
      <c r="A210" s="23">
        <f t="shared" si="14"/>
        <v>5</v>
      </c>
      <c r="B210" s="23">
        <f t="shared" si="15"/>
        <v>2009</v>
      </c>
      <c r="C210" s="23">
        <v>209</v>
      </c>
      <c r="D210" s="24">
        <v>39934</v>
      </c>
      <c r="E210" s="25">
        <f>IF(ISBLANK(table!G210),NA(),table!G210)</f>
        <v>37755</v>
      </c>
      <c r="F210" s="25" t="e">
        <f>IFERROR(IF(AND(ISERROR($E211),ISERROR(INDEX(RestSAF!E$2:E$251,MATCH(RestSA!$C210,RestSAF!$A$2:$A$251,0)))),$E210,INDEX(RestSAF!E$2:E$251,MATCH(RestSA!$C210,RestSAF!$A$2:$A$251,0))),NA())</f>
        <v>#N/A</v>
      </c>
      <c r="G210" s="25" t="e">
        <f>IFERROR(IF(AND(ISERROR($E211),ISERROR(INDEX(RestSAF!C$2:C$251,MATCH(RestSA!$C210,RestSAF!$A$2:$A$251,0)))),$E210,INDEX(RestSAF!C$2:C$251,MATCH(RestSA!$C210,RestSAF!$A$2:$A$251,0))),NA())</f>
        <v>#N/A</v>
      </c>
      <c r="H210" s="26" t="e">
        <f>IFERROR(IF(AND(ISERROR($E211),ISERROR(INDEX(RestSAF!B$2:B$251,MATCH(RestSA!$C210,RestSAF!$A$2:$A$251,0)))),$E210,INDEX(RestSAF!B$2:B$251,MATCH(RestSA!$C210,RestSAF!$A$2:$A$251,0))),NA())</f>
        <v>#N/A</v>
      </c>
      <c r="I210" s="25" t="e">
        <f>IFERROR(IF(AND(ISERROR($E211),ISERROR(INDEX(RestSAF!D$2:D$251,MATCH(RestSA!$C210,RestSAF!$A$2:$A$251,0)))),$E210,INDEX(RestSAF!D$2:D$251,MATCH(RestSA!$C210,RestSAF!$A$2:$A$251,0))),NA())</f>
        <v>#N/A</v>
      </c>
      <c r="J210" s="25" t="e">
        <f>IFERROR(IF(AND(ISERROR($E211),ISERROR(INDEX(RestSAF!F$2:F$251,MATCH(RestSA!$C210,RestSAF!$A$2:$A$251,0)))),$E210,INDEX(RestSAF!F$2:F$251,MATCH(RestSA!$C210,RestSAF!$A$2:$A$251,0))),NA())</f>
        <v>#N/A</v>
      </c>
      <c r="K210" s="25"/>
      <c r="L210" s="26"/>
      <c r="M210" s="25"/>
      <c r="N210" s="56">
        <f>E210/GrocerySA!E210</f>
        <v>0.89255319148936174</v>
      </c>
      <c r="O210" s="25"/>
      <c r="P210" s="26"/>
      <c r="Q210" s="25"/>
      <c r="R210" s="56">
        <f>E210+GrocerySA!E210</f>
        <v>80055</v>
      </c>
      <c r="AD210" s="28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</row>
    <row r="211" spans="1:44" x14ac:dyDescent="0.25">
      <c r="A211" s="23">
        <f t="shared" si="14"/>
        <v>6</v>
      </c>
      <c r="B211" s="23">
        <f t="shared" si="15"/>
        <v>2009</v>
      </c>
      <c r="C211" s="23">
        <v>210</v>
      </c>
      <c r="D211" s="24">
        <v>39965</v>
      </c>
      <c r="E211" s="25">
        <f>IF(ISBLANK(table!G211),NA(),table!G211)</f>
        <v>37714</v>
      </c>
      <c r="F211" s="25" t="e">
        <f>IFERROR(IF(AND(ISERROR($E212),ISERROR(INDEX(RestSAF!E$2:E$251,MATCH(RestSA!$C211,RestSAF!$A$2:$A$251,0)))),$E211,INDEX(RestSAF!E$2:E$251,MATCH(RestSA!$C211,RestSAF!$A$2:$A$251,0))),NA())</f>
        <v>#N/A</v>
      </c>
      <c r="G211" s="25" t="e">
        <f>IFERROR(IF(AND(ISERROR($E212),ISERROR(INDEX(RestSAF!C$2:C$251,MATCH(RestSA!$C211,RestSAF!$A$2:$A$251,0)))),$E211,INDEX(RestSAF!C$2:C$251,MATCH(RestSA!$C211,RestSAF!$A$2:$A$251,0))),NA())</f>
        <v>#N/A</v>
      </c>
      <c r="H211" s="26" t="e">
        <f>IFERROR(IF(AND(ISERROR($E212),ISERROR(INDEX(RestSAF!B$2:B$251,MATCH(RestSA!$C211,RestSAF!$A$2:$A$251,0)))),$E211,INDEX(RestSAF!B$2:B$251,MATCH(RestSA!$C211,RestSAF!$A$2:$A$251,0))),NA())</f>
        <v>#N/A</v>
      </c>
      <c r="I211" s="25" t="e">
        <f>IFERROR(IF(AND(ISERROR($E212),ISERROR(INDEX(RestSAF!D$2:D$251,MATCH(RestSA!$C211,RestSAF!$A$2:$A$251,0)))),$E211,INDEX(RestSAF!D$2:D$251,MATCH(RestSA!$C211,RestSAF!$A$2:$A$251,0))),NA())</f>
        <v>#N/A</v>
      </c>
      <c r="J211" s="25" t="e">
        <f>IFERROR(IF(AND(ISERROR($E212),ISERROR(INDEX(RestSAF!F$2:F$251,MATCH(RestSA!$C211,RestSAF!$A$2:$A$251,0)))),$E211,INDEX(RestSAF!F$2:F$251,MATCH(RestSA!$C211,RestSAF!$A$2:$A$251,0))),NA())</f>
        <v>#N/A</v>
      </c>
      <c r="K211" s="25"/>
      <c r="L211" s="26"/>
      <c r="M211" s="25"/>
      <c r="N211" s="56">
        <f>E211/GrocerySA!E211</f>
        <v>0.88676228544556779</v>
      </c>
      <c r="O211" s="25"/>
      <c r="P211" s="26"/>
      <c r="Q211" s="25"/>
      <c r="R211" s="56">
        <f>E211+GrocerySA!E211</f>
        <v>80244</v>
      </c>
      <c r="AD211" s="28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</row>
    <row r="212" spans="1:44" x14ac:dyDescent="0.25">
      <c r="A212" s="23">
        <f t="shared" si="14"/>
        <v>7</v>
      </c>
      <c r="B212" s="23">
        <f t="shared" si="15"/>
        <v>2009</v>
      </c>
      <c r="C212" s="23">
        <v>211</v>
      </c>
      <c r="D212" s="24">
        <v>39995</v>
      </c>
      <c r="E212" s="25">
        <f>IF(ISBLANK(table!G212),NA(),table!G212)</f>
        <v>37715</v>
      </c>
      <c r="F212" s="25" t="e">
        <f>IFERROR(IF(AND(ISERROR($E213),ISERROR(INDEX(RestSAF!E$2:E$251,MATCH(RestSA!$C212,RestSAF!$A$2:$A$251,0)))),$E212,INDEX(RestSAF!E$2:E$251,MATCH(RestSA!$C212,RestSAF!$A$2:$A$251,0))),NA())</f>
        <v>#N/A</v>
      </c>
      <c r="G212" s="25" t="e">
        <f>IFERROR(IF(AND(ISERROR($E213),ISERROR(INDEX(RestSAF!C$2:C$251,MATCH(RestSA!$C212,RestSAF!$A$2:$A$251,0)))),$E212,INDEX(RestSAF!C$2:C$251,MATCH(RestSA!$C212,RestSAF!$A$2:$A$251,0))),NA())</f>
        <v>#N/A</v>
      </c>
      <c r="H212" s="26" t="e">
        <f>IFERROR(IF(AND(ISERROR($E213),ISERROR(INDEX(RestSAF!B$2:B$251,MATCH(RestSA!$C212,RestSAF!$A$2:$A$251,0)))),$E212,INDEX(RestSAF!B$2:B$251,MATCH(RestSA!$C212,RestSAF!$A$2:$A$251,0))),NA())</f>
        <v>#N/A</v>
      </c>
      <c r="I212" s="25" t="e">
        <f>IFERROR(IF(AND(ISERROR($E213),ISERROR(INDEX(RestSAF!D$2:D$251,MATCH(RestSA!$C212,RestSAF!$A$2:$A$251,0)))),$E212,INDEX(RestSAF!D$2:D$251,MATCH(RestSA!$C212,RestSAF!$A$2:$A$251,0))),NA())</f>
        <v>#N/A</v>
      </c>
      <c r="J212" s="25" t="e">
        <f>IFERROR(IF(AND(ISERROR($E213),ISERROR(INDEX(RestSAF!F$2:F$251,MATCH(RestSA!$C212,RestSAF!$A$2:$A$251,0)))),$E212,INDEX(RestSAF!F$2:F$251,MATCH(RestSA!$C212,RestSAF!$A$2:$A$251,0))),NA())</f>
        <v>#N/A</v>
      </c>
      <c r="K212" s="25"/>
      <c r="L212" s="26"/>
      <c r="M212" s="25"/>
      <c r="N212" s="56">
        <f>E212/GrocerySA!E212</f>
        <v>0.88782956685499059</v>
      </c>
      <c r="O212" s="25"/>
      <c r="P212" s="26"/>
      <c r="Q212" s="25"/>
      <c r="R212" s="56">
        <f>E212+GrocerySA!E212</f>
        <v>80195</v>
      </c>
      <c r="AD212" s="28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</row>
    <row r="213" spans="1:44" x14ac:dyDescent="0.25">
      <c r="A213" s="23">
        <f t="shared" si="14"/>
        <v>8</v>
      </c>
      <c r="B213" s="23">
        <f t="shared" si="15"/>
        <v>2009</v>
      </c>
      <c r="C213" s="23">
        <v>212</v>
      </c>
      <c r="D213" s="24">
        <v>40026</v>
      </c>
      <c r="E213" s="25">
        <f>IF(ISBLANK(table!G213),NA(),table!G213)</f>
        <v>37645</v>
      </c>
      <c r="F213" s="25" t="e">
        <f>IFERROR(IF(AND(ISERROR($E214),ISERROR(INDEX(RestSAF!E$2:E$251,MATCH(RestSA!$C213,RestSAF!$A$2:$A$251,0)))),$E213,INDEX(RestSAF!E$2:E$251,MATCH(RestSA!$C213,RestSAF!$A$2:$A$251,0))),NA())</f>
        <v>#N/A</v>
      </c>
      <c r="G213" s="25" t="e">
        <f>IFERROR(IF(AND(ISERROR($E214),ISERROR(INDEX(RestSAF!C$2:C$251,MATCH(RestSA!$C213,RestSAF!$A$2:$A$251,0)))),$E213,INDEX(RestSAF!C$2:C$251,MATCH(RestSA!$C213,RestSAF!$A$2:$A$251,0))),NA())</f>
        <v>#N/A</v>
      </c>
      <c r="H213" s="26" t="e">
        <f>IFERROR(IF(AND(ISERROR($E214),ISERROR(INDEX(RestSAF!B$2:B$251,MATCH(RestSA!$C213,RestSAF!$A$2:$A$251,0)))),$E213,INDEX(RestSAF!B$2:B$251,MATCH(RestSA!$C213,RestSAF!$A$2:$A$251,0))),NA())</f>
        <v>#N/A</v>
      </c>
      <c r="I213" s="25" t="e">
        <f>IFERROR(IF(AND(ISERROR($E214),ISERROR(INDEX(RestSAF!D$2:D$251,MATCH(RestSA!$C213,RestSAF!$A$2:$A$251,0)))),$E213,INDEX(RestSAF!D$2:D$251,MATCH(RestSA!$C213,RestSAF!$A$2:$A$251,0))),NA())</f>
        <v>#N/A</v>
      </c>
      <c r="J213" s="25" t="e">
        <f>IFERROR(IF(AND(ISERROR($E214),ISERROR(INDEX(RestSAF!F$2:F$251,MATCH(RestSA!$C213,RestSAF!$A$2:$A$251,0)))),$E213,INDEX(RestSAF!F$2:F$251,MATCH(RestSA!$C213,RestSAF!$A$2:$A$251,0))),NA())</f>
        <v>#N/A</v>
      </c>
      <c r="K213" s="25"/>
      <c r="L213" s="26"/>
      <c r="M213" s="25"/>
      <c r="N213" s="56">
        <f>E213/GrocerySA!E213</f>
        <v>0.88783283413127045</v>
      </c>
      <c r="O213" s="25"/>
      <c r="P213" s="26"/>
      <c r="Q213" s="25"/>
      <c r="R213" s="56">
        <f>E213+GrocerySA!E213</f>
        <v>80046</v>
      </c>
      <c r="AD213" s="28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</row>
    <row r="214" spans="1:44" x14ac:dyDescent="0.25">
      <c r="A214" s="23">
        <f t="shared" si="14"/>
        <v>9</v>
      </c>
      <c r="B214" s="23">
        <f t="shared" si="15"/>
        <v>2009</v>
      </c>
      <c r="C214" s="23">
        <v>213</v>
      </c>
      <c r="D214" s="24">
        <v>40057</v>
      </c>
      <c r="E214" s="25">
        <f>IF(ISBLANK(table!G214),NA(),table!G214)</f>
        <v>37474</v>
      </c>
      <c r="F214" s="25" t="e">
        <f>IFERROR(IF(AND(ISERROR($E215),ISERROR(INDEX(RestSAF!E$2:E$251,MATCH(RestSA!$C214,RestSAF!$A$2:$A$251,0)))),$E214,INDEX(RestSAF!E$2:E$251,MATCH(RestSA!$C214,RestSAF!$A$2:$A$251,0))),NA())</f>
        <v>#N/A</v>
      </c>
      <c r="G214" s="25" t="e">
        <f>IFERROR(IF(AND(ISERROR($E215),ISERROR(INDEX(RestSAF!C$2:C$251,MATCH(RestSA!$C214,RestSAF!$A$2:$A$251,0)))),$E214,INDEX(RestSAF!C$2:C$251,MATCH(RestSA!$C214,RestSAF!$A$2:$A$251,0))),NA())</f>
        <v>#N/A</v>
      </c>
      <c r="H214" s="26" t="e">
        <f>IFERROR(IF(AND(ISERROR($E215),ISERROR(INDEX(RestSAF!B$2:B$251,MATCH(RestSA!$C214,RestSAF!$A$2:$A$251,0)))),$E214,INDEX(RestSAF!B$2:B$251,MATCH(RestSA!$C214,RestSAF!$A$2:$A$251,0))),NA())</f>
        <v>#N/A</v>
      </c>
      <c r="I214" s="25" t="e">
        <f>IFERROR(IF(AND(ISERROR($E215),ISERROR(INDEX(RestSAF!D$2:D$251,MATCH(RestSA!$C214,RestSAF!$A$2:$A$251,0)))),$E214,INDEX(RestSAF!D$2:D$251,MATCH(RestSA!$C214,RestSAF!$A$2:$A$251,0))),NA())</f>
        <v>#N/A</v>
      </c>
      <c r="J214" s="25" t="e">
        <f>IFERROR(IF(AND(ISERROR($E215),ISERROR(INDEX(RestSAF!F$2:F$251,MATCH(RestSA!$C214,RestSAF!$A$2:$A$251,0)))),$E214,INDEX(RestSAF!F$2:F$251,MATCH(RestSA!$C214,RestSAF!$A$2:$A$251,0))),NA())</f>
        <v>#N/A</v>
      </c>
      <c r="K214" s="25"/>
      <c r="L214" s="26"/>
      <c r="M214" s="25"/>
      <c r="N214" s="56">
        <f>E214/GrocerySA!E214</f>
        <v>0.87779625682228102</v>
      </c>
      <c r="O214" s="25"/>
      <c r="P214" s="26"/>
      <c r="Q214" s="25"/>
      <c r="R214" s="56">
        <f>E214+GrocerySA!E214</f>
        <v>80165</v>
      </c>
      <c r="AD214" s="28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</row>
    <row r="215" spans="1:44" x14ac:dyDescent="0.25">
      <c r="A215" s="23">
        <f t="shared" si="14"/>
        <v>10</v>
      </c>
      <c r="B215" s="23">
        <f t="shared" si="15"/>
        <v>2009</v>
      </c>
      <c r="C215" s="23">
        <v>214</v>
      </c>
      <c r="D215" s="24">
        <v>40087</v>
      </c>
      <c r="E215" s="25">
        <f>IF(ISBLANK(table!G215),NA(),table!G215)</f>
        <v>37500</v>
      </c>
      <c r="F215" s="25" t="e">
        <f>IFERROR(IF(AND(ISERROR($E216),ISERROR(INDEX(RestSAF!E$2:E$251,MATCH(RestSA!$C215,RestSAF!$A$2:$A$251,0)))),$E215,INDEX(RestSAF!E$2:E$251,MATCH(RestSA!$C215,RestSAF!$A$2:$A$251,0))),NA())</f>
        <v>#N/A</v>
      </c>
      <c r="G215" s="25" t="e">
        <f>IFERROR(IF(AND(ISERROR($E216),ISERROR(INDEX(RestSAF!C$2:C$251,MATCH(RestSA!$C215,RestSAF!$A$2:$A$251,0)))),$E215,INDEX(RestSAF!C$2:C$251,MATCH(RestSA!$C215,RestSAF!$A$2:$A$251,0))),NA())</f>
        <v>#N/A</v>
      </c>
      <c r="H215" s="26" t="e">
        <f>IFERROR(IF(AND(ISERROR($E216),ISERROR(INDEX(RestSAF!B$2:B$251,MATCH(RestSA!$C215,RestSAF!$A$2:$A$251,0)))),$E215,INDEX(RestSAF!B$2:B$251,MATCH(RestSA!$C215,RestSAF!$A$2:$A$251,0))),NA())</f>
        <v>#N/A</v>
      </c>
      <c r="I215" s="25" t="e">
        <f>IFERROR(IF(AND(ISERROR($E216),ISERROR(INDEX(RestSAF!D$2:D$251,MATCH(RestSA!$C215,RestSAF!$A$2:$A$251,0)))),$E215,INDEX(RestSAF!D$2:D$251,MATCH(RestSA!$C215,RestSAF!$A$2:$A$251,0))),NA())</f>
        <v>#N/A</v>
      </c>
      <c r="J215" s="25" t="e">
        <f>IFERROR(IF(AND(ISERROR($E216),ISERROR(INDEX(RestSAF!F$2:F$251,MATCH(RestSA!$C215,RestSAF!$A$2:$A$251,0)))),$E215,INDEX(RestSAF!F$2:F$251,MATCH(RestSA!$C215,RestSAF!$A$2:$A$251,0))),NA())</f>
        <v>#N/A</v>
      </c>
      <c r="K215" s="25"/>
      <c r="L215" s="26"/>
      <c r="M215" s="25"/>
      <c r="N215" s="56">
        <f>E215/GrocerySA!E215</f>
        <v>0.87692631480485461</v>
      </c>
      <c r="O215" s="25"/>
      <c r="P215" s="26"/>
      <c r="Q215" s="25"/>
      <c r="R215" s="56">
        <f>E215+GrocerySA!E215</f>
        <v>80263</v>
      </c>
      <c r="AD215" s="28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</row>
    <row r="216" spans="1:44" x14ac:dyDescent="0.25">
      <c r="A216" s="23">
        <f t="shared" si="14"/>
        <v>11</v>
      </c>
      <c r="B216" s="23">
        <f t="shared" si="15"/>
        <v>2009</v>
      </c>
      <c r="C216" s="23">
        <v>215</v>
      </c>
      <c r="D216" s="24">
        <v>40118</v>
      </c>
      <c r="E216" s="25">
        <f>IF(ISBLANK(table!G216),NA(),table!G216)</f>
        <v>37700</v>
      </c>
      <c r="F216" s="25" t="e">
        <f>IFERROR(IF(AND(ISERROR($E217),ISERROR(INDEX(RestSAF!E$2:E$251,MATCH(RestSA!$C216,RestSAF!$A$2:$A$251,0)))),$E216,INDEX(RestSAF!E$2:E$251,MATCH(RestSA!$C216,RestSAF!$A$2:$A$251,0))),NA())</f>
        <v>#N/A</v>
      </c>
      <c r="G216" s="25" t="e">
        <f>IFERROR(IF(AND(ISERROR($E217),ISERROR(INDEX(RestSAF!C$2:C$251,MATCH(RestSA!$C216,RestSAF!$A$2:$A$251,0)))),$E216,INDEX(RestSAF!C$2:C$251,MATCH(RestSA!$C216,RestSAF!$A$2:$A$251,0))),NA())</f>
        <v>#N/A</v>
      </c>
      <c r="H216" s="26" t="e">
        <f>IFERROR(IF(AND(ISERROR($E217),ISERROR(INDEX(RestSAF!B$2:B$251,MATCH(RestSA!$C216,RestSAF!$A$2:$A$251,0)))),$E216,INDEX(RestSAF!B$2:B$251,MATCH(RestSA!$C216,RestSAF!$A$2:$A$251,0))),NA())</f>
        <v>#N/A</v>
      </c>
      <c r="I216" s="25" t="e">
        <f>IFERROR(IF(AND(ISERROR($E217),ISERROR(INDEX(RestSAF!D$2:D$251,MATCH(RestSA!$C216,RestSAF!$A$2:$A$251,0)))),$E216,INDEX(RestSAF!D$2:D$251,MATCH(RestSA!$C216,RestSAF!$A$2:$A$251,0))),NA())</f>
        <v>#N/A</v>
      </c>
      <c r="J216" s="25" t="e">
        <f>IFERROR(IF(AND(ISERROR($E217),ISERROR(INDEX(RestSAF!F$2:F$251,MATCH(RestSA!$C216,RestSAF!$A$2:$A$251,0)))),$E216,INDEX(RestSAF!F$2:F$251,MATCH(RestSA!$C216,RestSAF!$A$2:$A$251,0))),NA())</f>
        <v>#N/A</v>
      </c>
      <c r="K216" s="25"/>
      <c r="L216" s="26"/>
      <c r="M216" s="25"/>
      <c r="N216" s="56">
        <f>E216/GrocerySA!E216</f>
        <v>0.88067650906372641</v>
      </c>
      <c r="O216" s="25"/>
      <c r="P216" s="26"/>
      <c r="Q216" s="25"/>
      <c r="R216" s="56">
        <f>E216+GrocerySA!E216</f>
        <v>80508</v>
      </c>
      <c r="AD216" s="28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</row>
    <row r="217" spans="1:44" x14ac:dyDescent="0.25">
      <c r="A217" s="23">
        <f t="shared" si="14"/>
        <v>12</v>
      </c>
      <c r="B217" s="23">
        <f t="shared" si="15"/>
        <v>2009</v>
      </c>
      <c r="C217" s="23">
        <v>216</v>
      </c>
      <c r="D217" s="24">
        <v>40148</v>
      </c>
      <c r="E217" s="25">
        <f>IF(ISBLANK(table!G217),NA(),table!G217)</f>
        <v>37659</v>
      </c>
      <c r="F217" s="25" t="e">
        <f>IFERROR(IF(AND(ISERROR($E218),ISERROR(INDEX(RestSAF!E$2:E$251,MATCH(RestSA!$C217,RestSAF!$A$2:$A$251,0)))),$E217,INDEX(RestSAF!E$2:E$251,MATCH(RestSA!$C217,RestSAF!$A$2:$A$251,0))),NA())</f>
        <v>#N/A</v>
      </c>
      <c r="G217" s="25" t="e">
        <f>IFERROR(IF(AND(ISERROR($E218),ISERROR(INDEX(RestSAF!C$2:C$251,MATCH(RestSA!$C217,RestSAF!$A$2:$A$251,0)))),$E217,INDEX(RestSAF!C$2:C$251,MATCH(RestSA!$C217,RestSAF!$A$2:$A$251,0))),NA())</f>
        <v>#N/A</v>
      </c>
      <c r="H217" s="26" t="e">
        <f>IFERROR(IF(AND(ISERROR($E218),ISERROR(INDEX(RestSAF!B$2:B$251,MATCH(RestSA!$C217,RestSAF!$A$2:$A$251,0)))),$E217,INDEX(RestSAF!B$2:B$251,MATCH(RestSA!$C217,RestSAF!$A$2:$A$251,0))),NA())</f>
        <v>#N/A</v>
      </c>
      <c r="I217" s="25" t="e">
        <f>IFERROR(IF(AND(ISERROR($E218),ISERROR(INDEX(RestSAF!D$2:D$251,MATCH(RestSA!$C217,RestSAF!$A$2:$A$251,0)))),$E217,INDEX(RestSAF!D$2:D$251,MATCH(RestSA!$C217,RestSAF!$A$2:$A$251,0))),NA())</f>
        <v>#N/A</v>
      </c>
      <c r="J217" s="25" t="e">
        <f>IFERROR(IF(AND(ISERROR($E218),ISERROR(INDEX(RestSAF!F$2:F$251,MATCH(RestSA!$C217,RestSAF!$A$2:$A$251,0)))),$E217,INDEX(RestSAF!F$2:F$251,MATCH(RestSA!$C217,RestSAF!$A$2:$A$251,0))),NA())</f>
        <v>#N/A</v>
      </c>
      <c r="K217" s="25"/>
      <c r="L217" s="26"/>
      <c r="M217" s="25"/>
      <c r="N217" s="56">
        <f>E217/GrocerySA!E217</f>
        <v>0.87189757362474529</v>
      </c>
      <c r="O217" s="25"/>
      <c r="P217" s="26"/>
      <c r="Q217" s="25"/>
      <c r="R217" s="56">
        <f>E217+GrocerySA!E217</f>
        <v>80851</v>
      </c>
      <c r="AD217" s="28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</row>
    <row r="218" spans="1:44" x14ac:dyDescent="0.25">
      <c r="A218" s="23">
        <f t="shared" si="14"/>
        <v>1</v>
      </c>
      <c r="B218" s="23">
        <f t="shared" si="15"/>
        <v>2010</v>
      </c>
      <c r="C218" s="23">
        <v>217</v>
      </c>
      <c r="D218" s="24">
        <v>40179</v>
      </c>
      <c r="E218" s="25">
        <f>IF(ISBLANK(table!G218),NA(),table!G218)</f>
        <v>37700</v>
      </c>
      <c r="F218" s="25" t="e">
        <f>IFERROR(IF(AND(ISERROR($E219),ISERROR(INDEX(RestSAF!E$2:E$251,MATCH(RestSA!$C218,RestSAF!$A$2:$A$251,0)))),$E218,INDEX(RestSAF!E$2:E$251,MATCH(RestSA!$C218,RestSAF!$A$2:$A$251,0))),NA())</f>
        <v>#N/A</v>
      </c>
      <c r="G218" s="25" t="e">
        <f>IFERROR(IF(AND(ISERROR($E219),ISERROR(INDEX(RestSAF!C$2:C$251,MATCH(RestSA!$C218,RestSAF!$A$2:$A$251,0)))),$E218,INDEX(RestSAF!C$2:C$251,MATCH(RestSA!$C218,RestSAF!$A$2:$A$251,0))),NA())</f>
        <v>#N/A</v>
      </c>
      <c r="H218" s="26" t="e">
        <f>IFERROR(IF(AND(ISERROR($E219),ISERROR(INDEX(RestSAF!B$2:B$251,MATCH(RestSA!$C218,RestSAF!$A$2:$A$251,0)))),$E218,INDEX(RestSAF!B$2:B$251,MATCH(RestSA!$C218,RestSAF!$A$2:$A$251,0))),NA())</f>
        <v>#N/A</v>
      </c>
      <c r="I218" s="25" t="e">
        <f>IFERROR(IF(AND(ISERROR($E219),ISERROR(INDEX(RestSAF!D$2:D$251,MATCH(RestSA!$C218,RestSAF!$A$2:$A$251,0)))),$E218,INDEX(RestSAF!D$2:D$251,MATCH(RestSA!$C218,RestSAF!$A$2:$A$251,0))),NA())</f>
        <v>#N/A</v>
      </c>
      <c r="J218" s="25" t="e">
        <f>IFERROR(IF(AND(ISERROR($E219),ISERROR(INDEX(RestSAF!F$2:F$251,MATCH(RestSA!$C218,RestSAF!$A$2:$A$251,0)))),$E218,INDEX(RestSAF!F$2:F$251,MATCH(RestSA!$C218,RestSAF!$A$2:$A$251,0))),NA())</f>
        <v>#N/A</v>
      </c>
      <c r="K218" s="25"/>
      <c r="L218" s="26"/>
      <c r="M218" s="25"/>
      <c r="N218" s="56">
        <f>E218/GrocerySA!E218</f>
        <v>0.87617365436459982</v>
      </c>
      <c r="O218" s="25"/>
      <c r="P218" s="26"/>
      <c r="Q218" s="25"/>
      <c r="R218" s="56">
        <f>E218+GrocerySA!E218</f>
        <v>80728</v>
      </c>
      <c r="AD218" s="28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</row>
    <row r="219" spans="1:44" x14ac:dyDescent="0.25">
      <c r="A219" s="23">
        <f t="shared" si="14"/>
        <v>2</v>
      </c>
      <c r="B219" s="23">
        <f t="shared" si="15"/>
        <v>2010</v>
      </c>
      <c r="C219" s="23">
        <v>218</v>
      </c>
      <c r="D219" s="24">
        <v>40210</v>
      </c>
      <c r="E219" s="25">
        <f>IF(ISBLANK(table!G219),NA(),table!G219)</f>
        <v>38267</v>
      </c>
      <c r="F219" s="25" t="e">
        <f>IFERROR(IF(AND(ISERROR($E220),ISERROR(INDEX(RestSAF!E$2:E$251,MATCH(RestSA!$C219,RestSAF!$A$2:$A$251,0)))),$E219,INDEX(RestSAF!E$2:E$251,MATCH(RestSA!$C219,RestSAF!$A$2:$A$251,0))),NA())</f>
        <v>#N/A</v>
      </c>
      <c r="G219" s="25" t="e">
        <f>IFERROR(IF(AND(ISERROR($E220),ISERROR(INDEX(RestSAF!C$2:C$251,MATCH(RestSA!$C219,RestSAF!$A$2:$A$251,0)))),$E219,INDEX(RestSAF!C$2:C$251,MATCH(RestSA!$C219,RestSAF!$A$2:$A$251,0))),NA())</f>
        <v>#N/A</v>
      </c>
      <c r="H219" s="26" t="e">
        <f>IFERROR(IF(AND(ISERROR($E220),ISERROR(INDEX(RestSAF!B$2:B$251,MATCH(RestSA!$C219,RestSAF!$A$2:$A$251,0)))),$E219,INDEX(RestSAF!B$2:B$251,MATCH(RestSA!$C219,RestSAF!$A$2:$A$251,0))),NA())</f>
        <v>#N/A</v>
      </c>
      <c r="I219" s="25" t="e">
        <f>IFERROR(IF(AND(ISERROR($E220),ISERROR(INDEX(RestSAF!D$2:D$251,MATCH(RestSA!$C219,RestSAF!$A$2:$A$251,0)))),$E219,INDEX(RestSAF!D$2:D$251,MATCH(RestSA!$C219,RestSAF!$A$2:$A$251,0))),NA())</f>
        <v>#N/A</v>
      </c>
      <c r="J219" s="25" t="e">
        <f>IFERROR(IF(AND(ISERROR($E220),ISERROR(INDEX(RestSAF!F$2:F$251,MATCH(RestSA!$C219,RestSAF!$A$2:$A$251,0)))),$E219,INDEX(RestSAF!F$2:F$251,MATCH(RestSA!$C219,RestSAF!$A$2:$A$251,0))),NA())</f>
        <v>#N/A</v>
      </c>
      <c r="K219" s="25"/>
      <c r="L219" s="26"/>
      <c r="M219" s="25"/>
      <c r="N219" s="56">
        <f>E219/GrocerySA!E219</f>
        <v>0.87497427689493545</v>
      </c>
      <c r="O219" s="25"/>
      <c r="P219" s="26"/>
      <c r="Q219" s="25"/>
      <c r="R219" s="56">
        <f>E219+GrocerySA!E219</f>
        <v>82002</v>
      </c>
      <c r="AD219" s="28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</row>
    <row r="220" spans="1:44" x14ac:dyDescent="0.25">
      <c r="A220" s="23">
        <f t="shared" si="14"/>
        <v>3</v>
      </c>
      <c r="B220" s="23">
        <f t="shared" si="15"/>
        <v>2010</v>
      </c>
      <c r="C220" s="23">
        <v>219</v>
      </c>
      <c r="D220" s="24">
        <v>40238</v>
      </c>
      <c r="E220" s="25">
        <f>IF(ISBLANK(table!G220),NA(),table!G220)</f>
        <v>38376</v>
      </c>
      <c r="F220" s="25" t="e">
        <f>IFERROR(IF(AND(ISERROR($E221),ISERROR(INDEX(RestSAF!E$2:E$251,MATCH(RestSA!$C220,RestSAF!$A$2:$A$251,0)))),$E220,INDEX(RestSAF!E$2:E$251,MATCH(RestSA!$C220,RestSAF!$A$2:$A$251,0))),NA())</f>
        <v>#N/A</v>
      </c>
      <c r="G220" s="25" t="e">
        <f>IFERROR(IF(AND(ISERROR($E221),ISERROR(INDEX(RestSAF!C$2:C$251,MATCH(RestSA!$C220,RestSAF!$A$2:$A$251,0)))),$E220,INDEX(RestSAF!C$2:C$251,MATCH(RestSA!$C220,RestSAF!$A$2:$A$251,0))),NA())</f>
        <v>#N/A</v>
      </c>
      <c r="H220" s="26" t="e">
        <f>IFERROR(IF(AND(ISERROR($E221),ISERROR(INDEX(RestSAF!B$2:B$251,MATCH(RestSA!$C220,RestSAF!$A$2:$A$251,0)))),$E220,INDEX(RestSAF!B$2:B$251,MATCH(RestSA!$C220,RestSAF!$A$2:$A$251,0))),NA())</f>
        <v>#N/A</v>
      </c>
      <c r="I220" s="25" t="e">
        <f>IFERROR(IF(AND(ISERROR($E221),ISERROR(INDEX(RestSAF!D$2:D$251,MATCH(RestSA!$C220,RestSAF!$A$2:$A$251,0)))),$E220,INDEX(RestSAF!D$2:D$251,MATCH(RestSA!$C220,RestSAF!$A$2:$A$251,0))),NA())</f>
        <v>#N/A</v>
      </c>
      <c r="J220" s="25" t="e">
        <f>IFERROR(IF(AND(ISERROR($E221),ISERROR(INDEX(RestSAF!F$2:F$251,MATCH(RestSA!$C220,RestSAF!$A$2:$A$251,0)))),$E220,INDEX(RestSAF!F$2:F$251,MATCH(RestSA!$C220,RestSAF!$A$2:$A$251,0))),NA())</f>
        <v>#N/A</v>
      </c>
      <c r="K220" s="25"/>
      <c r="L220" s="26"/>
      <c r="M220" s="25"/>
      <c r="N220" s="56">
        <f>E220/GrocerySA!E220</f>
        <v>0.88619988915573622</v>
      </c>
      <c r="O220" s="25"/>
      <c r="P220" s="26"/>
      <c r="Q220" s="25"/>
      <c r="R220" s="56">
        <f>E220+GrocerySA!E220</f>
        <v>81680</v>
      </c>
      <c r="AD220" s="28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</row>
    <row r="221" spans="1:44" x14ac:dyDescent="0.25">
      <c r="A221" s="23">
        <f t="shared" si="14"/>
        <v>4</v>
      </c>
      <c r="B221" s="23">
        <f t="shared" si="15"/>
        <v>2010</v>
      </c>
      <c r="C221" s="23">
        <v>220</v>
      </c>
      <c r="D221" s="24">
        <v>40269</v>
      </c>
      <c r="E221" s="25">
        <f>IF(ISBLANK(table!G221),NA(),table!G221)</f>
        <v>38658</v>
      </c>
      <c r="F221" s="25" t="e">
        <f>IFERROR(IF(AND(ISERROR($E222),ISERROR(INDEX(RestSAF!E$2:E$251,MATCH(RestSA!$C221,RestSAF!$A$2:$A$251,0)))),$E221,INDEX(RestSAF!E$2:E$251,MATCH(RestSA!$C221,RestSAF!$A$2:$A$251,0))),NA())</f>
        <v>#N/A</v>
      </c>
      <c r="G221" s="25" t="e">
        <f>IFERROR(IF(AND(ISERROR($E222),ISERROR(INDEX(RestSAF!C$2:C$251,MATCH(RestSA!$C221,RestSAF!$A$2:$A$251,0)))),$E221,INDEX(RestSAF!C$2:C$251,MATCH(RestSA!$C221,RestSAF!$A$2:$A$251,0))),NA())</f>
        <v>#N/A</v>
      </c>
      <c r="H221" s="26" t="e">
        <f>IFERROR(IF(AND(ISERROR($E222),ISERROR(INDEX(RestSAF!B$2:B$251,MATCH(RestSA!$C221,RestSAF!$A$2:$A$251,0)))),$E221,INDEX(RestSAF!B$2:B$251,MATCH(RestSA!$C221,RestSAF!$A$2:$A$251,0))),NA())</f>
        <v>#N/A</v>
      </c>
      <c r="I221" s="25" t="e">
        <f>IFERROR(IF(AND(ISERROR($E222),ISERROR(INDEX(RestSAF!D$2:D$251,MATCH(RestSA!$C221,RestSAF!$A$2:$A$251,0)))),$E221,INDEX(RestSAF!D$2:D$251,MATCH(RestSA!$C221,RestSAF!$A$2:$A$251,0))),NA())</f>
        <v>#N/A</v>
      </c>
      <c r="J221" s="25" t="e">
        <f>IFERROR(IF(AND(ISERROR($E222),ISERROR(INDEX(RestSAF!F$2:F$251,MATCH(RestSA!$C221,RestSAF!$A$2:$A$251,0)))),$E221,INDEX(RestSAF!F$2:F$251,MATCH(RestSA!$C221,RestSAF!$A$2:$A$251,0))),NA())</f>
        <v>#N/A</v>
      </c>
      <c r="K221" s="25"/>
      <c r="L221" s="26"/>
      <c r="M221" s="25"/>
      <c r="N221" s="56">
        <f>E221/GrocerySA!E221</f>
        <v>0.89515120640948453</v>
      </c>
      <c r="O221" s="25"/>
      <c r="P221" s="26"/>
      <c r="Q221" s="25"/>
      <c r="R221" s="56">
        <f>E221+GrocerySA!E221</f>
        <v>81844</v>
      </c>
      <c r="AD221" s="28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</row>
    <row r="222" spans="1:44" x14ac:dyDescent="0.25">
      <c r="A222" s="23">
        <f t="shared" si="14"/>
        <v>5</v>
      </c>
      <c r="B222" s="23">
        <f t="shared" si="15"/>
        <v>2010</v>
      </c>
      <c r="C222" s="23">
        <v>221</v>
      </c>
      <c r="D222" s="24">
        <v>40299</v>
      </c>
      <c r="E222" s="25">
        <f>IF(ISBLANK(table!G222),NA(),table!G222)</f>
        <v>38695</v>
      </c>
      <c r="F222" s="25" t="e">
        <f>IFERROR(IF(AND(ISERROR($E223),ISERROR(INDEX(RestSAF!E$2:E$251,MATCH(RestSA!$C222,RestSAF!$A$2:$A$251,0)))),$E222,INDEX(RestSAF!E$2:E$251,MATCH(RestSA!$C222,RestSAF!$A$2:$A$251,0))),NA())</f>
        <v>#N/A</v>
      </c>
      <c r="G222" s="25" t="e">
        <f>IFERROR(IF(AND(ISERROR($E223),ISERROR(INDEX(RestSAF!C$2:C$251,MATCH(RestSA!$C222,RestSAF!$A$2:$A$251,0)))),$E222,INDEX(RestSAF!C$2:C$251,MATCH(RestSA!$C222,RestSAF!$A$2:$A$251,0))),NA())</f>
        <v>#N/A</v>
      </c>
      <c r="H222" s="26" t="e">
        <f>IFERROR(IF(AND(ISERROR($E223),ISERROR(INDEX(RestSAF!B$2:B$251,MATCH(RestSA!$C222,RestSAF!$A$2:$A$251,0)))),$E222,INDEX(RestSAF!B$2:B$251,MATCH(RestSA!$C222,RestSAF!$A$2:$A$251,0))),NA())</f>
        <v>#N/A</v>
      </c>
      <c r="I222" s="25" t="e">
        <f>IFERROR(IF(AND(ISERROR($E223),ISERROR(INDEX(RestSAF!D$2:D$251,MATCH(RestSA!$C222,RestSAF!$A$2:$A$251,0)))),$E222,INDEX(RestSAF!D$2:D$251,MATCH(RestSA!$C222,RestSAF!$A$2:$A$251,0))),NA())</f>
        <v>#N/A</v>
      </c>
      <c r="J222" s="25" t="e">
        <f>IFERROR(IF(AND(ISERROR($E223),ISERROR(INDEX(RestSAF!F$2:F$251,MATCH(RestSA!$C222,RestSAF!$A$2:$A$251,0)))),$E222,INDEX(RestSAF!F$2:F$251,MATCH(RestSA!$C222,RestSAF!$A$2:$A$251,0))),NA())</f>
        <v>#N/A</v>
      </c>
      <c r="K222" s="25"/>
      <c r="L222" s="26"/>
      <c r="M222" s="25"/>
      <c r="N222" s="56">
        <f>E222/GrocerySA!E222</f>
        <v>0.89435122266907041</v>
      </c>
      <c r="O222" s="25"/>
      <c r="P222" s="26"/>
      <c r="Q222" s="25"/>
      <c r="R222" s="56">
        <f>E222+GrocerySA!E222</f>
        <v>81961</v>
      </c>
      <c r="AD222" s="28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</row>
    <row r="223" spans="1:44" x14ac:dyDescent="0.25">
      <c r="A223" s="23">
        <f t="shared" si="14"/>
        <v>6</v>
      </c>
      <c r="B223" s="23">
        <f t="shared" si="15"/>
        <v>2010</v>
      </c>
      <c r="C223" s="23">
        <v>222</v>
      </c>
      <c r="D223" s="24">
        <v>40330</v>
      </c>
      <c r="E223" s="25">
        <f>IF(ISBLANK(table!G223),NA(),table!G223)</f>
        <v>38877</v>
      </c>
      <c r="F223" s="25" t="e">
        <f>IFERROR(IF(AND(ISERROR($E224),ISERROR(INDEX(RestSAF!E$2:E$251,MATCH(RestSA!$C223,RestSAF!$A$2:$A$251,0)))),$E223,INDEX(RestSAF!E$2:E$251,MATCH(RestSA!$C223,RestSAF!$A$2:$A$251,0))),NA())</f>
        <v>#N/A</v>
      </c>
      <c r="G223" s="25" t="e">
        <f>IFERROR(IF(AND(ISERROR($E224),ISERROR(INDEX(RestSAF!C$2:C$251,MATCH(RestSA!$C223,RestSAF!$A$2:$A$251,0)))),$E223,INDEX(RestSAF!C$2:C$251,MATCH(RestSA!$C223,RestSAF!$A$2:$A$251,0))),NA())</f>
        <v>#N/A</v>
      </c>
      <c r="H223" s="26" t="e">
        <f>IFERROR(IF(AND(ISERROR($E224),ISERROR(INDEX(RestSAF!B$2:B$251,MATCH(RestSA!$C223,RestSAF!$A$2:$A$251,0)))),$E223,INDEX(RestSAF!B$2:B$251,MATCH(RestSA!$C223,RestSAF!$A$2:$A$251,0))),NA())</f>
        <v>#N/A</v>
      </c>
      <c r="I223" s="25" t="e">
        <f>IFERROR(IF(AND(ISERROR($E224),ISERROR(INDEX(RestSAF!D$2:D$251,MATCH(RestSA!$C223,RestSAF!$A$2:$A$251,0)))),$E223,INDEX(RestSAF!D$2:D$251,MATCH(RestSA!$C223,RestSAF!$A$2:$A$251,0))),NA())</f>
        <v>#N/A</v>
      </c>
      <c r="J223" s="25" t="e">
        <f>IFERROR(IF(AND(ISERROR($E224),ISERROR(INDEX(RestSAF!F$2:F$251,MATCH(RestSA!$C223,RestSAF!$A$2:$A$251,0)))),$E223,INDEX(RestSAF!F$2:F$251,MATCH(RestSA!$C223,RestSAF!$A$2:$A$251,0))),NA())</f>
        <v>#N/A</v>
      </c>
      <c r="K223" s="25"/>
      <c r="L223" s="26"/>
      <c r="M223" s="25"/>
      <c r="N223" s="56">
        <f>E223/GrocerySA!E223</f>
        <v>0.90580149114631869</v>
      </c>
      <c r="O223" s="25"/>
      <c r="P223" s="26"/>
      <c r="Q223" s="25"/>
      <c r="R223" s="56">
        <f>E223+GrocerySA!E223</f>
        <v>81797</v>
      </c>
      <c r="AD223" s="28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</row>
    <row r="224" spans="1:44" x14ac:dyDescent="0.25">
      <c r="A224" s="23">
        <f t="shared" si="14"/>
        <v>7</v>
      </c>
      <c r="B224" s="23">
        <f t="shared" si="15"/>
        <v>2010</v>
      </c>
      <c r="C224" s="23">
        <v>223</v>
      </c>
      <c r="D224" s="24">
        <v>40360</v>
      </c>
      <c r="E224" s="25">
        <f>IF(ISBLANK(table!G224),NA(),table!G224)</f>
        <v>39033</v>
      </c>
      <c r="F224" s="25" t="e">
        <f>IFERROR(IF(AND(ISERROR($E225),ISERROR(INDEX(RestSAF!E$2:E$251,MATCH(RestSA!$C224,RestSAF!$A$2:$A$251,0)))),$E224,INDEX(RestSAF!E$2:E$251,MATCH(RestSA!$C224,RestSAF!$A$2:$A$251,0))),NA())</f>
        <v>#N/A</v>
      </c>
      <c r="G224" s="25" t="e">
        <f>IFERROR(IF(AND(ISERROR($E225),ISERROR(INDEX(RestSAF!C$2:C$251,MATCH(RestSA!$C224,RestSAF!$A$2:$A$251,0)))),$E224,INDEX(RestSAF!C$2:C$251,MATCH(RestSA!$C224,RestSAF!$A$2:$A$251,0))),NA())</f>
        <v>#N/A</v>
      </c>
      <c r="H224" s="26" t="e">
        <f>IFERROR(IF(AND(ISERROR($E225),ISERROR(INDEX(RestSAF!B$2:B$251,MATCH(RestSA!$C224,RestSAF!$A$2:$A$251,0)))),$E224,INDEX(RestSAF!B$2:B$251,MATCH(RestSA!$C224,RestSAF!$A$2:$A$251,0))),NA())</f>
        <v>#N/A</v>
      </c>
      <c r="I224" s="25" t="e">
        <f>IFERROR(IF(AND(ISERROR($E225),ISERROR(INDEX(RestSAF!D$2:D$251,MATCH(RestSA!$C224,RestSAF!$A$2:$A$251,0)))),$E224,INDEX(RestSAF!D$2:D$251,MATCH(RestSA!$C224,RestSAF!$A$2:$A$251,0))),NA())</f>
        <v>#N/A</v>
      </c>
      <c r="J224" s="25" t="e">
        <f>IFERROR(IF(AND(ISERROR($E225),ISERROR(INDEX(RestSAF!F$2:F$251,MATCH(RestSA!$C224,RestSAF!$A$2:$A$251,0)))),$E224,INDEX(RestSAF!F$2:F$251,MATCH(RestSA!$C224,RestSAF!$A$2:$A$251,0))),NA())</f>
        <v>#N/A</v>
      </c>
      <c r="K224" s="25"/>
      <c r="L224" s="26"/>
      <c r="M224" s="25"/>
      <c r="N224" s="56">
        <f>E224/GrocerySA!E224</f>
        <v>0.90664777478398217</v>
      </c>
      <c r="O224" s="25"/>
      <c r="P224" s="26"/>
      <c r="Q224" s="25"/>
      <c r="R224" s="56">
        <f>E224+GrocerySA!E224</f>
        <v>82085</v>
      </c>
      <c r="AD224" s="28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</row>
    <row r="225" spans="1:44" x14ac:dyDescent="0.25">
      <c r="A225" s="23">
        <f t="shared" si="14"/>
        <v>8</v>
      </c>
      <c r="B225" s="23">
        <f t="shared" si="15"/>
        <v>2010</v>
      </c>
      <c r="C225" s="23">
        <v>224</v>
      </c>
      <c r="D225" s="24">
        <v>40391</v>
      </c>
      <c r="E225" s="25">
        <f>IF(ISBLANK(table!G225),NA(),table!G225)</f>
        <v>39402</v>
      </c>
      <c r="F225" s="25" t="e">
        <f>IFERROR(IF(AND(ISERROR($E226),ISERROR(INDEX(RestSAF!E$2:E$251,MATCH(RestSA!$C225,RestSAF!$A$2:$A$251,0)))),$E225,INDEX(RestSAF!E$2:E$251,MATCH(RestSA!$C225,RestSAF!$A$2:$A$251,0))),NA())</f>
        <v>#N/A</v>
      </c>
      <c r="G225" s="25" t="e">
        <f>IFERROR(IF(AND(ISERROR($E226),ISERROR(INDEX(RestSAF!C$2:C$251,MATCH(RestSA!$C225,RestSAF!$A$2:$A$251,0)))),$E225,INDEX(RestSAF!C$2:C$251,MATCH(RestSA!$C225,RestSAF!$A$2:$A$251,0))),NA())</f>
        <v>#N/A</v>
      </c>
      <c r="H225" s="26" t="e">
        <f>IFERROR(IF(AND(ISERROR($E226),ISERROR(INDEX(RestSAF!B$2:B$251,MATCH(RestSA!$C225,RestSAF!$A$2:$A$251,0)))),$E225,INDEX(RestSAF!B$2:B$251,MATCH(RestSA!$C225,RestSAF!$A$2:$A$251,0))),NA())</f>
        <v>#N/A</v>
      </c>
      <c r="I225" s="25" t="e">
        <f>IFERROR(IF(AND(ISERROR($E226),ISERROR(INDEX(RestSAF!D$2:D$251,MATCH(RestSA!$C225,RestSAF!$A$2:$A$251,0)))),$E225,INDEX(RestSAF!D$2:D$251,MATCH(RestSA!$C225,RestSAF!$A$2:$A$251,0))),NA())</f>
        <v>#N/A</v>
      </c>
      <c r="J225" s="25" t="e">
        <f>IFERROR(IF(AND(ISERROR($E226),ISERROR(INDEX(RestSAF!F$2:F$251,MATCH(RestSA!$C225,RestSAF!$A$2:$A$251,0)))),$E225,INDEX(RestSAF!F$2:F$251,MATCH(RestSA!$C225,RestSAF!$A$2:$A$251,0))),NA())</f>
        <v>#N/A</v>
      </c>
      <c r="K225" s="25"/>
      <c r="L225" s="26"/>
      <c r="M225" s="25"/>
      <c r="N225" s="56">
        <f>E225/GrocerySA!E225</f>
        <v>0.91176674765706356</v>
      </c>
      <c r="O225" s="25"/>
      <c r="P225" s="26"/>
      <c r="Q225" s="25"/>
      <c r="R225" s="56">
        <f>E225+GrocerySA!E225</f>
        <v>82617</v>
      </c>
      <c r="AD225" s="28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</row>
    <row r="226" spans="1:44" x14ac:dyDescent="0.25">
      <c r="A226" s="23">
        <f t="shared" si="14"/>
        <v>9</v>
      </c>
      <c r="B226" s="23">
        <f t="shared" si="15"/>
        <v>2010</v>
      </c>
      <c r="C226" s="23">
        <v>225</v>
      </c>
      <c r="D226" s="24">
        <v>40422</v>
      </c>
      <c r="E226" s="25">
        <f>IF(ISBLANK(table!G226),NA(),table!G226)</f>
        <v>39385</v>
      </c>
      <c r="F226" s="25" t="e">
        <f>IFERROR(IF(AND(ISERROR($E227),ISERROR(INDEX(RestSAF!E$2:E$251,MATCH(RestSA!$C226,RestSAF!$A$2:$A$251,0)))),$E226,INDEX(RestSAF!E$2:E$251,MATCH(RestSA!$C226,RestSAF!$A$2:$A$251,0))),NA())</f>
        <v>#N/A</v>
      </c>
      <c r="G226" s="25" t="e">
        <f>IFERROR(IF(AND(ISERROR($E227),ISERROR(INDEX(RestSAF!C$2:C$251,MATCH(RestSA!$C226,RestSAF!$A$2:$A$251,0)))),$E226,INDEX(RestSAF!C$2:C$251,MATCH(RestSA!$C226,RestSAF!$A$2:$A$251,0))),NA())</f>
        <v>#N/A</v>
      </c>
      <c r="H226" s="26" t="e">
        <f>IFERROR(IF(AND(ISERROR($E227),ISERROR(INDEX(RestSAF!B$2:B$251,MATCH(RestSA!$C226,RestSAF!$A$2:$A$251,0)))),$E226,INDEX(RestSAF!B$2:B$251,MATCH(RestSA!$C226,RestSAF!$A$2:$A$251,0))),NA())</f>
        <v>#N/A</v>
      </c>
      <c r="I226" s="25" t="e">
        <f>IFERROR(IF(AND(ISERROR($E227),ISERROR(INDEX(RestSAF!D$2:D$251,MATCH(RestSA!$C226,RestSAF!$A$2:$A$251,0)))),$E226,INDEX(RestSAF!D$2:D$251,MATCH(RestSA!$C226,RestSAF!$A$2:$A$251,0))),NA())</f>
        <v>#N/A</v>
      </c>
      <c r="J226" s="25" t="e">
        <f>IFERROR(IF(AND(ISERROR($E227),ISERROR(INDEX(RestSAF!F$2:F$251,MATCH(RestSA!$C226,RestSAF!$A$2:$A$251,0)))),$E226,INDEX(RestSAF!F$2:F$251,MATCH(RestSA!$C226,RestSAF!$A$2:$A$251,0))),NA())</f>
        <v>#N/A</v>
      </c>
      <c r="K226" s="25"/>
      <c r="L226" s="26"/>
      <c r="M226" s="25"/>
      <c r="N226" s="56">
        <f>E226/GrocerySA!E226</f>
        <v>0.90237364248728402</v>
      </c>
      <c r="O226" s="25"/>
      <c r="P226" s="26"/>
      <c r="Q226" s="25"/>
      <c r="R226" s="56">
        <f>E226+GrocerySA!E226</f>
        <v>83031</v>
      </c>
      <c r="AD226" s="28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</row>
    <row r="227" spans="1:44" x14ac:dyDescent="0.25">
      <c r="A227" s="23">
        <f t="shared" si="14"/>
        <v>10</v>
      </c>
      <c r="B227" s="23">
        <f t="shared" si="15"/>
        <v>2010</v>
      </c>
      <c r="C227" s="23">
        <v>226</v>
      </c>
      <c r="D227" s="24">
        <v>40452</v>
      </c>
      <c r="E227" s="25">
        <f>IF(ISBLANK(table!G227),NA(),table!G227)</f>
        <v>39479</v>
      </c>
      <c r="F227" s="25" t="e">
        <f>IFERROR(IF(AND(ISERROR($E228),ISERROR(INDEX(RestSAF!E$2:E$251,MATCH(RestSA!$C227,RestSAF!$A$2:$A$251,0)))),$E227,INDEX(RestSAF!E$2:E$251,MATCH(RestSA!$C227,RestSAF!$A$2:$A$251,0))),NA())</f>
        <v>#N/A</v>
      </c>
      <c r="G227" s="25" t="e">
        <f>IFERROR(IF(AND(ISERROR($E228),ISERROR(INDEX(RestSAF!C$2:C$251,MATCH(RestSA!$C227,RestSAF!$A$2:$A$251,0)))),$E227,INDEX(RestSAF!C$2:C$251,MATCH(RestSA!$C227,RestSAF!$A$2:$A$251,0))),NA())</f>
        <v>#N/A</v>
      </c>
      <c r="H227" s="26" t="e">
        <f>IFERROR(IF(AND(ISERROR($E228),ISERROR(INDEX(RestSAF!B$2:B$251,MATCH(RestSA!$C227,RestSAF!$A$2:$A$251,0)))),$E227,INDEX(RestSAF!B$2:B$251,MATCH(RestSA!$C227,RestSAF!$A$2:$A$251,0))),NA())</f>
        <v>#N/A</v>
      </c>
      <c r="I227" s="25" t="e">
        <f>IFERROR(IF(AND(ISERROR($E228),ISERROR(INDEX(RestSAF!D$2:D$251,MATCH(RestSA!$C227,RestSAF!$A$2:$A$251,0)))),$E227,INDEX(RestSAF!D$2:D$251,MATCH(RestSA!$C227,RestSAF!$A$2:$A$251,0))),NA())</f>
        <v>#N/A</v>
      </c>
      <c r="J227" s="25" t="e">
        <f>IFERROR(IF(AND(ISERROR($E228),ISERROR(INDEX(RestSAF!F$2:F$251,MATCH(RestSA!$C227,RestSAF!$A$2:$A$251,0)))),$E227,INDEX(RestSAF!F$2:F$251,MATCH(RestSA!$C227,RestSAF!$A$2:$A$251,0))),NA())</f>
        <v>#N/A</v>
      </c>
      <c r="K227" s="25"/>
      <c r="L227" s="26"/>
      <c r="M227" s="25"/>
      <c r="N227" s="56">
        <f>E227/GrocerySA!E227</f>
        <v>0.9077092865518589</v>
      </c>
      <c r="O227" s="25"/>
      <c r="P227" s="26"/>
      <c r="Q227" s="25"/>
      <c r="R227" s="56">
        <f>E227+GrocerySA!E227</f>
        <v>82972</v>
      </c>
      <c r="AD227" s="28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</row>
    <row r="228" spans="1:44" x14ac:dyDescent="0.25">
      <c r="A228" s="23">
        <f t="shared" si="14"/>
        <v>11</v>
      </c>
      <c r="B228" s="23">
        <f t="shared" si="15"/>
        <v>2010</v>
      </c>
      <c r="C228" s="23">
        <v>227</v>
      </c>
      <c r="D228" s="24">
        <v>40483</v>
      </c>
      <c r="E228" s="25">
        <f>IF(ISBLANK(table!G228),NA(),table!G228)</f>
        <v>39710</v>
      </c>
      <c r="F228" s="25" t="e">
        <f>IFERROR(IF(AND(ISERROR($E229),ISERROR(INDEX(RestSAF!E$2:E$251,MATCH(RestSA!$C228,RestSAF!$A$2:$A$251,0)))),$E228,INDEX(RestSAF!E$2:E$251,MATCH(RestSA!$C228,RestSAF!$A$2:$A$251,0))),NA())</f>
        <v>#N/A</v>
      </c>
      <c r="G228" s="25" t="e">
        <f>IFERROR(IF(AND(ISERROR($E229),ISERROR(INDEX(RestSAF!C$2:C$251,MATCH(RestSA!$C228,RestSAF!$A$2:$A$251,0)))),$E228,INDEX(RestSAF!C$2:C$251,MATCH(RestSA!$C228,RestSAF!$A$2:$A$251,0))),NA())</f>
        <v>#N/A</v>
      </c>
      <c r="H228" s="26" t="e">
        <f>IFERROR(IF(AND(ISERROR($E229),ISERROR(INDEX(RestSAF!B$2:B$251,MATCH(RestSA!$C228,RestSAF!$A$2:$A$251,0)))),$E228,INDEX(RestSAF!B$2:B$251,MATCH(RestSA!$C228,RestSAF!$A$2:$A$251,0))),NA())</f>
        <v>#N/A</v>
      </c>
      <c r="I228" s="25" t="e">
        <f>IFERROR(IF(AND(ISERROR($E229),ISERROR(INDEX(RestSAF!D$2:D$251,MATCH(RestSA!$C228,RestSAF!$A$2:$A$251,0)))),$E228,INDEX(RestSAF!D$2:D$251,MATCH(RestSA!$C228,RestSAF!$A$2:$A$251,0))),NA())</f>
        <v>#N/A</v>
      </c>
      <c r="J228" s="25" t="e">
        <f>IFERROR(IF(AND(ISERROR($E229),ISERROR(INDEX(RestSAF!F$2:F$251,MATCH(RestSA!$C228,RestSAF!$A$2:$A$251,0)))),$E228,INDEX(RestSAF!F$2:F$251,MATCH(RestSA!$C228,RestSAF!$A$2:$A$251,0))),NA())</f>
        <v>#N/A</v>
      </c>
      <c r="K228" s="25"/>
      <c r="L228" s="26"/>
      <c r="M228" s="25"/>
      <c r="N228" s="56">
        <f>E228/GrocerySA!E228</f>
        <v>0.90092338407786376</v>
      </c>
      <c r="O228" s="25"/>
      <c r="P228" s="26"/>
      <c r="Q228" s="25"/>
      <c r="R228" s="56">
        <f>E228+GrocerySA!E228</f>
        <v>83787</v>
      </c>
      <c r="AD228" s="28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</row>
    <row r="229" spans="1:44" x14ac:dyDescent="0.25">
      <c r="A229" s="23">
        <f t="shared" si="14"/>
        <v>12</v>
      </c>
      <c r="B229" s="23">
        <f t="shared" si="15"/>
        <v>2010</v>
      </c>
      <c r="C229" s="23">
        <v>228</v>
      </c>
      <c r="D229" s="24">
        <v>40513</v>
      </c>
      <c r="E229" s="25">
        <f>IF(ISBLANK(table!G229),NA(),table!G229)</f>
        <v>39469</v>
      </c>
      <c r="F229" s="25" t="e">
        <f>IFERROR(IF(AND(ISERROR($E230),ISERROR(INDEX(RestSAF!E$2:E$251,MATCH(RestSA!$C229,RestSAF!$A$2:$A$251,0)))),$E229,INDEX(RestSAF!E$2:E$251,MATCH(RestSA!$C229,RestSAF!$A$2:$A$251,0))),NA())</f>
        <v>#N/A</v>
      </c>
      <c r="G229" s="25" t="e">
        <f>IFERROR(IF(AND(ISERROR($E230),ISERROR(INDEX(RestSAF!C$2:C$251,MATCH(RestSA!$C229,RestSAF!$A$2:$A$251,0)))),$E229,INDEX(RestSAF!C$2:C$251,MATCH(RestSA!$C229,RestSAF!$A$2:$A$251,0))),NA())</f>
        <v>#N/A</v>
      </c>
      <c r="H229" s="26" t="e">
        <f>IFERROR(IF(AND(ISERROR($E230),ISERROR(INDEX(RestSAF!B$2:B$251,MATCH(RestSA!$C229,RestSAF!$A$2:$A$251,0)))),$E229,INDEX(RestSAF!B$2:B$251,MATCH(RestSA!$C229,RestSAF!$A$2:$A$251,0))),NA())</f>
        <v>#N/A</v>
      </c>
      <c r="I229" s="25" t="e">
        <f>IFERROR(IF(AND(ISERROR($E230),ISERROR(INDEX(RestSAF!D$2:D$251,MATCH(RestSA!$C229,RestSAF!$A$2:$A$251,0)))),$E229,INDEX(RestSAF!D$2:D$251,MATCH(RestSA!$C229,RestSAF!$A$2:$A$251,0))),NA())</f>
        <v>#N/A</v>
      </c>
      <c r="J229" s="25" t="e">
        <f>IFERROR(IF(AND(ISERROR($E230),ISERROR(INDEX(RestSAF!F$2:F$251,MATCH(RestSA!$C229,RestSAF!$A$2:$A$251,0)))),$E229,INDEX(RestSAF!F$2:F$251,MATCH(RestSA!$C229,RestSAF!$A$2:$A$251,0))),NA())</f>
        <v>#N/A</v>
      </c>
      <c r="K229" s="25"/>
      <c r="L229" s="26"/>
      <c r="M229" s="25"/>
      <c r="N229" s="56">
        <f>E229/GrocerySA!E229</f>
        <v>0.89328716277385478</v>
      </c>
      <c r="O229" s="25"/>
      <c r="P229" s="26"/>
      <c r="Q229" s="25"/>
      <c r="R229" s="56">
        <f>E229+GrocerySA!E229</f>
        <v>83653</v>
      </c>
      <c r="AD229" s="28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</row>
    <row r="230" spans="1:44" x14ac:dyDescent="0.25">
      <c r="A230" s="23">
        <f t="shared" si="14"/>
        <v>1</v>
      </c>
      <c r="B230" s="23">
        <f t="shared" si="15"/>
        <v>2011</v>
      </c>
      <c r="C230" s="23">
        <v>229</v>
      </c>
      <c r="D230" s="24">
        <v>40544</v>
      </c>
      <c r="E230" s="25">
        <f>IF(ISBLANK(table!G230),NA(),table!G230)</f>
        <v>39743</v>
      </c>
      <c r="F230" s="25" t="e">
        <f>IFERROR(IF(AND(ISERROR($E231),ISERROR(INDEX(RestSAF!E$2:E$251,MATCH(RestSA!$C230,RestSAF!$A$2:$A$251,0)))),$E230,INDEX(RestSAF!E$2:E$251,MATCH(RestSA!$C230,RestSAF!$A$2:$A$251,0))),NA())</f>
        <v>#N/A</v>
      </c>
      <c r="G230" s="25" t="e">
        <f>IFERROR(IF(AND(ISERROR($E231),ISERROR(INDEX(RestSAF!C$2:C$251,MATCH(RestSA!$C230,RestSAF!$A$2:$A$251,0)))),$E230,INDEX(RestSAF!C$2:C$251,MATCH(RestSA!$C230,RestSAF!$A$2:$A$251,0))),NA())</f>
        <v>#N/A</v>
      </c>
      <c r="H230" s="26" t="e">
        <f>IFERROR(IF(AND(ISERROR($E231),ISERROR(INDEX(RestSAF!B$2:B$251,MATCH(RestSA!$C230,RestSAF!$A$2:$A$251,0)))),$E230,INDEX(RestSAF!B$2:B$251,MATCH(RestSA!$C230,RestSAF!$A$2:$A$251,0))),NA())</f>
        <v>#N/A</v>
      </c>
      <c r="I230" s="25" t="e">
        <f>IFERROR(IF(AND(ISERROR($E231),ISERROR(INDEX(RestSAF!D$2:D$251,MATCH(RestSA!$C230,RestSAF!$A$2:$A$251,0)))),$E230,INDEX(RestSAF!D$2:D$251,MATCH(RestSA!$C230,RestSAF!$A$2:$A$251,0))),NA())</f>
        <v>#N/A</v>
      </c>
      <c r="J230" s="25" t="e">
        <f>IFERROR(IF(AND(ISERROR($E231),ISERROR(INDEX(RestSAF!F$2:F$251,MATCH(RestSA!$C230,RestSAF!$A$2:$A$251,0)))),$E230,INDEX(RestSAF!F$2:F$251,MATCH(RestSA!$C230,RestSAF!$A$2:$A$251,0))),NA())</f>
        <v>#N/A</v>
      </c>
      <c r="K230" s="25"/>
      <c r="L230" s="26"/>
      <c r="M230" s="25"/>
      <c r="N230" s="56">
        <f>E230/GrocerySA!E230</f>
        <v>0.88942350729567632</v>
      </c>
      <c r="O230" s="25"/>
      <c r="P230" s="26"/>
      <c r="Q230" s="25"/>
      <c r="R230" s="56">
        <f>E230+GrocerySA!E230</f>
        <v>84427</v>
      </c>
      <c r="AD230" s="28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</row>
    <row r="231" spans="1:44" x14ac:dyDescent="0.25">
      <c r="A231" s="23">
        <f t="shared" si="14"/>
        <v>2</v>
      </c>
      <c r="B231" s="23">
        <f t="shared" si="15"/>
        <v>2011</v>
      </c>
      <c r="C231" s="23">
        <v>230</v>
      </c>
      <c r="D231" s="24">
        <v>40575</v>
      </c>
      <c r="E231" s="25">
        <f>IF(ISBLANK(table!G231),NA(),table!G231)</f>
        <v>40382</v>
      </c>
      <c r="F231" s="25" t="e">
        <f>IFERROR(IF(AND(ISERROR($E232),ISERROR(INDEX(RestSAF!E$2:E$251,MATCH(RestSA!$C231,RestSAF!$A$2:$A$251,0)))),$E231,INDEX(RestSAF!E$2:E$251,MATCH(RestSA!$C231,RestSAF!$A$2:$A$251,0))),NA())</f>
        <v>#N/A</v>
      </c>
      <c r="G231" s="25" t="e">
        <f>IFERROR(IF(AND(ISERROR($E232),ISERROR(INDEX(RestSAF!C$2:C$251,MATCH(RestSA!$C231,RestSAF!$A$2:$A$251,0)))),$E231,INDEX(RestSAF!C$2:C$251,MATCH(RestSA!$C231,RestSAF!$A$2:$A$251,0))),NA())</f>
        <v>#N/A</v>
      </c>
      <c r="H231" s="26" t="e">
        <f>IFERROR(IF(AND(ISERROR($E232),ISERROR(INDEX(RestSAF!B$2:B$251,MATCH(RestSA!$C231,RestSAF!$A$2:$A$251,0)))),$E231,INDEX(RestSAF!B$2:B$251,MATCH(RestSA!$C231,RestSAF!$A$2:$A$251,0))),NA())</f>
        <v>#N/A</v>
      </c>
      <c r="I231" s="25" t="e">
        <f>IFERROR(IF(AND(ISERROR($E232),ISERROR(INDEX(RestSAF!D$2:D$251,MATCH(RestSA!$C231,RestSAF!$A$2:$A$251,0)))),$E231,INDEX(RestSAF!D$2:D$251,MATCH(RestSA!$C231,RestSAF!$A$2:$A$251,0))),NA())</f>
        <v>#N/A</v>
      </c>
      <c r="J231" s="25" t="e">
        <f>IFERROR(IF(AND(ISERROR($E232),ISERROR(INDEX(RestSAF!F$2:F$251,MATCH(RestSA!$C231,RestSAF!$A$2:$A$251,0)))),$E231,INDEX(RestSAF!F$2:F$251,MATCH(RestSA!$C231,RestSAF!$A$2:$A$251,0))),NA())</f>
        <v>#N/A</v>
      </c>
      <c r="K231" s="25"/>
      <c r="L231" s="26"/>
      <c r="M231" s="25"/>
      <c r="N231" s="56">
        <f>E231/GrocerySA!E231</f>
        <v>0.89815617980027129</v>
      </c>
      <c r="O231" s="25"/>
      <c r="P231" s="26"/>
      <c r="Q231" s="25"/>
      <c r="R231" s="56">
        <f>E231+GrocerySA!E231</f>
        <v>85343</v>
      </c>
      <c r="AD231" s="28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</row>
    <row r="232" spans="1:44" x14ac:dyDescent="0.25">
      <c r="A232" s="23">
        <f t="shared" si="14"/>
        <v>3</v>
      </c>
      <c r="B232" s="23">
        <f t="shared" si="15"/>
        <v>2011</v>
      </c>
      <c r="C232" s="23">
        <v>231</v>
      </c>
      <c r="D232" s="24">
        <v>40603</v>
      </c>
      <c r="E232" s="25">
        <f>IF(ISBLANK(table!G232),NA(),table!G232)</f>
        <v>40575</v>
      </c>
      <c r="F232" s="25" t="e">
        <f>IFERROR(IF(AND(ISERROR($E233),ISERROR(INDEX(RestSAF!E$2:E$251,MATCH(RestSA!$C232,RestSAF!$A$2:$A$251,0)))),$E232,INDEX(RestSAF!E$2:E$251,MATCH(RestSA!$C232,RestSAF!$A$2:$A$251,0))),NA())</f>
        <v>#N/A</v>
      </c>
      <c r="G232" s="25" t="e">
        <f>IFERROR(IF(AND(ISERROR($E233),ISERROR(INDEX(RestSAF!C$2:C$251,MATCH(RestSA!$C232,RestSAF!$A$2:$A$251,0)))),$E232,INDEX(RestSAF!C$2:C$251,MATCH(RestSA!$C232,RestSAF!$A$2:$A$251,0))),NA())</f>
        <v>#N/A</v>
      </c>
      <c r="H232" s="26" t="e">
        <f>IFERROR(IF(AND(ISERROR($E233),ISERROR(INDEX(RestSAF!B$2:B$251,MATCH(RestSA!$C232,RestSAF!$A$2:$A$251,0)))),$E232,INDEX(RestSAF!B$2:B$251,MATCH(RestSA!$C232,RestSAF!$A$2:$A$251,0))),NA())</f>
        <v>#N/A</v>
      </c>
      <c r="I232" s="25" t="e">
        <f>IFERROR(IF(AND(ISERROR($E233),ISERROR(INDEX(RestSAF!D$2:D$251,MATCH(RestSA!$C232,RestSAF!$A$2:$A$251,0)))),$E232,INDEX(RestSAF!D$2:D$251,MATCH(RestSA!$C232,RestSAF!$A$2:$A$251,0))),NA())</f>
        <v>#N/A</v>
      </c>
      <c r="J232" s="25" t="e">
        <f>IFERROR(IF(AND(ISERROR($E233),ISERROR(INDEX(RestSAF!F$2:F$251,MATCH(RestSA!$C232,RestSAF!$A$2:$A$251,0)))),$E232,INDEX(RestSAF!F$2:F$251,MATCH(RestSA!$C232,RestSAF!$A$2:$A$251,0))),NA())</f>
        <v>#N/A</v>
      </c>
      <c r="K232" s="25"/>
      <c r="L232" s="26"/>
      <c r="M232" s="25"/>
      <c r="N232" s="56">
        <f>E232/GrocerySA!E232</f>
        <v>0.90030620395846273</v>
      </c>
      <c r="O232" s="25"/>
      <c r="P232" s="26"/>
      <c r="Q232" s="25"/>
      <c r="R232" s="56">
        <f>E232+GrocerySA!E232</f>
        <v>85643</v>
      </c>
      <c r="AD232" s="28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</row>
    <row r="233" spans="1:44" x14ac:dyDescent="0.25">
      <c r="A233" s="23">
        <f t="shared" si="14"/>
        <v>4</v>
      </c>
      <c r="B233" s="23">
        <f t="shared" si="15"/>
        <v>2011</v>
      </c>
      <c r="C233" s="23">
        <v>232</v>
      </c>
      <c r="D233" s="24">
        <v>40634</v>
      </c>
      <c r="E233" s="25">
        <f>IF(ISBLANK(table!G233),NA(),table!G233)</f>
        <v>40624</v>
      </c>
      <c r="F233" s="25" t="e">
        <f>IFERROR(IF(AND(ISERROR($E234),ISERROR(INDEX(RestSAF!E$2:E$251,MATCH(RestSA!$C233,RestSAF!$A$2:$A$251,0)))),$E233,INDEX(RestSAF!E$2:E$251,MATCH(RestSA!$C233,RestSAF!$A$2:$A$251,0))),NA())</f>
        <v>#N/A</v>
      </c>
      <c r="G233" s="25" t="e">
        <f>IFERROR(IF(AND(ISERROR($E234),ISERROR(INDEX(RestSAF!C$2:C$251,MATCH(RestSA!$C233,RestSAF!$A$2:$A$251,0)))),$E233,INDEX(RestSAF!C$2:C$251,MATCH(RestSA!$C233,RestSAF!$A$2:$A$251,0))),NA())</f>
        <v>#N/A</v>
      </c>
      <c r="H233" s="26" t="e">
        <f>IFERROR(IF(AND(ISERROR($E234),ISERROR(INDEX(RestSAF!B$2:B$251,MATCH(RestSA!$C233,RestSAF!$A$2:$A$251,0)))),$E233,INDEX(RestSAF!B$2:B$251,MATCH(RestSA!$C233,RestSAF!$A$2:$A$251,0))),NA())</f>
        <v>#N/A</v>
      </c>
      <c r="I233" s="25" t="e">
        <f>IFERROR(IF(AND(ISERROR($E234),ISERROR(INDEX(RestSAF!D$2:D$251,MATCH(RestSA!$C233,RestSAF!$A$2:$A$251,0)))),$E233,INDEX(RestSAF!D$2:D$251,MATCH(RestSA!$C233,RestSAF!$A$2:$A$251,0))),NA())</f>
        <v>#N/A</v>
      </c>
      <c r="J233" s="25" t="e">
        <f>IFERROR(IF(AND(ISERROR($E234),ISERROR(INDEX(RestSAF!F$2:F$251,MATCH(RestSA!$C233,RestSAF!$A$2:$A$251,0)))),$E233,INDEX(RestSAF!F$2:F$251,MATCH(RestSA!$C233,RestSAF!$A$2:$A$251,0))),NA())</f>
        <v>#N/A</v>
      </c>
      <c r="K233" s="25"/>
      <c r="L233" s="26"/>
      <c r="M233" s="25"/>
      <c r="N233" s="56">
        <f>E233/GrocerySA!E233</f>
        <v>0.88758766850925297</v>
      </c>
      <c r="O233" s="25"/>
      <c r="P233" s="26"/>
      <c r="Q233" s="25"/>
      <c r="R233" s="56">
        <f>E233+GrocerySA!E233</f>
        <v>86393</v>
      </c>
      <c r="AD233" s="28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</row>
    <row r="234" spans="1:44" x14ac:dyDescent="0.25">
      <c r="A234" s="23">
        <f t="shared" si="14"/>
        <v>5</v>
      </c>
      <c r="B234" s="23">
        <f t="shared" si="15"/>
        <v>2011</v>
      </c>
      <c r="C234" s="23">
        <v>233</v>
      </c>
      <c r="D234" s="24">
        <v>40664</v>
      </c>
      <c r="E234" s="25">
        <f>IF(ISBLANK(table!G234),NA(),table!G234)</f>
        <v>41050</v>
      </c>
      <c r="F234" s="25" t="e">
        <f>IFERROR(IF(AND(ISERROR($E235),ISERROR(INDEX(RestSAF!E$2:E$251,MATCH(RestSA!$C234,RestSAF!$A$2:$A$251,0)))),$E234,INDEX(RestSAF!E$2:E$251,MATCH(RestSA!$C234,RestSAF!$A$2:$A$251,0))),NA())</f>
        <v>#N/A</v>
      </c>
      <c r="G234" s="25" t="e">
        <f>IFERROR(IF(AND(ISERROR($E235),ISERROR(INDEX(RestSAF!C$2:C$251,MATCH(RestSA!$C234,RestSAF!$A$2:$A$251,0)))),$E234,INDEX(RestSAF!C$2:C$251,MATCH(RestSA!$C234,RestSAF!$A$2:$A$251,0))),NA())</f>
        <v>#N/A</v>
      </c>
      <c r="H234" s="26" t="e">
        <f>IFERROR(IF(AND(ISERROR($E235),ISERROR(INDEX(RestSAF!B$2:B$251,MATCH(RestSA!$C234,RestSAF!$A$2:$A$251,0)))),$E234,INDEX(RestSAF!B$2:B$251,MATCH(RestSA!$C234,RestSAF!$A$2:$A$251,0))),NA())</f>
        <v>#N/A</v>
      </c>
      <c r="I234" s="25" t="e">
        <f>IFERROR(IF(AND(ISERROR($E235),ISERROR(INDEX(RestSAF!D$2:D$251,MATCH(RestSA!$C234,RestSAF!$A$2:$A$251,0)))),$E234,INDEX(RestSAF!D$2:D$251,MATCH(RestSA!$C234,RestSAF!$A$2:$A$251,0))),NA())</f>
        <v>#N/A</v>
      </c>
      <c r="J234" s="25" t="e">
        <f>IFERROR(IF(AND(ISERROR($E235),ISERROR(INDEX(RestSAF!F$2:F$251,MATCH(RestSA!$C234,RestSAF!$A$2:$A$251,0)))),$E234,INDEX(RestSAF!F$2:F$251,MATCH(RestSA!$C234,RestSAF!$A$2:$A$251,0))),NA())</f>
        <v>#N/A</v>
      </c>
      <c r="K234" s="25"/>
      <c r="L234" s="26"/>
      <c r="M234" s="25"/>
      <c r="N234" s="56">
        <f>E234/GrocerySA!E234</f>
        <v>0.90576112618874249</v>
      </c>
      <c r="O234" s="25"/>
      <c r="P234" s="26"/>
      <c r="Q234" s="25"/>
      <c r="R234" s="56">
        <f>E234+GrocerySA!E234</f>
        <v>86371</v>
      </c>
      <c r="AD234" s="28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</row>
    <row r="235" spans="1:44" x14ac:dyDescent="0.25">
      <c r="A235" s="23">
        <f t="shared" si="14"/>
        <v>6</v>
      </c>
      <c r="B235" s="23">
        <f t="shared" si="15"/>
        <v>2011</v>
      </c>
      <c r="C235" s="23">
        <v>234</v>
      </c>
      <c r="D235" s="24">
        <v>40695</v>
      </c>
      <c r="E235" s="25">
        <f>IF(ISBLANK(table!G235),NA(),table!G235)</f>
        <v>41540</v>
      </c>
      <c r="F235" s="25" t="e">
        <f>IFERROR(IF(AND(ISERROR($E236),ISERROR(INDEX(RestSAF!E$2:E$251,MATCH(RestSA!$C235,RestSAF!$A$2:$A$251,0)))),$E235,INDEX(RestSAF!E$2:E$251,MATCH(RestSA!$C235,RestSAF!$A$2:$A$251,0))),NA())</f>
        <v>#N/A</v>
      </c>
      <c r="G235" s="25" t="e">
        <f>IFERROR(IF(AND(ISERROR($E236),ISERROR(INDEX(RestSAF!C$2:C$251,MATCH(RestSA!$C235,RestSAF!$A$2:$A$251,0)))),$E235,INDEX(RestSAF!C$2:C$251,MATCH(RestSA!$C235,RestSAF!$A$2:$A$251,0))),NA())</f>
        <v>#N/A</v>
      </c>
      <c r="H235" s="26" t="e">
        <f>IFERROR(IF(AND(ISERROR($E236),ISERROR(INDEX(RestSAF!B$2:B$251,MATCH(RestSA!$C235,RestSAF!$A$2:$A$251,0)))),$E235,INDEX(RestSAF!B$2:B$251,MATCH(RestSA!$C235,RestSAF!$A$2:$A$251,0))),NA())</f>
        <v>#N/A</v>
      </c>
      <c r="I235" s="25" t="e">
        <f>IFERROR(IF(AND(ISERROR($E236),ISERROR(INDEX(RestSAF!D$2:D$251,MATCH(RestSA!$C235,RestSAF!$A$2:$A$251,0)))),$E235,INDEX(RestSAF!D$2:D$251,MATCH(RestSA!$C235,RestSAF!$A$2:$A$251,0))),NA())</f>
        <v>#N/A</v>
      </c>
      <c r="J235" s="25" t="e">
        <f>IFERROR(IF(AND(ISERROR($E236),ISERROR(INDEX(RestSAF!F$2:F$251,MATCH(RestSA!$C235,RestSAF!$A$2:$A$251,0)))),$E235,INDEX(RestSAF!F$2:F$251,MATCH(RestSA!$C235,RestSAF!$A$2:$A$251,0))),NA())</f>
        <v>#N/A</v>
      </c>
      <c r="K235" s="25"/>
      <c r="L235" s="26"/>
      <c r="M235" s="25"/>
      <c r="N235" s="56">
        <f>E235/GrocerySA!E235</f>
        <v>0.90716516346006859</v>
      </c>
      <c r="O235" s="25"/>
      <c r="P235" s="26"/>
      <c r="Q235" s="25"/>
      <c r="R235" s="56">
        <f>E235+GrocerySA!E235</f>
        <v>87331</v>
      </c>
      <c r="AD235" s="28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</row>
    <row r="236" spans="1:44" x14ac:dyDescent="0.25">
      <c r="A236" s="23">
        <f t="shared" si="14"/>
        <v>7</v>
      </c>
      <c r="B236" s="23">
        <f t="shared" si="15"/>
        <v>2011</v>
      </c>
      <c r="C236" s="23">
        <v>235</v>
      </c>
      <c r="D236" s="24">
        <v>40725</v>
      </c>
      <c r="E236" s="25">
        <f>IF(ISBLANK(table!G236),NA(),table!G236)</f>
        <v>41516</v>
      </c>
      <c r="F236" s="25" t="e">
        <f>IFERROR(IF(AND(ISERROR($E237),ISERROR(INDEX(RestSAF!E$2:E$251,MATCH(RestSA!$C236,RestSAF!$A$2:$A$251,0)))),$E236,INDEX(RestSAF!E$2:E$251,MATCH(RestSA!$C236,RestSAF!$A$2:$A$251,0))),NA())</f>
        <v>#N/A</v>
      </c>
      <c r="G236" s="25" t="e">
        <f>IFERROR(IF(AND(ISERROR($E237),ISERROR(INDEX(RestSAF!C$2:C$251,MATCH(RestSA!$C236,RestSAF!$A$2:$A$251,0)))),$E236,INDEX(RestSAF!C$2:C$251,MATCH(RestSA!$C236,RestSAF!$A$2:$A$251,0))),NA())</f>
        <v>#N/A</v>
      </c>
      <c r="H236" s="26" t="e">
        <f>IFERROR(IF(AND(ISERROR($E237),ISERROR(INDEX(RestSAF!B$2:B$251,MATCH(RestSA!$C236,RestSAF!$A$2:$A$251,0)))),$E236,INDEX(RestSAF!B$2:B$251,MATCH(RestSA!$C236,RestSAF!$A$2:$A$251,0))),NA())</f>
        <v>#N/A</v>
      </c>
      <c r="I236" s="25" t="e">
        <f>IFERROR(IF(AND(ISERROR($E237),ISERROR(INDEX(RestSAF!D$2:D$251,MATCH(RestSA!$C236,RestSAF!$A$2:$A$251,0)))),$E236,INDEX(RestSAF!D$2:D$251,MATCH(RestSA!$C236,RestSAF!$A$2:$A$251,0))),NA())</f>
        <v>#N/A</v>
      </c>
      <c r="J236" s="25" t="e">
        <f>IFERROR(IF(AND(ISERROR($E237),ISERROR(INDEX(RestSAF!F$2:F$251,MATCH(RestSA!$C236,RestSAF!$A$2:$A$251,0)))),$E236,INDEX(RestSAF!F$2:F$251,MATCH(RestSA!$C236,RestSAF!$A$2:$A$251,0))),NA())</f>
        <v>#N/A</v>
      </c>
      <c r="K236" s="25"/>
      <c r="L236" s="26"/>
      <c r="M236" s="25"/>
      <c r="N236" s="56">
        <f>E236/GrocerySA!E236</f>
        <v>0.90652226128349023</v>
      </c>
      <c r="O236" s="25"/>
      <c r="P236" s="26"/>
      <c r="Q236" s="25"/>
      <c r="R236" s="56">
        <f>E236+GrocerySA!E236</f>
        <v>87313</v>
      </c>
      <c r="AD236" s="28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</row>
    <row r="237" spans="1:44" x14ac:dyDescent="0.25">
      <c r="A237" s="23">
        <f t="shared" si="14"/>
        <v>8</v>
      </c>
      <c r="B237" s="23">
        <f t="shared" si="15"/>
        <v>2011</v>
      </c>
      <c r="C237" s="23">
        <v>236</v>
      </c>
      <c r="D237" s="24">
        <v>40756</v>
      </c>
      <c r="E237" s="25">
        <f>IF(ISBLANK(table!G237),NA(),table!G237)</f>
        <v>41718</v>
      </c>
      <c r="F237" s="25" t="e">
        <f>IFERROR(IF(AND(ISERROR($E238),ISERROR(INDEX(RestSAF!E$2:E$251,MATCH(RestSA!$C237,RestSAF!$A$2:$A$251,0)))),$E237,INDEX(RestSAF!E$2:E$251,MATCH(RestSA!$C237,RestSAF!$A$2:$A$251,0))),NA())</f>
        <v>#N/A</v>
      </c>
      <c r="G237" s="25" t="e">
        <f>IFERROR(IF(AND(ISERROR($E238),ISERROR(INDEX(RestSAF!C$2:C$251,MATCH(RestSA!$C237,RestSAF!$A$2:$A$251,0)))),$E237,INDEX(RestSAF!C$2:C$251,MATCH(RestSA!$C237,RestSAF!$A$2:$A$251,0))),NA())</f>
        <v>#N/A</v>
      </c>
      <c r="H237" s="26" t="e">
        <f>IFERROR(IF(AND(ISERROR($E238),ISERROR(INDEX(RestSAF!B$2:B$251,MATCH(RestSA!$C237,RestSAF!$A$2:$A$251,0)))),$E237,INDEX(RestSAF!B$2:B$251,MATCH(RestSA!$C237,RestSAF!$A$2:$A$251,0))),NA())</f>
        <v>#N/A</v>
      </c>
      <c r="I237" s="25" t="e">
        <f>IFERROR(IF(AND(ISERROR($E238),ISERROR(INDEX(RestSAF!D$2:D$251,MATCH(RestSA!$C237,RestSAF!$A$2:$A$251,0)))),$E237,INDEX(RestSAF!D$2:D$251,MATCH(RestSA!$C237,RestSAF!$A$2:$A$251,0))),NA())</f>
        <v>#N/A</v>
      </c>
      <c r="J237" s="25" t="e">
        <f>IFERROR(IF(AND(ISERROR($E238),ISERROR(INDEX(RestSAF!F$2:F$251,MATCH(RestSA!$C237,RestSAF!$A$2:$A$251,0)))),$E237,INDEX(RestSAF!F$2:F$251,MATCH(RestSA!$C237,RestSAF!$A$2:$A$251,0))),NA())</f>
        <v>#N/A</v>
      </c>
      <c r="K237" s="25"/>
      <c r="L237" s="26"/>
      <c r="M237" s="25"/>
      <c r="N237" s="56">
        <f>E237/GrocerySA!E237</f>
        <v>0.90624321153929699</v>
      </c>
      <c r="O237" s="25"/>
      <c r="P237" s="26"/>
      <c r="Q237" s="25"/>
      <c r="R237" s="56">
        <f>E237+GrocerySA!E237</f>
        <v>87752</v>
      </c>
      <c r="AD237" s="28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</row>
    <row r="238" spans="1:44" x14ac:dyDescent="0.25">
      <c r="A238" s="23">
        <f t="shared" si="14"/>
        <v>9</v>
      </c>
      <c r="B238" s="23">
        <f t="shared" si="15"/>
        <v>2011</v>
      </c>
      <c r="C238" s="23">
        <v>237</v>
      </c>
      <c r="D238" s="24">
        <v>40787</v>
      </c>
      <c r="E238" s="25">
        <f>IF(ISBLANK(table!G238),NA(),table!G238)</f>
        <v>42013</v>
      </c>
      <c r="F238" s="25" t="e">
        <f>IFERROR(IF(AND(ISERROR($E239),ISERROR(INDEX(RestSAF!E$2:E$251,MATCH(RestSA!$C238,RestSAF!$A$2:$A$251,0)))),$E238,INDEX(RestSAF!E$2:E$251,MATCH(RestSA!$C238,RestSAF!$A$2:$A$251,0))),NA())</f>
        <v>#N/A</v>
      </c>
      <c r="G238" s="25" t="e">
        <f>IFERROR(IF(AND(ISERROR($E239),ISERROR(INDEX(RestSAF!C$2:C$251,MATCH(RestSA!$C238,RestSAF!$A$2:$A$251,0)))),$E238,INDEX(RestSAF!C$2:C$251,MATCH(RestSA!$C238,RestSAF!$A$2:$A$251,0))),NA())</f>
        <v>#N/A</v>
      </c>
      <c r="H238" s="26" t="e">
        <f>IFERROR(IF(AND(ISERROR($E239),ISERROR(INDEX(RestSAF!B$2:B$251,MATCH(RestSA!$C238,RestSAF!$A$2:$A$251,0)))),$E238,INDEX(RestSAF!B$2:B$251,MATCH(RestSA!$C238,RestSAF!$A$2:$A$251,0))),NA())</f>
        <v>#N/A</v>
      </c>
      <c r="I238" s="25" t="e">
        <f>IFERROR(IF(AND(ISERROR($E239),ISERROR(INDEX(RestSAF!D$2:D$251,MATCH(RestSA!$C238,RestSAF!$A$2:$A$251,0)))),$E238,INDEX(RestSAF!D$2:D$251,MATCH(RestSA!$C238,RestSAF!$A$2:$A$251,0))),NA())</f>
        <v>#N/A</v>
      </c>
      <c r="J238" s="25" t="e">
        <f>IFERROR(IF(AND(ISERROR($E239),ISERROR(INDEX(RestSAF!F$2:F$251,MATCH(RestSA!$C238,RestSAF!$A$2:$A$251,0)))),$E238,INDEX(RestSAF!F$2:F$251,MATCH(RestSA!$C238,RestSAF!$A$2:$A$251,0))),NA())</f>
        <v>#N/A</v>
      </c>
      <c r="K238" s="25"/>
      <c r="L238" s="26"/>
      <c r="M238" s="25"/>
      <c r="N238" s="56">
        <f>E238/GrocerySA!E238</f>
        <v>0.91557521738182923</v>
      </c>
      <c r="O238" s="25"/>
      <c r="P238" s="26"/>
      <c r="Q238" s="25"/>
      <c r="R238" s="56">
        <f>E238+GrocerySA!E238</f>
        <v>87900</v>
      </c>
      <c r="AD238" s="28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</row>
    <row r="239" spans="1:44" x14ac:dyDescent="0.25">
      <c r="A239" s="23">
        <f t="shared" si="14"/>
        <v>10</v>
      </c>
      <c r="B239" s="23">
        <f t="shared" si="15"/>
        <v>2011</v>
      </c>
      <c r="C239" s="23">
        <v>238</v>
      </c>
      <c r="D239" s="24">
        <v>40817</v>
      </c>
      <c r="E239" s="25">
        <f>IF(ISBLANK(table!G239),NA(),table!G239)</f>
        <v>42162</v>
      </c>
      <c r="F239" s="25" t="e">
        <f>IFERROR(IF(AND(ISERROR($E240),ISERROR(INDEX(RestSAF!E$2:E$251,MATCH(RestSA!$C239,RestSAF!$A$2:$A$251,0)))),$E239,INDEX(RestSAF!E$2:E$251,MATCH(RestSA!$C239,RestSAF!$A$2:$A$251,0))),NA())</f>
        <v>#N/A</v>
      </c>
      <c r="G239" s="25" t="e">
        <f>IFERROR(IF(AND(ISERROR($E240),ISERROR(INDEX(RestSAF!C$2:C$251,MATCH(RestSA!$C239,RestSAF!$A$2:$A$251,0)))),$E239,INDEX(RestSAF!C$2:C$251,MATCH(RestSA!$C239,RestSAF!$A$2:$A$251,0))),NA())</f>
        <v>#N/A</v>
      </c>
      <c r="H239" s="26" t="e">
        <f>IFERROR(IF(AND(ISERROR($E240),ISERROR(INDEX(RestSAF!B$2:B$251,MATCH(RestSA!$C239,RestSAF!$A$2:$A$251,0)))),$E239,INDEX(RestSAF!B$2:B$251,MATCH(RestSA!$C239,RestSAF!$A$2:$A$251,0))),NA())</f>
        <v>#N/A</v>
      </c>
      <c r="I239" s="25" t="e">
        <f>IFERROR(IF(AND(ISERROR($E240),ISERROR(INDEX(RestSAF!D$2:D$251,MATCH(RestSA!$C239,RestSAF!$A$2:$A$251,0)))),$E239,INDEX(RestSAF!D$2:D$251,MATCH(RestSA!$C239,RestSAF!$A$2:$A$251,0))),NA())</f>
        <v>#N/A</v>
      </c>
      <c r="J239" s="25" t="e">
        <f>IFERROR(IF(AND(ISERROR($E240),ISERROR(INDEX(RestSAF!F$2:F$251,MATCH(RestSA!$C239,RestSAF!$A$2:$A$251,0)))),$E239,INDEX(RestSAF!F$2:F$251,MATCH(RestSA!$C239,RestSAF!$A$2:$A$251,0))),NA())</f>
        <v>#N/A</v>
      </c>
      <c r="K239" s="25"/>
      <c r="L239" s="26"/>
      <c r="M239" s="25"/>
      <c r="N239" s="56">
        <f>E239/GrocerySA!E239</f>
        <v>0.91562968271548639</v>
      </c>
      <c r="O239" s="25"/>
      <c r="P239" s="26"/>
      <c r="Q239" s="25"/>
      <c r="R239" s="56">
        <f>E239+GrocerySA!E239</f>
        <v>88209</v>
      </c>
      <c r="AD239" s="28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</row>
    <row r="240" spans="1:44" x14ac:dyDescent="0.25">
      <c r="A240" s="23">
        <f t="shared" si="14"/>
        <v>11</v>
      </c>
      <c r="B240" s="23">
        <f t="shared" si="15"/>
        <v>2011</v>
      </c>
      <c r="C240" s="23">
        <v>239</v>
      </c>
      <c r="D240" s="24">
        <v>40848</v>
      </c>
      <c r="E240" s="25">
        <f>IF(ISBLANK(table!G240),NA(),table!G240)</f>
        <v>42237</v>
      </c>
      <c r="F240" s="25" t="e">
        <f>IFERROR(IF(AND(ISERROR($E241),ISERROR(INDEX(RestSAF!E$2:E$251,MATCH(RestSA!$C240,RestSAF!$A$2:$A$251,0)))),$E240,INDEX(RestSAF!E$2:E$251,MATCH(RestSA!$C240,RestSAF!$A$2:$A$251,0))),NA())</f>
        <v>#N/A</v>
      </c>
      <c r="G240" s="25" t="e">
        <f>IFERROR(IF(AND(ISERROR($E241),ISERROR(INDEX(RestSAF!C$2:C$251,MATCH(RestSA!$C240,RestSAF!$A$2:$A$251,0)))),$E240,INDEX(RestSAF!C$2:C$251,MATCH(RestSA!$C240,RestSAF!$A$2:$A$251,0))),NA())</f>
        <v>#N/A</v>
      </c>
      <c r="H240" s="26" t="e">
        <f>IFERROR(IF(AND(ISERROR($E241),ISERROR(INDEX(RestSAF!B$2:B$251,MATCH(RestSA!$C240,RestSAF!$A$2:$A$251,0)))),$E240,INDEX(RestSAF!B$2:B$251,MATCH(RestSA!$C240,RestSAF!$A$2:$A$251,0))),NA())</f>
        <v>#N/A</v>
      </c>
      <c r="I240" s="25" t="e">
        <f>IFERROR(IF(AND(ISERROR($E241),ISERROR(INDEX(RestSAF!D$2:D$251,MATCH(RestSA!$C240,RestSAF!$A$2:$A$251,0)))),$E240,INDEX(RestSAF!D$2:D$251,MATCH(RestSA!$C240,RestSAF!$A$2:$A$251,0))),NA())</f>
        <v>#N/A</v>
      </c>
      <c r="J240" s="25" t="e">
        <f>IFERROR(IF(AND(ISERROR($E241),ISERROR(INDEX(RestSAF!F$2:F$251,MATCH(RestSA!$C240,RestSAF!$A$2:$A$251,0)))),$E240,INDEX(RestSAF!F$2:F$251,MATCH(RestSA!$C240,RestSAF!$A$2:$A$251,0))),NA())</f>
        <v>#N/A</v>
      </c>
      <c r="K240" s="25"/>
      <c r="L240" s="26"/>
      <c r="M240" s="25"/>
      <c r="N240" s="56">
        <f>E240/GrocerySA!E240</f>
        <v>0.91451770055212733</v>
      </c>
      <c r="O240" s="25"/>
      <c r="P240" s="26"/>
      <c r="Q240" s="25"/>
      <c r="R240" s="56">
        <f>E240+GrocerySA!E240</f>
        <v>88422</v>
      </c>
      <c r="AD240" s="28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</row>
    <row r="241" spans="1:44" x14ac:dyDescent="0.25">
      <c r="A241" s="23">
        <f t="shared" si="14"/>
        <v>12</v>
      </c>
      <c r="B241" s="23">
        <f t="shared" si="15"/>
        <v>2011</v>
      </c>
      <c r="C241" s="23">
        <v>240</v>
      </c>
      <c r="D241" s="24">
        <v>40878</v>
      </c>
      <c r="E241" s="25">
        <f>IF(ISBLANK(table!G241),NA(),table!G241)</f>
        <v>41864</v>
      </c>
      <c r="F241" s="25" t="e">
        <f>IFERROR(IF(AND(ISERROR($E242),ISERROR(INDEX(RestSAF!E$2:E$251,MATCH(RestSA!$C241,RestSAF!$A$2:$A$251,0)))),$E241,INDEX(RestSAF!E$2:E$251,MATCH(RestSA!$C241,RestSAF!$A$2:$A$251,0))),NA())</f>
        <v>#N/A</v>
      </c>
      <c r="G241" s="25" t="e">
        <f>IFERROR(IF(AND(ISERROR($E242),ISERROR(INDEX(RestSAF!C$2:C$251,MATCH(RestSA!$C241,RestSAF!$A$2:$A$251,0)))),$E241,INDEX(RestSAF!C$2:C$251,MATCH(RestSA!$C241,RestSAF!$A$2:$A$251,0))),NA())</f>
        <v>#N/A</v>
      </c>
      <c r="H241" s="26" t="e">
        <f>IFERROR(IF(AND(ISERROR($E242),ISERROR(INDEX(RestSAF!B$2:B$251,MATCH(RestSA!$C241,RestSAF!$A$2:$A$251,0)))),$E241,INDEX(RestSAF!B$2:B$251,MATCH(RestSA!$C241,RestSAF!$A$2:$A$251,0))),NA())</f>
        <v>#N/A</v>
      </c>
      <c r="I241" s="25" t="e">
        <f>IFERROR(IF(AND(ISERROR($E242),ISERROR(INDEX(RestSAF!D$2:D$251,MATCH(RestSA!$C241,RestSAF!$A$2:$A$251,0)))),$E241,INDEX(RestSAF!D$2:D$251,MATCH(RestSA!$C241,RestSAF!$A$2:$A$251,0))),NA())</f>
        <v>#N/A</v>
      </c>
      <c r="J241" s="25" t="e">
        <f>IFERROR(IF(AND(ISERROR($E242),ISERROR(INDEX(RestSAF!F$2:F$251,MATCH(RestSA!$C241,RestSAF!$A$2:$A$251,0)))),$E241,INDEX(RestSAF!F$2:F$251,MATCH(RestSA!$C241,RestSAF!$A$2:$A$251,0))),NA())</f>
        <v>#N/A</v>
      </c>
      <c r="K241" s="25"/>
      <c r="L241" s="26"/>
      <c r="M241" s="25"/>
      <c r="N241" s="56">
        <f>E241/GrocerySA!E241</f>
        <v>0.90854637788098447</v>
      </c>
      <c r="O241" s="25"/>
      <c r="P241" s="26"/>
      <c r="Q241" s="25"/>
      <c r="R241" s="56">
        <f>E241+GrocerySA!E241</f>
        <v>87942</v>
      </c>
      <c r="AD241" s="28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</row>
    <row r="242" spans="1:44" x14ac:dyDescent="0.25">
      <c r="A242" s="23">
        <f t="shared" si="14"/>
        <v>1</v>
      </c>
      <c r="B242" s="23">
        <f t="shared" si="15"/>
        <v>2012</v>
      </c>
      <c r="C242" s="23">
        <v>241</v>
      </c>
      <c r="D242" s="24">
        <v>40909</v>
      </c>
      <c r="E242" s="25">
        <f>IF(ISBLANK(table!G242),NA(),table!G242)</f>
        <v>42905</v>
      </c>
      <c r="F242" s="25" t="e">
        <f>IFERROR(IF(AND(ISERROR($E243),ISERROR(INDEX(RestSAF!E$2:E$251,MATCH(RestSA!$C242,RestSAF!$A$2:$A$251,0)))),$E242,INDEX(RestSAF!E$2:E$251,MATCH(RestSA!$C242,RestSAF!$A$2:$A$251,0))),NA())</f>
        <v>#N/A</v>
      </c>
      <c r="G242" s="25" t="e">
        <f>IFERROR(IF(AND(ISERROR($E243),ISERROR(INDEX(RestSAF!C$2:C$251,MATCH(RestSA!$C242,RestSAF!$A$2:$A$251,0)))),$E242,INDEX(RestSAF!C$2:C$251,MATCH(RestSA!$C242,RestSAF!$A$2:$A$251,0))),NA())</f>
        <v>#N/A</v>
      </c>
      <c r="H242" s="26" t="e">
        <f>IFERROR(IF(AND(ISERROR($E243),ISERROR(INDEX(RestSAF!B$2:B$251,MATCH(RestSA!$C242,RestSAF!$A$2:$A$251,0)))),$E242,INDEX(RestSAF!B$2:B$251,MATCH(RestSA!$C242,RestSAF!$A$2:$A$251,0))),NA())</f>
        <v>#N/A</v>
      </c>
      <c r="I242" s="25" t="e">
        <f>IFERROR(IF(AND(ISERROR($E243),ISERROR(INDEX(RestSAF!D$2:D$251,MATCH(RestSA!$C242,RestSAF!$A$2:$A$251,0)))),$E242,INDEX(RestSAF!D$2:D$251,MATCH(RestSA!$C242,RestSAF!$A$2:$A$251,0))),NA())</f>
        <v>#N/A</v>
      </c>
      <c r="J242" s="25" t="e">
        <f>IFERROR(IF(AND(ISERROR($E243),ISERROR(INDEX(RestSAF!F$2:F$251,MATCH(RestSA!$C242,RestSAF!$A$2:$A$251,0)))),$E242,INDEX(RestSAF!F$2:F$251,MATCH(RestSA!$C242,RestSAF!$A$2:$A$251,0))),NA())</f>
        <v>#N/A</v>
      </c>
      <c r="K242" s="25"/>
      <c r="L242" s="26"/>
      <c r="M242" s="25"/>
      <c r="N242" s="56">
        <f>E242/GrocerySA!E242</f>
        <v>0.92865955282353196</v>
      </c>
      <c r="O242" s="25"/>
      <c r="P242" s="26"/>
      <c r="Q242" s="25"/>
      <c r="R242" s="56">
        <f>E242+GrocerySA!E242</f>
        <v>89106</v>
      </c>
      <c r="AD242" s="28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</row>
    <row r="243" spans="1:44" x14ac:dyDescent="0.25">
      <c r="A243" s="23">
        <f t="shared" si="14"/>
        <v>2</v>
      </c>
      <c r="B243" s="23">
        <f t="shared" si="15"/>
        <v>2012</v>
      </c>
      <c r="C243" s="23">
        <v>242</v>
      </c>
      <c r="D243" s="24">
        <v>40940</v>
      </c>
      <c r="E243" s="25">
        <f>IF(ISBLANK(table!G243),NA(),table!G243)</f>
        <v>42950</v>
      </c>
      <c r="F243" s="25" t="e">
        <f>IFERROR(IF(AND(ISERROR($E244),ISERROR(INDEX(RestSAF!E$2:E$251,MATCH(RestSA!$C243,RestSAF!$A$2:$A$251,0)))),$E243,INDEX(RestSAF!E$2:E$251,MATCH(RestSA!$C243,RestSAF!$A$2:$A$251,0))),NA())</f>
        <v>#N/A</v>
      </c>
      <c r="G243" s="25" t="e">
        <f>IFERROR(IF(AND(ISERROR($E244),ISERROR(INDEX(RestSAF!C$2:C$251,MATCH(RestSA!$C243,RestSAF!$A$2:$A$251,0)))),$E243,INDEX(RestSAF!C$2:C$251,MATCH(RestSA!$C243,RestSAF!$A$2:$A$251,0))),NA())</f>
        <v>#N/A</v>
      </c>
      <c r="H243" s="26" t="e">
        <f>IFERROR(IF(AND(ISERROR($E244),ISERROR(INDEX(RestSAF!B$2:B$251,MATCH(RestSA!$C243,RestSAF!$A$2:$A$251,0)))),$E243,INDEX(RestSAF!B$2:B$251,MATCH(RestSA!$C243,RestSAF!$A$2:$A$251,0))),NA())</f>
        <v>#N/A</v>
      </c>
      <c r="I243" s="25" t="e">
        <f>IFERROR(IF(AND(ISERROR($E244),ISERROR(INDEX(RestSAF!D$2:D$251,MATCH(RestSA!$C243,RestSAF!$A$2:$A$251,0)))),$E243,INDEX(RestSAF!D$2:D$251,MATCH(RestSA!$C243,RestSAF!$A$2:$A$251,0))),NA())</f>
        <v>#N/A</v>
      </c>
      <c r="J243" s="25" t="e">
        <f>IFERROR(IF(AND(ISERROR($E244),ISERROR(INDEX(RestSAF!F$2:F$251,MATCH(RestSA!$C243,RestSAF!$A$2:$A$251,0)))),$E243,INDEX(RestSAF!F$2:F$251,MATCH(RestSA!$C243,RestSAF!$A$2:$A$251,0))),NA())</f>
        <v>#N/A</v>
      </c>
      <c r="K243" s="25"/>
      <c r="L243" s="26"/>
      <c r="M243" s="25"/>
      <c r="N243" s="56">
        <f>E243/GrocerySA!E243</f>
        <v>0.92658511854680392</v>
      </c>
      <c r="O243" s="25"/>
      <c r="P243" s="26"/>
      <c r="Q243" s="25"/>
      <c r="R243" s="56">
        <f>E243+GrocerySA!E243</f>
        <v>89303</v>
      </c>
      <c r="AD243" s="28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</row>
    <row r="244" spans="1:44" x14ac:dyDescent="0.25">
      <c r="A244" s="23">
        <f t="shared" si="14"/>
        <v>3</v>
      </c>
      <c r="B244" s="23">
        <f t="shared" si="15"/>
        <v>2012</v>
      </c>
      <c r="C244" s="23">
        <v>243</v>
      </c>
      <c r="D244" s="24">
        <v>40969</v>
      </c>
      <c r="E244" s="25">
        <f>IF(ISBLANK(table!G244),NA(),table!G244)</f>
        <v>42942</v>
      </c>
      <c r="F244" s="25" t="e">
        <f>IFERROR(IF(AND(ISERROR($E245),ISERROR(INDEX(RestSAF!E$2:E$251,MATCH(RestSA!$C244,RestSAF!$A$2:$A$251,0)))),$E244,INDEX(RestSAF!E$2:E$251,MATCH(RestSA!$C244,RestSAF!$A$2:$A$251,0))),NA())</f>
        <v>#N/A</v>
      </c>
      <c r="G244" s="25" t="e">
        <f>IFERROR(IF(AND(ISERROR($E245),ISERROR(INDEX(RestSAF!C$2:C$251,MATCH(RestSA!$C244,RestSAF!$A$2:$A$251,0)))),$E244,INDEX(RestSAF!C$2:C$251,MATCH(RestSA!$C244,RestSAF!$A$2:$A$251,0))),NA())</f>
        <v>#N/A</v>
      </c>
      <c r="H244" s="26" t="e">
        <f>IFERROR(IF(AND(ISERROR($E245),ISERROR(INDEX(RestSAF!B$2:B$251,MATCH(RestSA!$C244,RestSAF!$A$2:$A$251,0)))),$E244,INDEX(RestSAF!B$2:B$251,MATCH(RestSA!$C244,RestSAF!$A$2:$A$251,0))),NA())</f>
        <v>#N/A</v>
      </c>
      <c r="I244" s="25" t="e">
        <f>IFERROR(IF(AND(ISERROR($E245),ISERROR(INDEX(RestSAF!D$2:D$251,MATCH(RestSA!$C244,RestSAF!$A$2:$A$251,0)))),$E244,INDEX(RestSAF!D$2:D$251,MATCH(RestSA!$C244,RestSAF!$A$2:$A$251,0))),NA())</f>
        <v>#N/A</v>
      </c>
      <c r="J244" s="25" t="e">
        <f>IFERROR(IF(AND(ISERROR($E245),ISERROR(INDEX(RestSAF!F$2:F$251,MATCH(RestSA!$C244,RestSAF!$A$2:$A$251,0)))),$E244,INDEX(RestSAF!F$2:F$251,MATCH(RestSA!$C244,RestSAF!$A$2:$A$251,0))),NA())</f>
        <v>#N/A</v>
      </c>
      <c r="K244" s="25"/>
      <c r="L244" s="26"/>
      <c r="M244" s="25"/>
      <c r="N244" s="56">
        <f>E244/GrocerySA!E244</f>
        <v>0.91756410256410259</v>
      </c>
      <c r="O244" s="25"/>
      <c r="P244" s="26"/>
      <c r="Q244" s="25"/>
      <c r="R244" s="56">
        <f>E244+GrocerySA!E244</f>
        <v>89742</v>
      </c>
      <c r="AD244" s="28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</row>
    <row r="245" spans="1:44" x14ac:dyDescent="0.25">
      <c r="A245" s="23">
        <f t="shared" si="14"/>
        <v>4</v>
      </c>
      <c r="B245" s="23">
        <f t="shared" si="15"/>
        <v>2012</v>
      </c>
      <c r="C245" s="23">
        <v>244</v>
      </c>
      <c r="D245" s="24">
        <v>41000</v>
      </c>
      <c r="E245" s="25">
        <f>IF(ISBLANK(table!G245),NA(),table!G245)</f>
        <v>43365</v>
      </c>
      <c r="F245" s="25" t="e">
        <f>IFERROR(IF(AND(ISERROR($E246),ISERROR(INDEX(RestSAF!E$2:E$251,MATCH(RestSA!$C245,RestSAF!$A$2:$A$251,0)))),$E245,INDEX(RestSAF!E$2:E$251,MATCH(RestSA!$C245,RestSAF!$A$2:$A$251,0))),NA())</f>
        <v>#N/A</v>
      </c>
      <c r="G245" s="25" t="e">
        <f>IFERROR(IF(AND(ISERROR($E246),ISERROR(INDEX(RestSAF!C$2:C$251,MATCH(RestSA!$C245,RestSAF!$A$2:$A$251,0)))),$E245,INDEX(RestSAF!C$2:C$251,MATCH(RestSA!$C245,RestSAF!$A$2:$A$251,0))),NA())</f>
        <v>#N/A</v>
      </c>
      <c r="H245" s="26" t="e">
        <f>IFERROR(IF(AND(ISERROR($E246),ISERROR(INDEX(RestSAF!B$2:B$251,MATCH(RestSA!$C245,RestSAF!$A$2:$A$251,0)))),$E245,INDEX(RestSAF!B$2:B$251,MATCH(RestSA!$C245,RestSAF!$A$2:$A$251,0))),NA())</f>
        <v>#N/A</v>
      </c>
      <c r="I245" s="25" t="e">
        <f>IFERROR(IF(AND(ISERROR($E246),ISERROR(INDEX(RestSAF!D$2:D$251,MATCH(RestSA!$C245,RestSAF!$A$2:$A$251,0)))),$E245,INDEX(RestSAF!D$2:D$251,MATCH(RestSA!$C245,RestSAF!$A$2:$A$251,0))),NA())</f>
        <v>#N/A</v>
      </c>
      <c r="J245" s="25" t="e">
        <f>IFERROR(IF(AND(ISERROR($E246),ISERROR(INDEX(RestSAF!F$2:F$251,MATCH(RestSA!$C245,RestSAF!$A$2:$A$251,0)))),$E245,INDEX(RestSAF!F$2:F$251,MATCH(RestSA!$C245,RestSAF!$A$2:$A$251,0))),NA())</f>
        <v>#N/A</v>
      </c>
      <c r="K245" s="25"/>
      <c r="L245" s="26"/>
      <c r="M245" s="25"/>
      <c r="N245" s="56">
        <f>E245/GrocerySA!E245</f>
        <v>0.92504106316261014</v>
      </c>
      <c r="O245" s="25"/>
      <c r="P245" s="26"/>
      <c r="Q245" s="25"/>
      <c r="R245" s="56">
        <f>E245+GrocerySA!E245</f>
        <v>90244</v>
      </c>
      <c r="AD245" s="28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</row>
    <row r="246" spans="1:44" x14ac:dyDescent="0.25">
      <c r="A246" s="23">
        <f t="shared" si="14"/>
        <v>5</v>
      </c>
      <c r="B246" s="23">
        <f t="shared" si="15"/>
        <v>2012</v>
      </c>
      <c r="C246" s="23">
        <v>245</v>
      </c>
      <c r="D246" s="24">
        <v>41030</v>
      </c>
      <c r="E246" s="25">
        <f>IF(ISBLANK(table!G246),NA(),table!G246)</f>
        <v>43313</v>
      </c>
      <c r="F246" s="25" t="e">
        <f>IFERROR(IF(AND(ISERROR($E247),ISERROR(INDEX(RestSAF!E$2:E$251,MATCH(RestSA!$C246,RestSAF!$A$2:$A$251,0)))),$E246,INDEX(RestSAF!E$2:E$251,MATCH(RestSA!$C246,RestSAF!$A$2:$A$251,0))),NA())</f>
        <v>#N/A</v>
      </c>
      <c r="G246" s="25" t="e">
        <f>IFERROR(IF(AND(ISERROR($E247),ISERROR(INDEX(RestSAF!C$2:C$251,MATCH(RestSA!$C246,RestSAF!$A$2:$A$251,0)))),$E246,INDEX(RestSAF!C$2:C$251,MATCH(RestSA!$C246,RestSAF!$A$2:$A$251,0))),NA())</f>
        <v>#N/A</v>
      </c>
      <c r="H246" s="26" t="e">
        <f>IFERROR(IF(AND(ISERROR($E247),ISERROR(INDEX(RestSAF!B$2:B$251,MATCH(RestSA!$C246,RestSAF!$A$2:$A$251,0)))),$E246,INDEX(RestSAF!B$2:B$251,MATCH(RestSA!$C246,RestSAF!$A$2:$A$251,0))),NA())</f>
        <v>#N/A</v>
      </c>
      <c r="I246" s="25" t="e">
        <f>IFERROR(IF(AND(ISERROR($E247),ISERROR(INDEX(RestSAF!D$2:D$251,MATCH(RestSA!$C246,RestSAF!$A$2:$A$251,0)))),$E246,INDEX(RestSAF!D$2:D$251,MATCH(RestSA!$C246,RestSAF!$A$2:$A$251,0))),NA())</f>
        <v>#N/A</v>
      </c>
      <c r="J246" s="25" t="e">
        <f>IFERROR(IF(AND(ISERROR($E247),ISERROR(INDEX(RestSAF!F$2:F$251,MATCH(RestSA!$C246,RestSAF!$A$2:$A$251,0)))),$E246,INDEX(RestSAF!F$2:F$251,MATCH(RestSA!$C246,RestSAF!$A$2:$A$251,0))),NA())</f>
        <v>#N/A</v>
      </c>
      <c r="K246" s="25"/>
      <c r="L246" s="26"/>
      <c r="M246" s="25"/>
      <c r="N246" s="56">
        <f>E246/GrocerySA!E246</f>
        <v>0.92405009280395967</v>
      </c>
      <c r="O246" s="25"/>
      <c r="P246" s="26"/>
      <c r="Q246" s="25"/>
      <c r="R246" s="56">
        <f>E246+GrocerySA!E246</f>
        <v>90186</v>
      </c>
      <c r="AD246" s="28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</row>
    <row r="247" spans="1:44" x14ac:dyDescent="0.25">
      <c r="A247" s="23">
        <f t="shared" si="14"/>
        <v>6</v>
      </c>
      <c r="B247" s="23">
        <f t="shared" si="15"/>
        <v>2012</v>
      </c>
      <c r="C247" s="23">
        <v>246</v>
      </c>
      <c r="D247" s="24">
        <v>41061</v>
      </c>
      <c r="E247" s="25">
        <f>IF(ISBLANK(table!G247),NA(),table!G247)</f>
        <v>43542</v>
      </c>
      <c r="F247" s="25" t="e">
        <f>IFERROR(IF(AND(ISERROR($E248),ISERROR(INDEX(RestSAF!E$2:E$251,MATCH(RestSA!$C247,RestSAF!$A$2:$A$251,0)))),$E247,INDEX(RestSAF!E$2:E$251,MATCH(RestSA!$C247,RestSAF!$A$2:$A$251,0))),NA())</f>
        <v>#N/A</v>
      </c>
      <c r="G247" s="25" t="e">
        <f>IFERROR(IF(AND(ISERROR($E248),ISERROR(INDEX(RestSAF!C$2:C$251,MATCH(RestSA!$C247,RestSAF!$A$2:$A$251,0)))),$E247,INDEX(RestSAF!C$2:C$251,MATCH(RestSA!$C247,RestSAF!$A$2:$A$251,0))),NA())</f>
        <v>#N/A</v>
      </c>
      <c r="H247" s="26" t="e">
        <f>IFERROR(IF(AND(ISERROR($E248),ISERROR(INDEX(RestSAF!B$2:B$251,MATCH(RestSA!$C247,RestSAF!$A$2:$A$251,0)))),$E247,INDEX(RestSAF!B$2:B$251,MATCH(RestSA!$C247,RestSAF!$A$2:$A$251,0))),NA())</f>
        <v>#N/A</v>
      </c>
      <c r="I247" s="25" t="e">
        <f>IFERROR(IF(AND(ISERROR($E248),ISERROR(INDEX(RestSAF!D$2:D$251,MATCH(RestSA!$C247,RestSAF!$A$2:$A$251,0)))),$E247,INDEX(RestSAF!D$2:D$251,MATCH(RestSA!$C247,RestSAF!$A$2:$A$251,0))),NA())</f>
        <v>#N/A</v>
      </c>
      <c r="J247" s="25" t="e">
        <f>IFERROR(IF(AND(ISERROR($E248),ISERROR(INDEX(RestSAF!F$2:F$251,MATCH(RestSA!$C247,RestSAF!$A$2:$A$251,0)))),$E247,INDEX(RestSAF!F$2:F$251,MATCH(RestSA!$C247,RestSAF!$A$2:$A$251,0))),NA())</f>
        <v>#N/A</v>
      </c>
      <c r="K247" s="25"/>
      <c r="L247" s="26"/>
      <c r="M247" s="25"/>
      <c r="N247" s="56">
        <f>E247/GrocerySA!E247</f>
        <v>0.9286186525624347</v>
      </c>
      <c r="O247" s="25"/>
      <c r="P247" s="26"/>
      <c r="Q247" s="25"/>
      <c r="R247" s="56">
        <f>E247+GrocerySA!E247</f>
        <v>90431</v>
      </c>
      <c r="AD247" s="28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</row>
    <row r="248" spans="1:44" x14ac:dyDescent="0.25">
      <c r="A248" s="23">
        <f t="shared" si="14"/>
        <v>7</v>
      </c>
      <c r="B248" s="23">
        <f t="shared" si="15"/>
        <v>2012</v>
      </c>
      <c r="C248" s="23">
        <v>247</v>
      </c>
      <c r="D248" s="24">
        <v>41091</v>
      </c>
      <c r="E248" s="25">
        <f>IF(ISBLANK(table!G248),NA(),table!G248)</f>
        <v>43676</v>
      </c>
      <c r="F248" s="25" t="e">
        <f>IFERROR(IF(AND(ISERROR($E249),ISERROR(INDEX(RestSAF!E$2:E$251,MATCH(RestSA!$C248,RestSAF!$A$2:$A$251,0)))),$E248,INDEX(RestSAF!E$2:E$251,MATCH(RestSA!$C248,RestSAF!$A$2:$A$251,0))),NA())</f>
        <v>#N/A</v>
      </c>
      <c r="G248" s="25" t="e">
        <f>IFERROR(IF(AND(ISERROR($E249),ISERROR(INDEX(RestSAF!C$2:C$251,MATCH(RestSA!$C248,RestSAF!$A$2:$A$251,0)))),$E248,INDEX(RestSAF!C$2:C$251,MATCH(RestSA!$C248,RestSAF!$A$2:$A$251,0))),NA())</f>
        <v>#N/A</v>
      </c>
      <c r="H248" s="26" t="e">
        <f>IFERROR(IF(AND(ISERROR($E249),ISERROR(INDEX(RestSAF!B$2:B$251,MATCH(RestSA!$C248,RestSAF!$A$2:$A$251,0)))),$E248,INDEX(RestSAF!B$2:B$251,MATCH(RestSA!$C248,RestSAF!$A$2:$A$251,0))),NA())</f>
        <v>#N/A</v>
      </c>
      <c r="I248" s="25" t="e">
        <f>IFERROR(IF(AND(ISERROR($E249),ISERROR(INDEX(RestSAF!D$2:D$251,MATCH(RestSA!$C248,RestSAF!$A$2:$A$251,0)))),$E248,INDEX(RestSAF!D$2:D$251,MATCH(RestSA!$C248,RestSAF!$A$2:$A$251,0))),NA())</f>
        <v>#N/A</v>
      </c>
      <c r="J248" s="25" t="e">
        <f>IFERROR(IF(AND(ISERROR($E249),ISERROR(INDEX(RestSAF!F$2:F$251,MATCH(RestSA!$C248,RestSAF!$A$2:$A$251,0)))),$E248,INDEX(RestSAF!F$2:F$251,MATCH(RestSA!$C248,RestSAF!$A$2:$A$251,0))),NA())</f>
        <v>#N/A</v>
      </c>
      <c r="K248" s="25"/>
      <c r="L248" s="26"/>
      <c r="M248" s="25"/>
      <c r="N248" s="56">
        <f>E248/GrocerySA!E248</f>
        <v>0.93105947559155833</v>
      </c>
      <c r="O248" s="25"/>
      <c r="P248" s="26"/>
      <c r="Q248" s="25"/>
      <c r="R248" s="56">
        <f>E248+GrocerySA!E248</f>
        <v>90586</v>
      </c>
      <c r="AD248" s="28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</row>
    <row r="249" spans="1:44" x14ac:dyDescent="0.25">
      <c r="A249" s="23">
        <f t="shared" si="14"/>
        <v>8</v>
      </c>
      <c r="B249" s="23">
        <f t="shared" si="15"/>
        <v>2012</v>
      </c>
      <c r="C249" s="23">
        <v>248</v>
      </c>
      <c r="D249" s="24">
        <v>41122</v>
      </c>
      <c r="E249" s="25">
        <f>IF(ISBLANK(table!G249),NA(),table!G249)</f>
        <v>43712</v>
      </c>
      <c r="F249" s="25" t="e">
        <f>IFERROR(IF(AND(ISERROR($E250),ISERROR(INDEX(RestSAF!E$2:E$251,MATCH(RestSA!$C249,RestSAF!$A$2:$A$251,0)))),$E249,INDEX(RestSAF!E$2:E$251,MATCH(RestSA!$C249,RestSAF!$A$2:$A$251,0))),NA())</f>
        <v>#N/A</v>
      </c>
      <c r="G249" s="25" t="e">
        <f>IFERROR(IF(AND(ISERROR($E250),ISERROR(INDEX(RestSAF!C$2:C$251,MATCH(RestSA!$C249,RestSAF!$A$2:$A$251,0)))),$E249,INDEX(RestSAF!C$2:C$251,MATCH(RestSA!$C249,RestSAF!$A$2:$A$251,0))),NA())</f>
        <v>#N/A</v>
      </c>
      <c r="H249" s="26" t="e">
        <f>IFERROR(IF(AND(ISERROR($E250),ISERROR(INDEX(RestSAF!B$2:B$251,MATCH(RestSA!$C249,RestSAF!$A$2:$A$251,0)))),$E249,INDEX(RestSAF!B$2:B$251,MATCH(RestSA!$C249,RestSAF!$A$2:$A$251,0))),NA())</f>
        <v>#N/A</v>
      </c>
      <c r="I249" s="25" t="e">
        <f>IFERROR(IF(AND(ISERROR($E250),ISERROR(INDEX(RestSAF!D$2:D$251,MATCH(RestSA!$C249,RestSAF!$A$2:$A$251,0)))),$E249,INDEX(RestSAF!D$2:D$251,MATCH(RestSA!$C249,RestSAF!$A$2:$A$251,0))),NA())</f>
        <v>#N/A</v>
      </c>
      <c r="J249" s="25" t="e">
        <f>IFERROR(IF(AND(ISERROR($E250),ISERROR(INDEX(RestSAF!F$2:F$251,MATCH(RestSA!$C249,RestSAF!$A$2:$A$251,0)))),$E249,INDEX(RestSAF!F$2:F$251,MATCH(RestSA!$C249,RestSAF!$A$2:$A$251,0))),NA())</f>
        <v>#N/A</v>
      </c>
      <c r="K249" s="25"/>
      <c r="L249" s="26"/>
      <c r="M249" s="25"/>
      <c r="N249" s="56">
        <f>E249/GrocerySA!E249</f>
        <v>0.92887651671306237</v>
      </c>
      <c r="O249" s="25"/>
      <c r="P249" s="26"/>
      <c r="Q249" s="25"/>
      <c r="R249" s="56">
        <f>E249+GrocerySA!E249</f>
        <v>90771</v>
      </c>
      <c r="AD249" s="28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</row>
    <row r="250" spans="1:44" x14ac:dyDescent="0.25">
      <c r="A250" s="23">
        <f t="shared" si="14"/>
        <v>9</v>
      </c>
      <c r="B250" s="23">
        <f t="shared" si="15"/>
        <v>2012</v>
      </c>
      <c r="C250" s="23">
        <v>249</v>
      </c>
      <c r="D250" s="24">
        <v>41153</v>
      </c>
      <c r="E250" s="25">
        <f>IF(ISBLANK(table!G250),NA(),table!G250)</f>
        <v>44085</v>
      </c>
      <c r="F250" s="25" t="e">
        <f>IFERROR(IF(AND(ISERROR($E251),ISERROR(INDEX(RestSAF!E$2:E$251,MATCH(RestSA!$C250,RestSAF!$A$2:$A$251,0)))),$E250,INDEX(RestSAF!E$2:E$251,MATCH(RestSA!$C250,RestSAF!$A$2:$A$251,0))),NA())</f>
        <v>#N/A</v>
      </c>
      <c r="G250" s="25" t="e">
        <f>IFERROR(IF(AND(ISERROR($E251),ISERROR(INDEX(RestSAF!C$2:C$251,MATCH(RestSA!$C250,RestSAF!$A$2:$A$251,0)))),$E250,INDEX(RestSAF!C$2:C$251,MATCH(RestSA!$C250,RestSAF!$A$2:$A$251,0))),NA())</f>
        <v>#N/A</v>
      </c>
      <c r="H250" s="26" t="e">
        <f>IFERROR(IF(AND(ISERROR($E251),ISERROR(INDEX(RestSAF!B$2:B$251,MATCH(RestSA!$C250,RestSAF!$A$2:$A$251,0)))),$E250,INDEX(RestSAF!B$2:B$251,MATCH(RestSA!$C250,RestSAF!$A$2:$A$251,0))),NA())</f>
        <v>#N/A</v>
      </c>
      <c r="I250" s="25" t="e">
        <f>IFERROR(IF(AND(ISERROR($E251),ISERROR(INDEX(RestSAF!D$2:D$251,MATCH(RestSA!$C250,RestSAF!$A$2:$A$251,0)))),$E250,INDEX(RestSAF!D$2:D$251,MATCH(RestSA!$C250,RestSAF!$A$2:$A$251,0))),NA())</f>
        <v>#N/A</v>
      </c>
      <c r="J250" s="25" t="e">
        <f>IFERROR(IF(AND(ISERROR($E251),ISERROR(INDEX(RestSAF!F$2:F$251,MATCH(RestSA!$C250,RestSAF!$A$2:$A$251,0)))),$E250,INDEX(RestSAF!F$2:F$251,MATCH(RestSA!$C250,RestSAF!$A$2:$A$251,0))),NA())</f>
        <v>#N/A</v>
      </c>
      <c r="K250" s="25"/>
      <c r="L250" s="26"/>
      <c r="M250" s="25"/>
      <c r="N250" s="56">
        <f>E250/GrocerySA!E250</f>
        <v>0.93537162377203964</v>
      </c>
      <c r="O250" s="25"/>
      <c r="P250" s="26"/>
      <c r="Q250" s="25"/>
      <c r="R250" s="56">
        <f>E250+GrocerySA!E250</f>
        <v>91216</v>
      </c>
      <c r="AD250" s="28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</row>
    <row r="251" spans="1:44" x14ac:dyDescent="0.25">
      <c r="A251" s="23">
        <f t="shared" si="14"/>
        <v>10</v>
      </c>
      <c r="B251" s="23">
        <f t="shared" si="15"/>
        <v>2012</v>
      </c>
      <c r="C251" s="23">
        <v>250</v>
      </c>
      <c r="D251" s="24">
        <v>41183</v>
      </c>
      <c r="E251" s="25">
        <f>IF(ISBLANK(table!G251),NA(),table!G251)</f>
        <v>43708</v>
      </c>
      <c r="F251" s="25" t="e">
        <f>IFERROR(IF(AND(ISERROR($E252),ISERROR(INDEX(RestSAF!E$2:E$251,MATCH(RestSA!$C251,RestSAF!$A$2:$A$251,0)))),$E251,INDEX(RestSAF!E$2:E$251,MATCH(RestSA!$C251,RestSAF!$A$2:$A$251,0))),NA())</f>
        <v>#N/A</v>
      </c>
      <c r="G251" s="25" t="e">
        <f>IFERROR(IF(AND(ISERROR($E252),ISERROR(INDEX(RestSAF!C$2:C$251,MATCH(RestSA!$C251,RestSAF!$A$2:$A$251,0)))),$E251,INDEX(RestSAF!C$2:C$251,MATCH(RestSA!$C251,RestSAF!$A$2:$A$251,0))),NA())</f>
        <v>#N/A</v>
      </c>
      <c r="H251" s="26" t="e">
        <f>IFERROR(IF(AND(ISERROR($E252),ISERROR(INDEX(RestSAF!B$2:B$251,MATCH(RestSA!$C251,RestSAF!$A$2:$A$251,0)))),$E251,INDEX(RestSAF!B$2:B$251,MATCH(RestSA!$C251,RestSAF!$A$2:$A$251,0))),NA())</f>
        <v>#N/A</v>
      </c>
      <c r="I251" s="25" t="e">
        <f>IFERROR(IF(AND(ISERROR($E252),ISERROR(INDEX(RestSAF!D$2:D$251,MATCH(RestSA!$C251,RestSAF!$A$2:$A$251,0)))),$E251,INDEX(RestSAF!D$2:D$251,MATCH(RestSA!$C251,RestSAF!$A$2:$A$251,0))),NA())</f>
        <v>#N/A</v>
      </c>
      <c r="J251" s="25" t="e">
        <f>IFERROR(IF(AND(ISERROR($E252),ISERROR(INDEX(RestSAF!F$2:F$251,MATCH(RestSA!$C251,RestSAF!$A$2:$A$251,0)))),$E251,INDEX(RestSAF!F$2:F$251,MATCH(RestSA!$C251,RestSAF!$A$2:$A$251,0))),NA())</f>
        <v>#N/A</v>
      </c>
      <c r="K251" s="25"/>
      <c r="L251" s="26"/>
      <c r="M251" s="25"/>
      <c r="N251" s="56">
        <f>E251/GrocerySA!E251</f>
        <v>0.92207079870047681</v>
      </c>
      <c r="O251" s="25"/>
      <c r="P251" s="26"/>
      <c r="Q251" s="25"/>
      <c r="R251" s="56">
        <f>E251+GrocerySA!E251</f>
        <v>91110</v>
      </c>
      <c r="AD251" s="28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</row>
    <row r="252" spans="1:44" x14ac:dyDescent="0.25">
      <c r="A252" s="23">
        <f t="shared" si="14"/>
        <v>11</v>
      </c>
      <c r="B252" s="23">
        <f t="shared" si="15"/>
        <v>2012</v>
      </c>
      <c r="C252" s="23">
        <v>251</v>
      </c>
      <c r="D252" s="24">
        <v>41214</v>
      </c>
      <c r="E252" s="25">
        <f>IF(ISBLANK(table!G252),NA(),table!G252)</f>
        <v>44520</v>
      </c>
      <c r="F252" s="25" t="e">
        <f>IFERROR(IF(AND(ISERROR($E253),ISERROR(INDEX(RestSAF!E$2:E$251,MATCH(RestSA!$C252,RestSAF!$A$2:$A$251,0)))),$E252,INDEX(RestSAF!E$2:E$251,MATCH(RestSA!$C252,RestSAF!$A$2:$A$251,0))),NA())</f>
        <v>#N/A</v>
      </c>
      <c r="G252" s="25" t="e">
        <f>IFERROR(IF(AND(ISERROR($E253),ISERROR(INDEX(RestSAF!C$2:C$251,MATCH(RestSA!$C252,RestSAF!$A$2:$A$251,0)))),$E252,INDEX(RestSAF!C$2:C$251,MATCH(RestSA!$C252,RestSAF!$A$2:$A$251,0))),NA())</f>
        <v>#N/A</v>
      </c>
      <c r="H252" s="26" t="e">
        <f>IFERROR(IF(AND(ISERROR($E253),ISERROR(INDEX(RestSAF!B$2:B$251,MATCH(RestSA!$C252,RestSAF!$A$2:$A$251,0)))),$E252,INDEX(RestSAF!B$2:B$251,MATCH(RestSA!$C252,RestSAF!$A$2:$A$251,0))),NA())</f>
        <v>#N/A</v>
      </c>
      <c r="I252" s="25" t="e">
        <f>IFERROR(IF(AND(ISERROR($E253),ISERROR(INDEX(RestSAF!D$2:D$251,MATCH(RestSA!$C252,RestSAF!$A$2:$A$251,0)))),$E252,INDEX(RestSAF!D$2:D$251,MATCH(RestSA!$C252,RestSAF!$A$2:$A$251,0))),NA())</f>
        <v>#N/A</v>
      </c>
      <c r="J252" s="25" t="e">
        <f>IFERROR(IF(AND(ISERROR($E253),ISERROR(INDEX(RestSAF!F$2:F$251,MATCH(RestSA!$C252,RestSAF!$A$2:$A$251,0)))),$E252,INDEX(RestSAF!F$2:F$251,MATCH(RestSA!$C252,RestSAF!$A$2:$A$251,0))),NA())</f>
        <v>#N/A</v>
      </c>
      <c r="K252" s="25"/>
      <c r="L252" s="26"/>
      <c r="M252" s="25"/>
      <c r="N252" s="56">
        <f>E252/GrocerySA!E252</f>
        <v>0.94102726696258721</v>
      </c>
      <c r="O252" s="25"/>
      <c r="P252" s="26"/>
      <c r="Q252" s="25"/>
      <c r="R252" s="56">
        <f>E252+GrocerySA!E252</f>
        <v>91830</v>
      </c>
      <c r="AD252" s="28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</row>
    <row r="253" spans="1:44" x14ac:dyDescent="0.25">
      <c r="A253" s="23">
        <f t="shared" si="14"/>
        <v>12</v>
      </c>
      <c r="B253" s="23">
        <f t="shared" si="15"/>
        <v>2012</v>
      </c>
      <c r="C253" s="23">
        <v>252</v>
      </c>
      <c r="D253" s="24">
        <v>41244</v>
      </c>
      <c r="E253" s="25">
        <f>IF(ISBLANK(table!G253),NA(),table!G253)</f>
        <v>44538</v>
      </c>
      <c r="F253" s="25" t="e">
        <f>IFERROR(IF(AND(ISERROR($E254),ISERROR(INDEX(RestSAF!E$2:E$251,MATCH(RestSA!$C253,RestSAF!$A$2:$A$251,0)))),$E253,INDEX(RestSAF!E$2:E$251,MATCH(RestSA!$C253,RestSAF!$A$2:$A$251,0))),NA())</f>
        <v>#N/A</v>
      </c>
      <c r="G253" s="25" t="e">
        <f>IFERROR(IF(AND(ISERROR($E254),ISERROR(INDEX(RestSAF!C$2:C$251,MATCH(RestSA!$C253,RestSAF!$A$2:$A$251,0)))),$E253,INDEX(RestSAF!C$2:C$251,MATCH(RestSA!$C253,RestSAF!$A$2:$A$251,0))),NA())</f>
        <v>#N/A</v>
      </c>
      <c r="H253" s="26" t="e">
        <f>IFERROR(IF(AND(ISERROR($E254),ISERROR(INDEX(RestSAF!B$2:B$251,MATCH(RestSA!$C253,RestSAF!$A$2:$A$251,0)))),$E253,INDEX(RestSAF!B$2:B$251,MATCH(RestSA!$C253,RestSAF!$A$2:$A$251,0))),NA())</f>
        <v>#N/A</v>
      </c>
      <c r="I253" s="25" t="e">
        <f>IFERROR(IF(AND(ISERROR($E254),ISERROR(INDEX(RestSAF!D$2:D$251,MATCH(RestSA!$C253,RestSAF!$A$2:$A$251,0)))),$E253,INDEX(RestSAF!D$2:D$251,MATCH(RestSA!$C253,RestSAF!$A$2:$A$251,0))),NA())</f>
        <v>#N/A</v>
      </c>
      <c r="J253" s="25" t="e">
        <f>IFERROR(IF(AND(ISERROR($E254),ISERROR(INDEX(RestSAF!F$2:F$251,MATCH(RestSA!$C253,RestSAF!$A$2:$A$251,0)))),$E253,INDEX(RestSAF!F$2:F$251,MATCH(RestSA!$C253,RestSAF!$A$2:$A$251,0))),NA())</f>
        <v>#N/A</v>
      </c>
      <c r="K253" s="25"/>
      <c r="L253" s="26"/>
      <c r="M253" s="25"/>
      <c r="N253" s="56">
        <f>E253/GrocerySA!E253</f>
        <v>0.94476263204785538</v>
      </c>
      <c r="O253" s="25"/>
      <c r="P253" s="26"/>
      <c r="Q253" s="25"/>
      <c r="R253" s="56">
        <f>E253+GrocerySA!E253</f>
        <v>91680</v>
      </c>
      <c r="AD253" s="28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</row>
    <row r="254" spans="1:44" x14ac:dyDescent="0.25">
      <c r="A254" s="23">
        <f t="shared" si="14"/>
        <v>1</v>
      </c>
      <c r="B254" s="23">
        <f t="shared" si="15"/>
        <v>2013</v>
      </c>
      <c r="C254" s="23">
        <v>253</v>
      </c>
      <c r="D254" s="24">
        <v>41275</v>
      </c>
      <c r="E254" s="25">
        <f>IF(ISBLANK(table!G254),NA(),table!G254)</f>
        <v>45143</v>
      </c>
      <c r="F254" s="25" t="e">
        <f>IFERROR(IF(AND(ISERROR($E255),ISERROR(INDEX(RestSAF!E$2:E$251,MATCH(RestSA!$C254,RestSAF!$A$2:$A$251,0)))),$E254,INDEX(RestSAF!E$2:E$251,MATCH(RestSA!$C254,RestSAF!$A$2:$A$251,0))),NA())</f>
        <v>#N/A</v>
      </c>
      <c r="G254" s="25" t="e">
        <f>IFERROR(IF(AND(ISERROR($E255),ISERROR(INDEX(RestSAF!C$2:C$251,MATCH(RestSA!$C254,RestSAF!$A$2:$A$251,0)))),$E254,INDEX(RestSAF!C$2:C$251,MATCH(RestSA!$C254,RestSAF!$A$2:$A$251,0))),NA())</f>
        <v>#N/A</v>
      </c>
      <c r="H254" s="26" t="e">
        <f>IFERROR(IF(AND(ISERROR($E255),ISERROR(INDEX(RestSAF!B$2:B$251,MATCH(RestSA!$C254,RestSAF!$A$2:$A$251,0)))),$E254,INDEX(RestSAF!B$2:B$251,MATCH(RestSA!$C254,RestSAF!$A$2:$A$251,0))),NA())</f>
        <v>#N/A</v>
      </c>
      <c r="I254" s="25" t="e">
        <f>IFERROR(IF(AND(ISERROR($E255),ISERROR(INDEX(RestSAF!D$2:D$251,MATCH(RestSA!$C254,RestSAF!$A$2:$A$251,0)))),$E254,INDEX(RestSAF!D$2:D$251,MATCH(RestSA!$C254,RestSAF!$A$2:$A$251,0))),NA())</f>
        <v>#N/A</v>
      </c>
      <c r="J254" s="25" t="e">
        <f>IFERROR(IF(AND(ISERROR($E255),ISERROR(INDEX(RestSAF!F$2:F$251,MATCH(RestSA!$C254,RestSAF!$A$2:$A$251,0)))),$E254,INDEX(RestSAF!F$2:F$251,MATCH(RestSA!$C254,RestSAF!$A$2:$A$251,0))),NA())</f>
        <v>#N/A</v>
      </c>
      <c r="K254" s="25"/>
      <c r="L254" s="26"/>
      <c r="M254" s="25"/>
      <c r="N254" s="56">
        <f>E254/GrocerySA!E254</f>
        <v>0.95474060444557241</v>
      </c>
      <c r="O254" s="25"/>
      <c r="P254" s="26"/>
      <c r="Q254" s="25"/>
      <c r="R254" s="56">
        <f>E254+GrocerySA!E254</f>
        <v>92426</v>
      </c>
      <c r="AD254" s="28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</row>
    <row r="255" spans="1:44" x14ac:dyDescent="0.25">
      <c r="A255" s="23">
        <f t="shared" si="14"/>
        <v>2</v>
      </c>
      <c r="B255" s="23">
        <f t="shared" si="15"/>
        <v>2013</v>
      </c>
      <c r="C255" s="23">
        <v>254</v>
      </c>
      <c r="D255" s="24">
        <v>41306</v>
      </c>
      <c r="E255" s="25">
        <f>IF(ISBLANK(table!G255),NA(),table!G255)</f>
        <v>44868</v>
      </c>
      <c r="F255" s="25" t="e">
        <f>IFERROR(IF(AND(ISERROR($E256),ISERROR(INDEX(RestSAF!E$2:E$251,MATCH(RestSA!$C255,RestSAF!$A$2:$A$251,0)))),$E255,INDEX(RestSAF!E$2:E$251,MATCH(RestSA!$C255,RestSAF!$A$2:$A$251,0))),NA())</f>
        <v>#N/A</v>
      </c>
      <c r="G255" s="25" t="e">
        <f>IFERROR(IF(AND(ISERROR($E256),ISERROR(INDEX(RestSAF!C$2:C$251,MATCH(RestSA!$C255,RestSAF!$A$2:$A$251,0)))),$E255,INDEX(RestSAF!C$2:C$251,MATCH(RestSA!$C255,RestSAF!$A$2:$A$251,0))),NA())</f>
        <v>#N/A</v>
      </c>
      <c r="H255" s="26" t="e">
        <f>IFERROR(IF(AND(ISERROR($E256),ISERROR(INDEX(RestSAF!B$2:B$251,MATCH(RestSA!$C255,RestSAF!$A$2:$A$251,0)))),$E255,INDEX(RestSAF!B$2:B$251,MATCH(RestSA!$C255,RestSAF!$A$2:$A$251,0))),NA())</f>
        <v>#N/A</v>
      </c>
      <c r="I255" s="25" t="e">
        <f>IFERROR(IF(AND(ISERROR($E256),ISERROR(INDEX(RestSAF!D$2:D$251,MATCH(RestSA!$C255,RestSAF!$A$2:$A$251,0)))),$E255,INDEX(RestSAF!D$2:D$251,MATCH(RestSA!$C255,RestSAF!$A$2:$A$251,0))),NA())</f>
        <v>#N/A</v>
      </c>
      <c r="J255" s="25" t="e">
        <f>IFERROR(IF(AND(ISERROR($E256),ISERROR(INDEX(RestSAF!F$2:F$251,MATCH(RestSA!$C255,RestSAF!$A$2:$A$251,0)))),$E255,INDEX(RestSAF!F$2:F$251,MATCH(RestSA!$C255,RestSAF!$A$2:$A$251,0))),NA())</f>
        <v>#N/A</v>
      </c>
      <c r="K255" s="25"/>
      <c r="L255" s="26"/>
      <c r="M255" s="25"/>
      <c r="N255" s="56">
        <f>E255/GrocerySA!E255</f>
        <v>0.94005740744620669</v>
      </c>
      <c r="O255" s="25"/>
      <c r="P255" s="26"/>
      <c r="Q255" s="25"/>
      <c r="R255" s="56">
        <f>E255+GrocerySA!E255</f>
        <v>92597</v>
      </c>
      <c r="AD255" s="28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</row>
    <row r="256" spans="1:44" x14ac:dyDescent="0.25">
      <c r="A256" s="23">
        <f t="shared" si="14"/>
        <v>3</v>
      </c>
      <c r="B256" s="23">
        <f t="shared" si="15"/>
        <v>2013</v>
      </c>
      <c r="C256" s="23">
        <v>255</v>
      </c>
      <c r="D256" s="24">
        <v>41334</v>
      </c>
      <c r="E256" s="25">
        <f>IF(ISBLANK(table!G256),NA(),table!G256)</f>
        <v>45054</v>
      </c>
      <c r="F256" s="25" t="e">
        <f>IFERROR(IF(AND(ISERROR($E257),ISERROR(INDEX(RestSAF!E$2:E$251,MATCH(RestSA!$C256,RestSAF!$A$2:$A$251,0)))),$E256,INDEX(RestSAF!E$2:E$251,MATCH(RestSA!$C256,RestSAF!$A$2:$A$251,0))),NA())</f>
        <v>#N/A</v>
      </c>
      <c r="G256" s="25" t="e">
        <f>IFERROR(IF(AND(ISERROR($E257),ISERROR(INDEX(RestSAF!C$2:C$251,MATCH(RestSA!$C256,RestSAF!$A$2:$A$251,0)))),$E256,INDEX(RestSAF!C$2:C$251,MATCH(RestSA!$C256,RestSAF!$A$2:$A$251,0))),NA())</f>
        <v>#N/A</v>
      </c>
      <c r="H256" s="26" t="e">
        <f>IFERROR(IF(AND(ISERROR($E257),ISERROR(INDEX(RestSAF!B$2:B$251,MATCH(RestSA!$C256,RestSAF!$A$2:$A$251,0)))),$E256,INDEX(RestSAF!B$2:B$251,MATCH(RestSA!$C256,RestSAF!$A$2:$A$251,0))),NA())</f>
        <v>#N/A</v>
      </c>
      <c r="I256" s="25" t="e">
        <f>IFERROR(IF(AND(ISERROR($E257),ISERROR(INDEX(RestSAF!D$2:D$251,MATCH(RestSA!$C256,RestSAF!$A$2:$A$251,0)))),$E256,INDEX(RestSAF!D$2:D$251,MATCH(RestSA!$C256,RestSAF!$A$2:$A$251,0))),NA())</f>
        <v>#N/A</v>
      </c>
      <c r="J256" s="25" t="e">
        <f>IFERROR(IF(AND(ISERROR($E257),ISERROR(INDEX(RestSAF!F$2:F$251,MATCH(RestSA!$C256,RestSAF!$A$2:$A$251,0)))),$E256,INDEX(RestSAF!F$2:F$251,MATCH(RestSA!$C256,RestSAF!$A$2:$A$251,0))),NA())</f>
        <v>#N/A</v>
      </c>
      <c r="K256" s="25"/>
      <c r="L256" s="26"/>
      <c r="M256" s="25"/>
      <c r="N256" s="56">
        <f>E256/GrocerySA!E256</f>
        <v>0.94603561229632116</v>
      </c>
      <c r="O256" s="25"/>
      <c r="P256" s="26"/>
      <c r="Q256" s="25"/>
      <c r="R256" s="56">
        <f>E256+GrocerySA!E256</f>
        <v>92678</v>
      </c>
      <c r="AD256" s="28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</row>
    <row r="257" spans="1:44" x14ac:dyDescent="0.25">
      <c r="A257" s="23">
        <f t="shared" si="14"/>
        <v>4</v>
      </c>
      <c r="B257" s="23">
        <f t="shared" si="15"/>
        <v>2013</v>
      </c>
      <c r="C257" s="23">
        <v>256</v>
      </c>
      <c r="D257" s="24">
        <v>41365</v>
      </c>
      <c r="E257" s="25">
        <f>IF(ISBLANK(table!G257),NA(),table!G257)</f>
        <v>44725</v>
      </c>
      <c r="F257" s="25" t="e">
        <f>IFERROR(IF(AND(ISERROR($E258),ISERROR(INDEX(RestSAF!E$2:E$251,MATCH(RestSA!$C257,RestSAF!$A$2:$A$251,0)))),$E257,INDEX(RestSAF!E$2:E$251,MATCH(RestSA!$C257,RestSAF!$A$2:$A$251,0))),NA())</f>
        <v>#N/A</v>
      </c>
      <c r="G257" s="25" t="e">
        <f>IFERROR(IF(AND(ISERROR($E258),ISERROR(INDEX(RestSAF!C$2:C$251,MATCH(RestSA!$C257,RestSAF!$A$2:$A$251,0)))),$E257,INDEX(RestSAF!C$2:C$251,MATCH(RestSA!$C257,RestSAF!$A$2:$A$251,0))),NA())</f>
        <v>#N/A</v>
      </c>
      <c r="H257" s="26" t="e">
        <f>IFERROR(IF(AND(ISERROR($E258),ISERROR(INDEX(RestSAF!B$2:B$251,MATCH(RestSA!$C257,RestSAF!$A$2:$A$251,0)))),$E257,INDEX(RestSAF!B$2:B$251,MATCH(RestSA!$C257,RestSAF!$A$2:$A$251,0))),NA())</f>
        <v>#N/A</v>
      </c>
      <c r="I257" s="25" t="e">
        <f>IFERROR(IF(AND(ISERROR($E258),ISERROR(INDEX(RestSAF!D$2:D$251,MATCH(RestSA!$C257,RestSAF!$A$2:$A$251,0)))),$E257,INDEX(RestSAF!D$2:D$251,MATCH(RestSA!$C257,RestSAF!$A$2:$A$251,0))),NA())</f>
        <v>#N/A</v>
      </c>
      <c r="J257" s="25" t="e">
        <f>IFERROR(IF(AND(ISERROR($E258),ISERROR(INDEX(RestSAF!F$2:F$251,MATCH(RestSA!$C257,RestSAF!$A$2:$A$251,0)))),$E257,INDEX(RestSAF!F$2:F$251,MATCH(RestSA!$C257,RestSAF!$A$2:$A$251,0))),NA())</f>
        <v>#N/A</v>
      </c>
      <c r="K257" s="25"/>
      <c r="L257" s="26"/>
      <c r="M257" s="25"/>
      <c r="N257" s="56">
        <f>E257/GrocerySA!E257</f>
        <v>0.94542033948464288</v>
      </c>
      <c r="O257" s="25"/>
      <c r="P257" s="26"/>
      <c r="Q257" s="25"/>
      <c r="R257" s="56">
        <f>E257+GrocerySA!E257</f>
        <v>92032</v>
      </c>
      <c r="AD257" s="28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</row>
    <row r="258" spans="1:44" x14ac:dyDescent="0.25">
      <c r="A258" s="23">
        <f t="shared" si="14"/>
        <v>5</v>
      </c>
      <c r="B258" s="23">
        <f t="shared" si="15"/>
        <v>2013</v>
      </c>
      <c r="C258" s="23">
        <v>257</v>
      </c>
      <c r="D258" s="24">
        <v>41395</v>
      </c>
      <c r="E258" s="25">
        <f>IF(ISBLANK(table!G258),NA(),table!G258)</f>
        <v>44818</v>
      </c>
      <c r="F258" s="25" t="e">
        <f>IFERROR(IF(AND(ISERROR($E259),ISERROR(INDEX(RestSAF!E$2:E$251,MATCH(RestSA!$C258,RestSAF!$A$2:$A$251,0)))),$E258,INDEX(RestSAF!E$2:E$251,MATCH(RestSA!$C258,RestSAF!$A$2:$A$251,0))),NA())</f>
        <v>#N/A</v>
      </c>
      <c r="G258" s="25" t="e">
        <f>IFERROR(IF(AND(ISERROR($E259),ISERROR(INDEX(RestSAF!C$2:C$251,MATCH(RestSA!$C258,RestSAF!$A$2:$A$251,0)))),$E258,INDEX(RestSAF!C$2:C$251,MATCH(RestSA!$C258,RestSAF!$A$2:$A$251,0))),NA())</f>
        <v>#N/A</v>
      </c>
      <c r="H258" s="26" t="e">
        <f>IFERROR(IF(AND(ISERROR($E259),ISERROR(INDEX(RestSAF!B$2:B$251,MATCH(RestSA!$C258,RestSAF!$A$2:$A$251,0)))),$E258,INDEX(RestSAF!B$2:B$251,MATCH(RestSA!$C258,RestSAF!$A$2:$A$251,0))),NA())</f>
        <v>#N/A</v>
      </c>
      <c r="I258" s="25" t="e">
        <f>IFERROR(IF(AND(ISERROR($E259),ISERROR(INDEX(RestSAF!D$2:D$251,MATCH(RestSA!$C258,RestSAF!$A$2:$A$251,0)))),$E258,INDEX(RestSAF!D$2:D$251,MATCH(RestSA!$C258,RestSAF!$A$2:$A$251,0))),NA())</f>
        <v>#N/A</v>
      </c>
      <c r="J258" s="25" t="e">
        <f>IFERROR(IF(AND(ISERROR($E259),ISERROR(INDEX(RestSAF!F$2:F$251,MATCH(RestSA!$C258,RestSAF!$A$2:$A$251,0)))),$E258,INDEX(RestSAF!F$2:F$251,MATCH(RestSA!$C258,RestSAF!$A$2:$A$251,0))),NA())</f>
        <v>#N/A</v>
      </c>
      <c r="K258" s="25"/>
      <c r="L258" s="26"/>
      <c r="M258" s="25"/>
      <c r="N258" s="56">
        <f>E258/GrocerySA!E258</f>
        <v>0.9376150627615063</v>
      </c>
      <c r="O258" s="25"/>
      <c r="P258" s="26"/>
      <c r="Q258" s="25"/>
      <c r="R258" s="56">
        <f>E258+GrocerySA!E258</f>
        <v>92618</v>
      </c>
      <c r="AD258" s="28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</row>
    <row r="259" spans="1:44" x14ac:dyDescent="0.25">
      <c r="A259" s="23">
        <f t="shared" ref="A259:A322" si="16">MONTH(D259)</f>
        <v>6</v>
      </c>
      <c r="B259" s="23">
        <f t="shared" ref="B259:B322" si="17">YEAR(D259)</f>
        <v>2013</v>
      </c>
      <c r="C259" s="23">
        <v>258</v>
      </c>
      <c r="D259" s="24">
        <v>41426</v>
      </c>
      <c r="E259" s="25">
        <f>IF(ISBLANK(table!G259),NA(),table!G259)</f>
        <v>44703</v>
      </c>
      <c r="F259" s="25" t="e">
        <f>IFERROR(IF(AND(ISERROR($E260),ISERROR(INDEX(RestSAF!E$2:E$251,MATCH(RestSA!$C259,RestSAF!$A$2:$A$251,0)))),$E259,INDEX(RestSAF!E$2:E$251,MATCH(RestSA!$C259,RestSAF!$A$2:$A$251,0))),NA())</f>
        <v>#N/A</v>
      </c>
      <c r="G259" s="25" t="e">
        <f>IFERROR(IF(AND(ISERROR($E260),ISERROR(INDEX(RestSAF!C$2:C$251,MATCH(RestSA!$C259,RestSAF!$A$2:$A$251,0)))),$E259,INDEX(RestSAF!C$2:C$251,MATCH(RestSA!$C259,RestSAF!$A$2:$A$251,0))),NA())</f>
        <v>#N/A</v>
      </c>
      <c r="H259" s="26" t="e">
        <f>IFERROR(IF(AND(ISERROR($E260),ISERROR(INDEX(RestSAF!B$2:B$251,MATCH(RestSA!$C259,RestSAF!$A$2:$A$251,0)))),$E259,INDEX(RestSAF!B$2:B$251,MATCH(RestSA!$C259,RestSAF!$A$2:$A$251,0))),NA())</f>
        <v>#N/A</v>
      </c>
      <c r="I259" s="25" t="e">
        <f>IFERROR(IF(AND(ISERROR($E260),ISERROR(INDEX(RestSAF!D$2:D$251,MATCH(RestSA!$C259,RestSAF!$A$2:$A$251,0)))),$E259,INDEX(RestSAF!D$2:D$251,MATCH(RestSA!$C259,RestSAF!$A$2:$A$251,0))),NA())</f>
        <v>#N/A</v>
      </c>
      <c r="J259" s="25" t="e">
        <f>IFERROR(IF(AND(ISERROR($E260),ISERROR(INDEX(RestSAF!F$2:F$251,MATCH(RestSA!$C259,RestSAF!$A$2:$A$251,0)))),$E259,INDEX(RestSAF!F$2:F$251,MATCH(RestSA!$C259,RestSAF!$A$2:$A$251,0))),NA())</f>
        <v>#N/A</v>
      </c>
      <c r="K259" s="25"/>
      <c r="L259" s="26"/>
      <c r="M259" s="25"/>
      <c r="N259" s="56">
        <f>E259/GrocerySA!E259</f>
        <v>0.93536575159022428</v>
      </c>
      <c r="O259" s="25"/>
      <c r="P259" s="26"/>
      <c r="Q259" s="25"/>
      <c r="R259" s="56">
        <f>E259+GrocerySA!E259</f>
        <v>92495</v>
      </c>
      <c r="AD259" s="28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</row>
    <row r="260" spans="1:44" x14ac:dyDescent="0.25">
      <c r="A260" s="23">
        <f t="shared" si="16"/>
        <v>7</v>
      </c>
      <c r="B260" s="23">
        <f t="shared" si="17"/>
        <v>2013</v>
      </c>
      <c r="C260" s="23">
        <v>259</v>
      </c>
      <c r="D260" s="24">
        <v>41456</v>
      </c>
      <c r="E260" s="25">
        <f>IF(ISBLANK(table!G260),NA(),table!G260)</f>
        <v>45053</v>
      </c>
      <c r="F260" s="25" t="e">
        <f>IFERROR(IF(AND(ISERROR($E261),ISERROR(INDEX(RestSAF!E$2:E$251,MATCH(RestSA!$C260,RestSAF!$A$2:$A$251,0)))),$E260,INDEX(RestSAF!E$2:E$251,MATCH(RestSA!$C260,RestSAF!$A$2:$A$251,0))),NA())</f>
        <v>#N/A</v>
      </c>
      <c r="G260" s="25" t="e">
        <f>IFERROR(IF(AND(ISERROR($E261),ISERROR(INDEX(RestSAF!C$2:C$251,MATCH(RestSA!$C260,RestSAF!$A$2:$A$251,0)))),$E260,INDEX(RestSAF!C$2:C$251,MATCH(RestSA!$C260,RestSAF!$A$2:$A$251,0))),NA())</f>
        <v>#N/A</v>
      </c>
      <c r="H260" s="26" t="e">
        <f>IFERROR(IF(AND(ISERROR($E261),ISERROR(INDEX(RestSAF!B$2:B$251,MATCH(RestSA!$C260,RestSAF!$A$2:$A$251,0)))),$E260,INDEX(RestSAF!B$2:B$251,MATCH(RestSA!$C260,RestSAF!$A$2:$A$251,0))),NA())</f>
        <v>#N/A</v>
      </c>
      <c r="I260" s="25" t="e">
        <f>IFERROR(IF(AND(ISERROR($E261),ISERROR(INDEX(RestSAF!D$2:D$251,MATCH(RestSA!$C260,RestSAF!$A$2:$A$251,0)))),$E260,INDEX(RestSAF!D$2:D$251,MATCH(RestSA!$C260,RestSAF!$A$2:$A$251,0))),NA())</f>
        <v>#N/A</v>
      </c>
      <c r="J260" s="25" t="e">
        <f>IFERROR(IF(AND(ISERROR($E261),ISERROR(INDEX(RestSAF!F$2:F$251,MATCH(RestSA!$C260,RestSAF!$A$2:$A$251,0)))),$E260,INDEX(RestSAF!F$2:F$251,MATCH(RestSA!$C260,RestSAF!$A$2:$A$251,0))),NA())</f>
        <v>#N/A</v>
      </c>
      <c r="K260" s="25"/>
      <c r="L260" s="26"/>
      <c r="M260" s="25"/>
      <c r="N260" s="56">
        <f>E260/GrocerySA!E260</f>
        <v>0.93663333402631965</v>
      </c>
      <c r="O260" s="25"/>
      <c r="P260" s="26"/>
      <c r="Q260" s="25"/>
      <c r="R260" s="56">
        <f>E260+GrocerySA!E260</f>
        <v>93154</v>
      </c>
      <c r="AD260" s="28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</row>
    <row r="261" spans="1:44" x14ac:dyDescent="0.25">
      <c r="A261" s="23">
        <f t="shared" si="16"/>
        <v>8</v>
      </c>
      <c r="B261" s="23">
        <f t="shared" si="17"/>
        <v>2013</v>
      </c>
      <c r="C261" s="23">
        <v>260</v>
      </c>
      <c r="D261" s="24">
        <v>41487</v>
      </c>
      <c r="E261" s="25">
        <f>IF(ISBLANK(table!G261),NA(),table!G261)</f>
        <v>45156</v>
      </c>
      <c r="F261" s="25" t="e">
        <f>IFERROR(IF(AND(ISERROR($E262),ISERROR(INDEX(RestSAF!E$2:E$251,MATCH(RestSA!$C261,RestSAF!$A$2:$A$251,0)))),$E261,INDEX(RestSAF!E$2:E$251,MATCH(RestSA!$C261,RestSAF!$A$2:$A$251,0))),NA())</f>
        <v>#N/A</v>
      </c>
      <c r="G261" s="25" t="e">
        <f>IFERROR(IF(AND(ISERROR($E262),ISERROR(INDEX(RestSAF!C$2:C$251,MATCH(RestSA!$C261,RestSAF!$A$2:$A$251,0)))),$E261,INDEX(RestSAF!C$2:C$251,MATCH(RestSA!$C261,RestSAF!$A$2:$A$251,0))),NA())</f>
        <v>#N/A</v>
      </c>
      <c r="H261" s="26" t="e">
        <f>IFERROR(IF(AND(ISERROR($E262),ISERROR(INDEX(RestSAF!B$2:B$251,MATCH(RestSA!$C261,RestSAF!$A$2:$A$251,0)))),$E261,INDEX(RestSAF!B$2:B$251,MATCH(RestSA!$C261,RestSAF!$A$2:$A$251,0))),NA())</f>
        <v>#N/A</v>
      </c>
      <c r="I261" s="25" t="e">
        <f>IFERROR(IF(AND(ISERROR($E262),ISERROR(INDEX(RestSAF!D$2:D$251,MATCH(RestSA!$C261,RestSAF!$A$2:$A$251,0)))),$E261,INDEX(RestSAF!D$2:D$251,MATCH(RestSA!$C261,RestSAF!$A$2:$A$251,0))),NA())</f>
        <v>#N/A</v>
      </c>
      <c r="J261" s="25" t="e">
        <f>IFERROR(IF(AND(ISERROR($E262),ISERROR(INDEX(RestSAF!F$2:F$251,MATCH(RestSA!$C261,RestSAF!$A$2:$A$251,0)))),$E261,INDEX(RestSAF!F$2:F$251,MATCH(RestSA!$C261,RestSAF!$A$2:$A$251,0))),NA())</f>
        <v>#N/A</v>
      </c>
      <c r="K261" s="25"/>
      <c r="L261" s="26"/>
      <c r="M261" s="25"/>
      <c r="N261" s="56">
        <f>E261/GrocerySA!E261</f>
        <v>0.93717701263931263</v>
      </c>
      <c r="O261" s="25"/>
      <c r="P261" s="26"/>
      <c r="Q261" s="25"/>
      <c r="R261" s="56">
        <f>E261+GrocerySA!E261</f>
        <v>93339</v>
      </c>
      <c r="AD261" s="28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</row>
    <row r="262" spans="1:44" x14ac:dyDescent="0.25">
      <c r="A262" s="23">
        <f t="shared" si="16"/>
        <v>9</v>
      </c>
      <c r="B262" s="23">
        <f t="shared" si="17"/>
        <v>2013</v>
      </c>
      <c r="C262" s="23">
        <v>261</v>
      </c>
      <c r="D262" s="24">
        <v>41518</v>
      </c>
      <c r="E262" s="25">
        <f>IF(ISBLANK(table!G262),NA(),table!G262)</f>
        <v>45346</v>
      </c>
      <c r="F262" s="25" t="e">
        <f>IFERROR(IF(AND(ISERROR($E263),ISERROR(INDEX(RestSAF!E$2:E$251,MATCH(RestSA!$C262,RestSAF!$A$2:$A$251,0)))),$E262,INDEX(RestSAF!E$2:E$251,MATCH(RestSA!$C262,RestSAF!$A$2:$A$251,0))),NA())</f>
        <v>#N/A</v>
      </c>
      <c r="G262" s="25" t="e">
        <f>IFERROR(IF(AND(ISERROR($E263),ISERROR(INDEX(RestSAF!C$2:C$251,MATCH(RestSA!$C262,RestSAF!$A$2:$A$251,0)))),$E262,INDEX(RestSAF!C$2:C$251,MATCH(RestSA!$C262,RestSAF!$A$2:$A$251,0))),NA())</f>
        <v>#N/A</v>
      </c>
      <c r="H262" s="26" t="e">
        <f>IFERROR(IF(AND(ISERROR($E263),ISERROR(INDEX(RestSAF!B$2:B$251,MATCH(RestSA!$C262,RestSAF!$A$2:$A$251,0)))),$E262,INDEX(RestSAF!B$2:B$251,MATCH(RestSA!$C262,RestSAF!$A$2:$A$251,0))),NA())</f>
        <v>#N/A</v>
      </c>
      <c r="I262" s="25" t="e">
        <f>IFERROR(IF(AND(ISERROR($E263),ISERROR(INDEX(RestSAF!D$2:D$251,MATCH(RestSA!$C262,RestSAF!$A$2:$A$251,0)))),$E262,INDEX(RestSAF!D$2:D$251,MATCH(RestSA!$C262,RestSAF!$A$2:$A$251,0))),NA())</f>
        <v>#N/A</v>
      </c>
      <c r="J262" s="25" t="e">
        <f>IFERROR(IF(AND(ISERROR($E263),ISERROR(INDEX(RestSAF!F$2:F$251,MATCH(RestSA!$C262,RestSAF!$A$2:$A$251,0)))),$E262,INDEX(RestSAF!F$2:F$251,MATCH(RestSA!$C262,RestSAF!$A$2:$A$251,0))),NA())</f>
        <v>#N/A</v>
      </c>
      <c r="K262" s="25"/>
      <c r="L262" s="26"/>
      <c r="M262" s="25"/>
      <c r="N262" s="56">
        <f>E262/GrocerySA!E262</f>
        <v>0.93903499689376679</v>
      </c>
      <c r="O262" s="25"/>
      <c r="P262" s="26"/>
      <c r="Q262" s="25"/>
      <c r="R262" s="56">
        <f>E262+GrocerySA!E262</f>
        <v>93636</v>
      </c>
      <c r="AD262" s="28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</row>
    <row r="263" spans="1:44" x14ac:dyDescent="0.25">
      <c r="A263" s="23">
        <f t="shared" si="16"/>
        <v>10</v>
      </c>
      <c r="B263" s="23">
        <f t="shared" si="17"/>
        <v>2013</v>
      </c>
      <c r="C263" s="23">
        <v>262</v>
      </c>
      <c r="D263" s="24">
        <v>41548</v>
      </c>
      <c r="E263" s="25">
        <f>IF(ISBLANK(table!G263),NA(),table!G263)</f>
        <v>45942</v>
      </c>
      <c r="F263" s="25" t="e">
        <f>IFERROR(IF(AND(ISERROR($E264),ISERROR(INDEX(RestSAF!E$2:E$251,MATCH(RestSA!$C263,RestSAF!$A$2:$A$251,0)))),$E263,INDEX(RestSAF!E$2:E$251,MATCH(RestSA!$C263,RestSAF!$A$2:$A$251,0))),NA())</f>
        <v>#N/A</v>
      </c>
      <c r="G263" s="25" t="e">
        <f>IFERROR(IF(AND(ISERROR($E264),ISERROR(INDEX(RestSAF!C$2:C$251,MATCH(RestSA!$C263,RestSAF!$A$2:$A$251,0)))),$E263,INDEX(RestSAF!C$2:C$251,MATCH(RestSA!$C263,RestSAF!$A$2:$A$251,0))),NA())</f>
        <v>#N/A</v>
      </c>
      <c r="H263" s="26" t="e">
        <f>IFERROR(IF(AND(ISERROR($E264),ISERROR(INDEX(RestSAF!B$2:B$251,MATCH(RestSA!$C263,RestSAF!$A$2:$A$251,0)))),$E263,INDEX(RestSAF!B$2:B$251,MATCH(RestSA!$C263,RestSAF!$A$2:$A$251,0))),NA())</f>
        <v>#N/A</v>
      </c>
      <c r="I263" s="25" t="e">
        <f>IFERROR(IF(AND(ISERROR($E264),ISERROR(INDEX(RestSAF!D$2:D$251,MATCH(RestSA!$C263,RestSAF!$A$2:$A$251,0)))),$E263,INDEX(RestSAF!D$2:D$251,MATCH(RestSA!$C263,RestSAF!$A$2:$A$251,0))),NA())</f>
        <v>#N/A</v>
      </c>
      <c r="J263" s="25" t="e">
        <f>IFERROR(IF(AND(ISERROR($E264),ISERROR(INDEX(RestSAF!F$2:F$251,MATCH(RestSA!$C263,RestSAF!$A$2:$A$251,0)))),$E263,INDEX(RestSAF!F$2:F$251,MATCH(RestSA!$C263,RestSAF!$A$2:$A$251,0))),NA())</f>
        <v>#N/A</v>
      </c>
      <c r="K263" s="25"/>
      <c r="L263" s="26"/>
      <c r="M263" s="25"/>
      <c r="N263" s="56">
        <f>E263/GrocerySA!E263</f>
        <v>0.94837231385339471</v>
      </c>
      <c r="O263" s="25"/>
      <c r="P263" s="26"/>
      <c r="Q263" s="25"/>
      <c r="R263" s="56">
        <f>E263+GrocerySA!E263</f>
        <v>94385</v>
      </c>
      <c r="AD263" s="28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</row>
    <row r="264" spans="1:44" x14ac:dyDescent="0.25">
      <c r="A264" s="23">
        <f t="shared" si="16"/>
        <v>11</v>
      </c>
      <c r="B264" s="23">
        <f t="shared" si="17"/>
        <v>2013</v>
      </c>
      <c r="C264" s="23">
        <v>263</v>
      </c>
      <c r="D264" s="24">
        <v>41579</v>
      </c>
      <c r="E264" s="25">
        <f>IF(ISBLANK(table!G264),NA(),table!G264)</f>
        <v>46748</v>
      </c>
      <c r="F264" s="25" t="e">
        <f>IFERROR(IF(AND(ISERROR($E265),ISERROR(INDEX(RestSAF!E$2:E$251,MATCH(RestSA!$C264,RestSAF!$A$2:$A$251,0)))),$E264,INDEX(RestSAF!E$2:E$251,MATCH(RestSA!$C264,RestSAF!$A$2:$A$251,0))),NA())</f>
        <v>#N/A</v>
      </c>
      <c r="G264" s="25" t="e">
        <f>IFERROR(IF(AND(ISERROR($E265),ISERROR(INDEX(RestSAF!C$2:C$251,MATCH(RestSA!$C264,RestSAF!$A$2:$A$251,0)))),$E264,INDEX(RestSAF!C$2:C$251,MATCH(RestSA!$C264,RestSAF!$A$2:$A$251,0))),NA())</f>
        <v>#N/A</v>
      </c>
      <c r="H264" s="26" t="e">
        <f>IFERROR(IF(AND(ISERROR($E265),ISERROR(INDEX(RestSAF!B$2:B$251,MATCH(RestSA!$C264,RestSAF!$A$2:$A$251,0)))),$E264,INDEX(RestSAF!B$2:B$251,MATCH(RestSA!$C264,RestSAF!$A$2:$A$251,0))),NA())</f>
        <v>#N/A</v>
      </c>
      <c r="I264" s="25" t="e">
        <f>IFERROR(IF(AND(ISERROR($E265),ISERROR(INDEX(RestSAF!D$2:D$251,MATCH(RestSA!$C264,RestSAF!$A$2:$A$251,0)))),$E264,INDEX(RestSAF!D$2:D$251,MATCH(RestSA!$C264,RestSAF!$A$2:$A$251,0))),NA())</f>
        <v>#N/A</v>
      </c>
      <c r="J264" s="25" t="e">
        <f>IFERROR(IF(AND(ISERROR($E265),ISERROR(INDEX(RestSAF!F$2:F$251,MATCH(RestSA!$C264,RestSAF!$A$2:$A$251,0)))),$E264,INDEX(RestSAF!F$2:F$251,MATCH(RestSA!$C264,RestSAF!$A$2:$A$251,0))),NA())</f>
        <v>#N/A</v>
      </c>
      <c r="K264" s="25"/>
      <c r="L264" s="26"/>
      <c r="M264" s="25"/>
      <c r="N264" s="56">
        <f>E264/GrocerySA!E264</f>
        <v>0.96401542490668757</v>
      </c>
      <c r="O264" s="25"/>
      <c r="P264" s="26"/>
      <c r="Q264" s="25"/>
      <c r="R264" s="56">
        <f>E264+GrocerySA!E264</f>
        <v>95241</v>
      </c>
      <c r="AD264" s="28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</row>
    <row r="265" spans="1:44" x14ac:dyDescent="0.25">
      <c r="A265" s="23">
        <f t="shared" si="16"/>
        <v>12</v>
      </c>
      <c r="B265" s="23">
        <f t="shared" si="17"/>
        <v>2013</v>
      </c>
      <c r="C265" s="23">
        <v>264</v>
      </c>
      <c r="D265" s="24">
        <v>41609</v>
      </c>
      <c r="E265" s="25">
        <f>IF(ISBLANK(table!G265),NA(),table!G265)</f>
        <v>46334</v>
      </c>
      <c r="F265" s="25" t="e">
        <f>IFERROR(IF(AND(ISERROR($E266),ISERROR(INDEX(RestSAF!E$2:E$251,MATCH(RestSA!$C265,RestSAF!$A$2:$A$251,0)))),$E265,INDEX(RestSAF!E$2:E$251,MATCH(RestSA!$C265,RestSAF!$A$2:$A$251,0))),NA())</f>
        <v>#N/A</v>
      </c>
      <c r="G265" s="25" t="e">
        <f>IFERROR(IF(AND(ISERROR($E266),ISERROR(INDEX(RestSAF!C$2:C$251,MATCH(RestSA!$C265,RestSAF!$A$2:$A$251,0)))),$E265,INDEX(RestSAF!C$2:C$251,MATCH(RestSA!$C265,RestSAF!$A$2:$A$251,0))),NA())</f>
        <v>#N/A</v>
      </c>
      <c r="H265" s="26" t="e">
        <f>IFERROR(IF(AND(ISERROR($E266),ISERROR(INDEX(RestSAF!B$2:B$251,MATCH(RestSA!$C265,RestSAF!$A$2:$A$251,0)))),$E265,INDEX(RestSAF!B$2:B$251,MATCH(RestSA!$C265,RestSAF!$A$2:$A$251,0))),NA())</f>
        <v>#N/A</v>
      </c>
      <c r="I265" s="25" t="e">
        <f>IFERROR(IF(AND(ISERROR($E266),ISERROR(INDEX(RestSAF!D$2:D$251,MATCH(RestSA!$C265,RestSAF!$A$2:$A$251,0)))),$E265,INDEX(RestSAF!D$2:D$251,MATCH(RestSA!$C265,RestSAF!$A$2:$A$251,0))),NA())</f>
        <v>#N/A</v>
      </c>
      <c r="J265" s="25" t="e">
        <f>IFERROR(IF(AND(ISERROR($E266),ISERROR(INDEX(RestSAF!F$2:F$251,MATCH(RestSA!$C265,RestSAF!$A$2:$A$251,0)))),$E265,INDEX(RestSAF!F$2:F$251,MATCH(RestSA!$C265,RestSAF!$A$2:$A$251,0))),NA())</f>
        <v>#N/A</v>
      </c>
      <c r="K265" s="25"/>
      <c r="L265" s="26"/>
      <c r="M265" s="25"/>
      <c r="N265" s="56">
        <f>E265/GrocerySA!E265</f>
        <v>0.94675112382509197</v>
      </c>
      <c r="O265" s="25"/>
      <c r="P265" s="26"/>
      <c r="Q265" s="25"/>
      <c r="R265" s="56">
        <f>E265+GrocerySA!E265</f>
        <v>95274</v>
      </c>
      <c r="AD265" s="28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</row>
    <row r="266" spans="1:44" x14ac:dyDescent="0.25">
      <c r="A266" s="23">
        <f t="shared" si="16"/>
        <v>1</v>
      </c>
      <c r="B266" s="23">
        <f t="shared" si="17"/>
        <v>2014</v>
      </c>
      <c r="C266" s="23">
        <v>265</v>
      </c>
      <c r="D266" s="24">
        <v>41640</v>
      </c>
      <c r="E266" s="25">
        <f>IF(ISBLANK(table!G266),NA(),table!G266)</f>
        <v>45918</v>
      </c>
      <c r="F266" s="25" t="e">
        <f>IFERROR(IF(AND(ISERROR($E267),ISERROR(INDEX(RestSAF!E$2:E$251,MATCH(RestSA!$C266,RestSAF!$A$2:$A$251,0)))),$E266,INDEX(RestSAF!E$2:E$251,MATCH(RestSA!$C266,RestSAF!$A$2:$A$251,0))),NA())</f>
        <v>#N/A</v>
      </c>
      <c r="G266" s="25" t="e">
        <f>IFERROR(IF(AND(ISERROR($E267),ISERROR(INDEX(RestSAF!C$2:C$251,MATCH(RestSA!$C266,RestSAF!$A$2:$A$251,0)))),$E266,INDEX(RestSAF!C$2:C$251,MATCH(RestSA!$C266,RestSAF!$A$2:$A$251,0))),NA())</f>
        <v>#N/A</v>
      </c>
      <c r="H266" s="26" t="e">
        <f>IFERROR(IF(AND(ISERROR($E267),ISERROR(INDEX(RestSAF!B$2:B$251,MATCH(RestSA!$C266,RestSAF!$A$2:$A$251,0)))),$E266,INDEX(RestSAF!B$2:B$251,MATCH(RestSA!$C266,RestSAF!$A$2:$A$251,0))),NA())</f>
        <v>#N/A</v>
      </c>
      <c r="I266" s="25" t="e">
        <f>IFERROR(IF(AND(ISERROR($E267),ISERROR(INDEX(RestSAF!D$2:D$251,MATCH(RestSA!$C266,RestSAF!$A$2:$A$251,0)))),$E266,INDEX(RestSAF!D$2:D$251,MATCH(RestSA!$C266,RestSAF!$A$2:$A$251,0))),NA())</f>
        <v>#N/A</v>
      </c>
      <c r="J266" s="25" t="e">
        <f>IFERROR(IF(AND(ISERROR($E267),ISERROR(INDEX(RestSAF!F$2:F$251,MATCH(RestSA!$C266,RestSAF!$A$2:$A$251,0)))),$E266,INDEX(RestSAF!F$2:F$251,MATCH(RestSA!$C266,RestSAF!$A$2:$A$251,0))),NA())</f>
        <v>#N/A</v>
      </c>
      <c r="K266" s="25"/>
      <c r="L266" s="26"/>
      <c r="M266" s="25"/>
      <c r="N266" s="56">
        <f>E266/GrocerySA!E266</f>
        <v>0.9346604787493894</v>
      </c>
      <c r="O266" s="25"/>
      <c r="P266" s="26"/>
      <c r="Q266" s="25"/>
      <c r="R266" s="56">
        <f>E266+GrocerySA!E266</f>
        <v>95046</v>
      </c>
      <c r="AD266" s="28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</row>
    <row r="267" spans="1:44" x14ac:dyDescent="0.25">
      <c r="A267" s="23">
        <f t="shared" si="16"/>
        <v>2</v>
      </c>
      <c r="B267" s="23">
        <f t="shared" si="17"/>
        <v>2014</v>
      </c>
      <c r="C267" s="23">
        <v>266</v>
      </c>
      <c r="D267" s="24">
        <v>41671</v>
      </c>
      <c r="E267" s="25">
        <f>IF(ISBLANK(table!G267),NA(),table!G267)</f>
        <v>46426</v>
      </c>
      <c r="F267" s="25" t="e">
        <f>IFERROR(IF(AND(ISERROR($E268),ISERROR(INDEX(RestSAF!E$2:E$251,MATCH(RestSA!$C267,RestSAF!$A$2:$A$251,0)))),$E267,INDEX(RestSAF!E$2:E$251,MATCH(RestSA!$C267,RestSAF!$A$2:$A$251,0))),NA())</f>
        <v>#N/A</v>
      </c>
      <c r="G267" s="25" t="e">
        <f>IFERROR(IF(AND(ISERROR($E268),ISERROR(INDEX(RestSAF!C$2:C$251,MATCH(RestSA!$C267,RestSAF!$A$2:$A$251,0)))),$E267,INDEX(RestSAF!C$2:C$251,MATCH(RestSA!$C267,RestSAF!$A$2:$A$251,0))),NA())</f>
        <v>#N/A</v>
      </c>
      <c r="H267" s="26" t="e">
        <f>IFERROR(IF(AND(ISERROR($E268),ISERROR(INDEX(RestSAF!B$2:B$251,MATCH(RestSA!$C267,RestSAF!$A$2:$A$251,0)))),$E267,INDEX(RestSAF!B$2:B$251,MATCH(RestSA!$C267,RestSAF!$A$2:$A$251,0))),NA())</f>
        <v>#N/A</v>
      </c>
      <c r="I267" s="25" t="e">
        <f>IFERROR(IF(AND(ISERROR($E268),ISERROR(INDEX(RestSAF!D$2:D$251,MATCH(RestSA!$C267,RestSAF!$A$2:$A$251,0)))),$E267,INDEX(RestSAF!D$2:D$251,MATCH(RestSA!$C267,RestSAF!$A$2:$A$251,0))),NA())</f>
        <v>#N/A</v>
      </c>
      <c r="J267" s="25" t="e">
        <f>IFERROR(IF(AND(ISERROR($E268),ISERROR(INDEX(RestSAF!F$2:F$251,MATCH(RestSA!$C267,RestSAF!$A$2:$A$251,0)))),$E267,INDEX(RestSAF!F$2:F$251,MATCH(RestSA!$C267,RestSAF!$A$2:$A$251,0))),NA())</f>
        <v>#N/A</v>
      </c>
      <c r="K267" s="25"/>
      <c r="L267" s="26"/>
      <c r="M267" s="25"/>
      <c r="N267" s="56">
        <f>E267/GrocerySA!E267</f>
        <v>0.94340696185812112</v>
      </c>
      <c r="O267" s="25"/>
      <c r="P267" s="26"/>
      <c r="Q267" s="25"/>
      <c r="R267" s="56">
        <f>E267+GrocerySA!E267</f>
        <v>95637</v>
      </c>
      <c r="AD267" s="28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</row>
    <row r="268" spans="1:44" x14ac:dyDescent="0.25">
      <c r="A268" s="23">
        <f t="shared" si="16"/>
        <v>3</v>
      </c>
      <c r="B268" s="23">
        <f t="shared" si="17"/>
        <v>2014</v>
      </c>
      <c r="C268" s="23">
        <v>267</v>
      </c>
      <c r="D268" s="24">
        <v>41699</v>
      </c>
      <c r="E268" s="25">
        <f>IF(ISBLANK(table!G268),NA(),table!G268)</f>
        <v>47064</v>
      </c>
      <c r="F268" s="25" t="e">
        <f>IFERROR(IF(AND(ISERROR($E269),ISERROR(INDEX(RestSAF!E$2:E$251,MATCH(RestSA!$C268,RestSAF!$A$2:$A$251,0)))),$E268,INDEX(RestSAF!E$2:E$251,MATCH(RestSA!$C268,RestSAF!$A$2:$A$251,0))),NA())</f>
        <v>#N/A</v>
      </c>
      <c r="G268" s="25" t="e">
        <f>IFERROR(IF(AND(ISERROR($E269),ISERROR(INDEX(RestSAF!C$2:C$251,MATCH(RestSA!$C268,RestSAF!$A$2:$A$251,0)))),$E268,INDEX(RestSAF!C$2:C$251,MATCH(RestSA!$C268,RestSAF!$A$2:$A$251,0))),NA())</f>
        <v>#N/A</v>
      </c>
      <c r="H268" s="26" t="e">
        <f>IFERROR(IF(AND(ISERROR($E269),ISERROR(INDEX(RestSAF!B$2:B$251,MATCH(RestSA!$C268,RestSAF!$A$2:$A$251,0)))),$E268,INDEX(RestSAF!B$2:B$251,MATCH(RestSA!$C268,RestSAF!$A$2:$A$251,0))),NA())</f>
        <v>#N/A</v>
      </c>
      <c r="I268" s="25" t="e">
        <f>IFERROR(IF(AND(ISERROR($E269),ISERROR(INDEX(RestSAF!D$2:D$251,MATCH(RestSA!$C268,RestSAF!$A$2:$A$251,0)))),$E268,INDEX(RestSAF!D$2:D$251,MATCH(RestSA!$C268,RestSAF!$A$2:$A$251,0))),NA())</f>
        <v>#N/A</v>
      </c>
      <c r="J268" s="25" t="e">
        <f>IFERROR(IF(AND(ISERROR($E269),ISERROR(INDEX(RestSAF!F$2:F$251,MATCH(RestSA!$C268,RestSAF!$A$2:$A$251,0)))),$E268,INDEX(RestSAF!F$2:F$251,MATCH(RestSA!$C268,RestSAF!$A$2:$A$251,0))),NA())</f>
        <v>#N/A</v>
      </c>
      <c r="K268" s="25"/>
      <c r="L268" s="26"/>
      <c r="M268" s="25"/>
      <c r="N268" s="56">
        <f>E268/GrocerySA!E268</f>
        <v>0.95569183283921533</v>
      </c>
      <c r="O268" s="25"/>
      <c r="P268" s="26"/>
      <c r="Q268" s="25"/>
      <c r="R268" s="56">
        <f>E268+GrocerySA!E268</f>
        <v>96310</v>
      </c>
      <c r="AD268" s="28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</row>
    <row r="269" spans="1:44" x14ac:dyDescent="0.25">
      <c r="A269" s="23">
        <f t="shared" si="16"/>
        <v>4</v>
      </c>
      <c r="B269" s="23">
        <f t="shared" si="17"/>
        <v>2014</v>
      </c>
      <c r="C269" s="23">
        <v>268</v>
      </c>
      <c r="D269" s="24">
        <v>41730</v>
      </c>
      <c r="E269" s="25">
        <f>IF(ISBLANK(table!G269),NA(),table!G269)</f>
        <v>47141</v>
      </c>
      <c r="F269" s="25" t="e">
        <f>IFERROR(IF(AND(ISERROR($E270),ISERROR(INDEX(RestSAF!E$2:E$251,MATCH(RestSA!$C269,RestSAF!$A$2:$A$251,0)))),$E269,INDEX(RestSAF!E$2:E$251,MATCH(RestSA!$C269,RestSAF!$A$2:$A$251,0))),NA())</f>
        <v>#N/A</v>
      </c>
      <c r="G269" s="25" t="e">
        <f>IFERROR(IF(AND(ISERROR($E270),ISERROR(INDEX(RestSAF!C$2:C$251,MATCH(RestSA!$C269,RestSAF!$A$2:$A$251,0)))),$E269,INDEX(RestSAF!C$2:C$251,MATCH(RestSA!$C269,RestSAF!$A$2:$A$251,0))),NA())</f>
        <v>#N/A</v>
      </c>
      <c r="H269" s="26" t="e">
        <f>IFERROR(IF(AND(ISERROR($E270),ISERROR(INDEX(RestSAF!B$2:B$251,MATCH(RestSA!$C269,RestSAF!$A$2:$A$251,0)))),$E269,INDEX(RestSAF!B$2:B$251,MATCH(RestSA!$C269,RestSAF!$A$2:$A$251,0))),NA())</f>
        <v>#N/A</v>
      </c>
      <c r="I269" s="25" t="e">
        <f>IFERROR(IF(AND(ISERROR($E270),ISERROR(INDEX(RestSAF!D$2:D$251,MATCH(RestSA!$C269,RestSAF!$A$2:$A$251,0)))),$E269,INDEX(RestSAF!D$2:D$251,MATCH(RestSA!$C269,RestSAF!$A$2:$A$251,0))),NA())</f>
        <v>#N/A</v>
      </c>
      <c r="J269" s="25" t="e">
        <f>IFERROR(IF(AND(ISERROR($E270),ISERROR(INDEX(RestSAF!F$2:F$251,MATCH(RestSA!$C269,RestSAF!$A$2:$A$251,0)))),$E269,INDEX(RestSAF!F$2:F$251,MATCH(RestSA!$C269,RestSAF!$A$2:$A$251,0))),NA())</f>
        <v>#N/A</v>
      </c>
      <c r="K269" s="25"/>
      <c r="L269" s="26"/>
      <c r="M269" s="25"/>
      <c r="N269" s="56">
        <f>E269/GrocerySA!E269</f>
        <v>0.95155527744696311</v>
      </c>
      <c r="O269" s="25"/>
      <c r="P269" s="26"/>
      <c r="Q269" s="25"/>
      <c r="R269" s="56">
        <f>E269+GrocerySA!E269</f>
        <v>96682</v>
      </c>
      <c r="AD269" s="28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</row>
    <row r="270" spans="1:44" x14ac:dyDescent="0.25">
      <c r="A270" s="23">
        <f t="shared" si="16"/>
        <v>5</v>
      </c>
      <c r="B270" s="23">
        <f t="shared" si="17"/>
        <v>2014</v>
      </c>
      <c r="C270" s="23">
        <v>269</v>
      </c>
      <c r="D270" s="24">
        <v>41760</v>
      </c>
      <c r="E270" s="25">
        <f>IF(ISBLANK(table!G270),NA(),table!G270)</f>
        <v>47542</v>
      </c>
      <c r="F270" s="25" t="e">
        <f>IFERROR(IF(AND(ISERROR($E271),ISERROR(INDEX(RestSAF!E$2:E$251,MATCH(RestSA!$C270,RestSAF!$A$2:$A$251,0)))),$E270,INDEX(RestSAF!E$2:E$251,MATCH(RestSA!$C270,RestSAF!$A$2:$A$251,0))),NA())</f>
        <v>#N/A</v>
      </c>
      <c r="G270" s="25" t="e">
        <f>IFERROR(IF(AND(ISERROR($E271),ISERROR(INDEX(RestSAF!C$2:C$251,MATCH(RestSA!$C270,RestSAF!$A$2:$A$251,0)))),$E270,INDEX(RestSAF!C$2:C$251,MATCH(RestSA!$C270,RestSAF!$A$2:$A$251,0))),NA())</f>
        <v>#N/A</v>
      </c>
      <c r="H270" s="26" t="e">
        <f>IFERROR(IF(AND(ISERROR($E271),ISERROR(INDEX(RestSAF!B$2:B$251,MATCH(RestSA!$C270,RestSAF!$A$2:$A$251,0)))),$E270,INDEX(RestSAF!B$2:B$251,MATCH(RestSA!$C270,RestSAF!$A$2:$A$251,0))),NA())</f>
        <v>#N/A</v>
      </c>
      <c r="I270" s="25" t="e">
        <f>IFERROR(IF(AND(ISERROR($E271),ISERROR(INDEX(RestSAF!D$2:D$251,MATCH(RestSA!$C270,RestSAF!$A$2:$A$251,0)))),$E270,INDEX(RestSAF!D$2:D$251,MATCH(RestSA!$C270,RestSAF!$A$2:$A$251,0))),NA())</f>
        <v>#N/A</v>
      </c>
      <c r="J270" s="25" t="e">
        <f>IFERROR(IF(AND(ISERROR($E271),ISERROR(INDEX(RestSAF!F$2:F$251,MATCH(RestSA!$C270,RestSAF!$A$2:$A$251,0)))),$E270,INDEX(RestSAF!F$2:F$251,MATCH(RestSA!$C270,RestSAF!$A$2:$A$251,0))),NA())</f>
        <v>#N/A</v>
      </c>
      <c r="K270" s="25"/>
      <c r="L270" s="26"/>
      <c r="M270" s="25"/>
      <c r="N270" s="56">
        <f>E270/GrocerySA!E270</f>
        <v>0.95521488416949629</v>
      </c>
      <c r="O270" s="25"/>
      <c r="P270" s="26"/>
      <c r="Q270" s="25"/>
      <c r="R270" s="56">
        <f>E270+GrocerySA!E270</f>
        <v>97313</v>
      </c>
      <c r="AD270" s="28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</row>
    <row r="271" spans="1:44" x14ac:dyDescent="0.25">
      <c r="A271" s="23">
        <f t="shared" si="16"/>
        <v>6</v>
      </c>
      <c r="B271" s="23">
        <f t="shared" si="17"/>
        <v>2014</v>
      </c>
      <c r="C271" s="23">
        <v>270</v>
      </c>
      <c r="D271" s="24">
        <v>41791</v>
      </c>
      <c r="E271" s="25">
        <f>IF(ISBLANK(table!G271),NA(),table!G271)</f>
        <v>47714</v>
      </c>
      <c r="F271" s="25" t="e">
        <f>IFERROR(IF(AND(ISERROR($E272),ISERROR(INDEX(RestSAF!E$2:E$251,MATCH(RestSA!$C271,RestSAF!$A$2:$A$251,0)))),$E271,INDEX(RestSAF!E$2:E$251,MATCH(RestSA!$C271,RestSAF!$A$2:$A$251,0))),NA())</f>
        <v>#N/A</v>
      </c>
      <c r="G271" s="25" t="e">
        <f>IFERROR(IF(AND(ISERROR($E272),ISERROR(INDEX(RestSAF!C$2:C$251,MATCH(RestSA!$C271,RestSAF!$A$2:$A$251,0)))),$E271,INDEX(RestSAF!C$2:C$251,MATCH(RestSA!$C271,RestSAF!$A$2:$A$251,0))),NA())</f>
        <v>#N/A</v>
      </c>
      <c r="H271" s="26" t="e">
        <f>IFERROR(IF(AND(ISERROR($E272),ISERROR(INDEX(RestSAF!B$2:B$251,MATCH(RestSA!$C271,RestSAF!$A$2:$A$251,0)))),$E271,INDEX(RestSAF!B$2:B$251,MATCH(RestSA!$C271,RestSAF!$A$2:$A$251,0))),NA())</f>
        <v>#N/A</v>
      </c>
      <c r="I271" s="25" t="e">
        <f>IFERROR(IF(AND(ISERROR($E272),ISERROR(INDEX(RestSAF!D$2:D$251,MATCH(RestSA!$C271,RestSAF!$A$2:$A$251,0)))),$E271,INDEX(RestSAF!D$2:D$251,MATCH(RestSA!$C271,RestSAF!$A$2:$A$251,0))),NA())</f>
        <v>#N/A</v>
      </c>
      <c r="J271" s="25" t="e">
        <f>IFERROR(IF(AND(ISERROR($E272),ISERROR(INDEX(RestSAF!F$2:F$251,MATCH(RestSA!$C271,RestSAF!$A$2:$A$251,0)))),$E271,INDEX(RestSAF!F$2:F$251,MATCH(RestSA!$C271,RestSAF!$A$2:$A$251,0))),NA())</f>
        <v>#N/A</v>
      </c>
      <c r="K271" s="25"/>
      <c r="L271" s="26"/>
      <c r="M271" s="25"/>
      <c r="N271" s="56">
        <f>E271/GrocerySA!E271</f>
        <v>0.95146366754406952</v>
      </c>
      <c r="O271" s="25"/>
      <c r="P271" s="26"/>
      <c r="Q271" s="25"/>
      <c r="R271" s="56">
        <f>E271+GrocerySA!E271</f>
        <v>97862</v>
      </c>
      <c r="AD271" s="28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</row>
    <row r="272" spans="1:44" x14ac:dyDescent="0.25">
      <c r="A272" s="23">
        <f t="shared" si="16"/>
        <v>7</v>
      </c>
      <c r="B272" s="23">
        <f t="shared" si="17"/>
        <v>2014</v>
      </c>
      <c r="C272" s="23">
        <v>271</v>
      </c>
      <c r="D272" s="24">
        <v>41821</v>
      </c>
      <c r="E272" s="25">
        <f>IF(ISBLANK(table!G272),NA(),table!G272)</f>
        <v>48086</v>
      </c>
      <c r="F272" s="25" t="e">
        <f>IFERROR(IF(AND(ISERROR($E273),ISERROR(INDEX(RestSAF!E$2:E$251,MATCH(RestSA!$C272,RestSAF!$A$2:$A$251,0)))),$E272,INDEX(RestSAF!E$2:E$251,MATCH(RestSA!$C272,RestSAF!$A$2:$A$251,0))),NA())</f>
        <v>#N/A</v>
      </c>
      <c r="G272" s="25" t="e">
        <f>IFERROR(IF(AND(ISERROR($E273),ISERROR(INDEX(RestSAF!C$2:C$251,MATCH(RestSA!$C272,RestSAF!$A$2:$A$251,0)))),$E272,INDEX(RestSAF!C$2:C$251,MATCH(RestSA!$C272,RestSAF!$A$2:$A$251,0))),NA())</f>
        <v>#N/A</v>
      </c>
      <c r="H272" s="26" t="e">
        <f>IFERROR(IF(AND(ISERROR($E273),ISERROR(INDEX(RestSAF!B$2:B$251,MATCH(RestSA!$C272,RestSAF!$A$2:$A$251,0)))),$E272,INDEX(RestSAF!B$2:B$251,MATCH(RestSA!$C272,RestSAF!$A$2:$A$251,0))),NA())</f>
        <v>#N/A</v>
      </c>
      <c r="I272" s="25" t="e">
        <f>IFERROR(IF(AND(ISERROR($E273),ISERROR(INDEX(RestSAF!D$2:D$251,MATCH(RestSA!$C272,RestSAF!$A$2:$A$251,0)))),$E272,INDEX(RestSAF!D$2:D$251,MATCH(RestSA!$C272,RestSAF!$A$2:$A$251,0))),NA())</f>
        <v>#N/A</v>
      </c>
      <c r="J272" s="25" t="e">
        <f>IFERROR(IF(AND(ISERROR($E273),ISERROR(INDEX(RestSAF!F$2:F$251,MATCH(RestSA!$C272,RestSAF!$A$2:$A$251,0)))),$E272,INDEX(RestSAF!F$2:F$251,MATCH(RestSA!$C272,RestSAF!$A$2:$A$251,0))),NA())</f>
        <v>#N/A</v>
      </c>
      <c r="K272" s="25"/>
      <c r="L272" s="26"/>
      <c r="M272" s="25"/>
      <c r="N272" s="56">
        <f>E272/GrocerySA!E272</f>
        <v>0.95465554893785987</v>
      </c>
      <c r="O272" s="25"/>
      <c r="P272" s="26"/>
      <c r="Q272" s="25"/>
      <c r="R272" s="56">
        <f>E272+GrocerySA!E272</f>
        <v>98456</v>
      </c>
      <c r="AD272" s="28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</row>
    <row r="273" spans="1:44" x14ac:dyDescent="0.25">
      <c r="A273" s="23">
        <f t="shared" si="16"/>
        <v>8</v>
      </c>
      <c r="B273" s="23">
        <f t="shared" si="17"/>
        <v>2014</v>
      </c>
      <c r="C273" s="23">
        <v>272</v>
      </c>
      <c r="D273" s="24">
        <v>41852</v>
      </c>
      <c r="E273" s="25">
        <f>IF(ISBLANK(table!G273),NA(),table!G273)</f>
        <v>48379</v>
      </c>
      <c r="F273" s="25" t="e">
        <f>IFERROR(IF(AND(ISERROR($E274),ISERROR(INDEX(RestSAF!E$2:E$251,MATCH(RestSA!$C273,RestSAF!$A$2:$A$251,0)))),$E273,INDEX(RestSAF!E$2:E$251,MATCH(RestSA!$C273,RestSAF!$A$2:$A$251,0))),NA())</f>
        <v>#N/A</v>
      </c>
      <c r="G273" s="25" t="e">
        <f>IFERROR(IF(AND(ISERROR($E274),ISERROR(INDEX(RestSAF!C$2:C$251,MATCH(RestSA!$C273,RestSAF!$A$2:$A$251,0)))),$E273,INDEX(RestSAF!C$2:C$251,MATCH(RestSA!$C273,RestSAF!$A$2:$A$251,0))),NA())</f>
        <v>#N/A</v>
      </c>
      <c r="H273" s="26" t="e">
        <f>IFERROR(IF(AND(ISERROR($E274),ISERROR(INDEX(RestSAF!B$2:B$251,MATCH(RestSA!$C273,RestSAF!$A$2:$A$251,0)))),$E273,INDEX(RestSAF!B$2:B$251,MATCH(RestSA!$C273,RestSAF!$A$2:$A$251,0))),NA())</f>
        <v>#N/A</v>
      </c>
      <c r="I273" s="25" t="e">
        <f>IFERROR(IF(AND(ISERROR($E274),ISERROR(INDEX(RestSAF!D$2:D$251,MATCH(RestSA!$C273,RestSAF!$A$2:$A$251,0)))),$E273,INDEX(RestSAF!D$2:D$251,MATCH(RestSA!$C273,RestSAF!$A$2:$A$251,0))),NA())</f>
        <v>#N/A</v>
      </c>
      <c r="J273" s="25" t="e">
        <f>IFERROR(IF(AND(ISERROR($E274),ISERROR(INDEX(RestSAF!F$2:F$251,MATCH(RestSA!$C273,RestSAF!$A$2:$A$251,0)))),$E273,INDEX(RestSAF!F$2:F$251,MATCH(RestSA!$C273,RestSAF!$A$2:$A$251,0))),NA())</f>
        <v>#N/A</v>
      </c>
      <c r="K273" s="25"/>
      <c r="L273" s="26"/>
      <c r="M273" s="25"/>
      <c r="N273" s="56">
        <f>E273/GrocerySA!E273</f>
        <v>0.95788619173959533</v>
      </c>
      <c r="O273" s="25"/>
      <c r="P273" s="26"/>
      <c r="Q273" s="25"/>
      <c r="R273" s="56">
        <f>E273+GrocerySA!E273</f>
        <v>98885</v>
      </c>
      <c r="AD273" s="28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</row>
    <row r="274" spans="1:44" x14ac:dyDescent="0.25">
      <c r="A274" s="23">
        <f t="shared" si="16"/>
        <v>9</v>
      </c>
      <c r="B274" s="23">
        <f t="shared" si="17"/>
        <v>2014</v>
      </c>
      <c r="C274" s="23">
        <v>273</v>
      </c>
      <c r="D274" s="24">
        <v>41883</v>
      </c>
      <c r="E274" s="25">
        <f>IF(ISBLANK(table!G274),NA(),table!G274)</f>
        <v>48985</v>
      </c>
      <c r="F274" s="25" t="e">
        <f>IFERROR(IF(AND(ISERROR($E275),ISERROR(INDEX(RestSAF!E$2:E$251,MATCH(RestSA!$C274,RestSAF!$A$2:$A$251,0)))),$E274,INDEX(RestSAF!E$2:E$251,MATCH(RestSA!$C274,RestSAF!$A$2:$A$251,0))),NA())</f>
        <v>#N/A</v>
      </c>
      <c r="G274" s="25" t="e">
        <f>IFERROR(IF(AND(ISERROR($E275),ISERROR(INDEX(RestSAF!C$2:C$251,MATCH(RestSA!$C274,RestSAF!$A$2:$A$251,0)))),$E274,INDEX(RestSAF!C$2:C$251,MATCH(RestSA!$C274,RestSAF!$A$2:$A$251,0))),NA())</f>
        <v>#N/A</v>
      </c>
      <c r="H274" s="26" t="e">
        <f>IFERROR(IF(AND(ISERROR($E275),ISERROR(INDEX(RestSAF!B$2:B$251,MATCH(RestSA!$C274,RestSAF!$A$2:$A$251,0)))),$E274,INDEX(RestSAF!B$2:B$251,MATCH(RestSA!$C274,RestSAF!$A$2:$A$251,0))),NA())</f>
        <v>#N/A</v>
      </c>
      <c r="I274" s="25" t="e">
        <f>IFERROR(IF(AND(ISERROR($E275),ISERROR(INDEX(RestSAF!D$2:D$251,MATCH(RestSA!$C274,RestSAF!$A$2:$A$251,0)))),$E274,INDEX(RestSAF!D$2:D$251,MATCH(RestSA!$C274,RestSAF!$A$2:$A$251,0))),NA())</f>
        <v>#N/A</v>
      </c>
      <c r="J274" s="25" t="e">
        <f>IFERROR(IF(AND(ISERROR($E275),ISERROR(INDEX(RestSAF!F$2:F$251,MATCH(RestSA!$C274,RestSAF!$A$2:$A$251,0)))),$E274,INDEX(RestSAF!F$2:F$251,MATCH(RestSA!$C274,RestSAF!$A$2:$A$251,0))),NA())</f>
        <v>#N/A</v>
      </c>
      <c r="K274" s="25"/>
      <c r="L274" s="26"/>
      <c r="M274" s="25"/>
      <c r="N274" s="56">
        <f>E274/GrocerySA!E274</f>
        <v>0.96564027755874471</v>
      </c>
      <c r="O274" s="25"/>
      <c r="P274" s="26"/>
      <c r="Q274" s="25"/>
      <c r="R274" s="56">
        <f>E274+GrocerySA!E274</f>
        <v>99713</v>
      </c>
      <c r="AD274" s="28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</row>
    <row r="275" spans="1:44" x14ac:dyDescent="0.25">
      <c r="A275" s="23">
        <f t="shared" si="16"/>
        <v>10</v>
      </c>
      <c r="B275" s="23">
        <f t="shared" si="17"/>
        <v>2014</v>
      </c>
      <c r="C275" s="23">
        <v>274</v>
      </c>
      <c r="D275" s="24">
        <v>41913</v>
      </c>
      <c r="E275" s="25">
        <f>IF(ISBLANK(table!G275),NA(),table!G275)</f>
        <v>49664</v>
      </c>
      <c r="F275" s="25" t="e">
        <f>IFERROR(IF(AND(ISERROR($E276),ISERROR(INDEX(RestSAF!E$2:E$251,MATCH(RestSA!$C275,RestSAF!$A$2:$A$251,0)))),$E275,INDEX(RestSAF!E$2:E$251,MATCH(RestSA!$C275,RestSAF!$A$2:$A$251,0))),NA())</f>
        <v>#N/A</v>
      </c>
      <c r="G275" s="25" t="e">
        <f>IFERROR(IF(AND(ISERROR($E276),ISERROR(INDEX(RestSAF!C$2:C$251,MATCH(RestSA!$C275,RestSAF!$A$2:$A$251,0)))),$E275,INDEX(RestSAF!C$2:C$251,MATCH(RestSA!$C275,RestSAF!$A$2:$A$251,0))),NA())</f>
        <v>#N/A</v>
      </c>
      <c r="H275" s="26" t="e">
        <f>IFERROR(IF(AND(ISERROR($E276),ISERROR(INDEX(RestSAF!B$2:B$251,MATCH(RestSA!$C275,RestSAF!$A$2:$A$251,0)))),$E275,INDEX(RestSAF!B$2:B$251,MATCH(RestSA!$C275,RestSAF!$A$2:$A$251,0))),NA())</f>
        <v>#N/A</v>
      </c>
      <c r="I275" s="25" t="e">
        <f>IFERROR(IF(AND(ISERROR($E276),ISERROR(INDEX(RestSAF!D$2:D$251,MATCH(RestSA!$C275,RestSAF!$A$2:$A$251,0)))),$E275,INDEX(RestSAF!D$2:D$251,MATCH(RestSA!$C275,RestSAF!$A$2:$A$251,0))),NA())</f>
        <v>#N/A</v>
      </c>
      <c r="J275" s="25" t="e">
        <f>IFERROR(IF(AND(ISERROR($E276),ISERROR(INDEX(RestSAF!F$2:F$251,MATCH(RestSA!$C275,RestSAF!$A$2:$A$251,0)))),$E275,INDEX(RestSAF!F$2:F$251,MATCH(RestSA!$C275,RestSAF!$A$2:$A$251,0))),NA())</f>
        <v>#N/A</v>
      </c>
      <c r="K275" s="25"/>
      <c r="L275" s="26"/>
      <c r="M275" s="25"/>
      <c r="N275" s="56">
        <f>E275/GrocerySA!E275</f>
        <v>0.97493178382835044</v>
      </c>
      <c r="O275" s="25"/>
      <c r="P275" s="26"/>
      <c r="Q275" s="25"/>
      <c r="R275" s="56">
        <f>E275+GrocerySA!E275</f>
        <v>100605</v>
      </c>
      <c r="AD275" s="28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</row>
    <row r="276" spans="1:44" x14ac:dyDescent="0.25">
      <c r="A276" s="23">
        <f t="shared" si="16"/>
        <v>11</v>
      </c>
      <c r="B276" s="23">
        <f t="shared" si="17"/>
        <v>2014</v>
      </c>
      <c r="C276" s="23">
        <v>275</v>
      </c>
      <c r="D276" s="24">
        <v>41944</v>
      </c>
      <c r="E276" s="25">
        <f>IF(ISBLANK(table!G276),NA(),table!G276)</f>
        <v>49736</v>
      </c>
      <c r="F276" s="25" t="e">
        <f>IFERROR(IF(AND(ISERROR($E277),ISERROR(INDEX(RestSAF!E$2:E$251,MATCH(RestSA!$C276,RestSAF!$A$2:$A$251,0)))),$E276,INDEX(RestSAF!E$2:E$251,MATCH(RestSA!$C276,RestSAF!$A$2:$A$251,0))),NA())</f>
        <v>#N/A</v>
      </c>
      <c r="G276" s="25" t="e">
        <f>IFERROR(IF(AND(ISERROR($E277),ISERROR(INDEX(RestSAF!C$2:C$251,MATCH(RestSA!$C276,RestSAF!$A$2:$A$251,0)))),$E276,INDEX(RestSAF!C$2:C$251,MATCH(RestSA!$C276,RestSAF!$A$2:$A$251,0))),NA())</f>
        <v>#N/A</v>
      </c>
      <c r="H276" s="26" t="e">
        <f>IFERROR(IF(AND(ISERROR($E277),ISERROR(INDEX(RestSAF!B$2:B$251,MATCH(RestSA!$C276,RestSAF!$A$2:$A$251,0)))),$E276,INDEX(RestSAF!B$2:B$251,MATCH(RestSA!$C276,RestSAF!$A$2:$A$251,0))),NA())</f>
        <v>#N/A</v>
      </c>
      <c r="I276" s="25" t="e">
        <f>IFERROR(IF(AND(ISERROR($E277),ISERROR(INDEX(RestSAF!D$2:D$251,MATCH(RestSA!$C276,RestSAF!$A$2:$A$251,0)))),$E276,INDEX(RestSAF!D$2:D$251,MATCH(RestSA!$C276,RestSAF!$A$2:$A$251,0))),NA())</f>
        <v>#N/A</v>
      </c>
      <c r="J276" s="25" t="e">
        <f>IFERROR(IF(AND(ISERROR($E277),ISERROR(INDEX(RestSAF!F$2:F$251,MATCH(RestSA!$C276,RestSAF!$A$2:$A$251,0)))),$E276,INDEX(RestSAF!F$2:F$251,MATCH(RestSA!$C276,RestSAF!$A$2:$A$251,0))),NA())</f>
        <v>#N/A</v>
      </c>
      <c r="K276" s="25"/>
      <c r="L276" s="26"/>
      <c r="M276" s="25"/>
      <c r="N276" s="56">
        <f>E276/GrocerySA!E276</f>
        <v>0.97590456008162629</v>
      </c>
      <c r="O276" s="25"/>
      <c r="P276" s="26"/>
      <c r="Q276" s="25"/>
      <c r="R276" s="56">
        <f>E276+GrocerySA!E276</f>
        <v>100700</v>
      </c>
      <c r="AD276" s="28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</row>
    <row r="277" spans="1:44" x14ac:dyDescent="0.25">
      <c r="A277" s="23">
        <f t="shared" si="16"/>
        <v>12</v>
      </c>
      <c r="B277" s="23">
        <f t="shared" si="17"/>
        <v>2014</v>
      </c>
      <c r="C277" s="23">
        <v>276</v>
      </c>
      <c r="D277" s="24">
        <v>41974</v>
      </c>
      <c r="E277" s="25">
        <f>IF(ISBLANK(table!G277),NA(),table!G277)</f>
        <v>50463</v>
      </c>
      <c r="F277" s="25" t="e">
        <f>IFERROR(IF(AND(ISERROR($E278),ISERROR(INDEX(RestSAF!E$2:E$251,MATCH(RestSA!$C277,RestSAF!$A$2:$A$251,0)))),$E277,INDEX(RestSAF!E$2:E$251,MATCH(RestSA!$C277,RestSAF!$A$2:$A$251,0))),NA())</f>
        <v>#N/A</v>
      </c>
      <c r="G277" s="25" t="e">
        <f>IFERROR(IF(AND(ISERROR($E278),ISERROR(INDEX(RestSAF!C$2:C$251,MATCH(RestSA!$C277,RestSAF!$A$2:$A$251,0)))),$E277,INDEX(RestSAF!C$2:C$251,MATCH(RestSA!$C277,RestSAF!$A$2:$A$251,0))),NA())</f>
        <v>#N/A</v>
      </c>
      <c r="H277" s="26" t="e">
        <f>IFERROR(IF(AND(ISERROR($E278),ISERROR(INDEX(RestSAF!B$2:B$251,MATCH(RestSA!$C277,RestSAF!$A$2:$A$251,0)))),$E277,INDEX(RestSAF!B$2:B$251,MATCH(RestSA!$C277,RestSAF!$A$2:$A$251,0))),NA())</f>
        <v>#N/A</v>
      </c>
      <c r="I277" s="25" t="e">
        <f>IFERROR(IF(AND(ISERROR($E278),ISERROR(INDEX(RestSAF!D$2:D$251,MATCH(RestSA!$C277,RestSAF!$A$2:$A$251,0)))),$E277,INDEX(RestSAF!D$2:D$251,MATCH(RestSA!$C277,RestSAF!$A$2:$A$251,0))),NA())</f>
        <v>#N/A</v>
      </c>
      <c r="J277" s="25" t="e">
        <f>IFERROR(IF(AND(ISERROR($E278),ISERROR(INDEX(RestSAF!F$2:F$251,MATCH(RestSA!$C277,RestSAF!$A$2:$A$251,0)))),$E277,INDEX(RestSAF!F$2:F$251,MATCH(RestSA!$C277,RestSAF!$A$2:$A$251,0))),NA())</f>
        <v>#N/A</v>
      </c>
      <c r="K277" s="25"/>
      <c r="L277" s="26"/>
      <c r="M277" s="25"/>
      <c r="N277" s="56">
        <f>E277/GrocerySA!E277</f>
        <v>0.98674253534346223</v>
      </c>
      <c r="O277" s="25"/>
      <c r="P277" s="26"/>
      <c r="Q277" s="25"/>
      <c r="R277" s="56">
        <f>E277+GrocerySA!E277</f>
        <v>101604</v>
      </c>
      <c r="AD277" s="28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</row>
    <row r="278" spans="1:44" x14ac:dyDescent="0.25">
      <c r="A278" s="23">
        <f t="shared" si="16"/>
        <v>1</v>
      </c>
      <c r="B278" s="23">
        <f t="shared" si="17"/>
        <v>2015</v>
      </c>
      <c r="C278" s="23">
        <v>277</v>
      </c>
      <c r="D278" s="24">
        <v>42005</v>
      </c>
      <c r="E278" s="25">
        <f>IF(ISBLANK(table!G278),NA(),table!G278)</f>
        <v>50837</v>
      </c>
      <c r="F278" s="25" t="e">
        <f>IFERROR(IF(AND(ISERROR($E279),ISERROR(INDEX(RestSAF!E$2:E$251,MATCH(RestSA!$C278,RestSAF!$A$2:$A$251,0)))),$E278,INDEX(RestSAF!E$2:E$251,MATCH(RestSA!$C278,RestSAF!$A$2:$A$251,0))),NA())</f>
        <v>#N/A</v>
      </c>
      <c r="G278" s="25" t="e">
        <f>IFERROR(IF(AND(ISERROR($E279),ISERROR(INDEX(RestSAF!C$2:C$251,MATCH(RestSA!$C278,RestSAF!$A$2:$A$251,0)))),$E278,INDEX(RestSAF!C$2:C$251,MATCH(RestSA!$C278,RestSAF!$A$2:$A$251,0))),NA())</f>
        <v>#N/A</v>
      </c>
      <c r="H278" s="26" t="e">
        <f>IFERROR(IF(AND(ISERROR($E279),ISERROR(INDEX(RestSAF!B$2:B$251,MATCH(RestSA!$C278,RestSAF!$A$2:$A$251,0)))),$E278,INDEX(RestSAF!B$2:B$251,MATCH(RestSA!$C278,RestSAF!$A$2:$A$251,0))),NA())</f>
        <v>#N/A</v>
      </c>
      <c r="I278" s="25" t="e">
        <f>IFERROR(IF(AND(ISERROR($E279),ISERROR(INDEX(RestSAF!D$2:D$251,MATCH(RestSA!$C278,RestSAF!$A$2:$A$251,0)))),$E278,INDEX(RestSAF!D$2:D$251,MATCH(RestSA!$C278,RestSAF!$A$2:$A$251,0))),NA())</f>
        <v>#N/A</v>
      </c>
      <c r="J278" s="25" t="e">
        <f>IFERROR(IF(AND(ISERROR($E279),ISERROR(INDEX(RestSAF!F$2:F$251,MATCH(RestSA!$C278,RestSAF!$A$2:$A$251,0)))),$E278,INDEX(RestSAF!F$2:F$251,MATCH(RestSA!$C278,RestSAF!$A$2:$A$251,0))),NA())</f>
        <v>#N/A</v>
      </c>
      <c r="K278" s="25"/>
      <c r="L278" s="26"/>
      <c r="M278" s="25"/>
      <c r="N278" s="56">
        <f>E278/GrocerySA!E278</f>
        <v>0.99124517412159263</v>
      </c>
      <c r="O278" s="25"/>
      <c r="P278" s="26"/>
      <c r="Q278" s="25"/>
      <c r="R278" s="56">
        <f>E278+GrocerySA!E278</f>
        <v>102123</v>
      </c>
      <c r="AD278" s="28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</row>
    <row r="279" spans="1:44" x14ac:dyDescent="0.25">
      <c r="A279" s="23">
        <f t="shared" si="16"/>
        <v>2</v>
      </c>
      <c r="B279" s="23">
        <f t="shared" si="17"/>
        <v>2015</v>
      </c>
      <c r="C279" s="23">
        <v>278</v>
      </c>
      <c r="D279" s="24">
        <v>42036</v>
      </c>
      <c r="E279" s="25">
        <f>IF(ISBLANK(table!G279),NA(),table!G279)</f>
        <v>50640</v>
      </c>
      <c r="F279" s="25" t="e">
        <f>IFERROR(IF(AND(ISERROR($E280),ISERROR(INDEX(RestSAF!E$2:E$251,MATCH(RestSA!$C279,RestSAF!$A$2:$A$251,0)))),$E279,INDEX(RestSAF!E$2:E$251,MATCH(RestSA!$C279,RestSAF!$A$2:$A$251,0))),NA())</f>
        <v>#N/A</v>
      </c>
      <c r="G279" s="25" t="e">
        <f>IFERROR(IF(AND(ISERROR($E280),ISERROR(INDEX(RestSAF!C$2:C$251,MATCH(RestSA!$C279,RestSAF!$A$2:$A$251,0)))),$E279,INDEX(RestSAF!C$2:C$251,MATCH(RestSA!$C279,RestSAF!$A$2:$A$251,0))),NA())</f>
        <v>#N/A</v>
      </c>
      <c r="H279" s="26" t="e">
        <f>IFERROR(IF(AND(ISERROR($E280),ISERROR(INDEX(RestSAF!B$2:B$251,MATCH(RestSA!$C279,RestSAF!$A$2:$A$251,0)))),$E279,INDEX(RestSAF!B$2:B$251,MATCH(RestSA!$C279,RestSAF!$A$2:$A$251,0))),NA())</f>
        <v>#N/A</v>
      </c>
      <c r="I279" s="25" t="e">
        <f>IFERROR(IF(AND(ISERROR($E280),ISERROR(INDEX(RestSAF!D$2:D$251,MATCH(RestSA!$C279,RestSAF!$A$2:$A$251,0)))),$E279,INDEX(RestSAF!D$2:D$251,MATCH(RestSA!$C279,RestSAF!$A$2:$A$251,0))),NA())</f>
        <v>#N/A</v>
      </c>
      <c r="J279" s="25" t="e">
        <f>IFERROR(IF(AND(ISERROR($E280),ISERROR(INDEX(RestSAF!F$2:F$251,MATCH(RestSA!$C279,RestSAF!$A$2:$A$251,0)))),$E279,INDEX(RestSAF!F$2:F$251,MATCH(RestSA!$C279,RestSAF!$A$2:$A$251,0))),NA())</f>
        <v>#N/A</v>
      </c>
      <c r="K279" s="25"/>
      <c r="L279" s="26"/>
      <c r="M279" s="25"/>
      <c r="N279" s="56">
        <f>E279/GrocerySA!E279</f>
        <v>0.98671135185690351</v>
      </c>
      <c r="O279" s="25"/>
      <c r="P279" s="26"/>
      <c r="Q279" s="25"/>
      <c r="R279" s="56">
        <f>E279+GrocerySA!E279</f>
        <v>101962</v>
      </c>
      <c r="AD279" s="28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</row>
    <row r="280" spans="1:44" x14ac:dyDescent="0.25">
      <c r="A280" s="23">
        <f t="shared" si="16"/>
        <v>3</v>
      </c>
      <c r="B280" s="23">
        <f t="shared" si="17"/>
        <v>2015</v>
      </c>
      <c r="C280" s="23">
        <v>279</v>
      </c>
      <c r="D280" s="24">
        <v>42064</v>
      </c>
      <c r="E280" s="25">
        <f>IF(ISBLANK(table!G280),NA(),table!G280)</f>
        <v>51075</v>
      </c>
      <c r="F280" s="25" t="e">
        <f>IFERROR(IF(AND(ISERROR($E281),ISERROR(INDEX(RestSAF!E$2:E$251,MATCH(RestSA!$C280,RestSAF!$A$2:$A$251,0)))),$E280,INDEX(RestSAF!E$2:E$251,MATCH(RestSA!$C280,RestSAF!$A$2:$A$251,0))),NA())</f>
        <v>#N/A</v>
      </c>
      <c r="G280" s="25" t="e">
        <f>IFERROR(IF(AND(ISERROR($E281),ISERROR(INDEX(RestSAF!C$2:C$251,MATCH(RestSA!$C280,RestSAF!$A$2:$A$251,0)))),$E280,INDEX(RestSAF!C$2:C$251,MATCH(RestSA!$C280,RestSAF!$A$2:$A$251,0))),NA())</f>
        <v>#N/A</v>
      </c>
      <c r="H280" s="26" t="e">
        <f>IFERROR(IF(AND(ISERROR($E281),ISERROR(INDEX(RestSAF!B$2:B$251,MATCH(RestSA!$C280,RestSAF!$A$2:$A$251,0)))),$E280,INDEX(RestSAF!B$2:B$251,MATCH(RestSA!$C280,RestSAF!$A$2:$A$251,0))),NA())</f>
        <v>#N/A</v>
      </c>
      <c r="I280" s="25" t="e">
        <f>IFERROR(IF(AND(ISERROR($E281),ISERROR(INDEX(RestSAF!D$2:D$251,MATCH(RestSA!$C280,RestSAF!$A$2:$A$251,0)))),$E280,INDEX(RestSAF!D$2:D$251,MATCH(RestSA!$C280,RestSAF!$A$2:$A$251,0))),NA())</f>
        <v>#N/A</v>
      </c>
      <c r="J280" s="25" t="e">
        <f>IFERROR(IF(AND(ISERROR($E281),ISERROR(INDEX(RestSAF!F$2:F$251,MATCH(RestSA!$C280,RestSAF!$A$2:$A$251,0)))),$E280,INDEX(RestSAF!F$2:F$251,MATCH(RestSA!$C280,RestSAF!$A$2:$A$251,0))),NA())</f>
        <v>#N/A</v>
      </c>
      <c r="K280" s="25"/>
      <c r="L280" s="26"/>
      <c r="M280" s="25"/>
      <c r="N280" s="56">
        <f>E280/GrocerySA!E280</f>
        <v>0.99613831841319989</v>
      </c>
      <c r="O280" s="25"/>
      <c r="P280" s="26"/>
      <c r="Q280" s="25"/>
      <c r="R280" s="56">
        <f>E280+GrocerySA!E280</f>
        <v>102348</v>
      </c>
      <c r="AD280" s="28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</row>
    <row r="281" spans="1:44" x14ac:dyDescent="0.25">
      <c r="A281" s="23">
        <f t="shared" si="16"/>
        <v>4</v>
      </c>
      <c r="B281" s="23">
        <f t="shared" si="17"/>
        <v>2015</v>
      </c>
      <c r="C281" s="23">
        <v>280</v>
      </c>
      <c r="D281" s="24">
        <v>42095</v>
      </c>
      <c r="E281" s="25">
        <f>IF(ISBLANK(table!G281),NA(),table!G281)</f>
        <v>51744</v>
      </c>
      <c r="F281" s="25" t="e">
        <f>IFERROR(IF(AND(ISERROR($E282),ISERROR(INDEX(RestSAF!E$2:E$251,MATCH(RestSA!$C281,RestSAF!$A$2:$A$251,0)))),$E281,INDEX(RestSAF!E$2:E$251,MATCH(RestSA!$C281,RestSAF!$A$2:$A$251,0))),NA())</f>
        <v>#N/A</v>
      </c>
      <c r="G281" s="25" t="e">
        <f>IFERROR(IF(AND(ISERROR($E282),ISERROR(INDEX(RestSAF!C$2:C$251,MATCH(RestSA!$C281,RestSAF!$A$2:$A$251,0)))),$E281,INDEX(RestSAF!C$2:C$251,MATCH(RestSA!$C281,RestSAF!$A$2:$A$251,0))),NA())</f>
        <v>#N/A</v>
      </c>
      <c r="H281" s="26" t="e">
        <f>IFERROR(IF(AND(ISERROR($E282),ISERROR(INDEX(RestSAF!B$2:B$251,MATCH(RestSA!$C281,RestSAF!$A$2:$A$251,0)))),$E281,INDEX(RestSAF!B$2:B$251,MATCH(RestSA!$C281,RestSAF!$A$2:$A$251,0))),NA())</f>
        <v>#N/A</v>
      </c>
      <c r="I281" s="25" t="e">
        <f>IFERROR(IF(AND(ISERROR($E282),ISERROR(INDEX(RestSAF!D$2:D$251,MATCH(RestSA!$C281,RestSAF!$A$2:$A$251,0)))),$E281,INDEX(RestSAF!D$2:D$251,MATCH(RestSA!$C281,RestSAF!$A$2:$A$251,0))),NA())</f>
        <v>#N/A</v>
      </c>
      <c r="J281" s="25" t="e">
        <f>IFERROR(IF(AND(ISERROR($E282),ISERROR(INDEX(RestSAF!F$2:F$251,MATCH(RestSA!$C281,RestSAF!$A$2:$A$251,0)))),$E281,INDEX(RestSAF!F$2:F$251,MATCH(RestSA!$C281,RestSAF!$A$2:$A$251,0))),NA())</f>
        <v>#N/A</v>
      </c>
      <c r="K281" s="25"/>
      <c r="L281" s="26"/>
      <c r="M281" s="25"/>
      <c r="N281" s="56">
        <f>E281/GrocerySA!E281</f>
        <v>1.0118700745057394</v>
      </c>
      <c r="O281" s="25"/>
      <c r="P281" s="26"/>
      <c r="Q281" s="25"/>
      <c r="R281" s="56">
        <f>E281+GrocerySA!E281</f>
        <v>102881</v>
      </c>
      <c r="AD281" s="28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</row>
    <row r="282" spans="1:44" x14ac:dyDescent="0.25">
      <c r="A282" s="23">
        <f t="shared" si="16"/>
        <v>5</v>
      </c>
      <c r="B282" s="23">
        <f t="shared" si="17"/>
        <v>2015</v>
      </c>
      <c r="C282" s="23">
        <v>281</v>
      </c>
      <c r="D282" s="24">
        <v>42125</v>
      </c>
      <c r="E282" s="25">
        <f>IF(ISBLANK(table!G282),NA(),table!G282)</f>
        <v>51866</v>
      </c>
      <c r="F282" s="25" t="e">
        <f>IFERROR(IF(AND(ISERROR($E283),ISERROR(INDEX(RestSAF!E$2:E$251,MATCH(RestSA!$C282,RestSAF!$A$2:$A$251,0)))),$E282,INDEX(RestSAF!E$2:E$251,MATCH(RestSA!$C282,RestSAF!$A$2:$A$251,0))),NA())</f>
        <v>#N/A</v>
      </c>
      <c r="G282" s="25" t="e">
        <f>IFERROR(IF(AND(ISERROR($E283),ISERROR(INDEX(RestSAF!C$2:C$251,MATCH(RestSA!$C282,RestSAF!$A$2:$A$251,0)))),$E282,INDEX(RestSAF!C$2:C$251,MATCH(RestSA!$C282,RestSAF!$A$2:$A$251,0))),NA())</f>
        <v>#N/A</v>
      </c>
      <c r="H282" s="26" t="e">
        <f>IFERROR(IF(AND(ISERROR($E283),ISERROR(INDEX(RestSAF!B$2:B$251,MATCH(RestSA!$C282,RestSAF!$A$2:$A$251,0)))),$E282,INDEX(RestSAF!B$2:B$251,MATCH(RestSA!$C282,RestSAF!$A$2:$A$251,0))),NA())</f>
        <v>#N/A</v>
      </c>
      <c r="I282" s="25" t="e">
        <f>IFERROR(IF(AND(ISERROR($E283),ISERROR(INDEX(RestSAF!D$2:D$251,MATCH(RestSA!$C282,RestSAF!$A$2:$A$251,0)))),$E282,INDEX(RestSAF!D$2:D$251,MATCH(RestSA!$C282,RestSAF!$A$2:$A$251,0))),NA())</f>
        <v>#N/A</v>
      </c>
      <c r="J282" s="25" t="e">
        <f>IFERROR(IF(AND(ISERROR($E283),ISERROR(INDEX(RestSAF!F$2:F$251,MATCH(RestSA!$C282,RestSAF!$A$2:$A$251,0)))),$E282,INDEX(RestSAF!F$2:F$251,MATCH(RestSA!$C282,RestSAF!$A$2:$A$251,0))),NA())</f>
        <v>#N/A</v>
      </c>
      <c r="K282" s="25"/>
      <c r="L282" s="26"/>
      <c r="M282" s="25"/>
      <c r="N282" s="56">
        <f>E282/GrocerySA!E282</f>
        <v>1.0131661197062041</v>
      </c>
      <c r="O282" s="25"/>
      <c r="P282" s="26"/>
      <c r="Q282" s="25"/>
      <c r="R282" s="56">
        <f>E282+GrocerySA!E282</f>
        <v>103058</v>
      </c>
      <c r="AD282" s="28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</row>
    <row r="283" spans="1:44" x14ac:dyDescent="0.25">
      <c r="A283" s="23">
        <f t="shared" si="16"/>
        <v>6</v>
      </c>
      <c r="B283" s="23">
        <f t="shared" si="17"/>
        <v>2015</v>
      </c>
      <c r="C283" s="23">
        <v>282</v>
      </c>
      <c r="D283" s="24">
        <v>42156</v>
      </c>
      <c r="E283" s="25">
        <f>IF(ISBLANK(table!G283),NA(),table!G283)</f>
        <v>51885</v>
      </c>
      <c r="F283" s="25" t="e">
        <f>IFERROR(IF(AND(ISERROR($E284),ISERROR(INDEX(RestSAF!E$2:E$251,MATCH(RestSA!$C283,RestSAF!$A$2:$A$251,0)))),$E283,INDEX(RestSAF!E$2:E$251,MATCH(RestSA!$C283,RestSAF!$A$2:$A$251,0))),NA())</f>
        <v>#N/A</v>
      </c>
      <c r="G283" s="25" t="e">
        <f>IFERROR(IF(AND(ISERROR($E284),ISERROR(INDEX(RestSAF!C$2:C$251,MATCH(RestSA!$C283,RestSAF!$A$2:$A$251,0)))),$E283,INDEX(RestSAF!C$2:C$251,MATCH(RestSA!$C283,RestSAF!$A$2:$A$251,0))),NA())</f>
        <v>#N/A</v>
      </c>
      <c r="H283" s="26" t="e">
        <f>IFERROR(IF(AND(ISERROR($E284),ISERROR(INDEX(RestSAF!B$2:B$251,MATCH(RestSA!$C283,RestSAF!$A$2:$A$251,0)))),$E283,INDEX(RestSAF!B$2:B$251,MATCH(RestSA!$C283,RestSAF!$A$2:$A$251,0))),NA())</f>
        <v>#N/A</v>
      </c>
      <c r="I283" s="25" t="e">
        <f>IFERROR(IF(AND(ISERROR($E284),ISERROR(INDEX(RestSAF!D$2:D$251,MATCH(RestSA!$C283,RestSAF!$A$2:$A$251,0)))),$E283,INDEX(RestSAF!D$2:D$251,MATCH(RestSA!$C283,RestSAF!$A$2:$A$251,0))),NA())</f>
        <v>#N/A</v>
      </c>
      <c r="J283" s="25" t="e">
        <f>IFERROR(IF(AND(ISERROR($E284),ISERROR(INDEX(RestSAF!F$2:F$251,MATCH(RestSA!$C283,RestSAF!$A$2:$A$251,0)))),$E283,INDEX(RestSAF!F$2:F$251,MATCH(RestSA!$C283,RestSAF!$A$2:$A$251,0))),NA())</f>
        <v>#N/A</v>
      </c>
      <c r="K283" s="25"/>
      <c r="L283" s="26"/>
      <c r="M283" s="25"/>
      <c r="N283" s="56">
        <f>E283/GrocerySA!E283</f>
        <v>1.0083568166358954</v>
      </c>
      <c r="O283" s="25"/>
      <c r="P283" s="26"/>
      <c r="Q283" s="25"/>
      <c r="R283" s="56">
        <f>E283+GrocerySA!E283</f>
        <v>103340</v>
      </c>
      <c r="AD283" s="28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</row>
    <row r="284" spans="1:44" x14ac:dyDescent="0.25">
      <c r="A284" s="23">
        <f t="shared" si="16"/>
        <v>7</v>
      </c>
      <c r="B284" s="23">
        <f t="shared" si="17"/>
        <v>2015</v>
      </c>
      <c r="C284" s="23">
        <v>283</v>
      </c>
      <c r="D284" s="24">
        <v>42186</v>
      </c>
      <c r="E284" s="25">
        <f>IF(ISBLANK(table!G284),NA(),table!G284)</f>
        <v>52115</v>
      </c>
      <c r="F284" s="25" t="e">
        <f>IFERROR(IF(AND(ISERROR($E285),ISERROR(INDEX(RestSAF!E$2:E$251,MATCH(RestSA!$C284,RestSAF!$A$2:$A$251,0)))),$E284,INDEX(RestSAF!E$2:E$251,MATCH(RestSA!$C284,RestSAF!$A$2:$A$251,0))),NA())</f>
        <v>#N/A</v>
      </c>
      <c r="G284" s="25" t="e">
        <f>IFERROR(IF(AND(ISERROR($E285),ISERROR(INDEX(RestSAF!C$2:C$251,MATCH(RestSA!$C284,RestSAF!$A$2:$A$251,0)))),$E284,INDEX(RestSAF!C$2:C$251,MATCH(RestSA!$C284,RestSAF!$A$2:$A$251,0))),NA())</f>
        <v>#N/A</v>
      </c>
      <c r="H284" s="26" t="e">
        <f>IFERROR(IF(AND(ISERROR($E285),ISERROR(INDEX(RestSAF!B$2:B$251,MATCH(RestSA!$C284,RestSAF!$A$2:$A$251,0)))),$E284,INDEX(RestSAF!B$2:B$251,MATCH(RestSA!$C284,RestSAF!$A$2:$A$251,0))),NA())</f>
        <v>#N/A</v>
      </c>
      <c r="I284" s="25" t="e">
        <f>IFERROR(IF(AND(ISERROR($E285),ISERROR(INDEX(RestSAF!D$2:D$251,MATCH(RestSA!$C284,RestSAF!$A$2:$A$251,0)))),$E284,INDEX(RestSAF!D$2:D$251,MATCH(RestSA!$C284,RestSAF!$A$2:$A$251,0))),NA())</f>
        <v>#N/A</v>
      </c>
      <c r="J284" s="25" t="e">
        <f>IFERROR(IF(AND(ISERROR($E285),ISERROR(INDEX(RestSAF!F$2:F$251,MATCH(RestSA!$C284,RestSAF!$A$2:$A$251,0)))),$E284,INDEX(RestSAF!F$2:F$251,MATCH(RestSA!$C284,RestSAF!$A$2:$A$251,0))),NA())</f>
        <v>#N/A</v>
      </c>
      <c r="K284" s="25"/>
      <c r="L284" s="26"/>
      <c r="M284" s="25"/>
      <c r="N284" s="56">
        <f>E284/GrocerySA!E284</f>
        <v>1.0105289692080974</v>
      </c>
      <c r="O284" s="25"/>
      <c r="P284" s="26"/>
      <c r="Q284" s="25"/>
      <c r="R284" s="56">
        <f>E284+GrocerySA!E284</f>
        <v>103687</v>
      </c>
      <c r="AD284" s="28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</row>
    <row r="285" spans="1:44" x14ac:dyDescent="0.25">
      <c r="A285" s="23">
        <f t="shared" si="16"/>
        <v>8</v>
      </c>
      <c r="B285" s="23">
        <f t="shared" si="17"/>
        <v>2015</v>
      </c>
      <c r="C285" s="23">
        <v>284</v>
      </c>
      <c r="D285" s="24">
        <v>42217</v>
      </c>
      <c r="E285" s="25">
        <f>IF(ISBLANK(table!G285),NA(),table!G285)</f>
        <v>52473</v>
      </c>
      <c r="F285" s="25" t="e">
        <f>IFERROR(IF(AND(ISERROR($E286),ISERROR(INDEX(RestSAF!E$2:E$251,MATCH(RestSA!$C285,RestSAF!$A$2:$A$251,0)))),$E285,INDEX(RestSAF!E$2:E$251,MATCH(RestSA!$C285,RestSAF!$A$2:$A$251,0))),NA())</f>
        <v>#N/A</v>
      </c>
      <c r="G285" s="25" t="e">
        <f>IFERROR(IF(AND(ISERROR($E286),ISERROR(INDEX(RestSAF!C$2:C$251,MATCH(RestSA!$C285,RestSAF!$A$2:$A$251,0)))),$E285,INDEX(RestSAF!C$2:C$251,MATCH(RestSA!$C285,RestSAF!$A$2:$A$251,0))),NA())</f>
        <v>#N/A</v>
      </c>
      <c r="H285" s="26" t="e">
        <f>IFERROR(IF(AND(ISERROR($E286),ISERROR(INDEX(RestSAF!B$2:B$251,MATCH(RestSA!$C285,RestSAF!$A$2:$A$251,0)))),$E285,INDEX(RestSAF!B$2:B$251,MATCH(RestSA!$C285,RestSAF!$A$2:$A$251,0))),NA())</f>
        <v>#N/A</v>
      </c>
      <c r="I285" s="25" t="e">
        <f>IFERROR(IF(AND(ISERROR($E286),ISERROR(INDEX(RestSAF!D$2:D$251,MATCH(RestSA!$C285,RestSAF!$A$2:$A$251,0)))),$E285,INDEX(RestSAF!D$2:D$251,MATCH(RestSA!$C285,RestSAF!$A$2:$A$251,0))),NA())</f>
        <v>#N/A</v>
      </c>
      <c r="J285" s="25" t="e">
        <f>IFERROR(IF(AND(ISERROR($E286),ISERROR(INDEX(RestSAF!F$2:F$251,MATCH(RestSA!$C285,RestSAF!$A$2:$A$251,0)))),$E285,INDEX(RestSAF!F$2:F$251,MATCH(RestSA!$C285,RestSAF!$A$2:$A$251,0))),NA())</f>
        <v>#N/A</v>
      </c>
      <c r="K285" s="25"/>
      <c r="L285" s="26"/>
      <c r="M285" s="25"/>
      <c r="N285" s="56">
        <f>E285/GrocerySA!E285</f>
        <v>1.0183593067712073</v>
      </c>
      <c r="O285" s="25"/>
      <c r="P285" s="26"/>
      <c r="Q285" s="25"/>
      <c r="R285" s="56">
        <f>E285+GrocerySA!E285</f>
        <v>104000</v>
      </c>
      <c r="AD285" s="28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</row>
    <row r="286" spans="1:44" x14ac:dyDescent="0.25">
      <c r="A286" s="23">
        <f t="shared" si="16"/>
        <v>9</v>
      </c>
      <c r="B286" s="23">
        <f t="shared" si="17"/>
        <v>2015</v>
      </c>
      <c r="C286" s="23">
        <v>285</v>
      </c>
      <c r="D286" s="24">
        <v>42248</v>
      </c>
      <c r="E286" s="25">
        <f>IF(ISBLANK(table!G286),NA(),table!G286)</f>
        <v>52394</v>
      </c>
      <c r="F286" s="25" t="e">
        <f>IFERROR(IF(AND(ISERROR($E287),ISERROR(INDEX(RestSAF!E$2:E$251,MATCH(RestSA!$C286,RestSAF!$A$2:$A$251,0)))),$E286,INDEX(RestSAF!E$2:E$251,MATCH(RestSA!$C286,RestSAF!$A$2:$A$251,0))),NA())</f>
        <v>#N/A</v>
      </c>
      <c r="G286" s="25" t="e">
        <f>IFERROR(IF(AND(ISERROR($E287),ISERROR(INDEX(RestSAF!C$2:C$251,MATCH(RestSA!$C286,RestSAF!$A$2:$A$251,0)))),$E286,INDEX(RestSAF!C$2:C$251,MATCH(RestSA!$C286,RestSAF!$A$2:$A$251,0))),NA())</f>
        <v>#N/A</v>
      </c>
      <c r="H286" s="26" t="e">
        <f>IFERROR(IF(AND(ISERROR($E287),ISERROR(INDEX(RestSAF!B$2:B$251,MATCH(RestSA!$C286,RestSAF!$A$2:$A$251,0)))),$E286,INDEX(RestSAF!B$2:B$251,MATCH(RestSA!$C286,RestSAF!$A$2:$A$251,0))),NA())</f>
        <v>#N/A</v>
      </c>
      <c r="I286" s="25" t="e">
        <f>IFERROR(IF(AND(ISERROR($E287),ISERROR(INDEX(RestSAF!D$2:D$251,MATCH(RestSA!$C286,RestSAF!$A$2:$A$251,0)))),$E286,INDEX(RestSAF!D$2:D$251,MATCH(RestSA!$C286,RestSAF!$A$2:$A$251,0))),NA())</f>
        <v>#N/A</v>
      </c>
      <c r="J286" s="25" t="e">
        <f>IFERROR(IF(AND(ISERROR($E287),ISERROR(INDEX(RestSAF!F$2:F$251,MATCH(RestSA!$C286,RestSAF!$A$2:$A$251,0)))),$E286,INDEX(RestSAF!F$2:F$251,MATCH(RestSA!$C286,RestSAF!$A$2:$A$251,0))),NA())</f>
        <v>#N/A</v>
      </c>
      <c r="K286" s="25"/>
      <c r="L286" s="26"/>
      <c r="M286" s="25"/>
      <c r="N286" s="56">
        <f>E286/GrocerySA!E286</f>
        <v>1.0189618623466035</v>
      </c>
      <c r="O286" s="25"/>
      <c r="P286" s="26"/>
      <c r="Q286" s="25"/>
      <c r="R286" s="56">
        <f>E286+GrocerySA!E286</f>
        <v>103813</v>
      </c>
      <c r="AD286" s="28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</row>
    <row r="287" spans="1:44" x14ac:dyDescent="0.25">
      <c r="A287" s="23">
        <f t="shared" si="16"/>
        <v>10</v>
      </c>
      <c r="B287" s="23">
        <f t="shared" si="17"/>
        <v>2015</v>
      </c>
      <c r="C287" s="23">
        <v>286</v>
      </c>
      <c r="D287" s="24">
        <v>42278</v>
      </c>
      <c r="E287" s="25">
        <f>IF(ISBLANK(table!G287),NA(),table!G287)</f>
        <v>52766</v>
      </c>
      <c r="F287" s="25" t="e">
        <f>IFERROR(IF(AND(ISERROR($E288),ISERROR(INDEX(RestSAF!E$2:E$251,MATCH(RestSA!$C287,RestSAF!$A$2:$A$251,0)))),$E287,INDEX(RestSAF!E$2:E$251,MATCH(RestSA!$C287,RestSAF!$A$2:$A$251,0))),NA())</f>
        <v>#N/A</v>
      </c>
      <c r="G287" s="25" t="e">
        <f>IFERROR(IF(AND(ISERROR($E288),ISERROR(INDEX(RestSAF!C$2:C$251,MATCH(RestSA!$C287,RestSAF!$A$2:$A$251,0)))),$E287,INDEX(RestSAF!C$2:C$251,MATCH(RestSA!$C287,RestSAF!$A$2:$A$251,0))),NA())</f>
        <v>#N/A</v>
      </c>
      <c r="H287" s="26" t="e">
        <f>IFERROR(IF(AND(ISERROR($E288),ISERROR(INDEX(RestSAF!B$2:B$251,MATCH(RestSA!$C287,RestSAF!$A$2:$A$251,0)))),$E287,INDEX(RestSAF!B$2:B$251,MATCH(RestSA!$C287,RestSAF!$A$2:$A$251,0))),NA())</f>
        <v>#N/A</v>
      </c>
      <c r="I287" s="25" t="e">
        <f>IFERROR(IF(AND(ISERROR($E288),ISERROR(INDEX(RestSAF!D$2:D$251,MATCH(RestSA!$C287,RestSAF!$A$2:$A$251,0)))),$E287,INDEX(RestSAF!D$2:D$251,MATCH(RestSA!$C287,RestSAF!$A$2:$A$251,0))),NA())</f>
        <v>#N/A</v>
      </c>
      <c r="J287" s="25" t="e">
        <f>IFERROR(IF(AND(ISERROR($E288),ISERROR(INDEX(RestSAF!F$2:F$251,MATCH(RestSA!$C287,RestSAF!$A$2:$A$251,0)))),$E287,INDEX(RestSAF!F$2:F$251,MATCH(RestSA!$C287,RestSAF!$A$2:$A$251,0))),NA())</f>
        <v>#N/A</v>
      </c>
      <c r="K287" s="25"/>
      <c r="L287" s="26"/>
      <c r="M287" s="25"/>
      <c r="N287" s="56">
        <f>E287/GrocerySA!E287</f>
        <v>1.0289580936409197</v>
      </c>
      <c r="O287" s="25"/>
      <c r="P287" s="26"/>
      <c r="Q287" s="25"/>
      <c r="R287" s="56">
        <f>E287+GrocerySA!E287</f>
        <v>104047</v>
      </c>
      <c r="AD287" s="28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</row>
    <row r="288" spans="1:44" x14ac:dyDescent="0.25">
      <c r="A288" s="23">
        <f t="shared" si="16"/>
        <v>11</v>
      </c>
      <c r="B288" s="23">
        <f t="shared" si="17"/>
        <v>2015</v>
      </c>
      <c r="C288" s="23">
        <v>287</v>
      </c>
      <c r="D288" s="24">
        <v>42309</v>
      </c>
      <c r="E288" s="25">
        <f>IF(ISBLANK(table!G288),NA(),table!G288)</f>
        <v>52886</v>
      </c>
      <c r="F288" s="25" t="e">
        <f>IFERROR(IF(AND(ISERROR($E289),ISERROR(INDEX(RestSAF!E$2:E$251,MATCH(RestSA!$C288,RestSAF!$A$2:$A$251,0)))),$E288,INDEX(RestSAF!E$2:E$251,MATCH(RestSA!$C288,RestSAF!$A$2:$A$251,0))),NA())</f>
        <v>#N/A</v>
      </c>
      <c r="G288" s="25" t="e">
        <f>IFERROR(IF(AND(ISERROR($E289),ISERROR(INDEX(RestSAF!C$2:C$251,MATCH(RestSA!$C288,RestSAF!$A$2:$A$251,0)))),$E288,INDEX(RestSAF!C$2:C$251,MATCH(RestSA!$C288,RestSAF!$A$2:$A$251,0))),NA())</f>
        <v>#N/A</v>
      </c>
      <c r="H288" s="26" t="e">
        <f>IFERROR(IF(AND(ISERROR($E289),ISERROR(INDEX(RestSAF!B$2:B$251,MATCH(RestSA!$C288,RestSAF!$A$2:$A$251,0)))),$E288,INDEX(RestSAF!B$2:B$251,MATCH(RestSA!$C288,RestSAF!$A$2:$A$251,0))),NA())</f>
        <v>#N/A</v>
      </c>
      <c r="I288" s="25" t="e">
        <f>IFERROR(IF(AND(ISERROR($E289),ISERROR(INDEX(RestSAF!D$2:D$251,MATCH(RestSA!$C288,RestSAF!$A$2:$A$251,0)))),$E288,INDEX(RestSAF!D$2:D$251,MATCH(RestSA!$C288,RestSAF!$A$2:$A$251,0))),NA())</f>
        <v>#N/A</v>
      </c>
      <c r="J288" s="25" t="e">
        <f>IFERROR(IF(AND(ISERROR($E289),ISERROR(INDEX(RestSAF!F$2:F$251,MATCH(RestSA!$C288,RestSAF!$A$2:$A$251,0)))),$E288,INDEX(RestSAF!F$2:F$251,MATCH(RestSA!$C288,RestSAF!$A$2:$A$251,0))),NA())</f>
        <v>#N/A</v>
      </c>
      <c r="K288" s="25"/>
      <c r="L288" s="26"/>
      <c r="M288" s="25"/>
      <c r="N288" s="56">
        <f>E288/GrocerySA!E288</f>
        <v>1.0260161024347658</v>
      </c>
      <c r="O288" s="25"/>
      <c r="P288" s="26"/>
      <c r="Q288" s="25"/>
      <c r="R288" s="56">
        <f>E288+GrocerySA!E288</f>
        <v>104431</v>
      </c>
      <c r="AD288" s="28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</row>
    <row r="289" spans="1:44" x14ac:dyDescent="0.25">
      <c r="A289" s="23">
        <f t="shared" si="16"/>
        <v>12</v>
      </c>
      <c r="B289" s="23">
        <f t="shared" si="17"/>
        <v>2015</v>
      </c>
      <c r="C289" s="23">
        <v>288</v>
      </c>
      <c r="D289" s="24">
        <v>42339</v>
      </c>
      <c r="E289" s="25">
        <f>IF(ISBLANK(table!G289),NA(),table!G289)</f>
        <v>53695</v>
      </c>
      <c r="F289" s="25" t="e">
        <f>IFERROR(IF(AND(ISERROR($E290),ISERROR(INDEX(RestSAF!E$2:E$251,MATCH(RestSA!$C289,RestSAF!$A$2:$A$251,0)))),$E289,INDEX(RestSAF!E$2:E$251,MATCH(RestSA!$C289,RestSAF!$A$2:$A$251,0))),NA())</f>
        <v>#N/A</v>
      </c>
      <c r="G289" s="25" t="e">
        <f>IFERROR(IF(AND(ISERROR($E290),ISERROR(INDEX(RestSAF!C$2:C$251,MATCH(RestSA!$C289,RestSAF!$A$2:$A$251,0)))),$E289,INDEX(RestSAF!C$2:C$251,MATCH(RestSA!$C289,RestSAF!$A$2:$A$251,0))),NA())</f>
        <v>#N/A</v>
      </c>
      <c r="H289" s="26" t="e">
        <f>IFERROR(IF(AND(ISERROR($E290),ISERROR(INDEX(RestSAF!B$2:B$251,MATCH(RestSA!$C289,RestSAF!$A$2:$A$251,0)))),$E289,INDEX(RestSAF!B$2:B$251,MATCH(RestSA!$C289,RestSAF!$A$2:$A$251,0))),NA())</f>
        <v>#N/A</v>
      </c>
      <c r="I289" s="25" t="e">
        <f>IFERROR(IF(AND(ISERROR($E290),ISERROR(INDEX(RestSAF!D$2:D$251,MATCH(RestSA!$C289,RestSAF!$A$2:$A$251,0)))),$E289,INDEX(RestSAF!D$2:D$251,MATCH(RestSA!$C289,RestSAF!$A$2:$A$251,0))),NA())</f>
        <v>#N/A</v>
      </c>
      <c r="J289" s="25" t="e">
        <f>IFERROR(IF(AND(ISERROR($E290),ISERROR(INDEX(RestSAF!F$2:F$251,MATCH(RestSA!$C289,RestSAF!$A$2:$A$251,0)))),$E289,INDEX(RestSAF!F$2:F$251,MATCH(RestSA!$C289,RestSAF!$A$2:$A$251,0))),NA())</f>
        <v>#N/A</v>
      </c>
      <c r="K289" s="25"/>
      <c r="L289" s="26"/>
      <c r="M289" s="25"/>
      <c r="N289" s="56">
        <f>E289/GrocerySA!E289</f>
        <v>1.0460540414174671</v>
      </c>
      <c r="O289" s="25"/>
      <c r="P289" s="26"/>
      <c r="Q289" s="25"/>
      <c r="R289" s="56">
        <f>E289+GrocerySA!E289</f>
        <v>105026</v>
      </c>
      <c r="AD289" s="28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</row>
    <row r="290" spans="1:44" x14ac:dyDescent="0.25">
      <c r="A290" s="23">
        <f t="shared" si="16"/>
        <v>1</v>
      </c>
      <c r="B290" s="23">
        <f t="shared" si="17"/>
        <v>2016</v>
      </c>
      <c r="C290" s="23">
        <v>289</v>
      </c>
      <c r="D290" s="24">
        <v>42370</v>
      </c>
      <c r="E290" s="25">
        <f>IF(ISBLANK(table!G290),NA(),table!G290)</f>
        <v>53050</v>
      </c>
      <c r="F290" s="25" t="e">
        <f>IFERROR(IF(AND(ISERROR($E291),ISERROR(INDEX(RestSAF!E$2:E$251,MATCH(RestSA!$C290,RestSAF!$A$2:$A$251,0)))),$E290,INDEX(RestSAF!E$2:E$251,MATCH(RestSA!$C290,RestSAF!$A$2:$A$251,0))),NA())</f>
        <v>#N/A</v>
      </c>
      <c r="G290" s="25" t="e">
        <f>IFERROR(IF(AND(ISERROR($E291),ISERROR(INDEX(RestSAF!C$2:C$251,MATCH(RestSA!$C290,RestSAF!$A$2:$A$251,0)))),$E290,INDEX(RestSAF!C$2:C$251,MATCH(RestSA!$C290,RestSAF!$A$2:$A$251,0))),NA())</f>
        <v>#N/A</v>
      </c>
      <c r="H290" s="26" t="e">
        <f>IFERROR(IF(AND(ISERROR($E291),ISERROR(INDEX(RestSAF!B$2:B$251,MATCH(RestSA!$C290,RestSAF!$A$2:$A$251,0)))),$E290,INDEX(RestSAF!B$2:B$251,MATCH(RestSA!$C290,RestSAF!$A$2:$A$251,0))),NA())</f>
        <v>#N/A</v>
      </c>
      <c r="I290" s="25" t="e">
        <f>IFERROR(IF(AND(ISERROR($E291),ISERROR(INDEX(RestSAF!D$2:D$251,MATCH(RestSA!$C290,RestSAF!$A$2:$A$251,0)))),$E290,INDEX(RestSAF!D$2:D$251,MATCH(RestSA!$C290,RestSAF!$A$2:$A$251,0))),NA())</f>
        <v>#N/A</v>
      </c>
      <c r="J290" s="25" t="e">
        <f>IFERROR(IF(AND(ISERROR($E291),ISERROR(INDEX(RestSAF!F$2:F$251,MATCH(RestSA!$C290,RestSAF!$A$2:$A$251,0)))),$E290,INDEX(RestSAF!F$2:F$251,MATCH(RestSA!$C290,RestSAF!$A$2:$A$251,0))),NA())</f>
        <v>#N/A</v>
      </c>
      <c r="K290" s="25"/>
      <c r="L290" s="26"/>
      <c r="M290" s="25"/>
      <c r="N290" s="56">
        <f>E290/GrocerySA!E290</f>
        <v>1.0281007751937985</v>
      </c>
      <c r="O290" s="25"/>
      <c r="P290" s="26"/>
      <c r="Q290" s="25"/>
      <c r="R290" s="56">
        <f>E290+GrocerySA!E290</f>
        <v>104650</v>
      </c>
      <c r="AD290" s="28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</row>
    <row r="291" spans="1:44" x14ac:dyDescent="0.25">
      <c r="A291" s="23">
        <f t="shared" si="16"/>
        <v>2</v>
      </c>
      <c r="B291" s="23">
        <f t="shared" si="17"/>
        <v>2016</v>
      </c>
      <c r="C291" s="23">
        <v>290</v>
      </c>
      <c r="D291" s="24">
        <v>42401</v>
      </c>
      <c r="E291" s="25">
        <f>IF(ISBLANK(table!G291),NA(),table!G291)</f>
        <v>54244</v>
      </c>
      <c r="F291" s="25" t="e">
        <f>IFERROR(IF(AND(ISERROR($E292),ISERROR(INDEX(RestSAF!E$2:E$251,MATCH(RestSA!$C291,RestSAF!$A$2:$A$251,0)))),$E291,INDEX(RestSAF!E$2:E$251,MATCH(RestSA!$C291,RestSAF!$A$2:$A$251,0))),NA())</f>
        <v>#N/A</v>
      </c>
      <c r="G291" s="25" t="e">
        <f>IFERROR(IF(AND(ISERROR($E292),ISERROR(INDEX(RestSAF!C$2:C$251,MATCH(RestSA!$C291,RestSAF!$A$2:$A$251,0)))),$E291,INDEX(RestSAF!C$2:C$251,MATCH(RestSA!$C291,RestSAF!$A$2:$A$251,0))),NA())</f>
        <v>#N/A</v>
      </c>
      <c r="H291" s="26" t="e">
        <f>IFERROR(IF(AND(ISERROR($E292),ISERROR(INDEX(RestSAF!B$2:B$251,MATCH(RestSA!$C291,RestSAF!$A$2:$A$251,0)))),$E291,INDEX(RestSAF!B$2:B$251,MATCH(RestSA!$C291,RestSAF!$A$2:$A$251,0))),NA())</f>
        <v>#N/A</v>
      </c>
      <c r="I291" s="25" t="e">
        <f>IFERROR(IF(AND(ISERROR($E292),ISERROR(INDEX(RestSAF!D$2:D$251,MATCH(RestSA!$C291,RestSAF!$A$2:$A$251,0)))),$E291,INDEX(RestSAF!D$2:D$251,MATCH(RestSA!$C291,RestSAF!$A$2:$A$251,0))),NA())</f>
        <v>#N/A</v>
      </c>
      <c r="J291" s="25" t="e">
        <f>IFERROR(IF(AND(ISERROR($E292),ISERROR(INDEX(RestSAF!F$2:F$251,MATCH(RestSA!$C291,RestSAF!$A$2:$A$251,0)))),$E291,INDEX(RestSAF!F$2:F$251,MATCH(RestSA!$C291,RestSAF!$A$2:$A$251,0))),NA())</f>
        <v>#N/A</v>
      </c>
      <c r="K291" s="25"/>
      <c r="L291" s="26"/>
      <c r="M291" s="25"/>
      <c r="N291" s="56">
        <f>E291/GrocerySA!E291</f>
        <v>1.0527704997573992</v>
      </c>
      <c r="O291" s="25"/>
      <c r="P291" s="26"/>
      <c r="Q291" s="25"/>
      <c r="R291" s="56">
        <f>E291+GrocerySA!E291</f>
        <v>105769</v>
      </c>
      <c r="AD291" s="28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</row>
    <row r="292" spans="1:44" x14ac:dyDescent="0.25">
      <c r="A292" s="23">
        <f t="shared" si="16"/>
        <v>3</v>
      </c>
      <c r="B292" s="23">
        <f t="shared" si="17"/>
        <v>2016</v>
      </c>
      <c r="C292" s="23">
        <v>291</v>
      </c>
      <c r="D292" s="24">
        <v>42430</v>
      </c>
      <c r="E292" s="25">
        <f>IF(ISBLANK(table!G292),NA(),table!G292)</f>
        <v>53927</v>
      </c>
      <c r="F292" s="25" t="e">
        <f>IFERROR(IF(AND(ISERROR($E293),ISERROR(INDEX(RestSAF!E$2:E$251,MATCH(RestSA!$C292,RestSAF!$A$2:$A$251,0)))),$E292,INDEX(RestSAF!E$2:E$251,MATCH(RestSA!$C292,RestSAF!$A$2:$A$251,0))),NA())</f>
        <v>#N/A</v>
      </c>
      <c r="G292" s="25" t="e">
        <f>IFERROR(IF(AND(ISERROR($E293),ISERROR(INDEX(RestSAF!C$2:C$251,MATCH(RestSA!$C292,RestSAF!$A$2:$A$251,0)))),$E292,INDEX(RestSAF!C$2:C$251,MATCH(RestSA!$C292,RestSAF!$A$2:$A$251,0))),NA())</f>
        <v>#N/A</v>
      </c>
      <c r="H292" s="26" t="e">
        <f>IFERROR(IF(AND(ISERROR($E293),ISERROR(INDEX(RestSAF!B$2:B$251,MATCH(RestSA!$C292,RestSAF!$A$2:$A$251,0)))),$E292,INDEX(RestSAF!B$2:B$251,MATCH(RestSA!$C292,RestSAF!$A$2:$A$251,0))),NA())</f>
        <v>#N/A</v>
      </c>
      <c r="I292" s="25" t="e">
        <f>IFERROR(IF(AND(ISERROR($E293),ISERROR(INDEX(RestSAF!D$2:D$251,MATCH(RestSA!$C292,RestSAF!$A$2:$A$251,0)))),$E292,INDEX(RestSAF!D$2:D$251,MATCH(RestSA!$C292,RestSAF!$A$2:$A$251,0))),NA())</f>
        <v>#N/A</v>
      </c>
      <c r="J292" s="25" t="e">
        <f>IFERROR(IF(AND(ISERROR($E293),ISERROR(INDEX(RestSAF!F$2:F$251,MATCH(RestSA!$C292,RestSAF!$A$2:$A$251,0)))),$E292,INDEX(RestSAF!F$2:F$251,MATCH(RestSA!$C292,RestSAF!$A$2:$A$251,0))),NA())</f>
        <v>#N/A</v>
      </c>
      <c r="K292" s="25"/>
      <c r="L292" s="26"/>
      <c r="M292" s="25"/>
      <c r="N292" s="56">
        <f>E292/GrocerySA!E292</f>
        <v>1.0537762579384464</v>
      </c>
      <c r="O292" s="25"/>
      <c r="P292" s="26"/>
      <c r="Q292" s="25"/>
      <c r="R292" s="56">
        <f>E292+GrocerySA!E292</f>
        <v>105102</v>
      </c>
      <c r="AD292" s="28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</row>
    <row r="293" spans="1:44" x14ac:dyDescent="0.25">
      <c r="A293" s="23">
        <f t="shared" si="16"/>
        <v>4</v>
      </c>
      <c r="B293" s="23">
        <f t="shared" si="17"/>
        <v>2016</v>
      </c>
      <c r="C293" s="23">
        <v>292</v>
      </c>
      <c r="D293" s="24">
        <v>42461</v>
      </c>
      <c r="E293" s="25">
        <f>IF(ISBLANK(table!G293),NA(),table!G293)</f>
        <v>54246</v>
      </c>
      <c r="F293" s="25" t="e">
        <f>IFERROR(IF(AND(ISERROR($E294),ISERROR(INDEX(RestSAF!E$2:E$251,MATCH(RestSA!$C293,RestSAF!$A$2:$A$251,0)))),$E293,INDEX(RestSAF!E$2:E$251,MATCH(RestSA!$C293,RestSAF!$A$2:$A$251,0))),NA())</f>
        <v>#N/A</v>
      </c>
      <c r="G293" s="25" t="e">
        <f>IFERROR(IF(AND(ISERROR($E294),ISERROR(INDEX(RestSAF!C$2:C$251,MATCH(RestSA!$C293,RestSAF!$A$2:$A$251,0)))),$E293,INDEX(RestSAF!C$2:C$251,MATCH(RestSA!$C293,RestSAF!$A$2:$A$251,0))),NA())</f>
        <v>#N/A</v>
      </c>
      <c r="H293" s="26" t="e">
        <f>IFERROR(IF(AND(ISERROR($E294),ISERROR(INDEX(RestSAF!B$2:B$251,MATCH(RestSA!$C293,RestSAF!$A$2:$A$251,0)))),$E293,INDEX(RestSAF!B$2:B$251,MATCH(RestSA!$C293,RestSAF!$A$2:$A$251,0))),NA())</f>
        <v>#N/A</v>
      </c>
      <c r="I293" s="25" t="e">
        <f>IFERROR(IF(AND(ISERROR($E294),ISERROR(INDEX(RestSAF!D$2:D$251,MATCH(RestSA!$C293,RestSAF!$A$2:$A$251,0)))),$E293,INDEX(RestSAF!D$2:D$251,MATCH(RestSA!$C293,RestSAF!$A$2:$A$251,0))),NA())</f>
        <v>#N/A</v>
      </c>
      <c r="J293" s="25" t="e">
        <f>IFERROR(IF(AND(ISERROR($E294),ISERROR(INDEX(RestSAF!F$2:F$251,MATCH(RestSA!$C293,RestSAF!$A$2:$A$251,0)))),$E293,INDEX(RestSAF!F$2:F$251,MATCH(RestSA!$C293,RestSAF!$A$2:$A$251,0))),NA())</f>
        <v>#N/A</v>
      </c>
      <c r="K293" s="25"/>
      <c r="L293" s="26"/>
      <c r="M293" s="25"/>
      <c r="N293" s="56">
        <f>E293/GrocerySA!E293</f>
        <v>1.0476043336358896</v>
      </c>
      <c r="O293" s="25"/>
      <c r="P293" s="26"/>
      <c r="Q293" s="25"/>
      <c r="R293" s="56">
        <f>E293+GrocerySA!E293</f>
        <v>106027</v>
      </c>
      <c r="AD293" s="28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</row>
    <row r="294" spans="1:44" x14ac:dyDescent="0.25">
      <c r="A294" s="23">
        <f t="shared" si="16"/>
        <v>5</v>
      </c>
      <c r="B294" s="23">
        <f t="shared" si="17"/>
        <v>2016</v>
      </c>
      <c r="C294" s="23">
        <v>293</v>
      </c>
      <c r="D294" s="24">
        <v>42491</v>
      </c>
      <c r="E294" s="25">
        <f>IF(ISBLANK(table!G294),NA(),table!G294)</f>
        <v>54302</v>
      </c>
      <c r="F294" s="25" t="e">
        <f>IFERROR(IF(AND(ISERROR($E295),ISERROR(INDEX(RestSAF!E$2:E$251,MATCH(RestSA!$C294,RestSAF!$A$2:$A$251,0)))),$E294,INDEX(RestSAF!E$2:E$251,MATCH(RestSA!$C294,RestSAF!$A$2:$A$251,0))),NA())</f>
        <v>#N/A</v>
      </c>
      <c r="G294" s="25" t="e">
        <f>IFERROR(IF(AND(ISERROR($E295),ISERROR(INDEX(RestSAF!C$2:C$251,MATCH(RestSA!$C294,RestSAF!$A$2:$A$251,0)))),$E294,INDEX(RestSAF!C$2:C$251,MATCH(RestSA!$C294,RestSAF!$A$2:$A$251,0))),NA())</f>
        <v>#N/A</v>
      </c>
      <c r="H294" s="26" t="e">
        <f>IFERROR(IF(AND(ISERROR($E295),ISERROR(INDEX(RestSAF!B$2:B$251,MATCH(RestSA!$C294,RestSAF!$A$2:$A$251,0)))),$E294,INDEX(RestSAF!B$2:B$251,MATCH(RestSA!$C294,RestSAF!$A$2:$A$251,0))),NA())</f>
        <v>#N/A</v>
      </c>
      <c r="I294" s="25" t="e">
        <f>IFERROR(IF(AND(ISERROR($E295),ISERROR(INDEX(RestSAF!D$2:D$251,MATCH(RestSA!$C294,RestSAF!$A$2:$A$251,0)))),$E294,INDEX(RestSAF!D$2:D$251,MATCH(RestSA!$C294,RestSAF!$A$2:$A$251,0))),NA())</f>
        <v>#N/A</v>
      </c>
      <c r="J294" s="25" t="e">
        <f>IFERROR(IF(AND(ISERROR($E295),ISERROR(INDEX(RestSAF!F$2:F$251,MATCH(RestSA!$C294,RestSAF!$A$2:$A$251,0)))),$E294,INDEX(RestSAF!F$2:F$251,MATCH(RestSA!$C294,RestSAF!$A$2:$A$251,0))),NA())</f>
        <v>#N/A</v>
      </c>
      <c r="K294" s="25"/>
      <c r="L294" s="26"/>
      <c r="M294" s="25"/>
      <c r="N294" s="56">
        <f>E294/GrocerySA!E294</f>
        <v>1.0450932465982794</v>
      </c>
      <c r="O294" s="25"/>
      <c r="P294" s="26"/>
      <c r="Q294" s="25"/>
      <c r="R294" s="56">
        <f>E294+GrocerySA!E294</f>
        <v>106261</v>
      </c>
      <c r="AD294" s="28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</row>
    <row r="295" spans="1:44" x14ac:dyDescent="0.25">
      <c r="A295" s="23">
        <f t="shared" si="16"/>
        <v>6</v>
      </c>
      <c r="B295" s="23">
        <f t="shared" si="17"/>
        <v>2016</v>
      </c>
      <c r="C295" s="23">
        <v>294</v>
      </c>
      <c r="D295" s="24">
        <v>42522</v>
      </c>
      <c r="E295" s="25">
        <f>IF(ISBLANK(table!G295),NA(),table!G295)</f>
        <v>54351</v>
      </c>
      <c r="F295" s="25" t="e">
        <f>IFERROR(IF(AND(ISERROR($E296),ISERROR(INDEX(RestSAF!E$2:E$251,MATCH(RestSA!$C295,RestSAF!$A$2:$A$251,0)))),$E295,INDEX(RestSAF!E$2:E$251,MATCH(RestSA!$C295,RestSAF!$A$2:$A$251,0))),NA())</f>
        <v>#N/A</v>
      </c>
      <c r="G295" s="25" t="e">
        <f>IFERROR(IF(AND(ISERROR($E296),ISERROR(INDEX(RestSAF!C$2:C$251,MATCH(RestSA!$C295,RestSAF!$A$2:$A$251,0)))),$E295,INDEX(RestSAF!C$2:C$251,MATCH(RestSA!$C295,RestSAF!$A$2:$A$251,0))),NA())</f>
        <v>#N/A</v>
      </c>
      <c r="H295" s="26" t="e">
        <f>IFERROR(IF(AND(ISERROR($E296),ISERROR(INDEX(RestSAF!B$2:B$251,MATCH(RestSA!$C295,RestSAF!$A$2:$A$251,0)))),$E295,INDEX(RestSAF!B$2:B$251,MATCH(RestSA!$C295,RestSAF!$A$2:$A$251,0))),NA())</f>
        <v>#N/A</v>
      </c>
      <c r="I295" s="25" t="e">
        <f>IFERROR(IF(AND(ISERROR($E296),ISERROR(INDEX(RestSAF!D$2:D$251,MATCH(RestSA!$C295,RestSAF!$A$2:$A$251,0)))),$E295,INDEX(RestSAF!D$2:D$251,MATCH(RestSA!$C295,RestSAF!$A$2:$A$251,0))),NA())</f>
        <v>#N/A</v>
      </c>
      <c r="J295" s="25" t="e">
        <f>IFERROR(IF(AND(ISERROR($E296),ISERROR(INDEX(RestSAF!F$2:F$251,MATCH(RestSA!$C295,RestSAF!$A$2:$A$251,0)))),$E295,INDEX(RestSAF!F$2:F$251,MATCH(RestSA!$C295,RestSAF!$A$2:$A$251,0))),NA())</f>
        <v>#N/A</v>
      </c>
      <c r="K295" s="25"/>
      <c r="L295" s="26"/>
      <c r="M295" s="25"/>
      <c r="N295" s="56">
        <f>E295/GrocerySA!E295</f>
        <v>1.0386202942862603</v>
      </c>
      <c r="O295" s="25"/>
      <c r="P295" s="26"/>
      <c r="Q295" s="25"/>
      <c r="R295" s="56">
        <f>E295+GrocerySA!E295</f>
        <v>106681</v>
      </c>
      <c r="AD295" s="28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</row>
    <row r="296" spans="1:44" x14ac:dyDescent="0.25">
      <c r="A296" s="23">
        <f t="shared" si="16"/>
        <v>7</v>
      </c>
      <c r="B296" s="23">
        <f t="shared" si="17"/>
        <v>2016</v>
      </c>
      <c r="C296" s="23">
        <v>295</v>
      </c>
      <c r="D296" s="24">
        <v>42552</v>
      </c>
      <c r="E296" s="25">
        <f>IF(ISBLANK(table!G296),NA(),table!G296)</f>
        <v>54329</v>
      </c>
      <c r="F296" s="25" t="e">
        <f>IFERROR(IF(AND(ISERROR($E297),ISERROR(INDEX(RestSAF!E$2:E$251,MATCH(RestSA!$C296,RestSAF!$A$2:$A$251,0)))),$E296,INDEX(RestSAF!E$2:E$251,MATCH(RestSA!$C296,RestSAF!$A$2:$A$251,0))),NA())</f>
        <v>#N/A</v>
      </c>
      <c r="G296" s="25" t="e">
        <f>IFERROR(IF(AND(ISERROR($E297),ISERROR(INDEX(RestSAF!C$2:C$251,MATCH(RestSA!$C296,RestSAF!$A$2:$A$251,0)))),$E296,INDEX(RestSAF!C$2:C$251,MATCH(RestSA!$C296,RestSAF!$A$2:$A$251,0))),NA())</f>
        <v>#N/A</v>
      </c>
      <c r="H296" s="26" t="e">
        <f>IFERROR(IF(AND(ISERROR($E297),ISERROR(INDEX(RestSAF!B$2:B$251,MATCH(RestSA!$C296,RestSAF!$A$2:$A$251,0)))),$E296,INDEX(RestSAF!B$2:B$251,MATCH(RestSA!$C296,RestSAF!$A$2:$A$251,0))),NA())</f>
        <v>#N/A</v>
      </c>
      <c r="I296" s="25" t="e">
        <f>IFERROR(IF(AND(ISERROR($E297),ISERROR(INDEX(RestSAF!D$2:D$251,MATCH(RestSA!$C296,RestSAF!$A$2:$A$251,0)))),$E296,INDEX(RestSAF!D$2:D$251,MATCH(RestSA!$C296,RestSAF!$A$2:$A$251,0))),NA())</f>
        <v>#N/A</v>
      </c>
      <c r="J296" s="25" t="e">
        <f>IFERROR(IF(AND(ISERROR($E297),ISERROR(INDEX(RestSAF!F$2:F$251,MATCH(RestSA!$C296,RestSAF!$A$2:$A$251,0)))),$E296,INDEX(RestSAF!F$2:F$251,MATCH(RestSA!$C296,RestSAF!$A$2:$A$251,0))),NA())</f>
        <v>#N/A</v>
      </c>
      <c r="K296" s="25"/>
      <c r="L296" s="26"/>
      <c r="M296" s="25"/>
      <c r="N296" s="56">
        <f>E296/GrocerySA!E296</f>
        <v>1.0452306745161415</v>
      </c>
      <c r="O296" s="25"/>
      <c r="P296" s="26"/>
      <c r="Q296" s="25"/>
      <c r="R296" s="56">
        <f>E296+GrocerySA!E296</f>
        <v>106307</v>
      </c>
      <c r="AD296" s="28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</row>
    <row r="297" spans="1:44" x14ac:dyDescent="0.25">
      <c r="A297" s="23">
        <f t="shared" si="16"/>
        <v>8</v>
      </c>
      <c r="B297" s="23">
        <f t="shared" si="17"/>
        <v>2016</v>
      </c>
      <c r="C297" s="23">
        <v>296</v>
      </c>
      <c r="D297" s="24">
        <v>42583</v>
      </c>
      <c r="E297" s="25">
        <f>IF(ISBLANK(table!G297),NA(),table!G297)</f>
        <v>54794</v>
      </c>
      <c r="F297" s="25" t="e">
        <f>IFERROR(IF(AND(ISERROR($E298),ISERROR(INDEX(RestSAF!E$2:E$251,MATCH(RestSA!$C297,RestSAF!$A$2:$A$251,0)))),$E297,INDEX(RestSAF!E$2:E$251,MATCH(RestSA!$C297,RestSAF!$A$2:$A$251,0))),NA())</f>
        <v>#N/A</v>
      </c>
      <c r="G297" s="25" t="e">
        <f>IFERROR(IF(AND(ISERROR($E298),ISERROR(INDEX(RestSAF!C$2:C$251,MATCH(RestSA!$C297,RestSAF!$A$2:$A$251,0)))),$E297,INDEX(RestSAF!C$2:C$251,MATCH(RestSA!$C297,RestSAF!$A$2:$A$251,0))),NA())</f>
        <v>#N/A</v>
      </c>
      <c r="H297" s="26" t="e">
        <f>IFERROR(IF(AND(ISERROR($E298),ISERROR(INDEX(RestSAF!B$2:B$251,MATCH(RestSA!$C297,RestSAF!$A$2:$A$251,0)))),$E297,INDEX(RestSAF!B$2:B$251,MATCH(RestSA!$C297,RestSAF!$A$2:$A$251,0))),NA())</f>
        <v>#N/A</v>
      </c>
      <c r="I297" s="25" t="e">
        <f>IFERROR(IF(AND(ISERROR($E298),ISERROR(INDEX(RestSAF!D$2:D$251,MATCH(RestSA!$C297,RestSAF!$A$2:$A$251,0)))),$E297,INDEX(RestSAF!D$2:D$251,MATCH(RestSA!$C297,RestSAF!$A$2:$A$251,0))),NA())</f>
        <v>#N/A</v>
      </c>
      <c r="J297" s="25" t="e">
        <f>IFERROR(IF(AND(ISERROR($E298),ISERROR(INDEX(RestSAF!F$2:F$251,MATCH(RestSA!$C297,RestSAF!$A$2:$A$251,0)))),$E297,INDEX(RestSAF!F$2:F$251,MATCH(RestSA!$C297,RestSAF!$A$2:$A$251,0))),NA())</f>
        <v>#N/A</v>
      </c>
      <c r="K297" s="25"/>
      <c r="L297" s="26"/>
      <c r="M297" s="25"/>
      <c r="N297" s="56">
        <f>E297/GrocerySA!E297</f>
        <v>1.0494120350863754</v>
      </c>
      <c r="O297" s="25"/>
      <c r="P297" s="26"/>
      <c r="Q297" s="25"/>
      <c r="R297" s="56">
        <f>E297+GrocerySA!E297</f>
        <v>107008</v>
      </c>
      <c r="AD297" s="28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</row>
    <row r="298" spans="1:44" x14ac:dyDescent="0.25">
      <c r="A298" s="23">
        <f t="shared" si="16"/>
        <v>9</v>
      </c>
      <c r="B298" s="23">
        <f t="shared" si="17"/>
        <v>2016</v>
      </c>
      <c r="C298" s="23">
        <v>297</v>
      </c>
      <c r="D298" s="24">
        <v>42614</v>
      </c>
      <c r="E298" s="25">
        <f>IF(ISBLANK(table!G298),NA(),table!G298)</f>
        <v>55357</v>
      </c>
      <c r="F298" s="25" t="e">
        <f>IFERROR(IF(AND(ISERROR($E299),ISERROR(INDEX(RestSAF!E$2:E$251,MATCH(RestSA!$C298,RestSAF!$A$2:$A$251,0)))),$E298,INDEX(RestSAF!E$2:E$251,MATCH(RestSA!$C298,RestSAF!$A$2:$A$251,0))),NA())</f>
        <v>#N/A</v>
      </c>
      <c r="G298" s="25" t="e">
        <f>IFERROR(IF(AND(ISERROR($E299),ISERROR(INDEX(RestSAF!C$2:C$251,MATCH(RestSA!$C298,RestSAF!$A$2:$A$251,0)))),$E298,INDEX(RestSAF!C$2:C$251,MATCH(RestSA!$C298,RestSAF!$A$2:$A$251,0))),NA())</f>
        <v>#N/A</v>
      </c>
      <c r="H298" s="26" t="e">
        <f>IFERROR(IF(AND(ISERROR($E299),ISERROR(INDEX(RestSAF!B$2:B$251,MATCH(RestSA!$C298,RestSAF!$A$2:$A$251,0)))),$E298,INDEX(RestSAF!B$2:B$251,MATCH(RestSA!$C298,RestSAF!$A$2:$A$251,0))),NA())</f>
        <v>#N/A</v>
      </c>
      <c r="I298" s="25" t="e">
        <f>IFERROR(IF(AND(ISERROR($E299),ISERROR(INDEX(RestSAF!D$2:D$251,MATCH(RestSA!$C298,RestSAF!$A$2:$A$251,0)))),$E298,INDEX(RestSAF!D$2:D$251,MATCH(RestSA!$C298,RestSAF!$A$2:$A$251,0))),NA())</f>
        <v>#N/A</v>
      </c>
      <c r="J298" s="25" t="e">
        <f>IFERROR(IF(AND(ISERROR($E299),ISERROR(INDEX(RestSAF!F$2:F$251,MATCH(RestSA!$C298,RestSAF!$A$2:$A$251,0)))),$E298,INDEX(RestSAF!F$2:F$251,MATCH(RestSA!$C298,RestSAF!$A$2:$A$251,0))),NA())</f>
        <v>#N/A</v>
      </c>
      <c r="K298" s="25"/>
      <c r="L298" s="26"/>
      <c r="M298" s="25"/>
      <c r="N298" s="56">
        <f>E298/GrocerySA!E298</f>
        <v>1.0542182441439725</v>
      </c>
      <c r="O298" s="25"/>
      <c r="P298" s="26"/>
      <c r="Q298" s="25"/>
      <c r="R298" s="56">
        <f>E298+GrocerySA!E298</f>
        <v>107867</v>
      </c>
      <c r="AD298" s="28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</row>
    <row r="299" spans="1:44" x14ac:dyDescent="0.25">
      <c r="A299" s="23">
        <f t="shared" si="16"/>
        <v>10</v>
      </c>
      <c r="B299" s="23">
        <f t="shared" si="17"/>
        <v>2016</v>
      </c>
      <c r="C299" s="23">
        <v>298</v>
      </c>
      <c r="D299" s="24">
        <v>42644</v>
      </c>
      <c r="E299" s="25">
        <f>IF(ISBLANK(table!G299),NA(),table!G299)</f>
        <v>55358</v>
      </c>
      <c r="F299" s="25" t="e">
        <f>IFERROR(IF(AND(ISERROR($E300),ISERROR(INDEX(RestSAF!E$2:E$251,MATCH(RestSA!$C299,RestSAF!$A$2:$A$251,0)))),$E299,INDEX(RestSAF!E$2:E$251,MATCH(RestSA!$C299,RestSAF!$A$2:$A$251,0))),NA())</f>
        <v>#N/A</v>
      </c>
      <c r="G299" s="25" t="e">
        <f>IFERROR(IF(AND(ISERROR($E300),ISERROR(INDEX(RestSAF!C$2:C$251,MATCH(RestSA!$C299,RestSAF!$A$2:$A$251,0)))),$E299,INDEX(RestSAF!C$2:C$251,MATCH(RestSA!$C299,RestSAF!$A$2:$A$251,0))),NA())</f>
        <v>#N/A</v>
      </c>
      <c r="H299" s="26" t="e">
        <f>IFERROR(IF(AND(ISERROR($E300),ISERROR(INDEX(RestSAF!B$2:B$251,MATCH(RestSA!$C299,RestSAF!$A$2:$A$251,0)))),$E299,INDEX(RestSAF!B$2:B$251,MATCH(RestSA!$C299,RestSAF!$A$2:$A$251,0))),NA())</f>
        <v>#N/A</v>
      </c>
      <c r="I299" s="25" t="e">
        <f>IFERROR(IF(AND(ISERROR($E300),ISERROR(INDEX(RestSAF!D$2:D$251,MATCH(RestSA!$C299,RestSAF!$A$2:$A$251,0)))),$E299,INDEX(RestSAF!D$2:D$251,MATCH(RestSA!$C299,RestSAF!$A$2:$A$251,0))),NA())</f>
        <v>#N/A</v>
      </c>
      <c r="J299" s="25" t="e">
        <f>IFERROR(IF(AND(ISERROR($E300),ISERROR(INDEX(RestSAF!F$2:F$251,MATCH(RestSA!$C299,RestSAF!$A$2:$A$251,0)))),$E299,INDEX(RestSAF!F$2:F$251,MATCH(RestSA!$C299,RestSAF!$A$2:$A$251,0))),NA())</f>
        <v>#N/A</v>
      </c>
      <c r="K299" s="25"/>
      <c r="L299" s="26"/>
      <c r="M299" s="25"/>
      <c r="N299" s="56">
        <f>E299/GrocerySA!E299</f>
        <v>1.0481095101955811</v>
      </c>
      <c r="O299" s="25"/>
      <c r="P299" s="26"/>
      <c r="Q299" s="25"/>
      <c r="R299" s="56">
        <f>E299+GrocerySA!E299</f>
        <v>108175</v>
      </c>
      <c r="AD299" s="28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</row>
    <row r="300" spans="1:44" x14ac:dyDescent="0.25">
      <c r="A300" s="23">
        <f t="shared" si="16"/>
        <v>11</v>
      </c>
      <c r="B300" s="23">
        <f t="shared" si="17"/>
        <v>2016</v>
      </c>
      <c r="C300" s="23">
        <v>299</v>
      </c>
      <c r="D300" s="24">
        <v>42675</v>
      </c>
      <c r="E300" s="25">
        <f>IF(ISBLANK(table!G300),NA(),table!G300)</f>
        <v>56322</v>
      </c>
      <c r="F300" s="25" t="e">
        <f>IFERROR(IF(AND(ISERROR($E301),ISERROR(INDEX(RestSAF!E$2:E$251,MATCH(RestSA!$C300,RestSAF!$A$2:$A$251,0)))),$E300,INDEX(RestSAF!E$2:E$251,MATCH(RestSA!$C300,RestSAF!$A$2:$A$251,0))),NA())</f>
        <v>#N/A</v>
      </c>
      <c r="G300" s="25" t="e">
        <f>IFERROR(IF(AND(ISERROR($E301),ISERROR(INDEX(RestSAF!C$2:C$251,MATCH(RestSA!$C300,RestSAF!$A$2:$A$251,0)))),$E300,INDEX(RestSAF!C$2:C$251,MATCH(RestSA!$C300,RestSAF!$A$2:$A$251,0))),NA())</f>
        <v>#N/A</v>
      </c>
      <c r="H300" s="26" t="e">
        <f>IFERROR(IF(AND(ISERROR($E301),ISERROR(INDEX(RestSAF!B$2:B$251,MATCH(RestSA!$C300,RestSAF!$A$2:$A$251,0)))),$E300,INDEX(RestSAF!B$2:B$251,MATCH(RestSA!$C300,RestSAF!$A$2:$A$251,0))),NA())</f>
        <v>#N/A</v>
      </c>
      <c r="I300" s="25" t="e">
        <f>IFERROR(IF(AND(ISERROR($E301),ISERROR(INDEX(RestSAF!D$2:D$251,MATCH(RestSA!$C300,RestSAF!$A$2:$A$251,0)))),$E300,INDEX(RestSAF!D$2:D$251,MATCH(RestSA!$C300,RestSAF!$A$2:$A$251,0))),NA())</f>
        <v>#N/A</v>
      </c>
      <c r="J300" s="25" t="e">
        <f>IFERROR(IF(AND(ISERROR($E301),ISERROR(INDEX(RestSAF!F$2:F$251,MATCH(RestSA!$C300,RestSAF!$A$2:$A$251,0)))),$E300,INDEX(RestSAF!F$2:F$251,MATCH(RestSA!$C300,RestSAF!$A$2:$A$251,0))),NA())</f>
        <v>#N/A</v>
      </c>
      <c r="K300" s="25"/>
      <c r="L300" s="26"/>
      <c r="M300" s="25"/>
      <c r="N300" s="56">
        <f>E300/GrocerySA!E300</f>
        <v>1.0660382715348362</v>
      </c>
      <c r="O300" s="25"/>
      <c r="P300" s="26"/>
      <c r="Q300" s="25"/>
      <c r="R300" s="56">
        <f>E300+GrocerySA!E300</f>
        <v>109155</v>
      </c>
      <c r="AD300" s="28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</row>
    <row r="301" spans="1:44" x14ac:dyDescent="0.25">
      <c r="A301" s="23">
        <f t="shared" si="16"/>
        <v>12</v>
      </c>
      <c r="B301" s="23">
        <f t="shared" si="17"/>
        <v>2016</v>
      </c>
      <c r="C301" s="23">
        <v>300</v>
      </c>
      <c r="D301" s="24">
        <v>42705</v>
      </c>
      <c r="E301" s="25">
        <f>IF(ISBLANK(table!G301),NA(),table!G301)</f>
        <v>55371</v>
      </c>
      <c r="F301" s="25" t="e">
        <f>IFERROR(IF(AND(ISERROR($E302),ISERROR(INDEX(RestSAF!E$2:E$251,MATCH(RestSA!$C301,RestSAF!$A$2:$A$251,0)))),$E301,INDEX(RestSAF!E$2:E$251,MATCH(RestSA!$C301,RestSAF!$A$2:$A$251,0))),NA())</f>
        <v>#N/A</v>
      </c>
      <c r="G301" s="25" t="e">
        <f>IFERROR(IF(AND(ISERROR($E302),ISERROR(INDEX(RestSAF!C$2:C$251,MATCH(RestSA!$C301,RestSAF!$A$2:$A$251,0)))),$E301,INDEX(RestSAF!C$2:C$251,MATCH(RestSA!$C301,RestSAF!$A$2:$A$251,0))),NA())</f>
        <v>#N/A</v>
      </c>
      <c r="H301" s="26" t="e">
        <f>IFERROR(IF(AND(ISERROR($E302),ISERROR(INDEX(RestSAF!B$2:B$251,MATCH(RestSA!$C301,RestSAF!$A$2:$A$251,0)))),$E301,INDEX(RestSAF!B$2:B$251,MATCH(RestSA!$C301,RestSAF!$A$2:$A$251,0))),NA())</f>
        <v>#N/A</v>
      </c>
      <c r="I301" s="25" t="e">
        <f>IFERROR(IF(AND(ISERROR($E302),ISERROR(INDEX(RestSAF!D$2:D$251,MATCH(RestSA!$C301,RestSAF!$A$2:$A$251,0)))),$E301,INDEX(RestSAF!D$2:D$251,MATCH(RestSA!$C301,RestSAF!$A$2:$A$251,0))),NA())</f>
        <v>#N/A</v>
      </c>
      <c r="J301" s="25" t="e">
        <f>IFERROR(IF(AND(ISERROR($E302),ISERROR(INDEX(RestSAF!F$2:F$251,MATCH(RestSA!$C301,RestSAF!$A$2:$A$251,0)))),$E301,INDEX(RestSAF!F$2:F$251,MATCH(RestSA!$C301,RestSAF!$A$2:$A$251,0))),NA())</f>
        <v>#N/A</v>
      </c>
      <c r="K301" s="25"/>
      <c r="L301" s="26"/>
      <c r="M301" s="25"/>
      <c r="N301" s="56">
        <f>E301/GrocerySA!E301</f>
        <v>1.0416698020919557</v>
      </c>
      <c r="O301" s="25"/>
      <c r="P301" s="26"/>
      <c r="Q301" s="25"/>
      <c r="R301" s="56">
        <f>E301+GrocerySA!E301</f>
        <v>108527</v>
      </c>
      <c r="AD301" s="28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</row>
    <row r="302" spans="1:44" x14ac:dyDescent="0.25">
      <c r="A302" s="23">
        <f t="shared" si="16"/>
        <v>1</v>
      </c>
      <c r="B302" s="23">
        <f t="shared" si="17"/>
        <v>2017</v>
      </c>
      <c r="C302" s="23">
        <v>301</v>
      </c>
      <c r="D302" s="24">
        <v>42736</v>
      </c>
      <c r="E302" s="25">
        <f>IF(ISBLANK(table!G302),NA(),table!G302)</f>
        <v>57368</v>
      </c>
      <c r="F302" s="25" t="e">
        <f>IFERROR(IF(AND(ISERROR($E303),ISERROR(INDEX(RestSAF!E$2:E$251,MATCH(RestSA!$C302,RestSAF!$A$2:$A$251,0)))),$E302,INDEX(RestSAF!E$2:E$251,MATCH(RestSA!$C302,RestSAF!$A$2:$A$251,0))),NA())</f>
        <v>#N/A</v>
      </c>
      <c r="G302" s="25" t="e">
        <f>IFERROR(IF(AND(ISERROR($E303),ISERROR(INDEX(RestSAF!C$2:C$251,MATCH(RestSA!$C302,RestSAF!$A$2:$A$251,0)))),$E302,INDEX(RestSAF!C$2:C$251,MATCH(RestSA!$C302,RestSAF!$A$2:$A$251,0))),NA())</f>
        <v>#N/A</v>
      </c>
      <c r="H302" s="26" t="e">
        <f>IFERROR(IF(AND(ISERROR($E303),ISERROR(INDEX(RestSAF!B$2:B$251,MATCH(RestSA!$C302,RestSAF!$A$2:$A$251,0)))),$E302,INDEX(RestSAF!B$2:B$251,MATCH(RestSA!$C302,RestSAF!$A$2:$A$251,0))),NA())</f>
        <v>#N/A</v>
      </c>
      <c r="I302" s="25" t="e">
        <f>IFERROR(IF(AND(ISERROR($E303),ISERROR(INDEX(RestSAF!D$2:D$251,MATCH(RestSA!$C302,RestSAF!$A$2:$A$251,0)))),$E302,INDEX(RestSAF!D$2:D$251,MATCH(RestSA!$C302,RestSAF!$A$2:$A$251,0))),NA())</f>
        <v>#N/A</v>
      </c>
      <c r="J302" s="25" t="e">
        <f>IFERROR(IF(AND(ISERROR($E303),ISERROR(INDEX(RestSAF!F$2:F$251,MATCH(RestSA!$C302,RestSAF!$A$2:$A$251,0)))),$E302,INDEX(RestSAF!F$2:F$251,MATCH(RestSA!$C302,RestSAF!$A$2:$A$251,0))),NA())</f>
        <v>#N/A</v>
      </c>
      <c r="K302" s="25"/>
      <c r="L302" s="26"/>
      <c r="M302" s="25"/>
      <c r="N302" s="56">
        <f>E302/GrocerySA!E302</f>
        <v>1.07717150475046</v>
      </c>
      <c r="O302" s="25"/>
      <c r="P302" s="26"/>
      <c r="Q302" s="25"/>
      <c r="R302" s="56">
        <f>E302+GrocerySA!E302</f>
        <v>110626</v>
      </c>
      <c r="AD302" s="28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</row>
    <row r="303" spans="1:44" x14ac:dyDescent="0.25">
      <c r="A303" s="23">
        <f t="shared" si="16"/>
        <v>2</v>
      </c>
      <c r="B303" s="23">
        <f t="shared" si="17"/>
        <v>2017</v>
      </c>
      <c r="C303" s="23">
        <v>302</v>
      </c>
      <c r="D303" s="24">
        <v>42767</v>
      </c>
      <c r="E303" s="25">
        <f>IF(ISBLANK(table!G303),NA(),table!G303)</f>
        <v>57449</v>
      </c>
      <c r="F303" s="25" t="e">
        <f>IFERROR(IF(AND(ISERROR($E304),ISERROR(INDEX(RestSAF!E$2:E$251,MATCH(RestSA!$C303,RestSAF!$A$2:$A$251,0)))),$E303,INDEX(RestSAF!E$2:E$251,MATCH(RestSA!$C303,RestSAF!$A$2:$A$251,0))),NA())</f>
        <v>#N/A</v>
      </c>
      <c r="G303" s="25" t="e">
        <f>IFERROR(IF(AND(ISERROR($E304),ISERROR(INDEX(RestSAF!C$2:C$251,MATCH(RestSA!$C303,RestSAF!$A$2:$A$251,0)))),$E303,INDEX(RestSAF!C$2:C$251,MATCH(RestSA!$C303,RestSAF!$A$2:$A$251,0))),NA())</f>
        <v>#N/A</v>
      </c>
      <c r="H303" s="26" t="e">
        <f>IFERROR(IF(AND(ISERROR($E304),ISERROR(INDEX(RestSAF!B$2:B$251,MATCH(RestSA!$C303,RestSAF!$A$2:$A$251,0)))),$E303,INDEX(RestSAF!B$2:B$251,MATCH(RestSA!$C303,RestSAF!$A$2:$A$251,0))),NA())</f>
        <v>#N/A</v>
      </c>
      <c r="I303" s="25" t="e">
        <f>IFERROR(IF(AND(ISERROR($E304),ISERROR(INDEX(RestSAF!D$2:D$251,MATCH(RestSA!$C303,RestSAF!$A$2:$A$251,0)))),$E303,INDEX(RestSAF!D$2:D$251,MATCH(RestSA!$C303,RestSAF!$A$2:$A$251,0))),NA())</f>
        <v>#N/A</v>
      </c>
      <c r="J303" s="25" t="e">
        <f>IFERROR(IF(AND(ISERROR($E304),ISERROR(INDEX(RestSAF!F$2:F$251,MATCH(RestSA!$C303,RestSAF!$A$2:$A$251,0)))),$E303,INDEX(RestSAF!F$2:F$251,MATCH(RestSA!$C303,RestSAF!$A$2:$A$251,0))),NA())</f>
        <v>#N/A</v>
      </c>
      <c r="K303" s="25"/>
      <c r="L303" s="26"/>
      <c r="M303" s="25"/>
      <c r="N303" s="56">
        <f>E303/GrocerySA!E303</f>
        <v>1.0701724972989084</v>
      </c>
      <c r="O303" s="25"/>
      <c r="P303" s="26"/>
      <c r="Q303" s="25"/>
      <c r="R303" s="56">
        <f>E303+GrocerySA!E303</f>
        <v>111131</v>
      </c>
      <c r="AD303" s="28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</row>
    <row r="304" spans="1:44" x14ac:dyDescent="0.25">
      <c r="A304" s="23">
        <f t="shared" si="16"/>
        <v>3</v>
      </c>
      <c r="B304" s="23">
        <f t="shared" si="17"/>
        <v>2017</v>
      </c>
      <c r="C304" s="23">
        <v>303</v>
      </c>
      <c r="D304" s="24">
        <v>42795</v>
      </c>
      <c r="E304" s="25">
        <f>IF(ISBLANK(table!G304),NA(),table!G304)</f>
        <v>57341</v>
      </c>
      <c r="F304" s="25" t="e">
        <f>IFERROR(IF(AND(ISERROR($E305),ISERROR(INDEX(RestSAF!E$2:E$251,MATCH(RestSA!$C304,RestSAF!$A$2:$A$251,0)))),$E304,INDEX(RestSAF!E$2:E$251,MATCH(RestSA!$C304,RestSAF!$A$2:$A$251,0))),NA())</f>
        <v>#N/A</v>
      </c>
      <c r="G304" s="25" t="e">
        <f>IFERROR(IF(AND(ISERROR($E305),ISERROR(INDEX(RestSAF!C$2:C$251,MATCH(RestSA!$C304,RestSAF!$A$2:$A$251,0)))),$E304,INDEX(RestSAF!C$2:C$251,MATCH(RestSA!$C304,RestSAF!$A$2:$A$251,0))),NA())</f>
        <v>#N/A</v>
      </c>
      <c r="H304" s="26" t="e">
        <f>IFERROR(IF(AND(ISERROR($E305),ISERROR(INDEX(RestSAF!B$2:B$251,MATCH(RestSA!$C304,RestSAF!$A$2:$A$251,0)))),$E304,INDEX(RestSAF!B$2:B$251,MATCH(RestSA!$C304,RestSAF!$A$2:$A$251,0))),NA())</f>
        <v>#N/A</v>
      </c>
      <c r="I304" s="25" t="e">
        <f>IFERROR(IF(AND(ISERROR($E305),ISERROR(INDEX(RestSAF!D$2:D$251,MATCH(RestSA!$C304,RestSAF!$A$2:$A$251,0)))),$E304,INDEX(RestSAF!D$2:D$251,MATCH(RestSA!$C304,RestSAF!$A$2:$A$251,0))),NA())</f>
        <v>#N/A</v>
      </c>
      <c r="J304" s="25" t="e">
        <f>IFERROR(IF(AND(ISERROR($E305),ISERROR(INDEX(RestSAF!F$2:F$251,MATCH(RestSA!$C304,RestSAF!$A$2:$A$251,0)))),$E304,INDEX(RestSAF!F$2:F$251,MATCH(RestSA!$C304,RestSAF!$A$2:$A$251,0))),NA())</f>
        <v>#N/A</v>
      </c>
      <c r="K304" s="25"/>
      <c r="L304" s="26"/>
      <c r="M304" s="25"/>
      <c r="N304" s="56">
        <f>E304/GrocerySA!E304</f>
        <v>1.0596725310467179</v>
      </c>
      <c r="O304" s="25"/>
      <c r="P304" s="26"/>
      <c r="Q304" s="25"/>
      <c r="R304" s="56">
        <f>E304+GrocerySA!E304</f>
        <v>111453</v>
      </c>
      <c r="AD304" s="28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</row>
    <row r="305" spans="1:44" x14ac:dyDescent="0.25">
      <c r="A305" s="23">
        <f t="shared" si="16"/>
        <v>4</v>
      </c>
      <c r="B305" s="23">
        <f t="shared" si="17"/>
        <v>2017</v>
      </c>
      <c r="C305" s="23">
        <v>304</v>
      </c>
      <c r="D305" s="24">
        <v>42826</v>
      </c>
      <c r="E305" s="25">
        <f>IF(ISBLANK(table!G305),NA(),table!G305)</f>
        <v>57435</v>
      </c>
      <c r="F305" s="25" t="e">
        <f>IFERROR(IF(AND(ISERROR($E306),ISERROR(INDEX(RestSAF!E$2:E$251,MATCH(RestSA!$C305,RestSAF!$A$2:$A$251,0)))),$E305,INDEX(RestSAF!E$2:E$251,MATCH(RestSA!$C305,RestSAF!$A$2:$A$251,0))),NA())</f>
        <v>#N/A</v>
      </c>
      <c r="G305" s="25" t="e">
        <f>IFERROR(IF(AND(ISERROR($E306),ISERROR(INDEX(RestSAF!C$2:C$251,MATCH(RestSA!$C305,RestSAF!$A$2:$A$251,0)))),$E305,INDEX(RestSAF!C$2:C$251,MATCH(RestSA!$C305,RestSAF!$A$2:$A$251,0))),NA())</f>
        <v>#N/A</v>
      </c>
      <c r="H305" s="26" t="e">
        <f>IFERROR(IF(AND(ISERROR($E306),ISERROR(INDEX(RestSAF!B$2:B$251,MATCH(RestSA!$C305,RestSAF!$A$2:$A$251,0)))),$E305,INDEX(RestSAF!B$2:B$251,MATCH(RestSA!$C305,RestSAF!$A$2:$A$251,0))),NA())</f>
        <v>#N/A</v>
      </c>
      <c r="I305" s="25" t="e">
        <f>IFERROR(IF(AND(ISERROR($E306),ISERROR(INDEX(RestSAF!D$2:D$251,MATCH(RestSA!$C305,RestSAF!$A$2:$A$251,0)))),$E305,INDEX(RestSAF!D$2:D$251,MATCH(RestSA!$C305,RestSAF!$A$2:$A$251,0))),NA())</f>
        <v>#N/A</v>
      </c>
      <c r="J305" s="25" t="e">
        <f>IFERROR(IF(AND(ISERROR($E306),ISERROR(INDEX(RestSAF!F$2:F$251,MATCH(RestSA!$C305,RestSAF!$A$2:$A$251,0)))),$E305,INDEX(RestSAF!F$2:F$251,MATCH(RestSA!$C305,RestSAF!$A$2:$A$251,0))),NA())</f>
        <v>#N/A</v>
      </c>
      <c r="K305" s="25"/>
      <c r="L305" s="26"/>
      <c r="M305" s="25"/>
      <c r="N305" s="56">
        <f>E305/GrocerySA!E305</f>
        <v>1.0598232244016754</v>
      </c>
      <c r="O305" s="25"/>
      <c r="P305" s="26"/>
      <c r="Q305" s="25"/>
      <c r="R305" s="56">
        <f>E305+GrocerySA!E305</f>
        <v>111628</v>
      </c>
      <c r="AD305" s="28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</row>
    <row r="306" spans="1:44" x14ac:dyDescent="0.25">
      <c r="A306" s="23">
        <f t="shared" si="16"/>
        <v>5</v>
      </c>
      <c r="B306" s="23">
        <f t="shared" si="17"/>
        <v>2017</v>
      </c>
      <c r="C306" s="23">
        <v>305</v>
      </c>
      <c r="D306" s="24">
        <v>42856</v>
      </c>
      <c r="E306" s="25">
        <f>IF(ISBLANK(table!G306),NA(),table!G306)</f>
        <v>57494</v>
      </c>
      <c r="F306" s="25" t="e">
        <f>IFERROR(IF(AND(ISERROR($E307),ISERROR(INDEX(RestSAF!E$2:E$251,MATCH(RestSA!$C306,RestSAF!$A$2:$A$251,0)))),$E306,INDEX(RestSAF!E$2:E$251,MATCH(RestSA!$C306,RestSAF!$A$2:$A$251,0))),NA())</f>
        <v>#N/A</v>
      </c>
      <c r="G306" s="25" t="e">
        <f>IFERROR(IF(AND(ISERROR($E307),ISERROR(INDEX(RestSAF!C$2:C$251,MATCH(RestSA!$C306,RestSAF!$A$2:$A$251,0)))),$E306,INDEX(RestSAF!C$2:C$251,MATCH(RestSA!$C306,RestSAF!$A$2:$A$251,0))),NA())</f>
        <v>#N/A</v>
      </c>
      <c r="H306" s="26" t="e">
        <f>IFERROR(IF(AND(ISERROR($E307),ISERROR(INDEX(RestSAF!B$2:B$251,MATCH(RestSA!$C306,RestSAF!$A$2:$A$251,0)))),$E306,INDEX(RestSAF!B$2:B$251,MATCH(RestSA!$C306,RestSAF!$A$2:$A$251,0))),NA())</f>
        <v>#N/A</v>
      </c>
      <c r="I306" s="25" t="e">
        <f>IFERROR(IF(AND(ISERROR($E307),ISERROR(INDEX(RestSAF!D$2:D$251,MATCH(RestSA!$C306,RestSAF!$A$2:$A$251,0)))),$E306,INDEX(RestSAF!D$2:D$251,MATCH(RestSA!$C306,RestSAF!$A$2:$A$251,0))),NA())</f>
        <v>#N/A</v>
      </c>
      <c r="J306" s="25" t="e">
        <f>IFERROR(IF(AND(ISERROR($E307),ISERROR(INDEX(RestSAF!F$2:F$251,MATCH(RestSA!$C306,RestSAF!$A$2:$A$251,0)))),$E306,INDEX(RestSAF!F$2:F$251,MATCH(RestSA!$C306,RestSAF!$A$2:$A$251,0))),NA())</f>
        <v>#N/A</v>
      </c>
      <c r="K306" s="25"/>
      <c r="L306" s="26"/>
      <c r="M306" s="25"/>
      <c r="N306" s="56">
        <f>E306/GrocerySA!E306</f>
        <v>1.0585874208278097</v>
      </c>
      <c r="O306" s="25"/>
      <c r="P306" s="26"/>
      <c r="Q306" s="25"/>
      <c r="R306" s="56">
        <f>E306+GrocerySA!E306</f>
        <v>111806</v>
      </c>
      <c r="AD306" s="28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</row>
    <row r="307" spans="1:44" x14ac:dyDescent="0.25">
      <c r="A307" s="23">
        <f t="shared" si="16"/>
        <v>6</v>
      </c>
      <c r="B307" s="23">
        <f t="shared" si="17"/>
        <v>2017</v>
      </c>
      <c r="C307" s="23">
        <v>306</v>
      </c>
      <c r="D307" s="24">
        <v>42887</v>
      </c>
      <c r="E307" s="25">
        <f>IF(ISBLANK(table!G307),NA(),table!G307)</f>
        <v>57296</v>
      </c>
      <c r="F307" s="25" t="e">
        <f>IFERROR(IF(AND(ISERROR($E308),ISERROR(INDEX(RestSAF!E$2:E$251,MATCH(RestSA!$C307,RestSAF!$A$2:$A$251,0)))),$E307,INDEX(RestSAF!E$2:E$251,MATCH(RestSA!$C307,RestSAF!$A$2:$A$251,0))),NA())</f>
        <v>#N/A</v>
      </c>
      <c r="G307" s="25" t="e">
        <f>IFERROR(IF(AND(ISERROR($E308),ISERROR(INDEX(RestSAF!C$2:C$251,MATCH(RestSA!$C307,RestSAF!$A$2:$A$251,0)))),$E307,INDEX(RestSAF!C$2:C$251,MATCH(RestSA!$C307,RestSAF!$A$2:$A$251,0))),NA())</f>
        <v>#N/A</v>
      </c>
      <c r="H307" s="26" t="e">
        <f>IFERROR(IF(AND(ISERROR($E308),ISERROR(INDEX(RestSAF!B$2:B$251,MATCH(RestSA!$C307,RestSAF!$A$2:$A$251,0)))),$E307,INDEX(RestSAF!B$2:B$251,MATCH(RestSA!$C307,RestSAF!$A$2:$A$251,0))),NA())</f>
        <v>#N/A</v>
      </c>
      <c r="I307" s="25" t="e">
        <f>IFERROR(IF(AND(ISERROR($E308),ISERROR(INDEX(RestSAF!D$2:D$251,MATCH(RestSA!$C307,RestSAF!$A$2:$A$251,0)))),$E307,INDEX(RestSAF!D$2:D$251,MATCH(RestSA!$C307,RestSAF!$A$2:$A$251,0))),NA())</f>
        <v>#N/A</v>
      </c>
      <c r="J307" s="25" t="e">
        <f>IFERROR(IF(AND(ISERROR($E308),ISERROR(INDEX(RestSAF!F$2:F$251,MATCH(RestSA!$C307,RestSAF!$A$2:$A$251,0)))),$E307,INDEX(RestSAF!F$2:F$251,MATCH(RestSA!$C307,RestSAF!$A$2:$A$251,0))),NA())</f>
        <v>#N/A</v>
      </c>
      <c r="K307" s="25"/>
      <c r="L307" s="26"/>
      <c r="M307" s="25"/>
      <c r="N307" s="56">
        <f>E307/GrocerySA!E307</f>
        <v>1.0581369579670532</v>
      </c>
      <c r="O307" s="25"/>
      <c r="P307" s="26"/>
      <c r="Q307" s="25"/>
      <c r="R307" s="56">
        <f>E307+GrocerySA!E307</f>
        <v>111444</v>
      </c>
      <c r="AD307" s="28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</row>
    <row r="308" spans="1:44" x14ac:dyDescent="0.25">
      <c r="A308" s="23">
        <f t="shared" si="16"/>
        <v>7</v>
      </c>
      <c r="B308" s="23">
        <f t="shared" si="17"/>
        <v>2017</v>
      </c>
      <c r="C308" s="23">
        <v>307</v>
      </c>
      <c r="D308" s="24">
        <v>42917</v>
      </c>
      <c r="E308" s="25">
        <f>IF(ISBLANK(table!G308),NA(),table!G308)</f>
        <v>57150</v>
      </c>
      <c r="F308" s="25" t="e">
        <f>IFERROR(IF(AND(ISERROR($E309),ISERROR(INDEX(RestSAF!E$2:E$251,MATCH(RestSA!$C308,RestSAF!$A$2:$A$251,0)))),$E308,INDEX(RestSAF!E$2:E$251,MATCH(RestSA!$C308,RestSAF!$A$2:$A$251,0))),NA())</f>
        <v>#N/A</v>
      </c>
      <c r="G308" s="25" t="e">
        <f>IFERROR(IF(AND(ISERROR($E309),ISERROR(INDEX(RestSAF!C$2:C$251,MATCH(RestSA!$C308,RestSAF!$A$2:$A$251,0)))),$E308,INDEX(RestSAF!C$2:C$251,MATCH(RestSA!$C308,RestSAF!$A$2:$A$251,0))),NA())</f>
        <v>#N/A</v>
      </c>
      <c r="H308" s="26" t="e">
        <f>IFERROR(IF(AND(ISERROR($E309),ISERROR(INDEX(RestSAF!B$2:B$251,MATCH(RestSA!$C308,RestSAF!$A$2:$A$251,0)))),$E308,INDEX(RestSAF!B$2:B$251,MATCH(RestSA!$C308,RestSAF!$A$2:$A$251,0))),NA())</f>
        <v>#N/A</v>
      </c>
      <c r="I308" s="25" t="e">
        <f>IFERROR(IF(AND(ISERROR($E309),ISERROR(INDEX(RestSAF!D$2:D$251,MATCH(RestSA!$C308,RestSAF!$A$2:$A$251,0)))),$E308,INDEX(RestSAF!D$2:D$251,MATCH(RestSA!$C308,RestSAF!$A$2:$A$251,0))),NA())</f>
        <v>#N/A</v>
      </c>
      <c r="J308" s="25" t="e">
        <f>IFERROR(IF(AND(ISERROR($E309),ISERROR(INDEX(RestSAF!F$2:F$251,MATCH(RestSA!$C308,RestSAF!$A$2:$A$251,0)))),$E308,INDEX(RestSAF!F$2:F$251,MATCH(RestSA!$C308,RestSAF!$A$2:$A$251,0))),NA())</f>
        <v>#N/A</v>
      </c>
      <c r="K308" s="25"/>
      <c r="L308" s="26"/>
      <c r="M308" s="25"/>
      <c r="N308" s="56">
        <f>E308/GrocerySA!E308</f>
        <v>1.0546226241003875</v>
      </c>
      <c r="O308" s="25"/>
      <c r="P308" s="26"/>
      <c r="Q308" s="25"/>
      <c r="R308" s="56">
        <f>E308+GrocerySA!E308</f>
        <v>111340</v>
      </c>
      <c r="AD308" s="28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</row>
    <row r="309" spans="1:44" x14ac:dyDescent="0.25">
      <c r="A309" s="23">
        <f t="shared" si="16"/>
        <v>8</v>
      </c>
      <c r="B309" s="23">
        <f t="shared" si="17"/>
        <v>2017</v>
      </c>
      <c r="C309" s="23">
        <v>308</v>
      </c>
      <c r="D309" s="24">
        <v>42948</v>
      </c>
      <c r="E309" s="25">
        <f>IF(ISBLANK(table!G309),NA(),table!G309)</f>
        <v>57530</v>
      </c>
      <c r="F309" s="25" t="e">
        <f>IFERROR(IF(AND(ISERROR($E310),ISERROR(INDEX(RestSAF!E$2:E$251,MATCH(RestSA!$C309,RestSAF!$A$2:$A$251,0)))),$E309,INDEX(RestSAF!E$2:E$251,MATCH(RestSA!$C309,RestSAF!$A$2:$A$251,0))),NA())</f>
        <v>#N/A</v>
      </c>
      <c r="G309" s="25" t="e">
        <f>IFERROR(IF(AND(ISERROR($E310),ISERROR(INDEX(RestSAF!C$2:C$251,MATCH(RestSA!$C309,RestSAF!$A$2:$A$251,0)))),$E309,INDEX(RestSAF!C$2:C$251,MATCH(RestSA!$C309,RestSAF!$A$2:$A$251,0))),NA())</f>
        <v>#N/A</v>
      </c>
      <c r="H309" s="26" t="e">
        <f>IFERROR(IF(AND(ISERROR($E310),ISERROR(INDEX(RestSAF!B$2:B$251,MATCH(RestSA!$C309,RestSAF!$A$2:$A$251,0)))),$E309,INDEX(RestSAF!B$2:B$251,MATCH(RestSA!$C309,RestSAF!$A$2:$A$251,0))),NA())</f>
        <v>#N/A</v>
      </c>
      <c r="I309" s="25" t="e">
        <f>IFERROR(IF(AND(ISERROR($E310),ISERROR(INDEX(RestSAF!D$2:D$251,MATCH(RestSA!$C309,RestSAF!$A$2:$A$251,0)))),$E309,INDEX(RestSAF!D$2:D$251,MATCH(RestSA!$C309,RestSAF!$A$2:$A$251,0))),NA())</f>
        <v>#N/A</v>
      </c>
      <c r="J309" s="25" t="e">
        <f>IFERROR(IF(AND(ISERROR($E310),ISERROR(INDEX(RestSAF!F$2:F$251,MATCH(RestSA!$C309,RestSAF!$A$2:$A$251,0)))),$E309,INDEX(RestSAF!F$2:F$251,MATCH(RestSA!$C309,RestSAF!$A$2:$A$251,0))),NA())</f>
        <v>#N/A</v>
      </c>
      <c r="K309" s="25"/>
      <c r="L309" s="26"/>
      <c r="M309" s="25"/>
      <c r="N309" s="56">
        <f>E309/GrocerySA!E309</f>
        <v>1.0580229885057471</v>
      </c>
      <c r="O309" s="25"/>
      <c r="P309" s="26"/>
      <c r="Q309" s="25"/>
      <c r="R309" s="56">
        <f>E309+GrocerySA!E309</f>
        <v>111905</v>
      </c>
      <c r="AD309" s="28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</row>
    <row r="310" spans="1:44" x14ac:dyDescent="0.25">
      <c r="A310" s="23">
        <f t="shared" si="16"/>
        <v>9</v>
      </c>
      <c r="B310" s="23">
        <f t="shared" si="17"/>
        <v>2017</v>
      </c>
      <c r="C310" s="23">
        <v>309</v>
      </c>
      <c r="D310" s="24">
        <v>42979</v>
      </c>
      <c r="E310" s="25">
        <f>IF(ISBLANK(table!G310),NA(),table!G310)</f>
        <v>57788</v>
      </c>
      <c r="F310" s="25" t="e">
        <f>IFERROR(IF(AND(ISERROR($E311),ISERROR(INDEX(RestSAF!E$2:E$251,MATCH(RestSA!$C310,RestSAF!$A$2:$A$251,0)))),$E310,INDEX(RestSAF!E$2:E$251,MATCH(RestSA!$C310,RestSAF!$A$2:$A$251,0))),NA())</f>
        <v>#N/A</v>
      </c>
      <c r="G310" s="25" t="e">
        <f>IFERROR(IF(AND(ISERROR($E311),ISERROR(INDEX(RestSAF!C$2:C$251,MATCH(RestSA!$C310,RestSAF!$A$2:$A$251,0)))),$E310,INDEX(RestSAF!C$2:C$251,MATCH(RestSA!$C310,RestSAF!$A$2:$A$251,0))),NA())</f>
        <v>#N/A</v>
      </c>
      <c r="H310" s="26" t="e">
        <f>IFERROR(IF(AND(ISERROR($E311),ISERROR(INDEX(RestSAF!B$2:B$251,MATCH(RestSA!$C310,RestSAF!$A$2:$A$251,0)))),$E310,INDEX(RestSAF!B$2:B$251,MATCH(RestSA!$C310,RestSAF!$A$2:$A$251,0))),NA())</f>
        <v>#N/A</v>
      </c>
      <c r="I310" s="25" t="e">
        <f>IFERROR(IF(AND(ISERROR($E311),ISERROR(INDEX(RestSAF!D$2:D$251,MATCH(RestSA!$C310,RestSAF!$A$2:$A$251,0)))),$E310,INDEX(RestSAF!D$2:D$251,MATCH(RestSA!$C310,RestSAF!$A$2:$A$251,0))),NA())</f>
        <v>#N/A</v>
      </c>
      <c r="J310" s="25" t="e">
        <f>IFERROR(IF(AND(ISERROR($E311),ISERROR(INDEX(RestSAF!F$2:F$251,MATCH(RestSA!$C310,RestSAF!$A$2:$A$251,0)))),$E310,INDEX(RestSAF!F$2:F$251,MATCH(RestSA!$C310,RestSAF!$A$2:$A$251,0))),NA())</f>
        <v>#N/A</v>
      </c>
      <c r="K310" s="25"/>
      <c r="L310" s="26"/>
      <c r="M310" s="25"/>
      <c r="N310" s="56">
        <f>E310/GrocerySA!E310</f>
        <v>1.0493363113072216</v>
      </c>
      <c r="O310" s="25"/>
      <c r="P310" s="26"/>
      <c r="Q310" s="25"/>
      <c r="R310" s="56">
        <f>E310+GrocerySA!E310</f>
        <v>112859</v>
      </c>
      <c r="AD310" s="28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</row>
    <row r="311" spans="1:44" x14ac:dyDescent="0.25">
      <c r="A311" s="23">
        <f t="shared" si="16"/>
        <v>10</v>
      </c>
      <c r="B311" s="23">
        <f t="shared" si="17"/>
        <v>2017</v>
      </c>
      <c r="C311" s="23">
        <v>310</v>
      </c>
      <c r="D311" s="24">
        <v>43009</v>
      </c>
      <c r="E311" s="25">
        <f>IF(ISBLANK(table!G311),NA(),table!G311)</f>
        <v>58224</v>
      </c>
      <c r="F311" s="25" t="e">
        <f>IFERROR(IF(AND(ISERROR($E312),ISERROR(INDEX(RestSAF!E$2:E$251,MATCH(RestSA!$C311,RestSAF!$A$2:$A$251,0)))),$E311,INDEX(RestSAF!E$2:E$251,MATCH(RestSA!$C311,RestSAF!$A$2:$A$251,0))),NA())</f>
        <v>#N/A</v>
      </c>
      <c r="G311" s="25" t="e">
        <f>IFERROR(IF(AND(ISERROR($E312),ISERROR(INDEX(RestSAF!C$2:C$251,MATCH(RestSA!$C311,RestSAF!$A$2:$A$251,0)))),$E311,INDEX(RestSAF!C$2:C$251,MATCH(RestSA!$C311,RestSAF!$A$2:$A$251,0))),NA())</f>
        <v>#N/A</v>
      </c>
      <c r="H311" s="26" t="e">
        <f>IFERROR(IF(AND(ISERROR($E312),ISERROR(INDEX(RestSAF!B$2:B$251,MATCH(RestSA!$C311,RestSAF!$A$2:$A$251,0)))),$E311,INDEX(RestSAF!B$2:B$251,MATCH(RestSA!$C311,RestSAF!$A$2:$A$251,0))),NA())</f>
        <v>#N/A</v>
      </c>
      <c r="I311" s="25" t="e">
        <f>IFERROR(IF(AND(ISERROR($E312),ISERROR(INDEX(RestSAF!D$2:D$251,MATCH(RestSA!$C311,RestSAF!$A$2:$A$251,0)))),$E311,INDEX(RestSAF!D$2:D$251,MATCH(RestSA!$C311,RestSAF!$A$2:$A$251,0))),NA())</f>
        <v>#N/A</v>
      </c>
      <c r="J311" s="25" t="e">
        <f>IFERROR(IF(AND(ISERROR($E312),ISERROR(INDEX(RestSAF!F$2:F$251,MATCH(RestSA!$C311,RestSAF!$A$2:$A$251,0)))),$E311,INDEX(RestSAF!F$2:F$251,MATCH(RestSA!$C311,RestSAF!$A$2:$A$251,0))),NA())</f>
        <v>#N/A</v>
      </c>
      <c r="K311" s="25"/>
      <c r="L311" s="26"/>
      <c r="M311" s="25"/>
      <c r="N311" s="56">
        <f>E311/GrocerySA!E311</f>
        <v>1.0557388939256573</v>
      </c>
      <c r="O311" s="25"/>
      <c r="P311" s="26"/>
      <c r="Q311" s="25"/>
      <c r="R311" s="56">
        <f>E311+GrocerySA!E311</f>
        <v>113374</v>
      </c>
      <c r="AD311" s="28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</row>
    <row r="312" spans="1:44" x14ac:dyDescent="0.25">
      <c r="A312" s="23">
        <f t="shared" si="16"/>
        <v>11</v>
      </c>
      <c r="B312" s="23">
        <f t="shared" si="17"/>
        <v>2017</v>
      </c>
      <c r="C312" s="23">
        <v>311</v>
      </c>
      <c r="D312" s="24">
        <v>43040</v>
      </c>
      <c r="E312" s="25">
        <f>IF(ISBLANK(table!G312),NA(),table!G312)</f>
        <v>58915</v>
      </c>
      <c r="F312" s="25" t="e">
        <f>IFERROR(IF(AND(ISERROR($E313),ISERROR(INDEX(RestSAF!E$2:E$251,MATCH(RestSA!$C312,RestSAF!$A$2:$A$251,0)))),$E312,INDEX(RestSAF!E$2:E$251,MATCH(RestSA!$C312,RestSAF!$A$2:$A$251,0))),NA())</f>
        <v>#N/A</v>
      </c>
      <c r="G312" s="25" t="e">
        <f>IFERROR(IF(AND(ISERROR($E313),ISERROR(INDEX(RestSAF!C$2:C$251,MATCH(RestSA!$C312,RestSAF!$A$2:$A$251,0)))),$E312,INDEX(RestSAF!C$2:C$251,MATCH(RestSA!$C312,RestSAF!$A$2:$A$251,0))),NA())</f>
        <v>#N/A</v>
      </c>
      <c r="H312" s="26" t="e">
        <f>IFERROR(IF(AND(ISERROR($E313),ISERROR(INDEX(RestSAF!B$2:B$251,MATCH(RestSA!$C312,RestSAF!$A$2:$A$251,0)))),$E312,INDEX(RestSAF!B$2:B$251,MATCH(RestSA!$C312,RestSAF!$A$2:$A$251,0))),NA())</f>
        <v>#N/A</v>
      </c>
      <c r="I312" s="25" t="e">
        <f>IFERROR(IF(AND(ISERROR($E313),ISERROR(INDEX(RestSAF!D$2:D$251,MATCH(RestSA!$C312,RestSAF!$A$2:$A$251,0)))),$E312,INDEX(RestSAF!D$2:D$251,MATCH(RestSA!$C312,RestSAF!$A$2:$A$251,0))),NA())</f>
        <v>#N/A</v>
      </c>
      <c r="J312" s="25" t="e">
        <f>IFERROR(IF(AND(ISERROR($E313),ISERROR(INDEX(RestSAF!F$2:F$251,MATCH(RestSA!$C312,RestSAF!$A$2:$A$251,0)))),$E312,INDEX(RestSAF!F$2:F$251,MATCH(RestSA!$C312,RestSAF!$A$2:$A$251,0))),NA())</f>
        <v>#N/A</v>
      </c>
      <c r="K312" s="25"/>
      <c r="L312" s="26"/>
      <c r="M312" s="25"/>
      <c r="N312" s="56">
        <f>E312/GrocerySA!E312</f>
        <v>1.0663541421564191</v>
      </c>
      <c r="O312" s="25"/>
      <c r="P312" s="26"/>
      <c r="Q312" s="25"/>
      <c r="R312" s="56">
        <f>E312+GrocerySA!E312</f>
        <v>114164</v>
      </c>
      <c r="AD312" s="28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</row>
    <row r="313" spans="1:44" x14ac:dyDescent="0.25">
      <c r="A313" s="23">
        <f t="shared" si="16"/>
        <v>12</v>
      </c>
      <c r="B313" s="23">
        <f t="shared" si="17"/>
        <v>2017</v>
      </c>
      <c r="C313" s="23">
        <v>312</v>
      </c>
      <c r="D313" s="24">
        <v>43070</v>
      </c>
      <c r="E313" s="25">
        <f>IF(ISBLANK(table!G313),NA(),table!G313)</f>
        <v>59203</v>
      </c>
      <c r="F313" s="25" t="e">
        <f>IFERROR(IF(AND(ISERROR($E314),ISERROR(INDEX(RestSAF!E$2:E$251,MATCH(RestSA!$C313,RestSAF!$A$2:$A$251,0)))),$E313,INDEX(RestSAF!E$2:E$251,MATCH(RestSA!$C313,RestSAF!$A$2:$A$251,0))),NA())</f>
        <v>#N/A</v>
      </c>
      <c r="G313" s="25" t="e">
        <f>IFERROR(IF(AND(ISERROR($E314),ISERROR(INDEX(RestSAF!C$2:C$251,MATCH(RestSA!$C313,RestSAF!$A$2:$A$251,0)))),$E313,INDEX(RestSAF!C$2:C$251,MATCH(RestSA!$C313,RestSAF!$A$2:$A$251,0))),NA())</f>
        <v>#N/A</v>
      </c>
      <c r="H313" s="26" t="e">
        <f>IFERROR(IF(AND(ISERROR($E314),ISERROR(INDEX(RestSAF!B$2:B$251,MATCH(RestSA!$C313,RestSAF!$A$2:$A$251,0)))),$E313,INDEX(RestSAF!B$2:B$251,MATCH(RestSA!$C313,RestSAF!$A$2:$A$251,0))),NA())</f>
        <v>#N/A</v>
      </c>
      <c r="I313" s="25" t="e">
        <f>IFERROR(IF(AND(ISERROR($E314),ISERROR(INDEX(RestSAF!D$2:D$251,MATCH(RestSA!$C313,RestSAF!$A$2:$A$251,0)))),$E313,INDEX(RestSAF!D$2:D$251,MATCH(RestSA!$C313,RestSAF!$A$2:$A$251,0))),NA())</f>
        <v>#N/A</v>
      </c>
      <c r="J313" s="25" t="e">
        <f>IFERROR(IF(AND(ISERROR($E314),ISERROR(INDEX(RestSAF!F$2:F$251,MATCH(RestSA!$C313,RestSAF!$A$2:$A$251,0)))),$E313,INDEX(RestSAF!F$2:F$251,MATCH(RestSA!$C313,RestSAF!$A$2:$A$251,0))),NA())</f>
        <v>#N/A</v>
      </c>
      <c r="K313" s="25"/>
      <c r="L313" s="26"/>
      <c r="M313" s="25"/>
      <c r="N313" s="56">
        <f>E313/GrocerySA!E313</f>
        <v>1.0610997598308063</v>
      </c>
      <c r="O313" s="25"/>
      <c r="P313" s="26"/>
      <c r="Q313" s="25"/>
      <c r="R313" s="56">
        <f>E313+GrocerySA!E313</f>
        <v>114997</v>
      </c>
      <c r="AD313" s="28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</row>
    <row r="314" spans="1:44" x14ac:dyDescent="0.25">
      <c r="A314" s="23">
        <f t="shared" si="16"/>
        <v>1</v>
      </c>
      <c r="B314" s="23">
        <f t="shared" si="17"/>
        <v>2018</v>
      </c>
      <c r="C314" s="23">
        <v>313</v>
      </c>
      <c r="D314" s="24">
        <v>43101</v>
      </c>
      <c r="E314" s="25">
        <f>IF(ISBLANK(table!G314),NA(),table!G314)</f>
        <v>59463</v>
      </c>
      <c r="F314" s="25" t="e">
        <f>IFERROR(IF(AND(ISERROR($E315),ISERROR(INDEX(RestSAF!E$2:E$251,MATCH(RestSA!$C314,RestSAF!$A$2:$A$251,0)))),$E314,INDEX(RestSAF!E$2:E$251,MATCH(RestSA!$C314,RestSAF!$A$2:$A$251,0))),NA())</f>
        <v>#N/A</v>
      </c>
      <c r="G314" s="25" t="e">
        <f>IFERROR(IF(AND(ISERROR($E315),ISERROR(INDEX(RestSAF!C$2:C$251,MATCH(RestSA!$C314,RestSAF!$A$2:$A$251,0)))),$E314,INDEX(RestSAF!C$2:C$251,MATCH(RestSA!$C314,RestSAF!$A$2:$A$251,0))),NA())</f>
        <v>#N/A</v>
      </c>
      <c r="H314" s="26" t="e">
        <f>IFERROR(IF(AND(ISERROR($E315),ISERROR(INDEX(RestSAF!B$2:B$251,MATCH(RestSA!$C314,RestSAF!$A$2:$A$251,0)))),$E314,INDEX(RestSAF!B$2:B$251,MATCH(RestSA!$C314,RestSAF!$A$2:$A$251,0))),NA())</f>
        <v>#N/A</v>
      </c>
      <c r="I314" s="25" t="e">
        <f>IFERROR(IF(AND(ISERROR($E315),ISERROR(INDEX(RestSAF!D$2:D$251,MATCH(RestSA!$C314,RestSAF!$A$2:$A$251,0)))),$E314,INDEX(RestSAF!D$2:D$251,MATCH(RestSA!$C314,RestSAF!$A$2:$A$251,0))),NA())</f>
        <v>#N/A</v>
      </c>
      <c r="J314" s="25" t="e">
        <f>IFERROR(IF(AND(ISERROR($E315),ISERROR(INDEX(RestSAF!F$2:F$251,MATCH(RestSA!$C314,RestSAF!$A$2:$A$251,0)))),$E314,INDEX(RestSAF!F$2:F$251,MATCH(RestSA!$C314,RestSAF!$A$2:$A$251,0))),NA())</f>
        <v>#N/A</v>
      </c>
      <c r="K314" s="25"/>
      <c r="L314" s="26"/>
      <c r="M314" s="25"/>
      <c r="N314" s="56">
        <f>E314/GrocerySA!E314</f>
        <v>1.0742119049769669</v>
      </c>
      <c r="O314" s="25"/>
      <c r="P314" s="26"/>
      <c r="Q314" s="25"/>
      <c r="R314" s="56">
        <f>E314+GrocerySA!E314</f>
        <v>114818</v>
      </c>
      <c r="AD314" s="28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</row>
    <row r="315" spans="1:44" x14ac:dyDescent="0.25">
      <c r="A315" s="23">
        <f t="shared" si="16"/>
        <v>2</v>
      </c>
      <c r="B315" s="23">
        <f t="shared" si="17"/>
        <v>2018</v>
      </c>
      <c r="C315" s="23">
        <v>314</v>
      </c>
      <c r="D315" s="24">
        <v>43132</v>
      </c>
      <c r="E315" s="25">
        <f>IF(ISBLANK(table!G315),NA(),table!G315)</f>
        <v>59793</v>
      </c>
      <c r="F315" s="25" t="e">
        <f>IFERROR(IF(AND(ISERROR($E316),ISERROR(INDEX(RestSAF!E$2:E$251,MATCH(RestSA!$C315,RestSAF!$A$2:$A$251,0)))),$E315,INDEX(RestSAF!E$2:E$251,MATCH(RestSA!$C315,RestSAF!$A$2:$A$251,0))),NA())</f>
        <v>#N/A</v>
      </c>
      <c r="G315" s="25" t="e">
        <f>IFERROR(IF(AND(ISERROR($E316),ISERROR(INDEX(RestSAF!C$2:C$251,MATCH(RestSA!$C315,RestSAF!$A$2:$A$251,0)))),$E315,INDEX(RestSAF!C$2:C$251,MATCH(RestSA!$C315,RestSAF!$A$2:$A$251,0))),NA())</f>
        <v>#N/A</v>
      </c>
      <c r="H315" s="26" t="e">
        <f>IFERROR(IF(AND(ISERROR($E316),ISERROR(INDEX(RestSAF!B$2:B$251,MATCH(RestSA!$C315,RestSAF!$A$2:$A$251,0)))),$E315,INDEX(RestSAF!B$2:B$251,MATCH(RestSA!$C315,RestSAF!$A$2:$A$251,0))),NA())</f>
        <v>#N/A</v>
      </c>
      <c r="I315" s="25" t="e">
        <f>IFERROR(IF(AND(ISERROR($E316),ISERROR(INDEX(RestSAF!D$2:D$251,MATCH(RestSA!$C315,RestSAF!$A$2:$A$251,0)))),$E315,INDEX(RestSAF!D$2:D$251,MATCH(RestSA!$C315,RestSAF!$A$2:$A$251,0))),NA())</f>
        <v>#N/A</v>
      </c>
      <c r="J315" s="25" t="e">
        <f>IFERROR(IF(AND(ISERROR($E316),ISERROR(INDEX(RestSAF!F$2:F$251,MATCH(RestSA!$C315,RestSAF!$A$2:$A$251,0)))),$E315,INDEX(RestSAF!F$2:F$251,MATCH(RestSA!$C315,RestSAF!$A$2:$A$251,0))),NA())</f>
        <v>#N/A</v>
      </c>
      <c r="K315" s="25"/>
      <c r="L315" s="26"/>
      <c r="M315" s="25"/>
      <c r="N315" s="56">
        <f>E315/GrocerySA!E315</f>
        <v>1.0758200039583297</v>
      </c>
      <c r="O315" s="25"/>
      <c r="P315" s="26"/>
      <c r="Q315" s="25"/>
      <c r="R315" s="56">
        <f>E315+GrocerySA!E315</f>
        <v>115372</v>
      </c>
      <c r="AD315" s="28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</row>
    <row r="316" spans="1:44" x14ac:dyDescent="0.25">
      <c r="A316" s="23">
        <f t="shared" si="16"/>
        <v>3</v>
      </c>
      <c r="B316" s="23">
        <f t="shared" si="17"/>
        <v>2018</v>
      </c>
      <c r="C316" s="23">
        <v>315</v>
      </c>
      <c r="D316" s="24">
        <v>43160</v>
      </c>
      <c r="E316" s="25">
        <f>IF(ISBLANK(table!G316),NA(),table!G316)</f>
        <v>60288</v>
      </c>
      <c r="F316" s="25" t="e">
        <f>IFERROR(IF(AND(ISERROR($E317),ISERROR(INDEX(RestSAF!E$2:E$251,MATCH(RestSA!$C316,RestSAF!$A$2:$A$251,0)))),$E316,INDEX(RestSAF!E$2:E$251,MATCH(RestSA!$C316,RestSAF!$A$2:$A$251,0))),NA())</f>
        <v>#N/A</v>
      </c>
      <c r="G316" s="25" t="e">
        <f>IFERROR(IF(AND(ISERROR($E317),ISERROR(INDEX(RestSAF!C$2:C$251,MATCH(RestSA!$C316,RestSAF!$A$2:$A$251,0)))),$E316,INDEX(RestSAF!C$2:C$251,MATCH(RestSA!$C316,RestSAF!$A$2:$A$251,0))),NA())</f>
        <v>#N/A</v>
      </c>
      <c r="H316" s="26" t="e">
        <f>IFERROR(IF(AND(ISERROR($E317),ISERROR(INDEX(RestSAF!B$2:B$251,MATCH(RestSA!$C316,RestSAF!$A$2:$A$251,0)))),$E316,INDEX(RestSAF!B$2:B$251,MATCH(RestSA!$C316,RestSAF!$A$2:$A$251,0))),NA())</f>
        <v>#N/A</v>
      </c>
      <c r="I316" s="25" t="e">
        <f>IFERROR(IF(AND(ISERROR($E317),ISERROR(INDEX(RestSAF!D$2:D$251,MATCH(RestSA!$C316,RestSAF!$A$2:$A$251,0)))),$E316,INDEX(RestSAF!D$2:D$251,MATCH(RestSA!$C316,RestSAF!$A$2:$A$251,0))),NA())</f>
        <v>#N/A</v>
      </c>
      <c r="J316" s="25" t="e">
        <f>IFERROR(IF(AND(ISERROR($E317),ISERROR(INDEX(RestSAF!F$2:F$251,MATCH(RestSA!$C316,RestSAF!$A$2:$A$251,0)))),$E316,INDEX(RestSAF!F$2:F$251,MATCH(RestSA!$C316,RestSAF!$A$2:$A$251,0))),NA())</f>
        <v>#N/A</v>
      </c>
      <c r="K316" s="25"/>
      <c r="L316" s="26"/>
      <c r="M316" s="25"/>
      <c r="N316" s="56">
        <f>E316/GrocerySA!E316</f>
        <v>1.0817677773590999</v>
      </c>
      <c r="O316" s="25"/>
      <c r="P316" s="26"/>
      <c r="Q316" s="25"/>
      <c r="R316" s="56">
        <f>E316+GrocerySA!E316</f>
        <v>116019</v>
      </c>
      <c r="AD316" s="28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</row>
    <row r="317" spans="1:44" x14ac:dyDescent="0.25">
      <c r="A317" s="23">
        <f t="shared" si="16"/>
        <v>4</v>
      </c>
      <c r="B317" s="23">
        <f t="shared" si="17"/>
        <v>2018</v>
      </c>
      <c r="C317" s="23">
        <v>316</v>
      </c>
      <c r="D317" s="24">
        <v>43191</v>
      </c>
      <c r="E317" s="25">
        <f>IF(ISBLANK(table!G317),NA(),table!G317)</f>
        <v>59625</v>
      </c>
      <c r="F317" s="25" t="e">
        <f>IFERROR(IF(AND(ISERROR($E318),ISERROR(INDEX(RestSAF!E$2:E$251,MATCH(RestSA!$C317,RestSAF!$A$2:$A$251,0)))),$E317,INDEX(RestSAF!E$2:E$251,MATCH(RestSA!$C317,RestSAF!$A$2:$A$251,0))),NA())</f>
        <v>#N/A</v>
      </c>
      <c r="G317" s="25" t="e">
        <f>IFERROR(IF(AND(ISERROR($E318),ISERROR(INDEX(RestSAF!C$2:C$251,MATCH(RestSA!$C317,RestSAF!$A$2:$A$251,0)))),$E317,INDEX(RestSAF!C$2:C$251,MATCH(RestSA!$C317,RestSAF!$A$2:$A$251,0))),NA())</f>
        <v>#N/A</v>
      </c>
      <c r="H317" s="26" t="e">
        <f>IFERROR(IF(AND(ISERROR($E318),ISERROR(INDEX(RestSAF!B$2:B$251,MATCH(RestSA!$C317,RestSAF!$A$2:$A$251,0)))),$E317,INDEX(RestSAF!B$2:B$251,MATCH(RestSA!$C317,RestSAF!$A$2:$A$251,0))),NA())</f>
        <v>#N/A</v>
      </c>
      <c r="I317" s="25" t="e">
        <f>IFERROR(IF(AND(ISERROR($E318),ISERROR(INDEX(RestSAF!D$2:D$251,MATCH(RestSA!$C317,RestSAF!$A$2:$A$251,0)))),$E317,INDEX(RestSAF!D$2:D$251,MATCH(RestSA!$C317,RestSAF!$A$2:$A$251,0))),NA())</f>
        <v>#N/A</v>
      </c>
      <c r="J317" s="25" t="e">
        <f>IFERROR(IF(AND(ISERROR($E318),ISERROR(INDEX(RestSAF!F$2:F$251,MATCH(RestSA!$C317,RestSAF!$A$2:$A$251,0)))),$E317,INDEX(RestSAF!F$2:F$251,MATCH(RestSA!$C317,RestSAF!$A$2:$A$251,0))),NA())</f>
        <v>#N/A</v>
      </c>
      <c r="K317" s="25"/>
      <c r="L317" s="26"/>
      <c r="M317" s="25"/>
      <c r="N317" s="56">
        <f>E317/GrocerySA!E317</f>
        <v>1.0669040546827471</v>
      </c>
      <c r="O317" s="25"/>
      <c r="P317" s="26"/>
      <c r="Q317" s="25"/>
      <c r="R317" s="56">
        <f>E317+GrocerySA!E317</f>
        <v>115511</v>
      </c>
      <c r="AD317" s="28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</row>
    <row r="318" spans="1:44" x14ac:dyDescent="0.25">
      <c r="A318" s="23">
        <f t="shared" si="16"/>
        <v>5</v>
      </c>
      <c r="B318" s="23">
        <f t="shared" si="17"/>
        <v>2018</v>
      </c>
      <c r="C318" s="23">
        <v>317</v>
      </c>
      <c r="D318" s="24">
        <v>43221</v>
      </c>
      <c r="E318" s="25">
        <f>IF(ISBLANK(table!G318),NA(),table!G318)</f>
        <v>60912</v>
      </c>
      <c r="F318" s="25" t="e">
        <f>IFERROR(IF(AND(ISERROR($E319),ISERROR(INDEX(RestSAF!E$2:E$251,MATCH(RestSA!$C318,RestSAF!$A$2:$A$251,0)))),$E318,INDEX(RestSAF!E$2:E$251,MATCH(RestSA!$C318,RestSAF!$A$2:$A$251,0))),NA())</f>
        <v>#N/A</v>
      </c>
      <c r="G318" s="25" t="e">
        <f>IFERROR(IF(AND(ISERROR($E319),ISERROR(INDEX(RestSAF!C$2:C$251,MATCH(RestSA!$C318,RestSAF!$A$2:$A$251,0)))),$E318,INDEX(RestSAF!C$2:C$251,MATCH(RestSA!$C318,RestSAF!$A$2:$A$251,0))),NA())</f>
        <v>#N/A</v>
      </c>
      <c r="H318" s="26" t="e">
        <f>IFERROR(IF(AND(ISERROR($E319),ISERROR(INDEX(RestSAF!B$2:B$251,MATCH(RestSA!$C318,RestSAF!$A$2:$A$251,0)))),$E318,INDEX(RestSAF!B$2:B$251,MATCH(RestSA!$C318,RestSAF!$A$2:$A$251,0))),NA())</f>
        <v>#N/A</v>
      </c>
      <c r="I318" s="25" t="e">
        <f>IFERROR(IF(AND(ISERROR($E319),ISERROR(INDEX(RestSAF!D$2:D$251,MATCH(RestSA!$C318,RestSAF!$A$2:$A$251,0)))),$E318,INDEX(RestSAF!D$2:D$251,MATCH(RestSA!$C318,RestSAF!$A$2:$A$251,0))),NA())</f>
        <v>#N/A</v>
      </c>
      <c r="J318" s="25" t="e">
        <f>IFERROR(IF(AND(ISERROR($E319),ISERROR(INDEX(RestSAF!F$2:F$251,MATCH(RestSA!$C318,RestSAF!$A$2:$A$251,0)))),$E318,INDEX(RestSAF!F$2:F$251,MATCH(RestSA!$C318,RestSAF!$A$2:$A$251,0))),NA())</f>
        <v>#N/A</v>
      </c>
      <c r="K318" s="25"/>
      <c r="L318" s="26"/>
      <c r="M318" s="25"/>
      <c r="N318" s="56">
        <f>E318/GrocerySA!E318</f>
        <v>1.0896796007084206</v>
      </c>
      <c r="O318" s="25"/>
      <c r="P318" s="26"/>
      <c r="Q318" s="25"/>
      <c r="R318" s="56">
        <f>E318+GrocerySA!E318</f>
        <v>116811</v>
      </c>
      <c r="AD318" s="28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</row>
    <row r="319" spans="1:44" x14ac:dyDescent="0.25">
      <c r="A319" s="23">
        <f t="shared" si="16"/>
        <v>6</v>
      </c>
      <c r="B319" s="23">
        <f t="shared" si="17"/>
        <v>2018</v>
      </c>
      <c r="C319" s="23">
        <v>318</v>
      </c>
      <c r="D319" s="24">
        <v>43252</v>
      </c>
      <c r="E319" s="25">
        <f>IF(ISBLANK(table!G319),NA(),table!G319)</f>
        <v>61589</v>
      </c>
      <c r="F319" s="25" t="e">
        <f>IFERROR(IF(AND(ISERROR($E320),ISERROR(INDEX(RestSAF!E$2:E$251,MATCH(RestSA!$C319,RestSAF!$A$2:$A$251,0)))),$E319,INDEX(RestSAF!E$2:E$251,MATCH(RestSA!$C319,RestSAF!$A$2:$A$251,0))),NA())</f>
        <v>#N/A</v>
      </c>
      <c r="G319" s="25" t="e">
        <f>IFERROR(IF(AND(ISERROR($E320),ISERROR(INDEX(RestSAF!C$2:C$251,MATCH(RestSA!$C319,RestSAF!$A$2:$A$251,0)))),$E319,INDEX(RestSAF!C$2:C$251,MATCH(RestSA!$C319,RestSAF!$A$2:$A$251,0))),NA())</f>
        <v>#N/A</v>
      </c>
      <c r="H319" s="26" t="e">
        <f>IFERROR(IF(AND(ISERROR($E320),ISERROR(INDEX(RestSAF!B$2:B$251,MATCH(RestSA!$C319,RestSAF!$A$2:$A$251,0)))),$E319,INDEX(RestSAF!B$2:B$251,MATCH(RestSA!$C319,RestSAF!$A$2:$A$251,0))),NA())</f>
        <v>#N/A</v>
      </c>
      <c r="I319" s="25" t="e">
        <f>IFERROR(IF(AND(ISERROR($E320),ISERROR(INDEX(RestSAF!D$2:D$251,MATCH(RestSA!$C319,RestSAF!$A$2:$A$251,0)))),$E319,INDEX(RestSAF!D$2:D$251,MATCH(RestSA!$C319,RestSAF!$A$2:$A$251,0))),NA())</f>
        <v>#N/A</v>
      </c>
      <c r="J319" s="25" t="e">
        <f>IFERROR(IF(AND(ISERROR($E320),ISERROR(INDEX(RestSAF!F$2:F$251,MATCH(RestSA!$C319,RestSAF!$A$2:$A$251,0)))),$E319,INDEX(RestSAF!F$2:F$251,MATCH(RestSA!$C319,RestSAF!$A$2:$A$251,0))),NA())</f>
        <v>#N/A</v>
      </c>
      <c r="K319" s="25"/>
      <c r="L319" s="26"/>
      <c r="M319" s="25"/>
      <c r="N319" s="56">
        <f>E319/GrocerySA!E319</f>
        <v>1.1040027246491118</v>
      </c>
      <c r="O319" s="25"/>
      <c r="P319" s="26"/>
      <c r="Q319" s="25"/>
      <c r="R319" s="56">
        <f>E319+GrocerySA!E319</f>
        <v>117376</v>
      </c>
      <c r="AD319" s="28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</row>
    <row r="320" spans="1:44" x14ac:dyDescent="0.25">
      <c r="A320" s="23">
        <f t="shared" si="16"/>
        <v>7</v>
      </c>
      <c r="B320" s="23">
        <f t="shared" si="17"/>
        <v>2018</v>
      </c>
      <c r="C320" s="23">
        <v>319</v>
      </c>
      <c r="D320" s="24">
        <v>43282</v>
      </c>
      <c r="E320" s="25">
        <f>IF(ISBLANK(table!G320),NA(),table!G320)</f>
        <v>62174</v>
      </c>
      <c r="F320" s="25" t="e">
        <f>IFERROR(IF(AND(ISERROR($E321),ISERROR(INDEX(RestSAF!E$2:E$251,MATCH(RestSA!$C320,RestSAF!$A$2:$A$251,0)))),$E320,INDEX(RestSAF!E$2:E$251,MATCH(RestSA!$C320,RestSAF!$A$2:$A$251,0))),NA())</f>
        <v>#N/A</v>
      </c>
      <c r="G320" s="25" t="e">
        <f>IFERROR(IF(AND(ISERROR($E321),ISERROR(INDEX(RestSAF!C$2:C$251,MATCH(RestSA!$C320,RestSAF!$A$2:$A$251,0)))),$E320,INDEX(RestSAF!C$2:C$251,MATCH(RestSA!$C320,RestSAF!$A$2:$A$251,0))),NA())</f>
        <v>#N/A</v>
      </c>
      <c r="H320" s="26" t="e">
        <f>IFERROR(IF(AND(ISERROR($E321),ISERROR(INDEX(RestSAF!B$2:B$251,MATCH(RestSA!$C320,RestSAF!$A$2:$A$251,0)))),$E320,INDEX(RestSAF!B$2:B$251,MATCH(RestSA!$C320,RestSAF!$A$2:$A$251,0))),NA())</f>
        <v>#N/A</v>
      </c>
      <c r="I320" s="25" t="e">
        <f>IFERROR(IF(AND(ISERROR($E321),ISERROR(INDEX(RestSAF!D$2:D$251,MATCH(RestSA!$C320,RestSAF!$A$2:$A$251,0)))),$E320,INDEX(RestSAF!D$2:D$251,MATCH(RestSA!$C320,RestSAF!$A$2:$A$251,0))),NA())</f>
        <v>#N/A</v>
      </c>
      <c r="J320" s="25" t="e">
        <f>IFERROR(IF(AND(ISERROR($E321),ISERROR(INDEX(RestSAF!F$2:F$251,MATCH(RestSA!$C320,RestSAF!$A$2:$A$251,0)))),$E320,INDEX(RestSAF!F$2:F$251,MATCH(RestSA!$C320,RestSAF!$A$2:$A$251,0))),NA())</f>
        <v>#N/A</v>
      </c>
      <c r="K320" s="25"/>
      <c r="L320" s="26"/>
      <c r="M320" s="25"/>
      <c r="N320" s="56">
        <f>E320/GrocerySA!E320</f>
        <v>1.1075010242433958</v>
      </c>
      <c r="O320" s="25"/>
      <c r="P320" s="26"/>
      <c r="Q320" s="25"/>
      <c r="R320" s="56">
        <f>E320+GrocerySA!E320</f>
        <v>118313</v>
      </c>
      <c r="AD320" s="28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</row>
    <row r="321" spans="1:44" x14ac:dyDescent="0.25">
      <c r="A321" s="23">
        <f t="shared" si="16"/>
        <v>8</v>
      </c>
      <c r="B321" s="23">
        <f t="shared" si="17"/>
        <v>2018</v>
      </c>
      <c r="C321" s="23">
        <v>320</v>
      </c>
      <c r="D321" s="24">
        <v>43313</v>
      </c>
      <c r="E321" s="25">
        <f>IF(ISBLANK(table!G321),NA(),table!G321)</f>
        <v>62627</v>
      </c>
      <c r="F321" s="25" t="e">
        <f>IFERROR(IF(AND(ISERROR($E322),ISERROR(INDEX(RestSAF!E$2:E$251,MATCH(RestSA!$C321,RestSAF!$A$2:$A$251,0)))),$E321,INDEX(RestSAF!E$2:E$251,MATCH(RestSA!$C321,RestSAF!$A$2:$A$251,0))),NA())</f>
        <v>#N/A</v>
      </c>
      <c r="G321" s="25" t="e">
        <f>IFERROR(IF(AND(ISERROR($E322),ISERROR(INDEX(RestSAF!C$2:C$251,MATCH(RestSA!$C321,RestSAF!$A$2:$A$251,0)))),$E321,INDEX(RestSAF!C$2:C$251,MATCH(RestSA!$C321,RestSAF!$A$2:$A$251,0))),NA())</f>
        <v>#N/A</v>
      </c>
      <c r="H321" s="26" t="e">
        <f>IFERROR(IF(AND(ISERROR($E322),ISERROR(INDEX(RestSAF!B$2:B$251,MATCH(RestSA!$C321,RestSAF!$A$2:$A$251,0)))),$E321,INDEX(RestSAF!B$2:B$251,MATCH(RestSA!$C321,RestSAF!$A$2:$A$251,0))),NA())</f>
        <v>#N/A</v>
      </c>
      <c r="I321" s="25" t="e">
        <f>IFERROR(IF(AND(ISERROR($E322),ISERROR(INDEX(RestSAF!D$2:D$251,MATCH(RestSA!$C321,RestSAF!$A$2:$A$251,0)))),$E321,INDEX(RestSAF!D$2:D$251,MATCH(RestSA!$C321,RestSAF!$A$2:$A$251,0))),NA())</f>
        <v>#N/A</v>
      </c>
      <c r="J321" s="25" t="e">
        <f>IFERROR(IF(AND(ISERROR($E322),ISERROR(INDEX(RestSAF!F$2:F$251,MATCH(RestSA!$C321,RestSAF!$A$2:$A$251,0)))),$E321,INDEX(RestSAF!F$2:F$251,MATCH(RestSA!$C321,RestSAF!$A$2:$A$251,0))),NA())</f>
        <v>#N/A</v>
      </c>
      <c r="K321" s="25"/>
      <c r="L321" s="26"/>
      <c r="M321" s="25"/>
      <c r="N321" s="56">
        <f>E321/GrocerySA!E321</f>
        <v>1.1209615350194204</v>
      </c>
      <c r="O321" s="25"/>
      <c r="P321" s="26"/>
      <c r="Q321" s="25"/>
      <c r="R321" s="56">
        <f>E321+GrocerySA!E321</f>
        <v>118496</v>
      </c>
      <c r="AD321" s="28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</row>
    <row r="322" spans="1:44" x14ac:dyDescent="0.25">
      <c r="A322" s="23">
        <f t="shared" si="16"/>
        <v>9</v>
      </c>
      <c r="B322" s="23">
        <f t="shared" si="17"/>
        <v>2018</v>
      </c>
      <c r="C322" s="23">
        <v>321</v>
      </c>
      <c r="D322" s="24">
        <v>43344</v>
      </c>
      <c r="E322" s="25">
        <f>IF(ISBLANK(table!G322),NA(),table!G322)</f>
        <v>61172</v>
      </c>
      <c r="F322" s="25" t="e">
        <f>IFERROR(IF(AND(ISERROR($E323),ISERROR(INDEX(RestSAF!E$2:E$251,MATCH(RestSA!$C322,RestSAF!$A$2:$A$251,0)))),$E322,INDEX(RestSAF!E$2:E$251,MATCH(RestSA!$C322,RestSAF!$A$2:$A$251,0))),NA())</f>
        <v>#N/A</v>
      </c>
      <c r="G322" s="25" t="e">
        <f>IFERROR(IF(AND(ISERROR($E323),ISERROR(INDEX(RestSAF!C$2:C$251,MATCH(RestSA!$C322,RestSAF!$A$2:$A$251,0)))),$E322,INDEX(RestSAF!C$2:C$251,MATCH(RestSA!$C322,RestSAF!$A$2:$A$251,0))),NA())</f>
        <v>#N/A</v>
      </c>
      <c r="H322" s="26" t="e">
        <f>IFERROR(IF(AND(ISERROR($E323),ISERROR(INDEX(RestSAF!B$2:B$251,MATCH(RestSA!$C322,RestSAF!$A$2:$A$251,0)))),$E322,INDEX(RestSAF!B$2:B$251,MATCH(RestSA!$C322,RestSAF!$A$2:$A$251,0))),NA())</f>
        <v>#N/A</v>
      </c>
      <c r="I322" s="25" t="e">
        <f>IFERROR(IF(AND(ISERROR($E323),ISERROR(INDEX(RestSAF!D$2:D$251,MATCH(RestSA!$C322,RestSAF!$A$2:$A$251,0)))),$E322,INDEX(RestSAF!D$2:D$251,MATCH(RestSA!$C322,RestSAF!$A$2:$A$251,0))),NA())</f>
        <v>#N/A</v>
      </c>
      <c r="J322" s="25" t="e">
        <f>IFERROR(IF(AND(ISERROR($E323),ISERROR(INDEX(RestSAF!F$2:F$251,MATCH(RestSA!$C322,RestSAF!$A$2:$A$251,0)))),$E322,INDEX(RestSAF!F$2:F$251,MATCH(RestSA!$C322,RestSAF!$A$2:$A$251,0))),NA())</f>
        <v>#N/A</v>
      </c>
      <c r="K322" s="25"/>
      <c r="L322" s="26"/>
      <c r="M322" s="25"/>
      <c r="N322" s="56">
        <f>E322/GrocerySA!E322</f>
        <v>1.0893807988887503</v>
      </c>
      <c r="O322" s="25"/>
      <c r="P322" s="26"/>
      <c r="Q322" s="25"/>
      <c r="R322" s="56">
        <f>E322+GrocerySA!E322</f>
        <v>117325</v>
      </c>
      <c r="AD322" s="28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</row>
    <row r="323" spans="1:44" x14ac:dyDescent="0.25">
      <c r="A323" s="23">
        <f t="shared" ref="A323:A373" si="18">MONTH(D323)</f>
        <v>10</v>
      </c>
      <c r="B323" s="23">
        <f t="shared" ref="B323:B373" si="19">YEAR(D323)</f>
        <v>2018</v>
      </c>
      <c r="C323" s="23">
        <v>322</v>
      </c>
      <c r="D323" s="24">
        <v>43374</v>
      </c>
      <c r="E323" s="25">
        <f>IF(ISBLANK(table!G323),NA(),table!G323)</f>
        <v>61817</v>
      </c>
      <c r="F323" s="25" t="e">
        <f>IFERROR(IF(AND(ISERROR($E324),ISERROR(INDEX(RestSAF!E$2:E$251,MATCH(RestSA!$C323,RestSAF!$A$2:$A$251,0)))),$E323,INDEX(RestSAF!E$2:E$251,MATCH(RestSA!$C323,RestSAF!$A$2:$A$251,0))),NA())</f>
        <v>#N/A</v>
      </c>
      <c r="G323" s="25" t="e">
        <f>IFERROR(IF(AND(ISERROR($E324),ISERROR(INDEX(RestSAF!C$2:C$251,MATCH(RestSA!$C323,RestSAF!$A$2:$A$251,0)))),$E323,INDEX(RestSAF!C$2:C$251,MATCH(RestSA!$C323,RestSAF!$A$2:$A$251,0))),NA())</f>
        <v>#N/A</v>
      </c>
      <c r="H323" s="26" t="e">
        <f>IFERROR(IF(AND(ISERROR($E324),ISERROR(INDEX(RestSAF!B$2:B$251,MATCH(RestSA!$C323,RestSAF!$A$2:$A$251,0)))),$E323,INDEX(RestSAF!B$2:B$251,MATCH(RestSA!$C323,RestSAF!$A$2:$A$251,0))),NA())</f>
        <v>#N/A</v>
      </c>
      <c r="I323" s="25" t="e">
        <f>IFERROR(IF(AND(ISERROR($E324),ISERROR(INDEX(RestSAF!D$2:D$251,MATCH(RestSA!$C323,RestSAF!$A$2:$A$251,0)))),$E323,INDEX(RestSAF!D$2:D$251,MATCH(RestSA!$C323,RestSAF!$A$2:$A$251,0))),NA())</f>
        <v>#N/A</v>
      </c>
      <c r="J323" s="25" t="e">
        <f>IFERROR(IF(AND(ISERROR($E324),ISERROR(INDEX(RestSAF!F$2:F$251,MATCH(RestSA!$C323,RestSAF!$A$2:$A$251,0)))),$E323,INDEX(RestSAF!F$2:F$251,MATCH(RestSA!$C323,RestSAF!$A$2:$A$251,0))),NA())</f>
        <v>#N/A</v>
      </c>
      <c r="K323" s="25"/>
      <c r="L323" s="26"/>
      <c r="M323" s="25"/>
      <c r="N323" s="56">
        <f>E323/GrocerySA!E323</f>
        <v>1.0949007244194902</v>
      </c>
      <c r="O323" s="25"/>
      <c r="P323" s="26"/>
      <c r="Q323" s="25"/>
      <c r="R323" s="56">
        <f>E323+GrocerySA!E323</f>
        <v>118276</v>
      </c>
      <c r="AD323" s="28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</row>
    <row r="324" spans="1:44" x14ac:dyDescent="0.25">
      <c r="A324" s="23">
        <f t="shared" si="18"/>
        <v>11</v>
      </c>
      <c r="B324" s="23">
        <f t="shared" si="19"/>
        <v>2018</v>
      </c>
      <c r="C324" s="23">
        <v>323</v>
      </c>
      <c r="D324" s="24">
        <v>43405</v>
      </c>
      <c r="E324" s="25">
        <f>IF(ISBLANK(table!G324),NA(),table!G324)</f>
        <v>61475</v>
      </c>
      <c r="F324" s="25" t="e">
        <f>IFERROR(IF(AND(ISERROR($E325),ISERROR(INDEX(RestSAF!E$2:E$251,MATCH(RestSA!$C324,RestSAF!$A$2:$A$251,0)))),$E324,INDEX(RestSAF!E$2:E$251,MATCH(RestSA!$C324,RestSAF!$A$2:$A$251,0))),NA())</f>
        <v>#N/A</v>
      </c>
      <c r="G324" s="25" t="e">
        <f>IFERROR(IF(AND(ISERROR($E325),ISERROR(INDEX(RestSAF!C$2:C$251,MATCH(RestSA!$C324,RestSAF!$A$2:$A$251,0)))),$E324,INDEX(RestSAF!C$2:C$251,MATCH(RestSA!$C324,RestSAF!$A$2:$A$251,0))),NA())</f>
        <v>#N/A</v>
      </c>
      <c r="H324" s="26" t="e">
        <f>IFERROR(IF(AND(ISERROR($E325),ISERROR(INDEX(RestSAF!B$2:B$251,MATCH(RestSA!$C324,RestSAF!$A$2:$A$251,0)))),$E324,INDEX(RestSAF!B$2:B$251,MATCH(RestSA!$C324,RestSAF!$A$2:$A$251,0))),NA())</f>
        <v>#N/A</v>
      </c>
      <c r="I324" s="25" t="e">
        <f>IFERROR(IF(AND(ISERROR($E325),ISERROR(INDEX(RestSAF!D$2:D$251,MATCH(RestSA!$C324,RestSAF!$A$2:$A$251,0)))),$E324,INDEX(RestSAF!D$2:D$251,MATCH(RestSA!$C324,RestSAF!$A$2:$A$251,0))),NA())</f>
        <v>#N/A</v>
      </c>
      <c r="J324" s="25" t="e">
        <f>IFERROR(IF(AND(ISERROR($E325),ISERROR(INDEX(RestSAF!F$2:F$251,MATCH(RestSA!$C324,RestSAF!$A$2:$A$251,0)))),$E324,INDEX(RestSAF!F$2:F$251,MATCH(RestSA!$C324,RestSAF!$A$2:$A$251,0))),NA())</f>
        <v>#N/A</v>
      </c>
      <c r="K324" s="25"/>
      <c r="L324" s="26"/>
      <c r="M324" s="25"/>
      <c r="N324" s="56">
        <f>E324/GrocerySA!E324</f>
        <v>1.086937303299268</v>
      </c>
      <c r="O324" s="25"/>
      <c r="P324" s="26"/>
      <c r="Q324" s="25"/>
      <c r="R324" s="56">
        <f>E324+GrocerySA!E324</f>
        <v>118033</v>
      </c>
      <c r="AD324" s="28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</row>
    <row r="325" spans="1:44" x14ac:dyDescent="0.25">
      <c r="A325" s="23">
        <f t="shared" si="18"/>
        <v>12</v>
      </c>
      <c r="B325" s="23">
        <f t="shared" si="19"/>
        <v>2018</v>
      </c>
      <c r="C325" s="23">
        <v>324</v>
      </c>
      <c r="D325" s="24">
        <v>43435</v>
      </c>
      <c r="E325" s="25">
        <f>IF(ISBLANK(table!G325),NA(),table!G325)</f>
        <v>61452</v>
      </c>
      <c r="F325" s="25" t="e">
        <f>IFERROR(IF(AND(ISERROR($E326),ISERROR(INDEX(RestSAF!E$2:E$251,MATCH(RestSA!$C325,RestSAF!$A$2:$A$251,0)))),$E325,INDEX(RestSAF!E$2:E$251,MATCH(RestSA!$C325,RestSAF!$A$2:$A$251,0))),NA())</f>
        <v>#N/A</v>
      </c>
      <c r="G325" s="25" t="e">
        <f>IFERROR(IF(AND(ISERROR($E326),ISERROR(INDEX(RestSAF!C$2:C$251,MATCH(RestSA!$C325,RestSAF!$A$2:$A$251,0)))),$E325,INDEX(RestSAF!C$2:C$251,MATCH(RestSA!$C325,RestSAF!$A$2:$A$251,0))),NA())</f>
        <v>#N/A</v>
      </c>
      <c r="H325" s="26" t="e">
        <f>IFERROR(IF(AND(ISERROR($E326),ISERROR(INDEX(RestSAF!B$2:B$251,MATCH(RestSA!$C325,RestSAF!$A$2:$A$251,0)))),$E325,INDEX(RestSAF!B$2:B$251,MATCH(RestSA!$C325,RestSAF!$A$2:$A$251,0))),NA())</f>
        <v>#N/A</v>
      </c>
      <c r="I325" s="25" t="e">
        <f>IFERROR(IF(AND(ISERROR($E326),ISERROR(INDEX(RestSAF!D$2:D$251,MATCH(RestSA!$C325,RestSAF!$A$2:$A$251,0)))),$E325,INDEX(RestSAF!D$2:D$251,MATCH(RestSA!$C325,RestSAF!$A$2:$A$251,0))),NA())</f>
        <v>#N/A</v>
      </c>
      <c r="J325" s="25" t="e">
        <f>IFERROR(IF(AND(ISERROR($E326),ISERROR(INDEX(RestSAF!F$2:F$251,MATCH(RestSA!$C325,RestSAF!$A$2:$A$251,0)))),$E325,INDEX(RestSAF!F$2:F$251,MATCH(RestSA!$C325,RestSAF!$A$2:$A$251,0))),NA())</f>
        <v>#N/A</v>
      </c>
      <c r="K325" s="25"/>
      <c r="L325" s="26"/>
      <c r="M325" s="25"/>
      <c r="N325" s="56">
        <f>E325/GrocerySA!E325</f>
        <v>1.0880696908530756</v>
      </c>
      <c r="O325" s="25"/>
      <c r="P325" s="26"/>
      <c r="Q325" s="25"/>
      <c r="R325" s="56">
        <f>E325+GrocerySA!E325</f>
        <v>117930</v>
      </c>
      <c r="AD325" s="28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</row>
    <row r="326" spans="1:44" x14ac:dyDescent="0.25">
      <c r="A326" s="23">
        <f t="shared" si="18"/>
        <v>1</v>
      </c>
      <c r="B326" s="23">
        <f t="shared" si="19"/>
        <v>2019</v>
      </c>
      <c r="C326" s="23">
        <v>325</v>
      </c>
      <c r="D326" s="24">
        <v>43466</v>
      </c>
      <c r="E326" s="25">
        <f>IF(ISBLANK(table!G326),NA(),table!G326)</f>
        <v>61512</v>
      </c>
      <c r="F326" s="25" t="e">
        <f>IFERROR(IF(AND(ISERROR($E327),ISERROR(INDEX(RestSAF!E$2:E$251,MATCH(RestSA!$C326,RestSAF!$A$2:$A$251,0)))),$E326,INDEX(RestSAF!E$2:E$251,MATCH(RestSA!$C326,RestSAF!$A$2:$A$251,0))),NA())</f>
        <v>#N/A</v>
      </c>
      <c r="G326" s="25" t="e">
        <f>IFERROR(IF(AND(ISERROR($E327),ISERROR(INDEX(RestSAF!C$2:C$251,MATCH(RestSA!$C326,RestSAF!$A$2:$A$251,0)))),$E326,INDEX(RestSAF!C$2:C$251,MATCH(RestSA!$C326,RestSAF!$A$2:$A$251,0))),NA())</f>
        <v>#N/A</v>
      </c>
      <c r="H326" s="26" t="e">
        <f>IFERROR(IF(AND(ISERROR($E327),ISERROR(INDEX(RestSAF!B$2:B$251,MATCH(RestSA!$C326,RestSAF!$A$2:$A$251,0)))),$E326,INDEX(RestSAF!B$2:B$251,MATCH(RestSA!$C326,RestSAF!$A$2:$A$251,0))),NA())</f>
        <v>#N/A</v>
      </c>
      <c r="I326" s="25" t="e">
        <f>IFERROR(IF(AND(ISERROR($E327),ISERROR(INDEX(RestSAF!D$2:D$251,MATCH(RestSA!$C326,RestSAF!$A$2:$A$251,0)))),$E326,INDEX(RestSAF!D$2:D$251,MATCH(RestSA!$C326,RestSAF!$A$2:$A$251,0))),NA())</f>
        <v>#N/A</v>
      </c>
      <c r="J326" s="25" t="e">
        <f>IFERROR(IF(AND(ISERROR($E327),ISERROR(INDEX(RestSAF!F$2:F$251,MATCH(RestSA!$C326,RestSAF!$A$2:$A$251,0)))),$E326,INDEX(RestSAF!F$2:F$251,MATCH(RestSA!$C326,RestSAF!$A$2:$A$251,0))),NA())</f>
        <v>#N/A</v>
      </c>
      <c r="K326" s="25"/>
      <c r="L326" s="26"/>
      <c r="M326" s="25"/>
      <c r="N326" s="56">
        <f>E326/GrocerySA!E326</f>
        <v>1.069643695550107</v>
      </c>
      <c r="O326" s="25"/>
      <c r="P326" s="26"/>
      <c r="Q326" s="25"/>
      <c r="R326" s="56">
        <f>E326+GrocerySA!E326</f>
        <v>119019</v>
      </c>
      <c r="AD326" s="28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</row>
    <row r="327" spans="1:44" x14ac:dyDescent="0.25">
      <c r="A327" s="23">
        <f t="shared" si="18"/>
        <v>2</v>
      </c>
      <c r="B327" s="23">
        <f t="shared" si="19"/>
        <v>2019</v>
      </c>
      <c r="C327" s="23">
        <v>326</v>
      </c>
      <c r="D327" s="24">
        <v>43497</v>
      </c>
      <c r="E327" s="25">
        <f>IF(ISBLANK(table!G327),NA(),table!G327)</f>
        <v>62162</v>
      </c>
      <c r="F327" s="25" t="e">
        <f>IFERROR(IF(AND(ISERROR($E328),ISERROR(INDEX(RestSAF!E$2:E$251,MATCH(RestSA!$C327,RestSAF!$A$2:$A$251,0)))),$E327,INDEX(RestSAF!E$2:E$251,MATCH(RestSA!$C327,RestSAF!$A$2:$A$251,0))),NA())</f>
        <v>#N/A</v>
      </c>
      <c r="G327" s="25" t="e">
        <f>IFERROR(IF(AND(ISERROR($E328),ISERROR(INDEX(RestSAF!C$2:C$251,MATCH(RestSA!$C327,RestSAF!$A$2:$A$251,0)))),$E327,INDEX(RestSAF!C$2:C$251,MATCH(RestSA!$C327,RestSAF!$A$2:$A$251,0))),NA())</f>
        <v>#N/A</v>
      </c>
      <c r="H327" s="26" t="e">
        <f>IFERROR(IF(AND(ISERROR($E328),ISERROR(INDEX(RestSAF!B$2:B$251,MATCH(RestSA!$C327,RestSAF!$A$2:$A$251,0)))),$E327,INDEX(RestSAF!B$2:B$251,MATCH(RestSA!$C327,RestSAF!$A$2:$A$251,0))),NA())</f>
        <v>#N/A</v>
      </c>
      <c r="I327" s="25" t="e">
        <f>IFERROR(IF(AND(ISERROR($E328),ISERROR(INDEX(RestSAF!D$2:D$251,MATCH(RestSA!$C327,RestSAF!$A$2:$A$251,0)))),$E327,INDEX(RestSAF!D$2:D$251,MATCH(RestSA!$C327,RestSAF!$A$2:$A$251,0))),NA())</f>
        <v>#N/A</v>
      </c>
      <c r="J327" s="25" t="e">
        <f>IFERROR(IF(AND(ISERROR($E328),ISERROR(INDEX(RestSAF!F$2:F$251,MATCH(RestSA!$C327,RestSAF!$A$2:$A$251,0)))),$E327,INDEX(RestSAF!F$2:F$251,MATCH(RestSA!$C327,RestSAF!$A$2:$A$251,0))),NA())</f>
        <v>#N/A</v>
      </c>
      <c r="K327" s="25"/>
      <c r="L327" s="26"/>
      <c r="M327" s="25"/>
      <c r="N327" s="56">
        <f>E327/GrocerySA!E327</f>
        <v>1.1043169301829809</v>
      </c>
      <c r="O327" s="25"/>
      <c r="P327" s="26"/>
      <c r="Q327" s="25"/>
      <c r="R327" s="56">
        <f>E327+GrocerySA!E327</f>
        <v>118452</v>
      </c>
      <c r="AD327" s="28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</row>
    <row r="328" spans="1:44" x14ac:dyDescent="0.25">
      <c r="A328" s="23">
        <f t="shared" si="18"/>
        <v>3</v>
      </c>
      <c r="B328" s="23">
        <f t="shared" si="19"/>
        <v>2019</v>
      </c>
      <c r="C328" s="23">
        <v>327</v>
      </c>
      <c r="D328" s="24">
        <v>43525</v>
      </c>
      <c r="E328" s="25">
        <f>IF(ISBLANK(table!G328),NA(),table!G328)</f>
        <v>62598</v>
      </c>
      <c r="F328" s="25" t="e">
        <f>IFERROR(IF(AND(ISERROR($E329),ISERROR(INDEX(RestSAF!E$2:E$251,MATCH(RestSA!$C328,RestSAF!$A$2:$A$251,0)))),$E328,INDEX(RestSAF!E$2:E$251,MATCH(RestSA!$C328,RestSAF!$A$2:$A$251,0))),NA())</f>
        <v>#N/A</v>
      </c>
      <c r="G328" s="25" t="e">
        <f>IFERROR(IF(AND(ISERROR($E329),ISERROR(INDEX(RestSAF!C$2:C$251,MATCH(RestSA!$C328,RestSAF!$A$2:$A$251,0)))),$E328,INDEX(RestSAF!C$2:C$251,MATCH(RestSA!$C328,RestSAF!$A$2:$A$251,0))),NA())</f>
        <v>#N/A</v>
      </c>
      <c r="H328" s="26" t="e">
        <f>IFERROR(IF(AND(ISERROR($E329),ISERROR(INDEX(RestSAF!B$2:B$251,MATCH(RestSA!$C328,RestSAF!$A$2:$A$251,0)))),$E328,INDEX(RestSAF!B$2:B$251,MATCH(RestSA!$C328,RestSAF!$A$2:$A$251,0))),NA())</f>
        <v>#N/A</v>
      </c>
      <c r="I328" s="25" t="e">
        <f>IFERROR(IF(AND(ISERROR($E329),ISERROR(INDEX(RestSAF!D$2:D$251,MATCH(RestSA!$C328,RestSAF!$A$2:$A$251,0)))),$E328,INDEX(RestSAF!D$2:D$251,MATCH(RestSA!$C328,RestSAF!$A$2:$A$251,0))),NA())</f>
        <v>#N/A</v>
      </c>
      <c r="J328" s="25" t="e">
        <f>IFERROR(IF(AND(ISERROR($E329),ISERROR(INDEX(RestSAF!F$2:F$251,MATCH(RestSA!$C328,RestSAF!$A$2:$A$251,0)))),$E328,INDEX(RestSAF!F$2:F$251,MATCH(RestSA!$C328,RestSAF!$A$2:$A$251,0))),NA())</f>
        <v>#N/A</v>
      </c>
      <c r="K328" s="25"/>
      <c r="L328" s="26"/>
      <c r="M328" s="25"/>
      <c r="N328" s="56">
        <f>E328/GrocerySA!E328</f>
        <v>1.0911087483223232</v>
      </c>
      <c r="O328" s="25"/>
      <c r="P328" s="26"/>
      <c r="Q328" s="25"/>
      <c r="R328" s="56">
        <f>E328+GrocerySA!E328</f>
        <v>119969</v>
      </c>
      <c r="AD328" s="28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</row>
    <row r="329" spans="1:44" x14ac:dyDescent="0.25">
      <c r="A329" s="23">
        <f t="shared" si="18"/>
        <v>4</v>
      </c>
      <c r="B329" s="23">
        <f t="shared" si="19"/>
        <v>2019</v>
      </c>
      <c r="C329" s="23">
        <v>328</v>
      </c>
      <c r="D329" s="24">
        <v>43556</v>
      </c>
      <c r="E329" s="25">
        <f>IF(ISBLANK(table!G329),NA(),table!G329)</f>
        <v>63137</v>
      </c>
      <c r="F329" s="25" t="e">
        <f>IFERROR(IF(AND(ISERROR($E330),ISERROR(INDEX(RestSAF!E$2:E$251,MATCH(RestSA!$C329,RestSAF!$A$2:$A$251,0)))),$E329,INDEX(RestSAF!E$2:E$251,MATCH(RestSA!$C329,RestSAF!$A$2:$A$251,0))),NA())</f>
        <v>#N/A</v>
      </c>
      <c r="G329" s="25" t="e">
        <f>IFERROR(IF(AND(ISERROR($E330),ISERROR(INDEX(RestSAF!C$2:C$251,MATCH(RestSA!$C329,RestSAF!$A$2:$A$251,0)))),$E329,INDEX(RestSAF!C$2:C$251,MATCH(RestSA!$C329,RestSAF!$A$2:$A$251,0))),NA())</f>
        <v>#N/A</v>
      </c>
      <c r="H329" s="26" t="e">
        <f>IFERROR(IF(AND(ISERROR($E330),ISERROR(INDEX(RestSAF!B$2:B$251,MATCH(RestSA!$C329,RestSAF!$A$2:$A$251,0)))),$E329,INDEX(RestSAF!B$2:B$251,MATCH(RestSA!$C329,RestSAF!$A$2:$A$251,0))),NA())</f>
        <v>#N/A</v>
      </c>
      <c r="I329" s="25" t="e">
        <f>IFERROR(IF(AND(ISERROR($E330),ISERROR(INDEX(RestSAF!D$2:D$251,MATCH(RestSA!$C329,RestSAF!$A$2:$A$251,0)))),$E329,INDEX(RestSAF!D$2:D$251,MATCH(RestSA!$C329,RestSAF!$A$2:$A$251,0))),NA())</f>
        <v>#N/A</v>
      </c>
      <c r="J329" s="25" t="e">
        <f>IFERROR(IF(AND(ISERROR($E330),ISERROR(INDEX(RestSAF!F$2:F$251,MATCH(RestSA!$C329,RestSAF!$A$2:$A$251,0)))),$E329,INDEX(RestSAF!F$2:F$251,MATCH(RestSA!$C329,RestSAF!$A$2:$A$251,0))),NA())</f>
        <v>#N/A</v>
      </c>
      <c r="K329" s="25"/>
      <c r="L329" s="26"/>
      <c r="M329" s="25"/>
      <c r="N329" s="56">
        <f>E329/GrocerySA!E329</f>
        <v>1.0964139967005297</v>
      </c>
      <c r="O329" s="25"/>
      <c r="P329" s="26"/>
      <c r="Q329" s="25"/>
      <c r="R329" s="56">
        <f>E329+GrocerySA!E329</f>
        <v>120722</v>
      </c>
      <c r="AD329" s="28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</row>
    <row r="330" spans="1:44" x14ac:dyDescent="0.25">
      <c r="A330" s="23">
        <f t="shared" si="18"/>
        <v>5</v>
      </c>
      <c r="B330" s="23">
        <f t="shared" si="19"/>
        <v>2019</v>
      </c>
      <c r="C330" s="23">
        <v>329</v>
      </c>
      <c r="D330" s="24">
        <v>43586</v>
      </c>
      <c r="E330" s="25">
        <f>IF(ISBLANK(table!G330),NA(),table!G330)</f>
        <v>63898</v>
      </c>
      <c r="F330" s="25" t="e">
        <f>IFERROR(IF(AND(ISERROR($E331),ISERROR(INDEX(RestSAF!E$2:E$251,MATCH(RestSA!$C330,RestSAF!$A$2:$A$251,0)))),$E330,INDEX(RestSAF!E$2:E$251,MATCH(RestSA!$C330,RestSAF!$A$2:$A$251,0))),NA())</f>
        <v>#N/A</v>
      </c>
      <c r="G330" s="25" t="e">
        <f>IFERROR(IF(AND(ISERROR($E331),ISERROR(INDEX(RestSAF!C$2:C$251,MATCH(RestSA!$C330,RestSAF!$A$2:$A$251,0)))),$E330,INDEX(RestSAF!C$2:C$251,MATCH(RestSA!$C330,RestSAF!$A$2:$A$251,0))),NA())</f>
        <v>#N/A</v>
      </c>
      <c r="H330" s="26" t="e">
        <f>IFERROR(IF(AND(ISERROR($E331),ISERROR(INDEX(RestSAF!B$2:B$251,MATCH(RestSA!$C330,RestSAF!$A$2:$A$251,0)))),$E330,INDEX(RestSAF!B$2:B$251,MATCH(RestSA!$C330,RestSAF!$A$2:$A$251,0))),NA())</f>
        <v>#N/A</v>
      </c>
      <c r="I330" s="25" t="e">
        <f>IFERROR(IF(AND(ISERROR($E331),ISERROR(INDEX(RestSAF!D$2:D$251,MATCH(RestSA!$C330,RestSAF!$A$2:$A$251,0)))),$E330,INDEX(RestSAF!D$2:D$251,MATCH(RestSA!$C330,RestSAF!$A$2:$A$251,0))),NA())</f>
        <v>#N/A</v>
      </c>
      <c r="J330" s="25" t="e">
        <f>IFERROR(IF(AND(ISERROR($E331),ISERROR(INDEX(RestSAF!F$2:F$251,MATCH(RestSA!$C330,RestSAF!$A$2:$A$251,0)))),$E330,INDEX(RestSAF!F$2:F$251,MATCH(RestSA!$C330,RestSAF!$A$2:$A$251,0))),NA())</f>
        <v>#N/A</v>
      </c>
      <c r="K330" s="25"/>
      <c r="L330" s="26"/>
      <c r="M330" s="25"/>
      <c r="N330" s="56">
        <f>E330/GrocerySA!E330</f>
        <v>1.107763253701328</v>
      </c>
      <c r="O330" s="25"/>
      <c r="P330" s="26"/>
      <c r="Q330" s="25"/>
      <c r="R330" s="56">
        <f>E330+GrocerySA!E330</f>
        <v>121580</v>
      </c>
      <c r="AD330" s="28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</row>
    <row r="331" spans="1:44" x14ac:dyDescent="0.25">
      <c r="A331" s="23">
        <f t="shared" si="18"/>
        <v>6</v>
      </c>
      <c r="B331" s="23">
        <f t="shared" si="19"/>
        <v>2019</v>
      </c>
      <c r="C331" s="23">
        <v>330</v>
      </c>
      <c r="D331" s="24">
        <v>43617</v>
      </c>
      <c r="E331" s="25">
        <f>IF(ISBLANK(table!G331),NA(),table!G331)</f>
        <v>64702</v>
      </c>
      <c r="F331" s="25" t="e">
        <f>IFERROR(IF(AND(ISERROR($E332),ISERROR(INDEX(RestSAF!E$2:E$251,MATCH(RestSA!$C331,RestSAF!$A$2:$A$251,0)))),$E331,INDEX(RestSAF!E$2:E$251,MATCH(RestSA!$C331,RestSAF!$A$2:$A$251,0))),NA())</f>
        <v>#N/A</v>
      </c>
      <c r="G331" s="25" t="e">
        <f>IFERROR(IF(AND(ISERROR($E332),ISERROR(INDEX(RestSAF!C$2:C$251,MATCH(RestSA!$C331,RestSAF!$A$2:$A$251,0)))),$E331,INDEX(RestSAF!C$2:C$251,MATCH(RestSA!$C331,RestSAF!$A$2:$A$251,0))),NA())</f>
        <v>#N/A</v>
      </c>
      <c r="H331" s="26" t="e">
        <f>IFERROR(IF(AND(ISERROR($E332),ISERROR(INDEX(RestSAF!B$2:B$251,MATCH(RestSA!$C331,RestSAF!$A$2:$A$251,0)))),$E331,INDEX(RestSAF!B$2:B$251,MATCH(RestSA!$C331,RestSAF!$A$2:$A$251,0))),NA())</f>
        <v>#N/A</v>
      </c>
      <c r="I331" s="25" t="e">
        <f>IFERROR(IF(AND(ISERROR($E332),ISERROR(INDEX(RestSAF!D$2:D$251,MATCH(RestSA!$C331,RestSAF!$A$2:$A$251,0)))),$E331,INDEX(RestSAF!D$2:D$251,MATCH(RestSA!$C331,RestSAF!$A$2:$A$251,0))),NA())</f>
        <v>#N/A</v>
      </c>
      <c r="J331" s="25" t="e">
        <f>IFERROR(IF(AND(ISERROR($E332),ISERROR(INDEX(RestSAF!F$2:F$251,MATCH(RestSA!$C331,RestSAF!$A$2:$A$251,0)))),$E331,INDEX(RestSAF!F$2:F$251,MATCH(RestSA!$C331,RestSAF!$A$2:$A$251,0))),NA())</f>
        <v>#N/A</v>
      </c>
      <c r="K331" s="25"/>
      <c r="L331" s="26"/>
      <c r="M331" s="25"/>
      <c r="N331" s="56">
        <f>E331/GrocerySA!E331</f>
        <v>1.1150710900473935</v>
      </c>
      <c r="O331" s="25"/>
      <c r="P331" s="26"/>
      <c r="Q331" s="25"/>
      <c r="R331" s="56">
        <f>E331+GrocerySA!E331</f>
        <v>122727</v>
      </c>
      <c r="AD331" s="28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</row>
    <row r="332" spans="1:44" x14ac:dyDescent="0.25">
      <c r="A332" s="23">
        <f t="shared" si="18"/>
        <v>7</v>
      </c>
      <c r="B332" s="23">
        <f t="shared" si="19"/>
        <v>2019</v>
      </c>
      <c r="C332" s="23">
        <v>331</v>
      </c>
      <c r="D332" s="24">
        <v>43647</v>
      </c>
      <c r="E332" s="25">
        <f>IF(ISBLANK(table!G332),NA(),table!G332)</f>
        <v>65003</v>
      </c>
      <c r="F332" s="25" t="e">
        <f>IFERROR(IF(AND(ISERROR($E333),ISERROR(INDEX(RestSAF!E$2:E$251,MATCH(RestSA!$C332,RestSAF!$A$2:$A$251,0)))),$E332,INDEX(RestSAF!E$2:E$251,MATCH(RestSA!$C332,RestSAF!$A$2:$A$251,0))),NA())</f>
        <v>#N/A</v>
      </c>
      <c r="G332" s="25" t="e">
        <f>IFERROR(IF(AND(ISERROR($E333),ISERROR(INDEX(RestSAF!C$2:C$251,MATCH(RestSA!$C332,RestSAF!$A$2:$A$251,0)))),$E332,INDEX(RestSAF!C$2:C$251,MATCH(RestSA!$C332,RestSAF!$A$2:$A$251,0))),NA())</f>
        <v>#N/A</v>
      </c>
      <c r="H332" s="26" t="e">
        <f>IFERROR(IF(AND(ISERROR($E333),ISERROR(INDEX(RestSAF!B$2:B$251,MATCH(RestSA!$C332,RestSAF!$A$2:$A$251,0)))),$E332,INDEX(RestSAF!B$2:B$251,MATCH(RestSA!$C332,RestSAF!$A$2:$A$251,0))),NA())</f>
        <v>#N/A</v>
      </c>
      <c r="I332" s="25" t="e">
        <f>IFERROR(IF(AND(ISERROR($E333),ISERROR(INDEX(RestSAF!D$2:D$251,MATCH(RestSA!$C332,RestSAF!$A$2:$A$251,0)))),$E332,INDEX(RestSAF!D$2:D$251,MATCH(RestSA!$C332,RestSAF!$A$2:$A$251,0))),NA())</f>
        <v>#N/A</v>
      </c>
      <c r="J332" s="25" t="e">
        <f>IFERROR(IF(AND(ISERROR($E333),ISERROR(INDEX(RestSAF!F$2:F$251,MATCH(RestSA!$C332,RestSAF!$A$2:$A$251,0)))),$E332,INDEX(RestSAF!F$2:F$251,MATCH(RestSA!$C332,RestSAF!$A$2:$A$251,0))),NA())</f>
        <v>#N/A</v>
      </c>
      <c r="K332" s="25"/>
      <c r="L332" s="26"/>
      <c r="M332" s="25"/>
      <c r="N332" s="56">
        <f>E332/GrocerySA!E332</f>
        <v>1.1060198734091065</v>
      </c>
      <c r="O332" s="25"/>
      <c r="P332" s="26"/>
      <c r="Q332" s="25"/>
      <c r="R332" s="56">
        <f>E332+GrocerySA!E332</f>
        <v>123775</v>
      </c>
      <c r="AD332" s="28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</row>
    <row r="333" spans="1:44" x14ac:dyDescent="0.25">
      <c r="A333" s="23">
        <f t="shared" si="18"/>
        <v>8</v>
      </c>
      <c r="B333" s="23">
        <f t="shared" si="19"/>
        <v>2019</v>
      </c>
      <c r="C333" s="23">
        <v>332</v>
      </c>
      <c r="D333" s="24">
        <v>43678</v>
      </c>
      <c r="E333" s="25">
        <f>IF(ISBLANK(table!G333),NA(),table!G333)</f>
        <v>65191</v>
      </c>
      <c r="F333" s="25" t="e">
        <f>IFERROR(IF(AND(ISERROR($E334),ISERROR(INDEX(RestSAF!E$2:E$251,MATCH(RestSA!$C333,RestSAF!$A$2:$A$251,0)))),$E333,INDEX(RestSAF!E$2:E$251,MATCH(RestSA!$C333,RestSAF!$A$2:$A$251,0))),NA())</f>
        <v>#N/A</v>
      </c>
      <c r="G333" s="25" t="e">
        <f>IFERROR(IF(AND(ISERROR($E334),ISERROR(INDEX(RestSAF!C$2:C$251,MATCH(RestSA!$C333,RestSAF!$A$2:$A$251,0)))),$E333,INDEX(RestSAF!C$2:C$251,MATCH(RestSA!$C333,RestSAF!$A$2:$A$251,0))),NA())</f>
        <v>#N/A</v>
      </c>
      <c r="H333" s="26" t="e">
        <f>IFERROR(IF(AND(ISERROR($E334),ISERROR(INDEX(RestSAF!B$2:B$251,MATCH(RestSA!$C333,RestSAF!$A$2:$A$251,0)))),$E333,INDEX(RestSAF!B$2:B$251,MATCH(RestSA!$C333,RestSAF!$A$2:$A$251,0))),NA())</f>
        <v>#N/A</v>
      </c>
      <c r="I333" s="25" t="e">
        <f>IFERROR(IF(AND(ISERROR($E334),ISERROR(INDEX(RestSAF!D$2:D$251,MATCH(RestSA!$C333,RestSAF!$A$2:$A$251,0)))),$E333,INDEX(RestSAF!D$2:D$251,MATCH(RestSA!$C333,RestSAF!$A$2:$A$251,0))),NA())</f>
        <v>#N/A</v>
      </c>
      <c r="J333" s="25" t="e">
        <f>IFERROR(IF(AND(ISERROR($E334),ISERROR(INDEX(RestSAF!F$2:F$251,MATCH(RestSA!$C333,RestSAF!$A$2:$A$251,0)))),$E333,INDEX(RestSAF!F$2:F$251,MATCH(RestSA!$C333,RestSAF!$A$2:$A$251,0))),NA())</f>
        <v>#N/A</v>
      </c>
      <c r="K333" s="25"/>
      <c r="L333" s="26"/>
      <c r="M333" s="25"/>
      <c r="N333" s="56">
        <f>E333/GrocerySA!E333</f>
        <v>1.1135575559844901</v>
      </c>
      <c r="O333" s="25"/>
      <c r="P333" s="26"/>
      <c r="Q333" s="25"/>
      <c r="R333" s="56">
        <f>E333+GrocerySA!E333</f>
        <v>123734</v>
      </c>
      <c r="AD333" s="28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</row>
    <row r="334" spans="1:44" x14ac:dyDescent="0.25">
      <c r="A334" s="23">
        <f t="shared" si="18"/>
        <v>9</v>
      </c>
      <c r="B334" s="23">
        <f t="shared" si="19"/>
        <v>2019</v>
      </c>
      <c r="C334" s="23">
        <v>333</v>
      </c>
      <c r="D334" s="24">
        <v>43709</v>
      </c>
      <c r="E334" s="25">
        <f>IF(ISBLANK(table!G334),NA(),table!G334)</f>
        <v>65707</v>
      </c>
      <c r="F334" s="25" t="e">
        <f>IFERROR(IF(AND(ISERROR($E335),ISERROR(INDEX(RestSAF!E$2:E$251,MATCH(RestSA!$C334,RestSAF!$A$2:$A$251,0)))),$E334,INDEX(RestSAF!E$2:E$251,MATCH(RestSA!$C334,RestSAF!$A$2:$A$251,0))),NA())</f>
        <v>#N/A</v>
      </c>
      <c r="G334" s="25" t="e">
        <f>IFERROR(IF(AND(ISERROR($E335),ISERROR(INDEX(RestSAF!C$2:C$251,MATCH(RestSA!$C334,RestSAF!$A$2:$A$251,0)))),$E334,INDEX(RestSAF!C$2:C$251,MATCH(RestSA!$C334,RestSAF!$A$2:$A$251,0))),NA())</f>
        <v>#N/A</v>
      </c>
      <c r="H334" s="26" t="e">
        <f>IFERROR(IF(AND(ISERROR($E335),ISERROR(INDEX(RestSAF!B$2:B$251,MATCH(RestSA!$C334,RestSAF!$A$2:$A$251,0)))),$E334,INDEX(RestSAF!B$2:B$251,MATCH(RestSA!$C334,RestSAF!$A$2:$A$251,0))),NA())</f>
        <v>#N/A</v>
      </c>
      <c r="I334" s="25" t="e">
        <f>IFERROR(IF(AND(ISERROR($E335),ISERROR(INDEX(RestSAF!D$2:D$251,MATCH(RestSA!$C334,RestSAF!$A$2:$A$251,0)))),$E334,INDEX(RestSAF!D$2:D$251,MATCH(RestSA!$C334,RestSAF!$A$2:$A$251,0))),NA())</f>
        <v>#N/A</v>
      </c>
      <c r="J334" s="25" t="e">
        <f>IFERROR(IF(AND(ISERROR($E335),ISERROR(INDEX(RestSAF!F$2:F$251,MATCH(RestSA!$C334,RestSAF!$A$2:$A$251,0)))),$E334,INDEX(RestSAF!F$2:F$251,MATCH(RestSA!$C334,RestSAF!$A$2:$A$251,0))),NA())</f>
        <v>#N/A</v>
      </c>
      <c r="K334" s="25"/>
      <c r="L334" s="26"/>
      <c r="M334" s="25"/>
      <c r="N334" s="56">
        <f>E334/GrocerySA!E334</f>
        <v>1.1316695945713202</v>
      </c>
      <c r="O334" s="25"/>
      <c r="P334" s="26"/>
      <c r="Q334" s="25"/>
      <c r="R334" s="56">
        <f>E334+GrocerySA!E334</f>
        <v>123769</v>
      </c>
      <c r="AD334" s="28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</row>
    <row r="335" spans="1:44" x14ac:dyDescent="0.25">
      <c r="A335" s="23">
        <f t="shared" si="18"/>
        <v>10</v>
      </c>
      <c r="B335" s="23">
        <f t="shared" si="19"/>
        <v>2019</v>
      </c>
      <c r="C335" s="23">
        <v>334</v>
      </c>
      <c r="D335" s="24">
        <v>43739</v>
      </c>
      <c r="E335" s="25">
        <f>IF(ISBLANK(table!G335),NA(),table!G335)</f>
        <v>66068</v>
      </c>
      <c r="F335" s="25" t="e">
        <f>IFERROR(IF(AND(ISERROR($E336),ISERROR(INDEX(RestSAF!E$2:E$251,MATCH(RestSA!$C335,RestSAF!$A$2:$A$251,0)))),$E335,INDEX(RestSAF!E$2:E$251,MATCH(RestSA!$C335,RestSAF!$A$2:$A$251,0))),NA())</f>
        <v>#N/A</v>
      </c>
      <c r="G335" s="25" t="e">
        <f>IFERROR(IF(AND(ISERROR($E336),ISERROR(INDEX(RestSAF!C$2:C$251,MATCH(RestSA!$C335,RestSAF!$A$2:$A$251,0)))),$E335,INDEX(RestSAF!C$2:C$251,MATCH(RestSA!$C335,RestSAF!$A$2:$A$251,0))),NA())</f>
        <v>#N/A</v>
      </c>
      <c r="H335" s="26" t="e">
        <f>IFERROR(IF(AND(ISERROR($E336),ISERROR(INDEX(RestSAF!B$2:B$251,MATCH(RestSA!$C335,RestSAF!$A$2:$A$251,0)))),$E335,INDEX(RestSAF!B$2:B$251,MATCH(RestSA!$C335,RestSAF!$A$2:$A$251,0))),NA())</f>
        <v>#N/A</v>
      </c>
      <c r="I335" s="25" t="e">
        <f>IFERROR(IF(AND(ISERROR($E336),ISERROR(INDEX(RestSAF!D$2:D$251,MATCH(RestSA!$C335,RestSAF!$A$2:$A$251,0)))),$E335,INDEX(RestSAF!D$2:D$251,MATCH(RestSA!$C335,RestSAF!$A$2:$A$251,0))),NA())</f>
        <v>#N/A</v>
      </c>
      <c r="J335" s="25" t="e">
        <f>IFERROR(IF(AND(ISERROR($E336),ISERROR(INDEX(RestSAF!F$2:F$251,MATCH(RestSA!$C335,RestSAF!$A$2:$A$251,0)))),$E335,INDEX(RestSAF!F$2:F$251,MATCH(RestSA!$C335,RestSAF!$A$2:$A$251,0))),NA())</f>
        <v>#N/A</v>
      </c>
      <c r="K335" s="25"/>
      <c r="L335" s="26"/>
      <c r="M335" s="25"/>
      <c r="N335" s="56">
        <f>E335/GrocerySA!E335</f>
        <v>1.1365168925892797</v>
      </c>
      <c r="O335" s="25"/>
      <c r="P335" s="26"/>
      <c r="Q335" s="25"/>
      <c r="R335" s="56">
        <f>E335+GrocerySA!E335</f>
        <v>124200</v>
      </c>
      <c r="AD335" s="28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</row>
    <row r="336" spans="1:44" x14ac:dyDescent="0.25">
      <c r="A336" s="23">
        <f t="shared" si="18"/>
        <v>11</v>
      </c>
      <c r="B336" s="23">
        <f t="shared" si="19"/>
        <v>2019</v>
      </c>
      <c r="C336" s="23">
        <v>335</v>
      </c>
      <c r="D336" s="24">
        <v>43770</v>
      </c>
      <c r="E336" s="25">
        <f>IF(ISBLANK(table!G336),NA(),table!G336)</f>
        <v>65841</v>
      </c>
      <c r="F336" s="25" t="e">
        <f>IFERROR(IF(AND(ISERROR($E337),ISERROR(INDEX(RestSAF!E$2:E$251,MATCH(RestSA!$C336,RestSAF!$A$2:$A$251,0)))),$E336,INDEX(RestSAF!E$2:E$251,MATCH(RestSA!$C336,RestSAF!$A$2:$A$251,0))),NA())</f>
        <v>#N/A</v>
      </c>
      <c r="G336" s="25" t="e">
        <f>IFERROR(IF(AND(ISERROR($E337),ISERROR(INDEX(RestSAF!C$2:C$251,MATCH(RestSA!$C336,RestSAF!$A$2:$A$251,0)))),$E336,INDEX(RestSAF!C$2:C$251,MATCH(RestSA!$C336,RestSAF!$A$2:$A$251,0))),NA())</f>
        <v>#N/A</v>
      </c>
      <c r="H336" s="26" t="e">
        <f>IFERROR(IF(AND(ISERROR($E337),ISERROR(INDEX(RestSAF!B$2:B$251,MATCH(RestSA!$C336,RestSAF!$A$2:$A$251,0)))),$E336,INDEX(RestSAF!B$2:B$251,MATCH(RestSA!$C336,RestSAF!$A$2:$A$251,0))),NA())</f>
        <v>#N/A</v>
      </c>
      <c r="I336" s="25" t="e">
        <f>IFERROR(IF(AND(ISERROR($E337),ISERROR(INDEX(RestSAF!D$2:D$251,MATCH(RestSA!$C336,RestSAF!$A$2:$A$251,0)))),$E336,INDEX(RestSAF!D$2:D$251,MATCH(RestSA!$C336,RestSAF!$A$2:$A$251,0))),NA())</f>
        <v>#N/A</v>
      </c>
      <c r="J336" s="25" t="e">
        <f>IFERROR(IF(AND(ISERROR($E337),ISERROR(INDEX(RestSAF!F$2:F$251,MATCH(RestSA!$C336,RestSAF!$A$2:$A$251,0)))),$E336,INDEX(RestSAF!F$2:F$251,MATCH(RestSA!$C336,RestSAF!$A$2:$A$251,0))),NA())</f>
        <v>#N/A</v>
      </c>
      <c r="K336" s="25"/>
      <c r="L336" s="26"/>
      <c r="M336" s="25"/>
      <c r="N336" s="56">
        <f>E336/GrocerySA!E336</f>
        <v>1.1320667125171939</v>
      </c>
      <c r="O336" s="25"/>
      <c r="P336" s="26"/>
      <c r="Q336" s="25"/>
      <c r="R336" s="56">
        <f>E336+GrocerySA!E336</f>
        <v>124001</v>
      </c>
      <c r="AD336" s="28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</row>
    <row r="337" spans="1:44" x14ac:dyDescent="0.25">
      <c r="A337" s="23">
        <f t="shared" si="18"/>
        <v>12</v>
      </c>
      <c r="B337" s="23">
        <f t="shared" si="19"/>
        <v>2019</v>
      </c>
      <c r="C337" s="23">
        <v>336</v>
      </c>
      <c r="D337" s="24">
        <v>43800</v>
      </c>
      <c r="E337" s="25">
        <f>IF(ISBLANK(table!G337),NA(),table!G337)</f>
        <v>66980</v>
      </c>
      <c r="F337" s="25" t="e">
        <f>IFERROR(IF(AND(ISERROR($E338),ISERROR(INDEX(RestSAF!E$2:E$251,MATCH(RestSA!$C337,RestSAF!$A$2:$A$251,0)))),$E337,INDEX(RestSAF!E$2:E$251,MATCH(RestSA!$C337,RestSAF!$A$2:$A$251,0))),NA())</f>
        <v>#N/A</v>
      </c>
      <c r="G337" s="25" t="e">
        <f>IFERROR(IF(AND(ISERROR($E338),ISERROR(INDEX(RestSAF!C$2:C$251,MATCH(RestSA!$C337,RestSAF!$A$2:$A$251,0)))),$E337,INDEX(RestSAF!C$2:C$251,MATCH(RestSA!$C337,RestSAF!$A$2:$A$251,0))),NA())</f>
        <v>#N/A</v>
      </c>
      <c r="H337" s="26" t="e">
        <f>IFERROR(IF(AND(ISERROR($E338),ISERROR(INDEX(RestSAF!B$2:B$251,MATCH(RestSA!$C337,RestSAF!$A$2:$A$251,0)))),$E337,INDEX(RestSAF!B$2:B$251,MATCH(RestSA!$C337,RestSAF!$A$2:$A$251,0))),NA())</f>
        <v>#N/A</v>
      </c>
      <c r="I337" s="25" t="e">
        <f>IFERROR(IF(AND(ISERROR($E338),ISERROR(INDEX(RestSAF!D$2:D$251,MATCH(RestSA!$C337,RestSAF!$A$2:$A$251,0)))),$E337,INDEX(RestSAF!D$2:D$251,MATCH(RestSA!$C337,RestSAF!$A$2:$A$251,0))),NA())</f>
        <v>#N/A</v>
      </c>
      <c r="J337" s="25" t="e">
        <f>IFERROR(IF(AND(ISERROR($E338),ISERROR(INDEX(RestSAF!F$2:F$251,MATCH(RestSA!$C337,RestSAF!$A$2:$A$251,0)))),$E337,INDEX(RestSAF!F$2:F$251,MATCH(RestSA!$C337,RestSAF!$A$2:$A$251,0))),NA())</f>
        <v>#N/A</v>
      </c>
      <c r="K337" s="25"/>
      <c r="L337" s="26"/>
      <c r="M337" s="25"/>
      <c r="N337" s="56">
        <f>E337/GrocerySA!E337</f>
        <v>1.1424185570527035</v>
      </c>
      <c r="O337" s="25"/>
      <c r="P337" s="26"/>
      <c r="Q337" s="25"/>
      <c r="R337" s="56">
        <f>E337+GrocerySA!E337</f>
        <v>125610</v>
      </c>
      <c r="AD337" s="28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</row>
    <row r="338" spans="1:44" x14ac:dyDescent="0.25">
      <c r="A338" s="23">
        <f t="shared" si="18"/>
        <v>1</v>
      </c>
      <c r="B338" s="23">
        <f t="shared" si="19"/>
        <v>2020</v>
      </c>
      <c r="C338" s="23">
        <v>337</v>
      </c>
      <c r="D338" s="24">
        <v>43831</v>
      </c>
      <c r="E338" s="25">
        <f>IF(ISBLANK(table!G338),NA(),table!G338)</f>
        <v>67950</v>
      </c>
      <c r="F338" s="25" t="e">
        <f>IFERROR(IF(AND(ISERROR($E339),ISERROR(INDEX(RestSAF!E$2:E$251,MATCH(RestSA!$C338,RestSAF!$A$2:$A$251,0)))),$E338,INDEX(RestSAF!E$2:E$251,MATCH(RestSA!$C338,RestSAF!$A$2:$A$251,0))),NA())</f>
        <v>#N/A</v>
      </c>
      <c r="G338" s="25" t="e">
        <f>IFERROR(IF(AND(ISERROR($E339),ISERROR(INDEX(RestSAF!C$2:C$251,MATCH(RestSA!$C338,RestSAF!$A$2:$A$251,0)))),$E338,INDEX(RestSAF!C$2:C$251,MATCH(RestSA!$C338,RestSAF!$A$2:$A$251,0))),NA())</f>
        <v>#N/A</v>
      </c>
      <c r="H338" s="26" t="e">
        <f>IFERROR(IF(AND(ISERROR($E339),ISERROR(INDEX(RestSAF!B$2:B$251,MATCH(RestSA!$C338,RestSAF!$A$2:$A$251,0)))),$E338,INDEX(RestSAF!B$2:B$251,MATCH(RestSA!$C338,RestSAF!$A$2:$A$251,0))),NA())</f>
        <v>#N/A</v>
      </c>
      <c r="I338" s="25" t="e">
        <f>IFERROR(IF(AND(ISERROR($E339),ISERROR(INDEX(RestSAF!D$2:D$251,MATCH(RestSA!$C338,RestSAF!$A$2:$A$251,0)))),$E338,INDEX(RestSAF!D$2:D$251,MATCH(RestSA!$C338,RestSAF!$A$2:$A$251,0))),NA())</f>
        <v>#N/A</v>
      </c>
      <c r="J338" s="25" t="e">
        <f>IFERROR(IF(AND(ISERROR($E339),ISERROR(INDEX(RestSAF!F$2:F$251,MATCH(RestSA!$C338,RestSAF!$A$2:$A$251,0)))),$E338,INDEX(RestSAF!F$2:F$251,MATCH(RestSA!$C338,RestSAF!$A$2:$A$251,0))),NA())</f>
        <v>#N/A</v>
      </c>
      <c r="K338" s="25"/>
      <c r="L338" s="26"/>
      <c r="M338" s="25"/>
      <c r="N338" s="56">
        <f>E338/GrocerySA!E338</f>
        <v>1.1715921238663403</v>
      </c>
      <c r="O338" s="25"/>
      <c r="P338" s="26"/>
      <c r="Q338" s="25"/>
      <c r="R338" s="56">
        <f>E338+GrocerySA!E338</f>
        <v>125948</v>
      </c>
      <c r="AD338" s="28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</row>
    <row r="339" spans="1:44" x14ac:dyDescent="0.25">
      <c r="A339" s="23">
        <f t="shared" si="18"/>
        <v>2</v>
      </c>
      <c r="B339" s="23">
        <f t="shared" si="19"/>
        <v>2020</v>
      </c>
      <c r="C339" s="23">
        <v>338</v>
      </c>
      <c r="D339" s="24">
        <v>43862</v>
      </c>
      <c r="E339" s="25">
        <f>IF(ISBLANK(table!G339),NA(),table!G339)</f>
        <v>68276</v>
      </c>
      <c r="F339" s="25" t="e">
        <f>IFERROR(IF(AND(ISERROR($E340),ISERROR(INDEX(RestSAF!E$2:E$251,MATCH(RestSA!$C339,RestSAF!$A$2:$A$251,0)))),$E339,INDEX(RestSAF!E$2:E$251,MATCH(RestSA!$C339,RestSAF!$A$2:$A$251,0))),NA())</f>
        <v>#N/A</v>
      </c>
      <c r="G339" s="25" t="e">
        <f>IFERROR(IF(AND(ISERROR($E340),ISERROR(INDEX(RestSAF!C$2:C$251,MATCH(RestSA!$C339,RestSAF!$A$2:$A$251,0)))),$E339,INDEX(RestSAF!C$2:C$251,MATCH(RestSA!$C339,RestSAF!$A$2:$A$251,0))),NA())</f>
        <v>#N/A</v>
      </c>
      <c r="H339" s="26" t="e">
        <f>IFERROR(IF(AND(ISERROR($E340),ISERROR(INDEX(RestSAF!B$2:B$251,MATCH(RestSA!$C339,RestSAF!$A$2:$A$251,0)))),$E339,INDEX(RestSAF!B$2:B$251,MATCH(RestSA!$C339,RestSAF!$A$2:$A$251,0))),NA())</f>
        <v>#N/A</v>
      </c>
      <c r="I339" s="25" t="e">
        <f>IFERROR(IF(AND(ISERROR($E340),ISERROR(INDEX(RestSAF!D$2:D$251,MATCH(RestSA!$C339,RestSAF!$A$2:$A$251,0)))),$E339,INDEX(RestSAF!D$2:D$251,MATCH(RestSA!$C339,RestSAF!$A$2:$A$251,0))),NA())</f>
        <v>#N/A</v>
      </c>
      <c r="J339" s="25" t="e">
        <f>IFERROR(IF(AND(ISERROR($E340),ISERROR(INDEX(RestSAF!F$2:F$251,MATCH(RestSA!$C339,RestSAF!$A$2:$A$251,0)))),$E339,INDEX(RestSAF!F$2:F$251,MATCH(RestSA!$C339,RestSAF!$A$2:$A$251,0))),NA())</f>
        <v>#N/A</v>
      </c>
      <c r="K339" s="25"/>
      <c r="L339" s="26"/>
      <c r="M339" s="25"/>
      <c r="N339" s="56">
        <f>E339/GrocerySA!E339</f>
        <v>1.1766855094443678</v>
      </c>
      <c r="O339" s="25"/>
      <c r="P339" s="26"/>
      <c r="Q339" s="25"/>
      <c r="R339" s="56">
        <f>E339+GrocerySA!E339</f>
        <v>126300</v>
      </c>
      <c r="AD339" s="28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</row>
    <row r="340" spans="1:44" x14ac:dyDescent="0.25">
      <c r="A340" s="23">
        <f t="shared" si="18"/>
        <v>3</v>
      </c>
      <c r="B340" s="23">
        <f t="shared" si="19"/>
        <v>2020</v>
      </c>
      <c r="C340" s="23">
        <v>339</v>
      </c>
      <c r="D340" s="24">
        <v>43891</v>
      </c>
      <c r="E340" s="25">
        <f>IF(ISBLANK(table!G340),NA(),table!G340)</f>
        <v>47758</v>
      </c>
      <c r="F340" s="25" t="e">
        <f>IFERROR(IF(AND(ISERROR($E341),ISERROR(INDEX(RestSAF!E$2:E$251,MATCH(RestSA!$C340,RestSAF!$A$2:$A$251,0)))),$E340,INDEX(RestSAF!E$2:E$251,MATCH(RestSA!$C340,RestSAF!$A$2:$A$251,0))),NA())</f>
        <v>#N/A</v>
      </c>
      <c r="G340" s="25" t="e">
        <f>IFERROR(IF(AND(ISERROR($E341),ISERROR(INDEX(RestSAF!C$2:C$251,MATCH(RestSA!$C340,RestSAF!$A$2:$A$251,0)))),$E340,INDEX(RestSAF!C$2:C$251,MATCH(RestSA!$C340,RestSAF!$A$2:$A$251,0))),NA())</f>
        <v>#N/A</v>
      </c>
      <c r="H340" s="26" t="e">
        <f>IFERROR(IF(AND(ISERROR($E341),ISERROR(INDEX(RestSAF!B$2:B$251,MATCH(RestSA!$C340,RestSAF!$A$2:$A$251,0)))),$E340,INDEX(RestSAF!B$2:B$251,MATCH(RestSA!$C340,RestSAF!$A$2:$A$251,0))),NA())</f>
        <v>#N/A</v>
      </c>
      <c r="I340" s="25" t="e">
        <f>IFERROR(IF(AND(ISERROR($E341),ISERROR(INDEX(RestSAF!D$2:D$251,MATCH(RestSA!$C340,RestSAF!$A$2:$A$251,0)))),$E340,INDEX(RestSAF!D$2:D$251,MATCH(RestSA!$C340,RestSAF!$A$2:$A$251,0))),NA())</f>
        <v>#N/A</v>
      </c>
      <c r="J340" s="25" t="e">
        <f>IFERROR(IF(AND(ISERROR($E341),ISERROR(INDEX(RestSAF!F$2:F$251,MATCH(RestSA!$C340,RestSAF!$A$2:$A$251,0)))),$E340,INDEX(RestSAF!F$2:F$251,MATCH(RestSA!$C340,RestSAF!$A$2:$A$251,0))),NA())</f>
        <v>#N/A</v>
      </c>
      <c r="K340" s="25"/>
      <c r="L340" s="26"/>
      <c r="M340" s="25"/>
      <c r="N340" s="56">
        <f>E340/GrocerySA!E340</f>
        <v>0.64372556948375792</v>
      </c>
      <c r="O340" s="25"/>
      <c r="P340" s="26"/>
      <c r="Q340" s="25"/>
      <c r="R340" s="56">
        <f>E340+GrocerySA!E340</f>
        <v>121948</v>
      </c>
      <c r="AD340" s="28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</row>
    <row r="341" spans="1:44" x14ac:dyDescent="0.25">
      <c r="A341" s="23">
        <f t="shared" si="18"/>
        <v>4</v>
      </c>
      <c r="B341" s="23">
        <f t="shared" si="19"/>
        <v>2020</v>
      </c>
      <c r="C341" s="23">
        <v>340</v>
      </c>
      <c r="D341" s="24">
        <v>43922</v>
      </c>
      <c r="E341" s="25">
        <f>IF(ISBLANK(table!G341),NA(),table!G341)</f>
        <v>31107</v>
      </c>
      <c r="F341" s="25" t="e">
        <f>IFERROR(IF(AND(ISERROR($E342),ISERROR(INDEX(RestSAF!E$2:E$251,MATCH(RestSA!$C341,RestSAF!$A$2:$A$251,0)))),$E341,INDEX(RestSAF!E$2:E$251,MATCH(RestSA!$C341,RestSAF!$A$2:$A$251,0))),NA())</f>
        <v>#N/A</v>
      </c>
      <c r="G341" s="25" t="e">
        <f>IFERROR(IF(AND(ISERROR($E342),ISERROR(INDEX(RestSAF!C$2:C$251,MATCH(RestSA!$C341,RestSAF!$A$2:$A$251,0)))),$E341,INDEX(RestSAF!C$2:C$251,MATCH(RestSA!$C341,RestSAF!$A$2:$A$251,0))),NA())</f>
        <v>#N/A</v>
      </c>
      <c r="H341" s="26" t="e">
        <f>IFERROR(IF(AND(ISERROR($E342),ISERROR(INDEX(RestSAF!B$2:B$251,MATCH(RestSA!$C341,RestSAF!$A$2:$A$251,0)))),$E341,INDEX(RestSAF!B$2:B$251,MATCH(RestSA!$C341,RestSAF!$A$2:$A$251,0))),NA())</f>
        <v>#N/A</v>
      </c>
      <c r="I341" s="25" t="e">
        <f>IFERROR(IF(AND(ISERROR($E342),ISERROR(INDEX(RestSAF!D$2:D$251,MATCH(RestSA!$C341,RestSAF!$A$2:$A$251,0)))),$E341,INDEX(RestSAF!D$2:D$251,MATCH(RestSA!$C341,RestSAF!$A$2:$A$251,0))),NA())</f>
        <v>#N/A</v>
      </c>
      <c r="J341" s="25" t="e">
        <f>IFERROR(IF(AND(ISERROR($E342),ISERROR(INDEX(RestSAF!F$2:F$251,MATCH(RestSA!$C341,RestSAF!$A$2:$A$251,0)))),$E341,INDEX(RestSAF!F$2:F$251,MATCH(RestSA!$C341,RestSAF!$A$2:$A$251,0))),NA())</f>
        <v>#N/A</v>
      </c>
      <c r="K341" s="25"/>
      <c r="L341" s="26"/>
      <c r="M341" s="25"/>
      <c r="N341" s="56">
        <f>E341/GrocerySA!E341</f>
        <v>0.48434410276372131</v>
      </c>
      <c r="O341" s="25"/>
      <c r="P341" s="26"/>
      <c r="Q341" s="25"/>
      <c r="R341" s="56">
        <f>E341+GrocerySA!E341</f>
        <v>95332</v>
      </c>
      <c r="AD341" s="28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</row>
    <row r="342" spans="1:44" x14ac:dyDescent="0.25">
      <c r="A342" s="23">
        <f t="shared" si="18"/>
        <v>5</v>
      </c>
      <c r="B342" s="23">
        <f t="shared" si="19"/>
        <v>2020</v>
      </c>
      <c r="C342" s="23">
        <v>341</v>
      </c>
      <c r="D342" s="24">
        <v>43952</v>
      </c>
      <c r="E342" s="25">
        <f>IF(ISBLANK(table!G342),NA(),table!G342)</f>
        <v>41021</v>
      </c>
      <c r="F342" s="25" t="e">
        <f>IFERROR(IF(AND(ISERROR($E343),ISERROR(INDEX(RestSAF!E$2:E$251,MATCH(RestSA!$C342,RestSAF!$A$2:$A$251,0)))),$E342,INDEX(RestSAF!E$2:E$251,MATCH(RestSA!$C342,RestSAF!$A$2:$A$251,0))),NA())</f>
        <v>#N/A</v>
      </c>
      <c r="G342" s="25" t="e">
        <f>IFERROR(IF(AND(ISERROR($E343),ISERROR(INDEX(RestSAF!C$2:C$251,MATCH(RestSA!$C342,RestSAF!$A$2:$A$251,0)))),$E342,INDEX(RestSAF!C$2:C$251,MATCH(RestSA!$C342,RestSAF!$A$2:$A$251,0))),NA())</f>
        <v>#N/A</v>
      </c>
      <c r="H342" s="26" t="e">
        <f>IFERROR(IF(AND(ISERROR($E343),ISERROR(INDEX(RestSAF!B$2:B$251,MATCH(RestSA!$C342,RestSAF!$A$2:$A$251,0)))),$E342,INDEX(RestSAF!B$2:B$251,MATCH(RestSA!$C342,RestSAF!$A$2:$A$251,0))),NA())</f>
        <v>#N/A</v>
      </c>
      <c r="I342" s="25" t="e">
        <f>IFERROR(IF(AND(ISERROR($E343),ISERROR(INDEX(RestSAF!D$2:D$251,MATCH(RestSA!$C342,RestSAF!$A$2:$A$251,0)))),$E342,INDEX(RestSAF!D$2:D$251,MATCH(RestSA!$C342,RestSAF!$A$2:$A$251,0))),NA())</f>
        <v>#N/A</v>
      </c>
      <c r="J342" s="25" t="e">
        <f>IFERROR(IF(AND(ISERROR($E343),ISERROR(INDEX(RestSAF!F$2:F$251,MATCH(RestSA!$C342,RestSAF!$A$2:$A$251,0)))),$E342,INDEX(RestSAF!F$2:F$251,MATCH(RestSA!$C342,RestSAF!$A$2:$A$251,0))),NA())</f>
        <v>#N/A</v>
      </c>
      <c r="K342" s="25"/>
      <c r="L342" s="26"/>
      <c r="M342" s="25"/>
      <c r="N342" s="56">
        <f>E342/GrocerySA!E342</f>
        <v>0.63300104931794332</v>
      </c>
      <c r="O342" s="25"/>
      <c r="P342" s="26"/>
      <c r="Q342" s="25"/>
      <c r="R342" s="56">
        <f>E342+GrocerySA!E342</f>
        <v>105825</v>
      </c>
      <c r="AD342" s="28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</row>
    <row r="343" spans="1:44" x14ac:dyDescent="0.25">
      <c r="A343" s="23">
        <f t="shared" si="18"/>
        <v>6</v>
      </c>
      <c r="B343" s="23">
        <f t="shared" si="19"/>
        <v>2020</v>
      </c>
      <c r="C343" s="23">
        <v>342</v>
      </c>
      <c r="D343" s="24">
        <v>43983</v>
      </c>
      <c r="E343" s="25">
        <f>IF(ISBLANK(table!G343),NA(),table!G343)</f>
        <v>52844</v>
      </c>
      <c r="F343" s="25" t="e">
        <f>IFERROR(IF(AND(ISERROR($E344),ISERROR(INDEX(RestSAF!E$2:E$251,MATCH(RestSA!$C343,RestSAF!$A$2:$A$251,0)))),$E343,INDEX(RestSAF!E$2:E$251,MATCH(RestSA!$C343,RestSAF!$A$2:$A$251,0))),NA())</f>
        <v>#N/A</v>
      </c>
      <c r="G343" s="25" t="e">
        <f>IFERROR(IF(AND(ISERROR($E344),ISERROR(INDEX(RestSAF!C$2:C$251,MATCH(RestSA!$C343,RestSAF!$A$2:$A$251,0)))),$E343,INDEX(RestSAF!C$2:C$251,MATCH(RestSA!$C343,RestSAF!$A$2:$A$251,0))),NA())</f>
        <v>#N/A</v>
      </c>
      <c r="H343" s="26" t="e">
        <f>IFERROR(IF(AND(ISERROR($E344),ISERROR(INDEX(RestSAF!B$2:B$251,MATCH(RestSA!$C343,RestSAF!$A$2:$A$251,0)))),$E343,INDEX(RestSAF!B$2:B$251,MATCH(RestSA!$C343,RestSAF!$A$2:$A$251,0))),NA())</f>
        <v>#N/A</v>
      </c>
      <c r="I343" s="25" t="e">
        <f>IFERROR(IF(AND(ISERROR($E344),ISERROR(INDEX(RestSAF!D$2:D$251,MATCH(RestSA!$C343,RestSAF!$A$2:$A$251,0)))),$E343,INDEX(RestSAF!D$2:D$251,MATCH(RestSA!$C343,RestSAF!$A$2:$A$251,0))),NA())</f>
        <v>#N/A</v>
      </c>
      <c r="J343" s="25" t="e">
        <f>IFERROR(IF(AND(ISERROR($E344),ISERROR(INDEX(RestSAF!F$2:F$251,MATCH(RestSA!$C343,RestSAF!$A$2:$A$251,0)))),$E343,INDEX(RestSAF!F$2:F$251,MATCH(RestSA!$C343,RestSAF!$A$2:$A$251,0))),NA())</f>
        <v>#N/A</v>
      </c>
      <c r="K343" s="25"/>
      <c r="L343" s="26"/>
      <c r="M343" s="25"/>
      <c r="N343" s="56">
        <f>E343/GrocerySA!E343</f>
        <v>0.83212345484607508</v>
      </c>
      <c r="O343" s="25"/>
      <c r="P343" s="26"/>
      <c r="Q343" s="25"/>
      <c r="R343" s="56">
        <f>E343+GrocerySA!E343</f>
        <v>116349</v>
      </c>
      <c r="AD343" s="28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</row>
    <row r="344" spans="1:44" x14ac:dyDescent="0.25">
      <c r="A344" s="23">
        <f t="shared" si="18"/>
        <v>7</v>
      </c>
      <c r="B344" s="23">
        <f t="shared" si="19"/>
        <v>2020</v>
      </c>
      <c r="C344" s="23">
        <v>343</v>
      </c>
      <c r="D344" s="24">
        <v>44013</v>
      </c>
      <c r="E344" s="25">
        <f>IF(ISBLANK(table!G344),NA(),table!G344)</f>
        <v>54918</v>
      </c>
      <c r="F344" s="25" t="e">
        <f>IFERROR(IF(AND(ISERROR($E345),ISERROR(INDEX(RestSAF!E$2:E$251,MATCH(RestSA!$C344,RestSAF!$A$2:$A$251,0)))),$E344,INDEX(RestSAF!E$2:E$251,MATCH(RestSA!$C344,RestSAF!$A$2:$A$251,0))),NA())</f>
        <v>#N/A</v>
      </c>
      <c r="G344" s="25" t="e">
        <f>IFERROR(IF(AND(ISERROR($E345),ISERROR(INDEX(RestSAF!C$2:C$251,MATCH(RestSA!$C344,RestSAF!$A$2:$A$251,0)))),$E344,INDEX(RestSAF!C$2:C$251,MATCH(RestSA!$C344,RestSAF!$A$2:$A$251,0))),NA())</f>
        <v>#N/A</v>
      </c>
      <c r="H344" s="26" t="e">
        <f>IFERROR(IF(AND(ISERROR($E345),ISERROR(INDEX(RestSAF!B$2:B$251,MATCH(RestSA!$C344,RestSAF!$A$2:$A$251,0)))),$E344,INDEX(RestSAF!B$2:B$251,MATCH(RestSA!$C344,RestSAF!$A$2:$A$251,0))),NA())</f>
        <v>#N/A</v>
      </c>
      <c r="I344" s="25" t="e">
        <f>IFERROR(IF(AND(ISERROR($E345),ISERROR(INDEX(RestSAF!D$2:D$251,MATCH(RestSA!$C344,RestSAF!$A$2:$A$251,0)))),$E344,INDEX(RestSAF!D$2:D$251,MATCH(RestSA!$C344,RestSAF!$A$2:$A$251,0))),NA())</f>
        <v>#N/A</v>
      </c>
      <c r="J344" s="25" t="e">
        <f>IFERROR(IF(AND(ISERROR($E345),ISERROR(INDEX(RestSAF!F$2:F$251,MATCH(RestSA!$C344,RestSAF!$A$2:$A$251,0)))),$E344,INDEX(RestSAF!F$2:F$251,MATCH(RestSA!$C344,RestSAF!$A$2:$A$251,0))),NA())</f>
        <v>#N/A</v>
      </c>
      <c r="K344" s="25"/>
      <c r="L344" s="26"/>
      <c r="M344" s="25"/>
      <c r="N344" s="56">
        <f>E344/GrocerySA!E344</f>
        <v>0.86176973653239597</v>
      </c>
      <c r="O344" s="25"/>
      <c r="P344" s="26"/>
      <c r="Q344" s="25"/>
      <c r="R344" s="56">
        <f>E344+GrocerySA!E344</f>
        <v>118645</v>
      </c>
      <c r="AD344" s="28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</row>
    <row r="345" spans="1:44" x14ac:dyDescent="0.25">
      <c r="A345" s="23">
        <f t="shared" si="18"/>
        <v>8</v>
      </c>
      <c r="B345" s="23">
        <f t="shared" si="19"/>
        <v>2020</v>
      </c>
      <c r="C345" s="23">
        <v>344</v>
      </c>
      <c r="D345" s="24">
        <v>44044</v>
      </c>
      <c r="E345" s="25">
        <f>IF(ISBLANK(table!G345),NA(),table!G345)</f>
        <v>57687</v>
      </c>
      <c r="F345" s="25" t="e">
        <f>IFERROR(IF(AND(ISERROR($E346),ISERROR(INDEX(RestSAF!E$2:E$251,MATCH(RestSA!$C345,RestSAF!$A$2:$A$251,0)))),$E345,INDEX(RestSAF!E$2:E$251,MATCH(RestSA!$C345,RestSAF!$A$2:$A$251,0))),NA())</f>
        <v>#N/A</v>
      </c>
      <c r="G345" s="25" t="e">
        <f>IFERROR(IF(AND(ISERROR($E346),ISERROR(INDEX(RestSAF!C$2:C$251,MATCH(RestSA!$C345,RestSAF!$A$2:$A$251,0)))),$E345,INDEX(RestSAF!C$2:C$251,MATCH(RestSA!$C345,RestSAF!$A$2:$A$251,0))),NA())</f>
        <v>#N/A</v>
      </c>
      <c r="H345" s="26" t="e">
        <f>IFERROR(IF(AND(ISERROR($E346),ISERROR(INDEX(RestSAF!B$2:B$251,MATCH(RestSA!$C345,RestSAF!$A$2:$A$251,0)))),$E345,INDEX(RestSAF!B$2:B$251,MATCH(RestSA!$C345,RestSAF!$A$2:$A$251,0))),NA())</f>
        <v>#N/A</v>
      </c>
      <c r="I345" s="25" t="e">
        <f>IFERROR(IF(AND(ISERROR($E346),ISERROR(INDEX(RestSAF!D$2:D$251,MATCH(RestSA!$C345,RestSAF!$A$2:$A$251,0)))),$E345,INDEX(RestSAF!D$2:D$251,MATCH(RestSA!$C345,RestSAF!$A$2:$A$251,0))),NA())</f>
        <v>#N/A</v>
      </c>
      <c r="J345" s="25" t="e">
        <f>IFERROR(IF(AND(ISERROR($E346),ISERROR(INDEX(RestSAF!F$2:F$251,MATCH(RestSA!$C345,RestSAF!$A$2:$A$251,0)))),$E345,INDEX(RestSAF!F$2:F$251,MATCH(RestSA!$C345,RestSAF!$A$2:$A$251,0))),NA())</f>
        <v>#N/A</v>
      </c>
      <c r="K345" s="25"/>
      <c r="L345" s="26"/>
      <c r="M345" s="25"/>
      <c r="N345" s="56">
        <f>E345/GrocerySA!E345</f>
        <v>0.92641603366040892</v>
      </c>
      <c r="O345" s="25"/>
      <c r="P345" s="26"/>
      <c r="Q345" s="25"/>
      <c r="R345" s="56">
        <f>E345+GrocerySA!E345</f>
        <v>119956</v>
      </c>
      <c r="AD345" s="28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</row>
    <row r="346" spans="1:44" x14ac:dyDescent="0.25">
      <c r="A346" s="23">
        <f t="shared" si="18"/>
        <v>9</v>
      </c>
      <c r="B346" s="23">
        <f t="shared" si="19"/>
        <v>2020</v>
      </c>
      <c r="C346" s="23">
        <v>345</v>
      </c>
      <c r="D346" s="24">
        <v>44075</v>
      </c>
      <c r="E346" s="25">
        <f>IF(ISBLANK(table!G346),NA(),table!G346)</f>
        <v>59171</v>
      </c>
      <c r="F346" s="25" t="e">
        <f>IFERROR(IF(AND(ISERROR($E347),ISERROR(INDEX(RestSAF!E$2:E$251,MATCH(RestSA!$C346,RestSAF!$A$2:$A$251,0)))),$E346,INDEX(RestSAF!E$2:E$251,MATCH(RestSA!$C346,RestSAF!$A$2:$A$251,0))),NA())</f>
        <v>#N/A</v>
      </c>
      <c r="G346" s="25" t="e">
        <f>IFERROR(IF(AND(ISERROR($E347),ISERROR(INDEX(RestSAF!C$2:C$251,MATCH(RestSA!$C346,RestSAF!$A$2:$A$251,0)))),$E346,INDEX(RestSAF!C$2:C$251,MATCH(RestSA!$C346,RestSAF!$A$2:$A$251,0))),NA())</f>
        <v>#N/A</v>
      </c>
      <c r="H346" s="26" t="e">
        <f>IFERROR(IF(AND(ISERROR($E347),ISERROR(INDEX(RestSAF!B$2:B$251,MATCH(RestSA!$C346,RestSAF!$A$2:$A$251,0)))),$E346,INDEX(RestSAF!B$2:B$251,MATCH(RestSA!$C346,RestSAF!$A$2:$A$251,0))),NA())</f>
        <v>#N/A</v>
      </c>
      <c r="I346" s="25" t="e">
        <f>IFERROR(IF(AND(ISERROR($E347),ISERROR(INDEX(RestSAF!D$2:D$251,MATCH(RestSA!$C346,RestSAF!$A$2:$A$251,0)))),$E346,INDEX(RestSAF!D$2:D$251,MATCH(RestSA!$C346,RestSAF!$A$2:$A$251,0))),NA())</f>
        <v>#N/A</v>
      </c>
      <c r="J346" s="25" t="e">
        <f>IFERROR(IF(AND(ISERROR($E347),ISERROR(INDEX(RestSAF!F$2:F$251,MATCH(RestSA!$C346,RestSAF!$A$2:$A$251,0)))),$E346,INDEX(RestSAF!F$2:F$251,MATCH(RestSA!$C346,RestSAF!$A$2:$A$251,0))),NA())</f>
        <v>#N/A</v>
      </c>
      <c r="K346" s="25"/>
      <c r="L346" s="26"/>
      <c r="M346" s="25"/>
      <c r="N346" s="56">
        <f>E346/GrocerySA!E346</f>
        <v>0.95157762696600301</v>
      </c>
      <c r="O346" s="25"/>
      <c r="P346" s="26"/>
      <c r="Q346" s="25"/>
      <c r="R346" s="56">
        <f>E346+GrocerySA!E346</f>
        <v>121353</v>
      </c>
      <c r="AD346" s="28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</row>
    <row r="347" spans="1:44" x14ac:dyDescent="0.25">
      <c r="A347" s="23">
        <f t="shared" si="18"/>
        <v>10</v>
      </c>
      <c r="B347" s="23">
        <f t="shared" si="19"/>
        <v>2020</v>
      </c>
      <c r="C347" s="23">
        <v>346</v>
      </c>
      <c r="D347" s="24">
        <v>44105</v>
      </c>
      <c r="E347" s="25">
        <f>IF(ISBLANK(table!G347),NA(),table!G347)</f>
        <v>59223</v>
      </c>
      <c r="F347" s="25" t="e">
        <f>IFERROR(IF(AND(ISERROR($E348),ISERROR(INDEX(RestSAF!E$2:E$251,MATCH(RestSA!$C347,RestSAF!$A$2:$A$251,0)))),$E347,INDEX(RestSAF!E$2:E$251,MATCH(RestSA!$C347,RestSAF!$A$2:$A$251,0))),NA())</f>
        <v>#N/A</v>
      </c>
      <c r="G347" s="25" t="e">
        <f>IFERROR(IF(AND(ISERROR($E348),ISERROR(INDEX(RestSAF!C$2:C$251,MATCH(RestSA!$C347,RestSAF!$A$2:$A$251,0)))),$E347,INDEX(RestSAF!C$2:C$251,MATCH(RestSA!$C347,RestSAF!$A$2:$A$251,0))),NA())</f>
        <v>#N/A</v>
      </c>
      <c r="H347" s="26" t="e">
        <f>IFERROR(IF(AND(ISERROR($E348),ISERROR(INDEX(RestSAF!B$2:B$251,MATCH(RestSA!$C347,RestSAF!$A$2:$A$251,0)))),$E347,INDEX(RestSAF!B$2:B$251,MATCH(RestSA!$C347,RestSAF!$A$2:$A$251,0))),NA())</f>
        <v>#N/A</v>
      </c>
      <c r="I347" s="25" t="e">
        <f>IFERROR(IF(AND(ISERROR($E348),ISERROR(INDEX(RestSAF!D$2:D$251,MATCH(RestSA!$C347,RestSAF!$A$2:$A$251,0)))),$E347,INDEX(RestSAF!D$2:D$251,MATCH(RestSA!$C347,RestSAF!$A$2:$A$251,0))),NA())</f>
        <v>#N/A</v>
      </c>
      <c r="J347" s="25" t="e">
        <f>IFERROR(IF(AND(ISERROR($E348),ISERROR(INDEX(RestSAF!F$2:F$251,MATCH(RestSA!$C347,RestSAF!$A$2:$A$251,0)))),$E347,INDEX(RestSAF!F$2:F$251,MATCH(RestSA!$C347,RestSAF!$A$2:$A$251,0))),NA())</f>
        <v>#N/A</v>
      </c>
      <c r="K347" s="25"/>
      <c r="L347" s="26"/>
      <c r="M347" s="25"/>
      <c r="N347" s="56">
        <f>E347/GrocerySA!E347</f>
        <v>0.9569538028988317</v>
      </c>
      <c r="O347" s="25"/>
      <c r="P347" s="26"/>
      <c r="Q347" s="25"/>
      <c r="R347" s="56">
        <f>E347+GrocerySA!E347</f>
        <v>121110</v>
      </c>
      <c r="AD347" s="28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</row>
    <row r="348" spans="1:44" x14ac:dyDescent="0.25">
      <c r="A348" s="23">
        <f t="shared" si="18"/>
        <v>11</v>
      </c>
      <c r="B348" s="23">
        <f t="shared" si="19"/>
        <v>2020</v>
      </c>
      <c r="C348" s="23">
        <v>347</v>
      </c>
      <c r="D348" s="24">
        <v>44136</v>
      </c>
      <c r="E348" s="25">
        <f>IF(ISBLANK(table!G348),NA(),table!G348)</f>
        <v>57001</v>
      </c>
      <c r="F348" s="25" t="e">
        <f>IFERROR(IF(AND(ISERROR($E349),ISERROR(INDEX(RestSAF!E$2:E$251,MATCH(RestSA!$C348,RestSAF!$A$2:$A$251,0)))),$E348,INDEX(RestSAF!E$2:E$251,MATCH(RestSA!$C348,RestSAF!$A$2:$A$251,0))),NA())</f>
        <v>#N/A</v>
      </c>
      <c r="G348" s="25" t="e">
        <f>IFERROR(IF(AND(ISERROR($E349),ISERROR(INDEX(RestSAF!C$2:C$251,MATCH(RestSA!$C348,RestSAF!$A$2:$A$251,0)))),$E348,INDEX(RestSAF!C$2:C$251,MATCH(RestSA!$C348,RestSAF!$A$2:$A$251,0))),NA())</f>
        <v>#N/A</v>
      </c>
      <c r="H348" s="26" t="e">
        <f>IFERROR(IF(AND(ISERROR($E349),ISERROR(INDEX(RestSAF!B$2:B$251,MATCH(RestSA!$C348,RestSAF!$A$2:$A$251,0)))),$E348,INDEX(RestSAF!B$2:B$251,MATCH(RestSA!$C348,RestSAF!$A$2:$A$251,0))),NA())</f>
        <v>#N/A</v>
      </c>
      <c r="I348" s="25" t="e">
        <f>IFERROR(IF(AND(ISERROR($E349),ISERROR(INDEX(RestSAF!D$2:D$251,MATCH(RestSA!$C348,RestSAF!$A$2:$A$251,0)))),$E348,INDEX(RestSAF!D$2:D$251,MATCH(RestSA!$C348,RestSAF!$A$2:$A$251,0))),NA())</f>
        <v>#N/A</v>
      </c>
      <c r="J348" s="25" t="e">
        <f>IFERROR(IF(AND(ISERROR($E349),ISERROR(INDEX(RestSAF!F$2:F$251,MATCH(RestSA!$C348,RestSAF!$A$2:$A$251,0)))),$E348,INDEX(RestSAF!F$2:F$251,MATCH(RestSA!$C348,RestSAF!$A$2:$A$251,0))),NA())</f>
        <v>#N/A</v>
      </c>
      <c r="K348" s="25"/>
      <c r="L348" s="26"/>
      <c r="M348" s="25"/>
      <c r="N348" s="56">
        <f>E348/GrocerySA!E348</f>
        <v>0.90903436727533693</v>
      </c>
      <c r="O348" s="25"/>
      <c r="P348" s="26"/>
      <c r="Q348" s="25"/>
      <c r="R348" s="56">
        <f>E348+GrocerySA!E348</f>
        <v>119706</v>
      </c>
      <c r="AD348" s="28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</row>
    <row r="349" spans="1:44" x14ac:dyDescent="0.25">
      <c r="A349" s="23">
        <f t="shared" si="18"/>
        <v>12</v>
      </c>
      <c r="B349" s="23">
        <f t="shared" si="19"/>
        <v>2020</v>
      </c>
      <c r="C349" s="23">
        <v>348</v>
      </c>
      <c r="D349" s="51">
        <v>44166</v>
      </c>
      <c r="E349" s="52">
        <f>IF(ISBLANK(table!G349),NA(),table!G349)</f>
        <v>54066</v>
      </c>
      <c r="F349" s="52" t="e">
        <f>IFERROR(IF(AND(ISERROR($E350),ISERROR(INDEX(RestSAF!E$2:E$251,MATCH(RestSA!$C349,RestSAF!$A$2:$A$251,0)))),$E349,INDEX(RestSAF!E$2:E$251,MATCH(RestSA!$C349,RestSAF!$A$2:$A$251,0))),NA())</f>
        <v>#N/A</v>
      </c>
      <c r="G349" s="52" t="e">
        <f>IFERROR(IF(AND(ISERROR($E350),ISERROR(INDEX(RestSAF!C$2:C$251,MATCH(RestSA!$C349,RestSAF!$A$2:$A$251,0)))),$E349,INDEX(RestSAF!C$2:C$251,MATCH(RestSA!$C349,RestSAF!$A$2:$A$251,0))),NA())</f>
        <v>#N/A</v>
      </c>
      <c r="H349" s="53" t="e">
        <f>IFERROR(IF(AND(ISERROR($E350),ISERROR(INDEX(RestSAF!B$2:B$251,MATCH(RestSA!$C349,RestSAF!$A$2:$A$251,0)))),$E349,INDEX(RestSAF!B$2:B$251,MATCH(RestSA!$C349,RestSAF!$A$2:$A$251,0))),NA())</f>
        <v>#N/A</v>
      </c>
      <c r="I349" s="52" t="e">
        <f>IFERROR(IF(AND(ISERROR($E350),ISERROR(INDEX(RestSAF!D$2:D$251,MATCH(RestSA!$C349,RestSAF!$A$2:$A$251,0)))),$E349,INDEX(RestSAF!D$2:D$251,MATCH(RestSA!$C349,RestSAF!$A$2:$A$251,0))),NA())</f>
        <v>#N/A</v>
      </c>
      <c r="J349" s="52" t="e">
        <f>IFERROR(IF(AND(ISERROR($E350),ISERROR(INDEX(RestSAF!F$2:F$251,MATCH(RestSA!$C349,RestSAF!$A$2:$A$251,0)))),$E349,INDEX(RestSAF!F$2:F$251,MATCH(RestSA!$C349,RestSAF!$A$2:$A$251,0))),NA())</f>
        <v>#N/A</v>
      </c>
      <c r="K349" s="52" t="e">
        <f>IFERROR(IF(AND(ISERROR($E350),ISERROR(INDEX(RestempSAF!G$2:G$15,MATCH(RestempSA!$C349,RestempSAF!$A$2:$A$15,0)))),$E349,INDEX(RestempSAF!G$2:G$15,MATCH(RestempSA!$C349,RestempSAF!$A$2:$A$15,0))),NA())</f>
        <v>#N/A</v>
      </c>
      <c r="L349" s="53" t="e">
        <f>IFERROR(IF(AND(ISERROR($E350),ISERROR(INDEX(RestempSAF!H$2:H$15,MATCH(RestempSA!$C349,RestempSAF!$A$2:$A$15,0)))),$E349,INDEX(RestempSAF!H$2:H$15,MATCH(RestempSA!$C349,RestempSAF!$A$2:$A$15,0))),NA())</f>
        <v>#N/A</v>
      </c>
      <c r="M349" s="52" t="e">
        <f>IFERROR(IF(AND(ISERROR($E350),ISERROR(INDEX(RestempSAF!I$2:I$15,MATCH(RestempSA!$C349,RestempSAF!$A$2:$A$15,0)))),$E349,INDEX(RestempSAF!I$2:I$15,MATCH(RestempSA!$C349,RestempSAF!$A$2:$A$15,0))),NA())</f>
        <v>#N/A</v>
      </c>
      <c r="N349" s="56">
        <f>E349/GrocerySA!E349</f>
        <v>0.86744320369657302</v>
      </c>
      <c r="O349" s="52" t="e">
        <f>K349+GrocerySA!K349</f>
        <v>#N/A</v>
      </c>
      <c r="P349" s="53" t="e">
        <f>L349+GrocerySA!L349</f>
        <v>#N/A</v>
      </c>
      <c r="Q349" s="52" t="e">
        <f>M349+GrocerySA!M349</f>
        <v>#N/A</v>
      </c>
      <c r="R349" s="56">
        <f>E349+GrocerySA!E349</f>
        <v>116394</v>
      </c>
      <c r="AD349" s="28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</row>
    <row r="350" spans="1:44" x14ac:dyDescent="0.25">
      <c r="A350" s="23">
        <f t="shared" si="18"/>
        <v>1</v>
      </c>
      <c r="B350" s="23">
        <f t="shared" si="19"/>
        <v>2021</v>
      </c>
      <c r="C350" s="23">
        <v>349</v>
      </c>
      <c r="D350" s="24">
        <v>44197</v>
      </c>
      <c r="E350" s="25">
        <f>IF(ISBLANK(table!G350),NA(),table!G350)</f>
        <v>59553</v>
      </c>
      <c r="F350" s="25" t="e">
        <f>IFERROR(IF(AND(ISERROR($E351),ISERROR(INDEX(RestSAF!E$2:E$251,MATCH(RestSA!$C350,RestSAF!$A$2:$A$251,0)))),$E350,INDEX(RestSAF!E$2:E$251,MATCH(RestSA!$C350,RestSAF!$A$2:$A$251,0))),NA())</f>
        <v>#N/A</v>
      </c>
      <c r="G350" s="25" t="e">
        <f>IFERROR(IF(AND(ISERROR($E351),ISERROR(INDEX(RestSAF!C$2:C$251,MATCH(RestSA!$C350,RestSAF!$A$2:$A$251,0)))),$E350,INDEX(RestSAF!C$2:C$251,MATCH(RestSA!$C350,RestSAF!$A$2:$A$251,0))),NA())</f>
        <v>#N/A</v>
      </c>
      <c r="H350" s="26" t="e">
        <f>IFERROR(IF(AND(ISERROR($E351),ISERROR(INDEX(RestSAF!B$2:B$251,MATCH(RestSA!$C350,RestSAF!$A$2:$A$251,0)))),$E350,INDEX(RestSAF!B$2:B$251,MATCH(RestSA!$C350,RestSAF!$A$2:$A$251,0))),NA())</f>
        <v>#N/A</v>
      </c>
      <c r="I350" s="25" t="e">
        <f>IFERROR(IF(AND(ISERROR($E351),ISERROR(INDEX(RestSAF!D$2:D$251,MATCH(RestSA!$C350,RestSAF!$A$2:$A$251,0)))),$E350,INDEX(RestSAF!D$2:D$251,MATCH(RestSA!$C350,RestSAF!$A$2:$A$251,0))),NA())</f>
        <v>#N/A</v>
      </c>
      <c r="J350" s="25" t="e">
        <f>IFERROR(IF(AND(ISERROR($E351),ISERROR(INDEX(RestSAF!F$2:F$251,MATCH(RestSA!$C350,RestSAF!$A$2:$A$251,0)))),$E350,INDEX(RestSAF!F$2:F$251,MATCH(RestSA!$C350,RestSAF!$A$2:$A$251,0))),NA())</f>
        <v>#N/A</v>
      </c>
      <c r="K350" s="25" t="e">
        <f>IF(E350=H350,H350,IF(ISERROR(E350),AVERAGE(F350:H350)))</f>
        <v>#N/A</v>
      </c>
      <c r="L350" s="26" t="e">
        <f>IF(ISERROR(E350=H350),AVERAGE(H350:I350),H350)</f>
        <v>#N/A</v>
      </c>
      <c r="M350" s="25" t="e">
        <f>IF(ISERROR(E350=H350),AVERAGE(H350:I350),H350)</f>
        <v>#N/A</v>
      </c>
      <c r="N350" s="56" t="e">
        <f>M350/GrocerySA!I350</f>
        <v>#N/A</v>
      </c>
      <c r="O350" s="25" t="e">
        <f>K350+GrocerySA!K350</f>
        <v>#N/A</v>
      </c>
      <c r="P350" s="26" t="e">
        <f>L350+GrocerySA!L350</f>
        <v>#N/A</v>
      </c>
      <c r="Q350" s="25" t="e">
        <f>M350+GrocerySA!M350</f>
        <v>#N/A</v>
      </c>
      <c r="R350" s="56">
        <f>E350+GrocerySA!E350</f>
        <v>122472</v>
      </c>
      <c r="AD350" s="28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</row>
    <row r="351" spans="1:44" x14ac:dyDescent="0.25">
      <c r="A351" s="23">
        <f t="shared" si="18"/>
        <v>2</v>
      </c>
      <c r="B351" s="23">
        <f t="shared" si="19"/>
        <v>2021</v>
      </c>
      <c r="C351" s="23">
        <v>350</v>
      </c>
      <c r="D351" s="24">
        <v>44228</v>
      </c>
      <c r="E351" s="25">
        <f>IF(ISBLANK(table!G351),NA(),table!G351)</f>
        <v>59036</v>
      </c>
      <c r="F351" s="25" t="e">
        <f>IFERROR(IF(AND(ISERROR($E352),ISERROR(INDEX(RestSAF!E$2:E$251,MATCH(RestSA!$C351,RestSAF!$A$2:$A$251,0)))),$E351,INDEX(RestSAF!E$2:E$251,MATCH(RestSA!$C351,RestSAF!$A$2:$A$251,0))),NA())</f>
        <v>#N/A</v>
      </c>
      <c r="G351" s="25" t="e">
        <f>IFERROR(IF(AND(ISERROR($E352),ISERROR(INDEX(RestSAF!C$2:C$251,MATCH(RestSA!$C351,RestSAF!$A$2:$A$251,0)))),$E351,INDEX(RestSAF!C$2:C$251,MATCH(RestSA!$C351,RestSAF!$A$2:$A$251,0))),NA())</f>
        <v>#N/A</v>
      </c>
      <c r="H351" s="26" t="e">
        <f>IFERROR(IF(AND(ISERROR($E352),ISERROR(INDEX(RestSAF!B$2:B$251,MATCH(RestSA!$C351,RestSAF!$A$2:$A$251,0)))),$E351,INDEX(RestSAF!B$2:B$251,MATCH(RestSA!$C351,RestSAF!$A$2:$A$251,0))),NA())</f>
        <v>#N/A</v>
      </c>
      <c r="I351" s="25" t="e">
        <f>IFERROR(IF(AND(ISERROR($E352),ISERROR(INDEX(RestSAF!D$2:D$251,MATCH(RestSA!$C351,RestSAF!$A$2:$A$251,0)))),$E351,INDEX(RestSAF!D$2:D$251,MATCH(RestSA!$C351,RestSAF!$A$2:$A$251,0))),NA())</f>
        <v>#N/A</v>
      </c>
      <c r="J351" s="25" t="e">
        <f>IFERROR(IF(AND(ISERROR($E352),ISERROR(INDEX(RestSAF!F$2:F$251,MATCH(RestSA!$C351,RestSAF!$A$2:$A$251,0)))),$E351,INDEX(RestSAF!F$2:F$251,MATCH(RestSA!$C351,RestSAF!$A$2:$A$251,0))),NA())</f>
        <v>#N/A</v>
      </c>
      <c r="K351" s="25" t="e">
        <f>IF(ISERROR(E351=H351),AVERAGE(F351:H351),$E351)</f>
        <v>#N/A</v>
      </c>
      <c r="L351" s="26" t="e">
        <f t="shared" ref="L351:M351" si="20">IF(ISERROR(F351=I351),AVERAGE(G351:I351),$E351)</f>
        <v>#N/A</v>
      </c>
      <c r="M351" s="25" t="e">
        <f t="shared" si="20"/>
        <v>#N/A</v>
      </c>
      <c r="N351" s="56" t="e">
        <f>M351/GrocerySA!I351</f>
        <v>#N/A</v>
      </c>
      <c r="O351" s="25" t="e">
        <f>K351+GrocerySA!K351</f>
        <v>#N/A</v>
      </c>
      <c r="P351" s="26" t="e">
        <f>L351+GrocerySA!L351</f>
        <v>#N/A</v>
      </c>
      <c r="Q351" s="25" t="e">
        <f>M351+GrocerySA!M351</f>
        <v>#N/A</v>
      </c>
      <c r="R351" s="56">
        <f>E351+GrocerySA!E351</f>
        <v>122062</v>
      </c>
      <c r="AD351" s="28"/>
      <c r="AE351" s="54" t="e">
        <f>M351*1.1</f>
        <v>#N/A</v>
      </c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</row>
    <row r="352" spans="1:44" x14ac:dyDescent="0.25">
      <c r="A352" s="23">
        <f t="shared" si="18"/>
        <v>3</v>
      </c>
      <c r="B352" s="23">
        <f t="shared" si="19"/>
        <v>2021</v>
      </c>
      <c r="C352" s="23">
        <v>351</v>
      </c>
      <c r="D352" s="24">
        <v>44256</v>
      </c>
      <c r="E352" s="25">
        <f>IF(ISBLANK(table!G352),NA(),table!G352)</f>
        <v>67362</v>
      </c>
      <c r="F352" s="25" t="e">
        <f>IFERROR(IF(AND(ISERROR($E353),ISERROR(INDEX(RestSAF!E$2:E$251,MATCH(RestSA!$C352,RestSAF!$A$2:$A$251,0)))),$E352,INDEX(RestSAF!E$2:E$251,MATCH(RestSA!$C352,RestSAF!$A$2:$A$251,0))),NA())</f>
        <v>#N/A</v>
      </c>
      <c r="G352" s="25" t="e">
        <f>IFERROR(IF(AND(ISERROR($E353),ISERROR(INDEX(RestSAF!C$2:C$251,MATCH(RestSA!$C352,RestSAF!$A$2:$A$251,0)))),$E352,INDEX(RestSAF!C$2:C$251,MATCH(RestSA!$C352,RestSAF!$A$2:$A$251,0))),NA())</f>
        <v>#N/A</v>
      </c>
      <c r="H352" s="26" t="e">
        <f>IFERROR(IF(AND(ISERROR($E353),ISERROR(INDEX(RestSAF!B$2:B$251,MATCH(RestSA!$C352,RestSAF!$A$2:$A$251,0)))),$E352,INDEX(RestSAF!B$2:B$251,MATCH(RestSA!$C352,RestSAF!$A$2:$A$251,0))),NA())</f>
        <v>#N/A</v>
      </c>
      <c r="I352" s="25" t="e">
        <f>IFERROR(IF(AND(ISERROR($E353),ISERROR(INDEX(RestSAF!D$2:D$251,MATCH(RestSA!$C352,RestSAF!$A$2:$A$251,0)))),$E352,INDEX(RestSAF!D$2:D$251,MATCH(RestSA!$C352,RestSAF!$A$2:$A$251,0))),NA())</f>
        <v>#N/A</v>
      </c>
      <c r="J352" s="25" t="e">
        <f>IFERROR(IF(AND(ISERROR($E353),ISERROR(INDEX(RestSAF!F$2:F$251,MATCH(RestSA!$C352,RestSAF!$A$2:$A$251,0)))),$E352,INDEX(RestSAF!F$2:F$251,MATCH(RestSA!$C352,RestSAF!$A$2:$A$251,0))),NA())</f>
        <v>#N/A</v>
      </c>
      <c r="K352" s="25" t="e">
        <f t="shared" ref="K352" si="21">IF(ISERROR(E352=H352),AVERAGE(F352:H352),H352)</f>
        <v>#N/A</v>
      </c>
      <c r="L352" s="26" t="e">
        <f>IF(ISERROR(E352=H352),AVERAGE(G352:I352),H352)</f>
        <v>#N/A</v>
      </c>
      <c r="M352" s="25" t="e">
        <f>IF(ISERROR(E352=H352),AVERAGE(H352:I352),H352)</f>
        <v>#N/A</v>
      </c>
      <c r="N352" s="56" t="e">
        <f>M352/GrocerySA!I352</f>
        <v>#N/A</v>
      </c>
      <c r="O352" s="25" t="e">
        <f>K352+GrocerySA!K352</f>
        <v>#N/A</v>
      </c>
      <c r="P352" s="26" t="e">
        <f>L352+GrocerySA!L352</f>
        <v>#N/A</v>
      </c>
      <c r="Q352" s="25" t="e">
        <f>M352+GrocerySA!M352</f>
        <v>#N/A</v>
      </c>
      <c r="R352" s="56">
        <f>E352+GrocerySA!E352</f>
        <v>130496</v>
      </c>
      <c r="AD352" s="28"/>
      <c r="AE352" s="54" t="e">
        <f t="shared" ref="AE352:AE361" si="22">H352/1000</f>
        <v>#N/A</v>
      </c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</row>
    <row r="353" spans="1:44" x14ac:dyDescent="0.25">
      <c r="A353" s="23">
        <f t="shared" si="18"/>
        <v>4</v>
      </c>
      <c r="B353" s="23">
        <f t="shared" si="19"/>
        <v>2021</v>
      </c>
      <c r="C353" s="23">
        <v>352</v>
      </c>
      <c r="D353" s="24">
        <v>44287</v>
      </c>
      <c r="E353" s="25">
        <f>IF(ISBLANK(table!G353),NA(),table!G353)</f>
        <v>69899</v>
      </c>
      <c r="F353" s="25" t="e">
        <f>IFERROR(IF(AND(ISERROR($E354),ISERROR(INDEX(RestSAF!E$2:E$251,MATCH(RestSA!$C353,RestSAF!$A$2:$A$251,0)))),$E353,INDEX(RestSAF!E$2:E$251,MATCH(RestSA!$C353,RestSAF!$A$2:$A$251,0))),NA())</f>
        <v>#N/A</v>
      </c>
      <c r="G353" s="25" t="e">
        <f>IFERROR(IF(AND(ISERROR($E354),ISERROR(INDEX(RestSAF!C$2:C$251,MATCH(RestSA!$C353,RestSAF!$A$2:$A$251,0)))),$E353,INDEX(RestSAF!C$2:C$251,MATCH(RestSA!$C353,RestSAF!$A$2:$A$251,0))),NA())</f>
        <v>#N/A</v>
      </c>
      <c r="H353" s="26" t="e">
        <f>IFERROR(IF(AND(ISERROR($E354),ISERROR(INDEX(RestSAF!B$2:B$251,MATCH(RestSA!$C353,RestSAF!$A$2:$A$251,0)))),$E353,INDEX(RestSAF!B$2:B$251,MATCH(RestSA!$C353,RestSAF!$A$2:$A$251,0))),NA())</f>
        <v>#N/A</v>
      </c>
      <c r="I353" s="25" t="e">
        <f>IFERROR(IF(AND(ISERROR($E354),ISERROR(INDEX(RestSAF!D$2:D$251,MATCH(RestSA!$C353,RestSAF!$A$2:$A$251,0)))),$E353,INDEX(RestSAF!D$2:D$251,MATCH(RestSA!$C353,RestSAF!$A$2:$A$251,0))),NA())</f>
        <v>#N/A</v>
      </c>
      <c r="J353" s="25" t="e">
        <f>IFERROR(IF(AND(ISERROR($E354),ISERROR(INDEX(RestSAF!F$2:F$251,MATCH(RestSA!$C353,RestSAF!$A$2:$A$251,0)))),$E353,INDEX(RestSAF!F$2:F$251,MATCH(RestSA!$C353,RestSAF!$A$2:$A$251,0))),NA())</f>
        <v>#N/A</v>
      </c>
      <c r="K353" s="25" t="e">
        <f>IF(ISERROR(E353=H353),AVERAGE(G353:I353),H353)</f>
        <v>#N/A</v>
      </c>
      <c r="L353" s="26" t="e">
        <f>IF(ISERROR(E353=H353),AVERAGE(H353:J353),H353)</f>
        <v>#N/A</v>
      </c>
      <c r="M353" s="25" t="e">
        <f>IF(ISERROR(E353=H353),AVERAGE(I353:J353),H353)</f>
        <v>#N/A</v>
      </c>
      <c r="N353" s="56" t="e">
        <f>M353/GrocerySA!I353</f>
        <v>#N/A</v>
      </c>
      <c r="O353" s="25" t="e">
        <f>K353+GrocerySA!K353</f>
        <v>#N/A</v>
      </c>
      <c r="P353" s="26" t="e">
        <f>L353+GrocerySA!L353</f>
        <v>#N/A</v>
      </c>
      <c r="Q353" s="25" t="e">
        <f>M353+GrocerySA!M353</f>
        <v>#N/A</v>
      </c>
      <c r="R353" s="56">
        <f>E353+GrocerySA!E353</f>
        <v>133721</v>
      </c>
      <c r="AD353" s="28"/>
      <c r="AE353" s="54" t="e">
        <f t="shared" si="22"/>
        <v>#N/A</v>
      </c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</row>
    <row r="354" spans="1:44" x14ac:dyDescent="0.25">
      <c r="A354" s="23">
        <f t="shared" si="18"/>
        <v>5</v>
      </c>
      <c r="B354" s="23">
        <f t="shared" si="19"/>
        <v>2021</v>
      </c>
      <c r="C354" s="23">
        <v>353</v>
      </c>
      <c r="D354" s="24">
        <v>44317</v>
      </c>
      <c r="E354" s="25">
        <f>IF(ISBLANK(table!G354),NA(),table!G354)</f>
        <v>72480</v>
      </c>
      <c r="F354" s="25" t="e">
        <f>IFERROR(IF(AND(ISERROR($E355),ISERROR(INDEX(RestSAF!E$2:E$251,MATCH(RestSA!$C354,RestSAF!$A$2:$A$251,0)))),$E354,INDEX(RestSAF!E$2:E$251,MATCH(RestSA!$C354,RestSAF!$A$2:$A$251,0))),NA())</f>
        <v>#N/A</v>
      </c>
      <c r="G354" s="25" t="e">
        <f>IFERROR(IF(AND(ISERROR($E355),ISERROR(INDEX(RestSAF!C$2:C$251,MATCH(RestSA!$C354,RestSAF!$A$2:$A$251,0)))),$E354,INDEX(RestSAF!C$2:C$251,MATCH(RestSA!$C354,RestSAF!$A$2:$A$251,0))),NA())</f>
        <v>#N/A</v>
      </c>
      <c r="H354" s="26" t="e">
        <f>IFERROR(IF(AND(ISERROR($E355),ISERROR(INDEX(RestSAF!B$2:B$251,MATCH(RestSA!$C354,RestSAF!$A$2:$A$251,0)))),$E354,INDEX(RestSAF!B$2:B$251,MATCH(RestSA!$C354,RestSAF!$A$2:$A$251,0))),NA())</f>
        <v>#N/A</v>
      </c>
      <c r="I354" s="25" t="e">
        <f>IFERROR(IF(AND(ISERROR($E355),ISERROR(INDEX(RestSAF!D$2:D$251,MATCH(RestSA!$C354,RestSAF!$A$2:$A$251,0)))),$E354,INDEX(RestSAF!D$2:D$251,MATCH(RestSA!$C354,RestSAF!$A$2:$A$251,0))),NA())</f>
        <v>#N/A</v>
      </c>
      <c r="J354" s="25" t="e">
        <f>IFERROR(IF(AND(ISERROR($E355),ISERROR(INDEX(RestSAF!F$2:F$251,MATCH(RestSA!$C354,RestSAF!$A$2:$A$251,0)))),$E354,INDEX(RestSAF!F$2:F$251,MATCH(RestSA!$C354,RestSAF!$A$2:$A$251,0))),NA())</f>
        <v>#N/A</v>
      </c>
      <c r="K354" s="25" t="e">
        <f>IF(ISERROR(E354=H354),AVERAGE(H354:I354),H354)</f>
        <v>#N/A</v>
      </c>
      <c r="L354" s="26" t="e">
        <f>IF(ISERROR(E354=H354),AVERAGE(I354),H354)</f>
        <v>#N/A</v>
      </c>
      <c r="M354" s="25" t="e">
        <f>IF(ISERROR(E354=H354),AVERAGE(J354),J354)</f>
        <v>#N/A</v>
      </c>
      <c r="N354" s="56" t="e">
        <f>M354/GrocerySA!I354</f>
        <v>#N/A</v>
      </c>
      <c r="O354" s="25" t="e">
        <f>K354+GrocerySA!K354</f>
        <v>#N/A</v>
      </c>
      <c r="P354" s="26" t="e">
        <f>L354+GrocerySA!L354</f>
        <v>#N/A</v>
      </c>
      <c r="Q354" s="25" t="e">
        <f>M354+GrocerySA!M354</f>
        <v>#N/A</v>
      </c>
      <c r="R354" s="56">
        <f>E354+GrocerySA!E354</f>
        <v>136884</v>
      </c>
      <c r="AD354" s="28"/>
      <c r="AE354" s="54" t="e">
        <f t="shared" si="22"/>
        <v>#N/A</v>
      </c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</row>
    <row r="355" spans="1:44" x14ac:dyDescent="0.25">
      <c r="A355" s="23">
        <f t="shared" si="18"/>
        <v>6</v>
      </c>
      <c r="B355" s="23">
        <f t="shared" si="19"/>
        <v>2021</v>
      </c>
      <c r="C355" s="23">
        <v>354</v>
      </c>
      <c r="D355" s="24">
        <v>44348</v>
      </c>
      <c r="E355" s="25">
        <f>IF(ISBLANK(table!G355),NA(),table!G355)</f>
        <v>75837</v>
      </c>
      <c r="F355" s="25" t="e">
        <f>IFERROR(IF(AND(ISERROR($E356),ISERROR(INDEX(RestSAF!E$2:E$251,MATCH(RestSA!$C355,RestSAF!$A$2:$A$251,0)))),$E355,INDEX(RestSAF!E$2:E$251,MATCH(RestSA!$C355,RestSAF!$A$2:$A$251,0))),NA())</f>
        <v>#N/A</v>
      </c>
      <c r="G355" s="25" t="e">
        <f>IFERROR(IF(AND(ISERROR($E356),ISERROR(INDEX(RestSAF!C$2:C$251,MATCH(RestSA!$C355,RestSAF!$A$2:$A$251,0)))),$E355,INDEX(RestSAF!C$2:C$251,MATCH(RestSA!$C355,RestSAF!$A$2:$A$251,0))),NA())</f>
        <v>#N/A</v>
      </c>
      <c r="H355" s="26" t="e">
        <f>IFERROR(IF(AND(ISERROR($E356),ISERROR(INDEX(RestSAF!B$2:B$251,MATCH(RestSA!$C355,RestSAF!$A$2:$A$251,0)))),$E355,INDEX(RestSAF!B$2:B$251,MATCH(RestSA!$C355,RestSAF!$A$2:$A$251,0))),NA())</f>
        <v>#N/A</v>
      </c>
      <c r="I355" s="25" t="e">
        <f>IFERROR(IF(AND(ISERROR($E356),ISERROR(INDEX(RestSAF!D$2:D$251,MATCH(RestSA!$C355,RestSAF!$A$2:$A$251,0)))),$E355,INDEX(RestSAF!D$2:D$251,MATCH(RestSA!$C355,RestSAF!$A$2:$A$251,0))),NA())</f>
        <v>#N/A</v>
      </c>
      <c r="J355" s="25" t="e">
        <f>IFERROR(IF(AND(ISERROR($E356),ISERROR(INDEX(RestSAF!F$2:F$251,MATCH(RestSA!$C355,RestSAF!$A$2:$A$251,0)))),$E355,INDEX(RestSAF!F$2:F$251,MATCH(RestSA!$C355,RestSAF!$A$2:$A$251,0))),NA())</f>
        <v>#N/A</v>
      </c>
      <c r="K355" s="25" t="e">
        <f t="shared" ref="K355:K373" si="23">IF(ISERROR(E355=H355),AVERAGE(H355:I355),H355)</f>
        <v>#N/A</v>
      </c>
      <c r="L355" s="26" t="e">
        <f t="shared" ref="L355:L397" si="24">IF(ISERROR(E355=H355),AVERAGE(I355),H355)</f>
        <v>#N/A</v>
      </c>
      <c r="M355" s="25" t="e">
        <f>IF(ISERROR(E355=H355),AVERAGE(J355),E355)</f>
        <v>#N/A</v>
      </c>
      <c r="N355" s="56" t="e">
        <f>M355/GrocerySA!I355</f>
        <v>#N/A</v>
      </c>
      <c r="O355" s="25" t="e">
        <f>K355+GrocerySA!K355</f>
        <v>#N/A</v>
      </c>
      <c r="P355" s="26" t="e">
        <f>L355+GrocerySA!L355</f>
        <v>#N/A</v>
      </c>
      <c r="Q355" s="25" t="e">
        <f>M355+GrocerySA!M355</f>
        <v>#N/A</v>
      </c>
      <c r="R355" s="56">
        <f>E355+GrocerySA!E355</f>
        <v>140767</v>
      </c>
      <c r="AD355" s="28"/>
      <c r="AE355" s="54" t="e">
        <f t="shared" si="22"/>
        <v>#N/A</v>
      </c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</row>
    <row r="356" spans="1:44" x14ac:dyDescent="0.25">
      <c r="A356" s="23">
        <f t="shared" si="18"/>
        <v>7</v>
      </c>
      <c r="B356" s="23">
        <f t="shared" si="19"/>
        <v>2021</v>
      </c>
      <c r="C356" s="23">
        <v>355</v>
      </c>
      <c r="D356" s="24">
        <v>44378</v>
      </c>
      <c r="E356" s="25">
        <f>IF(ISBLANK(table!G356),NA(),table!G356)</f>
        <v>77293</v>
      </c>
      <c r="F356" s="25" t="e">
        <f>IFERROR(IF(AND(ISERROR($E357),ISERROR(INDEX(RestSAF!E$2:E$251,MATCH(RestSA!$C356,RestSAF!$A$2:$A$251,0)))),$E356,INDEX(RestSAF!E$2:E$251,MATCH(RestSA!$C356,RestSAF!$A$2:$A$251,0))),NA())</f>
        <v>#N/A</v>
      </c>
      <c r="G356" s="25" t="e">
        <f>IFERROR(IF(AND(ISERROR($E357),ISERROR(INDEX(RestSAF!C$2:C$251,MATCH(RestSA!$C356,RestSAF!$A$2:$A$251,0)))),$E356,INDEX(RestSAF!C$2:C$251,MATCH(RestSA!$C356,RestSAF!$A$2:$A$251,0))),NA())</f>
        <v>#N/A</v>
      </c>
      <c r="H356" s="26" t="e">
        <f>IFERROR(IF(AND(ISERROR($E357),ISERROR(INDEX(RestSAF!B$2:B$251,MATCH(RestSA!$C356,RestSAF!$A$2:$A$251,0)))),$E356,INDEX(RestSAF!B$2:B$251,MATCH(RestSA!$C356,RestSAF!$A$2:$A$251,0))),NA())</f>
        <v>#N/A</v>
      </c>
      <c r="I356" s="25" t="e">
        <f>IFERROR(IF(AND(ISERROR($E357),ISERROR(INDEX(RestSAF!D$2:D$251,MATCH(RestSA!$C356,RestSAF!$A$2:$A$251,0)))),$E356,INDEX(RestSAF!D$2:D$251,MATCH(RestSA!$C356,RestSAF!$A$2:$A$251,0))),NA())</f>
        <v>#N/A</v>
      </c>
      <c r="J356" s="25" t="e">
        <f>IFERROR(IF(AND(ISERROR($E357),ISERROR(INDEX(RestSAF!F$2:F$251,MATCH(RestSA!$C356,RestSAF!$A$2:$A$251,0)))),$E356,INDEX(RestSAF!F$2:F$251,MATCH(RestSA!$C356,RestSAF!$A$2:$A$251,0))),NA())</f>
        <v>#N/A</v>
      </c>
      <c r="K356" s="25" t="e">
        <f t="shared" si="23"/>
        <v>#N/A</v>
      </c>
      <c r="L356" s="26" t="e">
        <f t="shared" si="24"/>
        <v>#N/A</v>
      </c>
      <c r="M356" s="25" t="e">
        <f t="shared" ref="M356:M397" si="25">IF(ISERROR(E356=H356),AVERAGE(J356),E356)</f>
        <v>#N/A</v>
      </c>
      <c r="N356" s="56" t="e">
        <f>M356/GrocerySA!I356</f>
        <v>#N/A</v>
      </c>
      <c r="O356" s="25" t="e">
        <f>K356+GrocerySA!K356</f>
        <v>#N/A</v>
      </c>
      <c r="P356" s="26" t="e">
        <f>L356+GrocerySA!L356</f>
        <v>#N/A</v>
      </c>
      <c r="Q356" s="25" t="e">
        <f>M356+GrocerySA!M356</f>
        <v>#N/A</v>
      </c>
      <c r="R356" s="56">
        <f>E356+GrocerySA!E356</f>
        <v>142208</v>
      </c>
      <c r="AD356" s="28"/>
      <c r="AE356" s="54" t="e">
        <f t="shared" si="22"/>
        <v>#N/A</v>
      </c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</row>
    <row r="357" spans="1:44" x14ac:dyDescent="0.25">
      <c r="A357" s="23">
        <f t="shared" si="18"/>
        <v>8</v>
      </c>
      <c r="B357" s="23">
        <f t="shared" si="19"/>
        <v>2021</v>
      </c>
      <c r="C357" s="23">
        <v>356</v>
      </c>
      <c r="D357" s="24">
        <v>44409</v>
      </c>
      <c r="E357" s="25">
        <f>IF(ISBLANK(table!G357),NA(),table!G357)</f>
        <v>77564</v>
      </c>
      <c r="F357" s="25" t="e">
        <f>IFERROR(IF(AND(ISERROR($E358),ISERROR(INDEX(RestSAF!E$2:E$251,MATCH(RestSA!$C357,RestSAF!$A$2:$A$251,0)))),$E357,INDEX(RestSAF!E$2:E$251,MATCH(RestSA!$C357,RestSAF!$A$2:$A$251,0))),NA())</f>
        <v>#N/A</v>
      </c>
      <c r="G357" s="25" t="e">
        <f>IFERROR(IF(AND(ISERROR($E358),ISERROR(INDEX(RestSAF!C$2:C$251,MATCH(RestSA!$C357,RestSAF!$A$2:$A$251,0)))),$E357,INDEX(RestSAF!C$2:C$251,MATCH(RestSA!$C357,RestSAF!$A$2:$A$251,0))),NA())</f>
        <v>#N/A</v>
      </c>
      <c r="H357" s="26" t="e">
        <f>IFERROR(IF(AND(ISERROR($E358),ISERROR(INDEX(RestSAF!B$2:B$251,MATCH(RestSA!$C357,RestSAF!$A$2:$A$251,0)))),$E357,INDEX(RestSAF!B$2:B$251,MATCH(RestSA!$C357,RestSAF!$A$2:$A$251,0))),NA())</f>
        <v>#N/A</v>
      </c>
      <c r="I357" s="25" t="e">
        <f>IFERROR(IF(AND(ISERROR($E358),ISERROR(INDEX(RestSAF!D$2:D$251,MATCH(RestSA!$C357,RestSAF!$A$2:$A$251,0)))),$E357,INDEX(RestSAF!D$2:D$251,MATCH(RestSA!$C357,RestSAF!$A$2:$A$251,0))),NA())</f>
        <v>#N/A</v>
      </c>
      <c r="J357" s="25" t="e">
        <f>IFERROR(IF(AND(ISERROR($E358),ISERROR(INDEX(RestSAF!F$2:F$251,MATCH(RestSA!$C357,RestSAF!$A$2:$A$251,0)))),$E357,INDEX(RestSAF!F$2:F$251,MATCH(RestSA!$C357,RestSAF!$A$2:$A$251,0))),NA())</f>
        <v>#N/A</v>
      </c>
      <c r="K357" s="25" t="e">
        <f t="shared" si="23"/>
        <v>#N/A</v>
      </c>
      <c r="L357" s="26" t="e">
        <f t="shared" si="24"/>
        <v>#N/A</v>
      </c>
      <c r="M357" s="25" t="e">
        <f t="shared" si="25"/>
        <v>#N/A</v>
      </c>
      <c r="N357" s="56" t="e">
        <f>M357/GrocerySA!I357</f>
        <v>#N/A</v>
      </c>
      <c r="O357" s="25" t="e">
        <f>K357+GrocerySA!K357</f>
        <v>#N/A</v>
      </c>
      <c r="P357" s="26" t="e">
        <f>L357+GrocerySA!L357</f>
        <v>#N/A</v>
      </c>
      <c r="Q357" s="25" t="e">
        <f>M357+GrocerySA!M357</f>
        <v>#N/A</v>
      </c>
      <c r="R357" s="56">
        <f>E357+GrocerySA!E357</f>
        <v>143619</v>
      </c>
      <c r="AD357" s="28"/>
      <c r="AE357" s="54" t="e">
        <f t="shared" si="22"/>
        <v>#N/A</v>
      </c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</row>
    <row r="358" spans="1:44" x14ac:dyDescent="0.25">
      <c r="A358" s="23">
        <f t="shared" si="18"/>
        <v>9</v>
      </c>
      <c r="B358" s="23">
        <f t="shared" si="19"/>
        <v>2021</v>
      </c>
      <c r="C358" s="23">
        <v>357</v>
      </c>
      <c r="D358" s="24">
        <v>44440</v>
      </c>
      <c r="E358" s="25">
        <f>IF(ISBLANK(table!G358),NA(),table!G358)</f>
        <v>78288</v>
      </c>
      <c r="F358" s="25" t="e">
        <f>IFERROR(IF(AND(ISERROR($E359),ISERROR(INDEX(RestSAF!E$2:E$251,MATCH(RestSA!$C358,RestSAF!$A$2:$A$251,0)))),$E358,INDEX(RestSAF!E$2:E$251,MATCH(RestSA!$C358,RestSAF!$A$2:$A$251,0))),NA())</f>
        <v>#N/A</v>
      </c>
      <c r="G358" s="25" t="e">
        <f>IFERROR(IF(AND(ISERROR($E359),ISERROR(INDEX(RestSAF!C$2:C$251,MATCH(RestSA!$C358,RestSAF!$A$2:$A$251,0)))),$E358,INDEX(RestSAF!C$2:C$251,MATCH(RestSA!$C358,RestSAF!$A$2:$A$251,0))),NA())</f>
        <v>#N/A</v>
      </c>
      <c r="H358" s="26" t="e">
        <f>IFERROR(IF(AND(ISERROR($E359),ISERROR(INDEX(RestSAF!B$2:B$251,MATCH(RestSA!$C358,RestSAF!$A$2:$A$251,0)))),$E358,INDEX(RestSAF!B$2:B$251,MATCH(RestSA!$C358,RestSAF!$A$2:$A$251,0))),NA())</f>
        <v>#N/A</v>
      </c>
      <c r="I358" s="25" t="e">
        <f>IFERROR(IF(AND(ISERROR($E359),ISERROR(INDEX(RestSAF!D$2:D$251,MATCH(RestSA!$C358,RestSAF!$A$2:$A$251,0)))),$E358,INDEX(RestSAF!D$2:D$251,MATCH(RestSA!$C358,RestSAF!$A$2:$A$251,0))),NA())</f>
        <v>#N/A</v>
      </c>
      <c r="J358" s="25" t="e">
        <f>IFERROR(IF(AND(ISERROR($E359),ISERROR(INDEX(RestSAF!F$2:F$251,MATCH(RestSA!$C358,RestSAF!$A$2:$A$251,0)))),$E358,INDEX(RestSAF!F$2:F$251,MATCH(RestSA!$C358,RestSAF!$A$2:$A$251,0))),NA())</f>
        <v>#N/A</v>
      </c>
      <c r="K358" s="25" t="e">
        <f t="shared" si="23"/>
        <v>#N/A</v>
      </c>
      <c r="L358" s="26" t="e">
        <f t="shared" si="24"/>
        <v>#N/A</v>
      </c>
      <c r="M358" s="25" t="e">
        <f t="shared" si="25"/>
        <v>#N/A</v>
      </c>
      <c r="N358" s="56" t="e">
        <f>M358/GrocerySA!I358</f>
        <v>#N/A</v>
      </c>
      <c r="O358" s="25" t="e">
        <f>K358+GrocerySA!K358</f>
        <v>#N/A</v>
      </c>
      <c r="P358" s="26" t="e">
        <f>L358+GrocerySA!L358</f>
        <v>#N/A</v>
      </c>
      <c r="Q358" s="25" t="e">
        <f>M358+GrocerySA!M358</f>
        <v>#N/A</v>
      </c>
      <c r="R358" s="56">
        <f>E358+GrocerySA!E358</f>
        <v>144951</v>
      </c>
      <c r="AD358" s="28"/>
      <c r="AE358" s="54" t="e">
        <f t="shared" si="22"/>
        <v>#N/A</v>
      </c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</row>
    <row r="359" spans="1:44" x14ac:dyDescent="0.25">
      <c r="A359" s="23">
        <f t="shared" si="18"/>
        <v>10</v>
      </c>
      <c r="B359" s="23">
        <f t="shared" si="19"/>
        <v>2021</v>
      </c>
      <c r="C359" s="23">
        <v>358</v>
      </c>
      <c r="D359" s="24">
        <v>44470</v>
      </c>
      <c r="E359" s="25">
        <f>IF(ISBLANK(table!G359),NA(),table!G359)</f>
        <v>78449</v>
      </c>
      <c r="F359" s="25" t="e">
        <f>IFERROR(IF(AND(ISERROR($E360),ISERROR(INDEX(RestSAF!E$2:E$251,MATCH(RestSA!$C359,RestSAF!$A$2:$A$251,0)))),$E359,INDEX(RestSAF!E$2:E$251,MATCH(RestSA!$C359,RestSAF!$A$2:$A$251,0))),NA())</f>
        <v>#N/A</v>
      </c>
      <c r="G359" s="25" t="e">
        <f>IFERROR(IF(AND(ISERROR($E360),ISERROR(INDEX(RestSAF!C$2:C$251,MATCH(RestSA!$C359,RestSAF!$A$2:$A$251,0)))),$E359,INDEX(RestSAF!C$2:C$251,MATCH(RestSA!$C359,RestSAF!$A$2:$A$251,0))),NA())</f>
        <v>#N/A</v>
      </c>
      <c r="H359" s="26" t="e">
        <f>IFERROR(IF(AND(ISERROR($E360),ISERROR(INDEX(RestSAF!B$2:B$251,MATCH(RestSA!$C359,RestSAF!$A$2:$A$251,0)))),$E359,INDEX(RestSAF!B$2:B$251,MATCH(RestSA!$C359,RestSAF!$A$2:$A$251,0))),NA())</f>
        <v>#N/A</v>
      </c>
      <c r="I359" s="25" t="e">
        <f>IFERROR(IF(AND(ISERROR($E360),ISERROR(INDEX(RestSAF!D$2:D$251,MATCH(RestSA!$C359,RestSAF!$A$2:$A$251,0)))),$E359,INDEX(RestSAF!D$2:D$251,MATCH(RestSA!$C359,RestSAF!$A$2:$A$251,0))),NA())</f>
        <v>#N/A</v>
      </c>
      <c r="J359" s="25" t="e">
        <f>IFERROR(IF(AND(ISERROR($E360),ISERROR(INDEX(RestSAF!F$2:F$251,MATCH(RestSA!$C359,RestSAF!$A$2:$A$251,0)))),$E359,INDEX(RestSAF!F$2:F$251,MATCH(RestSA!$C359,RestSAF!$A$2:$A$251,0))),NA())</f>
        <v>#N/A</v>
      </c>
      <c r="K359" s="25" t="e">
        <f t="shared" si="23"/>
        <v>#N/A</v>
      </c>
      <c r="L359" s="26" t="e">
        <f t="shared" si="24"/>
        <v>#N/A</v>
      </c>
      <c r="M359" s="25" t="e">
        <f t="shared" si="25"/>
        <v>#N/A</v>
      </c>
      <c r="N359" s="56" t="e">
        <f>M359/GrocerySA!I359</f>
        <v>#N/A</v>
      </c>
      <c r="O359" s="25" t="e">
        <f>K359+GrocerySA!K359</f>
        <v>#N/A</v>
      </c>
      <c r="P359" s="26" t="e">
        <f>L359+GrocerySA!L359</f>
        <v>#N/A</v>
      </c>
      <c r="Q359" s="25" t="e">
        <f>M359+GrocerySA!M359</f>
        <v>#N/A</v>
      </c>
      <c r="R359" s="56">
        <f>E359+GrocerySA!E359</f>
        <v>145773</v>
      </c>
      <c r="AD359" s="28"/>
      <c r="AE359" s="54" t="e">
        <f t="shared" si="22"/>
        <v>#N/A</v>
      </c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</row>
    <row r="360" spans="1:44" x14ac:dyDescent="0.25">
      <c r="A360" s="23">
        <f t="shared" si="18"/>
        <v>11</v>
      </c>
      <c r="B360" s="23">
        <f t="shared" si="19"/>
        <v>2021</v>
      </c>
      <c r="C360" s="23">
        <v>359</v>
      </c>
      <c r="D360" s="24">
        <v>44501</v>
      </c>
      <c r="E360" s="25">
        <f>IF(ISBLANK(table!G360),NA(),table!G360)</f>
        <v>78967</v>
      </c>
      <c r="F360" s="25" t="e">
        <f>IFERROR(IF(AND(ISERROR($E361),ISERROR(INDEX(RestSAF!E$2:E$251,MATCH(RestSA!$C360,RestSAF!$A$2:$A$251,0)))),$E360,INDEX(RestSAF!E$2:E$251,MATCH(RestSA!$C360,RestSAF!$A$2:$A$251,0))),NA())</f>
        <v>#N/A</v>
      </c>
      <c r="G360" s="25" t="e">
        <f>IFERROR(IF(AND(ISERROR($E361),ISERROR(INDEX(RestSAF!C$2:C$251,MATCH(RestSA!$C360,RestSAF!$A$2:$A$251,0)))),$E360,INDEX(RestSAF!C$2:C$251,MATCH(RestSA!$C360,RestSAF!$A$2:$A$251,0))),NA())</f>
        <v>#N/A</v>
      </c>
      <c r="H360" s="26" t="e">
        <f>IFERROR(IF(AND(ISERROR($E361),ISERROR(INDEX(RestSAF!B$2:B$251,MATCH(RestSA!$C360,RestSAF!$A$2:$A$251,0)))),$E360,INDEX(RestSAF!B$2:B$251,MATCH(RestSA!$C360,RestSAF!$A$2:$A$251,0))),NA())</f>
        <v>#N/A</v>
      </c>
      <c r="I360" s="25" t="e">
        <f>IFERROR(IF(AND(ISERROR($E361),ISERROR(INDEX(RestSAF!D$2:D$251,MATCH(RestSA!$C360,RestSAF!$A$2:$A$251,0)))),$E360,INDEX(RestSAF!D$2:D$251,MATCH(RestSA!$C360,RestSAF!$A$2:$A$251,0))),NA())</f>
        <v>#N/A</v>
      </c>
      <c r="J360" s="25" t="e">
        <f>IFERROR(IF(AND(ISERROR($E361),ISERROR(INDEX(RestSAF!F$2:F$251,MATCH(RestSA!$C360,RestSAF!$A$2:$A$251,0)))),$E360,INDEX(RestSAF!F$2:F$251,MATCH(RestSA!$C360,RestSAF!$A$2:$A$251,0))),NA())</f>
        <v>#N/A</v>
      </c>
      <c r="K360" s="25" t="e">
        <f t="shared" si="23"/>
        <v>#N/A</v>
      </c>
      <c r="L360" s="26" t="e">
        <f t="shared" si="24"/>
        <v>#N/A</v>
      </c>
      <c r="M360" s="25" t="e">
        <f t="shared" si="25"/>
        <v>#N/A</v>
      </c>
      <c r="N360" s="56" t="e">
        <f>M360/GrocerySA!I360</f>
        <v>#N/A</v>
      </c>
      <c r="O360" s="25" t="e">
        <f>K360+GrocerySA!K360</f>
        <v>#N/A</v>
      </c>
      <c r="P360" s="26" t="e">
        <f>L360+GrocerySA!L360</f>
        <v>#N/A</v>
      </c>
      <c r="Q360" s="25" t="e">
        <f>M360+GrocerySA!M360</f>
        <v>#N/A</v>
      </c>
      <c r="R360" s="56">
        <f>E360+GrocerySA!E360</f>
        <v>146314</v>
      </c>
      <c r="AD360" s="28"/>
      <c r="AE360" s="54" t="e">
        <f t="shared" si="22"/>
        <v>#N/A</v>
      </c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</row>
    <row r="361" spans="1:44" x14ac:dyDescent="0.25">
      <c r="A361" s="23">
        <f t="shared" si="18"/>
        <v>12</v>
      </c>
      <c r="B361" s="23">
        <f t="shared" si="19"/>
        <v>2021</v>
      </c>
      <c r="C361" s="23">
        <v>360</v>
      </c>
      <c r="D361" s="24">
        <v>44531</v>
      </c>
      <c r="E361" s="25">
        <f>IF(ISBLANK(table!G361),NA(),table!G361)</f>
        <v>78432</v>
      </c>
      <c r="F361" s="25" t="e">
        <f>IFERROR(IF(AND(ISERROR($E362),ISERROR(INDEX(RestSAF!E$2:E$251,MATCH(RestSA!$C361,RestSAF!$A$2:$A$251,0)))),$E361,INDEX(RestSAF!E$2:E$251,MATCH(RestSA!$C361,RestSAF!$A$2:$A$251,0))),NA())</f>
        <v>#N/A</v>
      </c>
      <c r="G361" s="25" t="e">
        <f>IFERROR(IF(AND(ISERROR($E362),ISERROR(INDEX(RestSAF!C$2:C$251,MATCH(RestSA!$C361,RestSAF!$A$2:$A$251,0)))),$E361,INDEX(RestSAF!C$2:C$251,MATCH(RestSA!$C361,RestSAF!$A$2:$A$251,0))),NA())</f>
        <v>#N/A</v>
      </c>
      <c r="H361" s="26" t="e">
        <f>IFERROR(IF(AND(ISERROR($E362),ISERROR(INDEX(RestSAF!B$2:B$251,MATCH(RestSA!$C361,RestSAF!$A$2:$A$251,0)))),$E361,INDEX(RestSAF!B$2:B$251,MATCH(RestSA!$C361,RestSAF!$A$2:$A$251,0))),NA())</f>
        <v>#N/A</v>
      </c>
      <c r="I361" s="25" t="e">
        <f>IFERROR(IF(AND(ISERROR($E362),ISERROR(INDEX(RestSAF!D$2:D$251,MATCH(RestSA!$C361,RestSAF!$A$2:$A$251,0)))),$E361,INDEX(RestSAF!D$2:D$251,MATCH(RestSA!$C361,RestSAF!$A$2:$A$251,0))),NA())</f>
        <v>#N/A</v>
      </c>
      <c r="J361" s="25" t="e">
        <f>IFERROR(IF(AND(ISERROR($E362),ISERROR(INDEX(RestSAF!F$2:F$251,MATCH(RestSA!$C361,RestSAF!$A$2:$A$251,0)))),$E361,INDEX(RestSAF!F$2:F$251,MATCH(RestSA!$C361,RestSAF!$A$2:$A$251,0))),NA())</f>
        <v>#N/A</v>
      </c>
      <c r="K361" s="25" t="e">
        <f t="shared" si="23"/>
        <v>#N/A</v>
      </c>
      <c r="L361" s="26" t="e">
        <f t="shared" si="24"/>
        <v>#N/A</v>
      </c>
      <c r="M361" s="25" t="e">
        <f t="shared" si="25"/>
        <v>#N/A</v>
      </c>
      <c r="N361" s="56" t="e">
        <f>M361/GrocerySA!I361</f>
        <v>#N/A</v>
      </c>
      <c r="O361" s="25" t="e">
        <f>K361+GrocerySA!K361</f>
        <v>#N/A</v>
      </c>
      <c r="P361" s="26" t="e">
        <f>L361+GrocerySA!L361</f>
        <v>#N/A</v>
      </c>
      <c r="Q361" s="25" t="e">
        <f>M361+GrocerySA!M361</f>
        <v>#N/A</v>
      </c>
      <c r="R361" s="56">
        <f>E361+GrocerySA!E361</f>
        <v>146338</v>
      </c>
      <c r="AD361" s="28"/>
      <c r="AE361" s="54" t="e">
        <f t="shared" si="22"/>
        <v>#N/A</v>
      </c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</row>
    <row r="362" spans="1:44" x14ac:dyDescent="0.25">
      <c r="A362" s="23">
        <f t="shared" si="18"/>
        <v>1</v>
      </c>
      <c r="B362" s="23">
        <f t="shared" si="19"/>
        <v>2022</v>
      </c>
      <c r="C362" s="23">
        <v>361</v>
      </c>
      <c r="D362" s="24">
        <v>44562</v>
      </c>
      <c r="E362" s="25">
        <f>IF(ISBLANK(table!G362),NA(),table!G362)</f>
        <v>76217</v>
      </c>
      <c r="F362" s="25" t="e">
        <f>IFERROR(IF(AND(ISERROR($E363),ISERROR(INDEX(RestSAF!E$2:E$251,MATCH(RestSA!$C362,RestSAF!$A$2:$A$251,0)))),$E362,INDEX(RestSAF!E$2:E$251,MATCH(RestSA!$C362,RestSAF!$A$2:$A$251,0))),NA())</f>
        <v>#N/A</v>
      </c>
      <c r="G362" s="25" t="e">
        <f>IFERROR(IF(AND(ISERROR($E363),ISERROR(INDEX(RestSAF!C$2:C$251,MATCH(RestSA!$C362,RestSAF!$A$2:$A$251,0)))),$E362,INDEX(RestSAF!C$2:C$251,MATCH(RestSA!$C362,RestSAF!$A$2:$A$251,0))),NA())</f>
        <v>#N/A</v>
      </c>
      <c r="H362" s="26" t="e">
        <f>IFERROR(IF(AND(ISERROR($E363),ISERROR(INDEX(RestSAF!B$2:B$251,MATCH(RestSA!$C362,RestSAF!$A$2:$A$251,0)))),$E362,INDEX(RestSAF!B$2:B$251,MATCH(RestSA!$C362,RestSAF!$A$2:$A$251,0))),NA())</f>
        <v>#N/A</v>
      </c>
      <c r="I362" s="25" t="e">
        <f>IFERROR(IF(AND(ISERROR($E363),ISERROR(INDEX(RestSAF!D$2:D$251,MATCH(RestSA!$C362,RestSAF!$A$2:$A$251,0)))),$E362,INDEX(RestSAF!D$2:D$251,MATCH(RestSA!$C362,RestSAF!$A$2:$A$251,0))),NA())</f>
        <v>#N/A</v>
      </c>
      <c r="J362" s="25" t="e">
        <f>IFERROR(IF(AND(ISERROR($E363),ISERROR(INDEX(RestSAF!F$2:F$251,MATCH(RestSA!$C362,RestSAF!$A$2:$A$251,0)))),$E362,INDEX(RestSAF!F$2:F$251,MATCH(RestSA!$C362,RestSAF!$A$2:$A$251,0))),NA())</f>
        <v>#N/A</v>
      </c>
      <c r="K362" s="25" t="e">
        <f t="shared" si="23"/>
        <v>#N/A</v>
      </c>
      <c r="L362" s="26" t="e">
        <f t="shared" si="24"/>
        <v>#N/A</v>
      </c>
      <c r="M362" s="25" t="e">
        <f t="shared" si="25"/>
        <v>#N/A</v>
      </c>
      <c r="N362" s="56" t="e">
        <f>M362/GrocerySA!I362</f>
        <v>#N/A</v>
      </c>
      <c r="O362" s="25" t="e">
        <f>K362+GrocerySA!K362</f>
        <v>#N/A</v>
      </c>
      <c r="P362" s="26" t="e">
        <f>L362+GrocerySA!L362</f>
        <v>#N/A</v>
      </c>
      <c r="Q362" s="25" t="e">
        <f>M362+GrocerySA!M362</f>
        <v>#N/A</v>
      </c>
      <c r="R362" s="56">
        <f>E362+GrocerySA!E362</f>
        <v>144658</v>
      </c>
      <c r="AD362" s="28"/>
      <c r="AE362" s="5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</row>
    <row r="363" spans="1:44" x14ac:dyDescent="0.25">
      <c r="A363" s="23">
        <f t="shared" si="18"/>
        <v>2</v>
      </c>
      <c r="B363" s="23">
        <f t="shared" si="19"/>
        <v>2022</v>
      </c>
      <c r="C363" s="23">
        <v>362</v>
      </c>
      <c r="D363" s="24">
        <v>44593</v>
      </c>
      <c r="E363" s="25">
        <f>IF(ISBLANK(table!G363),NA(),table!G363)</f>
        <v>80463</v>
      </c>
      <c r="F363" s="25" t="e">
        <f>IFERROR(IF(AND(ISERROR($E364),ISERROR(INDEX(RestSAF!E$2:E$251,MATCH(RestSA!$C363,RestSAF!$A$2:$A$251,0)))),$E363,INDEX(RestSAF!E$2:E$251,MATCH(RestSA!$C363,RestSAF!$A$2:$A$251,0))),NA())</f>
        <v>#N/A</v>
      </c>
      <c r="G363" s="25" t="e">
        <f>IFERROR(IF(AND(ISERROR($E364),ISERROR(INDEX(RestSAF!C$2:C$251,MATCH(RestSA!$C363,RestSAF!$A$2:$A$251,0)))),$E363,INDEX(RestSAF!C$2:C$251,MATCH(RestSA!$C363,RestSAF!$A$2:$A$251,0))),NA())</f>
        <v>#N/A</v>
      </c>
      <c r="H363" s="26" t="e">
        <f>IFERROR(IF(AND(ISERROR($E364),ISERROR(INDEX(RestSAF!B$2:B$251,MATCH(RestSA!$C363,RestSAF!$A$2:$A$251,0)))),$E363,INDEX(RestSAF!B$2:B$251,MATCH(RestSA!$C363,RestSAF!$A$2:$A$251,0))),NA())</f>
        <v>#N/A</v>
      </c>
      <c r="I363" s="25" t="e">
        <f>IFERROR(IF(AND(ISERROR($E364),ISERROR(INDEX(RestSAF!D$2:D$251,MATCH(RestSA!$C363,RestSAF!$A$2:$A$251,0)))),$E363,INDEX(RestSAF!D$2:D$251,MATCH(RestSA!$C363,RestSAF!$A$2:$A$251,0))),NA())</f>
        <v>#N/A</v>
      </c>
      <c r="J363" s="25" t="e">
        <f>IFERROR(IF(AND(ISERROR($E364),ISERROR(INDEX(RestSAF!F$2:F$251,MATCH(RestSA!$C363,RestSAF!$A$2:$A$251,0)))),$E363,INDEX(RestSAF!F$2:F$251,MATCH(RestSA!$C363,RestSAF!$A$2:$A$251,0))),NA())</f>
        <v>#N/A</v>
      </c>
      <c r="K363" s="25" t="e">
        <f t="shared" si="23"/>
        <v>#N/A</v>
      </c>
      <c r="L363" s="26" t="e">
        <f t="shared" si="24"/>
        <v>#N/A</v>
      </c>
      <c r="M363" s="25" t="e">
        <f t="shared" si="25"/>
        <v>#N/A</v>
      </c>
      <c r="N363" s="56" t="e">
        <f>M363/GrocerySA!I363</f>
        <v>#N/A</v>
      </c>
      <c r="O363" s="25" t="e">
        <f>K363+GrocerySA!K363</f>
        <v>#N/A</v>
      </c>
      <c r="P363" s="26" t="e">
        <f>L363+GrocerySA!L363</f>
        <v>#N/A</v>
      </c>
      <c r="Q363" s="25" t="e">
        <f>M363+GrocerySA!M363</f>
        <v>#N/A</v>
      </c>
      <c r="R363" s="56">
        <f>E363+GrocerySA!E363</f>
        <v>149043</v>
      </c>
      <c r="AD363" s="28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</row>
    <row r="364" spans="1:44" x14ac:dyDescent="0.25">
      <c r="A364" s="23">
        <f t="shared" si="18"/>
        <v>3</v>
      </c>
      <c r="B364" s="23">
        <f t="shared" si="19"/>
        <v>2022</v>
      </c>
      <c r="C364" s="23">
        <v>363</v>
      </c>
      <c r="D364" s="24">
        <v>44621</v>
      </c>
      <c r="E364" s="25">
        <f>IF(ISBLANK(table!G364),NA(),table!G364)</f>
        <v>82388</v>
      </c>
      <c r="F364" s="25" t="e">
        <f>IFERROR(IF(AND(ISERROR($E365),ISERROR(INDEX(RestSAF!E$2:E$251,MATCH(RestSA!$C364,RestSAF!$A$2:$A$251,0)))),$E364,INDEX(RestSAF!E$2:E$251,MATCH(RestSA!$C364,RestSAF!$A$2:$A$251,0))),NA())</f>
        <v>#N/A</v>
      </c>
      <c r="G364" s="25" t="e">
        <f>IFERROR(IF(AND(ISERROR($E365),ISERROR(INDEX(RestSAF!C$2:C$251,MATCH(RestSA!$C364,RestSAF!$A$2:$A$251,0)))),$E364,INDEX(RestSAF!C$2:C$251,MATCH(RestSA!$C364,RestSAF!$A$2:$A$251,0))),NA())</f>
        <v>#N/A</v>
      </c>
      <c r="H364" s="26" t="e">
        <f>IFERROR(IF(AND(ISERROR($E365),ISERROR(INDEX(RestSAF!B$2:B$251,MATCH(RestSA!$C364,RestSAF!$A$2:$A$251,0)))),$E364,INDEX(RestSAF!B$2:B$251,MATCH(RestSA!$C364,RestSAF!$A$2:$A$251,0))),NA())</f>
        <v>#N/A</v>
      </c>
      <c r="I364" s="25" t="e">
        <f>IFERROR(IF(AND(ISERROR($E365),ISERROR(INDEX(RestSAF!D$2:D$251,MATCH(RestSA!$C364,RestSAF!$A$2:$A$251,0)))),$E364,INDEX(RestSAF!D$2:D$251,MATCH(RestSA!$C364,RestSAF!$A$2:$A$251,0))),NA())</f>
        <v>#N/A</v>
      </c>
      <c r="J364" s="25" t="e">
        <f>IFERROR(IF(AND(ISERROR($E365),ISERROR(INDEX(RestSAF!F$2:F$251,MATCH(RestSA!$C364,RestSAF!$A$2:$A$251,0)))),$E364,INDEX(RestSAF!F$2:F$251,MATCH(RestSA!$C364,RestSAF!$A$2:$A$251,0))),NA())</f>
        <v>#N/A</v>
      </c>
      <c r="K364" s="25" t="e">
        <f t="shared" si="23"/>
        <v>#N/A</v>
      </c>
      <c r="L364" s="26" t="e">
        <f t="shared" si="24"/>
        <v>#N/A</v>
      </c>
      <c r="M364" s="25" t="e">
        <f t="shared" si="25"/>
        <v>#N/A</v>
      </c>
      <c r="N364" s="56" t="e">
        <f>M364/GrocerySA!I364</f>
        <v>#N/A</v>
      </c>
      <c r="O364" s="25" t="e">
        <f>K364+GrocerySA!K364</f>
        <v>#N/A</v>
      </c>
      <c r="P364" s="26" t="e">
        <f>L364+GrocerySA!L364</f>
        <v>#N/A</v>
      </c>
      <c r="Q364" s="25" t="e">
        <f>M364+GrocerySA!M364</f>
        <v>#N/A</v>
      </c>
      <c r="R364" s="56">
        <f>E364+GrocerySA!E364</f>
        <v>151486</v>
      </c>
      <c r="AD364" s="28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</row>
    <row r="365" spans="1:44" x14ac:dyDescent="0.25">
      <c r="A365" s="23">
        <f t="shared" si="18"/>
        <v>4</v>
      </c>
      <c r="B365" s="23">
        <f t="shared" si="19"/>
        <v>2022</v>
      </c>
      <c r="C365" s="23">
        <v>364</v>
      </c>
      <c r="D365" s="24">
        <v>44652</v>
      </c>
      <c r="E365" s="25">
        <f>IF(ISBLANK(table!G365),NA(),table!G365)</f>
        <v>84481</v>
      </c>
      <c r="F365" s="25" t="e">
        <f>IFERROR(IF(AND(ISERROR($E366),ISERROR(INDEX(RestSAF!E$2:E$251,MATCH(RestSA!$C365,RestSAF!$A$2:$A$251,0)))),$E365,INDEX(RestSAF!E$2:E$251,MATCH(RestSA!$C365,RestSAF!$A$2:$A$251,0))),NA())</f>
        <v>#N/A</v>
      </c>
      <c r="G365" s="25" t="e">
        <f>IFERROR(IF(AND(ISERROR($E366),ISERROR(INDEX(RestSAF!C$2:C$251,MATCH(RestSA!$C365,RestSAF!$A$2:$A$251,0)))),$E365,INDEX(RestSAF!C$2:C$251,MATCH(RestSA!$C365,RestSAF!$A$2:$A$251,0))),NA())</f>
        <v>#N/A</v>
      </c>
      <c r="H365" s="26" t="e">
        <f>IFERROR(IF(AND(ISERROR($E366),ISERROR(INDEX(RestSAF!B$2:B$251,MATCH(RestSA!$C365,RestSAF!$A$2:$A$251,0)))),$E365,INDEX(RestSAF!B$2:B$251,MATCH(RestSA!$C365,RestSAF!$A$2:$A$251,0))),NA())</f>
        <v>#N/A</v>
      </c>
      <c r="I365" s="25" t="e">
        <f>IFERROR(IF(AND(ISERROR($E366),ISERROR(INDEX(RestSAF!D$2:D$251,MATCH(RestSA!$C365,RestSAF!$A$2:$A$251,0)))),$E365,INDEX(RestSAF!D$2:D$251,MATCH(RestSA!$C365,RestSAF!$A$2:$A$251,0))),NA())</f>
        <v>#N/A</v>
      </c>
      <c r="J365" s="25" t="e">
        <f>IFERROR(IF(AND(ISERROR($E366),ISERROR(INDEX(RestSAF!F$2:F$251,MATCH(RestSA!$C365,RestSAF!$A$2:$A$251,0)))),$E365,INDEX(RestSAF!F$2:F$251,MATCH(RestSA!$C365,RestSAF!$A$2:$A$251,0))),NA())</f>
        <v>#N/A</v>
      </c>
      <c r="K365" s="25" t="e">
        <f t="shared" si="23"/>
        <v>#N/A</v>
      </c>
      <c r="L365" s="26" t="e">
        <f t="shared" si="24"/>
        <v>#N/A</v>
      </c>
      <c r="M365" s="25" t="e">
        <f t="shared" si="25"/>
        <v>#N/A</v>
      </c>
      <c r="N365" s="56" t="e">
        <f>M365/GrocerySA!I365</f>
        <v>#N/A</v>
      </c>
      <c r="O365" s="25" t="e">
        <f>K365+GrocerySA!K365</f>
        <v>#N/A</v>
      </c>
      <c r="P365" s="26" t="e">
        <f>L365+GrocerySA!L365</f>
        <v>#N/A</v>
      </c>
      <c r="Q365" s="25" t="e">
        <f>M365+GrocerySA!M365</f>
        <v>#N/A</v>
      </c>
      <c r="R365" s="56">
        <f>E365+GrocerySA!E365</f>
        <v>153646</v>
      </c>
      <c r="AD365" s="28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</row>
    <row r="366" spans="1:44" x14ac:dyDescent="0.25">
      <c r="A366" s="23">
        <f t="shared" si="18"/>
        <v>5</v>
      </c>
      <c r="B366" s="23">
        <f t="shared" si="19"/>
        <v>2022</v>
      </c>
      <c r="C366" s="23">
        <v>365</v>
      </c>
      <c r="D366" s="24">
        <v>44682</v>
      </c>
      <c r="E366" s="25">
        <f>IF(ISBLANK(table!G366),NA(),table!G366)</f>
        <v>85322</v>
      </c>
      <c r="F366" s="25" t="e">
        <f>IFERROR(IF(AND(ISERROR($E367),ISERROR(INDEX(RestSAF!E$2:E$251,MATCH(RestSA!$C366,RestSAF!$A$2:$A$251,0)))),$E366,INDEX(RestSAF!E$2:E$251,MATCH(RestSA!$C366,RestSAF!$A$2:$A$251,0))),NA())</f>
        <v>#N/A</v>
      </c>
      <c r="G366" s="25" t="e">
        <f>IFERROR(IF(AND(ISERROR($E367),ISERROR(INDEX(RestSAF!C$2:C$251,MATCH(RestSA!$C366,RestSAF!$A$2:$A$251,0)))),$E366,INDEX(RestSAF!C$2:C$251,MATCH(RestSA!$C366,RestSAF!$A$2:$A$251,0))),NA())</f>
        <v>#N/A</v>
      </c>
      <c r="H366" s="26" t="e">
        <f>IFERROR(IF(AND(ISERROR($E367),ISERROR(INDEX(RestSAF!B$2:B$251,MATCH(RestSA!$C366,RestSAF!$A$2:$A$251,0)))),$E366,INDEX(RestSAF!B$2:B$251,MATCH(RestSA!$C366,RestSAF!$A$2:$A$251,0))),NA())</f>
        <v>#N/A</v>
      </c>
      <c r="I366" s="25" t="e">
        <f>IFERROR(IF(AND(ISERROR($E367),ISERROR(INDEX(RestSAF!D$2:D$251,MATCH(RestSA!$C366,RestSAF!$A$2:$A$251,0)))),$E366,INDEX(RestSAF!D$2:D$251,MATCH(RestSA!$C366,RestSAF!$A$2:$A$251,0))),NA())</f>
        <v>#N/A</v>
      </c>
      <c r="J366" s="25" t="e">
        <f>IFERROR(IF(AND(ISERROR($E367),ISERROR(INDEX(RestSAF!F$2:F$251,MATCH(RestSA!$C366,RestSAF!$A$2:$A$251,0)))),$E366,INDEX(RestSAF!F$2:F$251,MATCH(RestSA!$C366,RestSAF!$A$2:$A$251,0))),NA())</f>
        <v>#N/A</v>
      </c>
      <c r="K366" s="25" t="e">
        <f t="shared" si="23"/>
        <v>#N/A</v>
      </c>
      <c r="L366" s="26" t="e">
        <f t="shared" si="24"/>
        <v>#N/A</v>
      </c>
      <c r="M366" s="25" t="e">
        <f t="shared" si="25"/>
        <v>#N/A</v>
      </c>
      <c r="N366" s="56" t="e">
        <f>M366/GrocerySA!I366</f>
        <v>#N/A</v>
      </c>
      <c r="O366" s="25" t="e">
        <f>K366+GrocerySA!K366</f>
        <v>#N/A</v>
      </c>
      <c r="P366" s="26" t="e">
        <f>L366+GrocerySA!L366</f>
        <v>#N/A</v>
      </c>
      <c r="Q366" s="25" t="e">
        <f>M366+GrocerySA!M366</f>
        <v>#N/A</v>
      </c>
      <c r="R366" s="56">
        <f>E366+GrocerySA!E366</f>
        <v>155312</v>
      </c>
      <c r="AD366" s="28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</row>
    <row r="367" spans="1:44" x14ac:dyDescent="0.25">
      <c r="A367" s="23">
        <f t="shared" si="18"/>
        <v>6</v>
      </c>
      <c r="B367" s="23">
        <f t="shared" si="19"/>
        <v>2022</v>
      </c>
      <c r="C367" s="23">
        <v>366</v>
      </c>
      <c r="D367" s="24">
        <v>44713</v>
      </c>
      <c r="E367" s="25">
        <f>IF(ISBLANK(table!G367),NA(),table!G367)</f>
        <v>85939</v>
      </c>
      <c r="F367" s="25" t="e">
        <f>IFERROR(IF(AND(ISERROR($E368),ISERROR(INDEX(RestSAF!E$2:E$251,MATCH(RestSA!$C367,RestSAF!$A$2:$A$251,0)))),$E367,INDEX(RestSAF!E$2:E$251,MATCH(RestSA!$C367,RestSAF!$A$2:$A$251,0))),NA())</f>
        <v>#N/A</v>
      </c>
      <c r="G367" s="25" t="e">
        <f>IFERROR(IF(AND(ISERROR($E368),ISERROR(INDEX(RestSAF!C$2:C$251,MATCH(RestSA!$C367,RestSAF!$A$2:$A$251,0)))),$E367,INDEX(RestSAF!C$2:C$251,MATCH(RestSA!$C367,RestSAF!$A$2:$A$251,0))),NA())</f>
        <v>#N/A</v>
      </c>
      <c r="H367" s="26" t="e">
        <f>IFERROR(IF(AND(ISERROR($E368),ISERROR(INDEX(RestSAF!B$2:B$251,MATCH(RestSA!$C367,RestSAF!$A$2:$A$251,0)))),$E367,INDEX(RestSAF!B$2:B$251,MATCH(RestSA!$C367,RestSAF!$A$2:$A$251,0))),NA())</f>
        <v>#N/A</v>
      </c>
      <c r="I367" s="25" t="e">
        <f>IFERROR(IF(AND(ISERROR($E368),ISERROR(INDEX(RestSAF!D$2:D$251,MATCH(RestSA!$C367,RestSAF!$A$2:$A$251,0)))),$E367,INDEX(RestSAF!D$2:D$251,MATCH(RestSA!$C367,RestSAF!$A$2:$A$251,0))),NA())</f>
        <v>#N/A</v>
      </c>
      <c r="J367" s="25" t="e">
        <f>IFERROR(IF(AND(ISERROR($E368),ISERROR(INDEX(RestSAF!F$2:F$251,MATCH(RestSA!$C367,RestSAF!$A$2:$A$251,0)))),$E367,INDEX(RestSAF!F$2:F$251,MATCH(RestSA!$C367,RestSAF!$A$2:$A$251,0))),NA())</f>
        <v>#N/A</v>
      </c>
      <c r="K367" s="25" t="e">
        <f t="shared" si="23"/>
        <v>#N/A</v>
      </c>
      <c r="L367" s="26" t="e">
        <f t="shared" si="24"/>
        <v>#N/A</v>
      </c>
      <c r="M367" s="25" t="e">
        <f t="shared" si="25"/>
        <v>#N/A</v>
      </c>
      <c r="N367" s="56" t="e">
        <f>M367/GrocerySA!I367</f>
        <v>#N/A</v>
      </c>
      <c r="O367" s="25" t="e">
        <f>K367+GrocerySA!K367</f>
        <v>#N/A</v>
      </c>
      <c r="P367" s="26" t="e">
        <f>L367+GrocerySA!L367</f>
        <v>#N/A</v>
      </c>
      <c r="Q367" s="25" t="e">
        <f>M367+GrocerySA!M367</f>
        <v>#N/A</v>
      </c>
      <c r="R367" s="56">
        <f>E367+GrocerySA!E367</f>
        <v>156799</v>
      </c>
      <c r="AD367" s="28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</row>
    <row r="368" spans="1:44" x14ac:dyDescent="0.25">
      <c r="A368" s="23">
        <f t="shared" si="18"/>
        <v>7</v>
      </c>
      <c r="B368" s="23">
        <f t="shared" si="19"/>
        <v>2022</v>
      </c>
      <c r="C368" s="23">
        <v>367</v>
      </c>
      <c r="D368" s="24">
        <v>44743</v>
      </c>
      <c r="E368" s="25">
        <f>IF(ISBLANK(table!G368),NA(),table!G368)</f>
        <v>85214</v>
      </c>
      <c r="F368" s="25" t="e">
        <f>IFERROR(IF(AND(ISERROR($E369),ISERROR(INDEX(RestSAF!E$2:E$251,MATCH(RestSA!$C368,RestSAF!$A$2:$A$251,0)))),$E368,INDEX(RestSAF!E$2:E$251,MATCH(RestSA!$C368,RestSAF!$A$2:$A$251,0))),NA())</f>
        <v>#N/A</v>
      </c>
      <c r="G368" s="25" t="e">
        <f>IFERROR(IF(AND(ISERROR($E369),ISERROR(INDEX(RestSAF!C$2:C$251,MATCH(RestSA!$C368,RestSAF!$A$2:$A$251,0)))),$E368,INDEX(RestSAF!C$2:C$251,MATCH(RestSA!$C368,RestSAF!$A$2:$A$251,0))),NA())</f>
        <v>#N/A</v>
      </c>
      <c r="H368" s="26" t="e">
        <f>IFERROR(IF(AND(ISERROR($E369),ISERROR(INDEX(RestSAF!B$2:B$251,MATCH(RestSA!$C368,RestSAF!$A$2:$A$251,0)))),$E368,INDEX(RestSAF!B$2:B$251,MATCH(RestSA!$C368,RestSAF!$A$2:$A$251,0))),NA())</f>
        <v>#N/A</v>
      </c>
      <c r="I368" s="25" t="e">
        <f>IFERROR(IF(AND(ISERROR($E369),ISERROR(INDEX(RestSAF!D$2:D$251,MATCH(RestSA!$C368,RestSAF!$A$2:$A$251,0)))),$E368,INDEX(RestSAF!D$2:D$251,MATCH(RestSA!$C368,RestSAF!$A$2:$A$251,0))),NA())</f>
        <v>#N/A</v>
      </c>
      <c r="J368" s="25" t="e">
        <f>IFERROR(IF(AND(ISERROR($E369),ISERROR(INDEX(RestSAF!F$2:F$251,MATCH(RestSA!$C368,RestSAF!$A$2:$A$251,0)))),$E368,INDEX(RestSAF!F$2:F$251,MATCH(RestSA!$C368,RestSAF!$A$2:$A$251,0))),NA())</f>
        <v>#N/A</v>
      </c>
      <c r="K368" s="25" t="e">
        <f t="shared" si="23"/>
        <v>#N/A</v>
      </c>
      <c r="L368" s="26" t="e">
        <f t="shared" si="24"/>
        <v>#N/A</v>
      </c>
      <c r="M368" s="25" t="e">
        <f t="shared" si="25"/>
        <v>#N/A</v>
      </c>
      <c r="N368" s="56" t="e">
        <f>M368/GrocerySA!I368</f>
        <v>#N/A</v>
      </c>
      <c r="O368" s="25" t="e">
        <f>K368+GrocerySA!K368</f>
        <v>#N/A</v>
      </c>
      <c r="P368" s="26" t="e">
        <f>L368+GrocerySA!L368</f>
        <v>#N/A</v>
      </c>
      <c r="Q368" s="25" t="e">
        <f>M368+GrocerySA!M368</f>
        <v>#N/A</v>
      </c>
      <c r="R368" s="56">
        <f>E368+GrocerySA!E368</f>
        <v>156042</v>
      </c>
      <c r="AD368" s="28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</row>
    <row r="369" spans="1:44" x14ac:dyDescent="0.25">
      <c r="A369" s="23">
        <f t="shared" si="18"/>
        <v>8</v>
      </c>
      <c r="B369" s="23">
        <f t="shared" si="19"/>
        <v>2022</v>
      </c>
      <c r="C369" s="23">
        <v>368</v>
      </c>
      <c r="D369" s="24">
        <v>44774</v>
      </c>
      <c r="E369" s="25">
        <f>IF(ISBLANK(table!G369),NA(),table!G369)</f>
        <v>87305</v>
      </c>
      <c r="F369" s="25" t="e">
        <f>IFERROR(IF(AND(ISERROR($E370),ISERROR(INDEX(RestSAF!E$2:E$251,MATCH(RestSA!$C369,RestSAF!$A$2:$A$251,0)))),$E369,INDEX(RestSAF!E$2:E$251,MATCH(RestSA!$C369,RestSAF!$A$2:$A$251,0))),NA())</f>
        <v>#N/A</v>
      </c>
      <c r="G369" s="25" t="e">
        <f>IFERROR(IF(AND(ISERROR($E370),ISERROR(INDEX(RestSAF!C$2:C$251,MATCH(RestSA!$C369,RestSAF!$A$2:$A$251,0)))),$E369,INDEX(RestSAF!C$2:C$251,MATCH(RestSA!$C369,RestSAF!$A$2:$A$251,0))),NA())</f>
        <v>#N/A</v>
      </c>
      <c r="H369" s="26" t="e">
        <f>IFERROR(IF(AND(ISERROR($E370),ISERROR(INDEX(RestSAF!B$2:B$251,MATCH(RestSA!$C369,RestSAF!$A$2:$A$251,0)))),$E369,INDEX(RestSAF!B$2:B$251,MATCH(RestSA!$C369,RestSAF!$A$2:$A$251,0))),NA())</f>
        <v>#N/A</v>
      </c>
      <c r="I369" s="25" t="e">
        <f>IFERROR(IF(AND(ISERROR($E370),ISERROR(INDEX(RestSAF!D$2:D$251,MATCH(RestSA!$C369,RestSAF!$A$2:$A$251,0)))),$E369,INDEX(RestSAF!D$2:D$251,MATCH(RestSA!$C369,RestSAF!$A$2:$A$251,0))),NA())</f>
        <v>#N/A</v>
      </c>
      <c r="J369" s="25" t="e">
        <f>IFERROR(IF(AND(ISERROR($E370),ISERROR(INDEX(RestSAF!F$2:F$251,MATCH(RestSA!$C369,RestSAF!$A$2:$A$251,0)))),$E369,INDEX(RestSAF!F$2:F$251,MATCH(RestSA!$C369,RestSAF!$A$2:$A$251,0))),NA())</f>
        <v>#N/A</v>
      </c>
      <c r="K369" s="25" t="e">
        <f t="shared" si="23"/>
        <v>#N/A</v>
      </c>
      <c r="L369" s="26" t="e">
        <f t="shared" si="24"/>
        <v>#N/A</v>
      </c>
      <c r="M369" s="25" t="e">
        <f t="shared" si="25"/>
        <v>#N/A</v>
      </c>
      <c r="N369" s="56" t="e">
        <f>M369/GrocerySA!I369</f>
        <v>#N/A</v>
      </c>
      <c r="O369" s="25" t="e">
        <f>K369+GrocerySA!K369</f>
        <v>#N/A</v>
      </c>
      <c r="P369" s="26" t="e">
        <f>L369+GrocerySA!L369</f>
        <v>#N/A</v>
      </c>
      <c r="Q369" s="25" t="e">
        <f>M369+GrocerySA!M369</f>
        <v>#N/A</v>
      </c>
      <c r="R369" s="56">
        <f>E369+GrocerySA!E369</f>
        <v>158349</v>
      </c>
      <c r="AD369" s="28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</row>
    <row r="370" spans="1:44" x14ac:dyDescent="0.25">
      <c r="A370" s="23">
        <f t="shared" si="18"/>
        <v>9</v>
      </c>
      <c r="B370" s="23">
        <f t="shared" si="19"/>
        <v>2022</v>
      </c>
      <c r="C370" s="23">
        <v>369</v>
      </c>
      <c r="D370" s="24">
        <v>44805</v>
      </c>
      <c r="E370" s="25">
        <f>IF(ISBLANK(table!G370),NA(),table!G370)</f>
        <v>88196</v>
      </c>
      <c r="F370" s="25" t="e">
        <f>IFERROR(IF(AND(ISERROR($E371),ISERROR(INDEX(RestSAF!E$2:E$251,MATCH(RestSA!$C370,RestSAF!$A$2:$A$251,0)))),$E370,INDEX(RestSAF!E$2:E$251,MATCH(RestSA!$C370,RestSAF!$A$2:$A$251,0))),NA())</f>
        <v>#N/A</v>
      </c>
      <c r="G370" s="25" t="e">
        <f>IFERROR(IF(AND(ISERROR($E371),ISERROR(INDEX(RestSAF!C$2:C$251,MATCH(RestSA!$C370,RestSAF!$A$2:$A$251,0)))),$E370,INDEX(RestSAF!C$2:C$251,MATCH(RestSA!$C370,RestSAF!$A$2:$A$251,0))),NA())</f>
        <v>#N/A</v>
      </c>
      <c r="H370" s="26" t="e">
        <f>IFERROR(IF(AND(ISERROR($E371),ISERROR(INDEX(RestSAF!B$2:B$251,MATCH(RestSA!$C370,RestSAF!$A$2:$A$251,0)))),$E370,INDEX(RestSAF!B$2:B$251,MATCH(RestSA!$C370,RestSAF!$A$2:$A$251,0))),NA())</f>
        <v>#N/A</v>
      </c>
      <c r="I370" s="25" t="e">
        <f>IFERROR(IF(AND(ISERROR($E371),ISERROR(INDEX(RestSAF!D$2:D$251,MATCH(RestSA!$C370,RestSAF!$A$2:$A$251,0)))),$E370,INDEX(RestSAF!D$2:D$251,MATCH(RestSA!$C370,RestSAF!$A$2:$A$251,0))),NA())</f>
        <v>#N/A</v>
      </c>
      <c r="J370" s="25" t="e">
        <f>IFERROR(IF(AND(ISERROR($E371),ISERROR(INDEX(RestSAF!F$2:F$251,MATCH(RestSA!$C370,RestSAF!$A$2:$A$251,0)))),$E370,INDEX(RestSAF!F$2:F$251,MATCH(RestSA!$C370,RestSAF!$A$2:$A$251,0))),NA())</f>
        <v>#N/A</v>
      </c>
      <c r="K370" s="25" t="e">
        <f t="shared" si="23"/>
        <v>#N/A</v>
      </c>
      <c r="L370" s="26" t="e">
        <f t="shared" si="24"/>
        <v>#N/A</v>
      </c>
      <c r="M370" s="25" t="e">
        <f t="shared" si="25"/>
        <v>#N/A</v>
      </c>
      <c r="N370" s="56" t="e">
        <f>M370/GrocerySA!I370</f>
        <v>#N/A</v>
      </c>
      <c r="O370" s="25" t="e">
        <f>K370+GrocerySA!K370</f>
        <v>#N/A</v>
      </c>
      <c r="P370" s="26" t="e">
        <f>L370+GrocerySA!L370</f>
        <v>#N/A</v>
      </c>
      <c r="Q370" s="25" t="e">
        <f>M370+GrocerySA!M370</f>
        <v>#N/A</v>
      </c>
      <c r="R370" s="56">
        <f>E370+GrocerySA!E370</f>
        <v>159857</v>
      </c>
      <c r="S370" s="57"/>
      <c r="AD370" s="28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</row>
    <row r="371" spans="1:44" x14ac:dyDescent="0.25">
      <c r="A371" s="23">
        <f t="shared" si="18"/>
        <v>10</v>
      </c>
      <c r="B371" s="23">
        <f t="shared" si="19"/>
        <v>2022</v>
      </c>
      <c r="C371" s="23">
        <v>370</v>
      </c>
      <c r="D371" s="24">
        <v>44835</v>
      </c>
      <c r="E371" s="25">
        <f>IF(ISBLANK(table!G371),NA(),table!G371)</f>
        <v>89261</v>
      </c>
      <c r="F371" s="25" t="e">
        <f>IFERROR(IF(AND(ISERROR($E372),ISERROR(INDEX(RestSAF!E$2:E$251,MATCH(RestSA!$C371,RestSAF!$A$2:$A$251,0)))),$E371,INDEX(RestSAF!E$2:E$251,MATCH(RestSA!$C371,RestSAF!$A$2:$A$251,0))),NA())</f>
        <v>#N/A</v>
      </c>
      <c r="G371" s="25" t="e">
        <f>IFERROR(IF(AND(ISERROR($E372),ISERROR(INDEX(RestSAF!C$2:C$251,MATCH(RestSA!$C371,RestSAF!$A$2:$A$251,0)))),$E371,INDEX(RestSAF!C$2:C$251,MATCH(RestSA!$C371,RestSAF!$A$2:$A$251,0))),NA())</f>
        <v>#N/A</v>
      </c>
      <c r="H371" s="26" t="e">
        <f>IFERROR(IF(AND(ISERROR($E372),ISERROR(INDEX(RestSAF!B$2:B$251,MATCH(RestSA!$C371,RestSAF!$A$2:$A$251,0)))),$E371,INDEX(RestSAF!B$2:B$251,MATCH(RestSA!$C371,RestSAF!$A$2:$A$251,0))),NA())</f>
        <v>#N/A</v>
      </c>
      <c r="I371" s="25" t="e">
        <f>IFERROR(IF(AND(ISERROR($E372),ISERROR(INDEX(RestSAF!D$2:D$251,MATCH(RestSA!$C371,RestSAF!$A$2:$A$251,0)))),$E371,INDEX(RestSAF!D$2:D$251,MATCH(RestSA!$C371,RestSAF!$A$2:$A$251,0))),NA())</f>
        <v>#N/A</v>
      </c>
      <c r="J371" s="25" t="e">
        <f>IFERROR(IF(AND(ISERROR($E372),ISERROR(INDEX(RestSAF!F$2:F$251,MATCH(RestSA!$C371,RestSAF!$A$2:$A$251,0)))),$E371,INDEX(RestSAF!F$2:F$251,MATCH(RestSA!$C371,RestSAF!$A$2:$A$251,0))),NA())</f>
        <v>#N/A</v>
      </c>
      <c r="K371" s="25" t="e">
        <f t="shared" si="23"/>
        <v>#N/A</v>
      </c>
      <c r="L371" s="26" t="e">
        <f t="shared" si="24"/>
        <v>#N/A</v>
      </c>
      <c r="M371" s="25" t="e">
        <f t="shared" si="25"/>
        <v>#N/A</v>
      </c>
      <c r="N371" s="56" t="e">
        <f>M371/GrocerySA!I371</f>
        <v>#N/A</v>
      </c>
      <c r="O371" s="25" t="e">
        <f>K371+GrocerySA!K371</f>
        <v>#N/A</v>
      </c>
      <c r="P371" s="26" t="e">
        <f>L371+GrocerySA!L371</f>
        <v>#N/A</v>
      </c>
      <c r="Q371" s="25" t="e">
        <f>M371+GrocerySA!M371</f>
        <v>#N/A</v>
      </c>
      <c r="R371" s="56">
        <f>E371+GrocerySA!E371</f>
        <v>161795</v>
      </c>
      <c r="AD371" s="28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</row>
    <row r="372" spans="1:44" x14ac:dyDescent="0.25">
      <c r="A372" s="23">
        <f t="shared" si="18"/>
        <v>11</v>
      </c>
      <c r="B372" s="23">
        <f t="shared" si="19"/>
        <v>2022</v>
      </c>
      <c r="C372" s="23">
        <v>371</v>
      </c>
      <c r="D372" s="24">
        <v>44866</v>
      </c>
      <c r="E372" s="25">
        <f>IF(ISBLANK(table!G372),NA(),table!G372)</f>
        <v>89083</v>
      </c>
      <c r="F372" s="25" t="e">
        <f>IFERROR(IF(AND(ISERROR($E373),ISERROR(INDEX(RestSAF!E$2:E$251,MATCH(RestSA!$C372,RestSAF!$A$2:$A$251,0)))),$E372,INDEX(RestSAF!E$2:E$251,MATCH(RestSA!$C372,RestSAF!$A$2:$A$251,0))),NA())</f>
        <v>#N/A</v>
      </c>
      <c r="G372" s="25" t="e">
        <f>IFERROR(IF(AND(ISERROR($E373),ISERROR(INDEX(RestSAF!C$2:C$251,MATCH(RestSA!$C372,RestSAF!$A$2:$A$251,0)))),$E372,INDEX(RestSAF!C$2:C$251,MATCH(RestSA!$C372,RestSAF!$A$2:$A$251,0))),NA())</f>
        <v>#N/A</v>
      </c>
      <c r="H372" s="26" t="e">
        <f>IFERROR(IF(AND(ISERROR($E373),ISERROR(INDEX(RestSAF!B$2:B$251,MATCH(RestSA!$C372,RestSAF!$A$2:$A$251,0)))),$E372,INDEX(RestSAF!B$2:B$251,MATCH(RestSA!$C372,RestSAF!$A$2:$A$251,0))),NA())</f>
        <v>#N/A</v>
      </c>
      <c r="I372" s="25" t="e">
        <f>IFERROR(IF(AND(ISERROR($E373),ISERROR(INDEX(RestSAF!D$2:D$251,MATCH(RestSA!$C372,RestSAF!$A$2:$A$251,0)))),$E372,INDEX(RestSAF!D$2:D$251,MATCH(RestSA!$C372,RestSAF!$A$2:$A$251,0))),NA())</f>
        <v>#N/A</v>
      </c>
      <c r="J372" s="25" t="e">
        <f>IFERROR(IF(AND(ISERROR($E373),ISERROR(INDEX(RestSAF!F$2:F$251,MATCH(RestSA!$C372,RestSAF!$A$2:$A$251,0)))),$E372,INDEX(RestSAF!F$2:F$251,MATCH(RestSA!$C372,RestSAF!$A$2:$A$251,0))),NA())</f>
        <v>#N/A</v>
      </c>
      <c r="K372" s="25" t="e">
        <f t="shared" si="23"/>
        <v>#N/A</v>
      </c>
      <c r="L372" s="26" t="e">
        <f t="shared" si="24"/>
        <v>#N/A</v>
      </c>
      <c r="M372" s="25" t="e">
        <f t="shared" si="25"/>
        <v>#N/A</v>
      </c>
      <c r="N372" s="56" t="e">
        <f>M372/GrocerySA!I372</f>
        <v>#N/A</v>
      </c>
      <c r="O372" s="25" t="e">
        <f>K372+GrocerySA!K372</f>
        <v>#N/A</v>
      </c>
      <c r="P372" s="26" t="e">
        <f>L372+GrocerySA!L372</f>
        <v>#N/A</v>
      </c>
      <c r="Q372" s="25" t="e">
        <f>M372+GrocerySA!M372</f>
        <v>#N/A</v>
      </c>
      <c r="R372" s="56">
        <f>E372+GrocerySA!E372</f>
        <v>162033</v>
      </c>
      <c r="AD372" s="28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</row>
    <row r="373" spans="1:44" x14ac:dyDescent="0.25">
      <c r="A373" s="23">
        <f t="shared" si="18"/>
        <v>12</v>
      </c>
      <c r="B373" s="23">
        <f t="shared" si="19"/>
        <v>2022</v>
      </c>
      <c r="C373" s="23">
        <v>372</v>
      </c>
      <c r="D373" s="24">
        <v>44896</v>
      </c>
      <c r="E373" s="25">
        <f>IF(ISBLANK(table!G373),NA(),table!G373)</f>
        <v>89785</v>
      </c>
      <c r="F373" s="25" t="e">
        <f>IFERROR(IF(AND(ISERROR($E374),ISERROR(INDEX(RestSAF!E$2:E$251,MATCH(RestSA!$C373,RestSAF!$A$2:$A$251,0)))),$E373,INDEX(RestSAF!E$2:E$251,MATCH(RestSA!$C373,RestSAF!$A$2:$A$251,0))),NA())</f>
        <v>#N/A</v>
      </c>
      <c r="G373" s="25" t="e">
        <f>IFERROR(IF(AND(ISERROR($E374),ISERROR(INDEX(RestSAF!C$2:C$251,MATCH(RestSA!$C373,RestSAF!$A$2:$A$251,0)))),$E373,INDEX(RestSAF!C$2:C$251,MATCH(RestSA!$C373,RestSAF!$A$2:$A$251,0))),NA())</f>
        <v>#N/A</v>
      </c>
      <c r="H373" s="26" t="e">
        <f>IFERROR(IF(AND(ISERROR($E374),ISERROR(INDEX(RestSAF!B$2:B$251,MATCH(RestSA!$C373,RestSAF!$A$2:$A$251,0)))),$E373,INDEX(RestSAF!B$2:B$251,MATCH(RestSA!$C373,RestSAF!$A$2:$A$251,0))),NA())</f>
        <v>#N/A</v>
      </c>
      <c r="I373" s="25" t="e">
        <f>IFERROR(IF(AND(ISERROR($E374),ISERROR(INDEX(RestSAF!D$2:D$251,MATCH(RestSA!$C373,RestSAF!$A$2:$A$251,0)))),$E373,INDEX(RestSAF!D$2:D$251,MATCH(RestSA!$C373,RestSAF!$A$2:$A$251,0))),NA())</f>
        <v>#N/A</v>
      </c>
      <c r="J373" s="25" t="e">
        <f>IFERROR(IF(AND(ISERROR($E374),ISERROR(INDEX(RestSAF!F$2:F$251,MATCH(RestSA!$C373,RestSAF!$A$2:$A$251,0)))),$E373,INDEX(RestSAF!F$2:F$251,MATCH(RestSA!$C373,RestSAF!$A$2:$A$251,0))),NA())</f>
        <v>#N/A</v>
      </c>
      <c r="K373" s="25" t="e">
        <f t="shared" si="23"/>
        <v>#N/A</v>
      </c>
      <c r="L373" s="26" t="e">
        <f t="shared" si="24"/>
        <v>#N/A</v>
      </c>
      <c r="M373" s="25" t="e">
        <f t="shared" si="25"/>
        <v>#N/A</v>
      </c>
      <c r="N373" s="56" t="e">
        <f>M373/GrocerySA!I373</f>
        <v>#N/A</v>
      </c>
      <c r="O373" s="25" t="e">
        <f>K373+GrocerySA!K373</f>
        <v>#N/A</v>
      </c>
      <c r="P373" s="26" t="e">
        <f>L373+GrocerySA!L373</f>
        <v>#N/A</v>
      </c>
      <c r="Q373" s="25" t="e">
        <f>M373+GrocerySA!M373</f>
        <v>#N/A</v>
      </c>
      <c r="R373" s="56">
        <f>E373+GrocerySA!E373</f>
        <v>162376</v>
      </c>
      <c r="AD373" s="28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</row>
    <row r="374" spans="1:44" x14ac:dyDescent="0.25">
      <c r="A374" s="23">
        <f t="shared" ref="A374:A397" si="26">MONTH(D374)</f>
        <v>1</v>
      </c>
      <c r="B374" s="23">
        <f t="shared" ref="B374:B397" si="27">YEAR(D374)</f>
        <v>2023</v>
      </c>
      <c r="C374" s="23">
        <v>373</v>
      </c>
      <c r="D374" s="24">
        <v>44927</v>
      </c>
      <c r="E374" s="25">
        <f>IF(ISBLANK(table!G374),NA(),table!G374)</f>
        <v>94789</v>
      </c>
      <c r="F374" s="25" t="e">
        <f>IFERROR(IF(AND(ISERROR($E375),ISERROR(INDEX(RestSAF!E$2:E$251,MATCH(RestSA!$C374,RestSAF!$A$2:$A$251,0)))),$E374,INDEX(RestSAF!E$2:E$251,MATCH(RestSA!$C374,RestSAF!$A$2:$A$251,0))),NA())</f>
        <v>#N/A</v>
      </c>
      <c r="G374" s="25" t="e">
        <f>IFERROR(IF(AND(ISERROR($E375),ISERROR(INDEX(RestSAF!C$2:C$251,MATCH(RestSA!$C374,RestSAF!$A$2:$A$251,0)))),$E374,INDEX(RestSAF!C$2:C$251,MATCH(RestSA!$C374,RestSAF!$A$2:$A$251,0))),NA())</f>
        <v>#N/A</v>
      </c>
      <c r="H374" s="26" t="e">
        <f>IFERROR(IF(AND(ISERROR($E375),ISERROR(INDEX(RestSAF!B$2:B$251,MATCH(RestSA!$C374,RestSAF!$A$2:$A$251,0)))),$E374,INDEX(RestSAF!B$2:B$251,MATCH(RestSA!$C374,RestSAF!$A$2:$A$251,0))),NA())</f>
        <v>#N/A</v>
      </c>
      <c r="I374" s="25" t="e">
        <f>IFERROR(IF(AND(ISERROR($E375),ISERROR(INDEX(RestSAF!D$2:D$251,MATCH(RestSA!$C374,RestSAF!$A$2:$A$251,0)))),$E374,INDEX(RestSAF!D$2:D$251,MATCH(RestSA!$C374,RestSAF!$A$2:$A$251,0))),NA())</f>
        <v>#N/A</v>
      </c>
      <c r="J374" s="25" t="e">
        <f>IFERROR(IF(AND(ISERROR($E375),ISERROR(INDEX(RestSAF!F$2:F$251,MATCH(RestSA!$C374,RestSAF!$A$2:$A$251,0)))),$E374,INDEX(RestSAF!F$2:F$251,MATCH(RestSA!$C374,RestSAF!$A$2:$A$251,0))),NA())</f>
        <v>#N/A</v>
      </c>
      <c r="K374" s="25" t="e">
        <f t="shared" ref="K374:K397" si="28">IF(ISERROR(E374=H374),AVERAGE(H374:I374),H374)</f>
        <v>#N/A</v>
      </c>
      <c r="L374" s="26" t="e">
        <f t="shared" si="24"/>
        <v>#N/A</v>
      </c>
      <c r="M374" s="25" t="e">
        <f t="shared" si="25"/>
        <v>#N/A</v>
      </c>
      <c r="N374" s="56" t="e">
        <f>M374/GrocerySA!I374</f>
        <v>#N/A</v>
      </c>
      <c r="O374" s="25" t="e">
        <f>K374+GrocerySA!K374</f>
        <v>#N/A</v>
      </c>
      <c r="P374" s="26" t="e">
        <f>L374+GrocerySA!L374</f>
        <v>#N/A</v>
      </c>
      <c r="Q374" s="25" t="e">
        <f>M374+GrocerySA!M374</f>
        <v>#N/A</v>
      </c>
      <c r="R374" s="56">
        <f>E374+GrocerySA!E374</f>
        <v>166931</v>
      </c>
    </row>
    <row r="375" spans="1:44" x14ac:dyDescent="0.25">
      <c r="A375" s="23">
        <f t="shared" si="26"/>
        <v>2</v>
      </c>
      <c r="B375" s="23">
        <f t="shared" si="27"/>
        <v>2023</v>
      </c>
      <c r="C375" s="23">
        <v>374</v>
      </c>
      <c r="D375" s="24">
        <v>44958</v>
      </c>
      <c r="E375" s="25">
        <f>IF(ISBLANK(table!G375),NA(),table!G375)</f>
        <v>92740</v>
      </c>
      <c r="F375" s="25">
        <f>IFERROR(IF(AND(ISERROR($E376),ISERROR(INDEX(RestSAF!E$2:E$251,MATCH(RestSA!$C375,RestSAF!$A$2:$A$251,0)))),$E375,INDEX(RestSAF!E$2:E$251,MATCH(RestSA!$C375,RestSAF!$A$2:$A$251,0))),NA())</f>
        <v>92740</v>
      </c>
      <c r="G375" s="25">
        <f>IFERROR(IF(AND(ISERROR($E376),ISERROR(INDEX(RestSAF!C$2:C$251,MATCH(RestSA!$C375,RestSAF!$A$2:$A$251,0)))),$E375,INDEX(RestSAF!C$2:C$251,MATCH(RestSA!$C375,RestSAF!$A$2:$A$251,0))),NA())</f>
        <v>92740</v>
      </c>
      <c r="H375" s="26">
        <f>IFERROR(IF(AND(ISERROR($E376),ISERROR(INDEX(RestSAF!B$2:B$251,MATCH(RestSA!$C375,RestSAF!$A$2:$A$251,0)))),$E375,INDEX(RestSAF!B$2:B$251,MATCH(RestSA!$C375,RestSAF!$A$2:$A$251,0))),NA())</f>
        <v>92740</v>
      </c>
      <c r="I375" s="25">
        <f>IFERROR(IF(AND(ISERROR($E376),ISERROR(INDEX(RestSAF!D$2:D$251,MATCH(RestSA!$C375,RestSAF!$A$2:$A$251,0)))),$E375,INDEX(RestSAF!D$2:D$251,MATCH(RestSA!$C375,RestSAF!$A$2:$A$251,0))),NA())</f>
        <v>92740</v>
      </c>
      <c r="J375" s="25">
        <f>IFERROR(IF(AND(ISERROR($E376),ISERROR(INDEX(RestSAF!F$2:F$251,MATCH(RestSA!$C375,RestSAF!$A$2:$A$251,0)))),$E375,INDEX(RestSAF!F$2:F$251,MATCH(RestSA!$C375,RestSAF!$A$2:$A$251,0))),NA())</f>
        <v>92740</v>
      </c>
      <c r="K375" s="25">
        <f t="shared" si="28"/>
        <v>92740</v>
      </c>
      <c r="L375" s="26">
        <f t="shared" si="24"/>
        <v>92740</v>
      </c>
      <c r="M375" s="25">
        <f t="shared" si="25"/>
        <v>92740</v>
      </c>
      <c r="N375" s="56">
        <f>M375/GrocerySA!I375</f>
        <v>1.278467052660601</v>
      </c>
      <c r="O375" s="25">
        <f>K375+GrocerySA!K375</f>
        <v>165280</v>
      </c>
      <c r="P375" s="26">
        <f>L375+GrocerySA!L375</f>
        <v>165280</v>
      </c>
      <c r="Q375" s="25">
        <f>M375+GrocerySA!M375</f>
        <v>165280</v>
      </c>
      <c r="R375" s="56">
        <f>E375+GrocerySA!E375</f>
        <v>165280</v>
      </c>
    </row>
    <row r="376" spans="1:44" x14ac:dyDescent="0.25">
      <c r="A376" s="23">
        <f t="shared" si="26"/>
        <v>3</v>
      </c>
      <c r="B376" s="23">
        <f t="shared" si="27"/>
        <v>2023</v>
      </c>
      <c r="C376" s="23">
        <v>375</v>
      </c>
      <c r="D376" s="24">
        <v>44986</v>
      </c>
      <c r="E376" s="25" t="e">
        <f>IF(ISBLANK(table!G376),NA(),table!G376)</f>
        <v>#N/A</v>
      </c>
      <c r="F376" s="25">
        <f>IFERROR(IF(AND(ISERROR($E377),ISERROR(INDEX(RestSAF!E$2:E$251,MATCH(RestSA!$C376,RestSAF!$A$2:$A$251,0)))),$E376,INDEX(RestSAF!E$2:E$251,MATCH(RestSA!$C376,RestSAF!$A$2:$A$251,0))),NA())</f>
        <v>87034.067028428297</v>
      </c>
      <c r="G376" s="25">
        <f>IFERROR(IF(AND(ISERROR($E377),ISERROR(INDEX(RestSAF!C$2:C$251,MATCH(RestSA!$C376,RestSAF!$A$2:$A$251,0)))),$E376,INDEX(RestSAF!C$2:C$251,MATCH(RestSA!$C376,RestSAF!$A$2:$A$251,0))),NA())</f>
        <v>88103.755883793303</v>
      </c>
      <c r="H376" s="26">
        <f>IFERROR(IF(AND(ISERROR($E377),ISERROR(INDEX(RestSAF!B$2:B$251,MATCH(RestSA!$C376,RestSAF!$A$2:$A$251,0)))),$E376,INDEX(RestSAF!B$2:B$251,MATCH(RestSA!$C376,RestSAF!$A$2:$A$251,0))),NA())</f>
        <v>90124.446232104601</v>
      </c>
      <c r="I376" s="25">
        <f>IFERROR(IF(AND(ISERROR($E377),ISERROR(INDEX(RestSAF!D$2:D$251,MATCH(RestSA!$C376,RestSAF!$A$2:$A$251,0)))),$E376,INDEX(RestSAF!D$2:D$251,MATCH(RestSA!$C376,RestSAF!$A$2:$A$251,0))),NA())</f>
        <v>92145.1365804159</v>
      </c>
      <c r="J376" s="25">
        <f>IFERROR(IF(AND(ISERROR($E377),ISERROR(INDEX(RestSAF!F$2:F$251,MATCH(RestSA!$C376,RestSAF!$A$2:$A$251,0)))),$E376,INDEX(RestSAF!F$2:F$251,MATCH(RestSA!$C376,RestSAF!$A$2:$A$251,0))),NA())</f>
        <v>93214.825435780906</v>
      </c>
      <c r="K376" s="25">
        <f t="shared" si="28"/>
        <v>91134.79140626025</v>
      </c>
      <c r="L376" s="26">
        <f t="shared" si="24"/>
        <v>92145.1365804159</v>
      </c>
      <c r="M376" s="25">
        <f t="shared" si="25"/>
        <v>93214.825435780906</v>
      </c>
      <c r="N376" s="56">
        <f>M376/GrocerySA!I376</f>
        <v>1.3074025355953567</v>
      </c>
      <c r="O376" s="25">
        <f>K376+GrocerySA!K376</f>
        <v>163301.67079918331</v>
      </c>
      <c r="P376" s="26">
        <f>L376+GrocerySA!L376</f>
        <v>165181.17113985657</v>
      </c>
      <c r="Q376" s="25">
        <f>M376+GrocerySA!M376</f>
        <v>167989.17032825679</v>
      </c>
      <c r="R376" s="56" t="e">
        <f>E376+GrocerySA!E376</f>
        <v>#N/A</v>
      </c>
    </row>
    <row r="377" spans="1:44" x14ac:dyDescent="0.25">
      <c r="A377" s="23">
        <f t="shared" si="26"/>
        <v>4</v>
      </c>
      <c r="B377" s="23">
        <f t="shared" si="27"/>
        <v>2023</v>
      </c>
      <c r="C377" s="23">
        <v>376</v>
      </c>
      <c r="D377" s="24">
        <v>45017</v>
      </c>
      <c r="E377" s="25" t="e">
        <f>IF(ISBLANK(table!G377),NA(),table!G377)</f>
        <v>#N/A</v>
      </c>
      <c r="F377" s="25">
        <f>IFERROR(IF(AND(ISERROR($E378),ISERROR(INDEX(RestSAF!E$2:E$251,MATCH(RestSA!$C377,RestSAF!$A$2:$A$251,0)))),$E377,INDEX(RestSAF!E$2:E$251,MATCH(RestSA!$C377,RestSAF!$A$2:$A$251,0))),NA())</f>
        <v>84862.353870035498</v>
      </c>
      <c r="G377" s="25">
        <f>IFERROR(IF(AND(ISERROR($E378),ISERROR(INDEX(RestSAF!C$2:C$251,MATCH(RestSA!$C377,RestSAF!$A$2:$A$251,0)))),$E377,INDEX(RestSAF!C$2:C$251,MATCH(RestSA!$C377,RestSAF!$A$2:$A$251,0))),NA())</f>
        <v>86698.000956864693</v>
      </c>
      <c r="H377" s="26">
        <f>IFERROR(IF(AND(ISERROR($E378),ISERROR(INDEX(RestSAF!B$2:B$251,MATCH(RestSA!$C377,RestSAF!$A$2:$A$251,0)))),$E377,INDEX(RestSAF!B$2:B$251,MATCH(RestSA!$C377,RestSAF!$A$2:$A$251,0))),NA())</f>
        <v>90165.620847132406</v>
      </c>
      <c r="I377" s="25">
        <f>IFERROR(IF(AND(ISERROR($E378),ISERROR(INDEX(RestSAF!D$2:D$251,MATCH(RestSA!$C377,RestSAF!$A$2:$A$251,0)))),$E377,INDEX(RestSAF!D$2:D$251,MATCH(RestSA!$C377,RestSAF!$A$2:$A$251,0))),NA())</f>
        <v>93633.240737400105</v>
      </c>
      <c r="J377" s="25">
        <f>IFERROR(IF(AND(ISERROR($E378),ISERROR(INDEX(RestSAF!F$2:F$251,MATCH(RestSA!$C377,RestSAF!$A$2:$A$251,0)))),$E377,INDEX(RestSAF!F$2:F$251,MATCH(RestSA!$C377,RestSAF!$A$2:$A$251,0))),NA())</f>
        <v>95468.887824229299</v>
      </c>
      <c r="K377" s="25">
        <f t="shared" si="28"/>
        <v>91899.430792266256</v>
      </c>
      <c r="L377" s="26">
        <f t="shared" si="24"/>
        <v>93633.240737400105</v>
      </c>
      <c r="M377" s="25">
        <f t="shared" si="25"/>
        <v>95468.887824229299</v>
      </c>
      <c r="N377" s="56">
        <f>M377/GrocerySA!I377</f>
        <v>1.3337688511801316</v>
      </c>
      <c r="O377" s="25">
        <f>K377+GrocerySA!K377</f>
        <v>164417.17231127675</v>
      </c>
      <c r="P377" s="26">
        <f>L377+GrocerySA!L377</f>
        <v>167090.4381228828</v>
      </c>
      <c r="Q377" s="25">
        <f>M377+GrocerySA!M377</f>
        <v>170804.99694265641</v>
      </c>
      <c r="R377" s="56" t="e">
        <f>E377+GrocerySA!E377</f>
        <v>#N/A</v>
      </c>
    </row>
    <row r="378" spans="1:44" x14ac:dyDescent="0.25">
      <c r="A378" s="23">
        <f t="shared" si="26"/>
        <v>5</v>
      </c>
      <c r="B378" s="23">
        <f t="shared" si="27"/>
        <v>2023</v>
      </c>
      <c r="C378" s="23">
        <v>377</v>
      </c>
      <c r="D378" s="24">
        <v>45047</v>
      </c>
      <c r="E378" s="25" t="e">
        <f>IF(ISBLANK(table!G378),NA(),table!G378)</f>
        <v>#N/A</v>
      </c>
      <c r="F378" s="25">
        <f>IFERROR(IF(AND(ISERROR($E379),ISERROR(INDEX(RestSAF!E$2:E$251,MATCH(RestSA!$C378,RestSAF!$A$2:$A$251,0)))),$E378,INDEX(RestSAF!E$2:E$251,MATCH(RestSA!$C378,RestSAF!$A$2:$A$251,0))),NA())</f>
        <v>84755.368522609904</v>
      </c>
      <c r="G378" s="25">
        <f>IFERROR(IF(AND(ISERROR($E379),ISERROR(INDEX(RestSAF!C$2:C$251,MATCH(RestSA!$C378,RestSAF!$A$2:$A$251,0)))),$E378,INDEX(RestSAF!C$2:C$251,MATCH(RestSA!$C378,RestSAF!$A$2:$A$251,0))),NA())</f>
        <v>86938.4932375426</v>
      </c>
      <c r="H378" s="26">
        <f>IFERROR(IF(AND(ISERROR($E379),ISERROR(INDEX(RestSAF!B$2:B$251,MATCH(RestSA!$C378,RestSAF!$A$2:$A$251,0)))),$E378,INDEX(RestSAF!B$2:B$251,MATCH(RestSA!$C378,RestSAF!$A$2:$A$251,0))),NA())</f>
        <v>91062.513992268505</v>
      </c>
      <c r="I378" s="25">
        <f>IFERROR(IF(AND(ISERROR($E379),ISERROR(INDEX(RestSAF!D$2:D$251,MATCH(RestSA!$C378,RestSAF!$A$2:$A$251,0)))),$E378,INDEX(RestSAF!D$2:D$251,MATCH(RestSA!$C378,RestSAF!$A$2:$A$251,0))),NA())</f>
        <v>95186.534746994497</v>
      </c>
      <c r="J378" s="25">
        <f>IFERROR(IF(AND(ISERROR($E379),ISERROR(INDEX(RestSAF!F$2:F$251,MATCH(RestSA!$C378,RestSAF!$A$2:$A$251,0)))),$E378,INDEX(RestSAF!F$2:F$251,MATCH(RestSA!$C378,RestSAF!$A$2:$A$251,0))),NA())</f>
        <v>97369.659461927193</v>
      </c>
      <c r="K378" s="25">
        <f t="shared" si="28"/>
        <v>93124.524369631501</v>
      </c>
      <c r="L378" s="26">
        <f t="shared" si="24"/>
        <v>95186.534746994497</v>
      </c>
      <c r="M378" s="25">
        <f t="shared" si="25"/>
        <v>97369.659461927193</v>
      </c>
      <c r="N378" s="56">
        <f>M378/GrocerySA!I378</f>
        <v>1.3553778594882966</v>
      </c>
      <c r="O378" s="25">
        <f>K378+GrocerySA!K378</f>
        <v>165982.47124635032</v>
      </c>
      <c r="P378" s="26">
        <f>L378+GrocerySA!L378</f>
        <v>169062.93460558006</v>
      </c>
      <c r="Q378" s="25">
        <f>M378+GrocerySA!M378</f>
        <v>173282.96528424619</v>
      </c>
      <c r="R378" s="56" t="e">
        <f>E378+GrocerySA!E378</f>
        <v>#N/A</v>
      </c>
    </row>
    <row r="379" spans="1:44" x14ac:dyDescent="0.25">
      <c r="A379" s="23">
        <f t="shared" si="26"/>
        <v>6</v>
      </c>
      <c r="B379" s="23">
        <f t="shared" si="27"/>
        <v>2023</v>
      </c>
      <c r="C379" s="23">
        <v>378</v>
      </c>
      <c r="D379" s="24">
        <v>45078</v>
      </c>
      <c r="E379" s="25" t="e">
        <f>IF(ISBLANK(table!G379),NA(),table!G379)</f>
        <v>#N/A</v>
      </c>
      <c r="F379" s="25">
        <f>IFERROR(IF(AND(ISERROR($E380),ISERROR(INDEX(RestSAF!E$2:E$251,MATCH(RestSA!$C379,RestSAF!$A$2:$A$251,0)))),$E379,INDEX(RestSAF!E$2:E$251,MATCH(RestSA!$C379,RestSAF!$A$2:$A$251,0))),NA())</f>
        <v>84694.384860066202</v>
      </c>
      <c r="G379" s="25">
        <f>IFERROR(IF(AND(ISERROR($E380),ISERROR(INDEX(RestSAF!C$2:C$251,MATCH(RestSA!$C379,RestSAF!$A$2:$A$251,0)))),$E379,INDEX(RestSAF!C$2:C$251,MATCH(RestSA!$C379,RestSAF!$A$2:$A$251,0))),NA())</f>
        <v>87073.050698181003</v>
      </c>
      <c r="H379" s="26">
        <f>IFERROR(IF(AND(ISERROR($E380),ISERROR(INDEX(RestSAF!B$2:B$251,MATCH(RestSA!$C379,RestSAF!$A$2:$A$251,0)))),$E379,INDEX(RestSAF!B$2:B$251,MATCH(RestSA!$C379,RestSAF!$A$2:$A$251,0))),NA())</f>
        <v>91566.457427464193</v>
      </c>
      <c r="I379" s="25">
        <f>IFERROR(IF(AND(ISERROR($E380),ISERROR(INDEX(RestSAF!D$2:D$251,MATCH(RestSA!$C379,RestSAF!$A$2:$A$251,0)))),$E379,INDEX(RestSAF!D$2:D$251,MATCH(RestSA!$C379,RestSAF!$A$2:$A$251,0))),NA())</f>
        <v>96059.864156747397</v>
      </c>
      <c r="J379" s="25">
        <f>IFERROR(IF(AND(ISERROR($E380),ISERROR(INDEX(RestSAF!F$2:F$251,MATCH(RestSA!$C379,RestSAF!$A$2:$A$251,0)))),$E379,INDEX(RestSAF!F$2:F$251,MATCH(RestSA!$C379,RestSAF!$A$2:$A$251,0))),NA())</f>
        <v>98438.529994862198</v>
      </c>
      <c r="K379" s="25">
        <f t="shared" si="28"/>
        <v>93813.160792105802</v>
      </c>
      <c r="L379" s="26">
        <f t="shared" si="24"/>
        <v>96059.864156747397</v>
      </c>
      <c r="M379" s="25">
        <f t="shared" si="25"/>
        <v>98438.529994862198</v>
      </c>
      <c r="N379" s="56">
        <f>M379/GrocerySA!I379</f>
        <v>1.3642316615334369</v>
      </c>
      <c r="O379" s="25">
        <f>K379+GrocerySA!K379</f>
        <v>167030.67791756935</v>
      </c>
      <c r="P379" s="26">
        <f>L379+GrocerySA!L379</f>
        <v>170338.14323882409</v>
      </c>
      <c r="Q379" s="25">
        <f>M379+GrocerySA!M379</f>
        <v>174838.33299016522</v>
      </c>
      <c r="R379" s="56" t="e">
        <f>E379+GrocerySA!E379</f>
        <v>#N/A</v>
      </c>
    </row>
    <row r="380" spans="1:44" x14ac:dyDescent="0.25">
      <c r="A380" s="23">
        <f t="shared" si="26"/>
        <v>7</v>
      </c>
      <c r="B380" s="23">
        <f t="shared" si="27"/>
        <v>2023</v>
      </c>
      <c r="C380" s="23">
        <v>379</v>
      </c>
      <c r="D380" s="24">
        <v>45108</v>
      </c>
      <c r="E380" s="25" t="e">
        <f>IF(ISBLANK(table!G380),NA(),table!G380)</f>
        <v>#N/A</v>
      </c>
      <c r="F380" s="25">
        <f>IFERROR(IF(AND(ISERROR($E381),ISERROR(INDEX(RestSAF!E$2:E$251,MATCH(RestSA!$C380,RestSAF!$A$2:$A$251,0)))),$E380,INDEX(RestSAF!E$2:E$251,MATCH(RestSA!$C380,RestSAF!$A$2:$A$251,0))),NA())</f>
        <v>84179.206941641794</v>
      </c>
      <c r="G380" s="25">
        <f>IFERROR(IF(AND(ISERROR($E381),ISERROR(INDEX(RestSAF!C$2:C$251,MATCH(RestSA!$C380,RestSAF!$A$2:$A$251,0)))),$E380,INDEX(RestSAF!C$2:C$251,MATCH(RestSA!$C380,RestSAF!$A$2:$A$251,0))),NA())</f>
        <v>86714.866412291405</v>
      </c>
      <c r="H380" s="26">
        <f>IFERROR(IF(AND(ISERROR($E381),ISERROR(INDEX(RestSAF!B$2:B$251,MATCH(RestSA!$C380,RestSAF!$A$2:$A$251,0)))),$E380,INDEX(RestSAF!B$2:B$251,MATCH(RestSA!$C380,RestSAF!$A$2:$A$251,0))),NA())</f>
        <v>91504.841172940301</v>
      </c>
      <c r="I380" s="25">
        <f>IFERROR(IF(AND(ISERROR($E381),ISERROR(INDEX(RestSAF!D$2:D$251,MATCH(RestSA!$C380,RestSAF!$A$2:$A$251,0)))),$E380,INDEX(RestSAF!D$2:D$251,MATCH(RestSA!$C380,RestSAF!$A$2:$A$251,0))),NA())</f>
        <v>96294.815933589198</v>
      </c>
      <c r="J380" s="25">
        <f>IFERROR(IF(AND(ISERROR($E381),ISERROR(INDEX(RestSAF!F$2:F$251,MATCH(RestSA!$C380,RestSAF!$A$2:$A$251,0)))),$E380,INDEX(RestSAF!F$2:F$251,MATCH(RestSA!$C380,RestSAF!$A$2:$A$251,0))),NA())</f>
        <v>98830.475404238794</v>
      </c>
      <c r="K380" s="25">
        <f t="shared" si="28"/>
        <v>93899.828553264757</v>
      </c>
      <c r="L380" s="26">
        <f t="shared" si="24"/>
        <v>96294.815933589198</v>
      </c>
      <c r="M380" s="25">
        <f t="shared" si="25"/>
        <v>98830.475404238794</v>
      </c>
      <c r="N380" s="56">
        <f>M380/GrocerySA!I380</f>
        <v>1.3635545412149188</v>
      </c>
      <c r="O380" s="25">
        <f>K380+GrocerySA!K380</f>
        <v>167476.94824163982</v>
      </c>
      <c r="P380" s="26">
        <f>L380+GrocerySA!L380</f>
        <v>170969.02432002669</v>
      </c>
      <c r="Q380" s="25">
        <f>M380+GrocerySA!M380</f>
        <v>175698.86118680119</v>
      </c>
      <c r="R380" s="56" t="e">
        <f>E380+GrocerySA!E380</f>
        <v>#N/A</v>
      </c>
    </row>
    <row r="381" spans="1:44" x14ac:dyDescent="0.25">
      <c r="A381" s="23">
        <f t="shared" si="26"/>
        <v>8</v>
      </c>
      <c r="B381" s="23">
        <f t="shared" si="27"/>
        <v>2023</v>
      </c>
      <c r="C381" s="23">
        <v>380</v>
      </c>
      <c r="D381" s="24">
        <v>45139</v>
      </c>
      <c r="E381" s="25" t="e">
        <f>IF(ISBLANK(table!G381),NA(),table!G381)</f>
        <v>#N/A</v>
      </c>
      <c r="F381" s="25">
        <f>IFERROR(IF(AND(ISERROR($E382),ISERROR(INDEX(RestSAF!E$2:E$251,MATCH(RestSA!$C381,RestSAF!$A$2:$A$251,0)))),$E381,INDEX(RestSAF!E$2:E$251,MATCH(RestSA!$C381,RestSAF!$A$2:$A$251,0))),NA())</f>
        <v>84115.444294905697</v>
      </c>
      <c r="G381" s="25">
        <f>IFERROR(IF(AND(ISERROR($E382),ISERROR(INDEX(RestSAF!C$2:C$251,MATCH(RestSA!$C381,RestSAF!$A$2:$A$251,0)))),$E381,INDEX(RestSAF!C$2:C$251,MATCH(RestSA!$C381,RestSAF!$A$2:$A$251,0))),NA())</f>
        <v>86817.789240425001</v>
      </c>
      <c r="H381" s="26">
        <f>IFERROR(IF(AND(ISERROR($E382),ISERROR(INDEX(RestSAF!B$2:B$251,MATCH(RestSA!$C381,RestSAF!$A$2:$A$251,0)))),$E381,INDEX(RestSAF!B$2:B$251,MATCH(RestSA!$C381,RestSAF!$A$2:$A$251,0))),NA())</f>
        <v>91922.640358421806</v>
      </c>
      <c r="I381" s="25">
        <f>IFERROR(IF(AND(ISERROR($E382),ISERROR(INDEX(RestSAF!D$2:D$251,MATCH(RestSA!$C381,RestSAF!$A$2:$A$251,0)))),$E381,INDEX(RestSAF!D$2:D$251,MATCH(RestSA!$C381,RestSAF!$A$2:$A$251,0))),NA())</f>
        <v>97027.491476418596</v>
      </c>
      <c r="J381" s="25">
        <f>IFERROR(IF(AND(ISERROR($E382),ISERROR(INDEX(RestSAF!F$2:F$251,MATCH(RestSA!$C381,RestSAF!$A$2:$A$251,0)))),$E381,INDEX(RestSAF!F$2:F$251,MATCH(RestSA!$C381,RestSAF!$A$2:$A$251,0))),NA())</f>
        <v>99729.8364219379</v>
      </c>
      <c r="K381" s="25">
        <f t="shared" si="28"/>
        <v>94475.065917420201</v>
      </c>
      <c r="L381" s="26">
        <f t="shared" si="24"/>
        <v>97027.491476418596</v>
      </c>
      <c r="M381" s="25">
        <f t="shared" si="25"/>
        <v>99729.8364219379</v>
      </c>
      <c r="N381" s="56">
        <f>M381/GrocerySA!I381</f>
        <v>1.3697300579854275</v>
      </c>
      <c r="O381" s="25">
        <f>K381+GrocerySA!K381</f>
        <v>168412.17983728641</v>
      </c>
      <c r="P381" s="26">
        <f>L381+GrocerySA!L381</f>
        <v>172091.87197395385</v>
      </c>
      <c r="Q381" s="25">
        <f>M381+GrocerySA!M381</f>
        <v>177048.75007481122</v>
      </c>
      <c r="R381" s="56" t="e">
        <f>E381+GrocerySA!E381</f>
        <v>#N/A</v>
      </c>
    </row>
    <row r="382" spans="1:44" x14ac:dyDescent="0.25">
      <c r="A382" s="23">
        <f t="shared" si="26"/>
        <v>9</v>
      </c>
      <c r="B382" s="23">
        <f t="shared" si="27"/>
        <v>2023</v>
      </c>
      <c r="C382" s="23">
        <v>381</v>
      </c>
      <c r="D382" s="24">
        <v>45170</v>
      </c>
      <c r="E382" s="25" t="e">
        <f>IF(ISBLANK(table!G382),NA(),table!G382)</f>
        <v>#N/A</v>
      </c>
      <c r="F382" s="25">
        <f>IFERROR(IF(AND(ISERROR($E383),ISERROR(INDEX(RestSAF!E$2:E$251,MATCH(RestSA!$C382,RestSAF!$A$2:$A$251,0)))),$E382,INDEX(RestSAF!E$2:E$251,MATCH(RestSA!$C382,RestSAF!$A$2:$A$251,0))),NA())</f>
        <v>83717.137446288398</v>
      </c>
      <c r="G382" s="25">
        <f>IFERROR(IF(AND(ISERROR($E383),ISERROR(INDEX(RestSAF!C$2:C$251,MATCH(RestSA!$C382,RestSAF!$A$2:$A$251,0)))),$E382,INDEX(RestSAF!C$2:C$251,MATCH(RestSA!$C382,RestSAF!$A$2:$A$251,0))),NA())</f>
        <v>86561.298677432496</v>
      </c>
      <c r="H382" s="26">
        <f>IFERROR(IF(AND(ISERROR($E383),ISERROR(INDEX(RestSAF!B$2:B$251,MATCH(RestSA!$C382,RestSAF!$A$2:$A$251,0)))),$E382,INDEX(RestSAF!B$2:B$251,MATCH(RestSA!$C382,RestSAF!$A$2:$A$251,0))),NA())</f>
        <v>91934.047136004607</v>
      </c>
      <c r="I382" s="25">
        <f>IFERROR(IF(AND(ISERROR($E383),ISERROR(INDEX(RestSAF!D$2:D$251,MATCH(RestSA!$C382,RestSAF!$A$2:$A$251,0)))),$E382,INDEX(RestSAF!D$2:D$251,MATCH(RestSA!$C382,RestSAF!$A$2:$A$251,0))),NA())</f>
        <v>97306.795594576601</v>
      </c>
      <c r="J382" s="25">
        <f>IFERROR(IF(AND(ISERROR($E383),ISERROR(INDEX(RestSAF!F$2:F$251,MATCH(RestSA!$C382,RestSAF!$A$2:$A$251,0)))),$E382,INDEX(RestSAF!F$2:F$251,MATCH(RestSA!$C382,RestSAF!$A$2:$A$251,0))),NA())</f>
        <v>100150.956825721</v>
      </c>
      <c r="K382" s="25">
        <f t="shared" si="28"/>
        <v>94620.421365290604</v>
      </c>
      <c r="L382" s="26">
        <f t="shared" si="24"/>
        <v>97306.795594576601</v>
      </c>
      <c r="M382" s="25">
        <f t="shared" si="25"/>
        <v>100150.956825721</v>
      </c>
      <c r="N382" s="56">
        <f>M382/GrocerySA!I382</f>
        <v>1.3693042790442884</v>
      </c>
      <c r="O382" s="25">
        <f>K382+GrocerySA!K382</f>
        <v>168916.13337763253</v>
      </c>
      <c r="P382" s="26">
        <f>L382+GrocerySA!L382</f>
        <v>172758.1890516048</v>
      </c>
      <c r="Q382" s="25">
        <f>M382+GrocerySA!M382</f>
        <v>177913.7131721217</v>
      </c>
      <c r="R382" s="56" t="e">
        <f>E382+GrocerySA!E382</f>
        <v>#N/A</v>
      </c>
    </row>
    <row r="383" spans="1:44" x14ac:dyDescent="0.25">
      <c r="A383" s="23">
        <f t="shared" si="26"/>
        <v>10</v>
      </c>
      <c r="B383" s="23">
        <f t="shared" si="27"/>
        <v>2023</v>
      </c>
      <c r="C383" s="23">
        <v>382</v>
      </c>
      <c r="D383" s="24">
        <v>45200</v>
      </c>
      <c r="E383" s="25" t="e">
        <f>IF(ISBLANK(table!G383),NA(),table!G383)</f>
        <v>#N/A</v>
      </c>
      <c r="F383" s="25">
        <f>IFERROR(IF(AND(ISERROR($E384),ISERROR(INDEX(RestSAF!E$2:E$251,MATCH(RestSA!$C383,RestSAF!$A$2:$A$251,0)))),$E383,INDEX(RestSAF!E$2:E$251,MATCH(RestSA!$C383,RestSAF!$A$2:$A$251,0))),NA())</f>
        <v>83647.459081798603</v>
      </c>
      <c r="G383" s="25">
        <f>IFERROR(IF(AND(ISERROR($E384),ISERROR(INDEX(RestSAF!C$2:C$251,MATCH(RestSA!$C383,RestSAF!$A$2:$A$251,0)))),$E383,INDEX(RestSAF!C$2:C$251,MATCH(RestSA!$C383,RestSAF!$A$2:$A$251,0))),NA())</f>
        <v>86638.927522869606</v>
      </c>
      <c r="H383" s="26">
        <f>IFERROR(IF(AND(ISERROR($E384),ISERROR(INDEX(RestSAF!B$2:B$251,MATCH(RestSA!$C383,RestSAF!$A$2:$A$251,0)))),$E383,INDEX(RestSAF!B$2:B$251,MATCH(RestSA!$C383,RestSAF!$A$2:$A$251,0))),NA())</f>
        <v>92289.945924933199</v>
      </c>
      <c r="I383" s="25">
        <f>IFERROR(IF(AND(ISERROR($E384),ISERROR(INDEX(RestSAF!D$2:D$251,MATCH(RestSA!$C383,RestSAF!$A$2:$A$251,0)))),$E383,INDEX(RestSAF!D$2:D$251,MATCH(RestSA!$C383,RestSAF!$A$2:$A$251,0))),NA())</f>
        <v>97940.964326996705</v>
      </c>
      <c r="J383" s="25">
        <f>IFERROR(IF(AND(ISERROR($E384),ISERROR(INDEX(RestSAF!F$2:F$251,MATCH(RestSA!$C383,RestSAF!$A$2:$A$251,0)))),$E383,INDEX(RestSAF!F$2:F$251,MATCH(RestSA!$C383,RestSAF!$A$2:$A$251,0))),NA())</f>
        <v>100932.432768068</v>
      </c>
      <c r="K383" s="25">
        <f t="shared" si="28"/>
        <v>95115.455125964945</v>
      </c>
      <c r="L383" s="26">
        <f t="shared" si="24"/>
        <v>97940.964326996705</v>
      </c>
      <c r="M383" s="25">
        <f t="shared" si="25"/>
        <v>100932.432768068</v>
      </c>
      <c r="N383" s="56">
        <f>M383/GrocerySA!I383</f>
        <v>1.3738036485294141</v>
      </c>
      <c r="O383" s="25">
        <f>K383+GrocerySA!K383</f>
        <v>169768.17832535156</v>
      </c>
      <c r="P383" s="26">
        <f>L383+GrocerySA!L383</f>
        <v>173777.08133789781</v>
      </c>
      <c r="Q383" s="25">
        <f>M383+GrocerySA!M383</f>
        <v>179135.33740199811</v>
      </c>
      <c r="R383" s="56" t="e">
        <f>E383+GrocerySA!E383</f>
        <v>#N/A</v>
      </c>
    </row>
    <row r="384" spans="1:44" x14ac:dyDescent="0.25">
      <c r="A384" s="23">
        <f t="shared" si="26"/>
        <v>11</v>
      </c>
      <c r="B384" s="23">
        <f t="shared" si="27"/>
        <v>2023</v>
      </c>
      <c r="C384" s="23">
        <v>383</v>
      </c>
      <c r="D384" s="24">
        <v>45231</v>
      </c>
      <c r="E384" s="25" t="e">
        <f>IF(ISBLANK(table!G384),NA(),table!G384)</f>
        <v>#N/A</v>
      </c>
      <c r="F384" s="25">
        <f>IFERROR(IF(AND(ISERROR($E385),ISERROR(INDEX(RestSAF!E$2:E$251,MATCH(RestSA!$C384,RestSAF!$A$2:$A$251,0)))),$E384,INDEX(RestSAF!E$2:E$251,MATCH(RestSA!$C384,RestSAF!$A$2:$A$251,0))),NA())</f>
        <v>83334.457109896801</v>
      </c>
      <c r="G384" s="25">
        <f>IFERROR(IF(AND(ISERROR($E385),ISERROR(INDEX(RestSAF!C$2:C$251,MATCH(RestSA!$C384,RestSAF!$A$2:$A$251,0)))),$E384,INDEX(RestSAF!C$2:C$251,MATCH(RestSA!$C384,RestSAF!$A$2:$A$251,0))),NA())</f>
        <v>86456.377198212198</v>
      </c>
      <c r="H384" s="26">
        <f>IFERROR(IF(AND(ISERROR($E385),ISERROR(INDEX(RestSAF!B$2:B$251,MATCH(RestSA!$C384,RestSAF!$A$2:$A$251,0)))),$E384,INDEX(RestSAF!B$2:B$251,MATCH(RestSA!$C384,RestSAF!$A$2:$A$251,0))),NA())</f>
        <v>92353.824627918904</v>
      </c>
      <c r="I384" s="25">
        <f>IFERROR(IF(AND(ISERROR($E385),ISERROR(INDEX(RestSAF!D$2:D$251,MATCH(RestSA!$C384,RestSAF!$A$2:$A$251,0)))),$E384,INDEX(RestSAF!D$2:D$251,MATCH(RestSA!$C384,RestSAF!$A$2:$A$251,0))),NA())</f>
        <v>98251.272057625698</v>
      </c>
      <c r="J384" s="25">
        <f>IFERROR(IF(AND(ISERROR($E385),ISERROR(INDEX(RestSAF!F$2:F$251,MATCH(RestSA!$C384,RestSAF!$A$2:$A$251,0)))),$E384,INDEX(RestSAF!F$2:F$251,MATCH(RestSA!$C384,RestSAF!$A$2:$A$251,0))),NA())</f>
        <v>101373.19214594099</v>
      </c>
      <c r="K384" s="25">
        <f t="shared" si="28"/>
        <v>95302.548342772294</v>
      </c>
      <c r="L384" s="26">
        <f t="shared" si="24"/>
        <v>98251.272057625698</v>
      </c>
      <c r="M384" s="25">
        <f t="shared" si="25"/>
        <v>101373.19214594099</v>
      </c>
      <c r="N384" s="56">
        <f>M384/GrocerySA!I384</f>
        <v>1.3736882252401645</v>
      </c>
      <c r="O384" s="25">
        <f>K384+GrocerySA!K384</f>
        <v>170310.43253439819</v>
      </c>
      <c r="P384" s="26">
        <f>L384+GrocerySA!L384</f>
        <v>174470.67945931805</v>
      </c>
      <c r="Q384" s="25">
        <f>M384+GrocerySA!M384</f>
        <v>180015.64596776618</v>
      </c>
      <c r="R384" s="56" t="e">
        <f>E384+GrocerySA!E384</f>
        <v>#N/A</v>
      </c>
    </row>
    <row r="385" spans="1:18" x14ac:dyDescent="0.25">
      <c r="A385" s="23">
        <f t="shared" si="26"/>
        <v>12</v>
      </c>
      <c r="B385" s="23">
        <f t="shared" si="27"/>
        <v>2023</v>
      </c>
      <c r="C385" s="23">
        <v>384</v>
      </c>
      <c r="D385" s="24">
        <v>45261</v>
      </c>
      <c r="E385" s="25" t="e">
        <f>IF(ISBLANK(table!G385),NA(),table!G385)</f>
        <v>#N/A</v>
      </c>
      <c r="F385" s="25">
        <f>IFERROR(IF(AND(ISERROR($E386),ISERROR(INDEX(RestSAF!E$2:E$251,MATCH(RestSA!$C385,RestSAF!$A$2:$A$251,0)))),$E385,INDEX(RestSAF!E$2:E$251,MATCH(RestSA!$C385,RestSAF!$A$2:$A$251,0))),NA())</f>
        <v>83260.791547539804</v>
      </c>
      <c r="G385" s="25">
        <f>IFERROR(IF(AND(ISERROR($E386),ISERROR(INDEX(RestSAF!C$2:C$251,MATCH(RestSA!$C385,RestSAF!$A$2:$A$251,0)))),$E385,INDEX(RestSAF!C$2:C$251,MATCH(RestSA!$C385,RestSAF!$A$2:$A$251,0))),NA())</f>
        <v>86516.003013030801</v>
      </c>
      <c r="H385" s="26">
        <f>IFERROR(IF(AND(ISERROR($E386),ISERROR(INDEX(RestSAF!B$2:B$251,MATCH(RestSA!$C385,RestSAF!$A$2:$A$251,0)))),$E385,INDEX(RestSAF!B$2:B$251,MATCH(RestSA!$C385,RestSAF!$A$2:$A$251,0))),NA())</f>
        <v>92665.243847913807</v>
      </c>
      <c r="I385" s="25">
        <f>IFERROR(IF(AND(ISERROR($E386),ISERROR(INDEX(RestSAF!D$2:D$251,MATCH(RestSA!$C385,RestSAF!$A$2:$A$251,0)))),$E385,INDEX(RestSAF!D$2:D$251,MATCH(RestSA!$C385,RestSAF!$A$2:$A$251,0))),NA())</f>
        <v>98814.484682796901</v>
      </c>
      <c r="J385" s="25">
        <f>IFERROR(IF(AND(ISERROR($E386),ISERROR(INDEX(RestSAF!F$2:F$251,MATCH(RestSA!$C385,RestSAF!$A$2:$A$251,0)))),$E385,INDEX(RestSAF!F$2:F$251,MATCH(RestSA!$C385,RestSAF!$A$2:$A$251,0))),NA())</f>
        <v>102069.696148288</v>
      </c>
      <c r="K385" s="25">
        <f t="shared" si="28"/>
        <v>95739.864265355354</v>
      </c>
      <c r="L385" s="26">
        <f t="shared" si="24"/>
        <v>98814.484682796901</v>
      </c>
      <c r="M385" s="25">
        <f t="shared" si="25"/>
        <v>102069.696148288</v>
      </c>
      <c r="N385" s="56">
        <f>M385/GrocerySA!I385</f>
        <v>1.3770776309064128</v>
      </c>
      <c r="O385" s="25">
        <f>K385+GrocerySA!K385</f>
        <v>171100.9847533507</v>
      </c>
      <c r="P385" s="26">
        <f>L385+GrocerySA!L385</f>
        <v>175416.21577794361</v>
      </c>
      <c r="Q385" s="25">
        <f>M385+GrocerySA!M385</f>
        <v>181152.64845773741</v>
      </c>
      <c r="R385" s="56" t="e">
        <f>E385+GrocerySA!E385</f>
        <v>#N/A</v>
      </c>
    </row>
    <row r="386" spans="1:18" x14ac:dyDescent="0.25">
      <c r="A386" s="23">
        <f t="shared" si="26"/>
        <v>1</v>
      </c>
      <c r="B386" s="23">
        <f t="shared" si="27"/>
        <v>2024</v>
      </c>
      <c r="C386" s="23">
        <v>385</v>
      </c>
      <c r="D386" s="24">
        <v>45292</v>
      </c>
      <c r="E386" s="25" t="e">
        <f>IF(ISBLANK(table!G386),NA(),table!G386)</f>
        <v>#N/A</v>
      </c>
      <c r="F386" s="25">
        <f>IFERROR(IF(AND(ISERROR($E387),ISERROR(INDEX(RestSAF!E$2:E$251,MATCH(RestSA!$C386,RestSAF!$A$2:$A$251,0)))),$E386,INDEX(RestSAF!E$2:E$251,MATCH(RestSA!$C386,RestSAF!$A$2:$A$251,0))),NA())</f>
        <v>83011.521084226406</v>
      </c>
      <c r="G386" s="25">
        <f>IFERROR(IF(AND(ISERROR($E387),ISERROR(INDEX(RestSAF!C$2:C$251,MATCH(RestSA!$C386,RestSAF!$A$2:$A$251,0)))),$E386,INDEX(RestSAF!C$2:C$251,MATCH(RestSA!$C386,RestSAF!$A$2:$A$251,0))),NA())</f>
        <v>86388.175363193601</v>
      </c>
      <c r="H386" s="26">
        <f>IFERROR(IF(AND(ISERROR($E387),ISERROR(INDEX(RestSAF!B$2:B$251,MATCH(RestSA!$C386,RestSAF!$A$2:$A$251,0)))),$E386,INDEX(RestSAF!B$2:B$251,MATCH(RestSA!$C386,RestSAF!$A$2:$A$251,0))),NA())</f>
        <v>92766.827133632905</v>
      </c>
      <c r="I386" s="25">
        <f>IFERROR(IF(AND(ISERROR($E387),ISERROR(INDEX(RestSAF!D$2:D$251,MATCH(RestSA!$C386,RestSAF!$A$2:$A$251,0)))),$E386,INDEX(RestSAF!D$2:D$251,MATCH(RestSA!$C386,RestSAF!$A$2:$A$251,0))),NA())</f>
        <v>99145.478904072093</v>
      </c>
      <c r="J386" s="25">
        <f>IFERROR(IF(AND(ISERROR($E387),ISERROR(INDEX(RestSAF!F$2:F$251,MATCH(RestSA!$C386,RestSAF!$A$2:$A$251,0)))),$E386,INDEX(RestSAF!F$2:F$251,MATCH(RestSA!$C386,RestSAF!$A$2:$A$251,0))),NA())</f>
        <v>102522.133183039</v>
      </c>
      <c r="K386" s="25">
        <f t="shared" si="28"/>
        <v>95956.153018852492</v>
      </c>
      <c r="L386" s="26">
        <f t="shared" si="24"/>
        <v>99145.478904072093</v>
      </c>
      <c r="M386" s="25">
        <f t="shared" si="25"/>
        <v>102522.133183039</v>
      </c>
      <c r="N386" s="56">
        <f>M386/GrocerySA!I386</f>
        <v>1.3772208586809371</v>
      </c>
      <c r="O386" s="25">
        <f>K386+GrocerySA!K386</f>
        <v>171668.52478778755</v>
      </c>
      <c r="P386" s="26">
        <f>L386+GrocerySA!L386</f>
        <v>176128.90641276742</v>
      </c>
      <c r="Q386" s="25">
        <f>M386+GrocerySA!M386</f>
        <v>182047.67217125499</v>
      </c>
      <c r="R386" s="56" t="e">
        <f>E386+GrocerySA!E386</f>
        <v>#N/A</v>
      </c>
    </row>
    <row r="387" spans="1:18" x14ac:dyDescent="0.25">
      <c r="A387" s="23">
        <f t="shared" si="26"/>
        <v>2</v>
      </c>
      <c r="B387" s="23">
        <f t="shared" si="27"/>
        <v>2024</v>
      </c>
      <c r="C387" s="23">
        <v>386</v>
      </c>
      <c r="D387" s="24">
        <v>45323</v>
      </c>
      <c r="E387" s="25" t="e">
        <f>IF(ISBLANK(table!G387),NA(),table!G387)</f>
        <v>#N/A</v>
      </c>
      <c r="F387" s="25">
        <f>IFERROR(IF(AND(ISERROR($E388),ISERROR(INDEX(RestSAF!E$2:E$251,MATCH(RestSA!$C387,RestSAF!$A$2:$A$251,0)))),$E387,INDEX(RestSAF!E$2:E$251,MATCH(RestSA!$C387,RestSAF!$A$2:$A$251,0))),NA())</f>
        <v>82936.717630884406</v>
      </c>
      <c r="G387" s="25">
        <f>IFERROR(IF(AND(ISERROR($E388),ISERROR(INDEX(RestSAF!C$2:C$251,MATCH(RestSA!$C387,RestSAF!$A$2:$A$251,0)))),$E387,INDEX(RestSAF!C$2:C$251,MATCH(RestSA!$C387,RestSAF!$A$2:$A$251,0))),NA())</f>
        <v>86435.994138498703</v>
      </c>
      <c r="H387" s="26">
        <f>IFERROR(IF(AND(ISERROR($E388),ISERROR(INDEX(RestSAF!B$2:B$251,MATCH(RestSA!$C387,RestSAF!$A$2:$A$251,0)))),$E387,INDEX(RestSAF!B$2:B$251,MATCH(RestSA!$C387,RestSAF!$A$2:$A$251,0))),NA())</f>
        <v>93046.284812786296</v>
      </c>
      <c r="I387" s="25">
        <f>IFERROR(IF(AND(ISERROR($E388),ISERROR(INDEX(RestSAF!D$2:D$251,MATCH(RestSA!$C387,RestSAF!$A$2:$A$251,0)))),$E387,INDEX(RestSAF!D$2:D$251,MATCH(RestSA!$C387,RestSAF!$A$2:$A$251,0))),NA())</f>
        <v>99656.575487073802</v>
      </c>
      <c r="J387" s="25">
        <f>IFERROR(IF(AND(ISERROR($E388),ISERROR(INDEX(RestSAF!F$2:F$251,MATCH(RestSA!$C387,RestSAF!$A$2:$A$251,0)))),$E387,INDEX(RestSAF!F$2:F$251,MATCH(RestSA!$C387,RestSAF!$A$2:$A$251,0))),NA())</f>
        <v>103155.851994688</v>
      </c>
      <c r="K387" s="25">
        <f t="shared" si="28"/>
        <v>96351.430149930049</v>
      </c>
      <c r="L387" s="26">
        <f t="shared" si="24"/>
        <v>99656.575487073802</v>
      </c>
      <c r="M387" s="25">
        <f t="shared" si="25"/>
        <v>103155.851994688</v>
      </c>
      <c r="N387" s="56">
        <f>M387/GrocerySA!I387</f>
        <v>1.3798541030834728</v>
      </c>
      <c r="O387" s="25">
        <f>K387+GrocerySA!K387</f>
        <v>172413.04501588282</v>
      </c>
      <c r="P387" s="26">
        <f>L387+GrocerySA!L387</f>
        <v>177021.28418101446</v>
      </c>
      <c r="Q387" s="25">
        <f>M387+GrocerySA!M387</f>
        <v>183126.74834460439</v>
      </c>
      <c r="R387" s="56" t="e">
        <f>E387+GrocerySA!E387</f>
        <v>#N/A</v>
      </c>
    </row>
    <row r="388" spans="1:18" x14ac:dyDescent="0.25">
      <c r="A388" s="23">
        <f t="shared" si="26"/>
        <v>3</v>
      </c>
      <c r="B388" s="23">
        <f t="shared" si="27"/>
        <v>2024</v>
      </c>
      <c r="C388" s="23">
        <v>387</v>
      </c>
      <c r="D388" s="24">
        <v>45352</v>
      </c>
      <c r="E388" s="25" t="e">
        <f>IF(ISBLANK(table!G388),NA(),table!G388)</f>
        <v>#N/A</v>
      </c>
      <c r="F388" s="25">
        <f>IFERROR(IF(AND(ISERROR($E389),ISERROR(INDEX(RestSAF!E$2:E$251,MATCH(RestSA!$C388,RestSAF!$A$2:$A$251,0)))),$E388,INDEX(RestSAF!E$2:E$251,MATCH(RestSA!$C388,RestSAF!$A$2:$A$251,0))),NA())</f>
        <v>82735.940921352201</v>
      </c>
      <c r="G388" s="25">
        <f>IFERROR(IF(AND(ISERROR($E389),ISERROR(INDEX(RestSAF!C$2:C$251,MATCH(RestSA!$C388,RestSAF!$A$2:$A$251,0)))),$E388,INDEX(RestSAF!C$2:C$251,MATCH(RestSA!$C388,RestSAF!$A$2:$A$251,0))),NA())</f>
        <v>86349.2527796871</v>
      </c>
      <c r="H388" s="26">
        <f>IFERROR(IF(AND(ISERROR($E389),ISERROR(INDEX(RestSAF!B$2:B$251,MATCH(RestSA!$C388,RestSAF!$A$2:$A$251,0)))),$E388,INDEX(RestSAF!B$2:B$251,MATCH(RestSA!$C388,RestSAF!$A$2:$A$251,0))),NA())</f>
        <v>93174.961359295106</v>
      </c>
      <c r="I388" s="25">
        <f>IFERROR(IF(AND(ISERROR($E389),ISERROR(INDEX(RestSAF!D$2:D$251,MATCH(RestSA!$C388,RestSAF!$A$2:$A$251,0)))),$E388,INDEX(RestSAF!D$2:D$251,MATCH(RestSA!$C388,RestSAF!$A$2:$A$251,0))),NA())</f>
        <v>100000.669938903</v>
      </c>
      <c r="J388" s="25">
        <f>IFERROR(IF(AND(ISERROR($E389),ISERROR(INDEX(RestSAF!F$2:F$251,MATCH(RestSA!$C388,RestSAF!$A$2:$A$251,0)))),$E388,INDEX(RestSAF!F$2:F$251,MATCH(RestSA!$C388,RestSAF!$A$2:$A$251,0))),NA())</f>
        <v>103613.981797238</v>
      </c>
      <c r="K388" s="25">
        <f t="shared" si="28"/>
        <v>96587.815649099051</v>
      </c>
      <c r="L388" s="26">
        <f t="shared" si="24"/>
        <v>100000.669938903</v>
      </c>
      <c r="M388" s="25">
        <f t="shared" si="25"/>
        <v>103613.981797238</v>
      </c>
      <c r="N388" s="56">
        <f>M388/GrocerySA!I388</f>
        <v>1.3801954085567174</v>
      </c>
      <c r="O388" s="25">
        <f>K388+GrocerySA!K388</f>
        <v>172996.65720876941</v>
      </c>
      <c r="P388" s="26">
        <f>L388+GrocerySA!L388</f>
        <v>177746.38777356857</v>
      </c>
      <c r="Q388" s="25">
        <f>M388+GrocerySA!M388</f>
        <v>184033.4521818939</v>
      </c>
      <c r="R388" s="56" t="e">
        <f>E388+GrocerySA!E388</f>
        <v>#N/A</v>
      </c>
    </row>
    <row r="389" spans="1:18" x14ac:dyDescent="0.25">
      <c r="A389" s="23">
        <f t="shared" si="26"/>
        <v>4</v>
      </c>
      <c r="B389" s="23">
        <f t="shared" si="27"/>
        <v>2024</v>
      </c>
      <c r="C389" s="23">
        <v>388</v>
      </c>
      <c r="D389" s="24">
        <v>45383</v>
      </c>
      <c r="E389" s="25" t="e">
        <f>IF(ISBLANK(table!G389),NA(),table!G389)</f>
        <v>#N/A</v>
      </c>
      <c r="F389" s="25">
        <f>IFERROR(IF(AND(ISERROR($E390),ISERROR(INDEX(RestSAF!E$2:E$251,MATCH(RestSA!$C389,RestSAF!$A$2:$A$251,0)))),$E389,INDEX(RestSAF!E$2:E$251,MATCH(RestSA!$C389,RestSAF!$A$2:$A$251,0))),NA())</f>
        <v>82662.543001907805</v>
      </c>
      <c r="G389" s="25">
        <f>IFERROR(IF(AND(ISERROR($E390),ISERROR(INDEX(RestSAF!C$2:C$251,MATCH(RestSA!$C389,RestSAF!$A$2:$A$251,0)))),$E389,INDEX(RestSAF!C$2:C$251,MATCH(RestSA!$C389,RestSAF!$A$2:$A$251,0))),NA())</f>
        <v>86390.041070821593</v>
      </c>
      <c r="H389" s="26">
        <f>IFERROR(IF(AND(ISERROR($E390),ISERROR(INDEX(RestSAF!B$2:B$251,MATCH(RestSA!$C389,RestSAF!$A$2:$A$251,0)))),$E389,INDEX(RestSAF!B$2:B$251,MATCH(RestSA!$C389,RestSAF!$A$2:$A$251,0))),NA())</f>
        <v>93431.452536806304</v>
      </c>
      <c r="I389" s="25">
        <f>IFERROR(IF(AND(ISERROR($E390),ISERROR(INDEX(RestSAF!D$2:D$251,MATCH(RestSA!$C389,RestSAF!$A$2:$A$251,0)))),$E389,INDEX(RestSAF!D$2:D$251,MATCH(RestSA!$C389,RestSAF!$A$2:$A$251,0))),NA())</f>
        <v>100472.864002791</v>
      </c>
      <c r="J389" s="25">
        <f>IFERROR(IF(AND(ISERROR($E390),ISERROR(INDEX(RestSAF!F$2:F$251,MATCH(RestSA!$C389,RestSAF!$A$2:$A$251,0)))),$E389,INDEX(RestSAF!F$2:F$251,MATCH(RestSA!$C389,RestSAF!$A$2:$A$251,0))),NA())</f>
        <v>104200.36207170501</v>
      </c>
      <c r="K389" s="25">
        <f t="shared" si="28"/>
        <v>96952.158269798645</v>
      </c>
      <c r="L389" s="26">
        <f t="shared" si="24"/>
        <v>100472.864002791</v>
      </c>
      <c r="M389" s="25">
        <f t="shared" si="25"/>
        <v>104200.36207170501</v>
      </c>
      <c r="N389" s="56">
        <f>M389/GrocerySA!I389</f>
        <v>1.3823055254676451</v>
      </c>
      <c r="O389" s="25">
        <f>K389+GrocerySA!K389</f>
        <v>173706.21765107621</v>
      </c>
      <c r="P389" s="26">
        <f>L389+GrocerySA!L389</f>
        <v>178599.41179430252</v>
      </c>
      <c r="Q389" s="25">
        <f>M389+GrocerySA!M389</f>
        <v>185071.88668368442</v>
      </c>
      <c r="R389" s="56" t="e">
        <f>E389+GrocerySA!E389</f>
        <v>#N/A</v>
      </c>
    </row>
    <row r="390" spans="1:18" x14ac:dyDescent="0.25">
      <c r="A390" s="23">
        <f t="shared" si="26"/>
        <v>5</v>
      </c>
      <c r="B390" s="23">
        <f t="shared" si="27"/>
        <v>2024</v>
      </c>
      <c r="C390" s="23">
        <v>389</v>
      </c>
      <c r="D390" s="24">
        <v>45413</v>
      </c>
      <c r="E390" s="25" t="e">
        <f>IF(ISBLANK(table!G390),NA(),table!G390)</f>
        <v>#N/A</v>
      </c>
      <c r="F390" s="25">
        <f>IFERROR(IF(AND(ISERROR($E391),ISERROR(INDEX(RestSAF!E$2:E$251,MATCH(RestSA!$C390,RestSAF!$A$2:$A$251,0)))),$E390,INDEX(RestSAF!E$2:E$251,MATCH(RestSA!$C390,RestSAF!$A$2:$A$251,0))),NA())</f>
        <v>82499.278556841804</v>
      </c>
      <c r="G390" s="25">
        <f>IFERROR(IF(AND(ISERROR($E391),ISERROR(INDEX(RestSAF!C$2:C$251,MATCH(RestSA!$C390,RestSAF!$A$2:$A$251,0)))),$E390,INDEX(RestSAF!C$2:C$251,MATCH(RestSA!$C390,RestSAF!$A$2:$A$251,0))),NA())</f>
        <v>86334.566332197297</v>
      </c>
      <c r="H390" s="26">
        <f>IFERROR(IF(AND(ISERROR($E391),ISERROR(INDEX(RestSAF!B$2:B$251,MATCH(RestSA!$C390,RestSAF!$A$2:$A$251,0)))),$E390,INDEX(RestSAF!B$2:B$251,MATCH(RestSA!$C390,RestSAF!$A$2:$A$251,0))),NA())</f>
        <v>93579.597400612707</v>
      </c>
      <c r="I390" s="25">
        <f>IFERROR(IF(AND(ISERROR($E391),ISERROR(INDEX(RestSAF!D$2:D$251,MATCH(RestSA!$C390,RestSAF!$A$2:$A$251,0)))),$E390,INDEX(RestSAF!D$2:D$251,MATCH(RestSA!$C390,RestSAF!$A$2:$A$251,0))),NA())</f>
        <v>100824.628469028</v>
      </c>
      <c r="J390" s="25">
        <f>IFERROR(IF(AND(ISERROR($E391),ISERROR(INDEX(RestSAF!F$2:F$251,MATCH(RestSA!$C390,RestSAF!$A$2:$A$251,0)))),$E390,INDEX(RestSAF!F$2:F$251,MATCH(RestSA!$C390,RestSAF!$A$2:$A$251,0))),NA())</f>
        <v>104659.916244384</v>
      </c>
      <c r="K390" s="25">
        <f t="shared" si="28"/>
        <v>97202.112934820354</v>
      </c>
      <c r="L390" s="26">
        <f t="shared" si="24"/>
        <v>100824.628469028</v>
      </c>
      <c r="M390" s="25">
        <f t="shared" si="25"/>
        <v>104659.916244384</v>
      </c>
      <c r="N390" s="56">
        <f>M390/GrocerySA!I390</f>
        <v>1.3827933747589738</v>
      </c>
      <c r="O390" s="25">
        <f>K390+GrocerySA!K390</f>
        <v>174299.3999211085</v>
      </c>
      <c r="P390" s="26">
        <f>L390+GrocerySA!L390</f>
        <v>179331.88851979253</v>
      </c>
      <c r="Q390" s="25">
        <f>M390+GrocerySA!M390</f>
        <v>185987.12242410128</v>
      </c>
      <c r="R390" s="56" t="e">
        <f>E390+GrocerySA!E390</f>
        <v>#N/A</v>
      </c>
    </row>
    <row r="391" spans="1:18" x14ac:dyDescent="0.25">
      <c r="A391" s="23">
        <f t="shared" si="26"/>
        <v>6</v>
      </c>
      <c r="B391" s="23">
        <f t="shared" si="27"/>
        <v>2024</v>
      </c>
      <c r="C391" s="23">
        <v>390</v>
      </c>
      <c r="D391" s="24">
        <v>45444</v>
      </c>
      <c r="E391" s="25" t="e">
        <f>IF(ISBLANK(table!G391),NA(),table!G391)</f>
        <v>#N/A</v>
      </c>
      <c r="F391" s="25">
        <f>IFERROR(IF(AND(ISERROR($E392),ISERROR(INDEX(RestSAF!E$2:E$251,MATCH(RestSA!$C391,RestSAF!$A$2:$A$251,0)))),$E391,INDEX(RestSAF!E$2:E$251,MATCH(RestSA!$C391,RestSAF!$A$2:$A$251,0))),NA())</f>
        <v>82429.226504205697</v>
      </c>
      <c r="G391" s="25">
        <f>IFERROR(IF(AND(ISERROR($E392),ISERROR(INDEX(RestSAF!C$2:C$251,MATCH(RestSA!$C391,RestSAF!$A$2:$A$251,0)))),$E391,INDEX(RestSAF!C$2:C$251,MATCH(RestSA!$C391,RestSAF!$A$2:$A$251,0))),NA())</f>
        <v>86371.830111768999</v>
      </c>
      <c r="H391" s="26">
        <f>IFERROR(IF(AND(ISERROR($E392),ISERROR(INDEX(RestSAF!B$2:B$251,MATCH(RestSA!$C391,RestSAF!$A$2:$A$251,0)))),$E391,INDEX(RestSAF!B$2:B$251,MATCH(RestSA!$C391,RestSAF!$A$2:$A$251,0))),NA())</f>
        <v>93819.585612878902</v>
      </c>
      <c r="I391" s="25">
        <f>IFERROR(IF(AND(ISERROR($E392),ISERROR(INDEX(RestSAF!D$2:D$251,MATCH(RestSA!$C391,RestSAF!$A$2:$A$251,0)))),$E391,INDEX(RestSAF!D$2:D$251,MATCH(RestSA!$C391,RestSAF!$A$2:$A$251,0))),NA())</f>
        <v>101267.34111398899</v>
      </c>
      <c r="J391" s="25">
        <f>IFERROR(IF(AND(ISERROR($E392),ISERROR(INDEX(RestSAF!F$2:F$251,MATCH(RestSA!$C391,RestSAF!$A$2:$A$251,0)))),$E391,INDEX(RestSAF!F$2:F$251,MATCH(RestSA!$C391,RestSAF!$A$2:$A$251,0))),NA())</f>
        <v>105209.944721552</v>
      </c>
      <c r="K391" s="25">
        <f t="shared" si="28"/>
        <v>97543.463363433955</v>
      </c>
      <c r="L391" s="26">
        <f t="shared" si="24"/>
        <v>101267.34111398899</v>
      </c>
      <c r="M391" s="25">
        <f t="shared" si="25"/>
        <v>105209.944721552</v>
      </c>
      <c r="N391" s="56">
        <f>M391/GrocerySA!I391</f>
        <v>1.3845379486511868</v>
      </c>
      <c r="O391" s="25">
        <f>K391+GrocerySA!K391</f>
        <v>174982.01573233114</v>
      </c>
      <c r="P391" s="26">
        <f>L391+GrocerySA!L391</f>
        <v>180155.2360045219</v>
      </c>
      <c r="Q391" s="25">
        <f>M391+GrocerySA!M391</f>
        <v>186996.5246553563</v>
      </c>
      <c r="R391" s="56" t="e">
        <f>E391+GrocerySA!E391</f>
        <v>#N/A</v>
      </c>
    </row>
    <row r="392" spans="1:18" x14ac:dyDescent="0.25">
      <c r="A392" s="23">
        <f t="shared" si="26"/>
        <v>7</v>
      </c>
      <c r="B392" s="23">
        <f t="shared" si="27"/>
        <v>2024</v>
      </c>
      <c r="C392" s="23">
        <v>391</v>
      </c>
      <c r="D392" s="24">
        <v>45474</v>
      </c>
      <c r="E392" s="25" t="e">
        <f>IF(ISBLANK(table!G392),NA(),table!G392)</f>
        <v>#N/A</v>
      </c>
      <c r="F392" s="25">
        <f>IFERROR(IF(AND(ISERROR($E393),ISERROR(INDEX(RestSAF!E$2:E$251,MATCH(RestSA!$C392,RestSAF!$A$2:$A$251,0)))),$E392,INDEX(RestSAF!E$2:E$251,MATCH(RestSA!$C392,RestSAF!$A$2:$A$251,0))),NA())</f>
        <v>82295.445724445904</v>
      </c>
      <c r="G392" s="25">
        <f>IFERROR(IF(AND(ISERROR($E393),ISERROR(INDEX(RestSAF!C$2:C$251,MATCH(RestSA!$C392,RestSAF!$A$2:$A$251,0)))),$E392,INDEX(RestSAF!C$2:C$251,MATCH(RestSA!$C392,RestSAF!$A$2:$A$251,0))),NA())</f>
        <v>86340.475889273104</v>
      </c>
      <c r="H392" s="26">
        <f>IFERROR(IF(AND(ISERROR($E393),ISERROR(INDEX(RestSAF!B$2:B$251,MATCH(RestSA!$C392,RestSAF!$A$2:$A$251,0)))),$E392,INDEX(RestSAF!B$2:B$251,MATCH(RestSA!$C392,RestSAF!$A$2:$A$251,0))),NA())</f>
        <v>93981.719762852794</v>
      </c>
      <c r="I392" s="25">
        <f>IFERROR(IF(AND(ISERROR($E393),ISERROR(INDEX(RestSAF!D$2:D$251,MATCH(RestSA!$C392,RestSAF!$A$2:$A$251,0)))),$E392,INDEX(RestSAF!D$2:D$251,MATCH(RestSA!$C392,RestSAF!$A$2:$A$251,0))),NA())</f>
        <v>101622.96363643301</v>
      </c>
      <c r="J392" s="25">
        <f>IFERROR(IF(AND(ISERROR($E393),ISERROR(INDEX(RestSAF!F$2:F$251,MATCH(RestSA!$C392,RestSAF!$A$2:$A$251,0)))),$E392,INDEX(RestSAF!F$2:F$251,MATCH(RestSA!$C392,RestSAF!$A$2:$A$251,0))),NA())</f>
        <v>105667.99380126</v>
      </c>
      <c r="K392" s="25">
        <f t="shared" si="28"/>
        <v>97802.3416996429</v>
      </c>
      <c r="L392" s="26">
        <f t="shared" si="24"/>
        <v>101622.96363643301</v>
      </c>
      <c r="M392" s="25">
        <f t="shared" si="25"/>
        <v>105667.99380126</v>
      </c>
      <c r="N392" s="56">
        <f>M392/GrocerySA!I392</f>
        <v>1.3851321341240606</v>
      </c>
      <c r="O392" s="25">
        <f>K392+GrocerySA!K392</f>
        <v>175580.2322562742</v>
      </c>
      <c r="P392" s="26">
        <f>L392+GrocerySA!L392</f>
        <v>180891.44247865045</v>
      </c>
      <c r="Q392" s="25">
        <f>M392+GrocerySA!M392</f>
        <v>187917.64921464981</v>
      </c>
      <c r="R392" s="56" t="e">
        <f>E392+GrocerySA!E392</f>
        <v>#N/A</v>
      </c>
    </row>
    <row r="393" spans="1:18" x14ac:dyDescent="0.25">
      <c r="A393" s="23">
        <f t="shared" si="26"/>
        <v>8</v>
      </c>
      <c r="B393" s="23">
        <f t="shared" si="27"/>
        <v>2024</v>
      </c>
      <c r="C393" s="23">
        <v>392</v>
      </c>
      <c r="D393" s="24">
        <v>45505</v>
      </c>
      <c r="E393" s="25" t="e">
        <f>IF(ISBLANK(table!G393),NA(),table!G393)</f>
        <v>#N/A</v>
      </c>
      <c r="F393" s="25">
        <f>IFERROR(IF(AND(ISERROR($E394),ISERROR(INDEX(RestSAF!E$2:E$251,MATCH(RestSA!$C393,RestSAF!$A$2:$A$251,0)))),$E393,INDEX(RestSAF!E$2:E$251,MATCH(RestSA!$C393,RestSAF!$A$2:$A$251,0))),NA())</f>
        <v>82230.087705909202</v>
      </c>
      <c r="G393" s="25">
        <f>IFERROR(IF(AND(ISERROR($E394),ISERROR(INDEX(RestSAF!C$2:C$251,MATCH(RestSA!$C393,RestSAF!$A$2:$A$251,0)))),$E393,INDEX(RestSAF!C$2:C$251,MATCH(RestSA!$C393,RestSAF!$A$2:$A$251,0))),NA())</f>
        <v>86376.7042951412</v>
      </c>
      <c r="H393" s="26">
        <f>IFERROR(IF(AND(ISERROR($E394),ISERROR(INDEX(RestSAF!B$2:B$251,MATCH(RestSA!$C393,RestSAF!$A$2:$A$251,0)))),$E393,INDEX(RestSAF!B$2:B$251,MATCH(RestSA!$C393,RestSAF!$A$2:$A$251,0))),NA())</f>
        <v>94209.849492441994</v>
      </c>
      <c r="I393" s="25">
        <f>IFERROR(IF(AND(ISERROR($E394),ISERROR(INDEX(RestSAF!D$2:D$251,MATCH(RestSA!$C393,RestSAF!$A$2:$A$251,0)))),$E393,INDEX(RestSAF!D$2:D$251,MATCH(RestSA!$C393,RestSAF!$A$2:$A$251,0))),NA())</f>
        <v>102042.99468974301</v>
      </c>
      <c r="J393" s="25">
        <f>IFERROR(IF(AND(ISERROR($E394),ISERROR(INDEX(RestSAF!F$2:F$251,MATCH(RestSA!$C393,RestSAF!$A$2:$A$251,0)))),$E393,INDEX(RestSAF!F$2:F$251,MATCH(RestSA!$C393,RestSAF!$A$2:$A$251,0))),NA())</f>
        <v>106189.611278975</v>
      </c>
      <c r="K393" s="25">
        <f t="shared" si="28"/>
        <v>98126.422091092507</v>
      </c>
      <c r="L393" s="26">
        <f t="shared" si="24"/>
        <v>102042.99468974301</v>
      </c>
      <c r="M393" s="25">
        <f t="shared" si="25"/>
        <v>106189.611278975</v>
      </c>
      <c r="N393" s="56">
        <f>M393/GrocerySA!I393</f>
        <v>1.3866194472769624</v>
      </c>
      <c r="O393" s="25">
        <f>K393+GrocerySA!K393</f>
        <v>176241.76395126845</v>
      </c>
      <c r="P393" s="26">
        <f>L393+GrocerySA!L393</f>
        <v>181692.02402214461</v>
      </c>
      <c r="Q393" s="25">
        <f>M393+GrocerySA!M393</f>
        <v>188906.01555582791</v>
      </c>
      <c r="R393" s="56" t="e">
        <f>E393+GrocerySA!E393</f>
        <v>#N/A</v>
      </c>
    </row>
    <row r="394" spans="1:18" x14ac:dyDescent="0.25">
      <c r="A394" s="23">
        <f t="shared" si="26"/>
        <v>9</v>
      </c>
      <c r="B394" s="23">
        <f t="shared" si="27"/>
        <v>2024</v>
      </c>
      <c r="C394" s="23">
        <v>393</v>
      </c>
      <c r="D394" s="24">
        <v>45536</v>
      </c>
      <c r="E394" s="25" t="e">
        <f>IF(ISBLANK(table!G394),NA(),table!G394)</f>
        <v>#N/A</v>
      </c>
      <c r="F394" s="25">
        <f>IFERROR(IF(AND(ISERROR($E395),ISERROR(INDEX(RestSAF!E$2:E$251,MATCH(RestSA!$C394,RestSAF!$A$2:$A$251,0)))),$E394,INDEX(RestSAF!E$2:E$251,MATCH(RestSA!$C394,RestSAF!$A$2:$A$251,0))),NA())</f>
        <v>82119.851517760399</v>
      </c>
      <c r="G394" s="25">
        <f>IFERROR(IF(AND(ISERROR($E395),ISERROR(INDEX(RestSAF!C$2:C$251,MATCH(RestSA!$C394,RestSAF!$A$2:$A$251,0)))),$E394,INDEX(RestSAF!C$2:C$251,MATCH(RestSA!$C394,RestSAF!$A$2:$A$251,0))),NA())</f>
        <v>86364.224485916406</v>
      </c>
      <c r="H394" s="26">
        <f>IFERROR(IF(AND(ISERROR($E395),ISERROR(INDEX(RestSAF!B$2:B$251,MATCH(RestSA!$C394,RestSAF!$A$2:$A$251,0)))),$E394,INDEX(RestSAF!B$2:B$251,MATCH(RestSA!$C394,RestSAF!$A$2:$A$251,0))),NA())</f>
        <v>94382.035878800103</v>
      </c>
      <c r="I394" s="25">
        <f>IFERROR(IF(AND(ISERROR($E395),ISERROR(INDEX(RestSAF!D$2:D$251,MATCH(RestSA!$C394,RestSAF!$A$2:$A$251,0)))),$E394,INDEX(RestSAF!D$2:D$251,MATCH(RestSA!$C394,RestSAF!$A$2:$A$251,0))),NA())</f>
        <v>102399.847271684</v>
      </c>
      <c r="J394" s="25">
        <f>IFERROR(IF(AND(ISERROR($E395),ISERROR(INDEX(RestSAF!F$2:F$251,MATCH(RestSA!$C394,RestSAF!$A$2:$A$251,0)))),$E394,INDEX(RestSAF!F$2:F$251,MATCH(RestSA!$C394,RestSAF!$A$2:$A$251,0))),NA())</f>
        <v>106644.22023984</v>
      </c>
      <c r="K394" s="25">
        <f t="shared" si="28"/>
        <v>98390.941575242061</v>
      </c>
      <c r="L394" s="26">
        <f t="shared" si="24"/>
        <v>102399.847271684</v>
      </c>
      <c r="M394" s="25">
        <f t="shared" si="25"/>
        <v>106644.22023984</v>
      </c>
      <c r="N394" s="56">
        <f>M394/GrocerySA!I394</f>
        <v>1.3872898420214286</v>
      </c>
      <c r="O394" s="25">
        <f>K394+GrocerySA!K394</f>
        <v>176841.89186609292</v>
      </c>
      <c r="P394" s="26">
        <f>L394+GrocerySA!L394</f>
        <v>182429.40509590681</v>
      </c>
      <c r="Q394" s="25">
        <f>M394+GrocerySA!M394</f>
        <v>189830.99313080672</v>
      </c>
      <c r="R394" s="56" t="e">
        <f>E394+GrocerySA!E394</f>
        <v>#N/A</v>
      </c>
    </row>
    <row r="395" spans="1:18" x14ac:dyDescent="0.25">
      <c r="A395" s="23">
        <f t="shared" si="26"/>
        <v>10</v>
      </c>
      <c r="B395" s="23">
        <f t="shared" si="27"/>
        <v>2024</v>
      </c>
      <c r="C395" s="23">
        <v>394</v>
      </c>
      <c r="D395" s="24">
        <v>45566</v>
      </c>
      <c r="E395" s="25" t="e">
        <f>IF(ISBLANK(table!G395),NA(),table!G395)</f>
        <v>#N/A</v>
      </c>
      <c r="F395" s="25">
        <f>IFERROR(IF(AND(ISERROR($E396),ISERROR(INDEX(RestSAF!E$2:E$251,MATCH(RestSA!$C395,RestSAF!$A$2:$A$251,0)))),$E395,INDEX(RestSAF!E$2:E$251,MATCH(RestSA!$C395,RestSAF!$A$2:$A$251,0))),NA())</f>
        <v>82060.045790457603</v>
      </c>
      <c r="G395" s="25">
        <f>IFERROR(IF(AND(ISERROR($E396),ISERROR(INDEX(RestSAF!C$2:C$251,MATCH(RestSA!$C395,RestSAF!$A$2:$A$251,0)))),$E395,INDEX(RestSAF!C$2:C$251,MATCH(RestSA!$C395,RestSAF!$A$2:$A$251,0))),NA())</f>
        <v>86401.1338836215</v>
      </c>
      <c r="H395" s="26">
        <f>IFERROR(IF(AND(ISERROR($E396),ISERROR(INDEX(RestSAF!B$2:B$251,MATCH(RestSA!$C395,RestSAF!$A$2:$A$251,0)))),$E395,INDEX(RestSAF!B$2:B$251,MATCH(RestSA!$C395,RestSAF!$A$2:$A$251,0))),NA())</f>
        <v>94601.644496618494</v>
      </c>
      <c r="I395" s="25">
        <f>IFERROR(IF(AND(ISERROR($E396),ISERROR(INDEX(RestSAF!D$2:D$251,MATCH(RestSA!$C395,RestSAF!$A$2:$A$251,0)))),$E395,INDEX(RestSAF!D$2:D$251,MATCH(RestSA!$C395,RestSAF!$A$2:$A$251,0))),NA())</f>
        <v>102802.155109616</v>
      </c>
      <c r="J395" s="25">
        <f>IFERROR(IF(AND(ISERROR($E396),ISERROR(INDEX(RestSAF!F$2:F$251,MATCH(RestSA!$C395,RestSAF!$A$2:$A$251,0)))),$E395,INDEX(RestSAF!F$2:F$251,MATCH(RestSA!$C395,RestSAF!$A$2:$A$251,0))),NA())</f>
        <v>107143.24320277901</v>
      </c>
      <c r="K395" s="25">
        <f t="shared" si="28"/>
        <v>98701.899803117238</v>
      </c>
      <c r="L395" s="26">
        <f t="shared" si="24"/>
        <v>102802.155109616</v>
      </c>
      <c r="M395" s="25">
        <f t="shared" si="25"/>
        <v>107143.24320277901</v>
      </c>
      <c r="N395" s="56">
        <f>M395/GrocerySA!I395</f>
        <v>1.3885951683855726</v>
      </c>
      <c r="O395" s="25">
        <f>K395+GrocerySA!K395</f>
        <v>177486.66207507983</v>
      </c>
      <c r="P395" s="26">
        <f>L395+GrocerySA!L395</f>
        <v>183212.22696197865</v>
      </c>
      <c r="Q395" s="25">
        <f>M395+GrocerySA!M395</f>
        <v>190803.9342159417</v>
      </c>
      <c r="R395" s="56" t="e">
        <f>E395+GrocerySA!E395</f>
        <v>#N/A</v>
      </c>
    </row>
    <row r="396" spans="1:18" x14ac:dyDescent="0.25">
      <c r="A396" s="23">
        <f t="shared" si="26"/>
        <v>11</v>
      </c>
      <c r="B396" s="23">
        <f t="shared" si="27"/>
        <v>2024</v>
      </c>
      <c r="C396" s="23">
        <v>395</v>
      </c>
      <c r="D396" s="24">
        <v>45597</v>
      </c>
      <c r="E396" s="25" t="e">
        <f>IF(ISBLANK(table!G396),NA(),table!G396)</f>
        <v>#N/A</v>
      </c>
      <c r="F396" s="25">
        <f>IFERROR(IF(AND(ISERROR($E397),ISERROR(INDEX(RestSAF!E$2:E$251,MATCH(RestSA!$C396,RestSAF!$A$2:$A$251,0)))),$E396,INDEX(RestSAF!E$2:E$251,MATCH(RestSA!$C396,RestSAF!$A$2:$A$251,0))),NA())</f>
        <v>81968.913687994893</v>
      </c>
      <c r="G396" s="25">
        <f>IFERROR(IF(AND(ISERROR($E397),ISERROR(INDEX(RestSAF!C$2:C$251,MATCH(RestSA!$C396,RestSAF!$A$2:$A$251,0)))),$E396,INDEX(RestSAF!C$2:C$251,MATCH(RestSA!$C396,RestSAF!$A$2:$A$251,0))),NA())</f>
        <v>86403.645769087496</v>
      </c>
      <c r="H396" s="26">
        <f>IFERROR(IF(AND(ISERROR($E397),ISERROR(INDEX(RestSAF!B$2:B$251,MATCH(RestSA!$C396,RestSAF!$A$2:$A$251,0)))),$E396,INDEX(RestSAF!B$2:B$251,MATCH(RestSA!$C396,RestSAF!$A$2:$A$251,0))),NA())</f>
        <v>94781.054086156</v>
      </c>
      <c r="I396" s="25">
        <f>IFERROR(IF(AND(ISERROR($E397),ISERROR(INDEX(RestSAF!D$2:D$251,MATCH(RestSA!$C396,RestSAF!$A$2:$A$251,0)))),$E396,INDEX(RestSAF!D$2:D$251,MATCH(RestSA!$C396,RestSAF!$A$2:$A$251,0))),NA())</f>
        <v>103158.462403225</v>
      </c>
      <c r="J396" s="25">
        <f>IFERROR(IF(AND(ISERROR($E397),ISERROR(INDEX(RestSAF!F$2:F$251,MATCH(RestSA!$C396,RestSAF!$A$2:$A$251,0)))),$E396,INDEX(RestSAF!F$2:F$251,MATCH(RestSA!$C396,RestSAF!$A$2:$A$251,0))),NA())</f>
        <v>107593.19448431701</v>
      </c>
      <c r="K396" s="25">
        <f t="shared" si="28"/>
        <v>98969.7582446905</v>
      </c>
      <c r="L396" s="26">
        <f t="shared" si="24"/>
        <v>103158.462403225</v>
      </c>
      <c r="M396" s="25">
        <f t="shared" si="25"/>
        <v>107593.19448431701</v>
      </c>
      <c r="N396" s="56">
        <f>M396/GrocerySA!I396</f>
        <v>1.3893197653127041</v>
      </c>
      <c r="O396" s="25">
        <f>K396+GrocerySA!K396</f>
        <v>178086.5838224458</v>
      </c>
      <c r="P396" s="26">
        <f>L396+GrocerySA!L396</f>
        <v>183949.03877450817</v>
      </c>
      <c r="Q396" s="25">
        <f>M396+GrocerySA!M396</f>
        <v>191731.2724426559</v>
      </c>
      <c r="R396" s="56" t="e">
        <f>E396+GrocerySA!E396</f>
        <v>#N/A</v>
      </c>
    </row>
    <row r="397" spans="1:18" x14ac:dyDescent="0.25">
      <c r="A397" s="23">
        <f t="shared" si="26"/>
        <v>12</v>
      </c>
      <c r="B397" s="23">
        <f t="shared" si="27"/>
        <v>2024</v>
      </c>
      <c r="C397" s="23">
        <v>396</v>
      </c>
      <c r="D397" s="24">
        <v>45627</v>
      </c>
      <c r="E397" s="25" t="e">
        <f>IF(ISBLANK(table!G397),NA(),table!G397)</f>
        <v>#N/A</v>
      </c>
      <c r="F397" s="25">
        <f>IFERROR(IF(AND(ISERROR($E398),ISERROR(INDEX(RestSAF!E$2:E$251,MATCH(RestSA!$C397,RestSAF!$A$2:$A$251,0)))),$E397,INDEX(RestSAF!E$2:E$251,MATCH(RestSA!$C397,RestSAF!$A$2:$A$251,0))),NA())</f>
        <v>81915.144010297998</v>
      </c>
      <c r="G397" s="25">
        <f>IFERROR(IF(AND(ISERROR($E398),ISERROR(INDEX(RestSAF!C$2:C$251,MATCH(RestSA!$C397,RestSAF!$A$2:$A$251,0)))),$E397,INDEX(RestSAF!C$2:C$251,MATCH(RestSA!$C397,RestSAF!$A$2:$A$251,0))),NA())</f>
        <v>86442.382546185894</v>
      </c>
      <c r="H397" s="26">
        <f>IFERROR(IF(AND(ISERROR($E398),ISERROR(INDEX(RestSAF!B$2:B$251,MATCH(RestSA!$C397,RestSAF!$A$2:$A$251,0)))),$E397,INDEX(RestSAF!B$2:B$251,MATCH(RestSA!$C397,RestSAF!$A$2:$A$251,0))),NA())</f>
        <v>94994.539716085696</v>
      </c>
      <c r="I397" s="25">
        <f>IFERROR(IF(AND(ISERROR($E398),ISERROR(INDEX(RestSAF!D$2:D$251,MATCH(RestSA!$C397,RestSAF!$A$2:$A$251,0)))),$E397,INDEX(RestSAF!D$2:D$251,MATCH(RestSA!$C397,RestSAF!$A$2:$A$251,0))),NA())</f>
        <v>103546.696885985</v>
      </c>
      <c r="J397" s="25">
        <f>IFERROR(IF(AND(ISERROR($E398),ISERROR(INDEX(RestSAF!F$2:F$251,MATCH(RestSA!$C397,RestSAF!$A$2:$A$251,0)))),$E397,INDEX(RestSAF!F$2:F$251,MATCH(RestSA!$C397,RestSAF!$A$2:$A$251,0))),NA())</f>
        <v>108073.935421873</v>
      </c>
      <c r="K397" s="25">
        <f t="shared" si="28"/>
        <v>99270.618301035342</v>
      </c>
      <c r="L397" s="26">
        <f t="shared" si="24"/>
        <v>103546.696885985</v>
      </c>
      <c r="M397" s="25">
        <f t="shared" si="25"/>
        <v>108073.935421873</v>
      </c>
      <c r="N397" s="56">
        <f>M397/GrocerySA!I397</f>
        <v>1.3904959280949178</v>
      </c>
      <c r="O397" s="25">
        <f>K397+GrocerySA!K397</f>
        <v>178717.80679011653</v>
      </c>
      <c r="P397" s="26">
        <f>L397+GrocerySA!L397</f>
        <v>184717.77152413825</v>
      </c>
      <c r="Q397" s="25">
        <f>M397+GrocerySA!M397</f>
        <v>192692.78235817031</v>
      </c>
      <c r="R397" s="56" t="e">
        <f>E397+GrocerySA!E397</f>
        <v>#N/A</v>
      </c>
    </row>
    <row r="398" spans="1:18" x14ac:dyDescent="0.25">
      <c r="A398" s="23">
        <f t="shared" ref="A398:A433" si="29">MONTH(D398)</f>
        <v>1</v>
      </c>
      <c r="B398" s="23">
        <f t="shared" ref="B398:B433" si="30">YEAR(D398)</f>
        <v>2025</v>
      </c>
      <c r="C398" s="23">
        <v>397</v>
      </c>
      <c r="D398" s="24">
        <v>45658</v>
      </c>
      <c r="E398" s="25" t="e">
        <f>IF(ISBLANK(table!G398),NA(),table!G398)</f>
        <v>#N/A</v>
      </c>
      <c r="F398" s="25">
        <f>IFERROR(IF(AND(ISERROR($E399),ISERROR(INDEX(RestSAF!E$2:E$251,MATCH(RestSA!$C398,RestSAF!$A$2:$A$251,0)))),$E398,INDEX(RestSAF!E$2:E$251,MATCH(RestSA!$C398,RestSAF!$A$2:$A$251,0))),NA())</f>
        <v>81839.761135569599</v>
      </c>
      <c r="G398" s="25">
        <f>IFERROR(IF(AND(ISERROR($E399),ISERROR(INDEX(RestSAF!C$2:C$251,MATCH(RestSA!$C398,RestSAF!$A$2:$A$251,0)))),$E398,INDEX(RestSAF!C$2:C$251,MATCH(RestSA!$C398,RestSAF!$A$2:$A$251,0))),NA())</f>
        <v>86456.988862049897</v>
      </c>
      <c r="H398" s="26">
        <f>IFERROR(IF(AND(ISERROR($E399),ISERROR(INDEX(RestSAF!B$2:B$251,MATCH(RestSA!$C398,RestSAF!$A$2:$A$251,0)))),$E398,INDEX(RestSAF!B$2:B$251,MATCH(RestSA!$C398,RestSAF!$A$2:$A$251,0))),NA())</f>
        <v>95179.139659508306</v>
      </c>
      <c r="I398" s="25">
        <f>IFERROR(IF(AND(ISERROR($E399),ISERROR(INDEX(RestSAF!D$2:D$251,MATCH(RestSA!$C398,RestSAF!$A$2:$A$251,0)))),$E398,INDEX(RestSAF!D$2:D$251,MATCH(RestSA!$C398,RestSAF!$A$2:$A$251,0))),NA())</f>
        <v>103901.29045696701</v>
      </c>
      <c r="J398" s="25">
        <f>IFERROR(IF(AND(ISERROR($E399),ISERROR(INDEX(RestSAF!F$2:F$251,MATCH(RestSA!$C398,RestSAF!$A$2:$A$251,0)))),$E398,INDEX(RestSAF!F$2:F$251,MATCH(RestSA!$C398,RestSAF!$A$2:$A$251,0))),NA())</f>
        <v>108518.518183447</v>
      </c>
      <c r="K398" s="25">
        <f t="shared" ref="K398:K433" si="31">IF(ISERROR(E398=H398),AVERAGE(H398:I398),H398)</f>
        <v>99540.215058237663</v>
      </c>
      <c r="L398" s="26">
        <f t="shared" ref="L398:L433" si="32">IF(ISERROR(E398=H398),AVERAGE(I398),H398)</f>
        <v>103901.29045696701</v>
      </c>
      <c r="M398" s="25">
        <f t="shared" ref="M398:M433" si="33">IF(ISERROR(E398=H398),AVERAGE(J398),E398)</f>
        <v>108518.518183447</v>
      </c>
      <c r="N398" s="56">
        <f>M398/GrocerySA!I398</f>
        <v>1.3912589607186245</v>
      </c>
      <c r="O398" s="25">
        <f>K398+GrocerySA!K398</f>
        <v>179316.11418877705</v>
      </c>
      <c r="P398" s="26">
        <f>L398+GrocerySA!L398</f>
        <v>185452.85925149551</v>
      </c>
      <c r="Q398" s="25">
        <f>M398+GrocerySA!M398</f>
        <v>193621.4263059537</v>
      </c>
      <c r="R398" s="56" t="e">
        <f>E398+GrocerySA!E398</f>
        <v>#N/A</v>
      </c>
    </row>
    <row r="399" spans="1:18" x14ac:dyDescent="0.25">
      <c r="A399" s="23">
        <f t="shared" si="29"/>
        <v>2</v>
      </c>
      <c r="B399" s="23">
        <f t="shared" si="30"/>
        <v>2025</v>
      </c>
      <c r="C399" s="23">
        <v>398</v>
      </c>
      <c r="D399" s="24">
        <v>45689</v>
      </c>
      <c r="E399" s="25" t="e">
        <f>IF(ISBLANK(table!G399),NA(),table!G399)</f>
        <v>#N/A</v>
      </c>
      <c r="F399" s="25">
        <f>IFERROR(IF(AND(ISERROR($E400),ISERROR(INDEX(RestSAF!E$2:E$251,MATCH(RestSA!$C399,RestSAF!$A$2:$A$251,0)))),$E399,INDEX(RestSAF!E$2:E$251,MATCH(RestSA!$C399,RestSAF!$A$2:$A$251,0))),NA())</f>
        <v>81792.238773823599</v>
      </c>
      <c r="G399" s="25">
        <f>IFERROR(IF(AND(ISERROR($E400),ISERROR(INDEX(RestSAF!C$2:C$251,MATCH(RestSA!$C399,RestSAF!$A$2:$A$251,0)))),$E399,INDEX(RestSAF!C$2:C$251,MATCH(RestSA!$C399,RestSAF!$A$2:$A$251,0))),NA())</f>
        <v>86498.287622474105</v>
      </c>
      <c r="H399" s="26">
        <f>IFERROR(IF(AND(ISERROR($E400),ISERROR(INDEX(RestSAF!B$2:B$251,MATCH(RestSA!$C399,RestSAF!$A$2:$A$251,0)))),$E399,INDEX(RestSAF!B$2:B$251,MATCH(RestSA!$C399,RestSAF!$A$2:$A$251,0))),NA())</f>
        <v>95388.225513717</v>
      </c>
      <c r="I399" s="25">
        <f>IFERROR(IF(AND(ISERROR($E400),ISERROR(INDEX(RestSAF!D$2:D$251,MATCH(RestSA!$C399,RestSAF!$A$2:$A$251,0)))),$E399,INDEX(RestSAF!D$2:D$251,MATCH(RestSA!$C399,RestSAF!$A$2:$A$251,0))),NA())</f>
        <v>104278.16340496</v>
      </c>
      <c r="J399" s="25">
        <f>IFERROR(IF(AND(ISERROR($E400),ISERROR(INDEX(RestSAF!F$2:F$251,MATCH(RestSA!$C399,RestSAF!$A$2:$A$251,0)))),$E399,INDEX(RestSAF!F$2:F$251,MATCH(RestSA!$C399,RestSAF!$A$2:$A$251,0))),NA())</f>
        <v>108984.21225361001</v>
      </c>
      <c r="K399" s="25">
        <f t="shared" si="31"/>
        <v>99833.194459338498</v>
      </c>
      <c r="L399" s="26">
        <f t="shared" si="32"/>
        <v>104278.16340496</v>
      </c>
      <c r="M399" s="25">
        <f t="shared" si="33"/>
        <v>108984.21225361001</v>
      </c>
      <c r="N399" s="56">
        <f>M399/GrocerySA!I399</f>
        <v>1.3923433365204245</v>
      </c>
      <c r="O399" s="25">
        <f>K399+GrocerySA!K399</f>
        <v>179936.1994212062</v>
      </c>
      <c r="P399" s="26">
        <f>L399+GrocerySA!L399</f>
        <v>186210.22365334435</v>
      </c>
      <c r="Q399" s="25">
        <f>M399+GrocerySA!M399</f>
        <v>194574.38307502773</v>
      </c>
      <c r="R399" s="56" t="e">
        <f>E399+GrocerySA!E399</f>
        <v>#N/A</v>
      </c>
    </row>
    <row r="400" spans="1:18" x14ac:dyDescent="0.25">
      <c r="A400" s="23">
        <f t="shared" si="29"/>
        <v>3</v>
      </c>
      <c r="B400" s="23">
        <f t="shared" si="30"/>
        <v>2025</v>
      </c>
      <c r="C400" s="23">
        <v>399</v>
      </c>
      <c r="D400" s="24">
        <v>45717</v>
      </c>
      <c r="E400" s="25" t="e">
        <f>IF(ISBLANK(table!G400),NA(),table!G400)</f>
        <v>#N/A</v>
      </c>
      <c r="F400" s="25">
        <f>IFERROR(IF(AND(ISERROR($E401),ISERROR(INDEX(RestSAF!E$2:E$251,MATCH(RestSA!$C400,RestSAF!$A$2:$A$251,0)))),$E400,INDEX(RestSAF!E$2:E$251,MATCH(RestSA!$C400,RestSAF!$A$2:$A$251,0))),NA())</f>
        <v>81730.043387883896</v>
      </c>
      <c r="G400" s="25">
        <f>IFERROR(IF(AND(ISERROR($E401),ISERROR(INDEX(RestSAF!C$2:C$251,MATCH(RestSA!$C400,RestSAF!$A$2:$A$251,0)))),$E400,INDEX(RestSAF!C$2:C$251,MATCH(RestSA!$C400,RestSAF!$A$2:$A$251,0))),NA())</f>
        <v>86522.807724919505</v>
      </c>
      <c r="H400" s="26">
        <f>IFERROR(IF(AND(ISERROR($E401),ISERROR(INDEX(RestSAF!B$2:B$251,MATCH(RestSA!$C400,RestSAF!$A$2:$A$251,0)))),$E400,INDEX(RestSAF!B$2:B$251,MATCH(RestSA!$C400,RestSAF!$A$2:$A$251,0))),NA())</f>
        <v>95576.555073043201</v>
      </c>
      <c r="I400" s="25">
        <f>IFERROR(IF(AND(ISERROR($E401),ISERROR(INDEX(RestSAF!D$2:D$251,MATCH(RestSA!$C400,RestSAF!$A$2:$A$251,0)))),$E400,INDEX(RestSAF!D$2:D$251,MATCH(RestSA!$C400,RestSAF!$A$2:$A$251,0))),NA())</f>
        <v>104630.302421167</v>
      </c>
      <c r="J400" s="25">
        <f>IFERROR(IF(AND(ISERROR($E401),ISERROR(INDEX(RestSAF!F$2:F$251,MATCH(RestSA!$C400,RestSAF!$A$2:$A$251,0)))),$E400,INDEX(RestSAF!F$2:F$251,MATCH(RestSA!$C400,RestSAF!$A$2:$A$251,0))),NA())</f>
        <v>109423.066758203</v>
      </c>
      <c r="K400" s="25">
        <f t="shared" si="31"/>
        <v>100103.42874710509</v>
      </c>
      <c r="L400" s="26">
        <f t="shared" si="32"/>
        <v>104630.302421167</v>
      </c>
      <c r="M400" s="25">
        <f t="shared" si="33"/>
        <v>109423.066758203</v>
      </c>
      <c r="N400" s="56">
        <f>M400/GrocerySA!I400</f>
        <v>1.3931337053655837</v>
      </c>
      <c r="O400" s="25">
        <f>K400+GrocerySA!K400</f>
        <v>180531.98114333584</v>
      </c>
      <c r="P400" s="26">
        <f>L400+GrocerySA!L400</f>
        <v>186942.8523465934</v>
      </c>
      <c r="Q400" s="25">
        <f>M400+GrocerySA!M400</f>
        <v>195503.6117420207</v>
      </c>
      <c r="R400" s="56" t="e">
        <f>E400+GrocerySA!E400</f>
        <v>#N/A</v>
      </c>
    </row>
    <row r="401" spans="1:18" x14ac:dyDescent="0.25">
      <c r="A401" s="23">
        <f t="shared" si="29"/>
        <v>4</v>
      </c>
      <c r="B401" s="23">
        <f t="shared" si="30"/>
        <v>2025</v>
      </c>
      <c r="C401" s="23">
        <v>400</v>
      </c>
      <c r="D401" s="24">
        <v>45748</v>
      </c>
      <c r="E401" s="25" t="e">
        <f>IF(ISBLANK(table!G401),NA(),table!G401)</f>
        <v>#N/A</v>
      </c>
      <c r="F401" s="25">
        <f>IFERROR(IF(AND(ISERROR($E402),ISERROR(INDEX(RestSAF!E$2:E$251,MATCH(RestSA!$C401,RestSAF!$A$2:$A$251,0)))),$E401,INDEX(RestSAF!E$2:E$251,MATCH(RestSA!$C401,RestSAF!$A$2:$A$251,0))),NA())</f>
        <v>81688.7889829911</v>
      </c>
      <c r="G401" s="25">
        <f>IFERROR(IF(AND(ISERROR($E402),ISERROR(INDEX(RestSAF!C$2:C$251,MATCH(RestSA!$C401,RestSAF!$A$2:$A$251,0)))),$E401,INDEX(RestSAF!C$2:C$251,MATCH(RestSA!$C401,RestSAF!$A$2:$A$251,0))),NA())</f>
        <v>86567.110564460207</v>
      </c>
      <c r="H401" s="26">
        <f>IFERROR(IF(AND(ISERROR($E402),ISERROR(INDEX(RestSAF!B$2:B$251,MATCH(RestSA!$C401,RestSAF!$A$2:$A$251,0)))),$E401,INDEX(RestSAF!B$2:B$251,MATCH(RestSA!$C401,RestSAF!$A$2:$A$251,0))),NA())</f>
        <v>95782.479394557799</v>
      </c>
      <c r="I401" s="25">
        <f>IFERROR(IF(AND(ISERROR($E402),ISERROR(INDEX(RestSAF!D$2:D$251,MATCH(RestSA!$C401,RestSAF!$A$2:$A$251,0)))),$E401,INDEX(RestSAF!D$2:D$251,MATCH(RestSA!$C401,RestSAF!$A$2:$A$251,0))),NA())</f>
        <v>104997.848224655</v>
      </c>
      <c r="J401" s="25">
        <f>IFERROR(IF(AND(ISERROR($E402),ISERROR(INDEX(RestSAF!F$2:F$251,MATCH(RestSA!$C401,RestSAF!$A$2:$A$251,0)))),$E401,INDEX(RestSAF!F$2:F$251,MATCH(RestSA!$C401,RestSAF!$A$2:$A$251,0))),NA())</f>
        <v>109876.16980612501</v>
      </c>
      <c r="K401" s="25">
        <f t="shared" si="31"/>
        <v>100390.1638096064</v>
      </c>
      <c r="L401" s="26">
        <f t="shared" si="32"/>
        <v>104997.848224655</v>
      </c>
      <c r="M401" s="25">
        <f t="shared" si="33"/>
        <v>109876.16980612501</v>
      </c>
      <c r="N401" s="56">
        <f>M401/GrocerySA!I401</f>
        <v>1.3941529480179784</v>
      </c>
      <c r="O401" s="25">
        <f>K401+GrocerySA!K401</f>
        <v>181142.75033174371</v>
      </c>
      <c r="P401" s="26">
        <f>L401+GrocerySA!L401</f>
        <v>187690.8866589269</v>
      </c>
      <c r="Q401" s="25">
        <f>M401+GrocerySA!M401</f>
        <v>196450.11206466611</v>
      </c>
      <c r="R401" s="56" t="e">
        <f>E401+GrocerySA!E401</f>
        <v>#N/A</v>
      </c>
    </row>
    <row r="402" spans="1:18" x14ac:dyDescent="0.25">
      <c r="A402" s="23">
        <f t="shared" si="29"/>
        <v>5</v>
      </c>
      <c r="B402" s="23">
        <f t="shared" si="30"/>
        <v>2025</v>
      </c>
      <c r="C402" s="23">
        <v>401</v>
      </c>
      <c r="D402" s="24">
        <v>45778</v>
      </c>
      <c r="E402" s="25" t="e">
        <f>IF(ISBLANK(table!G402),NA(),table!G402)</f>
        <v>#N/A</v>
      </c>
      <c r="F402" s="25">
        <f>IFERROR(IF(AND(ISERROR($E403),ISERROR(INDEX(RestSAF!E$2:E$251,MATCH(RestSA!$C402,RestSAF!$A$2:$A$251,0)))),$E402,INDEX(RestSAF!E$2:E$251,MATCH(RestSA!$C402,RestSAF!$A$2:$A$251,0))),NA())</f>
        <v>81637.803161276694</v>
      </c>
      <c r="G402" s="25">
        <f>IFERROR(IF(AND(ISERROR($E403),ISERROR(INDEX(RestSAF!C$2:C$251,MATCH(RestSA!$C402,RestSAF!$A$2:$A$251,0)))),$E402,INDEX(RestSAF!C$2:C$251,MATCH(RestSA!$C402,RestSAF!$A$2:$A$251,0))),NA())</f>
        <v>86599.887841599295</v>
      </c>
      <c r="H402" s="26">
        <f>IFERROR(IF(AND(ISERROR($E403),ISERROR(INDEX(RestSAF!B$2:B$251,MATCH(RestSA!$C402,RestSAF!$A$2:$A$251,0)))),$E402,INDEX(RestSAF!B$2:B$251,MATCH(RestSA!$C402,RestSAF!$A$2:$A$251,0))),NA())</f>
        <v>95973.488931992804</v>
      </c>
      <c r="I402" s="25">
        <f>IFERROR(IF(AND(ISERROR($E403),ISERROR(INDEX(RestSAF!D$2:D$251,MATCH(RestSA!$C402,RestSAF!$A$2:$A$251,0)))),$E402,INDEX(RestSAF!D$2:D$251,MATCH(RestSA!$C402,RestSAF!$A$2:$A$251,0))),NA())</f>
        <v>105347.09002238599</v>
      </c>
      <c r="J402" s="25">
        <f>IFERROR(IF(AND(ISERROR($E403),ISERROR(INDEX(RestSAF!F$2:F$251,MATCH(RestSA!$C402,RestSAF!$A$2:$A$251,0)))),$E402,INDEX(RestSAF!F$2:F$251,MATCH(RestSA!$C402,RestSAF!$A$2:$A$251,0))),NA())</f>
        <v>110309.174702709</v>
      </c>
      <c r="K402" s="25">
        <f t="shared" si="31"/>
        <v>100660.28947718939</v>
      </c>
      <c r="L402" s="26">
        <f t="shared" si="32"/>
        <v>105347.09002238599</v>
      </c>
      <c r="M402" s="25">
        <f t="shared" si="33"/>
        <v>110309.174702709</v>
      </c>
      <c r="N402" s="56">
        <f>M402/GrocerySA!I402</f>
        <v>1.3949629813103059</v>
      </c>
      <c r="O402" s="25">
        <f>K402+GrocerySA!K402</f>
        <v>181735.44038598784</v>
      </c>
      <c r="P402" s="26">
        <f>L402+GrocerySA!L402</f>
        <v>188420.61619745349</v>
      </c>
      <c r="Q402" s="25">
        <f>M402+GrocerySA!M402</f>
        <v>197379.45141031459</v>
      </c>
      <c r="R402" s="56" t="e">
        <f>E402+GrocerySA!E402</f>
        <v>#N/A</v>
      </c>
    </row>
    <row r="403" spans="1:18" x14ac:dyDescent="0.25">
      <c r="A403" s="23">
        <f t="shared" si="29"/>
        <v>6</v>
      </c>
      <c r="B403" s="23">
        <f t="shared" si="30"/>
        <v>2025</v>
      </c>
      <c r="C403" s="23">
        <v>402</v>
      </c>
      <c r="D403" s="24">
        <v>45809</v>
      </c>
      <c r="E403" s="25" t="e">
        <f>IF(ISBLANK(table!G403),NA(),table!G403)</f>
        <v>#N/A</v>
      </c>
      <c r="F403" s="25">
        <f>IFERROR(IF(AND(ISERROR($E404),ISERROR(INDEX(RestSAF!E$2:E$251,MATCH(RestSA!$C403,RestSAF!$A$2:$A$251,0)))),$E403,INDEX(RestSAF!E$2:E$251,MATCH(RestSA!$C403,RestSAF!$A$2:$A$251,0))),NA())</f>
        <v>81602.7091227372</v>
      </c>
      <c r="G403" s="25">
        <f>IFERROR(IF(AND(ISERROR($E404),ISERROR(INDEX(RestSAF!C$2:C$251,MATCH(RestSA!$C403,RestSAF!$A$2:$A$251,0)))),$E403,INDEX(RestSAF!C$2:C$251,MATCH(RestSA!$C403,RestSAF!$A$2:$A$251,0))),NA())</f>
        <v>86647.432387924695</v>
      </c>
      <c r="H403" s="26">
        <f>IFERROR(IF(AND(ISERROR($E404),ISERROR(INDEX(RestSAF!B$2:B$251,MATCH(RestSA!$C403,RestSAF!$A$2:$A$251,0)))),$E403,INDEX(RestSAF!B$2:B$251,MATCH(RestSA!$C403,RestSAF!$A$2:$A$251,0))),NA())</f>
        <v>96177.141481124097</v>
      </c>
      <c r="I403" s="25">
        <f>IFERROR(IF(AND(ISERROR($E404),ISERROR(INDEX(RestSAF!D$2:D$251,MATCH(RestSA!$C403,RestSAF!$A$2:$A$251,0)))),$E403,INDEX(RestSAF!D$2:D$251,MATCH(RestSA!$C403,RestSAF!$A$2:$A$251,0))),NA())</f>
        <v>105706.85057432399</v>
      </c>
      <c r="J403" s="25">
        <f>IFERROR(IF(AND(ISERROR($E404),ISERROR(INDEX(RestSAF!F$2:F$251,MATCH(RestSA!$C403,RestSAF!$A$2:$A$251,0)))),$E403,INDEX(RestSAF!F$2:F$251,MATCH(RestSA!$C403,RestSAF!$A$2:$A$251,0))),NA())</f>
        <v>110751.57383951099</v>
      </c>
      <c r="K403" s="25">
        <f t="shared" si="31"/>
        <v>100941.99602772405</v>
      </c>
      <c r="L403" s="26">
        <f t="shared" si="32"/>
        <v>105706.85057432399</v>
      </c>
      <c r="M403" s="25">
        <f t="shared" si="33"/>
        <v>110751.57383951099</v>
      </c>
      <c r="N403" s="56">
        <f>M403/GrocerySA!I403</f>
        <v>1.3959362469210126</v>
      </c>
      <c r="O403" s="25">
        <f>K403+GrocerySA!K403</f>
        <v>182338.28350576945</v>
      </c>
      <c r="P403" s="26">
        <f>L403+GrocerySA!L403</f>
        <v>189160.86398522</v>
      </c>
      <c r="Q403" s="25">
        <f>M403+GrocerySA!M403</f>
        <v>198321.03911610821</v>
      </c>
      <c r="R403" s="56" t="e">
        <f>E403+GrocerySA!E403</f>
        <v>#N/A</v>
      </c>
    </row>
    <row r="404" spans="1:18" x14ac:dyDescent="0.25">
      <c r="A404" s="23">
        <f t="shared" si="29"/>
        <v>7</v>
      </c>
      <c r="B404" s="23">
        <f t="shared" si="30"/>
        <v>2025</v>
      </c>
      <c r="C404" s="23">
        <v>403</v>
      </c>
      <c r="D404" s="24">
        <v>45839</v>
      </c>
      <c r="E404" s="25" t="e">
        <f>IF(ISBLANK(table!G404),NA(),table!G404)</f>
        <v>#N/A</v>
      </c>
      <c r="F404" s="25">
        <f>IFERROR(IF(AND(ISERROR($E405),ISERROR(INDEX(RestSAF!E$2:E$251,MATCH(RestSA!$C404,RestSAF!$A$2:$A$251,0)))),$E404,INDEX(RestSAF!E$2:E$251,MATCH(RestSA!$C404,RestSAF!$A$2:$A$251,0))),NA())</f>
        <v>81561.387843157005</v>
      </c>
      <c r="G404" s="25">
        <f>IFERROR(IF(AND(ISERROR($E405),ISERROR(INDEX(RestSAF!C$2:C$251,MATCH(RestSA!$C404,RestSAF!$A$2:$A$251,0)))),$E404,INDEX(RestSAF!C$2:C$251,MATCH(RestSA!$C404,RestSAF!$A$2:$A$251,0))),NA())</f>
        <v>86687.195536921106</v>
      </c>
      <c r="H404" s="26">
        <f>IFERROR(IF(AND(ISERROR($E405),ISERROR(INDEX(RestSAF!B$2:B$251,MATCH(RestSA!$C404,RestSAF!$A$2:$A$251,0)))),$E404,INDEX(RestSAF!B$2:B$251,MATCH(RestSA!$C404,RestSAF!$A$2:$A$251,0))),NA())</f>
        <v>96370.076761812204</v>
      </c>
      <c r="I404" s="25">
        <f>IFERROR(IF(AND(ISERROR($E405),ISERROR(INDEX(RestSAF!D$2:D$251,MATCH(RestSA!$C404,RestSAF!$A$2:$A$251,0)))),$E404,INDEX(RestSAF!D$2:D$251,MATCH(RestSA!$C404,RestSAF!$A$2:$A$251,0))),NA())</f>
        <v>106052.957986703</v>
      </c>
      <c r="J404" s="25">
        <f>IFERROR(IF(AND(ISERROR($E405),ISERROR(INDEX(RestSAF!F$2:F$251,MATCH(RestSA!$C404,RestSAF!$A$2:$A$251,0)))),$E404,INDEX(RestSAF!F$2:F$251,MATCH(RestSA!$C404,RestSAF!$A$2:$A$251,0))),NA())</f>
        <v>111178.765680467</v>
      </c>
      <c r="K404" s="25">
        <f t="shared" si="31"/>
        <v>101211.5173742576</v>
      </c>
      <c r="L404" s="26">
        <f t="shared" si="32"/>
        <v>106052.957986703</v>
      </c>
      <c r="M404" s="25">
        <f t="shared" si="33"/>
        <v>111178.765680467</v>
      </c>
      <c r="N404" s="56">
        <f>M404/GrocerySA!I404</f>
        <v>1.3967607570027205</v>
      </c>
      <c r="O404" s="25">
        <f>K404+GrocerySA!K404</f>
        <v>182927.55380302278</v>
      </c>
      <c r="P404" s="26">
        <f>L404+GrocerySA!L404</f>
        <v>189887.45830142844</v>
      </c>
      <c r="Q404" s="25">
        <f>M404+GrocerySA!M404</f>
        <v>199250.19376711309</v>
      </c>
      <c r="R404" s="56" t="e">
        <f>E404+GrocerySA!E404</f>
        <v>#N/A</v>
      </c>
    </row>
    <row r="405" spans="1:18" x14ac:dyDescent="0.25">
      <c r="A405" s="23">
        <f t="shared" si="29"/>
        <v>8</v>
      </c>
      <c r="B405" s="23">
        <f t="shared" si="30"/>
        <v>2025</v>
      </c>
      <c r="C405" s="23">
        <v>404</v>
      </c>
      <c r="D405" s="24">
        <v>45870</v>
      </c>
      <c r="E405" s="25" t="e">
        <f>IF(ISBLANK(table!G405),NA(),table!G405)</f>
        <v>#N/A</v>
      </c>
      <c r="F405" s="25">
        <f>IFERROR(IF(AND(ISERROR($E406),ISERROR(INDEX(RestSAF!E$2:E$251,MATCH(RestSA!$C405,RestSAF!$A$2:$A$251,0)))),$E405,INDEX(RestSAF!E$2:E$251,MATCH(RestSA!$C405,RestSAF!$A$2:$A$251,0))),NA())</f>
        <v>81532.264333377301</v>
      </c>
      <c r="G405" s="25">
        <f>IFERROR(IF(AND(ISERROR($E406),ISERROR(INDEX(RestSAF!C$2:C$251,MATCH(RestSA!$C405,RestSAF!$A$2:$A$251,0)))),$E405,INDEX(RestSAF!C$2:C$251,MATCH(RestSA!$C405,RestSAF!$A$2:$A$251,0))),NA())</f>
        <v>86738.078964169705</v>
      </c>
      <c r="H405" s="26">
        <f>IFERROR(IF(AND(ISERROR($E406),ISERROR(INDEX(RestSAF!B$2:B$251,MATCH(RestSA!$C405,RestSAF!$A$2:$A$251,0)))),$E405,INDEX(RestSAF!B$2:B$251,MATCH(RestSA!$C405,RestSAF!$A$2:$A$251,0))),NA())</f>
        <v>96572.096890766101</v>
      </c>
      <c r="I405" s="25">
        <f>IFERROR(IF(AND(ISERROR($E406),ISERROR(INDEX(RestSAF!D$2:D$251,MATCH(RestSA!$C405,RestSAF!$A$2:$A$251,0)))),$E405,INDEX(RestSAF!D$2:D$251,MATCH(RestSA!$C405,RestSAF!$A$2:$A$251,0))),NA())</f>
        <v>106406.11481736301</v>
      </c>
      <c r="J405" s="25">
        <f>IFERROR(IF(AND(ISERROR($E406),ISERROR(INDEX(RestSAF!F$2:F$251,MATCH(RestSA!$C405,RestSAF!$A$2:$A$251,0)))),$E405,INDEX(RestSAF!F$2:F$251,MATCH(RestSA!$C405,RestSAF!$A$2:$A$251,0))),NA())</f>
        <v>111611.929448155</v>
      </c>
      <c r="K405" s="25">
        <f t="shared" si="31"/>
        <v>101489.10585406455</v>
      </c>
      <c r="L405" s="26">
        <f t="shared" si="32"/>
        <v>106406.11481736301</v>
      </c>
      <c r="M405" s="25">
        <f t="shared" si="33"/>
        <v>111611.929448155</v>
      </c>
      <c r="N405" s="56">
        <f>M405/GrocerySA!I405</f>
        <v>1.3977019262490054</v>
      </c>
      <c r="O405" s="25">
        <f>K405+GrocerySA!K405</f>
        <v>183523.54205638779</v>
      </c>
      <c r="P405" s="26">
        <f>L405+GrocerySA!L405</f>
        <v>190621.10181763972</v>
      </c>
      <c r="Q405" s="25">
        <f>M405+GrocerySA!M405</f>
        <v>200188.01804433862</v>
      </c>
      <c r="R405" s="56" t="e">
        <f>E405+GrocerySA!E405</f>
        <v>#N/A</v>
      </c>
    </row>
    <row r="406" spans="1:18" x14ac:dyDescent="0.25">
      <c r="A406" s="23">
        <f t="shared" si="29"/>
        <v>9</v>
      </c>
      <c r="B406" s="23">
        <f t="shared" si="30"/>
        <v>2025</v>
      </c>
      <c r="C406" s="23">
        <v>405</v>
      </c>
      <c r="D406" s="24">
        <v>45901</v>
      </c>
      <c r="E406" s="25" t="e">
        <f>IF(ISBLANK(table!G406),NA(),table!G406)</f>
        <v>#N/A</v>
      </c>
      <c r="F406" s="25">
        <f>IFERROR(IF(AND(ISERROR($E407),ISERROR(INDEX(RestSAF!E$2:E$251,MATCH(RestSA!$C406,RestSAF!$A$2:$A$251,0)))),$E406,INDEX(RestSAF!E$2:E$251,MATCH(RestSA!$C406,RestSAF!$A$2:$A$251,0))),NA())</f>
        <v>81499.385966342204</v>
      </c>
      <c r="G406" s="25">
        <f>IFERROR(IF(AND(ISERROR($E407),ISERROR(INDEX(RestSAF!C$2:C$251,MATCH(RestSA!$C406,RestSAF!$A$2:$A$251,0)))),$E406,INDEX(RestSAF!C$2:C$251,MATCH(RestSA!$C406,RestSAF!$A$2:$A$251,0))),NA())</f>
        <v>86783.841610157499</v>
      </c>
      <c r="H406" s="26">
        <f>IFERROR(IF(AND(ISERROR($E407),ISERROR(INDEX(RestSAF!B$2:B$251,MATCH(RestSA!$C406,RestSAF!$A$2:$A$251,0)))),$E406,INDEX(RestSAF!B$2:B$251,MATCH(RestSA!$C406,RestSAF!$A$2:$A$251,0))),NA())</f>
        <v>96766.415946592097</v>
      </c>
      <c r="I406" s="25">
        <f>IFERROR(IF(AND(ISERROR($E407),ISERROR(INDEX(RestSAF!D$2:D$251,MATCH(RestSA!$C406,RestSAF!$A$2:$A$251,0)))),$E406,INDEX(RestSAF!D$2:D$251,MATCH(RestSA!$C406,RestSAF!$A$2:$A$251,0))),NA())</f>
        <v>106748.990283027</v>
      </c>
      <c r="J406" s="25">
        <f>IFERROR(IF(AND(ISERROR($E407),ISERROR(INDEX(RestSAF!F$2:F$251,MATCH(RestSA!$C406,RestSAF!$A$2:$A$251,0)))),$E406,INDEX(RestSAF!F$2:F$251,MATCH(RestSA!$C406,RestSAF!$A$2:$A$251,0))),NA())</f>
        <v>112033.445926842</v>
      </c>
      <c r="K406" s="25">
        <f t="shared" si="31"/>
        <v>101757.70311480956</v>
      </c>
      <c r="L406" s="26">
        <f t="shared" si="32"/>
        <v>106748.990283027</v>
      </c>
      <c r="M406" s="25">
        <f t="shared" si="33"/>
        <v>112033.445926842</v>
      </c>
      <c r="N406" s="56">
        <f>M406/GrocerySA!I406</f>
        <v>1.3985375058600906</v>
      </c>
      <c r="O406" s="25">
        <f>K406+GrocerySA!K406</f>
        <v>184109.2265943705</v>
      </c>
      <c r="P406" s="26">
        <f>L406+GrocerySA!L406</f>
        <v>191344.46382534425</v>
      </c>
      <c r="Q406" s="25">
        <f>M406+GrocerySA!M406</f>
        <v>201116.81959467189</v>
      </c>
      <c r="R406" s="56" t="e">
        <f>E406+GrocerySA!E406</f>
        <v>#N/A</v>
      </c>
    </row>
    <row r="407" spans="1:18" x14ac:dyDescent="0.25">
      <c r="A407" s="23">
        <f t="shared" si="29"/>
        <v>10</v>
      </c>
      <c r="B407" s="23">
        <f t="shared" si="30"/>
        <v>2025</v>
      </c>
      <c r="C407" s="23">
        <v>406</v>
      </c>
      <c r="D407" s="24">
        <v>45931</v>
      </c>
      <c r="E407" s="25" t="e">
        <f>IF(ISBLANK(table!G407),NA(),table!G407)</f>
        <v>#N/A</v>
      </c>
      <c r="F407" s="25">
        <f>IFERROR(IF(AND(ISERROR($E408),ISERROR(INDEX(RestSAF!E$2:E$251,MATCH(RestSA!$C407,RestSAF!$A$2:$A$251,0)))),$E407,INDEX(RestSAF!E$2:E$251,MATCH(RestSA!$C407,RestSAF!$A$2:$A$251,0))),NA())</f>
        <v>81475.993933088903</v>
      </c>
      <c r="G407" s="25">
        <f>IFERROR(IF(AND(ISERROR($E408),ISERROR(INDEX(RestSAF!C$2:C$251,MATCH(RestSA!$C407,RestSAF!$A$2:$A$251,0)))),$E407,INDEX(RestSAF!C$2:C$251,MATCH(RestSA!$C407,RestSAF!$A$2:$A$251,0))),NA())</f>
        <v>86838.066630935107</v>
      </c>
      <c r="H407" s="26">
        <f>IFERROR(IF(AND(ISERROR($E408),ISERROR(INDEX(RestSAF!B$2:B$251,MATCH(RestSA!$C407,RestSAF!$A$2:$A$251,0)))),$E407,INDEX(RestSAF!B$2:B$251,MATCH(RestSA!$C407,RestSAF!$A$2:$A$251,0))),NA())</f>
        <v>96967.263072627597</v>
      </c>
      <c r="I407" s="25">
        <f>IFERROR(IF(AND(ISERROR($E408),ISERROR(INDEX(RestSAF!D$2:D$251,MATCH(RestSA!$C407,RestSAF!$A$2:$A$251,0)))),$E407,INDEX(RestSAF!D$2:D$251,MATCH(RestSA!$C407,RestSAF!$A$2:$A$251,0))),NA())</f>
        <v>107096.45951432</v>
      </c>
      <c r="J407" s="25">
        <f>IFERROR(IF(AND(ISERROR($E408),ISERROR(INDEX(RestSAF!F$2:F$251,MATCH(RestSA!$C407,RestSAF!$A$2:$A$251,0)))),$E407,INDEX(RestSAF!F$2:F$251,MATCH(RestSA!$C407,RestSAF!$A$2:$A$251,0))),NA())</f>
        <v>112458.532212166</v>
      </c>
      <c r="K407" s="25">
        <f t="shared" si="31"/>
        <v>102031.8612934738</v>
      </c>
      <c r="L407" s="26">
        <f t="shared" si="32"/>
        <v>107096.45951432</v>
      </c>
      <c r="M407" s="25">
        <f t="shared" si="33"/>
        <v>112458.532212166</v>
      </c>
      <c r="N407" s="56">
        <f>M407/GrocerySA!I407</f>
        <v>1.3994567263629631</v>
      </c>
      <c r="O407" s="25">
        <f>K407+GrocerySA!K407</f>
        <v>184699.19449521415</v>
      </c>
      <c r="P407" s="26">
        <f>L407+GrocerySA!L407</f>
        <v>192072.41950432444</v>
      </c>
      <c r="Q407" s="25">
        <f>M407+GrocerySA!M407</f>
        <v>202051.74577869859</v>
      </c>
      <c r="R407" s="56" t="e">
        <f>E407+GrocerySA!E407</f>
        <v>#N/A</v>
      </c>
    </row>
    <row r="408" spans="1:18" x14ac:dyDescent="0.25">
      <c r="A408" s="23">
        <f t="shared" si="29"/>
        <v>11</v>
      </c>
      <c r="B408" s="23">
        <f t="shared" si="30"/>
        <v>2025</v>
      </c>
      <c r="C408" s="23">
        <v>407</v>
      </c>
      <c r="D408" s="24">
        <v>45962</v>
      </c>
      <c r="E408" s="25" t="e">
        <f>IF(ISBLANK(table!G408),NA(),table!G408)</f>
        <v>#N/A</v>
      </c>
      <c r="F408" s="25">
        <f>IFERROR(IF(AND(ISERROR($E409),ISERROR(INDEX(RestSAF!E$2:E$251,MATCH(RestSA!$C408,RestSAF!$A$2:$A$251,0)))),$E408,INDEX(RestSAF!E$2:E$251,MATCH(RestSA!$C408,RestSAF!$A$2:$A$251,0))),NA())</f>
        <v>81450.580316554406</v>
      </c>
      <c r="G408" s="25">
        <f>IFERROR(IF(AND(ISERROR($E409),ISERROR(INDEX(RestSAF!C$2:C$251,MATCH(RestSA!$C408,RestSAF!$A$2:$A$251,0)))),$E408,INDEX(RestSAF!C$2:C$251,MATCH(RestSA!$C408,RestSAF!$A$2:$A$251,0))),NA())</f>
        <v>86889.054389161407</v>
      </c>
      <c r="H408" s="26">
        <f>IFERROR(IF(AND(ISERROR($E409),ISERROR(INDEX(RestSAF!B$2:B$251,MATCH(RestSA!$C408,RestSAF!$A$2:$A$251,0)))),$E408,INDEX(RestSAF!B$2:B$251,MATCH(RestSA!$C408,RestSAF!$A$2:$A$251,0))),NA())</f>
        <v>97162.576463305406</v>
      </c>
      <c r="I408" s="25">
        <f>IFERROR(IF(AND(ISERROR($E409),ISERROR(INDEX(RestSAF!D$2:D$251,MATCH(RestSA!$C408,RestSAF!$A$2:$A$251,0)))),$E408,INDEX(RestSAF!D$2:D$251,MATCH(RestSA!$C408,RestSAF!$A$2:$A$251,0))),NA())</f>
        <v>107436.098537449</v>
      </c>
      <c r="J408" s="25">
        <f>IFERROR(IF(AND(ISERROR($E409),ISERROR(INDEX(RestSAF!F$2:F$251,MATCH(RestSA!$C408,RestSAF!$A$2:$A$251,0)))),$E408,INDEX(RestSAF!F$2:F$251,MATCH(RestSA!$C408,RestSAF!$A$2:$A$251,0))),NA())</f>
        <v>112874.572610056</v>
      </c>
      <c r="K408" s="25">
        <f t="shared" si="31"/>
        <v>102299.33750037721</v>
      </c>
      <c r="L408" s="26">
        <f t="shared" si="32"/>
        <v>107436.098537449</v>
      </c>
      <c r="M408" s="25">
        <f t="shared" si="33"/>
        <v>112874.572610056</v>
      </c>
      <c r="N408" s="56">
        <f>M408/GrocerySA!I408</f>
        <v>1.4003012309633871</v>
      </c>
      <c r="O408" s="25">
        <f>K408+GrocerySA!K408</f>
        <v>185281.23610967217</v>
      </c>
      <c r="P408" s="26">
        <f>L408+GrocerySA!L408</f>
        <v>192792.54491310637</v>
      </c>
      <c r="Q408" s="25">
        <f>M408+GrocerySA!M408</f>
        <v>202980.1145184382</v>
      </c>
      <c r="R408" s="56" t="e">
        <f>E408+GrocerySA!E408</f>
        <v>#N/A</v>
      </c>
    </row>
    <row r="409" spans="1:18" x14ac:dyDescent="0.25">
      <c r="A409" s="23">
        <f t="shared" si="29"/>
        <v>12</v>
      </c>
      <c r="B409" s="23">
        <f t="shared" si="30"/>
        <v>2025</v>
      </c>
      <c r="C409" s="23">
        <v>408</v>
      </c>
      <c r="D409" s="24">
        <v>45992</v>
      </c>
      <c r="E409" s="25" t="e">
        <f>IF(ISBLANK(table!G409),NA(),table!G409)</f>
        <v>#N/A</v>
      </c>
      <c r="F409" s="25">
        <f>IFERROR(IF(AND(ISERROR($E410),ISERROR(INDEX(RestSAF!E$2:E$251,MATCH(RestSA!$C409,RestSAF!$A$2:$A$251,0)))),$E409,INDEX(RestSAF!E$2:E$251,MATCH(RestSA!$C409,RestSAF!$A$2:$A$251,0))),NA())</f>
        <v>81432.654685278394</v>
      </c>
      <c r="G409" s="25">
        <f>IFERROR(IF(AND(ISERROR($E410),ISERROR(INDEX(RestSAF!C$2:C$251,MATCH(RestSA!$C409,RestSAF!$A$2:$A$251,0)))),$E409,INDEX(RestSAF!C$2:C$251,MATCH(RestSA!$C409,RestSAF!$A$2:$A$251,0))),NA())</f>
        <v>86946.561947356997</v>
      </c>
      <c r="H409" s="26">
        <f>IFERROR(IF(AND(ISERROR($E410),ISERROR(INDEX(RestSAF!B$2:B$251,MATCH(RestSA!$C409,RestSAF!$A$2:$A$251,0)))),$E409,INDEX(RestSAF!B$2:B$251,MATCH(RestSA!$C409,RestSAF!$A$2:$A$251,0))),NA())</f>
        <v>97362.580708405105</v>
      </c>
      <c r="I409" s="25">
        <f>IFERROR(IF(AND(ISERROR($E410),ISERROR(INDEX(RestSAF!D$2:D$251,MATCH(RestSA!$C409,RestSAF!$A$2:$A$251,0)))),$E409,INDEX(RestSAF!D$2:D$251,MATCH(RestSA!$C409,RestSAF!$A$2:$A$251,0))),NA())</f>
        <v>107778.59946945299</v>
      </c>
      <c r="J409" s="25">
        <f>IFERROR(IF(AND(ISERROR($E410),ISERROR(INDEX(RestSAF!F$2:F$251,MATCH(RestSA!$C409,RestSAF!$A$2:$A$251,0)))),$E409,INDEX(RestSAF!F$2:F$251,MATCH(RestSA!$C409,RestSAF!$A$2:$A$251,0))),NA())</f>
        <v>113292.506731532</v>
      </c>
      <c r="K409" s="25">
        <f t="shared" si="31"/>
        <v>102570.59008892905</v>
      </c>
      <c r="L409" s="26">
        <f t="shared" si="32"/>
        <v>107778.59946945299</v>
      </c>
      <c r="M409" s="25">
        <f t="shared" si="33"/>
        <v>113292.506731532</v>
      </c>
      <c r="N409" s="56">
        <f>M409/GrocerySA!I409</f>
        <v>1.4012059939804096</v>
      </c>
      <c r="O409" s="25">
        <f>K409+GrocerySA!K409</f>
        <v>185865.84138239804</v>
      </c>
      <c r="P409" s="26">
        <f>L409+GrocerySA!L409</f>
        <v>193515.53218997782</v>
      </c>
      <c r="Q409" s="25">
        <f>M409+GrocerySA!M409</f>
        <v>203912.80230616842</v>
      </c>
      <c r="R409" s="56" t="e">
        <f>E409+GrocerySA!E409</f>
        <v>#N/A</v>
      </c>
    </row>
    <row r="410" spans="1:18" x14ac:dyDescent="0.25">
      <c r="A410" s="23">
        <f t="shared" si="29"/>
        <v>1</v>
      </c>
      <c r="B410" s="23">
        <f t="shared" si="30"/>
        <v>2026</v>
      </c>
      <c r="C410" s="23">
        <v>409</v>
      </c>
      <c r="D410" s="24">
        <v>46023</v>
      </c>
      <c r="E410" s="25" t="e">
        <f>IF(ISBLANK(table!G410),NA(),table!G410)</f>
        <v>#N/A</v>
      </c>
      <c r="F410" s="25">
        <f>IFERROR(IF(AND(ISERROR($E411),ISERROR(INDEX(RestSAF!E$2:E$251,MATCH(RestSA!$C410,RestSAF!$A$2:$A$251,0)))),$E410,INDEX(RestSAF!E$2:E$251,MATCH(RestSA!$C410,RestSAF!$A$2:$A$251,0))),NA())</f>
        <v>81413.912471199204</v>
      </c>
      <c r="G410" s="25">
        <f>IFERROR(IF(AND(ISERROR($E411),ISERROR(INDEX(RestSAF!C$2:C$251,MATCH(RestSA!$C410,RestSAF!$A$2:$A$251,0)))),$E410,INDEX(RestSAF!C$2:C$251,MATCH(RestSA!$C410,RestSAF!$A$2:$A$251,0))),NA())</f>
        <v>87002.159213355</v>
      </c>
      <c r="H410" s="26">
        <f>IFERROR(IF(AND(ISERROR($E411),ISERROR(INDEX(RestSAF!B$2:B$251,MATCH(RestSA!$C410,RestSAF!$A$2:$A$251,0)))),$E410,INDEX(RestSAF!B$2:B$251,MATCH(RestSA!$C410,RestSAF!$A$2:$A$251,0))),NA())</f>
        <v>97558.608595080397</v>
      </c>
      <c r="I410" s="25">
        <f>IFERROR(IF(AND(ISERROR($E411),ISERROR(INDEX(RestSAF!D$2:D$251,MATCH(RestSA!$C410,RestSAF!$A$2:$A$251,0)))),$E410,INDEX(RestSAF!D$2:D$251,MATCH(RestSA!$C410,RestSAF!$A$2:$A$251,0))),NA())</f>
        <v>108115.057976806</v>
      </c>
      <c r="J410" s="25">
        <f>IFERROR(IF(AND(ISERROR($E411),ISERROR(INDEX(RestSAF!F$2:F$251,MATCH(RestSA!$C410,RestSAF!$A$2:$A$251,0)))),$E410,INDEX(RestSAF!F$2:F$251,MATCH(RestSA!$C410,RestSAF!$A$2:$A$251,0))),NA())</f>
        <v>113703.304718962</v>
      </c>
      <c r="K410" s="25">
        <f t="shared" si="31"/>
        <v>102836.8332859432</v>
      </c>
      <c r="L410" s="26">
        <f t="shared" si="32"/>
        <v>108115.057976806</v>
      </c>
      <c r="M410" s="25">
        <f t="shared" si="33"/>
        <v>113703.304718962</v>
      </c>
      <c r="N410" s="56">
        <f>M410/GrocerySA!I410</f>
        <v>1.4020581646912322</v>
      </c>
      <c r="O410" s="25">
        <f>K410+GrocerySA!K410</f>
        <v>186444.25454288014</v>
      </c>
      <c r="P410" s="26">
        <f>L410+GrocerySA!L410</f>
        <v>194232.47701538325</v>
      </c>
      <c r="Q410" s="25">
        <f>M410+GrocerySA!M410</f>
        <v>204840.71932081989</v>
      </c>
      <c r="R410" s="56" t="e">
        <f>E410+GrocerySA!E410</f>
        <v>#N/A</v>
      </c>
    </row>
    <row r="411" spans="1:18" x14ac:dyDescent="0.25">
      <c r="A411" s="23">
        <f t="shared" si="29"/>
        <v>2</v>
      </c>
      <c r="B411" s="23">
        <f t="shared" si="30"/>
        <v>2026</v>
      </c>
      <c r="C411" s="23">
        <v>410</v>
      </c>
      <c r="D411" s="24">
        <v>46054</v>
      </c>
      <c r="E411" s="25" t="e">
        <f>IF(ISBLANK(table!G411),NA(),table!G411)</f>
        <v>#N/A</v>
      </c>
      <c r="F411" s="25">
        <f>IFERROR(IF(AND(ISERROR($E412),ISERROR(INDEX(RestSAF!E$2:E$251,MATCH(RestSA!$C411,RestSAF!$A$2:$A$251,0)))),$E411,INDEX(RestSAF!E$2:E$251,MATCH(RestSA!$C411,RestSAF!$A$2:$A$251,0))),NA())</f>
        <v>81401.178049726601</v>
      </c>
      <c r="G411" s="25">
        <f>IFERROR(IF(AND(ISERROR($E412),ISERROR(INDEX(RestSAF!C$2:C$251,MATCH(RestSA!$C411,RestSAF!$A$2:$A$251,0)))),$E411,INDEX(RestSAF!C$2:C$251,MATCH(RestSA!$C411,RestSAF!$A$2:$A$251,0))),NA())</f>
        <v>87062.851478819895</v>
      </c>
      <c r="H411" s="26">
        <f>IFERROR(IF(AND(ISERROR($E412),ISERROR(INDEX(RestSAF!B$2:B$251,MATCH(RestSA!$C411,RestSAF!$A$2:$A$251,0)))),$E411,INDEX(RestSAF!B$2:B$251,MATCH(RestSA!$C411,RestSAF!$A$2:$A$251,0))),NA())</f>
        <v>97758.007173936101</v>
      </c>
      <c r="I411" s="25">
        <f>IFERROR(IF(AND(ISERROR($E412),ISERROR(INDEX(RestSAF!D$2:D$251,MATCH(RestSA!$C411,RestSAF!$A$2:$A$251,0)))),$E411,INDEX(RestSAF!D$2:D$251,MATCH(RestSA!$C411,RestSAF!$A$2:$A$251,0))),NA())</f>
        <v>108453.162869052</v>
      </c>
      <c r="J411" s="25">
        <f>IFERROR(IF(AND(ISERROR($E412),ISERROR(INDEX(RestSAF!F$2:F$251,MATCH(RestSA!$C411,RestSAF!$A$2:$A$251,0)))),$E411,INDEX(RestSAF!F$2:F$251,MATCH(RestSA!$C411,RestSAF!$A$2:$A$251,0))),NA())</f>
        <v>114114.83629814599</v>
      </c>
      <c r="K411" s="25">
        <f t="shared" si="31"/>
        <v>103105.58502149404</v>
      </c>
      <c r="L411" s="26">
        <f t="shared" si="32"/>
        <v>108453.162869052</v>
      </c>
      <c r="M411" s="25">
        <f t="shared" si="33"/>
        <v>114114.83629814599</v>
      </c>
      <c r="N411" s="56">
        <f>M411/GrocerySA!I411</f>
        <v>1.4029540604205633</v>
      </c>
      <c r="O411" s="25">
        <f>K411+GrocerySA!K411</f>
        <v>187024.02200181223</v>
      </c>
      <c r="P411" s="26">
        <f>L411+GrocerySA!L411</f>
        <v>194951.0682080517</v>
      </c>
      <c r="Q411" s="25">
        <f>M411+GrocerySA!M411</f>
        <v>205771.67835450871</v>
      </c>
      <c r="R411" s="56" t="e">
        <f>E411+GrocerySA!E411</f>
        <v>#N/A</v>
      </c>
    </row>
    <row r="412" spans="1:18" x14ac:dyDescent="0.25">
      <c r="A412" s="23">
        <f t="shared" si="29"/>
        <v>3</v>
      </c>
      <c r="B412" s="23">
        <f t="shared" si="30"/>
        <v>2026</v>
      </c>
      <c r="C412" s="23">
        <v>411</v>
      </c>
      <c r="D412" s="24">
        <v>46082</v>
      </c>
      <c r="E412" s="25" t="e">
        <f>IF(ISBLANK(table!G412),NA(),table!G412)</f>
        <v>#N/A</v>
      </c>
      <c r="F412" s="25">
        <f>IFERROR(IF(AND(ISERROR($E413),ISERROR(INDEX(RestSAF!E$2:E$251,MATCH(RestSA!$C412,RestSAF!$A$2:$A$251,0)))),$E412,INDEX(RestSAF!E$2:E$251,MATCH(RestSA!$C412,RestSAF!$A$2:$A$251,0))),NA())</f>
        <v>81388.455423659805</v>
      </c>
      <c r="G412" s="25">
        <f>IFERROR(IF(AND(ISERROR($E413),ISERROR(INDEX(RestSAF!C$2:C$251,MATCH(RestSA!$C412,RestSAF!$A$2:$A$251,0)))),$E412,INDEX(RestSAF!C$2:C$251,MATCH(RestSA!$C412,RestSAF!$A$2:$A$251,0))),NA())</f>
        <v>87122.562452173006</v>
      </c>
      <c r="H412" s="26">
        <f>IFERROR(IF(AND(ISERROR($E413),ISERROR(INDEX(RestSAF!B$2:B$251,MATCH(RestSA!$C412,RestSAF!$A$2:$A$251,0)))),$E412,INDEX(RestSAF!B$2:B$251,MATCH(RestSA!$C412,RestSAF!$A$2:$A$251,0))),NA())</f>
        <v>97954.548473703195</v>
      </c>
      <c r="I412" s="25">
        <f>IFERROR(IF(AND(ISERROR($E413),ISERROR(INDEX(RestSAF!D$2:D$251,MATCH(RestSA!$C412,RestSAF!$A$2:$A$251,0)))),$E412,INDEX(RestSAF!D$2:D$251,MATCH(RestSA!$C412,RestSAF!$A$2:$A$251,0))),NA())</f>
        <v>108786.53449523399</v>
      </c>
      <c r="J412" s="25">
        <f>IFERROR(IF(AND(ISERROR($E413),ISERROR(INDEX(RestSAF!F$2:F$251,MATCH(RestSA!$C412,RestSAF!$A$2:$A$251,0)))),$E412,INDEX(RestSAF!F$2:F$251,MATCH(RestSA!$C412,RestSAF!$A$2:$A$251,0))),NA())</f>
        <v>114520.64152374701</v>
      </c>
      <c r="K412" s="25">
        <f t="shared" si="31"/>
        <v>103370.54148446859</v>
      </c>
      <c r="L412" s="26">
        <f t="shared" si="32"/>
        <v>108786.53449523399</v>
      </c>
      <c r="M412" s="25">
        <f t="shared" si="33"/>
        <v>114520.64152374701</v>
      </c>
      <c r="N412" s="56">
        <f>M412/GrocerySA!I412</f>
        <v>1.4038132515583293</v>
      </c>
      <c r="O412" s="25">
        <f>K412+GrocerySA!K412</f>
        <v>187598.86697664479</v>
      </c>
      <c r="P412" s="26">
        <f>L412+GrocerySA!L412</f>
        <v>195664.926123065</v>
      </c>
      <c r="Q412" s="25">
        <f>M412+GrocerySA!M412</f>
        <v>206699.1654228876</v>
      </c>
      <c r="R412" s="56" t="e">
        <f>E412+GrocerySA!E412</f>
        <v>#N/A</v>
      </c>
    </row>
    <row r="413" spans="1:18" x14ac:dyDescent="0.25">
      <c r="A413" s="23">
        <f t="shared" si="29"/>
        <v>4</v>
      </c>
      <c r="B413" s="23">
        <f t="shared" si="30"/>
        <v>2026</v>
      </c>
      <c r="C413" s="23">
        <v>412</v>
      </c>
      <c r="D413" s="24">
        <v>46113</v>
      </c>
      <c r="E413" s="25" t="e">
        <f>IF(ISBLANK(table!G413),NA(),table!G413)</f>
        <v>#N/A</v>
      </c>
      <c r="F413" s="25">
        <f>IFERROR(IF(AND(ISERROR($E414),ISERROR(INDEX(RestSAF!E$2:E$251,MATCH(RestSA!$C413,RestSAF!$A$2:$A$251,0)))),$E413,INDEX(RestSAF!E$2:E$251,MATCH(RestSA!$C413,RestSAF!$A$2:$A$251,0))),NA())</f>
        <v>81380.637512610003</v>
      </c>
      <c r="G413" s="25">
        <f>IFERROR(IF(AND(ISERROR($E414),ISERROR(INDEX(RestSAF!C$2:C$251,MATCH(RestSA!$C413,RestSAF!$A$2:$A$251,0)))),$E413,INDEX(RestSAF!C$2:C$251,MATCH(RestSA!$C413,RestSAF!$A$2:$A$251,0))),NA())</f>
        <v>87186.318808963697</v>
      </c>
      <c r="H413" s="26">
        <f>IFERROR(IF(AND(ISERROR($E414),ISERROR(INDEX(RestSAF!B$2:B$251,MATCH(RestSA!$C413,RestSAF!$A$2:$A$251,0)))),$E413,INDEX(RestSAF!B$2:B$251,MATCH(RestSA!$C413,RestSAF!$A$2:$A$251,0))),NA())</f>
        <v>98153.511840913197</v>
      </c>
      <c r="I413" s="25">
        <f>IFERROR(IF(AND(ISERROR($E414),ISERROR(INDEX(RestSAF!D$2:D$251,MATCH(RestSA!$C413,RestSAF!$A$2:$A$251,0)))),$E413,INDEX(RestSAF!D$2:D$251,MATCH(RestSA!$C413,RestSAF!$A$2:$A$251,0))),NA())</f>
        <v>109120.704872863</v>
      </c>
      <c r="J413" s="25">
        <f>IFERROR(IF(AND(ISERROR($E414),ISERROR(INDEX(RestSAF!F$2:F$251,MATCH(RestSA!$C413,RestSAF!$A$2:$A$251,0)))),$E413,INDEX(RestSAF!F$2:F$251,MATCH(RestSA!$C413,RestSAF!$A$2:$A$251,0))),NA())</f>
        <v>114926.386169216</v>
      </c>
      <c r="K413" s="25">
        <f t="shared" si="31"/>
        <v>103637.1083568881</v>
      </c>
      <c r="L413" s="26">
        <f t="shared" si="32"/>
        <v>109120.704872863</v>
      </c>
      <c r="M413" s="25">
        <f t="shared" si="33"/>
        <v>114926.386169216</v>
      </c>
      <c r="N413" s="56">
        <f>M413/GrocerySA!I413</f>
        <v>1.4047045013233856</v>
      </c>
      <c r="O413" s="25">
        <f>K413+GrocerySA!K413</f>
        <v>188174.22079752025</v>
      </c>
      <c r="P413" s="26">
        <f>L413+GrocerySA!L413</f>
        <v>196379.58278190449</v>
      </c>
      <c r="Q413" s="25">
        <f>M413+GrocerySA!M413</f>
        <v>207628.7950150762</v>
      </c>
      <c r="R413" s="56" t="e">
        <f>E413+GrocerySA!E413</f>
        <v>#N/A</v>
      </c>
    </row>
    <row r="414" spans="1:18" x14ac:dyDescent="0.25">
      <c r="A414" s="23">
        <f t="shared" si="29"/>
        <v>5</v>
      </c>
      <c r="B414" s="23">
        <f t="shared" si="30"/>
        <v>2026</v>
      </c>
      <c r="C414" s="23">
        <v>413</v>
      </c>
      <c r="D414" s="24">
        <v>46143</v>
      </c>
      <c r="E414" s="25" t="e">
        <f>IF(ISBLANK(table!G414),NA(),table!G414)</f>
        <v>#N/A</v>
      </c>
      <c r="F414" s="25">
        <f>IFERROR(IF(AND(ISERROR($E415),ISERROR(INDEX(RestSAF!E$2:E$251,MATCH(RestSA!$C414,RestSAF!$A$2:$A$251,0)))),$E414,INDEX(RestSAF!E$2:E$251,MATCH(RestSA!$C414,RestSAF!$A$2:$A$251,0))),NA())</f>
        <v>81373.392074909105</v>
      </c>
      <c r="G414" s="25">
        <f>IFERROR(IF(AND(ISERROR($E415),ISERROR(INDEX(RestSAF!C$2:C$251,MATCH(RestSA!$C414,RestSAF!$A$2:$A$251,0)))),$E414,INDEX(RestSAF!C$2:C$251,MATCH(RestSA!$C414,RestSAF!$A$2:$A$251,0))),NA())</f>
        <v>87249.7388200204</v>
      </c>
      <c r="H414" s="26">
        <f>IFERROR(IF(AND(ISERROR($E415),ISERROR(INDEX(RestSAF!B$2:B$251,MATCH(RestSA!$C414,RestSAF!$A$2:$A$251,0)))),$E414,INDEX(RestSAF!B$2:B$251,MATCH(RestSA!$C414,RestSAF!$A$2:$A$251,0))),NA())</f>
        <v>98350.422062275</v>
      </c>
      <c r="I414" s="25">
        <f>IFERROR(IF(AND(ISERROR($E415),ISERROR(INDEX(RestSAF!D$2:D$251,MATCH(RestSA!$C414,RestSAF!$A$2:$A$251,0)))),$E414,INDEX(RestSAF!D$2:D$251,MATCH(RestSA!$C414,RestSAF!$A$2:$A$251,0))),NA())</f>
        <v>109451.10530453001</v>
      </c>
      <c r="J414" s="25">
        <f>IFERROR(IF(AND(ISERROR($E415),ISERROR(INDEX(RestSAF!F$2:F$251,MATCH(RestSA!$C414,RestSAF!$A$2:$A$251,0)))),$E414,INDEX(RestSAF!F$2:F$251,MATCH(RestSA!$C414,RestSAF!$A$2:$A$251,0))),NA())</f>
        <v>115327.452049641</v>
      </c>
      <c r="K414" s="25">
        <f t="shared" si="31"/>
        <v>103900.7636834025</v>
      </c>
      <c r="L414" s="26">
        <f t="shared" si="32"/>
        <v>109451.10530453001</v>
      </c>
      <c r="M414" s="25">
        <f t="shared" si="33"/>
        <v>115327.452049641</v>
      </c>
      <c r="N414" s="56">
        <f>M414/GrocerySA!I414</f>
        <v>1.4055704848990689</v>
      </c>
      <c r="O414" s="25">
        <f>K414+GrocerySA!K414</f>
        <v>188745.58584856917</v>
      </c>
      <c r="P414" s="26">
        <f>L414+GrocerySA!L414</f>
        <v>197090.46948977167</v>
      </c>
      <c r="Q414" s="25">
        <f>M414+GrocerySA!M414</f>
        <v>208555.90027503262</v>
      </c>
      <c r="R414" s="56" t="e">
        <f>E414+GrocerySA!E414</f>
        <v>#N/A</v>
      </c>
    </row>
    <row r="415" spans="1:18" x14ac:dyDescent="0.25">
      <c r="A415" s="23">
        <f t="shared" si="29"/>
        <v>6</v>
      </c>
      <c r="B415" s="23">
        <f t="shared" si="30"/>
        <v>2026</v>
      </c>
      <c r="C415" s="23">
        <v>414</v>
      </c>
      <c r="D415" s="24">
        <v>46174</v>
      </c>
      <c r="E415" s="25" t="e">
        <f>IF(ISBLANK(table!G415),NA(),table!G415)</f>
        <v>#N/A</v>
      </c>
      <c r="F415" s="25">
        <f>IFERROR(IF(AND(ISERROR($E416),ISERROR(INDEX(RestSAF!E$2:E$251,MATCH(RestSA!$C415,RestSAF!$A$2:$A$251,0)))),$E415,INDEX(RestSAF!E$2:E$251,MATCH(RestSA!$C415,RestSAF!$A$2:$A$251,0))),NA())</f>
        <v>81370.223294197407</v>
      </c>
      <c r="G415" s="25">
        <f>IFERROR(IF(AND(ISERROR($E416),ISERROR(INDEX(RestSAF!C$2:C$251,MATCH(RestSA!$C415,RestSAF!$A$2:$A$251,0)))),$E415,INDEX(RestSAF!C$2:C$251,MATCH(RestSA!$C415,RestSAF!$A$2:$A$251,0))),NA())</f>
        <v>87316.426833372199</v>
      </c>
      <c r="H415" s="26">
        <f>IFERROR(IF(AND(ISERROR($E416),ISERROR(INDEX(RestSAF!B$2:B$251,MATCH(RestSA!$C415,RestSAF!$A$2:$A$251,0)))),$E415,INDEX(RestSAF!B$2:B$251,MATCH(RestSA!$C415,RestSAF!$A$2:$A$251,0))),NA())</f>
        <v>98549.072700852004</v>
      </c>
      <c r="I415" s="25">
        <f>IFERROR(IF(AND(ISERROR($E416),ISERROR(INDEX(RestSAF!D$2:D$251,MATCH(RestSA!$C415,RestSAF!$A$2:$A$251,0)))),$E415,INDEX(RestSAF!D$2:D$251,MATCH(RestSA!$C415,RestSAF!$A$2:$A$251,0))),NA())</f>
        <v>109781.718568332</v>
      </c>
      <c r="J415" s="25">
        <f>IFERROR(IF(AND(ISERROR($E416),ISERROR(INDEX(RestSAF!F$2:F$251,MATCH(RestSA!$C415,RestSAF!$A$2:$A$251,0)))),$E415,INDEX(RestSAF!F$2:F$251,MATCH(RestSA!$C415,RestSAF!$A$2:$A$251,0))),NA())</f>
        <v>115727.92210750699</v>
      </c>
      <c r="K415" s="25">
        <f t="shared" si="31"/>
        <v>104165.395634592</v>
      </c>
      <c r="L415" s="26">
        <f t="shared" si="32"/>
        <v>109781.718568332</v>
      </c>
      <c r="M415" s="25">
        <f t="shared" si="33"/>
        <v>115727.92210750699</v>
      </c>
      <c r="N415" s="56">
        <f>M415/GrocerySA!I415</f>
        <v>1.4064603176961166</v>
      </c>
      <c r="O415" s="25">
        <f>K415+GrocerySA!K415</f>
        <v>189316.87340212549</v>
      </c>
      <c r="P415" s="26">
        <f>L415+GrocerySA!L415</f>
        <v>197801.56902647961</v>
      </c>
      <c r="Q415" s="25">
        <f>M415+GrocerySA!M415</f>
        <v>209484.51794688281</v>
      </c>
      <c r="R415" s="56" t="e">
        <f>E415+GrocerySA!E415</f>
        <v>#N/A</v>
      </c>
    </row>
    <row r="416" spans="1:18" x14ac:dyDescent="0.25">
      <c r="A416" s="23">
        <f t="shared" si="29"/>
        <v>7</v>
      </c>
      <c r="B416" s="23">
        <f t="shared" si="30"/>
        <v>2026</v>
      </c>
      <c r="C416" s="23">
        <v>415</v>
      </c>
      <c r="D416" s="24">
        <v>46204</v>
      </c>
      <c r="E416" s="25" t="e">
        <f>IF(ISBLANK(table!G416),NA(),table!G416)</f>
        <v>#N/A</v>
      </c>
      <c r="F416" s="25">
        <f>IFERROR(IF(AND(ISERROR($E417),ISERROR(INDEX(RestSAF!E$2:E$251,MATCH(RestSA!$C416,RestSAF!$A$2:$A$251,0)))),$E416,INDEX(RestSAF!E$2:E$251,MATCH(RestSA!$C416,RestSAF!$A$2:$A$251,0))),NA())</f>
        <v>81367.998080161895</v>
      </c>
      <c r="G416" s="25">
        <f>IFERROR(IF(AND(ISERROR($E417),ISERROR(INDEX(RestSAF!C$2:C$251,MATCH(RestSA!$C416,RestSAF!$A$2:$A$251,0)))),$E416,INDEX(RestSAF!C$2:C$251,MATCH(RestSA!$C416,RestSAF!$A$2:$A$251,0))),NA())</f>
        <v>87383.221150874</v>
      </c>
      <c r="H416" s="26">
        <f>IFERROR(IF(AND(ISERROR($E417),ISERROR(INDEX(RestSAF!B$2:B$251,MATCH(RestSA!$C416,RestSAF!$A$2:$A$251,0)))),$E416,INDEX(RestSAF!B$2:B$251,MATCH(RestSA!$C416,RestSAF!$A$2:$A$251,0))),NA())</f>
        <v>98746.248017018006</v>
      </c>
      <c r="I416" s="25">
        <f>IFERROR(IF(AND(ISERROR($E417),ISERROR(INDEX(RestSAF!D$2:D$251,MATCH(RestSA!$C416,RestSAF!$A$2:$A$251,0)))),$E416,INDEX(RestSAF!D$2:D$251,MATCH(RestSA!$C416,RestSAF!$A$2:$A$251,0))),NA())</f>
        <v>110109.274883162</v>
      </c>
      <c r="J416" s="25">
        <f>IFERROR(IF(AND(ISERROR($E417),ISERROR(INDEX(RestSAF!F$2:F$251,MATCH(RestSA!$C416,RestSAF!$A$2:$A$251,0)))),$E416,INDEX(RestSAF!F$2:F$251,MATCH(RestSA!$C416,RestSAF!$A$2:$A$251,0))),NA())</f>
        <v>116124.497953874</v>
      </c>
      <c r="K416" s="25">
        <f t="shared" si="31"/>
        <v>104427.76145009001</v>
      </c>
      <c r="L416" s="26">
        <f t="shared" si="32"/>
        <v>110109.274883162</v>
      </c>
      <c r="M416" s="25">
        <f t="shared" si="33"/>
        <v>116124.497953874</v>
      </c>
      <c r="N416" s="56">
        <f>M416/GrocerySA!I416</f>
        <v>1.4073331441072545</v>
      </c>
      <c r="O416" s="25">
        <f>K416+GrocerySA!K416</f>
        <v>189884.86263108382</v>
      </c>
      <c r="P416" s="26">
        <f>L416+GrocerySA!L416</f>
        <v>198509.61161204975</v>
      </c>
      <c r="Q416" s="25">
        <f>M416+GrocerySA!M416</f>
        <v>210411.30577854961</v>
      </c>
      <c r="R416" s="56" t="e">
        <f>E416+GrocerySA!E416</f>
        <v>#N/A</v>
      </c>
    </row>
    <row r="417" spans="1:18" x14ac:dyDescent="0.25">
      <c r="A417" s="23">
        <f t="shared" si="29"/>
        <v>8</v>
      </c>
      <c r="B417" s="23">
        <f t="shared" si="30"/>
        <v>2026</v>
      </c>
      <c r="C417" s="23">
        <v>416</v>
      </c>
      <c r="D417" s="24">
        <v>46235</v>
      </c>
      <c r="E417" s="25" t="e">
        <f>IF(ISBLANK(table!G417),NA(),table!G417)</f>
        <v>#N/A</v>
      </c>
      <c r="F417" s="25">
        <f>IFERROR(IF(AND(ISERROR($E418),ISERROR(INDEX(RestSAF!E$2:E$251,MATCH(RestSA!$C417,RestSAF!$A$2:$A$251,0)))),$E417,INDEX(RestSAF!E$2:E$251,MATCH(RestSA!$C417,RestSAF!$A$2:$A$251,0))),NA())</f>
        <v>81369.222532521497</v>
      </c>
      <c r="G417" s="25">
        <f>IFERROR(IF(AND(ISERROR($E418),ISERROR(INDEX(RestSAF!C$2:C$251,MATCH(RestSA!$C417,RestSAF!$A$2:$A$251,0)))),$E417,INDEX(RestSAF!C$2:C$251,MATCH(RestSA!$C417,RestSAF!$A$2:$A$251,0))),NA())</f>
        <v>87452.703962682004</v>
      </c>
      <c r="H417" s="26">
        <f>IFERROR(IF(AND(ISERROR($E418),ISERROR(INDEX(RestSAF!B$2:B$251,MATCH(RestSA!$C417,RestSAF!$A$2:$A$251,0)))),$E417,INDEX(RestSAF!B$2:B$251,MATCH(RestSA!$C417,RestSAF!$A$2:$A$251,0))),NA())</f>
        <v>98944.673939186599</v>
      </c>
      <c r="I417" s="25">
        <f>IFERROR(IF(AND(ISERROR($E418),ISERROR(INDEX(RestSAF!D$2:D$251,MATCH(RestSA!$C417,RestSAF!$A$2:$A$251,0)))),$E417,INDEX(RestSAF!D$2:D$251,MATCH(RestSA!$C417,RestSAF!$A$2:$A$251,0))),NA())</f>
        <v>110436.64391569101</v>
      </c>
      <c r="J417" s="25">
        <f>IFERROR(IF(AND(ISERROR($E418),ISERROR(INDEX(RestSAF!F$2:F$251,MATCH(RestSA!$C417,RestSAF!$A$2:$A$251,0)))),$E417,INDEX(RestSAF!F$2:F$251,MATCH(RestSA!$C417,RestSAF!$A$2:$A$251,0))),NA())</f>
        <v>116520.12534585199</v>
      </c>
      <c r="K417" s="25">
        <f t="shared" si="31"/>
        <v>104690.65892743881</v>
      </c>
      <c r="L417" s="26">
        <f t="shared" si="32"/>
        <v>110436.64391569101</v>
      </c>
      <c r="M417" s="25">
        <f t="shared" si="33"/>
        <v>116520.12534585199</v>
      </c>
      <c r="N417" s="56">
        <f>M417/GrocerySA!I417</f>
        <v>1.4082240641495725</v>
      </c>
      <c r="O417" s="25">
        <f>K417+GrocerySA!K417</f>
        <v>190452.37216474058</v>
      </c>
      <c r="P417" s="26">
        <f>L417+GrocerySA!L417</f>
        <v>199217.4669138949</v>
      </c>
      <c r="Q417" s="25">
        <f>M417+GrocerySA!M417</f>
        <v>211339.16786586019</v>
      </c>
      <c r="R417" s="56" t="e">
        <f>E417+GrocerySA!E417</f>
        <v>#N/A</v>
      </c>
    </row>
    <row r="418" spans="1:18" x14ac:dyDescent="0.25">
      <c r="A418" s="23">
        <f t="shared" si="29"/>
        <v>9</v>
      </c>
      <c r="B418" s="23">
        <f t="shared" si="30"/>
        <v>2026</v>
      </c>
      <c r="C418" s="23">
        <v>417</v>
      </c>
      <c r="D418" s="24">
        <v>46266</v>
      </c>
      <c r="E418" s="25" t="e">
        <f>IF(ISBLANK(table!G418),NA(),table!G418)</f>
        <v>#N/A</v>
      </c>
      <c r="F418" s="25">
        <f>IFERROR(IF(AND(ISERROR($E419),ISERROR(INDEX(RestSAF!E$2:E$251,MATCH(RestSA!$C418,RestSAF!$A$2:$A$251,0)))),$E418,INDEX(RestSAF!E$2:E$251,MATCH(RestSA!$C418,RestSAF!$A$2:$A$251,0))),NA())</f>
        <v>81371.627992792593</v>
      </c>
      <c r="G418" s="25">
        <f>IFERROR(IF(AND(ISERROR($E419),ISERROR(INDEX(RestSAF!C$2:C$251,MATCH(RestSA!$C418,RestSAF!$A$2:$A$251,0)))),$E418,INDEX(RestSAF!C$2:C$251,MATCH(RestSA!$C418,RestSAF!$A$2:$A$251,0))),NA())</f>
        <v>87522.592050068197</v>
      </c>
      <c r="H418" s="26">
        <f>IFERROR(IF(AND(ISERROR($E419),ISERROR(INDEX(RestSAF!B$2:B$251,MATCH(RestSA!$C418,RestSAF!$A$2:$A$251,0)))),$E418,INDEX(RestSAF!B$2:B$251,MATCH(RestSA!$C418,RestSAF!$A$2:$A$251,0))),NA())</f>
        <v>99142.039743673697</v>
      </c>
      <c r="I418" s="25">
        <f>IFERROR(IF(AND(ISERROR($E419),ISERROR(INDEX(RestSAF!D$2:D$251,MATCH(RestSA!$C418,RestSAF!$A$2:$A$251,0)))),$E418,INDEX(RestSAF!D$2:D$251,MATCH(RestSA!$C418,RestSAF!$A$2:$A$251,0))),NA())</f>
        <v>110761.48743727899</v>
      </c>
      <c r="J418" s="25">
        <f>IFERROR(IF(AND(ISERROR($E419),ISERROR(INDEX(RestSAF!F$2:F$251,MATCH(RestSA!$C418,RestSAF!$A$2:$A$251,0)))),$E418,INDEX(RestSAF!F$2:F$251,MATCH(RestSA!$C418,RestSAF!$A$2:$A$251,0))),NA())</f>
        <v>116912.451494555</v>
      </c>
      <c r="K418" s="25">
        <f t="shared" si="31"/>
        <v>104951.76359047634</v>
      </c>
      <c r="L418" s="26">
        <f t="shared" si="32"/>
        <v>110761.48743727899</v>
      </c>
      <c r="M418" s="25">
        <f t="shared" si="33"/>
        <v>116912.451494555</v>
      </c>
      <c r="N418" s="56">
        <f>M418/GrocerySA!I418</f>
        <v>1.4091039636470213</v>
      </c>
      <c r="O418" s="25">
        <f>K418+GrocerySA!K418</f>
        <v>191017.09732152772</v>
      </c>
      <c r="P418" s="26">
        <f>L418+GrocerySA!L418</f>
        <v>199922.79670386284</v>
      </c>
      <c r="Q418" s="25">
        <f>M418+GrocerySA!M418</f>
        <v>212265.7118322039</v>
      </c>
      <c r="R418" s="56" t="e">
        <f>E418+GrocerySA!E418</f>
        <v>#N/A</v>
      </c>
    </row>
    <row r="419" spans="1:18" x14ac:dyDescent="0.25">
      <c r="A419" s="23">
        <f t="shared" si="29"/>
        <v>10</v>
      </c>
      <c r="B419" s="23">
        <f t="shared" si="30"/>
        <v>2026</v>
      </c>
      <c r="C419" s="23">
        <v>418</v>
      </c>
      <c r="D419" s="24">
        <v>46296</v>
      </c>
      <c r="E419" s="25" t="e">
        <f>IF(ISBLANK(table!G419),NA(),table!G419)</f>
        <v>#N/A</v>
      </c>
      <c r="F419" s="25">
        <f>IFERROR(IF(AND(ISERROR($E420),ISERROR(INDEX(RestSAF!E$2:E$251,MATCH(RestSA!$C419,RestSAF!$A$2:$A$251,0)))),$E419,INDEX(RestSAF!E$2:E$251,MATCH(RestSA!$C419,RestSAF!$A$2:$A$251,0))),NA())</f>
        <v>81377.003583357</v>
      </c>
      <c r="G419" s="25">
        <f>IFERROR(IF(AND(ISERROR($E420),ISERROR(INDEX(RestSAF!C$2:C$251,MATCH(RestSA!$C419,RestSAF!$A$2:$A$251,0)))),$E419,INDEX(RestSAF!C$2:C$251,MATCH(RestSA!$C419,RestSAF!$A$2:$A$251,0))),NA())</f>
        <v>87594.733253515398</v>
      </c>
      <c r="H419" s="26">
        <f>IFERROR(IF(AND(ISERROR($E420),ISERROR(INDEX(RestSAF!B$2:B$251,MATCH(RestSA!$C419,RestSAF!$A$2:$A$251,0)))),$E419,INDEX(RestSAF!B$2:B$251,MATCH(RestSA!$C419,RestSAF!$A$2:$A$251,0))),NA())</f>
        <v>99340.304192095296</v>
      </c>
      <c r="I419" s="25">
        <f>IFERROR(IF(AND(ISERROR($E420),ISERROR(INDEX(RestSAF!D$2:D$251,MATCH(RestSA!$C419,RestSAF!$A$2:$A$251,0)))),$E419,INDEX(RestSAF!D$2:D$251,MATCH(RestSA!$C419,RestSAF!$A$2:$A$251,0))),NA())</f>
        <v>111085.87513067501</v>
      </c>
      <c r="J419" s="25">
        <f>IFERROR(IF(AND(ISERROR($E420),ISERROR(INDEX(RestSAF!F$2:F$251,MATCH(RestSA!$C419,RestSAF!$A$2:$A$251,0)))),$E419,INDEX(RestSAF!F$2:F$251,MATCH(RestSA!$C419,RestSAF!$A$2:$A$251,0))),NA())</f>
        <v>117303.604800834</v>
      </c>
      <c r="K419" s="25">
        <f t="shared" si="31"/>
        <v>105213.08966138515</v>
      </c>
      <c r="L419" s="26">
        <f t="shared" si="32"/>
        <v>111085.87513067501</v>
      </c>
      <c r="M419" s="25">
        <f t="shared" si="33"/>
        <v>117303.604800834</v>
      </c>
      <c r="N419" s="56">
        <f>M419/GrocerySA!I419</f>
        <v>1.4099979412916708</v>
      </c>
      <c r="O419" s="25">
        <f>K419+GrocerySA!K419</f>
        <v>191581.07114251656</v>
      </c>
      <c r="P419" s="26">
        <f>L419+GrocerySA!L419</f>
        <v>200627.6706650233</v>
      </c>
      <c r="Q419" s="25">
        <f>M419+GrocerySA!M419</f>
        <v>213193.0284416161</v>
      </c>
      <c r="R419" s="56" t="e">
        <f>E419+GrocerySA!E419</f>
        <v>#N/A</v>
      </c>
    </row>
    <row r="420" spans="1:18" x14ac:dyDescent="0.25">
      <c r="A420" s="23">
        <f t="shared" si="29"/>
        <v>11</v>
      </c>
      <c r="B420" s="23">
        <f t="shared" si="30"/>
        <v>2026</v>
      </c>
      <c r="C420" s="23">
        <v>419</v>
      </c>
      <c r="D420" s="24">
        <v>46327</v>
      </c>
      <c r="E420" s="25" t="e">
        <f>IF(ISBLANK(table!G420),NA(),table!G420)</f>
        <v>#N/A</v>
      </c>
      <c r="F420" s="25">
        <f>IFERROR(IF(AND(ISERROR($E421),ISERROR(INDEX(RestSAF!E$2:E$251,MATCH(RestSA!$C420,RestSAF!$A$2:$A$251,0)))),$E420,INDEX(RestSAF!E$2:E$251,MATCH(RestSA!$C420,RestSAF!$A$2:$A$251,0))),NA())</f>
        <v>81383.703948147493</v>
      </c>
      <c r="G420" s="25">
        <f>IFERROR(IF(AND(ISERROR($E421),ISERROR(INDEX(RestSAF!C$2:C$251,MATCH(RestSA!$C420,RestSAF!$A$2:$A$251,0)))),$E420,INDEX(RestSAF!C$2:C$251,MATCH(RestSA!$C420,RestSAF!$A$2:$A$251,0))),NA())</f>
        <v>87667.477006507601</v>
      </c>
      <c r="H420" s="26">
        <f>IFERROR(IF(AND(ISERROR($E421),ISERROR(INDEX(RestSAF!B$2:B$251,MATCH(RestSA!$C420,RestSAF!$A$2:$A$251,0)))),$E420,INDEX(RestSAF!B$2:B$251,MATCH(RestSA!$C420,RestSAF!$A$2:$A$251,0))),NA())</f>
        <v>99537.806875162802</v>
      </c>
      <c r="I420" s="25">
        <f>IFERROR(IF(AND(ISERROR($E421),ISERROR(INDEX(RestSAF!D$2:D$251,MATCH(RestSA!$C420,RestSAF!$A$2:$A$251,0)))),$E420,INDEX(RestSAF!D$2:D$251,MATCH(RestSA!$C420,RestSAF!$A$2:$A$251,0))),NA())</f>
        <v>111408.136743818</v>
      </c>
      <c r="J420" s="25">
        <f>IFERROR(IF(AND(ISERROR($E421),ISERROR(INDEX(RestSAF!F$2:F$251,MATCH(RestSA!$C420,RestSAF!$A$2:$A$251,0)))),$E420,INDEX(RestSAF!F$2:F$251,MATCH(RestSA!$C420,RestSAF!$A$2:$A$251,0))),NA())</f>
        <v>117691.90980217799</v>
      </c>
      <c r="K420" s="25">
        <f t="shared" si="31"/>
        <v>105472.97180949041</v>
      </c>
      <c r="L420" s="26">
        <f t="shared" si="32"/>
        <v>111408.136743818</v>
      </c>
      <c r="M420" s="25">
        <f t="shared" si="33"/>
        <v>117691.90980217799</v>
      </c>
      <c r="N420" s="56">
        <f>M420/GrocerySA!I420</f>
        <v>1.4108852548749931</v>
      </c>
      <c r="O420" s="25">
        <f>K420+GrocerySA!K420</f>
        <v>192142.64619863502</v>
      </c>
      <c r="P420" s="26">
        <f>L420+GrocerySA!L420</f>
        <v>201330.41854552604</v>
      </c>
      <c r="Q420" s="25">
        <f>M420+GrocerySA!M420</f>
        <v>214119.406429013</v>
      </c>
      <c r="R420" s="56" t="e">
        <f>E420+GrocerySA!E420</f>
        <v>#N/A</v>
      </c>
    </row>
    <row r="421" spans="1:18" x14ac:dyDescent="0.25">
      <c r="A421" s="23">
        <f t="shared" si="29"/>
        <v>12</v>
      </c>
      <c r="B421" s="23">
        <f t="shared" si="30"/>
        <v>2026</v>
      </c>
      <c r="C421" s="23">
        <v>420</v>
      </c>
      <c r="D421" s="24">
        <v>46357</v>
      </c>
      <c r="E421" s="25" t="e">
        <f>IF(ISBLANK(table!G421),NA(),table!G421)</f>
        <v>#N/A</v>
      </c>
      <c r="F421" s="25">
        <f>IFERROR(IF(AND(ISERROR($E422),ISERROR(INDEX(RestSAF!E$2:E$251,MATCH(RestSA!$C421,RestSAF!$A$2:$A$251,0)))),$E421,INDEX(RestSAF!E$2:E$251,MATCH(RestSA!$C421,RestSAF!$A$2:$A$251,0))),NA())</f>
        <v>81393.003450900098</v>
      </c>
      <c r="G421" s="25">
        <f>IFERROR(IF(AND(ISERROR($E422),ISERROR(INDEX(RestSAF!C$2:C$251,MATCH(RestSA!$C421,RestSAF!$A$2:$A$251,0)))),$E421,INDEX(RestSAF!C$2:C$251,MATCH(RestSA!$C421,RestSAF!$A$2:$A$251,0))),NA())</f>
        <v>87742.143756279693</v>
      </c>
      <c r="H421" s="26">
        <f>IFERROR(IF(AND(ISERROR($E422),ISERROR(INDEX(RestSAF!B$2:B$251,MATCH(RestSA!$C421,RestSAF!$A$2:$A$251,0)))),$E421,INDEX(RestSAF!B$2:B$251,MATCH(RestSA!$C421,RestSAF!$A$2:$A$251,0))),NA())</f>
        <v>99735.955293913197</v>
      </c>
      <c r="I421" s="25">
        <f>IFERROR(IF(AND(ISERROR($E422),ISERROR(INDEX(RestSAF!D$2:D$251,MATCH(RestSA!$C421,RestSAF!$A$2:$A$251,0)))),$E421,INDEX(RestSAF!D$2:D$251,MATCH(RestSA!$C421,RestSAF!$A$2:$A$251,0))),NA())</f>
        <v>111729.76683154699</v>
      </c>
      <c r="J421" s="25">
        <f>IFERROR(IF(AND(ISERROR($E422),ISERROR(INDEX(RestSAF!F$2:F$251,MATCH(RestSA!$C421,RestSAF!$A$2:$A$251,0)))),$E421,INDEX(RestSAF!F$2:F$251,MATCH(RestSA!$C421,RestSAF!$A$2:$A$251,0))),NA())</f>
        <v>118078.90713692601</v>
      </c>
      <c r="K421" s="25">
        <f t="shared" si="31"/>
        <v>105732.8610627301</v>
      </c>
      <c r="L421" s="26">
        <f t="shared" si="32"/>
        <v>111729.76683154699</v>
      </c>
      <c r="M421" s="25">
        <f t="shared" si="33"/>
        <v>118078.90713692601</v>
      </c>
      <c r="N421" s="56">
        <f>M421/GrocerySA!I421</f>
        <v>1.4117838635143525</v>
      </c>
      <c r="O421" s="25">
        <f>K421+GrocerySA!K421</f>
        <v>192703.29055745809</v>
      </c>
      <c r="P421" s="26">
        <f>L421+GrocerySA!L421</f>
        <v>202032.53490034875</v>
      </c>
      <c r="Q421" s="25">
        <f>M421+GrocerySA!M421</f>
        <v>215046.35235387521</v>
      </c>
      <c r="R421" s="56" t="e">
        <f>E421+GrocerySA!E421</f>
        <v>#N/A</v>
      </c>
    </row>
    <row r="422" spans="1:18" x14ac:dyDescent="0.25">
      <c r="A422" s="23">
        <f t="shared" si="29"/>
        <v>1</v>
      </c>
      <c r="B422" s="23">
        <f t="shared" si="30"/>
        <v>2027</v>
      </c>
      <c r="C422" s="23">
        <v>421</v>
      </c>
      <c r="D422" s="24">
        <v>46388</v>
      </c>
      <c r="E422" s="25" t="e">
        <f>IF(ISBLANK(table!G422),NA(),table!G422)</f>
        <v>#N/A</v>
      </c>
      <c r="F422" s="25">
        <f>IFERROR(IF(AND(ISERROR($E423),ISERROR(INDEX(RestSAF!E$2:E$251,MATCH(RestSA!$C422,RestSAF!$A$2:$A$251,0)))),$E422,INDEX(RestSAF!E$2:E$251,MATCH(RestSA!$C422,RestSAF!$A$2:$A$251,0))),NA())</f>
        <v>81403.706333392794</v>
      </c>
      <c r="G422" s="25">
        <f>IFERROR(IF(AND(ISERROR($E423),ISERROR(INDEX(RestSAF!C$2:C$251,MATCH(RestSA!$C422,RestSAF!$A$2:$A$251,0)))),$E422,INDEX(RestSAF!C$2:C$251,MATCH(RestSA!$C422,RestSAF!$A$2:$A$251,0))),NA())</f>
        <v>87817.538659534097</v>
      </c>
      <c r="H422" s="26">
        <f>IFERROR(IF(AND(ISERROR($E423),ISERROR(INDEX(RestSAF!B$2:B$251,MATCH(RestSA!$C422,RestSAF!$A$2:$A$251,0)))),$E422,INDEX(RestSAF!B$2:B$251,MATCH(RestSA!$C422,RestSAF!$A$2:$A$251,0))),NA())</f>
        <v>99933.556333382207</v>
      </c>
      <c r="I422" s="25">
        <f>IFERROR(IF(AND(ISERROR($E423),ISERROR(INDEX(RestSAF!D$2:D$251,MATCH(RestSA!$C422,RestSAF!$A$2:$A$251,0)))),$E422,INDEX(RestSAF!D$2:D$251,MATCH(RestSA!$C422,RestSAF!$A$2:$A$251,0))),NA())</f>
        <v>112049.57400723</v>
      </c>
      <c r="J422" s="25">
        <f>IFERROR(IF(AND(ISERROR($E423),ISERROR(INDEX(RestSAF!F$2:F$251,MATCH(RestSA!$C422,RestSAF!$A$2:$A$251,0)))),$E422,INDEX(RestSAF!F$2:F$251,MATCH(RestSA!$C422,RestSAF!$A$2:$A$251,0))),NA())</f>
        <v>118463.406333372</v>
      </c>
      <c r="K422" s="25">
        <f t="shared" si="31"/>
        <v>105991.5651703061</v>
      </c>
      <c r="L422" s="26">
        <f t="shared" si="32"/>
        <v>112049.57400723</v>
      </c>
      <c r="M422" s="25">
        <f t="shared" si="33"/>
        <v>118463.406333372</v>
      </c>
      <c r="N422" s="56">
        <f>M422/GrocerySA!I422</f>
        <v>1.4126789949613165</v>
      </c>
      <c r="O422" s="25">
        <f>K422+GrocerySA!K422</f>
        <v>193261.82819808295</v>
      </c>
      <c r="P422" s="26">
        <f>L422+GrocerySA!L422</f>
        <v>202732.8283429505</v>
      </c>
      <c r="Q422" s="25">
        <f>M422+GrocerySA!M422</f>
        <v>215972.6432849798</v>
      </c>
      <c r="R422" s="56" t="e">
        <f>E422+GrocerySA!E422</f>
        <v>#N/A</v>
      </c>
    </row>
    <row r="423" spans="1:18" x14ac:dyDescent="0.25">
      <c r="A423" s="23">
        <f t="shared" si="29"/>
        <v>2</v>
      </c>
      <c r="B423" s="23">
        <f t="shared" si="30"/>
        <v>2027</v>
      </c>
      <c r="C423" s="23">
        <v>422</v>
      </c>
      <c r="D423" s="24">
        <v>46419</v>
      </c>
      <c r="E423" s="25" t="e">
        <f>IF(ISBLANK(table!G423),NA(),table!G423)</f>
        <v>#N/A</v>
      </c>
      <c r="F423" s="25">
        <f>IFERROR(IF(AND(ISERROR($E424),ISERROR(INDEX(RestSAF!E$2:E$251,MATCH(RestSA!$C423,RestSAF!$A$2:$A$251,0)))),$E423,INDEX(RestSAF!E$2:E$251,MATCH(RestSA!$C423,RestSAF!$A$2:$A$251,0))),NA())</f>
        <v>81416.717625746795</v>
      </c>
      <c r="G423" s="25">
        <f>IFERROR(IF(AND(ISERROR($E424),ISERROR(INDEX(RestSAF!C$2:C$251,MATCH(RestSA!$C423,RestSAF!$A$2:$A$251,0)))),$E423,INDEX(RestSAF!C$2:C$251,MATCH(RestSA!$C423,RestSAF!$A$2:$A$251,0))),NA())</f>
        <v>87894.603559032505</v>
      </c>
      <c r="H423" s="26">
        <f>IFERROR(IF(AND(ISERROR($E424),ISERROR(INDEX(RestSAF!B$2:B$251,MATCH(RestSA!$C423,RestSAF!$A$2:$A$251,0)))),$E423,INDEX(RestSAF!B$2:B$251,MATCH(RestSA!$C423,RestSAF!$A$2:$A$251,0))),NA())</f>
        <v>100131.62137706501</v>
      </c>
      <c r="I423" s="25">
        <f>IFERROR(IF(AND(ISERROR($E424),ISERROR(INDEX(RestSAF!D$2:D$251,MATCH(RestSA!$C423,RestSAF!$A$2:$A$251,0)))),$E423,INDEX(RestSAF!D$2:D$251,MATCH(RestSA!$C423,RestSAF!$A$2:$A$251,0))),NA())</f>
        <v>112368.639195097</v>
      </c>
      <c r="J423" s="25">
        <f>IFERROR(IF(AND(ISERROR($E424),ISERROR(INDEX(RestSAF!F$2:F$251,MATCH(RestSA!$C423,RestSAF!$A$2:$A$251,0)))),$E423,INDEX(RestSAF!F$2:F$251,MATCH(RestSA!$C423,RestSAF!$A$2:$A$251,0))),NA())</f>
        <v>118846.525128383</v>
      </c>
      <c r="K423" s="25">
        <f t="shared" si="31"/>
        <v>106250.130286081</v>
      </c>
      <c r="L423" s="26">
        <f t="shared" si="32"/>
        <v>112368.639195097</v>
      </c>
      <c r="M423" s="25">
        <f t="shared" si="33"/>
        <v>118846.525128383</v>
      </c>
      <c r="N423" s="56">
        <f>M423/GrocerySA!I423</f>
        <v>1.4135835096806857</v>
      </c>
      <c r="O423" s="25">
        <f>K423+GrocerySA!K423</f>
        <v>193819.32074369851</v>
      </c>
      <c r="P423" s="26">
        <f>L423+GrocerySA!L423</f>
        <v>203432.37979762119</v>
      </c>
      <c r="Q423" s="25">
        <f>M423+GrocerySA!M423</f>
        <v>216899.3660207206</v>
      </c>
      <c r="R423" s="56" t="e">
        <f>E423+GrocerySA!E423</f>
        <v>#N/A</v>
      </c>
    </row>
    <row r="424" spans="1:18" x14ac:dyDescent="0.25">
      <c r="A424" s="23">
        <f t="shared" si="29"/>
        <v>3</v>
      </c>
      <c r="B424" s="23">
        <f t="shared" si="30"/>
        <v>2027</v>
      </c>
      <c r="C424" s="23">
        <v>423</v>
      </c>
      <c r="D424" s="24">
        <v>46447</v>
      </c>
      <c r="E424" s="25" t="e">
        <f>IF(ISBLANK(table!G424),NA(),table!G424)</f>
        <v>#N/A</v>
      </c>
      <c r="F424" s="25">
        <f>IFERROR(IF(AND(ISERROR($E425),ISERROR(INDEX(RestSAF!E$2:E$251,MATCH(RestSA!$C424,RestSAF!$A$2:$A$251,0)))),$E424,INDEX(RestSAF!E$2:E$251,MATCH(RestSA!$C424,RestSAF!$A$2:$A$251,0))),NA())</f>
        <v>81431.166030619905</v>
      </c>
      <c r="G424" s="25">
        <f>IFERROR(IF(AND(ISERROR($E425),ISERROR(INDEX(RestSAF!C$2:C$251,MATCH(RestSA!$C424,RestSAF!$A$2:$A$251,0)))),$E424,INDEX(RestSAF!C$2:C$251,MATCH(RestSA!$C424,RestSAF!$A$2:$A$251,0))),NA())</f>
        <v>87972.471991057202</v>
      </c>
      <c r="H424" s="26">
        <f>IFERROR(IF(AND(ISERROR($E425),ISERROR(INDEX(RestSAF!B$2:B$251,MATCH(RestSA!$C424,RestSAF!$A$2:$A$251,0)))),$E424,INDEX(RestSAF!B$2:B$251,MATCH(RestSA!$C424,RestSAF!$A$2:$A$251,0))),NA())</f>
        <v>100329.293092177</v>
      </c>
      <c r="I424" s="25">
        <f>IFERROR(IF(AND(ISERROR($E425),ISERROR(INDEX(RestSAF!D$2:D$251,MATCH(RestSA!$C424,RestSAF!$A$2:$A$251,0)))),$E424,INDEX(RestSAF!D$2:D$251,MATCH(RestSA!$C424,RestSAF!$A$2:$A$251,0))),NA())</f>
        <v>112686.11419329701</v>
      </c>
      <c r="J424" s="25">
        <f>IFERROR(IF(AND(ISERROR($E425),ISERROR(INDEX(RestSAF!F$2:F$251,MATCH(RestSA!$C424,RestSAF!$A$2:$A$251,0)))),$E424,INDEX(RestSAF!F$2:F$251,MATCH(RestSA!$C424,RestSAF!$A$2:$A$251,0))),NA())</f>
        <v>119227.420153734</v>
      </c>
      <c r="K424" s="25">
        <f t="shared" si="31"/>
        <v>106507.703642737</v>
      </c>
      <c r="L424" s="26">
        <f t="shared" si="32"/>
        <v>112686.11419329701</v>
      </c>
      <c r="M424" s="25">
        <f t="shared" si="33"/>
        <v>119227.420153734</v>
      </c>
      <c r="N424" s="56">
        <f>M424/GrocerySA!I424</f>
        <v>1.4144868926779341</v>
      </c>
      <c r="O424" s="25">
        <f>K424+GrocerySA!K424</f>
        <v>194374.93018194992</v>
      </c>
      <c r="P424" s="26">
        <f>L424+GrocerySA!L424</f>
        <v>204130.34106254933</v>
      </c>
      <c r="Q424" s="25">
        <f>M424+GrocerySA!M424</f>
        <v>217825.64768306509</v>
      </c>
      <c r="R424" s="56" t="e">
        <f>E424+GrocerySA!E424</f>
        <v>#N/A</v>
      </c>
    </row>
    <row r="425" spans="1:18" x14ac:dyDescent="0.25">
      <c r="A425" s="23">
        <f t="shared" si="29"/>
        <v>4</v>
      </c>
      <c r="B425" s="23">
        <f t="shared" si="30"/>
        <v>2027</v>
      </c>
      <c r="C425" s="23">
        <v>424</v>
      </c>
      <c r="D425" s="24">
        <v>46478</v>
      </c>
      <c r="E425" s="25" t="e">
        <f>IF(ISBLANK(table!G425),NA(),table!G425)</f>
        <v>#N/A</v>
      </c>
      <c r="F425" s="25">
        <f>IFERROR(IF(AND(ISERROR($E426),ISERROR(INDEX(RestSAF!E$2:E$251,MATCH(RestSA!$C425,RestSAF!$A$2:$A$251,0)))),$E425,INDEX(RestSAF!E$2:E$251,MATCH(RestSA!$C425,RestSAF!$A$2:$A$251,0))),NA())</f>
        <v>81447.691793096994</v>
      </c>
      <c r="G425" s="25">
        <f>IFERROR(IF(AND(ISERROR($E426),ISERROR(INDEX(RestSAF!C$2:C$251,MATCH(RestSA!$C425,RestSAF!$A$2:$A$251,0)))),$E425,INDEX(RestSAF!C$2:C$251,MATCH(RestSA!$C425,RestSAF!$A$2:$A$251,0))),NA())</f>
        <v>88051.814141902796</v>
      </c>
      <c r="H425" s="26">
        <f>IFERROR(IF(AND(ISERROR($E426),ISERROR(INDEX(RestSAF!B$2:B$251,MATCH(RestSA!$C425,RestSAF!$A$2:$A$251,0)))),$E425,INDEX(RestSAF!B$2:B$251,MATCH(RestSA!$C425,RestSAF!$A$2:$A$251,0))),NA())</f>
        <v>100527.298225305</v>
      </c>
      <c r="I425" s="25">
        <f>IFERROR(IF(AND(ISERROR($E426),ISERROR(INDEX(RestSAF!D$2:D$251,MATCH(RestSA!$C425,RestSAF!$A$2:$A$251,0)))),$E425,INDEX(RestSAF!D$2:D$251,MATCH(RestSA!$C425,RestSAF!$A$2:$A$251,0))),NA())</f>
        <v>113002.782308707</v>
      </c>
      <c r="J425" s="25">
        <f>IFERROR(IF(AND(ISERROR($E426),ISERROR(INDEX(RestSAF!F$2:F$251,MATCH(RestSA!$C425,RestSAF!$A$2:$A$251,0)))),$E425,INDEX(RestSAF!F$2:F$251,MATCH(RestSA!$C425,RestSAF!$A$2:$A$251,0))),NA())</f>
        <v>119606.90465751301</v>
      </c>
      <c r="K425" s="25">
        <f t="shared" si="31"/>
        <v>106765.040267006</v>
      </c>
      <c r="L425" s="26">
        <f t="shared" si="32"/>
        <v>113002.782308707</v>
      </c>
      <c r="M425" s="25">
        <f t="shared" si="33"/>
        <v>119606.90465751301</v>
      </c>
      <c r="N425" s="56">
        <f>M425/GrocerySA!I425</f>
        <v>1.4153983617699755</v>
      </c>
      <c r="O425" s="25">
        <f>K425+GrocerySA!K425</f>
        <v>194929.42562351073</v>
      </c>
      <c r="P425" s="26">
        <f>L425+GrocerySA!L425</f>
        <v>204827.49544463772</v>
      </c>
      <c r="Q425" s="25">
        <f>M425+GrocerySA!M425</f>
        <v>218752.27335229563</v>
      </c>
      <c r="R425" s="56" t="e">
        <f>E425+GrocerySA!E425</f>
        <v>#N/A</v>
      </c>
    </row>
    <row r="426" spans="1:18" x14ac:dyDescent="0.25">
      <c r="A426" s="23">
        <f t="shared" si="29"/>
        <v>5</v>
      </c>
      <c r="B426" s="23">
        <f t="shared" si="30"/>
        <v>2027</v>
      </c>
      <c r="C426" s="23">
        <v>425</v>
      </c>
      <c r="D426" s="24">
        <v>46508</v>
      </c>
      <c r="E426" s="25" t="e">
        <f>IF(ISBLANK(table!G426),NA(),table!G426)</f>
        <v>#N/A</v>
      </c>
      <c r="F426" s="25">
        <f>IFERROR(IF(AND(ISERROR($E427),ISERROR(INDEX(RestSAF!E$2:E$251,MATCH(RestSA!$C426,RestSAF!$A$2:$A$251,0)))),$E426,INDEX(RestSAF!E$2:E$251,MATCH(RestSA!$C426,RestSAF!$A$2:$A$251,0))),NA())</f>
        <v>81465.657920355996</v>
      </c>
      <c r="G426" s="25">
        <f>IFERROR(IF(AND(ISERROR($E427),ISERROR(INDEX(RestSAF!C$2:C$251,MATCH(RestSA!$C426,RestSAF!$A$2:$A$251,0)))),$E426,INDEX(RestSAF!C$2:C$251,MATCH(RestSA!$C426,RestSAF!$A$2:$A$251,0))),NA())</f>
        <v>88132.000267495503</v>
      </c>
      <c r="H426" s="26">
        <f>IFERROR(IF(AND(ISERROR($E427),ISERROR(INDEX(RestSAF!B$2:B$251,MATCH(RestSA!$C426,RestSAF!$A$2:$A$251,0)))),$E426,INDEX(RestSAF!B$2:B$251,MATCH(RestSA!$C426,RestSAF!$A$2:$A$251,0))),NA())</f>
        <v>100725.020725587</v>
      </c>
      <c r="I426" s="25">
        <f>IFERROR(IF(AND(ISERROR($E427),ISERROR(INDEX(RestSAF!D$2:D$251,MATCH(RestSA!$C426,RestSAF!$A$2:$A$251,0)))),$E426,INDEX(RestSAF!D$2:D$251,MATCH(RestSA!$C426,RestSAF!$A$2:$A$251,0))),NA())</f>
        <v>113318.041183678</v>
      </c>
      <c r="J426" s="25">
        <f>IFERROR(IF(AND(ISERROR($E427),ISERROR(INDEX(RestSAF!F$2:F$251,MATCH(RestSA!$C426,RestSAF!$A$2:$A$251,0)))),$E426,INDEX(RestSAF!F$2:F$251,MATCH(RestSA!$C426,RestSAF!$A$2:$A$251,0))),NA())</f>
        <v>119984.383530818</v>
      </c>
      <c r="K426" s="25">
        <f t="shared" si="31"/>
        <v>107021.5309546325</v>
      </c>
      <c r="L426" s="26">
        <f t="shared" si="32"/>
        <v>113318.041183678</v>
      </c>
      <c r="M426" s="25">
        <f t="shared" si="33"/>
        <v>119984.383530818</v>
      </c>
      <c r="N426" s="56">
        <f>M426/GrocerySA!I426</f>
        <v>1.4163104377771369</v>
      </c>
      <c r="O426" s="25">
        <f>K426+GrocerySA!K426</f>
        <v>195482.2113176471</v>
      </c>
      <c r="P426" s="26">
        <f>L426+GrocerySA!L426</f>
        <v>205523.24058625445</v>
      </c>
      <c r="Q426" s="25">
        <f>M426+GrocerySA!M426</f>
        <v>219678.6210125181</v>
      </c>
      <c r="R426" s="56" t="e">
        <f>E426+GrocerySA!E426</f>
        <v>#N/A</v>
      </c>
    </row>
    <row r="427" spans="1:18" x14ac:dyDescent="0.25">
      <c r="A427" s="23">
        <f t="shared" si="29"/>
        <v>6</v>
      </c>
      <c r="B427" s="23">
        <f t="shared" si="30"/>
        <v>2027</v>
      </c>
      <c r="C427" s="23">
        <v>426</v>
      </c>
      <c r="D427" s="24">
        <v>46539</v>
      </c>
      <c r="E427" s="25" t="e">
        <f>IF(ISBLANK(table!G427),NA(),table!G427)</f>
        <v>#N/A</v>
      </c>
      <c r="F427" s="25">
        <f>IFERROR(IF(AND(ISERROR($E428),ISERROR(INDEX(RestSAF!E$2:E$251,MATCH(RestSA!$C427,RestSAF!$A$2:$A$251,0)))),$E427,INDEX(RestSAF!E$2:E$251,MATCH(RestSA!$C427,RestSAF!$A$2:$A$251,0))),NA())</f>
        <v>81485.515008186805</v>
      </c>
      <c r="G427" s="25">
        <f>IFERROR(IF(AND(ISERROR($E428),ISERROR(INDEX(RestSAF!C$2:C$251,MATCH(RestSA!$C427,RestSAF!$A$2:$A$251,0)))),$E427,INDEX(RestSAF!C$2:C$251,MATCH(RestSA!$C427,RestSAF!$A$2:$A$251,0))),NA())</f>
        <v>88213.505753882695</v>
      </c>
      <c r="H427" s="26">
        <f>IFERROR(IF(AND(ISERROR($E428),ISERROR(INDEX(RestSAF!B$2:B$251,MATCH(RestSA!$C427,RestSAF!$A$2:$A$251,0)))),$E427,INDEX(RestSAF!B$2:B$251,MATCH(RestSA!$C427,RestSAF!$A$2:$A$251,0))),NA())</f>
        <v>100922.98280898</v>
      </c>
      <c r="I427" s="25">
        <f>IFERROR(IF(AND(ISERROR($E428),ISERROR(INDEX(RestSAF!D$2:D$251,MATCH(RestSA!$C427,RestSAF!$A$2:$A$251,0)))),$E427,INDEX(RestSAF!D$2:D$251,MATCH(RestSA!$C427,RestSAF!$A$2:$A$251,0))),NA())</f>
        <v>113632.459864078</v>
      </c>
      <c r="J427" s="25">
        <f>IFERROR(IF(AND(ISERROR($E428),ISERROR(INDEX(RestSAF!F$2:F$251,MATCH(RestSA!$C427,RestSAF!$A$2:$A$251,0)))),$E427,INDEX(RestSAF!F$2:F$251,MATCH(RestSA!$C427,RestSAF!$A$2:$A$251,0))),NA())</f>
        <v>120360.45060977399</v>
      </c>
      <c r="K427" s="25">
        <f t="shared" si="31"/>
        <v>107277.72133652901</v>
      </c>
      <c r="L427" s="26">
        <f t="shared" si="32"/>
        <v>113632.459864078</v>
      </c>
      <c r="M427" s="25">
        <f t="shared" si="33"/>
        <v>120360.45060977399</v>
      </c>
      <c r="N427" s="56">
        <f>M427/GrocerySA!I427</f>
        <v>1.4172297349202376</v>
      </c>
      <c r="O427" s="25">
        <f>K427+GrocerySA!K427</f>
        <v>196033.84575636504</v>
      </c>
      <c r="P427" s="26">
        <f>L427+GrocerySA!L427</f>
        <v>206218.1455332787</v>
      </c>
      <c r="Q427" s="25">
        <f>M427+GrocerySA!M427</f>
        <v>220605.25877770397</v>
      </c>
      <c r="R427" s="56" t="e">
        <f>E427+GrocerySA!E427</f>
        <v>#N/A</v>
      </c>
    </row>
    <row r="428" spans="1:18" x14ac:dyDescent="0.25">
      <c r="A428" s="23">
        <f t="shared" si="29"/>
        <v>7</v>
      </c>
      <c r="B428" s="23">
        <f t="shared" si="30"/>
        <v>2027</v>
      </c>
      <c r="C428" s="23">
        <v>427</v>
      </c>
      <c r="D428" s="24">
        <v>46569</v>
      </c>
      <c r="E428" s="25" t="e">
        <f>IF(ISBLANK(table!G428),NA(),table!G428)</f>
        <v>#N/A</v>
      </c>
      <c r="F428" s="25">
        <f>IFERROR(IF(AND(ISERROR($E429),ISERROR(INDEX(RestSAF!E$2:E$251,MATCH(RestSA!$C428,RestSAF!$A$2:$A$251,0)))),$E428,INDEX(RestSAF!E$2:E$251,MATCH(RestSA!$C428,RestSAF!$A$2:$A$251,0))),NA())</f>
        <v>81506.795404810095</v>
      </c>
      <c r="G428" s="25">
        <f>IFERROR(IF(AND(ISERROR($E429),ISERROR(INDEX(RestSAF!C$2:C$251,MATCH(RestSA!$C428,RestSAF!$A$2:$A$251,0)))),$E428,INDEX(RestSAF!C$2:C$251,MATCH(RestSA!$C428,RestSAF!$A$2:$A$251,0))),NA())</f>
        <v>88295.871595080302</v>
      </c>
      <c r="H428" s="26">
        <f>IFERROR(IF(AND(ISERROR($E429),ISERROR(INDEX(RestSAF!B$2:B$251,MATCH(RestSA!$C428,RestSAF!$A$2:$A$251,0)))),$E428,INDEX(RestSAF!B$2:B$251,MATCH(RestSA!$C428,RestSAF!$A$2:$A$251,0))),NA())</f>
        <v>101120.74180179799</v>
      </c>
      <c r="I428" s="25">
        <f>IFERROR(IF(AND(ISERROR($E429),ISERROR(INDEX(RestSAF!D$2:D$251,MATCH(RestSA!$C428,RestSAF!$A$2:$A$251,0)))),$E428,INDEX(RestSAF!D$2:D$251,MATCH(RestSA!$C428,RestSAF!$A$2:$A$251,0))),NA())</f>
        <v>113945.612008517</v>
      </c>
      <c r="J428" s="25">
        <f>IFERROR(IF(AND(ISERROR($E429),ISERROR(INDEX(RestSAF!F$2:F$251,MATCH(RestSA!$C428,RestSAF!$A$2:$A$251,0)))),$E428,INDEX(RestSAF!F$2:F$251,MATCH(RestSA!$C428,RestSAF!$A$2:$A$251,0))),NA())</f>
        <v>120734.688198787</v>
      </c>
      <c r="K428" s="25">
        <f t="shared" si="31"/>
        <v>107533.1769051575</v>
      </c>
      <c r="L428" s="26">
        <f t="shared" si="32"/>
        <v>113945.612008517</v>
      </c>
      <c r="M428" s="25">
        <f t="shared" si="33"/>
        <v>120734.688198787</v>
      </c>
      <c r="N428" s="56">
        <f>M428/GrocerySA!I428</f>
        <v>1.4181509386172795</v>
      </c>
      <c r="O428" s="25">
        <f>K428+GrocerySA!K428</f>
        <v>196583.90673631249</v>
      </c>
      <c r="P428" s="26">
        <f>L428+GrocerySA!L428</f>
        <v>206911.78394432759</v>
      </c>
      <c r="Q428" s="25">
        <f>M428+GrocerySA!M428</f>
        <v>221531.744343909</v>
      </c>
      <c r="R428" s="56" t="e">
        <f>E428+GrocerySA!E428</f>
        <v>#N/A</v>
      </c>
    </row>
    <row r="429" spans="1:18" x14ac:dyDescent="0.25">
      <c r="A429" s="23">
        <f t="shared" si="29"/>
        <v>8</v>
      </c>
      <c r="B429" s="23">
        <f t="shared" si="30"/>
        <v>2027</v>
      </c>
      <c r="C429" s="23">
        <v>428</v>
      </c>
      <c r="D429" s="24">
        <v>46600</v>
      </c>
      <c r="E429" s="25" t="e">
        <f>IF(ISBLANK(table!G429),NA(),table!G429)</f>
        <v>#N/A</v>
      </c>
      <c r="F429" s="25">
        <f>IFERROR(IF(AND(ISERROR($E430),ISERROR(INDEX(RestSAF!E$2:E$251,MATCH(RestSA!$C429,RestSAF!$A$2:$A$251,0)))),$E429,INDEX(RestSAF!E$2:E$251,MATCH(RestSA!$C429,RestSAF!$A$2:$A$251,0))),NA())</f>
        <v>81529.814033512506</v>
      </c>
      <c r="G429" s="25">
        <f>IFERROR(IF(AND(ISERROR($E430),ISERROR(INDEX(RestSAF!C$2:C$251,MATCH(RestSA!$C429,RestSAF!$A$2:$A$251,0)))),$E429,INDEX(RestSAF!C$2:C$251,MATCH(RestSA!$C429,RestSAF!$A$2:$A$251,0))),NA())</f>
        <v>88379.433594546907</v>
      </c>
      <c r="H429" s="26">
        <f>IFERROR(IF(AND(ISERROR($E430),ISERROR(INDEX(RestSAF!B$2:B$251,MATCH(RestSA!$C429,RestSAF!$A$2:$A$251,0)))),$E429,INDEX(RestSAF!B$2:B$251,MATCH(RestSA!$C429,RestSAF!$A$2:$A$251,0))),NA())</f>
        <v>101318.672951083</v>
      </c>
      <c r="I429" s="25">
        <f>IFERROR(IF(AND(ISERROR($E430),ISERROR(INDEX(RestSAF!D$2:D$251,MATCH(RestSA!$C429,RestSAF!$A$2:$A$251,0)))),$E429,INDEX(RestSAF!D$2:D$251,MATCH(RestSA!$C429,RestSAF!$A$2:$A$251,0))),NA())</f>
        <v>114257.912307618</v>
      </c>
      <c r="J429" s="25">
        <f>IFERROR(IF(AND(ISERROR($E430),ISERROR(INDEX(RestSAF!F$2:F$251,MATCH(RestSA!$C429,RestSAF!$A$2:$A$251,0)))),$E429,INDEX(RestSAF!F$2:F$251,MATCH(RestSA!$C429,RestSAF!$A$2:$A$251,0))),NA())</f>
        <v>121107.53186865299</v>
      </c>
      <c r="K429" s="25">
        <f t="shared" si="31"/>
        <v>107788.2926293505</v>
      </c>
      <c r="L429" s="26">
        <f t="shared" si="32"/>
        <v>114257.912307618</v>
      </c>
      <c r="M429" s="25">
        <f t="shared" si="33"/>
        <v>121107.53186865299</v>
      </c>
      <c r="N429" s="56">
        <f>M429/GrocerySA!I429</f>
        <v>1.4190788012286268</v>
      </c>
      <c r="O429" s="25">
        <f>K429+GrocerySA!K429</f>
        <v>197132.80100678789</v>
      </c>
      <c r="P429" s="26">
        <f>L429+GrocerySA!L429</f>
        <v>207604.57051002956</v>
      </c>
      <c r="Q429" s="25">
        <f>M429+GrocerySA!M429</f>
        <v>222458.489721013</v>
      </c>
      <c r="R429" s="56" t="e">
        <f>E429+GrocerySA!E429</f>
        <v>#N/A</v>
      </c>
    </row>
    <row r="430" spans="1:18" x14ac:dyDescent="0.25">
      <c r="A430" s="23">
        <f t="shared" si="29"/>
        <v>9</v>
      </c>
      <c r="B430" s="23">
        <f t="shared" si="30"/>
        <v>2027</v>
      </c>
      <c r="C430" s="23">
        <v>429</v>
      </c>
      <c r="D430" s="24">
        <v>46631</v>
      </c>
      <c r="E430" s="25" t="e">
        <f>IF(ISBLANK(table!G430),NA(),table!G430)</f>
        <v>#N/A</v>
      </c>
      <c r="F430" s="25">
        <f>IFERROR(IF(AND(ISERROR($E431),ISERROR(INDEX(RestSAF!E$2:E$251,MATCH(RestSA!$C430,RestSAF!$A$2:$A$251,0)))),$E430,INDEX(RestSAF!E$2:E$251,MATCH(RestSA!$C430,RestSAF!$A$2:$A$251,0))),NA())</f>
        <v>81554.225763283204</v>
      </c>
      <c r="G430" s="25">
        <f>IFERROR(IF(AND(ISERROR($E431),ISERROR(INDEX(RestSAF!C$2:C$251,MATCH(RestSA!$C430,RestSAF!$A$2:$A$251,0)))),$E430,INDEX(RestSAF!C$2:C$251,MATCH(RestSA!$C430,RestSAF!$A$2:$A$251,0))),NA())</f>
        <v>88463.855980905399</v>
      </c>
      <c r="H430" s="26">
        <f>IFERROR(IF(AND(ISERROR($E431),ISERROR(INDEX(RestSAF!B$2:B$251,MATCH(RestSA!$C430,RestSAF!$A$2:$A$251,0)))),$E430,INDEX(RestSAF!B$2:B$251,MATCH(RestSA!$C430,RestSAF!$A$2:$A$251,0))),NA())</f>
        <v>101516.458166225</v>
      </c>
      <c r="I430" s="25">
        <f>IFERROR(IF(AND(ISERROR($E431),ISERROR(INDEX(RestSAF!D$2:D$251,MATCH(RestSA!$C430,RestSAF!$A$2:$A$251,0)))),$E430,INDEX(RestSAF!D$2:D$251,MATCH(RestSA!$C430,RestSAF!$A$2:$A$251,0))),NA())</f>
        <v>114569.06035154501</v>
      </c>
      <c r="J430" s="25">
        <f>IFERROR(IF(AND(ISERROR($E431),ISERROR(INDEX(RestSAF!F$2:F$251,MATCH(RestSA!$C430,RestSAF!$A$2:$A$251,0)))),$E430,INDEX(RestSAF!F$2:F$251,MATCH(RestSA!$C430,RestSAF!$A$2:$A$251,0))),NA())</f>
        <v>121478.690569167</v>
      </c>
      <c r="K430" s="25">
        <f t="shared" si="31"/>
        <v>108042.75925888499</v>
      </c>
      <c r="L430" s="26">
        <f t="shared" si="32"/>
        <v>114569.06035154501</v>
      </c>
      <c r="M430" s="25">
        <f t="shared" si="33"/>
        <v>121478.690569167</v>
      </c>
      <c r="N430" s="56">
        <f>M430/GrocerySA!I430</f>
        <v>1.4200095512839874</v>
      </c>
      <c r="O430" s="25">
        <f>K430+GrocerySA!K430</f>
        <v>197680.23060530779</v>
      </c>
      <c r="P430" s="26">
        <f>L430+GrocerySA!L430</f>
        <v>208296.20482055162</v>
      </c>
      <c r="Q430" s="25">
        <f>M430+GrocerySA!M430</f>
        <v>223385.18128334099</v>
      </c>
      <c r="R430" s="56" t="e">
        <f>E430+GrocerySA!E430</f>
        <v>#N/A</v>
      </c>
    </row>
    <row r="431" spans="1:18" x14ac:dyDescent="0.25">
      <c r="A431" s="23">
        <f t="shared" si="29"/>
        <v>10</v>
      </c>
      <c r="B431" s="23">
        <f t="shared" si="30"/>
        <v>2027</v>
      </c>
      <c r="C431" s="23">
        <v>430</v>
      </c>
      <c r="D431" s="24">
        <v>46661</v>
      </c>
      <c r="E431" s="25" t="e">
        <f>IF(ISBLANK(table!G431),NA(),table!G431)</f>
        <v>#N/A</v>
      </c>
      <c r="F431" s="25">
        <f>IFERROR(IF(AND(ISERROR($E432),ISERROR(INDEX(RestSAF!E$2:E$251,MATCH(RestSA!$C431,RestSAF!$A$2:$A$251,0)))),$E431,INDEX(RestSAF!E$2:E$251,MATCH(RestSA!$C431,RestSAF!$A$2:$A$251,0))),NA())</f>
        <v>81580.248604150096</v>
      </c>
      <c r="G431" s="25">
        <f>IFERROR(IF(AND(ISERROR($E432),ISERROR(INDEX(RestSAF!C$2:C$251,MATCH(RestSA!$C431,RestSAF!$A$2:$A$251,0)))),$E431,INDEX(RestSAF!C$2:C$251,MATCH(RestSA!$C431,RestSAF!$A$2:$A$251,0))),NA())</f>
        <v>88549.374635152504</v>
      </c>
      <c r="H431" s="26">
        <f>IFERROR(IF(AND(ISERROR($E432),ISERROR(INDEX(RestSAF!B$2:B$251,MATCH(RestSA!$C431,RestSAF!$A$2:$A$251,0)))),$E431,INDEX(RestSAF!B$2:B$251,MATCH(RestSA!$C431,RestSAF!$A$2:$A$251,0))),NA())</f>
        <v>101714.36708728599</v>
      </c>
      <c r="I431" s="25">
        <f>IFERROR(IF(AND(ISERROR($E432),ISERROR(INDEX(RestSAF!D$2:D$251,MATCH(RestSA!$C431,RestSAF!$A$2:$A$251,0)))),$E431,INDEX(RestSAF!D$2:D$251,MATCH(RestSA!$C431,RestSAF!$A$2:$A$251,0))),NA())</f>
        <v>114879.35953941901</v>
      </c>
      <c r="J431" s="25">
        <f>IFERROR(IF(AND(ISERROR($E432),ISERROR(INDEX(RestSAF!F$2:F$251,MATCH(RestSA!$C431,RestSAF!$A$2:$A$251,0)))),$E431,INDEX(RestSAF!F$2:F$251,MATCH(RestSA!$C431,RestSAF!$A$2:$A$251,0))),NA())</f>
        <v>121848.485570422</v>
      </c>
      <c r="K431" s="25">
        <f t="shared" si="31"/>
        <v>108296.8633133525</v>
      </c>
      <c r="L431" s="26">
        <f t="shared" si="32"/>
        <v>114879.35953941901</v>
      </c>
      <c r="M431" s="25">
        <f t="shared" si="33"/>
        <v>121848.485570422</v>
      </c>
      <c r="N431" s="56">
        <f>M431/GrocerySA!I431</f>
        <v>1.4209466089478056</v>
      </c>
      <c r="O431" s="25">
        <f>K431+GrocerySA!K431</f>
        <v>198226.49287541182</v>
      </c>
      <c r="P431" s="26">
        <f>L431+GrocerySA!L431</f>
        <v>208986.99027501626</v>
      </c>
      <c r="Q431" s="25">
        <f>M431+GrocerySA!M431</f>
        <v>224312.11865309498</v>
      </c>
      <c r="R431" s="56" t="e">
        <f>E431+GrocerySA!E431</f>
        <v>#N/A</v>
      </c>
    </row>
    <row r="432" spans="1:18" x14ac:dyDescent="0.25">
      <c r="A432" s="23">
        <f t="shared" si="29"/>
        <v>11</v>
      </c>
      <c r="B432" s="23">
        <f t="shared" si="30"/>
        <v>2027</v>
      </c>
      <c r="C432" s="23">
        <v>431</v>
      </c>
      <c r="D432" s="24">
        <v>46692</v>
      </c>
      <c r="E432" s="25" t="e">
        <f>IF(ISBLANK(table!G432),NA(),table!G432)</f>
        <v>#N/A</v>
      </c>
      <c r="F432" s="25">
        <f>IFERROR(IF(AND(ISERROR($E433),ISERROR(INDEX(RestSAF!E$2:E$251,MATCH(RestSA!$C432,RestSAF!$A$2:$A$251,0)))),$E432,INDEX(RestSAF!E$2:E$251,MATCH(RestSA!$C432,RestSAF!$A$2:$A$251,0))),NA())</f>
        <v>81607.626191865405</v>
      </c>
      <c r="G432" s="25">
        <f>IFERROR(IF(AND(ISERROR($E433),ISERROR(INDEX(RestSAF!C$2:C$251,MATCH(RestSA!$C432,RestSAF!$A$2:$A$251,0)))),$E432,INDEX(RestSAF!C$2:C$251,MATCH(RestSA!$C432,RestSAF!$A$2:$A$251,0))),NA())</f>
        <v>88635.742813832796</v>
      </c>
      <c r="H432" s="26">
        <f>IFERROR(IF(AND(ISERROR($E433),ISERROR(INDEX(RestSAF!B$2:B$251,MATCH(RestSA!$C432,RestSAF!$A$2:$A$251,0)))),$E432,INDEX(RestSAF!B$2:B$251,MATCH(RestSA!$C432,RestSAF!$A$2:$A$251,0))),NA())</f>
        <v>101912.17114491999</v>
      </c>
      <c r="I432" s="25">
        <f>IFERROR(IF(AND(ISERROR($E433),ISERROR(INDEX(RestSAF!D$2:D$251,MATCH(RestSA!$C432,RestSAF!$A$2:$A$251,0)))),$E432,INDEX(RestSAF!D$2:D$251,MATCH(RestSA!$C432,RestSAF!$A$2:$A$251,0))),NA())</f>
        <v>115188.599476006</v>
      </c>
      <c r="J432" s="25">
        <f>IFERROR(IF(AND(ISERROR($E433),ISERROR(INDEX(RestSAF!F$2:F$251,MATCH(RestSA!$C432,RestSAF!$A$2:$A$251,0)))),$E432,INDEX(RestSAF!F$2:F$251,MATCH(RestSA!$C432,RestSAF!$A$2:$A$251,0))),NA())</f>
        <v>122216.716097974</v>
      </c>
      <c r="K432" s="25">
        <f t="shared" si="31"/>
        <v>108550.385310463</v>
      </c>
      <c r="L432" s="26">
        <f t="shared" si="32"/>
        <v>115188.599476006</v>
      </c>
      <c r="M432" s="25">
        <f t="shared" si="33"/>
        <v>122216.716097974</v>
      </c>
      <c r="N432" s="56">
        <f>M432/GrocerySA!I432</f>
        <v>1.4218873024882188</v>
      </c>
      <c r="O432" s="25">
        <f>K432+GrocerySA!K432</f>
        <v>198771.3787219743</v>
      </c>
      <c r="P432" s="26">
        <f>L432+GrocerySA!L432</f>
        <v>209676.7164781912</v>
      </c>
      <c r="Q432" s="25">
        <f>M432+GrocerySA!M432</f>
        <v>225239.08028150699</v>
      </c>
      <c r="R432" s="56" t="e">
        <f>E432+GrocerySA!E432</f>
        <v>#N/A</v>
      </c>
    </row>
    <row r="433" spans="1:18" x14ac:dyDescent="0.25">
      <c r="A433" s="23">
        <f t="shared" si="29"/>
        <v>12</v>
      </c>
      <c r="B433" s="23">
        <f t="shared" si="30"/>
        <v>2027</v>
      </c>
      <c r="C433" s="23">
        <v>432</v>
      </c>
      <c r="D433" s="24">
        <v>46722</v>
      </c>
      <c r="E433" s="25" t="e">
        <f>IF(ISBLANK(table!G433),NA(),table!G433)</f>
        <v>#N/A</v>
      </c>
      <c r="F433" s="25">
        <f>IFERROR(IF(AND(ISERROR($E434),ISERROR(INDEX(RestSAF!E$2:E$251,MATCH(RestSA!$C433,RestSAF!$A$2:$A$251,0)))),$E433,INDEX(RestSAF!E$2:E$251,MATCH(RestSA!$C433,RestSAF!$A$2:$A$251,0))),NA())</f>
        <v>81636.507440736401</v>
      </c>
      <c r="G433" s="25">
        <f>IFERROR(IF(AND(ISERROR($E434),ISERROR(INDEX(RestSAF!C$2:C$251,MATCH(RestSA!$C433,RestSAF!$A$2:$A$251,0)))),$E433,INDEX(RestSAF!C$2:C$251,MATCH(RestSA!$C433,RestSAF!$A$2:$A$251,0))),NA())</f>
        <v>88723.124951982594</v>
      </c>
      <c r="H433" s="26">
        <f>IFERROR(IF(AND(ISERROR($E434),ISERROR(INDEX(RestSAF!B$2:B$251,MATCH(RestSA!$C433,RestSAF!$A$2:$A$251,0)))),$E433,INDEX(RestSAF!B$2:B$251,MATCH(RestSA!$C433,RestSAF!$A$2:$A$251,0))),NA())</f>
        <v>102110.06409351699</v>
      </c>
      <c r="I433" s="25">
        <f>IFERROR(IF(AND(ISERROR($E434),ISERROR(INDEX(RestSAF!D$2:D$251,MATCH(RestSA!$C433,RestSAF!$A$2:$A$251,0)))),$E433,INDEX(RestSAF!D$2:D$251,MATCH(RestSA!$C433,RestSAF!$A$2:$A$251,0))),NA())</f>
        <v>115497.00323505201</v>
      </c>
      <c r="J433" s="25">
        <f>IFERROR(IF(AND(ISERROR($E434),ISERROR(INDEX(RestSAF!F$2:F$251,MATCH(RestSA!$C433,RestSAF!$A$2:$A$251,0)))),$E433,INDEX(RestSAF!F$2:F$251,MATCH(RestSA!$C433,RestSAF!$A$2:$A$251,0))),NA())</f>
        <v>122583.62074629799</v>
      </c>
      <c r="K433" s="25">
        <f t="shared" si="31"/>
        <v>108803.53366428451</v>
      </c>
      <c r="L433" s="26">
        <f t="shared" si="32"/>
        <v>115497.00323505201</v>
      </c>
      <c r="M433" s="25">
        <f t="shared" si="33"/>
        <v>122583.62074629799</v>
      </c>
      <c r="N433" s="56">
        <f>M433/GrocerySA!I433</f>
        <v>1.4228340982275358</v>
      </c>
      <c r="O433" s="25">
        <f>K433+GrocerySA!K433</f>
        <v>199315.10653465055</v>
      </c>
      <c r="P433" s="26">
        <f>L433+GrocerySA!L433</f>
        <v>210365.60650382331</v>
      </c>
      <c r="Q433" s="25">
        <f>M433+GrocerySA!M433</f>
        <v>226166.28481187997</v>
      </c>
      <c r="R433" s="56" t="e">
        <f>E433+GrocerySA!E433</f>
        <v>#N/A</v>
      </c>
    </row>
    <row r="434" spans="1:18" x14ac:dyDescent="0.25">
      <c r="A434" s="23">
        <f t="shared" ref="A434:A457" si="34">MONTH(D434)</f>
        <v>1</v>
      </c>
      <c r="B434" s="23">
        <f t="shared" ref="B434:B457" si="35">YEAR(D434)</f>
        <v>2028</v>
      </c>
      <c r="C434" s="23">
        <v>433</v>
      </c>
      <c r="D434" s="24">
        <v>46753</v>
      </c>
      <c r="E434" s="25" t="e">
        <f>IF(ISBLANK(table!G434),NA(),table!G434)</f>
        <v>#N/A</v>
      </c>
      <c r="F434" s="25">
        <f>IFERROR(IF(AND(ISERROR($E435),ISERROR(INDEX(RestSAF!E$2:E$251,MATCH(RestSA!$C434,RestSAF!$A$2:$A$251,0)))),$E434,INDEX(RestSAF!E$2:E$251,MATCH(RestSA!$C434,RestSAF!$A$2:$A$251,0))),NA())</f>
        <v>81666.700409662895</v>
      </c>
      <c r="G434" s="25">
        <f>IFERROR(IF(AND(ISERROR($E435),ISERROR(INDEX(RestSAF!C$2:C$251,MATCH(RestSA!$C434,RestSAF!$A$2:$A$251,0)))),$E434,INDEX(RestSAF!C$2:C$251,MATCH(RestSA!$C434,RestSAF!$A$2:$A$251,0))),NA())</f>
        <v>88811.338696016304</v>
      </c>
      <c r="H434" s="26">
        <f>IFERROR(IF(AND(ISERROR($E435),ISERROR(INDEX(RestSAF!B$2:B$251,MATCH(RestSA!$C434,RestSAF!$A$2:$A$251,0)))),$E434,INDEX(RestSAF!B$2:B$251,MATCH(RestSA!$C434,RestSAF!$A$2:$A$251,0))),NA())</f>
        <v>102307.881690739</v>
      </c>
      <c r="I434" s="25">
        <f>IFERROR(IF(AND(ISERROR($E435),ISERROR(INDEX(RestSAF!D$2:D$251,MATCH(RestSA!$C434,RestSAF!$A$2:$A$251,0)))),$E434,INDEX(RestSAF!D$2:D$251,MATCH(RestSA!$C434,RestSAF!$A$2:$A$251,0))),NA())</f>
        <v>115804.424685462</v>
      </c>
      <c r="J434" s="25">
        <f>IFERROR(IF(AND(ISERROR($E435),ISERROR(INDEX(RestSAF!F$2:F$251,MATCH(RestSA!$C434,RestSAF!$A$2:$A$251,0)))),$E434,INDEX(RestSAF!F$2:F$251,MATCH(RestSA!$C434,RestSAF!$A$2:$A$251,0))),NA())</f>
        <v>122949.06297181601</v>
      </c>
      <c r="K434" s="25">
        <f t="shared" ref="K434:K457" si="36">IF(ISERROR(E434=H434),AVERAGE(H434:I434),H434)</f>
        <v>109056.15318810049</v>
      </c>
      <c r="L434" s="26">
        <f t="shared" ref="L434:L457" si="37">IF(ISERROR(E434=H434),AVERAGE(I434),H434)</f>
        <v>115804.424685462</v>
      </c>
      <c r="M434" s="25">
        <f t="shared" ref="M434:M457" si="38">IF(ISERROR(E434=H434),AVERAGE(J434),E434)</f>
        <v>122949.06297181601</v>
      </c>
      <c r="N434" s="56">
        <f>M434/GrocerySA!I434</f>
        <v>1.423785107855815</v>
      </c>
      <c r="O434" s="25">
        <f>K434+GrocerySA!K434</f>
        <v>199857.530714261</v>
      </c>
      <c r="P434" s="26">
        <f>L434+GrocerySA!L434</f>
        <v>211053.51422081864</v>
      </c>
      <c r="Q434" s="25">
        <f>M434+GrocerySA!M434</f>
        <v>227093.576525565</v>
      </c>
      <c r="R434" s="56" t="e">
        <f>E434+GrocerySA!E434</f>
        <v>#N/A</v>
      </c>
    </row>
    <row r="435" spans="1:18" x14ac:dyDescent="0.25">
      <c r="A435" s="23">
        <f t="shared" si="34"/>
        <v>2</v>
      </c>
      <c r="B435" s="23">
        <f t="shared" si="35"/>
        <v>2028</v>
      </c>
      <c r="C435" s="23">
        <v>434</v>
      </c>
      <c r="D435" s="24">
        <v>46784</v>
      </c>
      <c r="E435" s="25" t="e">
        <f>IF(ISBLANK(table!G435),NA(),table!G435)</f>
        <v>#N/A</v>
      </c>
      <c r="F435" s="25">
        <f>IFERROR(IF(AND(ISERROR($E436),ISERROR(INDEX(RestSAF!E$2:E$251,MATCH(RestSA!$C435,RestSAF!$A$2:$A$251,0)))),$E435,INDEX(RestSAF!E$2:E$251,MATCH(RestSA!$C435,RestSAF!$A$2:$A$251,0))),NA())</f>
        <v>81698.304869591797</v>
      </c>
      <c r="G435" s="25">
        <f>IFERROR(IF(AND(ISERROR($E436),ISERROR(INDEX(RestSAF!C$2:C$251,MATCH(RestSA!$C435,RestSAF!$A$2:$A$251,0)))),$E435,INDEX(RestSAF!C$2:C$251,MATCH(RestSA!$C435,RestSAF!$A$2:$A$251,0))),NA())</f>
        <v>88900.497473477793</v>
      </c>
      <c r="H435" s="26">
        <f>IFERROR(IF(AND(ISERROR($E436),ISERROR(INDEX(RestSAF!B$2:B$251,MATCH(RestSA!$C435,RestSAF!$A$2:$A$251,0)))),$E435,INDEX(RestSAF!B$2:B$251,MATCH(RestSA!$C435,RestSAF!$A$2:$A$251,0))),NA())</f>
        <v>102505.763162056</v>
      </c>
      <c r="I435" s="25">
        <f>IFERROR(IF(AND(ISERROR($E436),ISERROR(INDEX(RestSAF!D$2:D$251,MATCH(RestSA!$C435,RestSAF!$A$2:$A$251,0)))),$E435,INDEX(RestSAF!D$2:D$251,MATCH(RestSA!$C435,RestSAF!$A$2:$A$251,0))),NA())</f>
        <v>116111.028850633</v>
      </c>
      <c r="J435" s="25">
        <f>IFERROR(IF(AND(ISERROR($E436),ISERROR(INDEX(RestSAF!F$2:F$251,MATCH(RestSA!$C435,RestSAF!$A$2:$A$251,0)))),$E435,INDEX(RestSAF!F$2:F$251,MATCH(RestSA!$C435,RestSAF!$A$2:$A$251,0))),NA())</f>
        <v>123313.22145452</v>
      </c>
      <c r="K435" s="25">
        <f t="shared" si="36"/>
        <v>109308.3960063445</v>
      </c>
      <c r="L435" s="26">
        <f t="shared" si="37"/>
        <v>116111.028850633</v>
      </c>
      <c r="M435" s="25">
        <f t="shared" si="38"/>
        <v>123313.22145452</v>
      </c>
      <c r="N435" s="56">
        <f>M435/GrocerySA!I435</f>
        <v>1.4247421142181567</v>
      </c>
      <c r="O435" s="25">
        <f>K435+GrocerySA!K435</f>
        <v>200398.81260668481</v>
      </c>
      <c r="P435" s="26">
        <f>L435+GrocerySA!L435</f>
        <v>211740.60465257423</v>
      </c>
      <c r="Q435" s="25">
        <f>M435+GrocerySA!M435</f>
        <v>228021.11565966299</v>
      </c>
      <c r="R435" s="56" t="e">
        <f>E435+GrocerySA!E435</f>
        <v>#N/A</v>
      </c>
    </row>
    <row r="436" spans="1:18" x14ac:dyDescent="0.25">
      <c r="A436" s="23">
        <f t="shared" si="34"/>
        <v>3</v>
      </c>
      <c r="B436" s="23">
        <f t="shared" si="35"/>
        <v>2028</v>
      </c>
      <c r="C436" s="23">
        <v>435</v>
      </c>
      <c r="D436" s="24">
        <v>46813</v>
      </c>
      <c r="E436" s="25" t="e">
        <f>IF(ISBLANK(table!G436),NA(),table!G436)</f>
        <v>#N/A</v>
      </c>
      <c r="F436" s="25">
        <f>IFERROR(IF(AND(ISERROR($E437),ISERROR(INDEX(RestSAF!E$2:E$251,MATCH(RestSA!$C436,RestSAF!$A$2:$A$251,0)))),$E436,INDEX(RestSAF!E$2:E$251,MATCH(RestSA!$C436,RestSAF!$A$2:$A$251,0))),NA())</f>
        <v>81731.175736941703</v>
      </c>
      <c r="G436" s="25">
        <f>IFERROR(IF(AND(ISERROR($E437),ISERROR(INDEX(RestSAF!C$2:C$251,MATCH(RestSA!$C436,RestSAF!$A$2:$A$251,0)))),$E436,INDEX(RestSAF!C$2:C$251,MATCH(RestSA!$C436,RestSAF!$A$2:$A$251,0))),NA())</f>
        <v>88990.465568757398</v>
      </c>
      <c r="H436" s="26">
        <f>IFERROR(IF(AND(ISERROR($E437),ISERROR(INDEX(RestSAF!B$2:B$251,MATCH(RestSA!$C436,RestSAF!$A$2:$A$251,0)))),$E436,INDEX(RestSAF!B$2:B$251,MATCH(RestSA!$C436,RestSAF!$A$2:$A$251,0))),NA())</f>
        <v>102703.59048837599</v>
      </c>
      <c r="I436" s="25">
        <f>IFERROR(IF(AND(ISERROR($E437),ISERROR(INDEX(RestSAF!D$2:D$251,MATCH(RestSA!$C436,RestSAF!$A$2:$A$251,0)))),$E436,INDEX(RestSAF!D$2:D$251,MATCH(RestSA!$C436,RestSAF!$A$2:$A$251,0))),NA())</f>
        <v>116416.715407995</v>
      </c>
      <c r="J436" s="25">
        <f>IFERROR(IF(AND(ISERROR($E437),ISERROR(INDEX(RestSAF!F$2:F$251,MATCH(RestSA!$C436,RestSAF!$A$2:$A$251,0)))),$E436,INDEX(RestSAF!F$2:F$251,MATCH(RestSA!$C436,RestSAF!$A$2:$A$251,0))),NA())</f>
        <v>123676.005239811</v>
      </c>
      <c r="K436" s="25">
        <f t="shared" si="36"/>
        <v>109560.1529481855</v>
      </c>
      <c r="L436" s="26">
        <f t="shared" si="37"/>
        <v>116416.715407995</v>
      </c>
      <c r="M436" s="25">
        <f t="shared" si="38"/>
        <v>123676.005239811</v>
      </c>
      <c r="N436" s="56">
        <f>M436/GrocerySA!I436</f>
        <v>1.425703786760441</v>
      </c>
      <c r="O436" s="25">
        <f>K436+GrocerySA!K436</f>
        <v>200938.85191694723</v>
      </c>
      <c r="P436" s="26">
        <f>L436+GrocerySA!L436</f>
        <v>212426.77747652025</v>
      </c>
      <c r="Q436" s="25">
        <f>M436+GrocerySA!M436</f>
        <v>228948.79350786301</v>
      </c>
      <c r="R436" s="56" t="e">
        <f>E436+GrocerySA!E436</f>
        <v>#N/A</v>
      </c>
    </row>
    <row r="437" spans="1:18" x14ac:dyDescent="0.25">
      <c r="A437" s="23">
        <f t="shared" si="34"/>
        <v>4</v>
      </c>
      <c r="B437" s="23">
        <f t="shared" si="35"/>
        <v>2028</v>
      </c>
      <c r="C437" s="23">
        <v>436</v>
      </c>
      <c r="D437" s="24">
        <v>46844</v>
      </c>
      <c r="E437" s="25" t="e">
        <f>IF(ISBLANK(table!G437),NA(),table!G437)</f>
        <v>#N/A</v>
      </c>
      <c r="F437" s="25">
        <f>IFERROR(IF(AND(ISERROR($E438),ISERROR(INDEX(RestSAF!E$2:E$251,MATCH(RestSA!$C437,RestSAF!$A$2:$A$251,0)))),$E437,INDEX(RestSAF!E$2:E$251,MATCH(RestSA!$C437,RestSAF!$A$2:$A$251,0))),NA())</f>
        <v>81765.377939632803</v>
      </c>
      <c r="G437" s="25">
        <f>IFERROR(IF(AND(ISERROR($E438),ISERROR(INDEX(RestSAF!C$2:C$251,MATCH(RestSA!$C437,RestSAF!$A$2:$A$251,0)))),$E437,INDEX(RestSAF!C$2:C$251,MATCH(RestSA!$C437,RestSAF!$A$2:$A$251,0))),NA())</f>
        <v>89081.320064268701</v>
      </c>
      <c r="H437" s="26">
        <f>IFERROR(IF(AND(ISERROR($E438),ISERROR(INDEX(RestSAF!B$2:B$251,MATCH(RestSA!$C437,RestSAF!$A$2:$A$251,0)))),$E437,INDEX(RestSAF!B$2:B$251,MATCH(RestSA!$C437,RestSAF!$A$2:$A$251,0))),NA())</f>
        <v>102901.463712499</v>
      </c>
      <c r="I437" s="25">
        <f>IFERROR(IF(AND(ISERROR($E438),ISERROR(INDEX(RestSAF!D$2:D$251,MATCH(RestSA!$C437,RestSAF!$A$2:$A$251,0)))),$E437,INDEX(RestSAF!D$2:D$251,MATCH(RestSA!$C437,RestSAF!$A$2:$A$251,0))),NA())</f>
        <v>116721.60736073001</v>
      </c>
      <c r="J437" s="25">
        <f>IFERROR(IF(AND(ISERROR($E438),ISERROR(INDEX(RestSAF!F$2:F$251,MATCH(RestSA!$C437,RestSAF!$A$2:$A$251,0)))),$E437,INDEX(RestSAF!F$2:F$251,MATCH(RestSA!$C437,RestSAF!$A$2:$A$251,0))),NA())</f>
        <v>124037.54948536601</v>
      </c>
      <c r="K437" s="25">
        <f t="shared" si="36"/>
        <v>109811.53553661451</v>
      </c>
      <c r="L437" s="26">
        <f t="shared" si="37"/>
        <v>116721.60736073001</v>
      </c>
      <c r="M437" s="25">
        <f t="shared" si="38"/>
        <v>124037.54948536601</v>
      </c>
      <c r="N437" s="56">
        <f>M437/GrocerySA!I437</f>
        <v>1.4266714181238811</v>
      </c>
      <c r="O437" s="25">
        <f>K437+GrocerySA!K437</f>
        <v>201477.76871745</v>
      </c>
      <c r="P437" s="26">
        <f>L437+GrocerySA!L437</f>
        <v>213112.15569583871</v>
      </c>
      <c r="Q437" s="25">
        <f>M437+GrocerySA!M437</f>
        <v>229876.72812902101</v>
      </c>
      <c r="R437" s="56" t="e">
        <f>E437+GrocerySA!E437</f>
        <v>#N/A</v>
      </c>
    </row>
    <row r="438" spans="1:18" x14ac:dyDescent="0.25">
      <c r="A438" s="23">
        <f t="shared" si="34"/>
        <v>5</v>
      </c>
      <c r="B438" s="23">
        <f t="shared" si="35"/>
        <v>2028</v>
      </c>
      <c r="C438" s="23">
        <v>437</v>
      </c>
      <c r="D438" s="24">
        <v>46874</v>
      </c>
      <c r="E438" s="25" t="e">
        <f>IF(ISBLANK(table!G438),NA(),table!G438)</f>
        <v>#N/A</v>
      </c>
      <c r="F438" s="25">
        <f>IFERROR(IF(AND(ISERROR($E439),ISERROR(INDEX(RestSAF!E$2:E$251,MATCH(RestSA!$C438,RestSAF!$A$2:$A$251,0)))),$E438,INDEX(RestSAF!E$2:E$251,MATCH(RestSA!$C438,RestSAF!$A$2:$A$251,0))),NA())</f>
        <v>81800.800568579303</v>
      </c>
      <c r="G438" s="25">
        <f>IFERROR(IF(AND(ISERROR($E439),ISERROR(INDEX(RestSAF!C$2:C$251,MATCH(RestSA!$C438,RestSAF!$A$2:$A$251,0)))),$E438,INDEX(RestSAF!C$2:C$251,MATCH(RestSA!$C438,RestSAF!$A$2:$A$251,0))),NA())</f>
        <v>89172.959086606497</v>
      </c>
      <c r="H438" s="26">
        <f>IFERROR(IF(AND(ISERROR($E439),ISERROR(INDEX(RestSAF!B$2:B$251,MATCH(RestSA!$C438,RestSAF!$A$2:$A$251,0)))),$E438,INDEX(RestSAF!B$2:B$251,MATCH(RestSA!$C438,RestSAF!$A$2:$A$251,0))),NA())</f>
        <v>103099.298029827</v>
      </c>
      <c r="I438" s="25">
        <f>IFERROR(IF(AND(ISERROR($E439),ISERROR(INDEX(RestSAF!D$2:D$251,MATCH(RestSA!$C438,RestSAF!$A$2:$A$251,0)))),$E438,INDEX(RestSAF!D$2:D$251,MATCH(RestSA!$C438,RestSAF!$A$2:$A$251,0))),NA())</f>
        <v>117025.636973047</v>
      </c>
      <c r="J438" s="25">
        <f>IFERROR(IF(AND(ISERROR($E439),ISERROR(INDEX(RestSAF!F$2:F$251,MATCH(RestSA!$C438,RestSAF!$A$2:$A$251,0)))),$E438,INDEX(RestSAF!F$2:F$251,MATCH(RestSA!$C438,RestSAF!$A$2:$A$251,0))),NA())</f>
        <v>124397.795491075</v>
      </c>
      <c r="K438" s="25">
        <f t="shared" si="36"/>
        <v>110062.467501437</v>
      </c>
      <c r="L438" s="26">
        <f t="shared" si="37"/>
        <v>117025.636973047</v>
      </c>
      <c r="M438" s="25">
        <f t="shared" si="38"/>
        <v>124397.795491075</v>
      </c>
      <c r="N438" s="56">
        <f>M438/GrocerySA!I438</f>
        <v>1.4276440745286785</v>
      </c>
      <c r="O438" s="25">
        <f>K438+GrocerySA!K438</f>
        <v>202015.49497884559</v>
      </c>
      <c r="P438" s="26">
        <f>L438+GrocerySA!L438</f>
        <v>213796.6715747391</v>
      </c>
      <c r="Q438" s="25">
        <f>M438+GrocerySA!M438</f>
        <v>230804.84434133401</v>
      </c>
      <c r="R438" s="56" t="e">
        <f>E438+GrocerySA!E438</f>
        <v>#N/A</v>
      </c>
    </row>
    <row r="439" spans="1:18" x14ac:dyDescent="0.25">
      <c r="A439" s="23">
        <f t="shared" si="34"/>
        <v>6</v>
      </c>
      <c r="B439" s="23">
        <f t="shared" si="35"/>
        <v>2028</v>
      </c>
      <c r="C439" s="23">
        <v>438</v>
      </c>
      <c r="D439" s="24">
        <v>46905</v>
      </c>
      <c r="E439" s="25" t="e">
        <f>IF(ISBLANK(table!G439),NA(),table!G439)</f>
        <v>#N/A</v>
      </c>
      <c r="F439" s="25">
        <f>IFERROR(IF(AND(ISERROR($E440),ISERROR(INDEX(RestSAF!E$2:E$251,MATCH(RestSA!$C439,RestSAF!$A$2:$A$251,0)))),$E439,INDEX(RestSAF!E$2:E$251,MATCH(RestSA!$C439,RestSAF!$A$2:$A$251,0))),NA())</f>
        <v>81837.483948719499</v>
      </c>
      <c r="G439" s="25">
        <f>IFERROR(IF(AND(ISERROR($E440),ISERROR(INDEX(RestSAF!C$2:C$251,MATCH(RestSA!$C439,RestSAF!$A$2:$A$251,0)))),$E439,INDEX(RestSAF!C$2:C$251,MATCH(RestSA!$C439,RestSAF!$A$2:$A$251,0))),NA())</f>
        <v>89265.433885597493</v>
      </c>
      <c r="H439" s="26">
        <f>IFERROR(IF(AND(ISERROR($E440),ISERROR(INDEX(RestSAF!B$2:B$251,MATCH(RestSA!$C439,RestSAF!$A$2:$A$251,0)))),$E439,INDEX(RestSAF!B$2:B$251,MATCH(RestSA!$C439,RestSAF!$A$2:$A$251,0))),NA())</f>
        <v>103297.16532779099</v>
      </c>
      <c r="I439" s="25">
        <f>IFERROR(IF(AND(ISERROR($E440),ISERROR(INDEX(RestSAF!D$2:D$251,MATCH(RestSA!$C439,RestSAF!$A$2:$A$251,0)))),$E439,INDEX(RestSAF!D$2:D$251,MATCH(RestSA!$C439,RestSAF!$A$2:$A$251,0))),NA())</f>
        <v>117328.896769984</v>
      </c>
      <c r="J439" s="25">
        <f>IFERROR(IF(AND(ISERROR($E440),ISERROR(INDEX(RestSAF!F$2:F$251,MATCH(RestSA!$C439,RestSAF!$A$2:$A$251,0)))),$E439,INDEX(RestSAF!F$2:F$251,MATCH(RestSA!$C439,RestSAF!$A$2:$A$251,0))),NA())</f>
        <v>124756.84670686199</v>
      </c>
      <c r="K439" s="25">
        <f t="shared" si="36"/>
        <v>110313.0310488875</v>
      </c>
      <c r="L439" s="26">
        <f t="shared" si="37"/>
        <v>117328.896769984</v>
      </c>
      <c r="M439" s="25">
        <f t="shared" si="38"/>
        <v>124756.84670686199</v>
      </c>
      <c r="N439" s="56">
        <f>M439/GrocerySA!I439</f>
        <v>1.4286226966357822</v>
      </c>
      <c r="O439" s="25">
        <f>K439+GrocerySA!K439</f>
        <v>202552.12085636071</v>
      </c>
      <c r="P439" s="26">
        <f>L439+GrocerySA!L439</f>
        <v>214480.41763825907</v>
      </c>
      <c r="Q439" s="25">
        <f>M439+GrocerySA!M439</f>
        <v>231733.22969674098</v>
      </c>
      <c r="R439" s="56" t="e">
        <f>E439+GrocerySA!E439</f>
        <v>#N/A</v>
      </c>
    </row>
    <row r="440" spans="1:18" x14ac:dyDescent="0.25">
      <c r="A440" s="23">
        <f t="shared" si="34"/>
        <v>7</v>
      </c>
      <c r="B440" s="23">
        <f t="shared" si="35"/>
        <v>2028</v>
      </c>
      <c r="C440" s="23">
        <v>439</v>
      </c>
      <c r="D440" s="24">
        <v>46935</v>
      </c>
      <c r="E440" s="25" t="e">
        <f>IF(ISBLANK(table!G440),NA(),table!G440)</f>
        <v>#N/A</v>
      </c>
      <c r="F440" s="25">
        <f>IFERROR(IF(AND(ISERROR($E441),ISERROR(INDEX(RestSAF!E$2:E$251,MATCH(RestSA!$C440,RestSAF!$A$2:$A$251,0)))),$E440,INDEX(RestSAF!E$2:E$251,MATCH(RestSA!$C440,RestSAF!$A$2:$A$251,0))),NA())</f>
        <v>81875.342180349893</v>
      </c>
      <c r="G440" s="25">
        <f>IFERROR(IF(AND(ISERROR($E441),ISERROR(INDEX(RestSAF!C$2:C$251,MATCH(RestSA!$C440,RestSAF!$A$2:$A$251,0)))),$E440,INDEX(RestSAF!C$2:C$251,MATCH(RestSA!$C440,RestSAF!$A$2:$A$251,0))),NA())</f>
        <v>89358.667201741599</v>
      </c>
      <c r="H440" s="26">
        <f>IFERROR(IF(AND(ISERROR($E441),ISERROR(INDEX(RestSAF!B$2:B$251,MATCH(RestSA!$C440,RestSAF!$A$2:$A$251,0)))),$E440,INDEX(RestSAF!B$2:B$251,MATCH(RestSA!$C440,RestSAF!$A$2:$A$251,0))),NA())</f>
        <v>103495.00466862399</v>
      </c>
      <c r="I440" s="25">
        <f>IFERROR(IF(AND(ISERROR($E441),ISERROR(INDEX(RestSAF!D$2:D$251,MATCH(RestSA!$C440,RestSAF!$A$2:$A$251,0)))),$E440,INDEX(RestSAF!D$2:D$251,MATCH(RestSA!$C440,RestSAF!$A$2:$A$251,0))),NA())</f>
        <v>117631.342135506</v>
      </c>
      <c r="J440" s="25">
        <f>IFERROR(IF(AND(ISERROR($E441),ISERROR(INDEX(RestSAF!F$2:F$251,MATCH(RestSA!$C440,RestSAF!$A$2:$A$251,0)))),$E440,INDEX(RestSAF!F$2:F$251,MATCH(RestSA!$C440,RestSAF!$A$2:$A$251,0))),NA())</f>
        <v>125114.66715689799</v>
      </c>
      <c r="K440" s="25">
        <f t="shared" si="36"/>
        <v>110563.173402065</v>
      </c>
      <c r="L440" s="26">
        <f t="shared" si="37"/>
        <v>117631.342135506</v>
      </c>
      <c r="M440" s="25">
        <f t="shared" si="38"/>
        <v>125114.66715689799</v>
      </c>
      <c r="N440" s="56">
        <f>M440/GrocerySA!I440</f>
        <v>1.4296066326193309</v>
      </c>
      <c r="O440" s="25">
        <f>K440+GrocerySA!K440</f>
        <v>203087.60124585006</v>
      </c>
      <c r="P440" s="26">
        <f>L440+GrocerySA!L440</f>
        <v>215163.3492703643</v>
      </c>
      <c r="Q440" s="25">
        <f>M440+GrocerySA!M440</f>
        <v>232661.83287390298</v>
      </c>
      <c r="R440" s="56" t="e">
        <f>E440+GrocerySA!E440</f>
        <v>#N/A</v>
      </c>
    </row>
    <row r="441" spans="1:18" x14ac:dyDescent="0.25">
      <c r="A441" s="23">
        <f t="shared" si="34"/>
        <v>8</v>
      </c>
      <c r="B441" s="23">
        <f t="shared" si="35"/>
        <v>2028</v>
      </c>
      <c r="C441" s="23">
        <v>440</v>
      </c>
      <c r="D441" s="24">
        <v>46966</v>
      </c>
      <c r="E441" s="25" t="e">
        <f>IF(ISBLANK(table!G441),NA(),table!G441)</f>
        <v>#N/A</v>
      </c>
      <c r="F441" s="25">
        <f>IFERROR(IF(AND(ISERROR($E442),ISERROR(INDEX(RestSAF!E$2:E$251,MATCH(RestSA!$C441,RestSAF!$A$2:$A$251,0)))),$E441,INDEX(RestSAF!E$2:E$251,MATCH(RestSA!$C441,RestSAF!$A$2:$A$251,0))),NA())</f>
        <v>81914.398309751603</v>
      </c>
      <c r="G441" s="25">
        <f>IFERROR(IF(AND(ISERROR($E442),ISERROR(INDEX(RestSAF!C$2:C$251,MATCH(RestSA!$C441,RestSAF!$A$2:$A$251,0)))),$E441,INDEX(RestSAF!C$2:C$251,MATCH(RestSA!$C441,RestSAF!$A$2:$A$251,0))),NA())</f>
        <v>89452.691984121702</v>
      </c>
      <c r="H441" s="26">
        <f>IFERROR(IF(AND(ISERROR($E442),ISERROR(INDEX(RestSAF!B$2:B$251,MATCH(RestSA!$C441,RestSAF!$A$2:$A$251,0)))),$E441,INDEX(RestSAF!B$2:B$251,MATCH(RestSA!$C441,RestSAF!$A$2:$A$251,0))),NA())</f>
        <v>103692.86770824699</v>
      </c>
      <c r="I441" s="25">
        <f>IFERROR(IF(AND(ISERROR($E442),ISERROR(INDEX(RestSAF!D$2:D$251,MATCH(RestSA!$C441,RestSAF!$A$2:$A$251,0)))),$E441,INDEX(RestSAF!D$2:D$251,MATCH(RestSA!$C441,RestSAF!$A$2:$A$251,0))),NA())</f>
        <v>117933.043432372</v>
      </c>
      <c r="J441" s="25">
        <f>IFERROR(IF(AND(ISERROR($E442),ISERROR(INDEX(RestSAF!F$2:F$251,MATCH(RestSA!$C441,RestSAF!$A$2:$A$251,0)))),$E441,INDEX(RestSAF!F$2:F$251,MATCH(RestSA!$C441,RestSAF!$A$2:$A$251,0))),NA())</f>
        <v>125471.33710674199</v>
      </c>
      <c r="K441" s="25">
        <f t="shared" si="36"/>
        <v>110812.9555703095</v>
      </c>
      <c r="L441" s="26">
        <f t="shared" si="37"/>
        <v>117933.043432372</v>
      </c>
      <c r="M441" s="25">
        <f t="shared" si="38"/>
        <v>125471.33710674199</v>
      </c>
      <c r="N441" s="56">
        <f>M441/GrocerySA!I441</f>
        <v>1.4305965700628214</v>
      </c>
      <c r="O441" s="25">
        <f>K441+GrocerySA!K441</f>
        <v>203622.00456777849</v>
      </c>
      <c r="P441" s="26">
        <f>L441+GrocerySA!L441</f>
        <v>215845.53683381371</v>
      </c>
      <c r="Q441" s="25">
        <f>M441+GrocerySA!M441</f>
        <v>233590.71931612899</v>
      </c>
      <c r="R441" s="56" t="e">
        <f>E441+GrocerySA!E441</f>
        <v>#N/A</v>
      </c>
    </row>
    <row r="442" spans="1:18" x14ac:dyDescent="0.25">
      <c r="A442" s="23">
        <f t="shared" si="34"/>
        <v>9</v>
      </c>
      <c r="B442" s="23">
        <f t="shared" si="35"/>
        <v>2028</v>
      </c>
      <c r="C442" s="23">
        <v>441</v>
      </c>
      <c r="D442" s="24">
        <v>46997</v>
      </c>
      <c r="E442" s="25" t="e">
        <f>IF(ISBLANK(table!G442),NA(),table!G442)</f>
        <v>#N/A</v>
      </c>
      <c r="F442" s="25">
        <f>IFERROR(IF(AND(ISERROR($E443),ISERROR(INDEX(RestSAF!E$2:E$251,MATCH(RestSA!$C442,RestSAF!$A$2:$A$251,0)))),$E442,INDEX(RestSAF!E$2:E$251,MATCH(RestSA!$C442,RestSAF!$A$2:$A$251,0))),NA())</f>
        <v>81954.584816783594</v>
      </c>
      <c r="G442" s="25">
        <f>IFERROR(IF(AND(ISERROR($E443),ISERROR(INDEX(RestSAF!C$2:C$251,MATCH(RestSA!$C442,RestSAF!$A$2:$A$251,0)))),$E442,INDEX(RestSAF!C$2:C$251,MATCH(RestSA!$C442,RestSAF!$A$2:$A$251,0))),NA())</f>
        <v>89547.448927174904</v>
      </c>
      <c r="H442" s="26">
        <f>IFERROR(IF(AND(ISERROR($E443),ISERROR(INDEX(RestSAF!B$2:B$251,MATCH(RestSA!$C442,RestSAF!$A$2:$A$251,0)))),$E442,INDEX(RestSAF!B$2:B$251,MATCH(RestSA!$C442,RestSAF!$A$2:$A$251,0))),NA())</f>
        <v>103890.710658804</v>
      </c>
      <c r="I442" s="25">
        <f>IFERROR(IF(AND(ISERROR($E443),ISERROR(INDEX(RestSAF!D$2:D$251,MATCH(RestSA!$C442,RestSAF!$A$2:$A$251,0)))),$E442,INDEX(RestSAF!D$2:D$251,MATCH(RestSA!$C442,RestSAF!$A$2:$A$251,0))),NA())</f>
        <v>118233.972390433</v>
      </c>
      <c r="J442" s="25">
        <f>IFERROR(IF(AND(ISERROR($E443),ISERROR(INDEX(RestSAF!F$2:F$251,MATCH(RestSA!$C442,RestSAF!$A$2:$A$251,0)))),$E442,INDEX(RestSAF!F$2:F$251,MATCH(RestSA!$C442,RestSAF!$A$2:$A$251,0))),NA())</f>
        <v>125826.83650082401</v>
      </c>
      <c r="K442" s="25">
        <f t="shared" si="36"/>
        <v>111062.3415246185</v>
      </c>
      <c r="L442" s="26">
        <f t="shared" si="37"/>
        <v>118233.972390433</v>
      </c>
      <c r="M442" s="25">
        <f t="shared" si="38"/>
        <v>125826.83650082401</v>
      </c>
      <c r="N442" s="56">
        <f>M442/GrocerySA!I442</f>
        <v>1.4315920572184935</v>
      </c>
      <c r="O442" s="25">
        <f>K442+GrocerySA!K442</f>
        <v>204155.30195630196</v>
      </c>
      <c r="P442" s="26">
        <f>L442+GrocerySA!L442</f>
        <v>216526.95205845759</v>
      </c>
      <c r="Q442" s="25">
        <f>M442+GrocerySA!M442</f>
        <v>234519.85464153101</v>
      </c>
      <c r="R442" s="56" t="e">
        <f>E442+GrocerySA!E442</f>
        <v>#N/A</v>
      </c>
    </row>
    <row r="443" spans="1:18" x14ac:dyDescent="0.25">
      <c r="A443" s="23">
        <f t="shared" si="34"/>
        <v>10</v>
      </c>
      <c r="B443" s="23">
        <f t="shared" si="35"/>
        <v>2028</v>
      </c>
      <c r="C443" s="23">
        <v>442</v>
      </c>
      <c r="D443" s="24">
        <v>47027</v>
      </c>
      <c r="E443" s="25" t="e">
        <f>IF(ISBLANK(table!G443),NA(),table!G443)</f>
        <v>#N/A</v>
      </c>
      <c r="F443" s="25">
        <f>IFERROR(IF(AND(ISERROR($E444),ISERROR(INDEX(RestSAF!E$2:E$251,MATCH(RestSA!$C443,RestSAF!$A$2:$A$251,0)))),$E443,INDEX(RestSAF!E$2:E$251,MATCH(RestSA!$C443,RestSAF!$A$2:$A$251,0))),NA())</f>
        <v>81995.912700513596</v>
      </c>
      <c r="G443" s="25">
        <f>IFERROR(IF(AND(ISERROR($E444),ISERROR(INDEX(RestSAF!C$2:C$251,MATCH(RestSA!$C443,RestSAF!$A$2:$A$251,0)))),$E443,INDEX(RestSAF!C$2:C$251,MATCH(RestSA!$C443,RestSAF!$A$2:$A$251,0))),NA())</f>
        <v>89642.958070728506</v>
      </c>
      <c r="H443" s="26">
        <f>IFERROR(IF(AND(ISERROR($E444),ISERROR(INDEX(RestSAF!B$2:B$251,MATCH(RestSA!$C443,RestSAF!$A$2:$A$251,0)))),$E443,INDEX(RestSAF!B$2:B$251,MATCH(RestSA!$C443,RestSAF!$A$2:$A$251,0))),NA())</f>
        <v>104088.570638524</v>
      </c>
      <c r="I443" s="25">
        <f>IFERROR(IF(AND(ISERROR($E444),ISERROR(INDEX(RestSAF!D$2:D$251,MATCH(RestSA!$C443,RestSAF!$A$2:$A$251,0)))),$E443,INDEX(RestSAF!D$2:D$251,MATCH(RestSA!$C443,RestSAF!$A$2:$A$251,0))),NA())</f>
        <v>118534.18320632</v>
      </c>
      <c r="J443" s="25">
        <f>IFERROR(IF(AND(ISERROR($E444),ISERROR(INDEX(RestSAF!F$2:F$251,MATCH(RestSA!$C443,RestSAF!$A$2:$A$251,0)))),$E443,INDEX(RestSAF!F$2:F$251,MATCH(RestSA!$C443,RestSAF!$A$2:$A$251,0))),NA())</f>
        <v>126181.228576535</v>
      </c>
      <c r="K443" s="25">
        <f t="shared" si="36"/>
        <v>111311.376922422</v>
      </c>
      <c r="L443" s="26">
        <f t="shared" si="37"/>
        <v>118534.18320632</v>
      </c>
      <c r="M443" s="25">
        <f t="shared" si="38"/>
        <v>126181.228576535</v>
      </c>
      <c r="N443" s="56">
        <f>M443/GrocerySA!I443</f>
        <v>1.43259359940094</v>
      </c>
      <c r="O443" s="25">
        <f>K443+GrocerySA!K443</f>
        <v>204687.5459968324</v>
      </c>
      <c r="P443" s="26">
        <f>L443+GrocerySA!L443</f>
        <v>217207.64914092753</v>
      </c>
      <c r="Q443" s="25">
        <f>M443+GrocerySA!M443</f>
        <v>235449.28823153698</v>
      </c>
      <c r="R443" s="56" t="e">
        <f>E443+GrocerySA!E443</f>
        <v>#N/A</v>
      </c>
    </row>
    <row r="444" spans="1:18" x14ac:dyDescent="0.25">
      <c r="A444" s="23">
        <f t="shared" si="34"/>
        <v>11</v>
      </c>
      <c r="B444" s="23">
        <f t="shared" si="35"/>
        <v>2028</v>
      </c>
      <c r="C444" s="23">
        <v>443</v>
      </c>
      <c r="D444" s="24">
        <v>47058</v>
      </c>
      <c r="E444" s="25" t="e">
        <f>IF(ISBLANK(table!G444),NA(),table!G444)</f>
        <v>#N/A</v>
      </c>
      <c r="F444" s="25">
        <f>IFERROR(IF(AND(ISERROR($E445),ISERROR(INDEX(RestSAF!E$2:E$251,MATCH(RestSA!$C444,RestSAF!$A$2:$A$251,0)))),$E444,INDEX(RestSAF!E$2:E$251,MATCH(RestSA!$C444,RestSAF!$A$2:$A$251,0))),NA())</f>
        <v>82038.328018290704</v>
      </c>
      <c r="G444" s="25">
        <f>IFERROR(IF(AND(ISERROR($E445),ISERROR(INDEX(RestSAF!C$2:C$251,MATCH(RestSA!$C444,RestSAF!$A$2:$A$251,0)))),$E444,INDEX(RestSAF!C$2:C$251,MATCH(RestSA!$C444,RestSAF!$A$2:$A$251,0))),NA())</f>
        <v>89739.173252610199</v>
      </c>
      <c r="H444" s="26">
        <f>IFERROR(IF(AND(ISERROR($E445),ISERROR(INDEX(RestSAF!B$2:B$251,MATCH(RestSA!$C444,RestSAF!$A$2:$A$251,0)))),$E444,INDEX(RestSAF!B$2:B$251,MATCH(RestSA!$C444,RestSAF!$A$2:$A$251,0))),NA())</f>
        <v>104286.416182909</v>
      </c>
      <c r="I444" s="25">
        <f>IFERROR(IF(AND(ISERROR($E445),ISERROR(INDEX(RestSAF!D$2:D$251,MATCH(RestSA!$C444,RestSAF!$A$2:$A$251,0)))),$E444,INDEX(RestSAF!D$2:D$251,MATCH(RestSA!$C444,RestSAF!$A$2:$A$251,0))),NA())</f>
        <v>118833.659113209</v>
      </c>
      <c r="J444" s="25">
        <f>IFERROR(IF(AND(ISERROR($E445),ISERROR(INDEX(RestSAF!F$2:F$251,MATCH(RestSA!$C444,RestSAF!$A$2:$A$251,0)))),$E444,INDEX(RestSAF!F$2:F$251,MATCH(RestSA!$C444,RestSAF!$A$2:$A$251,0))),NA())</f>
        <v>126534.504347528</v>
      </c>
      <c r="K444" s="25">
        <f t="shared" si="36"/>
        <v>111560.03764805899</v>
      </c>
      <c r="L444" s="26">
        <f t="shared" si="37"/>
        <v>118833.659113209</v>
      </c>
      <c r="M444" s="25">
        <f t="shared" si="38"/>
        <v>126534.504347528</v>
      </c>
      <c r="N444" s="56">
        <f>M444/GrocerySA!I444</f>
        <v>1.4336008865777561</v>
      </c>
      <c r="O444" s="25">
        <f>K444+GrocerySA!K444</f>
        <v>205218.71927849224</v>
      </c>
      <c r="P444" s="26">
        <f>L444+GrocerySA!L444</f>
        <v>217887.61131439984</v>
      </c>
      <c r="Q444" s="25">
        <f>M444+GrocerySA!M444</f>
        <v>236378.99769023398</v>
      </c>
      <c r="R444" s="56" t="e">
        <f>E444+GrocerySA!E444</f>
        <v>#N/A</v>
      </c>
    </row>
    <row r="445" spans="1:18" x14ac:dyDescent="0.25">
      <c r="A445" s="23">
        <f t="shared" si="34"/>
        <v>12</v>
      </c>
      <c r="B445" s="23">
        <f t="shared" si="35"/>
        <v>2028</v>
      </c>
      <c r="C445" s="23">
        <v>444</v>
      </c>
      <c r="D445" s="24">
        <v>47088</v>
      </c>
      <c r="E445" s="25" t="e">
        <f>IF(ISBLANK(table!G445),NA(),table!G445)</f>
        <v>#N/A</v>
      </c>
      <c r="F445" s="25">
        <f>IFERROR(IF(AND(ISERROR($E446),ISERROR(INDEX(RestSAF!E$2:E$251,MATCH(RestSA!$C445,RestSAF!$A$2:$A$251,0)))),$E445,INDEX(RestSAF!E$2:E$251,MATCH(RestSA!$C445,RestSAF!$A$2:$A$251,0))),NA())</f>
        <v>82081.833451941304</v>
      </c>
      <c r="G445" s="25">
        <f>IFERROR(IF(AND(ISERROR($E446),ISERROR(INDEX(RestSAF!C$2:C$251,MATCH(RestSA!$C445,RestSAF!$A$2:$A$251,0)))),$E445,INDEX(RestSAF!C$2:C$251,MATCH(RestSA!$C445,RestSAF!$A$2:$A$251,0))),NA())</f>
        <v>89836.105458463106</v>
      </c>
      <c r="H445" s="26">
        <f>IFERROR(IF(AND(ISERROR($E446),ISERROR(INDEX(RestSAF!B$2:B$251,MATCH(RestSA!$C445,RestSAF!$A$2:$A$251,0)))),$E445,INDEX(RestSAF!B$2:B$251,MATCH(RestSA!$C445,RestSAF!$A$2:$A$251,0))),NA())</f>
        <v>104484.27396388599</v>
      </c>
      <c r="I445" s="25">
        <f>IFERROR(IF(AND(ISERROR($E446),ISERROR(INDEX(RestSAF!D$2:D$251,MATCH(RestSA!$C445,RestSAF!$A$2:$A$251,0)))),$E445,INDEX(RestSAF!D$2:D$251,MATCH(RestSA!$C445,RestSAF!$A$2:$A$251,0))),NA())</f>
        <v>119132.44246930801</v>
      </c>
      <c r="J445" s="25">
        <f>IFERROR(IF(AND(ISERROR($E446),ISERROR(INDEX(RestSAF!F$2:F$251,MATCH(RestSA!$C445,RestSAF!$A$2:$A$251,0)))),$E445,INDEX(RestSAF!F$2:F$251,MATCH(RestSA!$C445,RestSAF!$A$2:$A$251,0))),NA())</f>
        <v>126886.71447583</v>
      </c>
      <c r="K445" s="25">
        <f t="shared" si="36"/>
        <v>111808.358216597</v>
      </c>
      <c r="L445" s="26">
        <f t="shared" si="37"/>
        <v>119132.44246930801</v>
      </c>
      <c r="M445" s="25">
        <f t="shared" si="38"/>
        <v>126886.71447583</v>
      </c>
      <c r="N445" s="56">
        <f>M445/GrocerySA!I445</f>
        <v>1.4346142925239067</v>
      </c>
      <c r="O445" s="25">
        <f>K445+GrocerySA!K445</f>
        <v>205748.86280915653</v>
      </c>
      <c r="P445" s="26">
        <f>L445+GrocerySA!L445</f>
        <v>218566.88093708165</v>
      </c>
      <c r="Q445" s="25">
        <f>M445+GrocerySA!M445</f>
        <v>237309.02069403199</v>
      </c>
      <c r="R445" s="56" t="e">
        <f>E445+GrocerySA!E445</f>
        <v>#N/A</v>
      </c>
    </row>
    <row r="446" spans="1:18" x14ac:dyDescent="0.25">
      <c r="A446" s="23">
        <f t="shared" si="34"/>
        <v>1</v>
      </c>
      <c r="B446" s="23">
        <f t="shared" si="35"/>
        <v>2029</v>
      </c>
      <c r="C446" s="23">
        <v>445</v>
      </c>
      <c r="D446" s="24">
        <v>47119</v>
      </c>
      <c r="E446" s="25" t="e">
        <f>IF(ISBLANK(table!G446),NA(),table!G446)</f>
        <v>#N/A</v>
      </c>
      <c r="F446" s="25">
        <f>IFERROR(IF(AND(ISERROR($E447),ISERROR(INDEX(RestSAF!E$2:E$251,MATCH(RestSA!$C446,RestSAF!$A$2:$A$251,0)))),$E446,INDEX(RestSAF!E$2:E$251,MATCH(RestSA!$C446,RestSAF!$A$2:$A$251,0))),NA())</f>
        <v>82126.385152456802</v>
      </c>
      <c r="G446" s="25">
        <f>IFERROR(IF(AND(ISERROR($E447),ISERROR(INDEX(RestSAF!C$2:C$251,MATCH(RestSA!$C446,RestSAF!$A$2:$A$251,0)))),$E446,INDEX(RestSAF!C$2:C$251,MATCH(RestSA!$C446,RestSAF!$A$2:$A$251,0))),NA())</f>
        <v>89933.718191073203</v>
      </c>
      <c r="H446" s="26">
        <f>IFERROR(IF(AND(ISERROR($E447),ISERROR(INDEX(RestSAF!B$2:B$251,MATCH(RestSA!$C446,RestSAF!$A$2:$A$251,0)))),$E446,INDEX(RestSAF!B$2:B$251,MATCH(RestSA!$C446,RestSAF!$A$2:$A$251,0))),NA())</f>
        <v>104682.121372109</v>
      </c>
      <c r="I446" s="25">
        <f>IFERROR(IF(AND(ISERROR($E447),ISERROR(INDEX(RestSAF!D$2:D$251,MATCH(RestSA!$C446,RestSAF!$A$2:$A$251,0)))),$E446,INDEX(RestSAF!D$2:D$251,MATCH(RestSA!$C446,RestSAF!$A$2:$A$251,0))),NA())</f>
        <v>119430.52455314501</v>
      </c>
      <c r="J446" s="25">
        <f>IFERROR(IF(AND(ISERROR($E447),ISERROR(INDEX(RestSAF!F$2:F$251,MATCH(RestSA!$C446,RestSAF!$A$2:$A$251,0)))),$E446,INDEX(RestSAF!F$2:F$251,MATCH(RestSA!$C446,RestSAF!$A$2:$A$251,0))),NA())</f>
        <v>127237.857591761</v>
      </c>
      <c r="K446" s="25">
        <f t="shared" si="36"/>
        <v>112056.322962627</v>
      </c>
      <c r="L446" s="26">
        <f t="shared" si="37"/>
        <v>119430.52455314501</v>
      </c>
      <c r="M446" s="25">
        <f t="shared" si="38"/>
        <v>127237.857591761</v>
      </c>
      <c r="N446" s="56">
        <f>M446/GrocerySA!I446</f>
        <v>1.4356336073410954</v>
      </c>
      <c r="O446" s="25">
        <f>K446+GrocerySA!K446</f>
        <v>206277.96721476957</v>
      </c>
      <c r="P446" s="26">
        <f>L446+GrocerySA!L446</f>
        <v>219245.44928750166</v>
      </c>
      <c r="Q446" s="25">
        <f>M446+GrocerySA!M446</f>
        <v>238239.34329054601</v>
      </c>
      <c r="R446" s="56" t="e">
        <f>E446+GrocerySA!E446</f>
        <v>#N/A</v>
      </c>
    </row>
    <row r="447" spans="1:18" x14ac:dyDescent="0.25">
      <c r="A447" s="23">
        <f t="shared" si="34"/>
        <v>2</v>
      </c>
      <c r="B447" s="23">
        <f t="shared" si="35"/>
        <v>2029</v>
      </c>
      <c r="C447" s="23">
        <v>446</v>
      </c>
      <c r="D447" s="24">
        <v>47150</v>
      </c>
      <c r="E447" s="25" t="e">
        <f>IF(ISBLANK(table!G447),NA(),table!G447)</f>
        <v>#N/A</v>
      </c>
      <c r="F447" s="25">
        <f>IFERROR(IF(AND(ISERROR($E448),ISERROR(INDEX(RestSAF!E$2:E$251,MATCH(RestSA!$C447,RestSAF!$A$2:$A$251,0)))),$E447,INDEX(RestSAF!E$2:E$251,MATCH(RestSA!$C447,RestSAF!$A$2:$A$251,0))),NA())</f>
        <v>82171.980137880193</v>
      </c>
      <c r="G447" s="25">
        <f>IFERROR(IF(AND(ISERROR($E448),ISERROR(INDEX(RestSAF!C$2:C$251,MATCH(RestSA!$C447,RestSAF!$A$2:$A$251,0)))),$E447,INDEX(RestSAF!C$2:C$251,MATCH(RestSA!$C447,RestSAF!$A$2:$A$251,0))),NA())</f>
        <v>90032.0161345175</v>
      </c>
      <c r="H447" s="26">
        <f>IFERROR(IF(AND(ISERROR($E448),ISERROR(INDEX(RestSAF!B$2:B$251,MATCH(RestSA!$C447,RestSAF!$A$2:$A$251,0)))),$E447,INDEX(RestSAF!B$2:B$251,MATCH(RestSA!$C447,RestSAF!$A$2:$A$251,0))),NA())</f>
        <v>104879.977573141</v>
      </c>
      <c r="I447" s="25">
        <f>IFERROR(IF(AND(ISERROR($E448),ISERROR(INDEX(RestSAF!D$2:D$251,MATCH(RestSA!$C447,RestSAF!$A$2:$A$251,0)))),$E447,INDEX(RestSAF!D$2:D$251,MATCH(RestSA!$C447,RestSAF!$A$2:$A$251,0))),NA())</f>
        <v>119727.939011764</v>
      </c>
      <c r="J447" s="25">
        <f>IFERROR(IF(AND(ISERROR($E448),ISERROR(INDEX(RestSAF!F$2:F$251,MATCH(RestSA!$C447,RestSAF!$A$2:$A$251,0)))),$E447,INDEX(RestSAF!F$2:F$251,MATCH(RestSA!$C447,RestSAF!$A$2:$A$251,0))),NA())</f>
        <v>127587.975008401</v>
      </c>
      <c r="K447" s="25">
        <f t="shared" si="36"/>
        <v>112303.9582924525</v>
      </c>
      <c r="L447" s="26">
        <f t="shared" si="37"/>
        <v>119727.939011764</v>
      </c>
      <c r="M447" s="25">
        <f t="shared" si="38"/>
        <v>127587.975008401</v>
      </c>
      <c r="N447" s="56">
        <f>M447/GrocerySA!I447</f>
        <v>1.4366591096383849</v>
      </c>
      <c r="O447" s="25">
        <f>K447+GrocerySA!K447</f>
        <v>206806.06500140252</v>
      </c>
      <c r="P447" s="26">
        <f>L447+GrocerySA!L447</f>
        <v>219923.35001270397</v>
      </c>
      <c r="Q447" s="25">
        <f>M447+GrocerySA!M447</f>
        <v>239169.994593321</v>
      </c>
      <c r="R447" s="56" t="e">
        <f>E447+GrocerySA!E447</f>
        <v>#N/A</v>
      </c>
    </row>
    <row r="448" spans="1:18" x14ac:dyDescent="0.25">
      <c r="A448" s="23">
        <f t="shared" si="34"/>
        <v>3</v>
      </c>
      <c r="B448" s="23">
        <f t="shared" si="35"/>
        <v>2029</v>
      </c>
      <c r="C448" s="23">
        <v>447</v>
      </c>
      <c r="D448" s="24">
        <v>47178</v>
      </c>
      <c r="E448" s="25" t="e">
        <f>IF(ISBLANK(table!G448),NA(),table!G448)</f>
        <v>#N/A</v>
      </c>
      <c r="F448" s="25">
        <f>IFERROR(IF(AND(ISERROR($E449),ISERROR(INDEX(RestSAF!E$2:E$251,MATCH(RestSA!$C448,RestSAF!$A$2:$A$251,0)))),$E448,INDEX(RestSAF!E$2:E$251,MATCH(RestSA!$C448,RestSAF!$A$2:$A$251,0))),NA())</f>
        <v>82218.582120252002</v>
      </c>
      <c r="G448" s="25">
        <f>IFERROR(IF(AND(ISERROR($E449),ISERROR(INDEX(RestSAF!C$2:C$251,MATCH(RestSA!$C448,RestSAF!$A$2:$A$251,0)))),$E448,INDEX(RestSAF!C$2:C$251,MATCH(RestSA!$C448,RestSAF!$A$2:$A$251,0))),NA())</f>
        <v>90130.969937951406</v>
      </c>
      <c r="H448" s="26">
        <f>IFERROR(IF(AND(ISERROR($E449),ISERROR(INDEX(RestSAF!B$2:B$251,MATCH(RestSA!$C448,RestSAF!$A$2:$A$251,0)))),$E448,INDEX(RestSAF!B$2:B$251,MATCH(RestSA!$C448,RestSAF!$A$2:$A$251,0))),NA())</f>
        <v>105077.826320657</v>
      </c>
      <c r="I448" s="25">
        <f>IFERROR(IF(AND(ISERROR($E449),ISERROR(INDEX(RestSAF!D$2:D$251,MATCH(RestSA!$C448,RestSAF!$A$2:$A$251,0)))),$E448,INDEX(RestSAF!D$2:D$251,MATCH(RestSA!$C448,RestSAF!$A$2:$A$251,0))),NA())</f>
        <v>120024.68270336201</v>
      </c>
      <c r="J448" s="25">
        <f>IFERROR(IF(AND(ISERROR($E449),ISERROR(INDEX(RestSAF!F$2:F$251,MATCH(RestSA!$C448,RestSAF!$A$2:$A$251,0)))),$E448,INDEX(RestSAF!F$2:F$251,MATCH(RestSA!$C448,RestSAF!$A$2:$A$251,0))),NA())</f>
        <v>127937.07052106201</v>
      </c>
      <c r="K448" s="25">
        <f t="shared" si="36"/>
        <v>112551.2545120095</v>
      </c>
      <c r="L448" s="26">
        <f t="shared" si="37"/>
        <v>120024.68270336201</v>
      </c>
      <c r="M448" s="25">
        <f t="shared" si="38"/>
        <v>127937.07052106201</v>
      </c>
      <c r="N448" s="56">
        <f>M448/GrocerySA!I448</f>
        <v>1.4376906600468904</v>
      </c>
      <c r="O448" s="25">
        <f>K448+GrocerySA!K448</f>
        <v>207333.15239243626</v>
      </c>
      <c r="P448" s="26">
        <f>L448+GrocerySA!L448</f>
        <v>220600.57997088478</v>
      </c>
      <c r="Q448" s="25">
        <f>M448+GrocerySA!M448</f>
        <v>240100.966562777</v>
      </c>
      <c r="R448" s="56" t="e">
        <f>E448+GrocerySA!E448</f>
        <v>#N/A</v>
      </c>
    </row>
    <row r="449" spans="1:18" x14ac:dyDescent="0.25">
      <c r="A449" s="23">
        <f t="shared" si="34"/>
        <v>4</v>
      </c>
      <c r="B449" s="23">
        <f t="shared" si="35"/>
        <v>2029</v>
      </c>
      <c r="C449" s="23">
        <v>448</v>
      </c>
      <c r="D449" s="24">
        <v>47209</v>
      </c>
      <c r="E449" s="25" t="e">
        <f>IF(ISBLANK(table!G449),NA(),table!G449)</f>
        <v>#N/A</v>
      </c>
      <c r="F449" s="25">
        <f>IFERROR(IF(AND(ISERROR($E450),ISERROR(INDEX(RestSAF!E$2:E$251,MATCH(RestSA!$C449,RestSAF!$A$2:$A$251,0)))),$E449,INDEX(RestSAF!E$2:E$251,MATCH(RestSA!$C449,RestSAF!$A$2:$A$251,0))),NA())</f>
        <v>82266.184336042104</v>
      </c>
      <c r="G449" s="25">
        <f>IFERROR(IF(AND(ISERROR($E450),ISERROR(INDEX(RestSAF!C$2:C$251,MATCH(RestSA!$C449,RestSAF!$A$2:$A$251,0)))),$E449,INDEX(RestSAF!C$2:C$251,MATCH(RestSA!$C449,RestSAF!$A$2:$A$251,0))),NA())</f>
        <v>90230.579945821795</v>
      </c>
      <c r="H449" s="26">
        <f>IFERROR(IF(AND(ISERROR($E450),ISERROR(INDEX(RestSAF!B$2:B$251,MATCH(RestSA!$C449,RestSAF!$A$2:$A$251,0)))),$E449,INDEX(RestSAF!B$2:B$251,MATCH(RestSA!$C449,RestSAF!$A$2:$A$251,0))),NA())</f>
        <v>105275.681386393</v>
      </c>
      <c r="I449" s="25">
        <f>IFERROR(IF(AND(ISERROR($E450),ISERROR(INDEX(RestSAF!D$2:D$251,MATCH(RestSA!$C449,RestSAF!$A$2:$A$251,0)))),$E449,INDEX(RestSAF!D$2:D$251,MATCH(RestSA!$C449,RestSAF!$A$2:$A$251,0))),NA())</f>
        <v>120320.782826963</v>
      </c>
      <c r="J449" s="25">
        <f>IFERROR(IF(AND(ISERROR($E450),ISERROR(INDEX(RestSAF!F$2:F$251,MATCH(RestSA!$C449,RestSAF!$A$2:$A$251,0)))),$E449,INDEX(RestSAF!F$2:F$251,MATCH(RestSA!$C449,RestSAF!$A$2:$A$251,0))),NA())</f>
        <v>128285.17843674299</v>
      </c>
      <c r="K449" s="25">
        <f t="shared" si="36"/>
        <v>112798.232106678</v>
      </c>
      <c r="L449" s="26">
        <f t="shared" si="37"/>
        <v>120320.782826963</v>
      </c>
      <c r="M449" s="25">
        <f t="shared" si="38"/>
        <v>128285.17843674299</v>
      </c>
      <c r="N449" s="56">
        <f>M449/GrocerySA!I449</f>
        <v>1.438728468116051</v>
      </c>
      <c r="O449" s="25">
        <f>K449+GrocerySA!K449</f>
        <v>207859.25561707118</v>
      </c>
      <c r="P449" s="26">
        <f>L449+GrocerySA!L449</f>
        <v>221277.1663610687</v>
      </c>
      <c r="Q449" s="25">
        <f>M449+GrocerySA!M449</f>
        <v>241032.28201827401</v>
      </c>
      <c r="R449" s="56" t="e">
        <f>E449+GrocerySA!E449</f>
        <v>#N/A</v>
      </c>
    </row>
    <row r="450" spans="1:18" x14ac:dyDescent="0.25">
      <c r="A450" s="23">
        <f t="shared" si="34"/>
        <v>5</v>
      </c>
      <c r="B450" s="23">
        <f t="shared" si="35"/>
        <v>2029</v>
      </c>
      <c r="C450" s="23">
        <v>449</v>
      </c>
      <c r="D450" s="24">
        <v>47239</v>
      </c>
      <c r="E450" s="25" t="e">
        <f>IF(ISBLANK(table!G450),NA(),table!G450)</f>
        <v>#N/A</v>
      </c>
      <c r="F450" s="25">
        <f>IFERROR(IF(AND(ISERROR($E451),ISERROR(INDEX(RestSAF!E$2:E$251,MATCH(RestSA!$C450,RestSAF!$A$2:$A$251,0)))),$E450,INDEX(RestSAF!E$2:E$251,MATCH(RestSA!$C450,RestSAF!$A$2:$A$251,0))),NA())</f>
        <v>82314.756212656503</v>
      </c>
      <c r="G450" s="25">
        <f>IFERROR(IF(AND(ISERROR($E451),ISERROR(INDEX(RestSAF!C$2:C$251,MATCH(RestSA!$C450,RestSAF!$A$2:$A$251,0)))),$E450,INDEX(RestSAF!C$2:C$251,MATCH(RestSA!$C450,RestSAF!$A$2:$A$251,0))),NA())</f>
        <v>90330.822126978295</v>
      </c>
      <c r="H450" s="26">
        <f>IFERROR(IF(AND(ISERROR($E451),ISERROR(INDEX(RestSAF!B$2:B$251,MATCH(RestSA!$C450,RestSAF!$A$2:$A$251,0)))),$E450,INDEX(RestSAF!B$2:B$251,MATCH(RestSA!$C450,RestSAF!$A$2:$A$251,0))),NA())</f>
        <v>105473.53109628</v>
      </c>
      <c r="I450" s="25">
        <f>IFERROR(IF(AND(ISERROR($E451),ISERROR(INDEX(RestSAF!D$2:D$251,MATCH(RestSA!$C450,RestSAF!$A$2:$A$251,0)))),$E450,INDEX(RestSAF!D$2:D$251,MATCH(RestSA!$C450,RestSAF!$A$2:$A$251,0))),NA())</f>
        <v>120616.24006558101</v>
      </c>
      <c r="J450" s="25">
        <f>IFERROR(IF(AND(ISERROR($E451),ISERROR(INDEX(RestSAF!F$2:F$251,MATCH(RestSA!$C450,RestSAF!$A$2:$A$251,0)))),$E450,INDEX(RestSAF!F$2:F$251,MATCH(RestSA!$C450,RestSAF!$A$2:$A$251,0))),NA())</f>
        <v>128632.305979903</v>
      </c>
      <c r="K450" s="25">
        <f t="shared" si="36"/>
        <v>113044.88558093051</v>
      </c>
      <c r="L450" s="26">
        <f t="shared" si="37"/>
        <v>120616.24006558101</v>
      </c>
      <c r="M450" s="25">
        <f t="shared" si="38"/>
        <v>128632.305979903</v>
      </c>
      <c r="N450" s="56">
        <f>M450/GrocerySA!I450</f>
        <v>1.4397724439480641</v>
      </c>
      <c r="O450" s="25">
        <f>K450+GrocerySA!K450</f>
        <v>208384.374758149</v>
      </c>
      <c r="P450" s="26">
        <f>L450+GrocerySA!L450</f>
        <v>221953.10986626998</v>
      </c>
      <c r="Q450" s="25">
        <f>M450+GrocerySA!M450</f>
        <v>241963.93702753301</v>
      </c>
      <c r="R450" s="56" t="e">
        <f>E450+GrocerySA!E450</f>
        <v>#N/A</v>
      </c>
    </row>
    <row r="451" spans="1:18" x14ac:dyDescent="0.25">
      <c r="A451" s="23">
        <f t="shared" si="34"/>
        <v>6</v>
      </c>
      <c r="B451" s="23">
        <f t="shared" si="35"/>
        <v>2029</v>
      </c>
      <c r="C451" s="23">
        <v>450</v>
      </c>
      <c r="D451" s="24">
        <v>47270</v>
      </c>
      <c r="E451" s="25" t="e">
        <f>IF(ISBLANK(table!G451),NA(),table!G451)</f>
        <v>#N/A</v>
      </c>
      <c r="F451" s="25">
        <f>IFERROR(IF(AND(ISERROR($E452),ISERROR(INDEX(RestSAF!E$2:E$251,MATCH(RestSA!$C451,RestSAF!$A$2:$A$251,0)))),$E451,INDEX(RestSAF!E$2:E$251,MATCH(RestSA!$C451,RestSAF!$A$2:$A$251,0))),NA())</f>
        <v>82364.288535166605</v>
      </c>
      <c r="G451" s="25">
        <f>IFERROR(IF(AND(ISERROR($E452),ISERROR(INDEX(RestSAF!C$2:C$251,MATCH(RestSA!$C451,RestSAF!$A$2:$A$251,0)))),$E451,INDEX(RestSAF!C$2:C$251,MATCH(RestSA!$C451,RestSAF!$A$2:$A$251,0))),NA())</f>
        <v>90431.693881426094</v>
      </c>
      <c r="H451" s="26">
        <f>IFERROR(IF(AND(ISERROR($E452),ISERROR(INDEX(RestSAF!B$2:B$251,MATCH(RestSA!$C451,RestSAF!$A$2:$A$251,0)))),$E451,INDEX(RestSAF!B$2:B$251,MATCH(RestSA!$C451,RestSAF!$A$2:$A$251,0))),NA())</f>
        <v>105671.38534623</v>
      </c>
      <c r="I451" s="25">
        <f>IFERROR(IF(AND(ISERROR($E452),ISERROR(INDEX(RestSAF!D$2:D$251,MATCH(RestSA!$C451,RestSAF!$A$2:$A$251,0)))),$E451,INDEX(RestSAF!D$2:D$251,MATCH(RestSA!$C451,RestSAF!$A$2:$A$251,0))),NA())</f>
        <v>120911.076811033</v>
      </c>
      <c r="J451" s="25">
        <f>IFERROR(IF(AND(ISERROR($E452),ISERROR(INDEX(RestSAF!F$2:F$251,MATCH(RestSA!$C451,RestSAF!$A$2:$A$251,0)))),$E451,INDEX(RestSAF!F$2:F$251,MATCH(RestSA!$C451,RestSAF!$A$2:$A$251,0))),NA())</f>
        <v>128978.48215729299</v>
      </c>
      <c r="K451" s="25">
        <f t="shared" si="36"/>
        <v>113291.23107863151</v>
      </c>
      <c r="L451" s="26">
        <f t="shared" si="37"/>
        <v>120911.076811033</v>
      </c>
      <c r="M451" s="25">
        <f t="shared" si="38"/>
        <v>128978.48215729299</v>
      </c>
      <c r="N451" s="56">
        <f>M451/GrocerySA!I451</f>
        <v>1.4408227467926682</v>
      </c>
      <c r="O451" s="25">
        <f>K451+GrocerySA!K451</f>
        <v>208908.5313801365</v>
      </c>
      <c r="P451" s="26">
        <f>L451+GrocerySA!L451</f>
        <v>222628.432878305</v>
      </c>
      <c r="Q451" s="25">
        <f>M451+GrocerySA!M451</f>
        <v>242895.949756099</v>
      </c>
      <c r="R451" s="56" t="e">
        <f>E451+GrocerySA!E451</f>
        <v>#N/A</v>
      </c>
    </row>
    <row r="452" spans="1:18" x14ac:dyDescent="0.25">
      <c r="A452" s="23">
        <f t="shared" si="34"/>
        <v>7</v>
      </c>
      <c r="B452" s="23">
        <f t="shared" si="35"/>
        <v>2029</v>
      </c>
      <c r="C452" s="23">
        <v>451</v>
      </c>
      <c r="D452" s="24">
        <v>47300</v>
      </c>
      <c r="E452" s="25" t="e">
        <f>IF(ISBLANK(table!G452),NA(),table!G452)</f>
        <v>#N/A</v>
      </c>
      <c r="F452" s="25">
        <f>IFERROR(IF(AND(ISERROR($E453),ISERROR(INDEX(RestSAF!E$2:E$251,MATCH(RestSA!$C452,RestSAF!$A$2:$A$251,0)))),$E452,INDEX(RestSAF!E$2:E$251,MATCH(RestSA!$C452,RestSAF!$A$2:$A$251,0))),NA())</f>
        <v>82414.755097103305</v>
      </c>
      <c r="G452" s="25">
        <f>IFERROR(IF(AND(ISERROR($E453),ISERROR(INDEX(RestSAF!C$2:C$251,MATCH(RestSA!$C452,RestSAF!$A$2:$A$251,0)))),$E452,INDEX(RestSAF!C$2:C$251,MATCH(RestSA!$C452,RestSAF!$A$2:$A$251,0))),NA())</f>
        <v>90533.175170087401</v>
      </c>
      <c r="H452" s="26">
        <f>IFERROR(IF(AND(ISERROR($E453),ISERROR(INDEX(RestSAF!B$2:B$251,MATCH(RestSA!$C452,RestSAF!$A$2:$A$251,0)))),$E452,INDEX(RestSAF!B$2:B$251,MATCH(RestSA!$C452,RestSAF!$A$2:$A$251,0))),NA())</f>
        <v>105869.235747645</v>
      </c>
      <c r="I452" s="25">
        <f>IFERROR(IF(AND(ISERROR($E453),ISERROR(INDEX(RestSAF!D$2:D$251,MATCH(RestSA!$C452,RestSAF!$A$2:$A$251,0)))),$E452,INDEX(RestSAF!D$2:D$251,MATCH(RestSA!$C452,RestSAF!$A$2:$A$251,0))),NA())</f>
        <v>121205.296325202</v>
      </c>
      <c r="J452" s="25">
        <f>IFERROR(IF(AND(ISERROR($E453),ISERROR(INDEX(RestSAF!F$2:F$251,MATCH(RestSA!$C452,RestSAF!$A$2:$A$251,0)))),$E452,INDEX(RestSAF!F$2:F$251,MATCH(RestSA!$C452,RestSAF!$A$2:$A$251,0))),NA())</f>
        <v>129323.71639818601</v>
      </c>
      <c r="K452" s="25">
        <f t="shared" si="36"/>
        <v>113537.26603642351</v>
      </c>
      <c r="L452" s="26">
        <f t="shared" si="37"/>
        <v>121205.296325202</v>
      </c>
      <c r="M452" s="25">
        <f t="shared" si="38"/>
        <v>129323.71639818601</v>
      </c>
      <c r="N452" s="56">
        <f>M452/GrocerySA!I452</f>
        <v>1.4418793212622167</v>
      </c>
      <c r="O452" s="25">
        <f>K452+GrocerySA!K452</f>
        <v>209431.72818974106</v>
      </c>
      <c r="P452" s="26">
        <f>L452+GrocerySA!L452</f>
        <v>223303.13865905703</v>
      </c>
      <c r="Q452" s="25">
        <f>M452+GrocerySA!M452</f>
        <v>243828.31909311601</v>
      </c>
      <c r="R452" s="56" t="e">
        <f>E452+GrocerySA!E452</f>
        <v>#N/A</v>
      </c>
    </row>
    <row r="453" spans="1:18" x14ac:dyDescent="0.25">
      <c r="A453" s="23">
        <f t="shared" si="34"/>
        <v>8</v>
      </c>
      <c r="B453" s="23">
        <f t="shared" si="35"/>
        <v>2029</v>
      </c>
      <c r="C453" s="23">
        <v>452</v>
      </c>
      <c r="D453" s="24">
        <v>47331</v>
      </c>
      <c r="E453" s="25" t="e">
        <f>IF(ISBLANK(table!G453),NA(),table!G453)</f>
        <v>#N/A</v>
      </c>
      <c r="F453" s="25">
        <f>IFERROR(IF(AND(ISERROR($E454),ISERROR(INDEX(RestSAF!E$2:E$251,MATCH(RestSA!$C453,RestSAF!$A$2:$A$251,0)))),$E453,INDEX(RestSAF!E$2:E$251,MATCH(RestSA!$C453,RestSAF!$A$2:$A$251,0))),NA())</f>
        <v>82466.145167635201</v>
      </c>
      <c r="G453" s="25">
        <f>IFERROR(IF(AND(ISERROR($E454),ISERROR(INDEX(RestSAF!C$2:C$251,MATCH(RestSA!$C453,RestSAF!$A$2:$A$251,0)))),$E453,INDEX(RestSAF!C$2:C$251,MATCH(RestSA!$C453,RestSAF!$A$2:$A$251,0))),NA())</f>
        <v>90635.2614377719</v>
      </c>
      <c r="H453" s="26">
        <f>IFERROR(IF(AND(ISERROR($E454),ISERROR(INDEX(RestSAF!B$2:B$251,MATCH(RestSA!$C453,RestSAF!$A$2:$A$251,0)))),$E453,INDEX(RestSAF!B$2:B$251,MATCH(RestSA!$C453,RestSAF!$A$2:$A$251,0))),NA())</f>
        <v>106067.089411398</v>
      </c>
      <c r="I453" s="25">
        <f>IFERROR(IF(AND(ISERROR($E454),ISERROR(INDEX(RestSAF!D$2:D$251,MATCH(RestSA!$C453,RestSAF!$A$2:$A$251,0)))),$E453,INDEX(RestSAF!D$2:D$251,MATCH(RestSA!$C453,RestSAF!$A$2:$A$251,0))),NA())</f>
        <v>121498.91738502499</v>
      </c>
      <c r="J453" s="25">
        <f>IFERROR(IF(AND(ISERROR($E454),ISERROR(INDEX(RestSAF!F$2:F$251,MATCH(RestSA!$C453,RestSAF!$A$2:$A$251,0)))),$E453,INDEX(RestSAF!F$2:F$251,MATCH(RestSA!$C453,RestSAF!$A$2:$A$251,0))),NA())</f>
        <v>129668.03365516099</v>
      </c>
      <c r="K453" s="25">
        <f t="shared" si="36"/>
        <v>113783.0033982115</v>
      </c>
      <c r="L453" s="26">
        <f t="shared" si="37"/>
        <v>121498.91738502499</v>
      </c>
      <c r="M453" s="25">
        <f t="shared" si="38"/>
        <v>129668.03365516099</v>
      </c>
      <c r="N453" s="56">
        <f>M453/GrocerySA!I453</f>
        <v>1.4429422898075228</v>
      </c>
      <c r="O453" s="25">
        <f>K453+GrocerySA!K453</f>
        <v>209953.98325720025</v>
      </c>
      <c r="P453" s="26">
        <f>L453+GrocerySA!L453</f>
        <v>223977.24598546326</v>
      </c>
      <c r="Q453" s="25">
        <f>M453+GrocerySA!M453</f>
        <v>244761.05973849801</v>
      </c>
      <c r="R453" s="56" t="e">
        <f>E453+GrocerySA!E453</f>
        <v>#N/A</v>
      </c>
    </row>
    <row r="454" spans="1:18" x14ac:dyDescent="0.25">
      <c r="A454" s="23">
        <f t="shared" si="34"/>
        <v>9</v>
      </c>
      <c r="B454" s="23">
        <f t="shared" si="35"/>
        <v>2029</v>
      </c>
      <c r="C454" s="23">
        <v>453</v>
      </c>
      <c r="D454" s="24">
        <v>47362</v>
      </c>
      <c r="E454" s="25" t="e">
        <f>IF(ISBLANK(table!G454),NA(),table!G454)</f>
        <v>#N/A</v>
      </c>
      <c r="F454" s="25">
        <f>IFERROR(IF(AND(ISERROR($E455),ISERROR(INDEX(RestSAF!E$2:E$251,MATCH(RestSA!$C454,RestSAF!$A$2:$A$251,0)))),$E454,INDEX(RestSAF!E$2:E$251,MATCH(RestSA!$C454,RestSAF!$A$2:$A$251,0))),NA())</f>
        <v>82518.435916346803</v>
      </c>
      <c r="G454" s="25">
        <f>IFERROR(IF(AND(ISERROR($E455),ISERROR(INDEX(RestSAF!C$2:C$251,MATCH(RestSA!$C454,RestSAF!$A$2:$A$251,0)))),$E454,INDEX(RestSAF!C$2:C$251,MATCH(RestSA!$C454,RestSAF!$A$2:$A$251,0))),NA())</f>
        <v>90737.935670050996</v>
      </c>
      <c r="H454" s="26">
        <f>IFERROR(IF(AND(ISERROR($E455),ISERROR(INDEX(RestSAF!B$2:B$251,MATCH(RestSA!$C454,RestSAF!$A$2:$A$251,0)))),$E454,INDEX(RestSAF!B$2:B$251,MATCH(RestSA!$C454,RestSAF!$A$2:$A$251,0))),NA())</f>
        <v>106264.94030972201</v>
      </c>
      <c r="I454" s="25">
        <f>IFERROR(IF(AND(ISERROR($E455),ISERROR(INDEX(RestSAF!D$2:D$251,MATCH(RestSA!$C454,RestSAF!$A$2:$A$251,0)))),$E454,INDEX(RestSAF!D$2:D$251,MATCH(RestSA!$C454,RestSAF!$A$2:$A$251,0))),NA())</f>
        <v>121791.944949394</v>
      </c>
      <c r="J454" s="25">
        <f>IFERROR(IF(AND(ISERROR($E455),ISERROR(INDEX(RestSAF!F$2:F$251,MATCH(RestSA!$C454,RestSAF!$A$2:$A$251,0)))),$E454,INDEX(RestSAF!F$2:F$251,MATCH(RestSA!$C454,RestSAF!$A$2:$A$251,0))),NA())</f>
        <v>130011.44470309799</v>
      </c>
      <c r="K454" s="25">
        <f t="shared" si="36"/>
        <v>114028.44262955801</v>
      </c>
      <c r="L454" s="26">
        <f t="shared" si="37"/>
        <v>121791.944949394</v>
      </c>
      <c r="M454" s="25">
        <f t="shared" si="38"/>
        <v>130011.44470309799</v>
      </c>
      <c r="N454" s="56">
        <f>M454/GrocerySA!I454</f>
        <v>1.4440116209393414</v>
      </c>
      <c r="O454" s="25">
        <f>K454+GrocerySA!K454</f>
        <v>210475.30103708646</v>
      </c>
      <c r="P454" s="26">
        <f>L454+GrocerySA!L454</f>
        <v>224650.75981641497</v>
      </c>
      <c r="Q454" s="25">
        <f>M454+GrocerySA!M454</f>
        <v>245694.17248910398</v>
      </c>
      <c r="R454" s="56" t="e">
        <f>E454+GrocerySA!E454</f>
        <v>#N/A</v>
      </c>
    </row>
    <row r="455" spans="1:18" x14ac:dyDescent="0.25">
      <c r="A455" s="23">
        <f t="shared" si="34"/>
        <v>10</v>
      </c>
      <c r="B455" s="23">
        <f t="shared" si="35"/>
        <v>2029</v>
      </c>
      <c r="C455" s="23">
        <v>454</v>
      </c>
      <c r="D455" s="24">
        <v>47392</v>
      </c>
      <c r="E455" s="25" t="e">
        <f>IF(ISBLANK(table!G455),NA(),table!G455)</f>
        <v>#N/A</v>
      </c>
      <c r="F455" s="25">
        <f>IFERROR(IF(AND(ISERROR($E456),ISERROR(INDEX(RestSAF!E$2:E$251,MATCH(RestSA!$C455,RestSAF!$A$2:$A$251,0)))),$E455,INDEX(RestSAF!E$2:E$251,MATCH(RestSA!$C455,RestSAF!$A$2:$A$251,0))),NA())</f>
        <v>82571.615750221405</v>
      </c>
      <c r="G455" s="25">
        <f>IFERROR(IF(AND(ISERROR($E456),ISERROR(INDEX(RestSAF!C$2:C$251,MATCH(RestSA!$C455,RestSAF!$A$2:$A$251,0)))),$E455,INDEX(RestSAF!C$2:C$251,MATCH(RestSA!$C455,RestSAF!$A$2:$A$251,0))),NA())</f>
        <v>90841.192055283595</v>
      </c>
      <c r="H455" s="26">
        <f>IFERROR(IF(AND(ISERROR($E456),ISERROR(INDEX(RestSAF!B$2:B$251,MATCH(RestSA!$C455,RestSAF!$A$2:$A$251,0)))),$E455,INDEX(RestSAF!B$2:B$251,MATCH(RestSA!$C455,RestSAF!$A$2:$A$251,0))),NA())</f>
        <v>106462.79355225401</v>
      </c>
      <c r="I455" s="25">
        <f>IFERROR(IF(AND(ISERROR($E456),ISERROR(INDEX(RestSAF!D$2:D$251,MATCH(RestSA!$C455,RestSAF!$A$2:$A$251,0)))),$E455,INDEX(RestSAF!D$2:D$251,MATCH(RestSA!$C455,RestSAF!$A$2:$A$251,0))),NA())</f>
        <v>122084.395049225</v>
      </c>
      <c r="J455" s="25">
        <f>IFERROR(IF(AND(ISERROR($E456),ISERROR(INDEX(RestSAF!F$2:F$251,MATCH(RestSA!$C455,RestSAF!$A$2:$A$251,0)))),$E455,INDEX(RestSAF!F$2:F$251,MATCH(RestSA!$C455,RestSAF!$A$2:$A$251,0))),NA())</f>
        <v>130353.971354287</v>
      </c>
      <c r="K455" s="25">
        <f t="shared" si="36"/>
        <v>114273.5943007395</v>
      </c>
      <c r="L455" s="26">
        <f t="shared" si="37"/>
        <v>122084.395049225</v>
      </c>
      <c r="M455" s="25">
        <f t="shared" si="38"/>
        <v>130353.971354287</v>
      </c>
      <c r="N455" s="56">
        <f>M455/GrocerySA!I455</f>
        <v>1.4450874100433269</v>
      </c>
      <c r="O455" s="25">
        <f>K455+GrocerySA!K455</f>
        <v>210995.69695740461</v>
      </c>
      <c r="P455" s="26">
        <f>L455+GrocerySA!L455</f>
        <v>225323.6961828291</v>
      </c>
      <c r="Q455" s="25">
        <f>M455+GrocerySA!M455</f>
        <v>246627.66944176902</v>
      </c>
      <c r="R455" s="56" t="e">
        <f>E455+GrocerySA!E455</f>
        <v>#N/A</v>
      </c>
    </row>
    <row r="456" spans="1:18" x14ac:dyDescent="0.25">
      <c r="A456" s="23">
        <f t="shared" si="34"/>
        <v>11</v>
      </c>
      <c r="B456" s="23">
        <f t="shared" si="35"/>
        <v>2029</v>
      </c>
      <c r="C456" s="23">
        <v>455</v>
      </c>
      <c r="D456" s="24">
        <v>47423</v>
      </c>
      <c r="E456" s="25" t="e">
        <f>IF(ISBLANK(table!G456),NA(),table!G456)</f>
        <v>#N/A</v>
      </c>
      <c r="F456" s="25">
        <f>IFERROR(IF(AND(ISERROR($E457),ISERROR(INDEX(RestSAF!E$2:E$251,MATCH(RestSA!$C456,RestSAF!$A$2:$A$251,0)))),$E456,INDEX(RestSAF!E$2:E$251,MATCH(RestSA!$C456,RestSAF!$A$2:$A$251,0))),NA())</f>
        <v>82625.664485018802</v>
      </c>
      <c r="G456" s="25">
        <f>IFERROR(IF(AND(ISERROR($E457),ISERROR(INDEX(RestSAF!C$2:C$251,MATCH(RestSA!$C456,RestSAF!$A$2:$A$251,0)))),$E456,INDEX(RestSAF!C$2:C$251,MATCH(RestSA!$C456,RestSAF!$A$2:$A$251,0))),NA())</f>
        <v>90945.015896470606</v>
      </c>
      <c r="H456" s="26">
        <f>IFERROR(IF(AND(ISERROR($E457),ISERROR(INDEX(RestSAF!B$2:B$251,MATCH(RestSA!$C456,RestSAF!$A$2:$A$251,0)))),$E456,INDEX(RestSAF!B$2:B$251,MATCH(RestSA!$C456,RestSAF!$A$2:$A$251,0))),NA())</f>
        <v>106660.644807641</v>
      </c>
      <c r="I456" s="25">
        <f>IFERROR(IF(AND(ISERROR($E457),ISERROR(INDEX(RestSAF!D$2:D$251,MATCH(RestSA!$C456,RestSAF!$A$2:$A$251,0)))),$E456,INDEX(RestSAF!D$2:D$251,MATCH(RestSA!$C456,RestSAF!$A$2:$A$251,0))),NA())</f>
        <v>122376.273718811</v>
      </c>
      <c r="J456" s="25">
        <f>IFERROR(IF(AND(ISERROR($E457),ISERROR(INDEX(RestSAF!F$2:F$251,MATCH(RestSA!$C456,RestSAF!$A$2:$A$251,0)))),$E456,INDEX(RestSAF!F$2:F$251,MATCH(RestSA!$C456,RestSAF!$A$2:$A$251,0))),NA())</f>
        <v>130695.625130263</v>
      </c>
      <c r="K456" s="25">
        <f t="shared" si="36"/>
        <v>114518.459263226</v>
      </c>
      <c r="L456" s="26">
        <f t="shared" si="37"/>
        <v>122376.273718811</v>
      </c>
      <c r="M456" s="25">
        <f t="shared" si="38"/>
        <v>130695.625130263</v>
      </c>
      <c r="N456" s="56">
        <f>M456/GrocerySA!I456</f>
        <v>1.4461696420176711</v>
      </c>
      <c r="O456" s="25">
        <f>K456+GrocerySA!K456</f>
        <v>211515.17660176853</v>
      </c>
      <c r="P456" s="26">
        <f>L456+GrocerySA!L456</f>
        <v>225996.06111899804</v>
      </c>
      <c r="Q456" s="25">
        <f>M456+GrocerySA!M456</f>
        <v>247561.552653739</v>
      </c>
      <c r="R456" s="56" t="e">
        <f>E456+GrocerySA!E456</f>
        <v>#N/A</v>
      </c>
    </row>
    <row r="457" spans="1:18" x14ac:dyDescent="0.25">
      <c r="A457" s="23">
        <f t="shared" si="34"/>
        <v>12</v>
      </c>
      <c r="B457" s="23">
        <f t="shared" si="35"/>
        <v>2029</v>
      </c>
      <c r="C457" s="23">
        <v>456</v>
      </c>
      <c r="D457" s="24">
        <v>47453</v>
      </c>
      <c r="E457" s="25" t="e">
        <f>IF(ISBLANK(table!G457),NA(),table!G457)</f>
        <v>#N/A</v>
      </c>
      <c r="F457" s="25">
        <f>IFERROR(IF(AND(ISERROR($E458),ISERROR(INDEX(RestSAF!E$2:E$251,MATCH(RestSA!$C457,RestSAF!$A$2:$A$251,0)))),$E457,INDEX(RestSAF!E$2:E$251,MATCH(RestSA!$C457,RestSAF!$A$2:$A$251,0))),NA())</f>
        <v>82680.570118440097</v>
      </c>
      <c r="G457" s="25">
        <f>IFERROR(IF(AND(ISERROR($E458),ISERROR(INDEX(RestSAF!C$2:C$251,MATCH(RestSA!$C457,RestSAF!$A$2:$A$251,0)))),$E457,INDEX(RestSAF!C$2:C$251,MATCH(RestSA!$C457,RestSAF!$A$2:$A$251,0))),NA())</f>
        <v>91049.400616605999</v>
      </c>
      <c r="H457" s="26">
        <f>IFERROR(IF(AND(ISERROR($E458),ISERROR(INDEX(RestSAF!B$2:B$251,MATCH(RestSA!$C457,RestSAF!$A$2:$A$251,0)))),$E457,INDEX(RestSAF!B$2:B$251,MATCH(RestSA!$C457,RestSAF!$A$2:$A$251,0))),NA())</f>
        <v>106858.49774749699</v>
      </c>
      <c r="I457" s="25">
        <f>IFERROR(IF(AND(ISERROR($E458),ISERROR(INDEX(RestSAF!D$2:D$251,MATCH(RestSA!$C457,RestSAF!$A$2:$A$251,0)))),$E457,INDEX(RestSAF!D$2:D$251,MATCH(RestSA!$C457,RestSAF!$A$2:$A$251,0))),NA())</f>
        <v>122667.594878388</v>
      </c>
      <c r="J457" s="25">
        <f>IFERROR(IF(AND(ISERROR($E458),ISERROR(INDEX(RestSAF!F$2:F$251,MATCH(RestSA!$C457,RestSAF!$A$2:$A$251,0)))),$E457,INDEX(RestSAF!F$2:F$251,MATCH(RestSA!$C457,RestSAF!$A$2:$A$251,0))),NA())</f>
        <v>131036.42537655401</v>
      </c>
      <c r="K457" s="25">
        <f t="shared" si="36"/>
        <v>114763.04631294249</v>
      </c>
      <c r="L457" s="26">
        <f t="shared" si="37"/>
        <v>122667.594878388</v>
      </c>
      <c r="M457" s="25">
        <f t="shared" si="38"/>
        <v>131036.42537655401</v>
      </c>
      <c r="N457" s="56">
        <f>M457/GrocerySA!I457</f>
        <v>1.4472583922166515</v>
      </c>
      <c r="O457" s="25">
        <f>K457+GrocerySA!K457</f>
        <v>212033.75337803844</v>
      </c>
      <c r="P457" s="26">
        <f>L457+GrocerySA!L457</f>
        <v>226667.86854515795</v>
      </c>
      <c r="Q457" s="25">
        <f>M457+GrocerySA!M457</f>
        <v>248495.83224667201</v>
      </c>
      <c r="R457" s="56" t="e">
        <f>E457+GrocerySA!E457</f>
        <v>#N/A</v>
      </c>
    </row>
    <row r="458" spans="1:18" x14ac:dyDescent="0.25">
      <c r="A458" s="23">
        <f t="shared" ref="A458:A469" si="39">MONTH(D458)</f>
        <v>1</v>
      </c>
      <c r="B458" s="23">
        <f t="shared" ref="B458:B469" si="40">YEAR(D458)</f>
        <v>2030</v>
      </c>
      <c r="C458" s="23">
        <v>457</v>
      </c>
      <c r="D458" s="24">
        <v>47484</v>
      </c>
      <c r="E458" s="25" t="e">
        <f>IF(ISBLANK(table!G458),NA(),table!G458)</f>
        <v>#N/A</v>
      </c>
      <c r="F458" s="25">
        <f>IFERROR(IF(AND(ISERROR($E459),ISERROR(INDEX(RestSAF!E$2:E$251,MATCH(RestSA!$C458,RestSAF!$A$2:$A$251,0)))),$E458,INDEX(RestSAF!E$2:E$251,MATCH(RestSA!$C458,RestSAF!$A$2:$A$251,0))),NA())</f>
        <v>82736.314571337702</v>
      </c>
      <c r="G458" s="25">
        <f>IFERROR(IF(AND(ISERROR($E459),ISERROR(INDEX(RestSAF!C$2:C$251,MATCH(RestSA!$C458,RestSAF!$A$2:$A$251,0)))),$E458,INDEX(RestSAF!C$2:C$251,MATCH(RestSA!$C458,RestSAF!$A$2:$A$251,0))),NA())</f>
        <v>91154.333317070807</v>
      </c>
      <c r="H458" s="26">
        <f>IFERROR(IF(AND(ISERROR($E459),ISERROR(INDEX(RestSAF!B$2:B$251,MATCH(RestSA!$C458,RestSAF!$A$2:$A$251,0)))),$E458,INDEX(RestSAF!B$2:B$251,MATCH(RestSA!$C458,RestSAF!$A$2:$A$251,0))),NA())</f>
        <v>107056.349259457</v>
      </c>
      <c r="I458" s="25">
        <f>IFERROR(IF(AND(ISERROR($E459),ISERROR(INDEX(RestSAF!D$2:D$251,MATCH(RestSA!$C458,RestSAF!$A$2:$A$251,0)))),$E458,INDEX(RestSAF!D$2:D$251,MATCH(RestSA!$C458,RestSAF!$A$2:$A$251,0))),NA())</f>
        <v>122958.365201842</v>
      </c>
      <c r="J458" s="25">
        <f>IFERROR(IF(AND(ISERROR($E459),ISERROR(INDEX(RestSAF!F$2:F$251,MATCH(RestSA!$C458,RestSAF!$A$2:$A$251,0)))),$E458,INDEX(RestSAF!F$2:F$251,MATCH(RestSA!$C458,RestSAF!$A$2:$A$251,0))),NA())</f>
        <v>131376.383947575</v>
      </c>
      <c r="K458" s="25">
        <f t="shared" ref="K458:K469" si="41">IF(ISERROR(E458=H458),AVERAGE(H458:I458),H458)</f>
        <v>115007.3572306495</v>
      </c>
      <c r="L458" s="26">
        <f t="shared" ref="L458:L469" si="42">IF(ISERROR(E458=H458),AVERAGE(I458),H458)</f>
        <v>122958.365201842</v>
      </c>
      <c r="M458" s="25">
        <f t="shared" ref="M458:M469" si="43">IF(ISERROR(E458=H458),AVERAGE(J458),E458)</f>
        <v>131376.383947575</v>
      </c>
      <c r="N458" s="56">
        <f>M458/GrocerySA!I458</f>
        <v>1.4483536566245228</v>
      </c>
      <c r="O458" s="25">
        <f>K458+GrocerySA!K458</f>
        <v>212551.4335637769</v>
      </c>
      <c r="P458" s="26">
        <f>L458+GrocerySA!L458</f>
        <v>227339.12513519538</v>
      </c>
      <c r="Q458" s="25">
        <f>M458+GrocerySA!M458</f>
        <v>249430.51108138001</v>
      </c>
      <c r="R458" s="56" t="e">
        <f>E458+GrocerySA!E458</f>
        <v>#N/A</v>
      </c>
    </row>
    <row r="459" spans="1:18" x14ac:dyDescent="0.25">
      <c r="A459" s="23">
        <f t="shared" si="39"/>
        <v>2</v>
      </c>
      <c r="B459" s="23">
        <f t="shared" si="40"/>
        <v>2030</v>
      </c>
      <c r="C459" s="23">
        <v>458</v>
      </c>
      <c r="D459" s="24">
        <v>47515</v>
      </c>
      <c r="E459" s="25" t="e">
        <f>IF(ISBLANK(table!G459),NA(),table!G459)</f>
        <v>#N/A</v>
      </c>
      <c r="F459" s="25">
        <f>IFERROR(IF(AND(ISERROR($E460),ISERROR(INDEX(RestSAF!E$2:E$251,MATCH(RestSA!$C459,RestSAF!$A$2:$A$251,0)))),$E459,INDEX(RestSAF!E$2:E$251,MATCH(RestSA!$C459,RestSAF!$A$2:$A$251,0))),NA())</f>
        <v>82792.885742239494</v>
      </c>
      <c r="G459" s="25">
        <f>IFERROR(IF(AND(ISERROR($E460),ISERROR(INDEX(RestSAF!C$2:C$251,MATCH(RestSA!$C459,RestSAF!$A$2:$A$251,0)))),$E459,INDEX(RestSAF!C$2:C$251,MATCH(RestSA!$C459,RestSAF!$A$2:$A$251,0))),NA())</f>
        <v>91259.806998346598</v>
      </c>
      <c r="H459" s="26">
        <f>IFERROR(IF(AND(ISERROR($E460),ISERROR(INDEX(RestSAF!B$2:B$251,MATCH(RestSA!$C459,RestSAF!$A$2:$A$251,0)))),$E459,INDEX(RestSAF!B$2:B$251,MATCH(RestSA!$C459,RestSAF!$A$2:$A$251,0))),NA())</f>
        <v>107254.20198182001</v>
      </c>
      <c r="I459" s="25">
        <f>IFERROR(IF(AND(ISERROR($E460),ISERROR(INDEX(RestSAF!D$2:D$251,MATCH(RestSA!$C459,RestSAF!$A$2:$A$251,0)))),$E459,INDEX(RestSAF!D$2:D$251,MATCH(RestSA!$C459,RestSAF!$A$2:$A$251,0))),NA())</f>
        <v>123248.596965294</v>
      </c>
      <c r="J459" s="25">
        <f>IFERROR(IF(AND(ISERROR($E460),ISERROR(INDEX(RestSAF!F$2:F$251,MATCH(RestSA!$C459,RestSAF!$A$2:$A$251,0)))),$E459,INDEX(RestSAF!F$2:F$251,MATCH(RestSA!$C459,RestSAF!$A$2:$A$251,0))),NA())</f>
        <v>131715.518221401</v>
      </c>
      <c r="K459" s="25">
        <f t="shared" si="41"/>
        <v>115251.399473557</v>
      </c>
      <c r="L459" s="26">
        <f t="shared" si="42"/>
        <v>123248.596965294</v>
      </c>
      <c r="M459" s="25">
        <f t="shared" si="43"/>
        <v>131715.518221401</v>
      </c>
      <c r="N459" s="56">
        <f>M459/GrocerySA!I459</f>
        <v>1.4494554956611083</v>
      </c>
      <c r="O459" s="25">
        <f>K459+GrocerySA!K459</f>
        <v>213068.22900265874</v>
      </c>
      <c r="P459" s="26">
        <f>L459+GrocerySA!L459</f>
        <v>228009.84316523024</v>
      </c>
      <c r="Q459" s="25">
        <f>M459+GrocerySA!M459</f>
        <v>250365.59776300599</v>
      </c>
      <c r="R459" s="56" t="e">
        <f>E459+GrocerySA!E459</f>
        <v>#N/A</v>
      </c>
    </row>
    <row r="460" spans="1:18" x14ac:dyDescent="0.25">
      <c r="A460" s="23">
        <f t="shared" si="39"/>
        <v>3</v>
      </c>
      <c r="B460" s="23">
        <f t="shared" si="40"/>
        <v>2030</v>
      </c>
      <c r="C460" s="23">
        <v>459</v>
      </c>
      <c r="D460" s="24">
        <v>47543</v>
      </c>
      <c r="E460" s="25" t="e">
        <f>IF(ISBLANK(table!G460),NA(),table!G460)</f>
        <v>#N/A</v>
      </c>
      <c r="F460" s="25">
        <f>IFERROR(IF(AND(ISERROR($E461),ISERROR(INDEX(RestSAF!E$2:E$251,MATCH(RestSA!$C460,RestSAF!$A$2:$A$251,0)))),$E460,INDEX(RestSAF!E$2:E$251,MATCH(RestSA!$C460,RestSAF!$A$2:$A$251,0))),NA())</f>
        <v>82850.267253271901</v>
      </c>
      <c r="G460" s="25">
        <f>IFERROR(IF(AND(ISERROR($E461),ISERROR(INDEX(RestSAF!C$2:C$251,MATCH(RestSA!$C460,RestSAF!$A$2:$A$251,0)))),$E460,INDEX(RestSAF!C$2:C$251,MATCH(RestSA!$C460,RestSAF!$A$2:$A$251,0))),NA())</f>
        <v>91365.810177405801</v>
      </c>
      <c r="H460" s="26">
        <f>IFERROR(IF(AND(ISERROR($E461),ISERROR(INDEX(RestSAF!B$2:B$251,MATCH(RestSA!$C460,RestSAF!$A$2:$A$251,0)))),$E460,INDEX(RestSAF!B$2:B$251,MATCH(RestSA!$C460,RestSAF!$A$2:$A$251,0))),NA())</f>
        <v>107452.05367814501</v>
      </c>
      <c r="I460" s="25">
        <f>IFERROR(IF(AND(ISERROR($E461),ISERROR(INDEX(RestSAF!D$2:D$251,MATCH(RestSA!$C460,RestSAF!$A$2:$A$251,0)))),$E460,INDEX(RestSAF!D$2:D$251,MATCH(RestSA!$C460,RestSAF!$A$2:$A$251,0))),NA())</f>
        <v>123538.297178883</v>
      </c>
      <c r="J460" s="25">
        <f>IFERROR(IF(AND(ISERROR($E461),ISERROR(INDEX(RestSAF!F$2:F$251,MATCH(RestSA!$C460,RestSAF!$A$2:$A$251,0)))),$E460,INDEX(RestSAF!F$2:F$251,MATCH(RestSA!$C460,RestSAF!$A$2:$A$251,0))),NA())</f>
        <v>132053.84010301699</v>
      </c>
      <c r="K460" s="25">
        <f t="shared" si="41"/>
        <v>115495.17542851401</v>
      </c>
      <c r="L460" s="26">
        <f t="shared" si="42"/>
        <v>123538.297178883</v>
      </c>
      <c r="M460" s="25">
        <f t="shared" si="43"/>
        <v>132053.84010301699</v>
      </c>
      <c r="N460" s="56">
        <f>M460/GrocerySA!I460</f>
        <v>1.4505639126687753</v>
      </c>
      <c r="O460" s="25">
        <f>K460+GrocerySA!K460</f>
        <v>213584.14636219369</v>
      </c>
      <c r="P460" s="26">
        <f>L460+GrocerySA!L460</f>
        <v>228680.02964540222</v>
      </c>
      <c r="Q460" s="25">
        <f>M460+GrocerySA!M460</f>
        <v>251301.095635215</v>
      </c>
      <c r="R460" s="56" t="e">
        <f>E460+GrocerySA!E460</f>
        <v>#N/A</v>
      </c>
    </row>
    <row r="461" spans="1:18" x14ac:dyDescent="0.25">
      <c r="A461" s="23">
        <f t="shared" si="39"/>
        <v>4</v>
      </c>
      <c r="B461" s="23">
        <f t="shared" si="40"/>
        <v>2030</v>
      </c>
      <c r="C461" s="23">
        <v>460</v>
      </c>
      <c r="D461" s="24">
        <v>47574</v>
      </c>
      <c r="E461" s="25" t="e">
        <f>IF(ISBLANK(table!G461),NA(),table!G461)</f>
        <v>#N/A</v>
      </c>
      <c r="F461" s="25">
        <f>IFERROR(IF(AND(ISERROR($E462),ISERROR(INDEX(RestSAF!E$2:E$251,MATCH(RestSA!$C461,RestSAF!$A$2:$A$251,0)))),$E461,INDEX(RestSAF!E$2:E$251,MATCH(RestSA!$C461,RestSAF!$A$2:$A$251,0))),NA())</f>
        <v>82908.447112649606</v>
      </c>
      <c r="G461" s="25">
        <f>IFERROR(IF(AND(ISERROR($E462),ISERROR(INDEX(RestSAF!C$2:C$251,MATCH(RestSA!$C461,RestSAF!$A$2:$A$251,0)))),$E461,INDEX(RestSAF!C$2:C$251,MATCH(RestSA!$C461,RestSAF!$A$2:$A$251,0))),NA())</f>
        <v>91472.335669442706</v>
      </c>
      <c r="H461" s="26">
        <f>IFERROR(IF(AND(ISERROR($E462),ISERROR(INDEX(RestSAF!B$2:B$251,MATCH(RestSA!$C461,RestSAF!$A$2:$A$251,0)))),$E461,INDEX(RestSAF!B$2:B$251,MATCH(RestSA!$C461,RestSAF!$A$2:$A$251,0))),NA())</f>
        <v>107649.906244225</v>
      </c>
      <c r="I461" s="25">
        <f>IFERROR(IF(AND(ISERROR($E462),ISERROR(INDEX(RestSAF!D$2:D$251,MATCH(RestSA!$C461,RestSAF!$A$2:$A$251,0)))),$E461,INDEX(RestSAF!D$2:D$251,MATCH(RestSA!$C461,RestSAF!$A$2:$A$251,0))),NA())</f>
        <v>123827.476819007</v>
      </c>
      <c r="J461" s="25">
        <f>IFERROR(IF(AND(ISERROR($E462),ISERROR(INDEX(RestSAF!F$2:F$251,MATCH(RestSA!$C461,RestSAF!$A$2:$A$251,0)))),$E461,INDEX(RestSAF!F$2:F$251,MATCH(RestSA!$C461,RestSAF!$A$2:$A$251,0))),NA())</f>
        <v>132391.36537580099</v>
      </c>
      <c r="K461" s="25">
        <f t="shared" si="41"/>
        <v>115738.691531616</v>
      </c>
      <c r="L461" s="26">
        <f t="shared" si="42"/>
        <v>123827.476819007</v>
      </c>
      <c r="M461" s="25">
        <f t="shared" si="43"/>
        <v>132391.36537580099</v>
      </c>
      <c r="N461" s="56">
        <f>M461/GrocerySA!I461</f>
        <v>1.4516789568389517</v>
      </c>
      <c r="O461" s="25">
        <f>K461+GrocerySA!K461</f>
        <v>214099.19625762195</v>
      </c>
      <c r="P461" s="26">
        <f>L461+GrocerySA!L461</f>
        <v>229349.69555210945</v>
      </c>
      <c r="Q461" s="25">
        <f>M461+GrocerySA!M461</f>
        <v>252237.01212309598</v>
      </c>
      <c r="R461" s="56" t="e">
        <f>E461+GrocerySA!E461</f>
        <v>#N/A</v>
      </c>
    </row>
    <row r="462" spans="1:18" x14ac:dyDescent="0.25">
      <c r="A462" s="23">
        <f t="shared" si="39"/>
        <v>5</v>
      </c>
      <c r="B462" s="23">
        <f t="shared" si="40"/>
        <v>2030</v>
      </c>
      <c r="C462" s="23">
        <v>461</v>
      </c>
      <c r="D462" s="24">
        <v>47604</v>
      </c>
      <c r="E462" s="25" t="e">
        <f>IF(ISBLANK(table!G462),NA(),table!G462)</f>
        <v>#N/A</v>
      </c>
      <c r="F462" s="25">
        <f>IFERROR(IF(AND(ISERROR($E463),ISERROR(INDEX(RestSAF!E$2:E$251,MATCH(RestSA!$C462,RestSAF!$A$2:$A$251,0)))),$E462,INDEX(RestSAF!E$2:E$251,MATCH(RestSA!$C462,RestSAF!$A$2:$A$251,0))),NA())</f>
        <v>82967.410339996102</v>
      </c>
      <c r="G462" s="25">
        <f>IFERROR(IF(AND(ISERROR($E463),ISERROR(INDEX(RestSAF!C$2:C$251,MATCH(RestSA!$C462,RestSAF!$A$2:$A$251,0)))),$E462,INDEX(RestSAF!C$2:C$251,MATCH(RestSA!$C462,RestSAF!$A$2:$A$251,0))),NA())</f>
        <v>91579.373123064899</v>
      </c>
      <c r="H462" s="26">
        <f>IFERROR(IF(AND(ISERROR($E463),ISERROR(INDEX(RestSAF!B$2:B$251,MATCH(RestSA!$C462,RestSAF!$A$2:$A$251,0)))),$E462,INDEX(RestSAF!B$2:B$251,MATCH(RestSA!$C462,RestSAF!$A$2:$A$251,0))),NA())</f>
        <v>107847.758073028</v>
      </c>
      <c r="I462" s="25">
        <f>IFERROR(IF(AND(ISERROR($E463),ISERROR(INDEX(RestSAF!D$2:D$251,MATCH(RestSA!$C462,RestSAF!$A$2:$A$251,0)))),$E462,INDEX(RestSAF!D$2:D$251,MATCH(RestSA!$C462,RestSAF!$A$2:$A$251,0))),NA())</f>
        <v>124116.143022991</v>
      </c>
      <c r="J462" s="25">
        <f>IFERROR(IF(AND(ISERROR($E463),ISERROR(INDEX(RestSAF!F$2:F$251,MATCH(RestSA!$C462,RestSAF!$A$2:$A$251,0)))),$E462,INDEX(RestSAF!F$2:F$251,MATCH(RestSA!$C462,RestSAF!$A$2:$A$251,0))),NA())</f>
        <v>132728.10580605999</v>
      </c>
      <c r="K462" s="25">
        <f t="shared" si="41"/>
        <v>115981.95054800951</v>
      </c>
      <c r="L462" s="26">
        <f t="shared" si="42"/>
        <v>124116.143022991</v>
      </c>
      <c r="M462" s="25">
        <f t="shared" si="43"/>
        <v>132728.10580605999</v>
      </c>
      <c r="N462" s="56">
        <f>M462/GrocerySA!I462</f>
        <v>1.4528006362635599</v>
      </c>
      <c r="O462" s="25">
        <f>K462+GrocerySA!K462</f>
        <v>214613.38553577746</v>
      </c>
      <c r="P462" s="26">
        <f>L462+GrocerySA!L462</f>
        <v>230018.84802267645</v>
      </c>
      <c r="Q462" s="25">
        <f>M462+GrocerySA!M462</f>
        <v>253173.35082957998</v>
      </c>
      <c r="R462" s="56" t="e">
        <f>E462+GrocerySA!E462</f>
        <v>#N/A</v>
      </c>
    </row>
    <row r="463" spans="1:18" x14ac:dyDescent="0.25">
      <c r="A463" s="23">
        <f t="shared" si="39"/>
        <v>6</v>
      </c>
      <c r="B463" s="23">
        <f t="shared" si="40"/>
        <v>2030</v>
      </c>
      <c r="C463" s="23">
        <v>462</v>
      </c>
      <c r="D463" s="24">
        <v>47635</v>
      </c>
      <c r="E463" s="25" t="e">
        <f>IF(ISBLANK(table!G463),NA(),table!G463)</f>
        <v>#N/A</v>
      </c>
      <c r="F463" s="25">
        <f>IFERROR(IF(AND(ISERROR($E464),ISERROR(INDEX(RestSAF!E$2:E$251,MATCH(RestSA!$C463,RestSAF!$A$2:$A$251,0)))),$E463,INDEX(RestSAF!E$2:E$251,MATCH(RestSA!$C463,RestSAF!$A$2:$A$251,0))),NA())</f>
        <v>83027.145190544703</v>
      </c>
      <c r="G463" s="25">
        <f>IFERROR(IF(AND(ISERROR($E464),ISERROR(INDEX(RestSAF!C$2:C$251,MATCH(RestSA!$C463,RestSAF!$A$2:$A$251,0)))),$E463,INDEX(RestSAF!C$2:C$251,MATCH(RestSA!$C463,RestSAF!$A$2:$A$251,0))),NA())</f>
        <v>91686.9153303067</v>
      </c>
      <c r="H463" s="26">
        <f>IFERROR(IF(AND(ISERROR($E464),ISERROR(INDEX(RestSAF!B$2:B$251,MATCH(RestSA!$C463,RestSAF!$A$2:$A$251,0)))),$E463,INDEX(RestSAF!B$2:B$251,MATCH(RestSA!$C463,RestSAF!$A$2:$A$251,0))),NA())</f>
        <v>108045.610526809</v>
      </c>
      <c r="I463" s="25">
        <f>IFERROR(IF(AND(ISERROR($E464),ISERROR(INDEX(RestSAF!D$2:D$251,MATCH(RestSA!$C463,RestSAF!$A$2:$A$251,0)))),$E463,INDEX(RestSAF!D$2:D$251,MATCH(RestSA!$C463,RestSAF!$A$2:$A$251,0))),NA())</f>
        <v>124404.305723311</v>
      </c>
      <c r="J463" s="25">
        <f>IFERROR(IF(AND(ISERROR($E464),ISERROR(INDEX(RestSAF!F$2:F$251,MATCH(RestSA!$C463,RestSAF!$A$2:$A$251,0)))),$E463,INDEX(RestSAF!F$2:F$251,MATCH(RestSA!$C463,RestSAF!$A$2:$A$251,0))),NA())</f>
        <v>133064.075863073</v>
      </c>
      <c r="K463" s="25">
        <f t="shared" si="41"/>
        <v>116224.95812506</v>
      </c>
      <c r="L463" s="26">
        <f t="shared" si="42"/>
        <v>124404.305723311</v>
      </c>
      <c r="M463" s="25">
        <f t="shared" si="43"/>
        <v>133064.075863073</v>
      </c>
      <c r="N463" s="56">
        <f>M463/GrocerySA!I463</f>
        <v>1.4539289916117744</v>
      </c>
      <c r="O463" s="25">
        <f>K463+GrocerySA!K463</f>
        <v>215126.72383209935</v>
      </c>
      <c r="P463" s="26">
        <f>L463+GrocerySA!L463</f>
        <v>230687.49698957935</v>
      </c>
      <c r="Q463" s="25">
        <f>M463+GrocerySA!M463</f>
        <v>254110.11824779899</v>
      </c>
      <c r="R463" s="56" t="e">
        <f>E463+GrocerySA!E463</f>
        <v>#N/A</v>
      </c>
    </row>
    <row r="464" spans="1:18" x14ac:dyDescent="0.25">
      <c r="A464" s="23">
        <f t="shared" si="39"/>
        <v>7</v>
      </c>
      <c r="B464" s="23">
        <f t="shared" si="40"/>
        <v>2030</v>
      </c>
      <c r="C464" s="23">
        <v>463</v>
      </c>
      <c r="D464" s="24">
        <v>47665</v>
      </c>
      <c r="E464" s="25" t="e">
        <f>IF(ISBLANK(table!G464),NA(),table!G464)</f>
        <v>#N/A</v>
      </c>
      <c r="F464" s="25">
        <f>IFERROR(IF(AND(ISERROR($E465),ISERROR(INDEX(RestSAF!E$2:E$251,MATCH(RestSA!$C464,RestSAF!$A$2:$A$251,0)))),$E464,INDEX(RestSAF!E$2:E$251,MATCH(RestSA!$C464,RestSAF!$A$2:$A$251,0))),NA())</f>
        <v>83087.637850769999</v>
      </c>
      <c r="G464" s="25">
        <f>IFERROR(IF(AND(ISERROR($E465),ISERROR(INDEX(RestSAF!C$2:C$251,MATCH(RestSA!$C464,RestSAF!$A$2:$A$251,0)))),$E464,INDEX(RestSAF!C$2:C$251,MATCH(RestSA!$C464,RestSAF!$A$2:$A$251,0))),NA())</f>
        <v>91794.952859285797</v>
      </c>
      <c r="H464" s="26">
        <f>IFERROR(IF(AND(ISERROR($E465),ISERROR(INDEX(RestSAF!B$2:B$251,MATCH(RestSA!$C464,RestSAF!$A$2:$A$251,0)))),$E464,INDEX(RestSAF!B$2:B$251,MATCH(RestSA!$C464,RestSAF!$A$2:$A$251,0))),NA())</f>
        <v>108243.46245080599</v>
      </c>
      <c r="I464" s="25">
        <f>IFERROR(IF(AND(ISERROR($E465),ISERROR(INDEX(RestSAF!D$2:D$251,MATCH(RestSA!$C464,RestSAF!$A$2:$A$251,0)))),$E464,INDEX(RestSAF!D$2:D$251,MATCH(RestSA!$C464,RestSAF!$A$2:$A$251,0))),NA())</f>
        <v>124691.972042327</v>
      </c>
      <c r="J464" s="25">
        <f>IFERROR(IF(AND(ISERROR($E465),ISERROR(INDEX(RestSAF!F$2:F$251,MATCH(RestSA!$C464,RestSAF!$A$2:$A$251,0)))),$E464,INDEX(RestSAF!F$2:F$251,MATCH(RestSA!$C464,RestSAF!$A$2:$A$251,0))),NA())</f>
        <v>133399.28705084301</v>
      </c>
      <c r="K464" s="25">
        <f t="shared" si="41"/>
        <v>116467.71724656649</v>
      </c>
      <c r="L464" s="26">
        <f t="shared" si="42"/>
        <v>124691.972042327</v>
      </c>
      <c r="M464" s="25">
        <f t="shared" si="43"/>
        <v>133399.28705084301</v>
      </c>
      <c r="N464" s="56">
        <f>M464/GrocerySA!I464</f>
        <v>1.4550640339117782</v>
      </c>
      <c r="O464" s="25">
        <f>K464+GrocerySA!K464</f>
        <v>215639.21802848895</v>
      </c>
      <c r="P464" s="26">
        <f>L464+GrocerySA!L464</f>
        <v>231355.64957517845</v>
      </c>
      <c r="Q464" s="25">
        <f>M464+GrocerySA!M464</f>
        <v>255047.31808555202</v>
      </c>
      <c r="R464" s="56" t="e">
        <f>E464+GrocerySA!E464</f>
        <v>#N/A</v>
      </c>
    </row>
    <row r="465" spans="1:18" x14ac:dyDescent="0.25">
      <c r="A465" s="23">
        <f t="shared" si="39"/>
        <v>8</v>
      </c>
      <c r="B465" s="23">
        <f t="shared" si="40"/>
        <v>2030</v>
      </c>
      <c r="C465" s="23">
        <v>464</v>
      </c>
      <c r="D465" s="24">
        <v>47696</v>
      </c>
      <c r="E465" s="25" t="e">
        <f>IF(ISBLANK(table!G465),NA(),table!G465)</f>
        <v>#N/A</v>
      </c>
      <c r="F465" s="25">
        <f>IFERROR(IF(AND(ISERROR($E466),ISERROR(INDEX(RestSAF!E$2:E$251,MATCH(RestSA!$C465,RestSAF!$A$2:$A$251,0)))),$E465,INDEX(RestSAF!E$2:E$251,MATCH(RestSA!$C465,RestSAF!$A$2:$A$251,0))),NA())</f>
        <v>83148.876909962695</v>
      </c>
      <c r="G465" s="25">
        <f>IFERROR(IF(AND(ISERROR($E466),ISERROR(INDEX(RestSAF!C$2:C$251,MATCH(RestSA!$C465,RestSAF!$A$2:$A$251,0)))),$E465,INDEX(RestSAF!C$2:C$251,MATCH(RestSA!$C465,RestSAF!$A$2:$A$251,0))),NA())</f>
        <v>91903.478587762307</v>
      </c>
      <c r="H465" s="26">
        <f>IFERROR(IF(AND(ISERROR($E466),ISERROR(INDEX(RestSAF!B$2:B$251,MATCH(RestSA!$C465,RestSAF!$A$2:$A$251,0)))),$E465,INDEX(RestSAF!B$2:B$251,MATCH(RestSA!$C465,RestSAF!$A$2:$A$251,0))),NA())</f>
        <v>108441.314823892</v>
      </c>
      <c r="I465" s="25">
        <f>IFERROR(IF(AND(ISERROR($E466),ISERROR(INDEX(RestSAF!D$2:D$251,MATCH(RestSA!$C465,RestSAF!$A$2:$A$251,0)))),$E465,INDEX(RestSAF!D$2:D$251,MATCH(RestSA!$C465,RestSAF!$A$2:$A$251,0))),NA())</f>
        <v>124979.15106002201</v>
      </c>
      <c r="J465" s="25">
        <f>IFERROR(IF(AND(ISERROR($E466),ISERROR(INDEX(RestSAF!F$2:F$251,MATCH(RestSA!$C465,RestSAF!$A$2:$A$251,0)))),$E465,INDEX(RestSAF!F$2:F$251,MATCH(RestSA!$C465,RestSAF!$A$2:$A$251,0))),NA())</f>
        <v>133733.75273782201</v>
      </c>
      <c r="K465" s="25">
        <f t="shared" si="41"/>
        <v>116710.232941957</v>
      </c>
      <c r="L465" s="26">
        <f t="shared" si="42"/>
        <v>124979.15106002201</v>
      </c>
      <c r="M465" s="25">
        <f t="shared" si="43"/>
        <v>133733.75273782201</v>
      </c>
      <c r="N465" s="56">
        <f>M465/GrocerySA!I465</f>
        <v>1.4562057972966913</v>
      </c>
      <c r="O465" s="25">
        <f>K465+GrocerySA!K465</f>
        <v>216150.87696595828</v>
      </c>
      <c r="P465" s="26">
        <f>L465+GrocerySA!L465</f>
        <v>232023.31485945627</v>
      </c>
      <c r="Q465" s="25">
        <f>M465+GrocerySA!M465</f>
        <v>255984.95608812201</v>
      </c>
      <c r="R465" s="56" t="e">
        <f>E465+GrocerySA!E465</f>
        <v>#N/A</v>
      </c>
    </row>
    <row r="466" spans="1:18" x14ac:dyDescent="0.25">
      <c r="A466" s="23">
        <f t="shared" si="39"/>
        <v>9</v>
      </c>
      <c r="B466" s="23">
        <f t="shared" si="40"/>
        <v>2030</v>
      </c>
      <c r="C466" s="23">
        <v>465</v>
      </c>
      <c r="D466" s="24">
        <v>47727</v>
      </c>
      <c r="E466" s="25" t="e">
        <f>IF(ISBLANK(table!G466),NA(),table!G466)</f>
        <v>#N/A</v>
      </c>
      <c r="F466" s="25">
        <f>IFERROR(IF(AND(ISERROR($E467),ISERROR(INDEX(RestSAF!E$2:E$251,MATCH(RestSA!$C466,RestSAF!$A$2:$A$251,0)))),$E466,INDEX(RestSAF!E$2:E$251,MATCH(RestSA!$C466,RestSAF!$A$2:$A$251,0))),NA())</f>
        <v>83210.849544456403</v>
      </c>
      <c r="G466" s="25">
        <f>IFERROR(IF(AND(ISERROR($E467),ISERROR(INDEX(RestSAF!C$2:C$251,MATCH(RestSA!$C466,RestSAF!$A$2:$A$251,0)))),$E466,INDEX(RestSAF!C$2:C$251,MATCH(RestSA!$C466,RestSAF!$A$2:$A$251,0))),NA())</f>
        <v>92012.483843577997</v>
      </c>
      <c r="H466" s="26">
        <f>IFERROR(IF(AND(ISERROR($E467),ISERROR(INDEX(RestSAF!B$2:B$251,MATCH(RestSA!$C466,RestSAF!$A$2:$A$251,0)))),$E466,INDEX(RestSAF!B$2:B$251,MATCH(RestSA!$C466,RestSAF!$A$2:$A$251,0))),NA())</f>
        <v>108639.166816293</v>
      </c>
      <c r="I466" s="25">
        <f>IFERROR(IF(AND(ISERROR($E467),ISERROR(INDEX(RestSAF!D$2:D$251,MATCH(RestSA!$C466,RestSAF!$A$2:$A$251,0)))),$E466,INDEX(RestSAF!D$2:D$251,MATCH(RestSA!$C466,RestSAF!$A$2:$A$251,0))),NA())</f>
        <v>125265.84978900899</v>
      </c>
      <c r="J466" s="25">
        <f>IFERROR(IF(AND(ISERROR($E467),ISERROR(INDEX(RestSAF!F$2:F$251,MATCH(RestSA!$C466,RestSAF!$A$2:$A$251,0)))),$E466,INDEX(RestSAF!F$2:F$251,MATCH(RestSA!$C466,RestSAF!$A$2:$A$251,0))),NA())</f>
        <v>134067.48408813</v>
      </c>
      <c r="K466" s="25">
        <f t="shared" si="41"/>
        <v>116952.508302651</v>
      </c>
      <c r="L466" s="26">
        <f t="shared" si="42"/>
        <v>125265.84978900899</v>
      </c>
      <c r="M466" s="25">
        <f t="shared" si="43"/>
        <v>134067.48408813</v>
      </c>
      <c r="N466" s="56">
        <f>M466/GrocerySA!I466</f>
        <v>1.4573542944817348</v>
      </c>
      <c r="O466" s="25">
        <f>K466+GrocerySA!K466</f>
        <v>216661.7074642691</v>
      </c>
      <c r="P466" s="26">
        <f>L466+GrocerySA!L466</f>
        <v>232690.4998550266</v>
      </c>
      <c r="Q466" s="25">
        <f>M466+GrocerySA!M466</f>
        <v>256923.03596294601</v>
      </c>
      <c r="R466" s="56" t="e">
        <f>E466+GrocerySA!E466</f>
        <v>#N/A</v>
      </c>
    </row>
    <row r="467" spans="1:18" x14ac:dyDescent="0.25">
      <c r="A467" s="23">
        <f t="shared" si="39"/>
        <v>10</v>
      </c>
      <c r="B467" s="23">
        <f t="shared" si="40"/>
        <v>2030</v>
      </c>
      <c r="C467" s="23">
        <v>466</v>
      </c>
      <c r="D467" s="24">
        <v>47757</v>
      </c>
      <c r="E467" s="25" t="e">
        <f>IF(ISBLANK(table!G467),NA(),table!G467)</f>
        <v>#N/A</v>
      </c>
      <c r="F467" s="25">
        <f>IFERROR(IF(AND(ISERROR($E468),ISERROR(INDEX(RestSAF!E$2:E$251,MATCH(RestSA!$C467,RestSAF!$A$2:$A$251,0)))),$E467,INDEX(RestSAF!E$2:E$251,MATCH(RestSA!$C467,RestSAF!$A$2:$A$251,0))),NA())</f>
        <v>83273.544729494795</v>
      </c>
      <c r="G467" s="25">
        <f>IFERROR(IF(AND(ISERROR($E468),ISERROR(INDEX(RestSAF!C$2:C$251,MATCH(RestSA!$C467,RestSAF!$A$2:$A$251,0)))),$E467,INDEX(RestSAF!C$2:C$251,MATCH(RestSA!$C467,RestSAF!$A$2:$A$251,0))),NA())</f>
        <v>92121.961661498295</v>
      </c>
      <c r="H467" s="26">
        <f>IFERROR(IF(AND(ISERROR($E468),ISERROR(INDEX(RestSAF!B$2:B$251,MATCH(RestSA!$C467,RestSAF!$A$2:$A$251,0)))),$E467,INDEX(RestSAF!B$2:B$251,MATCH(RestSA!$C467,RestSAF!$A$2:$A$251,0))),NA())</f>
        <v>108837.01913139501</v>
      </c>
      <c r="I467" s="25">
        <f>IFERROR(IF(AND(ISERROR($E468),ISERROR(INDEX(RestSAF!D$2:D$251,MATCH(RestSA!$C467,RestSAF!$A$2:$A$251,0)))),$E467,INDEX(RestSAF!D$2:D$251,MATCH(RestSA!$C467,RestSAF!$A$2:$A$251,0))),NA())</f>
        <v>125552.076601291</v>
      </c>
      <c r="J467" s="25">
        <f>IFERROR(IF(AND(ISERROR($E468),ISERROR(INDEX(RestSAF!F$2:F$251,MATCH(RestSA!$C467,RestSAF!$A$2:$A$251,0)))),$E467,INDEX(RestSAF!F$2:F$251,MATCH(RestSA!$C467,RestSAF!$A$2:$A$251,0))),NA())</f>
        <v>134400.493533295</v>
      </c>
      <c r="K467" s="25">
        <f t="shared" si="41"/>
        <v>117194.547866343</v>
      </c>
      <c r="L467" s="26">
        <f t="shared" si="42"/>
        <v>125552.076601291</v>
      </c>
      <c r="M467" s="25">
        <f t="shared" si="43"/>
        <v>134400.493533295</v>
      </c>
      <c r="N467" s="56">
        <f>M467/GrocerySA!I467</f>
        <v>1.458509554530895</v>
      </c>
      <c r="O467" s="25">
        <f>K467+GrocerySA!K467</f>
        <v>217171.7177093261</v>
      </c>
      <c r="P467" s="26">
        <f>L467+GrocerySA!L467</f>
        <v>233357.21293389163</v>
      </c>
      <c r="Q467" s="25">
        <f>M467+GrocerySA!M467</f>
        <v>257861.56284512999</v>
      </c>
      <c r="R467" s="56" t="e">
        <f>E467+GrocerySA!E467</f>
        <v>#N/A</v>
      </c>
    </row>
    <row r="468" spans="1:18" x14ac:dyDescent="0.25">
      <c r="A468" s="23">
        <f t="shared" si="39"/>
        <v>11</v>
      </c>
      <c r="B468" s="23">
        <f t="shared" si="40"/>
        <v>2030</v>
      </c>
      <c r="C468" s="23">
        <v>467</v>
      </c>
      <c r="D468" s="24">
        <v>47788</v>
      </c>
      <c r="E468" s="25" t="e">
        <f>IF(ISBLANK(table!G468),NA(),table!G468)</f>
        <v>#N/A</v>
      </c>
      <c r="F468" s="25">
        <f>IFERROR(IF(AND(ISERROR($E469),ISERROR(INDEX(RestSAF!E$2:E$251,MATCH(RestSA!$C468,RestSAF!$A$2:$A$251,0)))),$E468,INDEX(RestSAF!E$2:E$251,MATCH(RestSA!$C468,RestSAF!$A$2:$A$251,0))),NA())</f>
        <v>83336.950493816505</v>
      </c>
      <c r="G468" s="25">
        <f>IFERROR(IF(AND(ISERROR($E469),ISERROR(INDEX(RestSAF!C$2:C$251,MATCH(RestSA!$C468,RestSAF!$A$2:$A$251,0)))),$E468,INDEX(RestSAF!C$2:C$251,MATCH(RestSA!$C468,RestSAF!$A$2:$A$251,0))),NA())</f>
        <v>92231.904007553894</v>
      </c>
      <c r="H468" s="26">
        <f>IFERROR(IF(AND(ISERROR($E469),ISERROR(INDEX(RestSAF!B$2:B$251,MATCH(RestSA!$C468,RestSAF!$A$2:$A$251,0)))),$E468,INDEX(RestSAF!B$2:B$251,MATCH(RestSA!$C468,RestSAF!$A$2:$A$251,0))),NA())</f>
        <v>109034.871172949</v>
      </c>
      <c r="I468" s="25">
        <f>IFERROR(IF(AND(ISERROR($E469),ISERROR(INDEX(RestSAF!D$2:D$251,MATCH(RestSA!$C468,RestSAF!$A$2:$A$251,0)))),$E468,INDEX(RestSAF!D$2:D$251,MATCH(RestSA!$C468,RestSAF!$A$2:$A$251,0))),NA())</f>
        <v>125837.838338343</v>
      </c>
      <c r="J468" s="25">
        <f>IFERROR(IF(AND(ISERROR($E469),ISERROR(INDEX(RestSAF!F$2:F$251,MATCH(RestSA!$C468,RestSAF!$A$2:$A$251,0)))),$E468,INDEX(RestSAF!F$2:F$251,MATCH(RestSA!$C468,RestSAF!$A$2:$A$251,0))),NA())</f>
        <v>134732.79185208099</v>
      </c>
      <c r="K468" s="25">
        <f t="shared" si="41"/>
        <v>117436.354755646</v>
      </c>
      <c r="L468" s="26">
        <f t="shared" si="42"/>
        <v>125837.838338343</v>
      </c>
      <c r="M468" s="25">
        <f t="shared" si="43"/>
        <v>134732.79185208099</v>
      </c>
      <c r="N468" s="56">
        <f>M468/GrocerySA!I468</f>
        <v>1.4596715909964695</v>
      </c>
      <c r="O468" s="25">
        <f>K468+GrocerySA!K468</f>
        <v>217680.91439477439</v>
      </c>
      <c r="P468" s="26">
        <f>L468+GrocerySA!L468</f>
        <v>234023.46093752643</v>
      </c>
      <c r="Q468" s="25">
        <f>M468+GrocerySA!M468</f>
        <v>258800.54037137399</v>
      </c>
      <c r="R468" s="56" t="e">
        <f>E468+GrocerySA!E468</f>
        <v>#N/A</v>
      </c>
    </row>
    <row r="469" spans="1:18" x14ac:dyDescent="0.25">
      <c r="A469" s="23">
        <f t="shared" si="39"/>
        <v>12</v>
      </c>
      <c r="B469" s="23">
        <f t="shared" si="40"/>
        <v>2030</v>
      </c>
      <c r="C469" s="23">
        <v>468</v>
      </c>
      <c r="D469" s="24">
        <v>47818</v>
      </c>
      <c r="E469" s="25" t="e">
        <f>IF(ISBLANK(table!G469),NA(),table!G469)</f>
        <v>#N/A</v>
      </c>
      <c r="F469" s="25">
        <f>IFERROR(IF(AND(ISERROR($E470),ISERROR(INDEX(RestSAF!E$2:E$251,MATCH(RestSA!$C469,RestSAF!$A$2:$A$251,0)))),$E469,INDEX(RestSAF!E$2:E$251,MATCH(RestSA!$C469,RestSAF!$A$2:$A$251,0))),NA())</f>
        <v>83401.056226158398</v>
      </c>
      <c r="G469" s="25">
        <f>IFERROR(IF(AND(ISERROR($E470),ISERROR(INDEX(RestSAF!C$2:C$251,MATCH(RestSA!$C469,RestSAF!$A$2:$A$251,0)))),$E469,INDEX(RestSAF!C$2:C$251,MATCH(RestSA!$C469,RestSAF!$A$2:$A$251,0))),NA())</f>
        <v>92342.304118359505</v>
      </c>
      <c r="H469" s="26">
        <f>IFERROR(IF(AND(ISERROR($E470),ISERROR(INDEX(RestSAF!B$2:B$251,MATCH(RestSA!$C469,RestSAF!$A$2:$A$251,0)))),$E469,INDEX(RestSAF!B$2:B$251,MATCH(RestSA!$C469,RestSAF!$A$2:$A$251,0))),NA())</f>
        <v>109232.723446384</v>
      </c>
      <c r="I469" s="25">
        <f>IFERROR(IF(AND(ISERROR($E470),ISERROR(INDEX(RestSAF!D$2:D$251,MATCH(RestSA!$C469,RestSAF!$A$2:$A$251,0)))),$E469,INDEX(RestSAF!D$2:D$251,MATCH(RestSA!$C469,RestSAF!$A$2:$A$251,0))),NA())</f>
        <v>126123.142774408</v>
      </c>
      <c r="J469" s="25">
        <f>IFERROR(IF(AND(ISERROR($E470),ISERROR(INDEX(RestSAF!F$2:F$251,MATCH(RestSA!$C469,RestSAF!$A$2:$A$251,0)))),$E469,INDEX(RestSAF!F$2:F$251,MATCH(RestSA!$C469,RestSAF!$A$2:$A$251,0))),NA())</f>
        <v>135064.39066660899</v>
      </c>
      <c r="K469" s="25">
        <f t="shared" si="41"/>
        <v>117677.933110396</v>
      </c>
      <c r="L469" s="26">
        <f t="shared" si="42"/>
        <v>126123.142774408</v>
      </c>
      <c r="M469" s="25">
        <f t="shared" si="43"/>
        <v>135064.39066660899</v>
      </c>
      <c r="N469" s="56">
        <f>M469/GrocerySA!I469</f>
        <v>1.4608404289646595</v>
      </c>
      <c r="O469" s="25">
        <f>K469+GrocerySA!K469</f>
        <v>218189.30515711126</v>
      </c>
      <c r="P469" s="26">
        <f>L469+GrocerySA!L469</f>
        <v>234689.25164017477</v>
      </c>
      <c r="Q469" s="25">
        <f>M469+GrocerySA!M469</f>
        <v>259739.973170479</v>
      </c>
      <c r="R469" s="56" t="e">
        <f>E469+GrocerySA!E469</f>
        <v>#N/A</v>
      </c>
    </row>
    <row r="470" spans="1:18" x14ac:dyDescent="0.25">
      <c r="A470" s="23"/>
      <c r="B470" s="23"/>
      <c r="C470" s="23"/>
      <c r="D470" s="24"/>
      <c r="E470" s="25"/>
      <c r="F470" s="25"/>
      <c r="G470" s="25"/>
      <c r="H470" s="26"/>
      <c r="I470" s="25"/>
      <c r="J470" s="25"/>
      <c r="K470" s="25"/>
      <c r="L470" s="26"/>
      <c r="M470" s="25"/>
      <c r="N470" s="56"/>
      <c r="O470" s="25"/>
      <c r="P470" s="26"/>
      <c r="Q470" s="25"/>
      <c r="R470" s="56"/>
    </row>
    <row r="471" spans="1:18" x14ac:dyDescent="0.25">
      <c r="A471" s="23"/>
      <c r="B471" s="23"/>
      <c r="C471" s="23"/>
      <c r="D471" s="24"/>
      <c r="E471" s="25"/>
      <c r="F471" s="25"/>
      <c r="G471" s="25"/>
      <c r="H471" s="26"/>
      <c r="I471" s="25"/>
      <c r="J471" s="25"/>
      <c r="K471" s="25"/>
      <c r="L471" s="26"/>
      <c r="M471" s="25"/>
      <c r="N471" s="56"/>
      <c r="O471" s="25"/>
      <c r="P471" s="26"/>
      <c r="Q471" s="25"/>
      <c r="R471" s="56"/>
    </row>
    <row r="472" spans="1:18" x14ac:dyDescent="0.25">
      <c r="A472" s="23"/>
      <c r="B472" s="23"/>
      <c r="C472" s="23"/>
      <c r="D472" s="24"/>
      <c r="E472" s="25"/>
      <c r="F472" s="25"/>
      <c r="G472" s="25"/>
      <c r="H472" s="26"/>
      <c r="I472" s="25"/>
      <c r="J472" s="25"/>
      <c r="K472" s="25"/>
      <c r="L472" s="26"/>
      <c r="M472" s="25"/>
      <c r="N472" s="56"/>
      <c r="O472" s="25"/>
      <c r="P472" s="26"/>
      <c r="Q472" s="25"/>
      <c r="R472" s="56"/>
    </row>
    <row r="473" spans="1:18" x14ac:dyDescent="0.25">
      <c r="A473" s="23"/>
      <c r="B473" s="23"/>
      <c r="C473" s="23"/>
      <c r="D473" s="24"/>
      <c r="E473" s="25"/>
      <c r="F473" s="25"/>
      <c r="G473" s="25"/>
      <c r="H473" s="26"/>
      <c r="I473" s="25"/>
      <c r="J473" s="25"/>
      <c r="K473" s="25"/>
      <c r="L473" s="26"/>
      <c r="M473" s="25"/>
      <c r="N473" s="56"/>
      <c r="O473" s="25"/>
      <c r="P473" s="26"/>
      <c r="Q473" s="25"/>
      <c r="R473" s="56"/>
    </row>
    <row r="474" spans="1:18" x14ac:dyDescent="0.25">
      <c r="A474" s="23"/>
      <c r="B474" s="23"/>
      <c r="C474" s="23"/>
      <c r="D474" s="24"/>
      <c r="E474" s="25"/>
      <c r="F474" s="25"/>
      <c r="G474" s="25"/>
      <c r="H474" s="26"/>
      <c r="I474" s="25"/>
      <c r="J474" s="25"/>
      <c r="K474" s="25"/>
      <c r="L474" s="26"/>
      <c r="M474" s="25"/>
      <c r="N474" s="56"/>
      <c r="O474" s="25"/>
      <c r="P474" s="26"/>
      <c r="Q474" s="25"/>
      <c r="R474" s="56"/>
    </row>
    <row r="475" spans="1:18" x14ac:dyDescent="0.25">
      <c r="A475" s="23"/>
      <c r="B475" s="23"/>
      <c r="C475" s="23"/>
      <c r="D475" s="24"/>
      <c r="E475" s="25"/>
      <c r="F475" s="25"/>
      <c r="G475" s="25"/>
      <c r="H475" s="26"/>
      <c r="I475" s="25"/>
      <c r="J475" s="25"/>
      <c r="K475" s="25"/>
      <c r="L475" s="26"/>
      <c r="M475" s="25"/>
      <c r="N475" s="56"/>
      <c r="O475" s="25"/>
      <c r="P475" s="26"/>
      <c r="Q475" s="25"/>
      <c r="R475" s="56"/>
    </row>
    <row r="476" spans="1:18" x14ac:dyDescent="0.25">
      <c r="A476" s="23"/>
      <c r="B476" s="23"/>
      <c r="C476" s="23"/>
      <c r="D476" s="24"/>
      <c r="E476" s="25"/>
      <c r="F476" s="25"/>
      <c r="G476" s="25"/>
      <c r="H476" s="26"/>
      <c r="I476" s="25"/>
      <c r="J476" s="25"/>
      <c r="K476" s="25"/>
      <c r="L476" s="26"/>
      <c r="M476" s="25"/>
      <c r="N476" s="56"/>
      <c r="O476" s="25"/>
      <c r="P476" s="26"/>
      <c r="Q476" s="25"/>
      <c r="R476" s="56"/>
    </row>
    <row r="477" spans="1:18" x14ac:dyDescent="0.25">
      <c r="A477" s="23"/>
      <c r="B477" s="23"/>
      <c r="C477" s="23"/>
      <c r="D477" s="24"/>
      <c r="E477" s="25"/>
      <c r="F477" s="25"/>
      <c r="G477" s="25"/>
      <c r="H477" s="26"/>
      <c r="I477" s="25"/>
      <c r="J477" s="25"/>
      <c r="K477" s="25"/>
      <c r="L477" s="26"/>
      <c r="M477" s="25"/>
      <c r="N477" s="56"/>
      <c r="O477" s="25"/>
      <c r="P477" s="26"/>
      <c r="Q477" s="25"/>
      <c r="R477" s="56"/>
    </row>
    <row r="478" spans="1:18" x14ac:dyDescent="0.25">
      <c r="A478" s="23"/>
      <c r="B478" s="23"/>
      <c r="C478" s="23"/>
      <c r="D478" s="24"/>
      <c r="E478" s="25"/>
      <c r="F478" s="25"/>
      <c r="G478" s="25"/>
      <c r="H478" s="26"/>
      <c r="I478" s="25"/>
      <c r="J478" s="25"/>
      <c r="K478" s="25"/>
      <c r="L478" s="26"/>
      <c r="M478" s="25"/>
      <c r="N478" s="56"/>
      <c r="O478" s="25"/>
      <c r="P478" s="26"/>
      <c r="Q478" s="25"/>
      <c r="R478" s="56"/>
    </row>
    <row r="479" spans="1:18" x14ac:dyDescent="0.25">
      <c r="A479" s="23"/>
      <c r="B479" s="23"/>
      <c r="C479" s="23"/>
      <c r="D479" s="24"/>
      <c r="E479" s="25"/>
      <c r="F479" s="25"/>
      <c r="G479" s="25"/>
      <c r="H479" s="26"/>
      <c r="I479" s="25"/>
      <c r="J479" s="25"/>
      <c r="K479" s="25"/>
      <c r="L479" s="26"/>
      <c r="M479" s="25"/>
      <c r="N479" s="56"/>
      <c r="O479" s="25"/>
      <c r="P479" s="26"/>
      <c r="Q479" s="25"/>
      <c r="R479" s="56"/>
    </row>
    <row r="480" spans="1:18" x14ac:dyDescent="0.25">
      <c r="A480" s="23"/>
      <c r="B480" s="23"/>
      <c r="C480" s="23"/>
      <c r="D480" s="24"/>
      <c r="E480" s="25"/>
      <c r="F480" s="25"/>
      <c r="G480" s="25"/>
      <c r="H480" s="26"/>
      <c r="I480" s="25"/>
      <c r="J480" s="25"/>
      <c r="K480" s="25"/>
      <c r="L480" s="26"/>
      <c r="M480" s="25"/>
      <c r="N480" s="56"/>
      <c r="O480" s="25"/>
      <c r="P480" s="26"/>
      <c r="Q480" s="25"/>
      <c r="R480" s="56"/>
    </row>
    <row r="481" spans="1:18" x14ac:dyDescent="0.25">
      <c r="A481" s="23"/>
      <c r="B481" s="23"/>
      <c r="C481" s="23"/>
      <c r="D481" s="24"/>
      <c r="E481" s="25"/>
      <c r="F481" s="25"/>
      <c r="G481" s="25"/>
      <c r="H481" s="26"/>
      <c r="I481" s="25"/>
      <c r="J481" s="25"/>
      <c r="K481" s="25"/>
      <c r="L481" s="26"/>
      <c r="M481" s="25"/>
      <c r="N481" s="56"/>
      <c r="O481" s="25"/>
      <c r="P481" s="26"/>
      <c r="Q481" s="25"/>
      <c r="R481" s="56"/>
    </row>
    <row r="482" spans="1:18" x14ac:dyDescent="0.25">
      <c r="A482" s="23"/>
      <c r="B482" s="23"/>
      <c r="C482" s="23"/>
      <c r="D482" s="24"/>
      <c r="E482" s="25"/>
      <c r="F482" s="25"/>
      <c r="G482" s="25"/>
      <c r="H482" s="26"/>
      <c r="I482" s="25"/>
      <c r="J482" s="25"/>
      <c r="K482" s="25"/>
      <c r="L482" s="26"/>
      <c r="M482" s="25"/>
      <c r="N482" s="56"/>
      <c r="O482" s="25"/>
      <c r="P482" s="26"/>
      <c r="Q482" s="25"/>
      <c r="R482" s="56"/>
    </row>
    <row r="483" spans="1:18" x14ac:dyDescent="0.25">
      <c r="A483" s="23"/>
      <c r="B483" s="23"/>
      <c r="C483" s="23"/>
      <c r="D483" s="24"/>
      <c r="E483" s="25"/>
      <c r="F483" s="25"/>
      <c r="G483" s="25"/>
      <c r="H483" s="26"/>
      <c r="I483" s="25"/>
      <c r="J483" s="25"/>
      <c r="K483" s="25"/>
      <c r="L483" s="26"/>
      <c r="M483" s="25"/>
      <c r="N483" s="56"/>
      <c r="O483" s="25"/>
      <c r="P483" s="26"/>
      <c r="Q483" s="25"/>
      <c r="R483" s="56"/>
    </row>
    <row r="484" spans="1:18" x14ac:dyDescent="0.25">
      <c r="A484" s="23"/>
      <c r="B484" s="23"/>
      <c r="C484" s="23"/>
      <c r="D484" s="24"/>
      <c r="E484" s="25"/>
      <c r="F484" s="25"/>
      <c r="G484" s="25"/>
      <c r="H484" s="26"/>
      <c r="I484" s="25"/>
      <c r="J484" s="25"/>
      <c r="K484" s="25"/>
      <c r="L484" s="26"/>
      <c r="M484" s="25"/>
      <c r="N484" s="56"/>
      <c r="O484" s="25"/>
      <c r="P484" s="26"/>
      <c r="Q484" s="25"/>
      <c r="R484" s="56"/>
    </row>
    <row r="485" spans="1:18" x14ac:dyDescent="0.25">
      <c r="A485" s="23"/>
      <c r="B485" s="23"/>
      <c r="C485" s="23"/>
      <c r="D485" s="24"/>
      <c r="E485" s="25"/>
      <c r="F485" s="25"/>
      <c r="G485" s="25"/>
      <c r="H485" s="26"/>
      <c r="I485" s="25"/>
      <c r="J485" s="25"/>
      <c r="K485" s="25"/>
      <c r="L485" s="26"/>
      <c r="M485" s="25"/>
      <c r="N485" s="56"/>
      <c r="O485" s="25"/>
      <c r="P485" s="26"/>
      <c r="Q485" s="25"/>
      <c r="R485" s="56"/>
    </row>
    <row r="486" spans="1:18" x14ac:dyDescent="0.25">
      <c r="A486" s="23"/>
      <c r="B486" s="23"/>
      <c r="C486" s="23"/>
      <c r="D486" s="24"/>
      <c r="E486" s="25"/>
      <c r="F486" s="25"/>
      <c r="G486" s="25"/>
      <c r="H486" s="26"/>
      <c r="I486" s="25"/>
      <c r="J486" s="25"/>
      <c r="K486" s="25"/>
      <c r="L486" s="26"/>
      <c r="M486" s="25"/>
      <c r="N486" s="56"/>
      <c r="O486" s="25"/>
      <c r="P486" s="26"/>
      <c r="Q486" s="25"/>
      <c r="R486" s="56"/>
    </row>
    <row r="487" spans="1:18" x14ac:dyDescent="0.25">
      <c r="A487" s="23"/>
      <c r="B487" s="23"/>
      <c r="C487" s="23"/>
      <c r="D487" s="24"/>
      <c r="E487" s="25"/>
      <c r="F487" s="25"/>
      <c r="G487" s="25"/>
      <c r="H487" s="26"/>
      <c r="I487" s="25"/>
      <c r="J487" s="25"/>
      <c r="K487" s="25"/>
      <c r="L487" s="26"/>
      <c r="M487" s="25"/>
      <c r="N487" s="56"/>
      <c r="O487" s="25"/>
      <c r="P487" s="26"/>
      <c r="Q487" s="25"/>
      <c r="R487" s="56"/>
    </row>
    <row r="488" spans="1:18" x14ac:dyDescent="0.25">
      <c r="A488" s="23"/>
      <c r="B488" s="23"/>
      <c r="C488" s="23"/>
      <c r="D488" s="24"/>
      <c r="E488" s="25"/>
      <c r="F488" s="25"/>
      <c r="G488" s="25"/>
      <c r="H488" s="26"/>
      <c r="I488" s="25"/>
      <c r="J488" s="25"/>
      <c r="K488" s="25"/>
      <c r="L488" s="26"/>
      <c r="M488" s="25"/>
      <c r="N488" s="56"/>
      <c r="O488" s="25"/>
      <c r="P488" s="26"/>
      <c r="Q488" s="25"/>
      <c r="R488" s="56"/>
    </row>
    <row r="489" spans="1:18" x14ac:dyDescent="0.25">
      <c r="A489" s="23"/>
      <c r="B489" s="23"/>
      <c r="C489" s="23"/>
      <c r="D489" s="24"/>
      <c r="E489" s="25"/>
      <c r="F489" s="25"/>
      <c r="G489" s="25"/>
      <c r="H489" s="26"/>
      <c r="I489" s="25"/>
      <c r="J489" s="25"/>
      <c r="K489" s="25"/>
      <c r="L489" s="26"/>
      <c r="M489" s="25"/>
      <c r="N489" s="56"/>
      <c r="O489" s="25"/>
      <c r="P489" s="26"/>
      <c r="Q489" s="25"/>
      <c r="R489" s="56"/>
    </row>
    <row r="490" spans="1:18" x14ac:dyDescent="0.25">
      <c r="A490" s="23"/>
      <c r="B490" s="23"/>
      <c r="C490" s="23"/>
      <c r="D490" s="24"/>
      <c r="E490" s="25"/>
      <c r="F490" s="25"/>
      <c r="G490" s="25"/>
      <c r="H490" s="26"/>
      <c r="I490" s="25"/>
      <c r="J490" s="25"/>
      <c r="K490" s="25"/>
      <c r="L490" s="26"/>
      <c r="M490" s="25"/>
      <c r="N490" s="56"/>
      <c r="O490" s="25"/>
      <c r="P490" s="26"/>
      <c r="Q490" s="25"/>
      <c r="R490" s="56"/>
    </row>
    <row r="491" spans="1:18" x14ac:dyDescent="0.25">
      <c r="A491" s="23"/>
      <c r="B491" s="23"/>
      <c r="C491" s="23"/>
      <c r="D491" s="24"/>
      <c r="E491" s="25"/>
      <c r="F491" s="25"/>
      <c r="G491" s="25"/>
      <c r="H491" s="26"/>
      <c r="I491" s="25"/>
      <c r="J491" s="25"/>
      <c r="K491" s="25"/>
      <c r="L491" s="26"/>
      <c r="M491" s="25"/>
      <c r="N491" s="56"/>
      <c r="O491" s="25"/>
      <c r="P491" s="26"/>
      <c r="Q491" s="25"/>
      <c r="R491" s="56"/>
    </row>
    <row r="492" spans="1:18" x14ac:dyDescent="0.25">
      <c r="A492" s="23"/>
      <c r="B492" s="23"/>
      <c r="C492" s="23"/>
      <c r="D492" s="24"/>
      <c r="E492" s="25"/>
      <c r="F492" s="25"/>
      <c r="G492" s="25"/>
      <c r="H492" s="26"/>
      <c r="I492" s="25"/>
      <c r="J492" s="25"/>
      <c r="K492" s="25"/>
      <c r="L492" s="26"/>
      <c r="M492" s="25"/>
      <c r="N492" s="56"/>
      <c r="O492" s="25"/>
      <c r="P492" s="26"/>
      <c r="Q492" s="25"/>
      <c r="R492" s="56"/>
    </row>
    <row r="493" spans="1:18" x14ac:dyDescent="0.25">
      <c r="A493" s="23"/>
      <c r="B493" s="23"/>
      <c r="C493" s="23"/>
      <c r="D493" s="24"/>
      <c r="E493" s="25"/>
      <c r="F493" s="25"/>
      <c r="G493" s="25"/>
      <c r="H493" s="26"/>
      <c r="I493" s="25"/>
      <c r="J493" s="25"/>
      <c r="K493" s="25"/>
      <c r="L493" s="26"/>
      <c r="M493" s="25"/>
      <c r="N493" s="56"/>
      <c r="O493" s="25"/>
      <c r="P493" s="26"/>
      <c r="Q493" s="25"/>
      <c r="R493" s="56"/>
    </row>
    <row r="494" spans="1:18" x14ac:dyDescent="0.25">
      <c r="A494" s="23"/>
      <c r="B494" s="23"/>
      <c r="C494" s="23"/>
      <c r="D494" s="24"/>
      <c r="E494" s="25"/>
      <c r="F494" s="25"/>
      <c r="G494" s="25"/>
      <c r="H494" s="26"/>
      <c r="I494" s="25"/>
      <c r="J494" s="25"/>
      <c r="K494" s="25"/>
      <c r="L494" s="26"/>
      <c r="M494" s="25"/>
      <c r="N494" s="56"/>
      <c r="O494" s="25"/>
      <c r="P494" s="26"/>
      <c r="Q494" s="25"/>
      <c r="R494" s="56"/>
    </row>
    <row r="495" spans="1:18" x14ac:dyDescent="0.25">
      <c r="A495" s="23"/>
      <c r="B495" s="23"/>
      <c r="C495" s="23"/>
      <c r="D495" s="24"/>
      <c r="E495" s="25"/>
      <c r="F495" s="25"/>
      <c r="G495" s="25"/>
      <c r="H495" s="26"/>
      <c r="I495" s="25"/>
      <c r="J495" s="25"/>
      <c r="K495" s="25"/>
      <c r="L495" s="26"/>
      <c r="M495" s="25"/>
      <c r="N495" s="56"/>
      <c r="O495" s="25"/>
      <c r="P495" s="26"/>
      <c r="Q495" s="25"/>
      <c r="R495" s="56"/>
    </row>
    <row r="496" spans="1:18" x14ac:dyDescent="0.25">
      <c r="A496" s="23"/>
      <c r="B496" s="23"/>
      <c r="C496" s="23"/>
      <c r="D496" s="24"/>
      <c r="E496" s="25"/>
      <c r="F496" s="25"/>
      <c r="G496" s="25"/>
      <c r="H496" s="26"/>
      <c r="I496" s="25"/>
      <c r="J496" s="25"/>
      <c r="K496" s="25"/>
      <c r="L496" s="26"/>
      <c r="M496" s="25"/>
      <c r="N496" s="56"/>
      <c r="O496" s="25"/>
      <c r="P496" s="26"/>
      <c r="Q496" s="25"/>
      <c r="R496" s="56"/>
    </row>
    <row r="497" spans="1:18" x14ac:dyDescent="0.25">
      <c r="A497" s="23"/>
      <c r="B497" s="23"/>
      <c r="C497" s="23"/>
      <c r="D497" s="24"/>
      <c r="E497" s="25"/>
      <c r="F497" s="25"/>
      <c r="G497" s="25"/>
      <c r="H497" s="26"/>
      <c r="I497" s="25"/>
      <c r="J497" s="25"/>
      <c r="K497" s="25"/>
      <c r="L497" s="26"/>
      <c r="M497" s="25"/>
      <c r="N497" s="56"/>
      <c r="O497" s="25"/>
      <c r="P497" s="26"/>
      <c r="Q497" s="25"/>
      <c r="R497" s="56"/>
    </row>
    <row r="498" spans="1:18" x14ac:dyDescent="0.25">
      <c r="A498" s="23"/>
      <c r="B498" s="23"/>
      <c r="C498" s="23"/>
      <c r="D498" s="24"/>
      <c r="E498" s="25"/>
      <c r="F498" s="25"/>
      <c r="G498" s="25"/>
      <c r="H498" s="26"/>
      <c r="I498" s="25"/>
      <c r="J498" s="25"/>
      <c r="K498" s="25"/>
      <c r="L498" s="26"/>
      <c r="M498" s="25"/>
      <c r="N498" s="56"/>
      <c r="O498" s="25"/>
      <c r="P498" s="26"/>
      <c r="Q498" s="25"/>
      <c r="R498" s="56"/>
    </row>
    <row r="499" spans="1:18" x14ac:dyDescent="0.25">
      <c r="A499" s="23"/>
      <c r="B499" s="23"/>
      <c r="C499" s="23"/>
      <c r="D499" s="24"/>
      <c r="E499" s="25"/>
      <c r="F499" s="25"/>
      <c r="G499" s="25"/>
      <c r="H499" s="26"/>
      <c r="I499" s="25"/>
      <c r="J499" s="25"/>
      <c r="K499" s="25"/>
      <c r="L499" s="26"/>
      <c r="M499" s="25"/>
      <c r="N499" s="56"/>
      <c r="O499" s="25"/>
      <c r="P499" s="26"/>
      <c r="Q499" s="25"/>
      <c r="R499" s="56"/>
    </row>
    <row r="500" spans="1:18" x14ac:dyDescent="0.25">
      <c r="A500" s="23"/>
      <c r="B500" s="23"/>
      <c r="C500" s="23"/>
      <c r="D500" s="24"/>
      <c r="E500" s="25"/>
      <c r="F500" s="25"/>
      <c r="G500" s="25"/>
      <c r="H500" s="26"/>
      <c r="I500" s="25"/>
      <c r="J500" s="25"/>
      <c r="K500" s="25"/>
      <c r="L500" s="26"/>
      <c r="M500" s="25"/>
      <c r="N500" s="56"/>
      <c r="O500" s="25"/>
      <c r="P500" s="26"/>
      <c r="Q500" s="25"/>
      <c r="R500" s="56"/>
    </row>
    <row r="501" spans="1:18" x14ac:dyDescent="0.25">
      <c r="A501" s="23"/>
      <c r="B501" s="23"/>
      <c r="C501" s="23"/>
      <c r="D501" s="24"/>
      <c r="E501" s="25"/>
      <c r="F501" s="25"/>
      <c r="G501" s="25"/>
      <c r="H501" s="26"/>
      <c r="I501" s="25"/>
      <c r="J501" s="25"/>
      <c r="K501" s="25"/>
      <c r="L501" s="26"/>
      <c r="M501" s="25"/>
      <c r="N501" s="56"/>
      <c r="O501" s="25"/>
      <c r="P501" s="26"/>
      <c r="Q501" s="25"/>
      <c r="R501" s="56"/>
    </row>
    <row r="502" spans="1:18" x14ac:dyDescent="0.25">
      <c r="A502" s="23"/>
      <c r="B502" s="23"/>
      <c r="C502" s="23"/>
      <c r="D502" s="24"/>
      <c r="E502" s="25"/>
      <c r="F502" s="25"/>
      <c r="G502" s="25"/>
      <c r="H502" s="26"/>
      <c r="I502" s="25"/>
      <c r="J502" s="25"/>
      <c r="K502" s="25"/>
      <c r="L502" s="26"/>
      <c r="M502" s="25"/>
      <c r="N502" s="56"/>
      <c r="O502" s="25"/>
      <c r="P502" s="26"/>
      <c r="Q502" s="25"/>
      <c r="R502" s="56"/>
    </row>
    <row r="503" spans="1:18" x14ac:dyDescent="0.25">
      <c r="A503" s="23"/>
      <c r="B503" s="23"/>
      <c r="C503" s="23"/>
      <c r="D503" s="24"/>
      <c r="E503" s="25"/>
      <c r="F503" s="25"/>
      <c r="G503" s="25"/>
      <c r="H503" s="26"/>
      <c r="I503" s="25"/>
      <c r="J503" s="25"/>
      <c r="K503" s="25"/>
      <c r="L503" s="26"/>
      <c r="M503" s="25"/>
      <c r="N503" s="56"/>
      <c r="O503" s="25"/>
      <c r="P503" s="26"/>
      <c r="Q503" s="25"/>
      <c r="R503" s="56"/>
    </row>
    <row r="504" spans="1:18" x14ac:dyDescent="0.25">
      <c r="A504" s="23"/>
      <c r="B504" s="23"/>
      <c r="C504" s="23"/>
      <c r="D504" s="24"/>
      <c r="E504" s="25"/>
      <c r="F504" s="25"/>
      <c r="G504" s="25"/>
      <c r="H504" s="26"/>
      <c r="I504" s="25"/>
      <c r="J504" s="25"/>
      <c r="K504" s="25"/>
      <c r="L504" s="26"/>
      <c r="M504" s="25"/>
      <c r="N504" s="56"/>
      <c r="O504" s="25"/>
      <c r="P504" s="26"/>
      <c r="Q504" s="25"/>
      <c r="R504" s="56"/>
    </row>
    <row r="505" spans="1:18" x14ac:dyDescent="0.25">
      <c r="A505" s="23"/>
      <c r="B505" s="23"/>
      <c r="C505" s="23"/>
      <c r="D505" s="24"/>
      <c r="E505" s="25"/>
      <c r="F505" s="25"/>
      <c r="G505" s="25"/>
      <c r="H505" s="26"/>
      <c r="I505" s="25"/>
      <c r="J505" s="25"/>
      <c r="K505" s="25"/>
      <c r="L505" s="26"/>
      <c r="M505" s="25"/>
      <c r="N505" s="56"/>
      <c r="O505" s="25"/>
      <c r="P505" s="26"/>
      <c r="Q505" s="25"/>
      <c r="R505" s="56"/>
    </row>
    <row r="506" spans="1:18" x14ac:dyDescent="0.25">
      <c r="A506" s="23"/>
      <c r="B506" s="23"/>
      <c r="C506" s="23"/>
      <c r="D506" s="24"/>
      <c r="E506" s="25"/>
      <c r="F506" s="25"/>
      <c r="G506" s="25"/>
      <c r="H506" s="26"/>
      <c r="I506" s="25"/>
      <c r="J506" s="25"/>
      <c r="K506" s="25"/>
      <c r="L506" s="26"/>
      <c r="M506" s="25"/>
      <c r="N506" s="56"/>
      <c r="O506" s="25"/>
      <c r="P506" s="26"/>
      <c r="Q506" s="25"/>
      <c r="R506" s="56"/>
    </row>
    <row r="507" spans="1:18" x14ac:dyDescent="0.25">
      <c r="A507" s="23"/>
      <c r="B507" s="23"/>
      <c r="C507" s="23"/>
      <c r="D507" s="24"/>
      <c r="E507" s="25"/>
      <c r="F507" s="25"/>
      <c r="G507" s="25"/>
      <c r="H507" s="26"/>
      <c r="I507" s="25"/>
      <c r="J507" s="25"/>
      <c r="K507" s="25"/>
      <c r="L507" s="26"/>
      <c r="M507" s="25"/>
      <c r="N507" s="56"/>
      <c r="O507" s="25"/>
      <c r="P507" s="26"/>
      <c r="Q507" s="25"/>
      <c r="R507" s="56"/>
    </row>
    <row r="508" spans="1:18" x14ac:dyDescent="0.25">
      <c r="A508" s="23"/>
      <c r="B508" s="23"/>
      <c r="C508" s="23"/>
      <c r="D508" s="24"/>
      <c r="E508" s="25"/>
      <c r="F508" s="25"/>
      <c r="G508" s="25"/>
      <c r="H508" s="26"/>
      <c r="I508" s="25"/>
      <c r="J508" s="25"/>
      <c r="K508" s="25"/>
      <c r="L508" s="26"/>
      <c r="M508" s="25"/>
      <c r="N508" s="56"/>
      <c r="O508" s="25"/>
      <c r="P508" s="26"/>
      <c r="Q508" s="25"/>
      <c r="R508" s="56"/>
    </row>
    <row r="509" spans="1:18" x14ac:dyDescent="0.25">
      <c r="A509" s="23"/>
      <c r="B509" s="23"/>
      <c r="C509" s="23"/>
      <c r="D509" s="24"/>
      <c r="E509" s="25"/>
      <c r="F509" s="25"/>
      <c r="G509" s="25"/>
      <c r="H509" s="26"/>
      <c r="I509" s="25"/>
      <c r="J509" s="25"/>
      <c r="K509" s="25"/>
      <c r="L509" s="26"/>
      <c r="M509" s="25"/>
      <c r="N509" s="56"/>
      <c r="O509" s="25"/>
      <c r="P509" s="26"/>
      <c r="Q509" s="25"/>
      <c r="R509" s="56"/>
    </row>
    <row r="510" spans="1:18" x14ac:dyDescent="0.25">
      <c r="A510" s="23"/>
      <c r="B510" s="23"/>
      <c r="C510" s="23"/>
      <c r="D510" s="24"/>
      <c r="E510" s="25"/>
      <c r="F510" s="25"/>
      <c r="G510" s="25"/>
      <c r="H510" s="26"/>
      <c r="I510" s="25"/>
      <c r="J510" s="25"/>
      <c r="K510" s="25"/>
      <c r="L510" s="26"/>
      <c r="M510" s="25"/>
      <c r="N510" s="56"/>
      <c r="O510" s="25"/>
      <c r="P510" s="26"/>
      <c r="Q510" s="25"/>
      <c r="R510" s="56"/>
    </row>
    <row r="511" spans="1:18" x14ac:dyDescent="0.25">
      <c r="A511" s="23"/>
      <c r="B511" s="23"/>
      <c r="C511" s="23"/>
      <c r="D511" s="24"/>
      <c r="E511" s="25"/>
      <c r="F511" s="25"/>
      <c r="G511" s="25"/>
      <c r="H511" s="26"/>
      <c r="I511" s="25"/>
      <c r="J511" s="25"/>
      <c r="K511" s="25"/>
      <c r="L511" s="26"/>
      <c r="M511" s="25"/>
      <c r="N511" s="56"/>
      <c r="O511" s="25"/>
      <c r="P511" s="26"/>
      <c r="Q511" s="25"/>
      <c r="R511" s="56"/>
    </row>
    <row r="512" spans="1:18" x14ac:dyDescent="0.25">
      <c r="A512" s="23"/>
      <c r="B512" s="23"/>
      <c r="C512" s="23"/>
      <c r="D512" s="24"/>
      <c r="E512" s="25"/>
      <c r="F512" s="25"/>
      <c r="G512" s="25"/>
      <c r="H512" s="26"/>
      <c r="I512" s="25"/>
      <c r="J512" s="25"/>
      <c r="K512" s="25"/>
      <c r="L512" s="26"/>
      <c r="M512" s="25"/>
      <c r="N512" s="56"/>
      <c r="O512" s="25"/>
      <c r="P512" s="26"/>
      <c r="Q512" s="25"/>
      <c r="R512" s="56"/>
    </row>
    <row r="513" spans="1:18" x14ac:dyDescent="0.25">
      <c r="A513" s="23"/>
      <c r="B513" s="23"/>
      <c r="C513" s="23"/>
      <c r="D513" s="24"/>
      <c r="E513" s="25"/>
      <c r="F513" s="25"/>
      <c r="G513" s="25"/>
      <c r="H513" s="26"/>
      <c r="I513" s="25"/>
      <c r="J513" s="25"/>
      <c r="K513" s="25"/>
      <c r="L513" s="26"/>
      <c r="M513" s="25"/>
      <c r="N513" s="56"/>
      <c r="O513" s="25"/>
      <c r="P513" s="26"/>
      <c r="Q513" s="25"/>
      <c r="R513" s="56"/>
    </row>
    <row r="514" spans="1:18" x14ac:dyDescent="0.25">
      <c r="A514" s="23"/>
      <c r="B514" s="23"/>
      <c r="C514" s="23"/>
      <c r="D514" s="24"/>
      <c r="E514" s="25"/>
      <c r="F514" s="25"/>
      <c r="G514" s="25"/>
      <c r="H514" s="26"/>
      <c r="I514" s="25"/>
      <c r="J514" s="25"/>
      <c r="K514" s="25"/>
      <c r="L514" s="26"/>
      <c r="M514" s="25"/>
      <c r="N514" s="56"/>
      <c r="O514" s="25"/>
      <c r="P514" s="26"/>
      <c r="Q514" s="25"/>
      <c r="R514" s="56"/>
    </row>
    <row r="515" spans="1:18" x14ac:dyDescent="0.25">
      <c r="A515" s="23"/>
      <c r="B515" s="23"/>
      <c r="C515" s="23"/>
      <c r="D515" s="24"/>
      <c r="E515" s="25"/>
      <c r="F515" s="25"/>
      <c r="G515" s="25"/>
      <c r="H515" s="26"/>
      <c r="I515" s="25"/>
      <c r="J515" s="25"/>
      <c r="K515" s="25"/>
      <c r="L515" s="26"/>
      <c r="M515" s="25"/>
      <c r="N515" s="56"/>
      <c r="O515" s="25"/>
      <c r="P515" s="26"/>
      <c r="Q515" s="25"/>
      <c r="R515" s="56"/>
    </row>
    <row r="516" spans="1:18" x14ac:dyDescent="0.25">
      <c r="A516" s="23"/>
      <c r="B516" s="23"/>
      <c r="C516" s="23"/>
      <c r="D516" s="24"/>
      <c r="E516" s="25"/>
      <c r="F516" s="25"/>
      <c r="G516" s="25"/>
      <c r="H516" s="26"/>
      <c r="I516" s="25"/>
      <c r="J516" s="25"/>
      <c r="K516" s="25"/>
      <c r="L516" s="26"/>
      <c r="M516" s="25"/>
      <c r="N516" s="56"/>
      <c r="O516" s="25"/>
      <c r="P516" s="26"/>
      <c r="Q516" s="25"/>
      <c r="R516" s="56"/>
    </row>
    <row r="517" spans="1:18" x14ac:dyDescent="0.25">
      <c r="A517" s="23"/>
      <c r="B517" s="23"/>
      <c r="C517" s="23"/>
      <c r="D517" s="24"/>
      <c r="E517" s="25"/>
      <c r="F517" s="25"/>
      <c r="G517" s="25"/>
      <c r="H517" s="26"/>
      <c r="I517" s="25"/>
      <c r="J517" s="25"/>
      <c r="K517" s="25"/>
      <c r="L517" s="26"/>
      <c r="M517" s="25"/>
      <c r="N517" s="56"/>
      <c r="O517" s="25"/>
      <c r="P517" s="26"/>
      <c r="Q517" s="25"/>
      <c r="R517" s="56"/>
    </row>
    <row r="518" spans="1:18" x14ac:dyDescent="0.25">
      <c r="A518" s="23"/>
      <c r="B518" s="23"/>
      <c r="C518" s="23"/>
      <c r="D518" s="24"/>
      <c r="E518" s="25"/>
      <c r="F518" s="25"/>
      <c r="G518" s="25"/>
      <c r="H518" s="26"/>
      <c r="I518" s="25"/>
      <c r="J518" s="25"/>
      <c r="K518" s="25"/>
      <c r="L518" s="26"/>
      <c r="M518" s="25"/>
      <c r="N518" s="56"/>
      <c r="O518" s="25"/>
      <c r="P518" s="26"/>
      <c r="Q518" s="25"/>
      <c r="R518" s="56"/>
    </row>
    <row r="519" spans="1:18" x14ac:dyDescent="0.25">
      <c r="A519" s="23"/>
      <c r="B519" s="23"/>
      <c r="C519" s="23"/>
      <c r="D519" s="24"/>
      <c r="E519" s="25"/>
      <c r="F519" s="25"/>
      <c r="G519" s="25"/>
      <c r="H519" s="26"/>
      <c r="I519" s="25"/>
      <c r="J519" s="25"/>
      <c r="K519" s="25"/>
      <c r="L519" s="26"/>
      <c r="M519" s="25"/>
      <c r="N519" s="56"/>
      <c r="O519" s="25"/>
      <c r="P519" s="26"/>
      <c r="Q519" s="25"/>
      <c r="R519" s="56"/>
    </row>
    <row r="520" spans="1:18" x14ac:dyDescent="0.25">
      <c r="A520" s="23"/>
      <c r="B520" s="23"/>
      <c r="C520" s="23"/>
      <c r="D520" s="24"/>
      <c r="E520" s="25"/>
      <c r="F520" s="25"/>
      <c r="G520" s="25"/>
      <c r="H520" s="26"/>
      <c r="I520" s="25"/>
      <c r="J520" s="25"/>
      <c r="K520" s="25"/>
      <c r="L520" s="26"/>
      <c r="M520" s="25"/>
      <c r="N520" s="56"/>
      <c r="O520" s="25"/>
      <c r="P520" s="26"/>
      <c r="Q520" s="25"/>
      <c r="R520" s="56"/>
    </row>
    <row r="521" spans="1:18" x14ac:dyDescent="0.25">
      <c r="A521" s="23"/>
      <c r="B521" s="23"/>
      <c r="C521" s="23"/>
      <c r="D521" s="24"/>
      <c r="E521" s="25"/>
      <c r="F521" s="25"/>
      <c r="G521" s="25"/>
      <c r="H521" s="26"/>
      <c r="I521" s="25"/>
      <c r="J521" s="25"/>
      <c r="K521" s="25"/>
      <c r="L521" s="26"/>
      <c r="M521" s="25"/>
      <c r="N521" s="56"/>
      <c r="O521" s="25"/>
      <c r="P521" s="26"/>
      <c r="Q521" s="25"/>
      <c r="R521" s="56"/>
    </row>
    <row r="522" spans="1:18" x14ac:dyDescent="0.25">
      <c r="A522" s="23"/>
      <c r="B522" s="23"/>
      <c r="C522" s="23"/>
      <c r="D522" s="24"/>
      <c r="E522" s="25"/>
      <c r="F522" s="25"/>
      <c r="G522" s="25"/>
      <c r="H522" s="26"/>
      <c r="I522" s="25"/>
      <c r="J522" s="25"/>
      <c r="K522" s="25"/>
      <c r="L522" s="26"/>
      <c r="M522" s="25"/>
      <c r="N522" s="56"/>
      <c r="O522" s="25"/>
      <c r="P522" s="26"/>
      <c r="Q522" s="25"/>
      <c r="R522" s="56"/>
    </row>
    <row r="523" spans="1:18" x14ac:dyDescent="0.25">
      <c r="A523" s="23"/>
      <c r="B523" s="23"/>
      <c r="C523" s="23"/>
      <c r="D523" s="24"/>
      <c r="E523" s="25"/>
      <c r="F523" s="25"/>
      <c r="G523" s="25"/>
      <c r="H523" s="26"/>
      <c r="I523" s="25"/>
      <c r="J523" s="25"/>
      <c r="K523" s="25"/>
      <c r="L523" s="26"/>
      <c r="M523" s="25"/>
      <c r="N523" s="56"/>
      <c r="O523" s="25"/>
      <c r="P523" s="26"/>
      <c r="Q523" s="25"/>
      <c r="R523" s="56"/>
    </row>
    <row r="524" spans="1:18" x14ac:dyDescent="0.25">
      <c r="A524" s="23"/>
      <c r="B524" s="23"/>
      <c r="C524" s="23"/>
      <c r="D524" s="24"/>
      <c r="E524" s="25"/>
      <c r="F524" s="25"/>
      <c r="G524" s="25"/>
      <c r="H524" s="26"/>
      <c r="I524" s="25"/>
      <c r="J524" s="25"/>
      <c r="K524" s="25"/>
      <c r="L524" s="26"/>
      <c r="M524" s="25"/>
      <c r="N524" s="56"/>
      <c r="O524" s="25"/>
      <c r="P524" s="26"/>
      <c r="Q524" s="25"/>
      <c r="R524" s="56"/>
    </row>
    <row r="525" spans="1:18" x14ac:dyDescent="0.25">
      <c r="A525" s="23"/>
      <c r="B525" s="23"/>
      <c r="C525" s="23"/>
      <c r="D525" s="24"/>
      <c r="E525" s="25"/>
      <c r="F525" s="25"/>
      <c r="G525" s="25"/>
      <c r="H525" s="26"/>
      <c r="I525" s="25"/>
      <c r="J525" s="25"/>
      <c r="K525" s="25"/>
      <c r="L525" s="26"/>
      <c r="M525" s="25"/>
      <c r="N525" s="56"/>
      <c r="O525" s="25"/>
      <c r="P525" s="26"/>
      <c r="Q525" s="25"/>
      <c r="R525" s="56"/>
    </row>
    <row r="526" spans="1:18" x14ac:dyDescent="0.25">
      <c r="A526" s="23"/>
      <c r="B526" s="23"/>
      <c r="C526" s="23"/>
      <c r="D526" s="24"/>
      <c r="E526" s="25"/>
      <c r="F526" s="25"/>
      <c r="G526" s="25"/>
      <c r="H526" s="26"/>
      <c r="I526" s="25"/>
      <c r="J526" s="25"/>
      <c r="K526" s="25"/>
      <c r="L526" s="26"/>
      <c r="M526" s="25"/>
      <c r="N526" s="56"/>
      <c r="O526" s="25"/>
      <c r="P526" s="26"/>
      <c r="Q526" s="25"/>
      <c r="R526" s="56"/>
    </row>
    <row r="527" spans="1:18" x14ac:dyDescent="0.25">
      <c r="A527" s="23"/>
      <c r="B527" s="23"/>
      <c r="C527" s="23"/>
      <c r="D527" s="24"/>
      <c r="E527" s="25"/>
      <c r="F527" s="25"/>
      <c r="G527" s="25"/>
      <c r="H527" s="26"/>
      <c r="I527" s="25"/>
      <c r="J527" s="25"/>
      <c r="K527" s="25"/>
      <c r="L527" s="26"/>
      <c r="M527" s="25"/>
      <c r="N527" s="56"/>
      <c r="O527" s="25"/>
      <c r="P527" s="26"/>
      <c r="Q527" s="25"/>
      <c r="R527" s="56"/>
    </row>
    <row r="528" spans="1:18" x14ac:dyDescent="0.25">
      <c r="A528" s="23"/>
      <c r="B528" s="23"/>
      <c r="C528" s="23"/>
      <c r="D528" s="24"/>
      <c r="E528" s="25"/>
      <c r="F528" s="25"/>
      <c r="G528" s="25"/>
      <c r="H528" s="26"/>
      <c r="I528" s="25"/>
      <c r="J528" s="25"/>
      <c r="K528" s="25"/>
      <c r="L528" s="26"/>
      <c r="M528" s="25"/>
      <c r="N528" s="56"/>
      <c r="O528" s="25"/>
      <c r="P528" s="26"/>
      <c r="Q528" s="25"/>
      <c r="R528" s="56"/>
    </row>
    <row r="529" spans="1:18" x14ac:dyDescent="0.25">
      <c r="A529" s="23"/>
      <c r="B529" s="23"/>
      <c r="C529" s="23"/>
      <c r="D529" s="24"/>
      <c r="E529" s="25"/>
      <c r="F529" s="25"/>
      <c r="G529" s="25"/>
      <c r="H529" s="26"/>
      <c r="I529" s="25"/>
      <c r="J529" s="25"/>
      <c r="K529" s="25"/>
      <c r="L529" s="26"/>
      <c r="M529" s="25"/>
      <c r="N529" s="56"/>
      <c r="O529" s="25"/>
      <c r="P529" s="26"/>
      <c r="Q529" s="25"/>
      <c r="R529" s="56"/>
    </row>
    <row r="530" spans="1:18" x14ac:dyDescent="0.25">
      <c r="A530" s="23"/>
      <c r="B530" s="23"/>
      <c r="C530" s="23"/>
      <c r="D530" s="24"/>
      <c r="E530" s="25"/>
      <c r="F530" s="25"/>
      <c r="G530" s="25"/>
      <c r="H530" s="26"/>
      <c r="I530" s="25"/>
      <c r="J530" s="25"/>
      <c r="K530" s="25"/>
      <c r="L530" s="26"/>
      <c r="M530" s="25"/>
      <c r="N530" s="56"/>
      <c r="O530" s="25"/>
      <c r="P530" s="26"/>
      <c r="Q530" s="25"/>
      <c r="R530" s="56"/>
    </row>
    <row r="531" spans="1:18" x14ac:dyDescent="0.25">
      <c r="A531" s="23"/>
      <c r="B531" s="23"/>
      <c r="C531" s="23"/>
      <c r="D531" s="24"/>
      <c r="E531" s="25"/>
      <c r="F531" s="25"/>
      <c r="G531" s="25"/>
      <c r="H531" s="26"/>
      <c r="I531" s="25"/>
      <c r="J531" s="25"/>
      <c r="K531" s="25"/>
      <c r="L531" s="26"/>
      <c r="M531" s="25"/>
      <c r="N531" s="56"/>
      <c r="O531" s="25"/>
      <c r="P531" s="26"/>
      <c r="Q531" s="25"/>
      <c r="R531" s="56"/>
    </row>
    <row r="532" spans="1:18" x14ac:dyDescent="0.25">
      <c r="A532" s="23"/>
      <c r="B532" s="23"/>
      <c r="C532" s="23"/>
      <c r="D532" s="24"/>
      <c r="E532" s="25"/>
      <c r="F532" s="25"/>
      <c r="G532" s="25"/>
      <c r="H532" s="26"/>
      <c r="I532" s="25"/>
      <c r="J532" s="25"/>
      <c r="K532" s="25"/>
      <c r="L532" s="26"/>
      <c r="M532" s="25"/>
      <c r="N532" s="56"/>
      <c r="O532" s="25"/>
      <c r="P532" s="26"/>
      <c r="Q532" s="25"/>
      <c r="R532" s="56"/>
    </row>
    <row r="533" spans="1:18" x14ac:dyDescent="0.25">
      <c r="A533" s="23"/>
      <c r="B533" s="23"/>
      <c r="C533" s="23"/>
      <c r="D533" s="24"/>
      <c r="E533" s="25"/>
      <c r="F533" s="25"/>
      <c r="G533" s="25"/>
      <c r="H533" s="26"/>
      <c r="I533" s="25"/>
      <c r="J533" s="25"/>
      <c r="K533" s="25"/>
      <c r="L533" s="26"/>
      <c r="M533" s="25"/>
      <c r="N533" s="56"/>
      <c r="O533" s="25"/>
      <c r="P533" s="26"/>
      <c r="Q533" s="25"/>
      <c r="R533" s="56"/>
    </row>
    <row r="534" spans="1:18" x14ac:dyDescent="0.25">
      <c r="A534" s="23"/>
      <c r="B534" s="23"/>
      <c r="C534" s="23"/>
      <c r="D534" s="24"/>
      <c r="E534" s="25"/>
      <c r="F534" s="25"/>
      <c r="G534" s="25"/>
      <c r="H534" s="26"/>
      <c r="I534" s="25"/>
      <c r="J534" s="25"/>
      <c r="K534" s="25"/>
      <c r="L534" s="26"/>
      <c r="M534" s="25"/>
      <c r="N534" s="56"/>
      <c r="O534" s="25"/>
      <c r="P534" s="26"/>
      <c r="Q534" s="25"/>
      <c r="R534" s="56"/>
    </row>
    <row r="535" spans="1:18" x14ac:dyDescent="0.25">
      <c r="A535" s="23"/>
      <c r="B535" s="23"/>
      <c r="C535" s="23"/>
      <c r="D535" s="24"/>
      <c r="E535" s="25"/>
      <c r="F535" s="25"/>
      <c r="G535" s="25"/>
      <c r="H535" s="26"/>
      <c r="I535" s="25"/>
      <c r="J535" s="25"/>
      <c r="K535" s="25"/>
      <c r="L535" s="26"/>
      <c r="M535" s="25"/>
      <c r="N535" s="56"/>
      <c r="O535" s="25"/>
      <c r="P535" s="26"/>
      <c r="Q535" s="25"/>
      <c r="R535" s="56"/>
    </row>
    <row r="536" spans="1:18" x14ac:dyDescent="0.25">
      <c r="A536" s="23"/>
      <c r="B536" s="23"/>
      <c r="C536" s="23"/>
      <c r="D536" s="24"/>
      <c r="E536" s="25"/>
      <c r="F536" s="25"/>
      <c r="G536" s="25"/>
      <c r="H536" s="26"/>
      <c r="I536" s="25"/>
      <c r="J536" s="25"/>
      <c r="K536" s="25"/>
      <c r="L536" s="26"/>
      <c r="M536" s="25"/>
      <c r="N536" s="56"/>
      <c r="O536" s="25"/>
      <c r="P536" s="26"/>
      <c r="Q536" s="25"/>
      <c r="R536" s="56"/>
    </row>
    <row r="537" spans="1:18" x14ac:dyDescent="0.25">
      <c r="A537" s="23"/>
      <c r="B537" s="23"/>
      <c r="C537" s="23"/>
      <c r="D537" s="24"/>
      <c r="E537" s="25"/>
      <c r="F537" s="25"/>
      <c r="G537" s="25"/>
      <c r="H537" s="26"/>
      <c r="I537" s="25"/>
      <c r="J537" s="25"/>
      <c r="K537" s="25"/>
      <c r="L537" s="26"/>
      <c r="M537" s="25"/>
      <c r="N537" s="56"/>
      <c r="O537" s="25"/>
      <c r="P537" s="26"/>
      <c r="Q537" s="25"/>
      <c r="R537" s="56"/>
    </row>
    <row r="538" spans="1:18" x14ac:dyDescent="0.25">
      <c r="A538" s="23"/>
      <c r="B538" s="23"/>
      <c r="C538" s="23"/>
      <c r="D538" s="24"/>
      <c r="E538" s="25"/>
      <c r="F538" s="25"/>
      <c r="G538" s="25"/>
      <c r="H538" s="26"/>
      <c r="I538" s="25"/>
      <c r="J538" s="25"/>
      <c r="K538" s="25"/>
      <c r="L538" s="26"/>
      <c r="M538" s="25"/>
      <c r="N538" s="56"/>
      <c r="O538" s="25"/>
      <c r="P538" s="26"/>
      <c r="Q538" s="25"/>
      <c r="R538" s="56"/>
    </row>
    <row r="539" spans="1:18" x14ac:dyDescent="0.25">
      <c r="A539" s="23"/>
      <c r="B539" s="23"/>
      <c r="C539" s="23"/>
      <c r="D539" s="24"/>
      <c r="E539" s="25"/>
      <c r="F539" s="25"/>
      <c r="G539" s="25"/>
      <c r="H539" s="26"/>
      <c r="I539" s="25"/>
      <c r="J539" s="25"/>
      <c r="K539" s="25"/>
      <c r="L539" s="26"/>
      <c r="M539" s="25"/>
      <c r="N539" s="56"/>
      <c r="O539" s="25"/>
      <c r="P539" s="26"/>
      <c r="Q539" s="25"/>
      <c r="R539" s="56"/>
    </row>
    <row r="540" spans="1:18" x14ac:dyDescent="0.25">
      <c r="A540" s="23"/>
      <c r="B540" s="23"/>
      <c r="C540" s="23"/>
      <c r="D540" s="24"/>
      <c r="E540" s="25"/>
      <c r="F540" s="25"/>
      <c r="G540" s="25"/>
      <c r="H540" s="26"/>
      <c r="I540" s="25"/>
      <c r="J540" s="25"/>
      <c r="K540" s="25"/>
      <c r="L540" s="26"/>
      <c r="M540" s="25"/>
      <c r="N540" s="56"/>
      <c r="O540" s="25"/>
      <c r="P540" s="26"/>
      <c r="Q540" s="25"/>
      <c r="R540" s="56"/>
    </row>
    <row r="541" spans="1:18" x14ac:dyDescent="0.25">
      <c r="A541" s="23"/>
      <c r="B541" s="23"/>
      <c r="C541" s="23"/>
      <c r="D541" s="24"/>
      <c r="E541" s="25"/>
      <c r="F541" s="25"/>
      <c r="G541" s="25"/>
      <c r="H541" s="26"/>
      <c r="I541" s="25"/>
      <c r="J541" s="25"/>
      <c r="K541" s="25"/>
      <c r="L541" s="26"/>
      <c r="M541" s="25"/>
      <c r="N541" s="56"/>
      <c r="O541" s="25"/>
      <c r="P541" s="26"/>
      <c r="Q541" s="25"/>
      <c r="R541" s="56"/>
    </row>
    <row r="542" spans="1:18" x14ac:dyDescent="0.25">
      <c r="A542" s="23"/>
      <c r="B542" s="23"/>
      <c r="C542" s="23"/>
      <c r="D542" s="24"/>
      <c r="E542" s="25"/>
      <c r="F542" s="25"/>
      <c r="G542" s="25"/>
      <c r="H542" s="26"/>
      <c r="I542" s="25"/>
      <c r="J542" s="25"/>
      <c r="K542" s="25"/>
      <c r="L542" s="26"/>
      <c r="M542" s="25"/>
      <c r="N542" s="56"/>
      <c r="O542" s="25"/>
      <c r="P542" s="26"/>
      <c r="Q542" s="25"/>
      <c r="R542" s="56"/>
    </row>
    <row r="543" spans="1:18" x14ac:dyDescent="0.25">
      <c r="A543" s="23"/>
      <c r="B543" s="23"/>
      <c r="C543" s="23"/>
      <c r="D543" s="24"/>
      <c r="E543" s="25"/>
      <c r="F543" s="25"/>
      <c r="G543" s="25"/>
      <c r="H543" s="26"/>
      <c r="I543" s="25"/>
      <c r="J543" s="25"/>
      <c r="K543" s="25"/>
      <c r="L543" s="26"/>
      <c r="M543" s="25"/>
      <c r="N543" s="56"/>
      <c r="O543" s="25"/>
      <c r="P543" s="26"/>
      <c r="Q543" s="25"/>
      <c r="R543" s="56"/>
    </row>
    <row r="544" spans="1:18" x14ac:dyDescent="0.25">
      <c r="A544" s="23"/>
      <c r="B544" s="23"/>
      <c r="C544" s="23"/>
      <c r="D544" s="24"/>
      <c r="E544" s="25"/>
      <c r="F544" s="25"/>
      <c r="G544" s="25"/>
      <c r="H544" s="26"/>
      <c r="I544" s="25"/>
      <c r="J544" s="25"/>
      <c r="K544" s="25"/>
      <c r="L544" s="26"/>
      <c r="M544" s="25"/>
      <c r="N544" s="56"/>
      <c r="O544" s="25"/>
      <c r="P544" s="26"/>
      <c r="Q544" s="25"/>
      <c r="R544" s="56"/>
    </row>
    <row r="545" spans="1:18" x14ac:dyDescent="0.25">
      <c r="A545" s="23"/>
      <c r="B545" s="23"/>
      <c r="C545" s="23"/>
      <c r="D545" s="24"/>
      <c r="E545" s="25"/>
      <c r="F545" s="25"/>
      <c r="G545" s="25"/>
      <c r="H545" s="26"/>
      <c r="I545" s="25"/>
      <c r="J545" s="25"/>
      <c r="K545" s="25"/>
      <c r="L545" s="26"/>
      <c r="M545" s="25"/>
      <c r="N545" s="56"/>
      <c r="O545" s="25"/>
      <c r="P545" s="26"/>
      <c r="Q545" s="25"/>
      <c r="R545" s="56"/>
    </row>
    <row r="546" spans="1:18" x14ac:dyDescent="0.25">
      <c r="A546" s="23"/>
      <c r="B546" s="23"/>
      <c r="C546" s="23"/>
      <c r="D546" s="24"/>
      <c r="E546" s="25"/>
      <c r="F546" s="25"/>
      <c r="G546" s="25"/>
      <c r="H546" s="26"/>
      <c r="I546" s="25"/>
      <c r="J546" s="25"/>
      <c r="K546" s="25"/>
      <c r="L546" s="26"/>
      <c r="M546" s="25"/>
      <c r="N546" s="56"/>
      <c r="O546" s="25"/>
      <c r="P546" s="26"/>
      <c r="Q546" s="25"/>
      <c r="R546" s="56"/>
    </row>
    <row r="547" spans="1:18" x14ac:dyDescent="0.25">
      <c r="A547" s="23"/>
      <c r="B547" s="23"/>
      <c r="C547" s="23"/>
      <c r="D547" s="24"/>
      <c r="E547" s="25"/>
      <c r="F547" s="25"/>
      <c r="G547" s="25"/>
      <c r="H547" s="26"/>
      <c r="I547" s="25"/>
      <c r="J547" s="25"/>
      <c r="K547" s="25"/>
      <c r="L547" s="26"/>
      <c r="M547" s="25"/>
      <c r="N547" s="56"/>
      <c r="O547" s="25"/>
      <c r="P547" s="26"/>
      <c r="Q547" s="25"/>
      <c r="R547" s="56"/>
    </row>
    <row r="548" spans="1:18" x14ac:dyDescent="0.25">
      <c r="A548" s="23"/>
      <c r="B548" s="23"/>
      <c r="C548" s="23"/>
      <c r="D548" s="24"/>
      <c r="E548" s="25"/>
      <c r="F548" s="25"/>
      <c r="G548" s="25"/>
      <c r="H548" s="26"/>
      <c r="I548" s="25"/>
      <c r="J548" s="25"/>
      <c r="K548" s="25"/>
      <c r="L548" s="26"/>
      <c r="M548" s="25"/>
      <c r="N548" s="56"/>
      <c r="O548" s="25"/>
      <c r="P548" s="26"/>
      <c r="Q548" s="25"/>
      <c r="R548" s="56"/>
    </row>
    <row r="549" spans="1:18" x14ac:dyDescent="0.25">
      <c r="A549" s="23"/>
      <c r="B549" s="23"/>
      <c r="C549" s="23"/>
      <c r="D549" s="24"/>
      <c r="E549" s="25"/>
      <c r="F549" s="25"/>
      <c r="G549" s="25"/>
      <c r="H549" s="26"/>
      <c r="I549" s="25"/>
      <c r="J549" s="25"/>
      <c r="K549" s="25"/>
      <c r="L549" s="26"/>
      <c r="M549" s="25"/>
      <c r="N549" s="56"/>
      <c r="O549" s="25"/>
      <c r="P549" s="26"/>
      <c r="Q549" s="25"/>
      <c r="R549" s="56"/>
    </row>
    <row r="550" spans="1:18" x14ac:dyDescent="0.25">
      <c r="A550" s="23"/>
      <c r="B550" s="23"/>
      <c r="C550" s="23"/>
      <c r="D550" s="24"/>
      <c r="E550" s="25"/>
      <c r="F550" s="25"/>
      <c r="G550" s="25"/>
      <c r="H550" s="26"/>
      <c r="I550" s="25"/>
      <c r="J550" s="25"/>
      <c r="K550" s="25"/>
      <c r="L550" s="26"/>
      <c r="M550" s="25"/>
      <c r="N550" s="56"/>
      <c r="O550" s="25"/>
      <c r="P550" s="26"/>
      <c r="Q550" s="25"/>
      <c r="R550" s="56"/>
    </row>
    <row r="551" spans="1:18" x14ac:dyDescent="0.25">
      <c r="A551" s="23"/>
      <c r="B551" s="23"/>
      <c r="C551" s="23"/>
      <c r="D551" s="24"/>
      <c r="E551" s="25"/>
      <c r="F551" s="25"/>
      <c r="G551" s="25"/>
      <c r="H551" s="26"/>
      <c r="I551" s="25"/>
      <c r="J551" s="25"/>
      <c r="K551" s="25"/>
      <c r="L551" s="26"/>
      <c r="M551" s="25"/>
      <c r="N551" s="56"/>
      <c r="O551" s="25"/>
      <c r="P551" s="26"/>
      <c r="Q551" s="25"/>
      <c r="R551" s="56"/>
    </row>
    <row r="552" spans="1:18" x14ac:dyDescent="0.25">
      <c r="A552" s="23"/>
      <c r="B552" s="23"/>
      <c r="C552" s="23"/>
      <c r="D552" s="24"/>
      <c r="E552" s="25"/>
      <c r="F552" s="25"/>
      <c r="G552" s="25"/>
      <c r="H552" s="26"/>
      <c r="I552" s="25"/>
      <c r="J552" s="25"/>
      <c r="K552" s="25"/>
      <c r="L552" s="26"/>
      <c r="M552" s="25"/>
      <c r="N552" s="56"/>
      <c r="O552" s="25"/>
      <c r="P552" s="26"/>
      <c r="Q552" s="25"/>
      <c r="R552" s="56"/>
    </row>
    <row r="553" spans="1:18" x14ac:dyDescent="0.25">
      <c r="A553" s="23"/>
      <c r="B553" s="23"/>
      <c r="C553" s="23"/>
      <c r="D553" s="24"/>
      <c r="E553" s="25"/>
      <c r="F553" s="25"/>
      <c r="G553" s="25"/>
      <c r="H553" s="26"/>
      <c r="I553" s="25"/>
      <c r="J553" s="25"/>
      <c r="K553" s="25"/>
      <c r="L553" s="26"/>
      <c r="M553" s="25"/>
      <c r="N553" s="56"/>
      <c r="O553" s="25"/>
      <c r="P553" s="26"/>
      <c r="Q553" s="25"/>
      <c r="R553" s="56"/>
    </row>
    <row r="554" spans="1:18" x14ac:dyDescent="0.25">
      <c r="A554" s="23"/>
      <c r="B554" s="23"/>
      <c r="C554" s="23"/>
      <c r="D554" s="24"/>
      <c r="E554" s="25"/>
      <c r="F554" s="25"/>
      <c r="G554" s="25"/>
      <c r="H554" s="26"/>
      <c r="I554" s="25"/>
      <c r="J554" s="25"/>
      <c r="K554" s="25"/>
      <c r="L554" s="26"/>
      <c r="M554" s="25"/>
      <c r="N554" s="56"/>
      <c r="O554" s="25"/>
      <c r="P554" s="26"/>
      <c r="Q554" s="25"/>
      <c r="R554" s="56"/>
    </row>
    <row r="555" spans="1:18" x14ac:dyDescent="0.25">
      <c r="A555" s="23"/>
      <c r="B555" s="23"/>
      <c r="C555" s="23"/>
      <c r="D555" s="24"/>
      <c r="E555" s="25"/>
      <c r="F555" s="25"/>
      <c r="G555" s="25"/>
      <c r="H555" s="26"/>
      <c r="I555" s="25"/>
      <c r="J555" s="25"/>
      <c r="K555" s="25"/>
      <c r="L555" s="26"/>
      <c r="M555" s="25"/>
      <c r="N555" s="56"/>
      <c r="O555" s="25"/>
      <c r="P555" s="26"/>
      <c r="Q555" s="25"/>
      <c r="R555" s="56"/>
    </row>
    <row r="556" spans="1:18" x14ac:dyDescent="0.25">
      <c r="A556" s="23"/>
      <c r="B556" s="23"/>
      <c r="C556" s="23"/>
      <c r="D556" s="24"/>
      <c r="E556" s="25"/>
      <c r="F556" s="25"/>
      <c r="G556" s="25"/>
      <c r="H556" s="26"/>
      <c r="I556" s="25"/>
      <c r="J556" s="25"/>
      <c r="K556" s="25"/>
      <c r="L556" s="26"/>
      <c r="M556" s="25"/>
      <c r="N556" s="56"/>
      <c r="O556" s="25"/>
      <c r="P556" s="26"/>
      <c r="Q556" s="25"/>
      <c r="R556" s="56"/>
    </row>
    <row r="557" spans="1:18" x14ac:dyDescent="0.25">
      <c r="A557" s="23"/>
      <c r="B557" s="23"/>
      <c r="C557" s="23"/>
      <c r="D557" s="24"/>
      <c r="E557" s="25"/>
      <c r="F557" s="25"/>
      <c r="G557" s="25"/>
      <c r="H557" s="26"/>
      <c r="I557" s="25"/>
      <c r="J557" s="25"/>
      <c r="K557" s="25"/>
      <c r="L557" s="26"/>
      <c r="M557" s="25"/>
      <c r="N557" s="56"/>
      <c r="O557" s="25"/>
      <c r="P557" s="26"/>
      <c r="Q557" s="25"/>
      <c r="R557" s="56"/>
    </row>
    <row r="558" spans="1:18" x14ac:dyDescent="0.25">
      <c r="A558" s="23"/>
      <c r="B558" s="23"/>
      <c r="C558" s="23"/>
      <c r="D558" s="24"/>
      <c r="E558" s="25"/>
      <c r="F558" s="25"/>
      <c r="G558" s="25"/>
      <c r="H558" s="26"/>
      <c r="I558" s="25"/>
      <c r="J558" s="25"/>
      <c r="K558" s="25"/>
      <c r="L558" s="26"/>
      <c r="M558" s="25"/>
      <c r="N558" s="56"/>
      <c r="O558" s="25"/>
      <c r="P558" s="26"/>
      <c r="Q558" s="25"/>
      <c r="R558" s="56"/>
    </row>
    <row r="559" spans="1:18" x14ac:dyDescent="0.25">
      <c r="A559" s="23"/>
      <c r="B559" s="23"/>
      <c r="C559" s="23"/>
      <c r="D559" s="24"/>
      <c r="E559" s="25"/>
      <c r="F559" s="25"/>
      <c r="G559" s="25"/>
      <c r="H559" s="26"/>
      <c r="I559" s="25"/>
      <c r="J559" s="25"/>
      <c r="K559" s="25"/>
      <c r="L559" s="26"/>
      <c r="M559" s="25"/>
      <c r="N559" s="56"/>
      <c r="O559" s="25"/>
      <c r="P559" s="26"/>
      <c r="Q559" s="25"/>
      <c r="R559" s="56"/>
    </row>
    <row r="560" spans="1:18" x14ac:dyDescent="0.25">
      <c r="A560" s="23"/>
      <c r="B560" s="23"/>
      <c r="C560" s="23"/>
      <c r="D560" s="24"/>
      <c r="E560" s="25"/>
      <c r="F560" s="25"/>
      <c r="G560" s="25"/>
      <c r="H560" s="26"/>
      <c r="I560" s="25"/>
      <c r="J560" s="25"/>
      <c r="K560" s="25"/>
      <c r="L560" s="26"/>
      <c r="M560" s="25"/>
      <c r="N560" s="56"/>
      <c r="O560" s="25"/>
      <c r="P560" s="26"/>
      <c r="Q560" s="25"/>
      <c r="R560" s="56"/>
    </row>
    <row r="561" spans="1:18" x14ac:dyDescent="0.25">
      <c r="A561" s="23"/>
      <c r="B561" s="23"/>
      <c r="C561" s="23"/>
      <c r="D561" s="24"/>
      <c r="E561" s="25"/>
      <c r="F561" s="25"/>
      <c r="G561" s="25"/>
      <c r="H561" s="26"/>
      <c r="I561" s="25"/>
      <c r="J561" s="25"/>
      <c r="K561" s="25"/>
      <c r="L561" s="26"/>
      <c r="M561" s="25"/>
      <c r="N561" s="56"/>
      <c r="O561" s="25"/>
      <c r="P561" s="26"/>
      <c r="Q561" s="25"/>
      <c r="R561" s="56"/>
    </row>
    <row r="562" spans="1:18" x14ac:dyDescent="0.25">
      <c r="A562" s="23"/>
      <c r="B562" s="23"/>
      <c r="C562" s="23"/>
      <c r="D562" s="24"/>
      <c r="E562" s="25"/>
      <c r="F562" s="25"/>
      <c r="G562" s="25"/>
      <c r="H562" s="26"/>
      <c r="I562" s="25"/>
      <c r="J562" s="25"/>
      <c r="K562" s="25"/>
      <c r="L562" s="26"/>
      <c r="M562" s="25"/>
      <c r="N562" s="56"/>
      <c r="O562" s="25"/>
      <c r="P562" s="26"/>
      <c r="Q562" s="25"/>
      <c r="R562" s="56"/>
    </row>
    <row r="563" spans="1:18" x14ac:dyDescent="0.25">
      <c r="A563" s="23"/>
      <c r="B563" s="23"/>
      <c r="C563" s="23"/>
      <c r="D563" s="24"/>
      <c r="E563" s="25"/>
      <c r="F563" s="25"/>
      <c r="G563" s="25"/>
      <c r="H563" s="26"/>
      <c r="I563" s="25"/>
      <c r="J563" s="25"/>
      <c r="K563" s="25"/>
      <c r="L563" s="26"/>
      <c r="M563" s="25"/>
      <c r="N563" s="56"/>
      <c r="O563" s="25"/>
      <c r="P563" s="26"/>
      <c r="Q563" s="25"/>
      <c r="R563" s="56"/>
    </row>
    <row r="564" spans="1:18" x14ac:dyDescent="0.25">
      <c r="A564" s="23"/>
      <c r="B564" s="23"/>
      <c r="C564" s="23"/>
      <c r="D564" s="24"/>
      <c r="E564" s="25"/>
      <c r="F564" s="25"/>
      <c r="G564" s="25"/>
      <c r="H564" s="26"/>
      <c r="I564" s="25"/>
      <c r="J564" s="25"/>
      <c r="K564" s="25"/>
      <c r="L564" s="26"/>
      <c r="M564" s="25"/>
      <c r="N564" s="56"/>
      <c r="O564" s="25"/>
      <c r="P564" s="26"/>
      <c r="Q564" s="25"/>
      <c r="R564" s="56"/>
    </row>
    <row r="565" spans="1:18" x14ac:dyDescent="0.25">
      <c r="A565" s="23"/>
      <c r="B565" s="23"/>
      <c r="C565" s="23"/>
      <c r="D565" s="24"/>
      <c r="E565" s="25"/>
      <c r="F565" s="25"/>
      <c r="G565" s="25"/>
      <c r="H565" s="26"/>
      <c r="I565" s="25"/>
      <c r="J565" s="25"/>
      <c r="K565" s="25"/>
      <c r="L565" s="26"/>
      <c r="M565" s="25"/>
      <c r="N565" s="56"/>
      <c r="O565" s="25"/>
      <c r="P565" s="26"/>
      <c r="Q565" s="25"/>
      <c r="R565" s="56"/>
    </row>
    <row r="566" spans="1:18" x14ac:dyDescent="0.25">
      <c r="A566" s="23"/>
      <c r="B566" s="23"/>
      <c r="C566" s="23"/>
      <c r="D566" s="24"/>
      <c r="E566" s="25"/>
      <c r="F566" s="25"/>
      <c r="G566" s="25"/>
      <c r="H566" s="26"/>
      <c r="I566" s="25"/>
      <c r="J566" s="25"/>
      <c r="K566" s="25"/>
      <c r="L566" s="26"/>
      <c r="M566" s="25"/>
      <c r="N566" s="56"/>
      <c r="O566" s="25"/>
      <c r="P566" s="26"/>
      <c r="Q566" s="25"/>
      <c r="R566" s="56"/>
    </row>
    <row r="567" spans="1:18" x14ac:dyDescent="0.25">
      <c r="A567" s="23"/>
      <c r="B567" s="23"/>
      <c r="C567" s="23"/>
      <c r="D567" s="24"/>
      <c r="E567" s="25"/>
      <c r="F567" s="25"/>
      <c r="G567" s="25"/>
      <c r="H567" s="26"/>
      <c r="I567" s="25"/>
      <c r="J567" s="25"/>
      <c r="K567" s="25"/>
      <c r="L567" s="26"/>
      <c r="M567" s="25"/>
      <c r="N567" s="56"/>
      <c r="O567" s="25"/>
      <c r="P567" s="26"/>
      <c r="Q567" s="25"/>
      <c r="R567" s="56"/>
    </row>
    <row r="568" spans="1:18" x14ac:dyDescent="0.25">
      <c r="A568" s="23"/>
      <c r="B568" s="23"/>
      <c r="C568" s="23"/>
      <c r="D568" s="24"/>
      <c r="E568" s="25"/>
      <c r="F568" s="25"/>
      <c r="G568" s="25"/>
      <c r="H568" s="26"/>
      <c r="I568" s="25"/>
      <c r="J568" s="25"/>
      <c r="K568" s="25"/>
      <c r="L568" s="26"/>
      <c r="M568" s="25"/>
      <c r="N568" s="56"/>
      <c r="O568" s="25"/>
      <c r="P568" s="26"/>
      <c r="Q568" s="25"/>
      <c r="R568" s="56"/>
    </row>
    <row r="569" spans="1:18" x14ac:dyDescent="0.25">
      <c r="A569" s="23"/>
      <c r="B569" s="23"/>
      <c r="C569" s="23"/>
      <c r="D569" s="24"/>
      <c r="E569" s="25"/>
      <c r="F569" s="25"/>
      <c r="G569" s="25"/>
      <c r="H569" s="26"/>
      <c r="I569" s="25"/>
      <c r="J569" s="25"/>
      <c r="K569" s="25"/>
      <c r="L569" s="26"/>
      <c r="M569" s="25"/>
      <c r="N569" s="56"/>
      <c r="O569" s="25"/>
      <c r="P569" s="26"/>
      <c r="Q569" s="25"/>
      <c r="R569" s="56"/>
    </row>
    <row r="570" spans="1:18" x14ac:dyDescent="0.25">
      <c r="A570" s="23"/>
      <c r="B570" s="23"/>
      <c r="C570" s="23"/>
      <c r="D570" s="24"/>
      <c r="E570" s="25"/>
      <c r="F570" s="25"/>
      <c r="G570" s="25"/>
      <c r="H570" s="26"/>
      <c r="I570" s="25"/>
      <c r="J570" s="25"/>
      <c r="K570" s="25"/>
      <c r="L570" s="26"/>
      <c r="M570" s="25"/>
      <c r="N570" s="56"/>
      <c r="O570" s="25"/>
      <c r="P570" s="26"/>
      <c r="Q570" s="25"/>
      <c r="R570" s="56"/>
    </row>
    <row r="571" spans="1:18" x14ac:dyDescent="0.25">
      <c r="A571" s="23"/>
      <c r="B571" s="23"/>
      <c r="C571" s="23"/>
      <c r="D571" s="24"/>
      <c r="E571" s="25"/>
      <c r="F571" s="25"/>
      <c r="G571" s="25"/>
      <c r="H571" s="26"/>
      <c r="I571" s="25"/>
      <c r="J571" s="25"/>
      <c r="K571" s="25"/>
      <c r="L571" s="26"/>
      <c r="M571" s="25"/>
      <c r="N571" s="56"/>
      <c r="O571" s="25"/>
      <c r="P571" s="26"/>
      <c r="Q571" s="25"/>
      <c r="R571" s="56"/>
    </row>
    <row r="572" spans="1:18" x14ac:dyDescent="0.25">
      <c r="A572" s="23"/>
      <c r="B572" s="23"/>
      <c r="C572" s="23"/>
      <c r="D572" s="24"/>
      <c r="E572" s="25"/>
      <c r="F572" s="25"/>
      <c r="G572" s="25"/>
      <c r="H572" s="26"/>
      <c r="I572" s="25"/>
      <c r="J572" s="25"/>
      <c r="K572" s="25"/>
      <c r="L572" s="26"/>
      <c r="M572" s="25"/>
      <c r="N572" s="56"/>
      <c r="O572" s="25"/>
      <c r="P572" s="26"/>
      <c r="Q572" s="25"/>
      <c r="R572" s="56"/>
    </row>
    <row r="573" spans="1:18" x14ac:dyDescent="0.25">
      <c r="A573" s="23"/>
      <c r="B573" s="23"/>
      <c r="C573" s="23"/>
      <c r="D573" s="24"/>
      <c r="E573" s="25"/>
      <c r="F573" s="25"/>
      <c r="G573" s="25"/>
      <c r="H573" s="26"/>
      <c r="I573" s="25"/>
      <c r="J573" s="25"/>
      <c r="K573" s="25"/>
      <c r="L573" s="26"/>
      <c r="M573" s="25"/>
      <c r="N573" s="56"/>
      <c r="O573" s="25"/>
      <c r="P573" s="26"/>
      <c r="Q573" s="25"/>
      <c r="R573" s="56"/>
    </row>
    <row r="574" spans="1:18" x14ac:dyDescent="0.25">
      <c r="A574" s="23"/>
      <c r="B574" s="23"/>
      <c r="C574" s="23"/>
      <c r="D574" s="24"/>
      <c r="E574" s="25"/>
      <c r="F574" s="25"/>
      <c r="G574" s="25"/>
      <c r="H574" s="26"/>
      <c r="I574" s="25"/>
      <c r="J574" s="25"/>
      <c r="K574" s="25"/>
      <c r="L574" s="26"/>
      <c r="M574" s="25"/>
      <c r="N574" s="56"/>
      <c r="O574" s="25"/>
      <c r="P574" s="26"/>
      <c r="Q574" s="25"/>
      <c r="R574" s="56"/>
    </row>
    <row r="575" spans="1:18" x14ac:dyDescent="0.25">
      <c r="A575" s="23"/>
      <c r="B575" s="23"/>
      <c r="C575" s="23"/>
      <c r="D575" s="24"/>
      <c r="E575" s="25"/>
      <c r="F575" s="25"/>
      <c r="G575" s="25"/>
      <c r="H575" s="26"/>
      <c r="I575" s="25"/>
      <c r="J575" s="25"/>
      <c r="K575" s="25"/>
      <c r="L575" s="26"/>
      <c r="M575" s="25"/>
      <c r="N575" s="56"/>
      <c r="O575" s="25"/>
      <c r="P575" s="26"/>
      <c r="Q575" s="25"/>
      <c r="R575" s="56"/>
    </row>
    <row r="576" spans="1:18" x14ac:dyDescent="0.25">
      <c r="A576" s="23"/>
      <c r="B576" s="23"/>
      <c r="C576" s="23"/>
      <c r="D576" s="24"/>
      <c r="E576" s="25"/>
      <c r="F576" s="25"/>
      <c r="G576" s="25"/>
      <c r="H576" s="26"/>
      <c r="I576" s="25"/>
      <c r="J576" s="25"/>
      <c r="K576" s="25"/>
      <c r="L576" s="26"/>
      <c r="M576" s="25"/>
      <c r="N576" s="56"/>
      <c r="O576" s="25"/>
      <c r="P576" s="26"/>
      <c r="Q576" s="25"/>
      <c r="R576" s="56"/>
    </row>
    <row r="577" spans="1:18" x14ac:dyDescent="0.25">
      <c r="A577" s="23"/>
      <c r="B577" s="23"/>
      <c r="C577" s="23"/>
      <c r="D577" s="24"/>
      <c r="E577" s="25"/>
      <c r="F577" s="25"/>
      <c r="G577" s="25"/>
      <c r="H577" s="26"/>
      <c r="I577" s="25"/>
      <c r="J577" s="25"/>
      <c r="K577" s="25"/>
      <c r="L577" s="26"/>
      <c r="M577" s="25"/>
      <c r="N577" s="56"/>
      <c r="O577" s="25"/>
      <c r="P577" s="26"/>
      <c r="Q577" s="25"/>
      <c r="R577" s="56"/>
    </row>
    <row r="578" spans="1:18" x14ac:dyDescent="0.25">
      <c r="A578" s="23"/>
      <c r="B578" s="23"/>
      <c r="C578" s="23"/>
      <c r="D578" s="24"/>
      <c r="E578" s="25"/>
      <c r="F578" s="25"/>
      <c r="G578" s="25"/>
      <c r="H578" s="26"/>
      <c r="I578" s="25"/>
      <c r="J578" s="25"/>
      <c r="K578" s="25"/>
      <c r="L578" s="26"/>
      <c r="M578" s="25"/>
      <c r="N578" s="56"/>
      <c r="O578" s="25"/>
      <c r="P578" s="26"/>
      <c r="Q578" s="25"/>
      <c r="R578" s="56"/>
    </row>
    <row r="579" spans="1:18" x14ac:dyDescent="0.25">
      <c r="A579" s="23"/>
      <c r="B579" s="23"/>
      <c r="C579" s="23"/>
      <c r="D579" s="24"/>
      <c r="E579" s="25"/>
      <c r="F579" s="25"/>
      <c r="G579" s="25"/>
      <c r="H579" s="26"/>
      <c r="I579" s="25"/>
      <c r="J579" s="25"/>
      <c r="K579" s="25"/>
      <c r="L579" s="26"/>
      <c r="M579" s="25"/>
      <c r="N579" s="56"/>
      <c r="O579" s="25"/>
      <c r="P579" s="26"/>
      <c r="Q579" s="25"/>
      <c r="R579" s="56"/>
    </row>
    <row r="580" spans="1:18" x14ac:dyDescent="0.25">
      <c r="A580" s="23"/>
      <c r="B580" s="23"/>
      <c r="C580" s="23"/>
      <c r="D580" s="24"/>
      <c r="E580" s="25"/>
      <c r="F580" s="25"/>
      <c r="G580" s="25"/>
      <c r="H580" s="26"/>
      <c r="I580" s="25"/>
      <c r="J580" s="25"/>
      <c r="K580" s="25"/>
      <c r="L580" s="26"/>
      <c r="M580" s="25"/>
      <c r="N580" s="56"/>
      <c r="O580" s="25"/>
      <c r="P580" s="26"/>
      <c r="Q580" s="25"/>
      <c r="R580" s="56"/>
    </row>
    <row r="581" spans="1:18" x14ac:dyDescent="0.25">
      <c r="A581" s="23"/>
      <c r="B581" s="23"/>
      <c r="C581" s="23"/>
      <c r="D581" s="24"/>
      <c r="E581" s="25"/>
      <c r="F581" s="25"/>
      <c r="G581" s="25"/>
      <c r="H581" s="26"/>
      <c r="I581" s="25"/>
      <c r="J581" s="25"/>
      <c r="K581" s="25"/>
      <c r="L581" s="26"/>
      <c r="M581" s="25"/>
      <c r="N581" s="56"/>
      <c r="O581" s="25"/>
      <c r="P581" s="26"/>
      <c r="Q581" s="25"/>
      <c r="R581" s="56"/>
    </row>
    <row r="582" spans="1:18" x14ac:dyDescent="0.25">
      <c r="A582" s="23"/>
      <c r="B582" s="23"/>
      <c r="C582" s="23"/>
      <c r="D582" s="24"/>
      <c r="E582" s="25"/>
      <c r="F582" s="25"/>
      <c r="G582" s="25"/>
      <c r="H582" s="26"/>
      <c r="I582" s="25"/>
      <c r="J582" s="25"/>
      <c r="K582" s="25"/>
      <c r="L582" s="26"/>
      <c r="M582" s="25"/>
      <c r="N582" s="56"/>
      <c r="O582" s="25"/>
      <c r="P582" s="26"/>
      <c r="Q582" s="25"/>
      <c r="R582" s="56"/>
    </row>
    <row r="583" spans="1:18" x14ac:dyDescent="0.25">
      <c r="A583" s="23"/>
      <c r="B583" s="23"/>
      <c r="C583" s="23"/>
      <c r="D583" s="24"/>
      <c r="E583" s="25"/>
      <c r="F583" s="25"/>
      <c r="G583" s="25"/>
      <c r="H583" s="26"/>
      <c r="I583" s="25"/>
      <c r="J583" s="25"/>
      <c r="K583" s="25"/>
      <c r="L583" s="26"/>
      <c r="M583" s="25"/>
      <c r="N583" s="56"/>
      <c r="O583" s="25"/>
      <c r="P583" s="26"/>
      <c r="Q583" s="25"/>
      <c r="R583" s="56"/>
    </row>
    <row r="584" spans="1:18" x14ac:dyDescent="0.25">
      <c r="A584" s="23"/>
      <c r="B584" s="23"/>
      <c r="C584" s="23"/>
      <c r="D584" s="24"/>
      <c r="E584" s="25"/>
      <c r="F584" s="25"/>
      <c r="G584" s="25"/>
      <c r="H584" s="26"/>
      <c r="I584" s="25"/>
      <c r="J584" s="25"/>
      <c r="K584" s="25"/>
      <c r="L584" s="26"/>
      <c r="M584" s="25"/>
      <c r="N584" s="56"/>
      <c r="O584" s="25"/>
      <c r="P584" s="26"/>
      <c r="Q584" s="25"/>
      <c r="R584" s="56"/>
    </row>
    <row r="585" spans="1:18" x14ac:dyDescent="0.25">
      <c r="A585" s="23"/>
      <c r="B585" s="23"/>
      <c r="C585" s="23"/>
      <c r="D585" s="24"/>
      <c r="E585" s="25"/>
      <c r="F585" s="25"/>
      <c r="G585" s="25"/>
      <c r="H585" s="26"/>
      <c r="I585" s="25"/>
      <c r="J585" s="25"/>
      <c r="K585" s="25"/>
      <c r="L585" s="26"/>
      <c r="M585" s="25"/>
      <c r="N585" s="56"/>
      <c r="O585" s="25"/>
      <c r="P585" s="26"/>
      <c r="Q585" s="25"/>
      <c r="R585" s="56"/>
    </row>
    <row r="586" spans="1:18" x14ac:dyDescent="0.25">
      <c r="A586" s="23"/>
      <c r="B586" s="23"/>
      <c r="C586" s="23"/>
      <c r="D586" s="24"/>
      <c r="E586" s="25"/>
      <c r="F586" s="25"/>
      <c r="G586" s="25"/>
      <c r="H586" s="26"/>
      <c r="I586" s="25"/>
      <c r="J586" s="25"/>
      <c r="K586" s="25"/>
      <c r="L586" s="26"/>
      <c r="M586" s="25"/>
      <c r="N586" s="56"/>
      <c r="O586" s="25"/>
      <c r="P586" s="26"/>
      <c r="Q586" s="25"/>
      <c r="R586" s="56"/>
    </row>
    <row r="587" spans="1:18" x14ac:dyDescent="0.25">
      <c r="A587" s="23"/>
      <c r="B587" s="23"/>
      <c r="C587" s="23"/>
      <c r="D587" s="24"/>
      <c r="E587" s="25"/>
      <c r="F587" s="25"/>
      <c r="G587" s="25"/>
      <c r="H587" s="26"/>
      <c r="I587" s="25"/>
      <c r="J587" s="25"/>
      <c r="K587" s="25"/>
      <c r="L587" s="26"/>
      <c r="M587" s="25"/>
      <c r="N587" s="56"/>
      <c r="O587" s="25"/>
      <c r="P587" s="26"/>
      <c r="Q587" s="25"/>
      <c r="R587" s="56"/>
    </row>
    <row r="588" spans="1:18" x14ac:dyDescent="0.25">
      <c r="A588" s="23"/>
      <c r="B588" s="23"/>
      <c r="C588" s="23"/>
      <c r="D588" s="24"/>
      <c r="E588" s="25"/>
      <c r="F588" s="25"/>
      <c r="G588" s="25"/>
      <c r="H588" s="26"/>
      <c r="I588" s="25"/>
      <c r="J588" s="25"/>
      <c r="K588" s="25"/>
      <c r="L588" s="26"/>
      <c r="M588" s="25"/>
      <c r="N588" s="56"/>
      <c r="O588" s="25"/>
      <c r="P588" s="26"/>
      <c r="Q588" s="25"/>
      <c r="R588" s="56"/>
    </row>
    <row r="589" spans="1:18" x14ac:dyDescent="0.25">
      <c r="A589" s="23"/>
      <c r="B589" s="23"/>
      <c r="C589" s="23"/>
      <c r="D589" s="24"/>
      <c r="E589" s="25"/>
      <c r="F589" s="25"/>
      <c r="G589" s="25"/>
      <c r="H589" s="26"/>
      <c r="I589" s="25"/>
      <c r="J589" s="25"/>
      <c r="K589" s="25"/>
      <c r="L589" s="26"/>
      <c r="M589" s="25"/>
      <c r="N589" s="56"/>
      <c r="O589" s="25"/>
      <c r="P589" s="26"/>
      <c r="Q589" s="25"/>
      <c r="R589" s="56"/>
    </row>
    <row r="590" spans="1:18" x14ac:dyDescent="0.25">
      <c r="A590" s="23"/>
      <c r="B590" s="23"/>
      <c r="C590" s="23"/>
      <c r="D590" s="24"/>
      <c r="E590" s="25"/>
      <c r="F590" s="25"/>
      <c r="G590" s="25"/>
      <c r="H590" s="26"/>
      <c r="I590" s="25"/>
      <c r="J590" s="25"/>
      <c r="K590" s="25"/>
      <c r="L590" s="26"/>
      <c r="M590" s="25"/>
      <c r="N590" s="56"/>
      <c r="O590" s="25"/>
      <c r="P590" s="26"/>
      <c r="Q590" s="25"/>
      <c r="R590" s="56"/>
    </row>
    <row r="591" spans="1:18" x14ac:dyDescent="0.25">
      <c r="A591" s="23"/>
      <c r="B591" s="23"/>
      <c r="C591" s="23"/>
      <c r="D591" s="24"/>
      <c r="E591" s="25"/>
      <c r="F591" s="25"/>
      <c r="G591" s="25"/>
      <c r="H591" s="26"/>
      <c r="I591" s="25"/>
      <c r="J591" s="25"/>
      <c r="K591" s="25"/>
      <c r="L591" s="26"/>
      <c r="M591" s="25"/>
      <c r="N591" s="56"/>
      <c r="O591" s="25"/>
      <c r="P591" s="26"/>
      <c r="Q591" s="25"/>
      <c r="R591" s="56"/>
    </row>
    <row r="592" spans="1:18" x14ac:dyDescent="0.25">
      <c r="A592" s="23"/>
      <c r="B592" s="23"/>
      <c r="C592" s="23"/>
      <c r="D592" s="24"/>
      <c r="E592" s="25"/>
      <c r="F592" s="25"/>
      <c r="G592" s="25"/>
      <c r="H592" s="26"/>
      <c r="I592" s="25"/>
      <c r="J592" s="25"/>
      <c r="K592" s="25"/>
      <c r="L592" s="26"/>
      <c r="M592" s="25"/>
      <c r="N592" s="56"/>
      <c r="O592" s="25"/>
      <c r="P592" s="26"/>
      <c r="Q592" s="25"/>
      <c r="R592" s="56"/>
    </row>
    <row r="593" spans="1:18" x14ac:dyDescent="0.25">
      <c r="A593" s="23"/>
      <c r="B593" s="23"/>
      <c r="C593" s="23"/>
      <c r="D593" s="24"/>
      <c r="E593" s="25"/>
      <c r="F593" s="25"/>
      <c r="G593" s="25"/>
      <c r="H593" s="26"/>
      <c r="I593" s="25"/>
      <c r="J593" s="25"/>
      <c r="K593" s="25"/>
      <c r="L593" s="26"/>
      <c r="M593" s="25"/>
      <c r="N593" s="56"/>
      <c r="O593" s="25"/>
      <c r="P593" s="26"/>
      <c r="Q593" s="25"/>
      <c r="R593" s="56"/>
    </row>
    <row r="594" spans="1:18" x14ac:dyDescent="0.25">
      <c r="A594" s="23"/>
      <c r="B594" s="23"/>
      <c r="C594" s="23"/>
      <c r="D594" s="24"/>
      <c r="E594" s="25"/>
      <c r="F594" s="25"/>
      <c r="G594" s="25"/>
      <c r="H594" s="26"/>
      <c r="I594" s="25"/>
      <c r="J594" s="25"/>
      <c r="K594" s="25"/>
      <c r="L594" s="26"/>
      <c r="M594" s="25"/>
      <c r="N594" s="56"/>
      <c r="O594" s="25"/>
      <c r="P594" s="26"/>
      <c r="Q594" s="25"/>
      <c r="R594" s="56"/>
    </row>
    <row r="595" spans="1:18" x14ac:dyDescent="0.25">
      <c r="A595" s="23"/>
      <c r="B595" s="23"/>
      <c r="C595" s="23"/>
      <c r="D595" s="24"/>
      <c r="E595" s="25"/>
      <c r="F595" s="25"/>
      <c r="G595" s="25"/>
      <c r="H595" s="26"/>
      <c r="I595" s="25"/>
      <c r="J595" s="25"/>
      <c r="K595" s="25"/>
      <c r="L595" s="26"/>
      <c r="M595" s="25"/>
      <c r="N595" s="56"/>
      <c r="O595" s="25"/>
      <c r="P595" s="26"/>
      <c r="Q595" s="25"/>
      <c r="R595" s="56"/>
    </row>
    <row r="596" spans="1:18" x14ac:dyDescent="0.25">
      <c r="A596" s="23"/>
      <c r="B596" s="23"/>
      <c r="C596" s="23"/>
      <c r="D596" s="24"/>
      <c r="E596" s="25"/>
      <c r="F596" s="25"/>
      <c r="G596" s="25"/>
      <c r="H596" s="26"/>
      <c r="I596" s="25"/>
      <c r="J596" s="25"/>
      <c r="K596" s="25"/>
      <c r="L596" s="26"/>
      <c r="M596" s="25"/>
      <c r="N596" s="56"/>
      <c r="O596" s="25"/>
      <c r="P596" s="26"/>
      <c r="Q596" s="25"/>
      <c r="R596" s="56"/>
    </row>
    <row r="597" spans="1:18" x14ac:dyDescent="0.25">
      <c r="A597" s="23"/>
      <c r="B597" s="23"/>
      <c r="C597" s="23"/>
      <c r="D597" s="24"/>
      <c r="E597" s="25"/>
      <c r="F597" s="25"/>
      <c r="G597" s="25"/>
      <c r="H597" s="26"/>
      <c r="I597" s="25"/>
      <c r="J597" s="25"/>
      <c r="K597" s="25"/>
      <c r="L597" s="26"/>
      <c r="M597" s="25"/>
      <c r="N597" s="56"/>
      <c r="O597" s="25"/>
      <c r="P597" s="26"/>
      <c r="Q597" s="25"/>
      <c r="R597" s="56"/>
    </row>
    <row r="598" spans="1:18" x14ac:dyDescent="0.25">
      <c r="A598" s="23"/>
      <c r="B598" s="23"/>
      <c r="C598" s="23"/>
      <c r="D598" s="24"/>
      <c r="E598" s="25"/>
      <c r="F598" s="25"/>
      <c r="G598" s="25"/>
      <c r="H598" s="26"/>
      <c r="I598" s="25"/>
      <c r="J598" s="25"/>
      <c r="K598" s="25"/>
      <c r="L598" s="26"/>
      <c r="M598" s="25"/>
      <c r="N598" s="56"/>
      <c r="O598" s="25"/>
      <c r="P598" s="26"/>
      <c r="Q598" s="25"/>
      <c r="R598" s="56"/>
    </row>
    <row r="599" spans="1:18" x14ac:dyDescent="0.25">
      <c r="A599" s="23"/>
      <c r="B599" s="23"/>
      <c r="C599" s="23"/>
      <c r="D599" s="24"/>
      <c r="E599" s="25"/>
      <c r="F599" s="25"/>
      <c r="G599" s="25"/>
      <c r="H599" s="26"/>
      <c r="I599" s="25"/>
      <c r="J599" s="25"/>
      <c r="K599" s="25"/>
      <c r="L599" s="26"/>
      <c r="M599" s="25"/>
      <c r="N599" s="56"/>
      <c r="O599" s="25"/>
      <c r="P599" s="26"/>
      <c r="Q599" s="25"/>
      <c r="R599" s="56"/>
    </row>
    <row r="600" spans="1:18" x14ac:dyDescent="0.25">
      <c r="A600" s="23"/>
      <c r="B600" s="23"/>
      <c r="C600" s="23"/>
      <c r="D600" s="24"/>
      <c r="E600" s="25"/>
      <c r="F600" s="25"/>
      <c r="G600" s="25"/>
      <c r="H600" s="26"/>
      <c r="I600" s="25"/>
      <c r="J600" s="25"/>
      <c r="K600" s="25"/>
      <c r="L600" s="26"/>
      <c r="M600" s="25"/>
      <c r="N600" s="56"/>
      <c r="O600" s="25"/>
      <c r="P600" s="26"/>
      <c r="Q600" s="25"/>
      <c r="R600" s="56"/>
    </row>
    <row r="601" spans="1:18" x14ac:dyDescent="0.25">
      <c r="A601" s="23"/>
      <c r="B601" s="23"/>
      <c r="C601" s="23"/>
      <c r="D601" s="24"/>
      <c r="E601" s="25"/>
      <c r="F601" s="25"/>
      <c r="G601" s="25"/>
      <c r="H601" s="26"/>
      <c r="I601" s="25"/>
      <c r="J601" s="25"/>
      <c r="K601" s="25"/>
      <c r="L601" s="26"/>
      <c r="M601" s="25"/>
      <c r="N601" s="56"/>
      <c r="O601" s="25"/>
      <c r="P601" s="26"/>
      <c r="Q601" s="25"/>
      <c r="R601" s="5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32D60-3AEB-4B05-B75B-B26CFA3D4DE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BF47E-B6B1-4FA7-8095-00CBD8D74730}">
  <sheetPr codeName="Sheet10"/>
  <dimension ref="A1:F237"/>
  <sheetViews>
    <sheetView workbookViewId="0">
      <selection activeCell="G7" sqref="G7"/>
    </sheetView>
  </sheetViews>
  <sheetFormatPr defaultRowHeight="15" x14ac:dyDescent="0.25"/>
  <sheetData>
    <row r="1" spans="1:6" x14ac:dyDescent="0.25"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375</v>
      </c>
      <c r="B2">
        <v>87379.786207376106</v>
      </c>
      <c r="C2">
        <v>84091.335043287501</v>
      </c>
      <c r="D2">
        <v>90668.237371464696</v>
      </c>
      <c r="E2">
        <v>82350.534150870997</v>
      </c>
      <c r="F2">
        <v>92409.038263881201</v>
      </c>
    </row>
    <row r="3" spans="1:6" x14ac:dyDescent="0.25">
      <c r="A3">
        <v>376</v>
      </c>
      <c r="B3">
        <v>83061.254070650495</v>
      </c>
      <c r="C3">
        <v>78589.959980292697</v>
      </c>
      <c r="D3">
        <v>87532.548161008293</v>
      </c>
      <c r="E3">
        <v>76222.999866135593</v>
      </c>
      <c r="F3">
        <v>89899.508275165397</v>
      </c>
    </row>
    <row r="4" spans="1:6" x14ac:dyDescent="0.25">
      <c r="A4">
        <v>377</v>
      </c>
      <c r="B4">
        <v>88717.145980230096</v>
      </c>
      <c r="C4">
        <v>83523.780616599906</v>
      </c>
      <c r="D4">
        <v>93910.5113438603</v>
      </c>
      <c r="E4">
        <v>80774.579059836702</v>
      </c>
      <c r="F4">
        <v>96659.712900623505</v>
      </c>
    </row>
    <row r="5" spans="1:6" x14ac:dyDescent="0.25">
      <c r="A5">
        <v>378</v>
      </c>
      <c r="B5">
        <v>84840.650552184103</v>
      </c>
      <c r="C5">
        <v>78986.4353449185</v>
      </c>
      <c r="D5">
        <v>90694.865759449604</v>
      </c>
      <c r="E5">
        <v>75887.401012739094</v>
      </c>
      <c r="F5">
        <v>93793.900091628995</v>
      </c>
    </row>
    <row r="6" spans="1:6" x14ac:dyDescent="0.25">
      <c r="A6">
        <v>379</v>
      </c>
      <c r="B6">
        <v>86694.058769396594</v>
      </c>
      <c r="C6">
        <v>80526.476771214497</v>
      </c>
      <c r="D6">
        <v>92861.640767578705</v>
      </c>
      <c r="E6">
        <v>77261.556080363094</v>
      </c>
      <c r="F6">
        <v>96126.561458430006</v>
      </c>
    </row>
    <row r="7" spans="1:6" x14ac:dyDescent="0.25">
      <c r="A7">
        <v>380</v>
      </c>
      <c r="B7">
        <v>87236.308457319697</v>
      </c>
      <c r="C7">
        <v>80352.227666676699</v>
      </c>
      <c r="D7">
        <v>94120.389247962696</v>
      </c>
      <c r="E7">
        <v>76708.015426371305</v>
      </c>
      <c r="F7">
        <v>97764.601488268207</v>
      </c>
    </row>
    <row r="8" spans="1:6" x14ac:dyDescent="0.25">
      <c r="A8">
        <v>381</v>
      </c>
      <c r="B8">
        <v>85325.197270715202</v>
      </c>
      <c r="C8">
        <v>78059.380749082702</v>
      </c>
      <c r="D8">
        <v>92591.013792347701</v>
      </c>
      <c r="E8">
        <v>74213.089819444504</v>
      </c>
      <c r="F8">
        <v>96437.3047219859</v>
      </c>
    </row>
    <row r="9" spans="1:6" x14ac:dyDescent="0.25">
      <c r="A9">
        <v>382</v>
      </c>
      <c r="B9">
        <v>88689.849953027806</v>
      </c>
      <c r="C9">
        <v>80923.780721296105</v>
      </c>
      <c r="D9">
        <v>96455.919184759594</v>
      </c>
      <c r="E9">
        <v>76812.672003367697</v>
      </c>
      <c r="F9">
        <v>100567.027902688</v>
      </c>
    </row>
    <row r="10" spans="1:6" x14ac:dyDescent="0.25">
      <c r="A10">
        <v>383</v>
      </c>
      <c r="B10">
        <v>85682.390015031793</v>
      </c>
      <c r="C10">
        <v>77487.453297079104</v>
      </c>
      <c r="D10">
        <v>93877.326732984497</v>
      </c>
      <c r="E10">
        <v>73149.315845716905</v>
      </c>
      <c r="F10">
        <v>98215.464184346798</v>
      </c>
    </row>
    <row r="11" spans="1:6" x14ac:dyDescent="0.25">
      <c r="A11">
        <v>384</v>
      </c>
      <c r="B11">
        <v>88261.552950880694</v>
      </c>
      <c r="C11">
        <v>79736.574594567603</v>
      </c>
      <c r="D11">
        <v>96786.5313071938</v>
      </c>
      <c r="E11">
        <v>75223.723653503301</v>
      </c>
      <c r="F11">
        <v>101299.382248258</v>
      </c>
    </row>
    <row r="12" spans="1:6" x14ac:dyDescent="0.25">
      <c r="A12">
        <v>385</v>
      </c>
      <c r="B12">
        <v>87295.210208836899</v>
      </c>
      <c r="C12">
        <v>78300.367878572593</v>
      </c>
      <c r="D12">
        <v>96290.052539101205</v>
      </c>
      <c r="E12">
        <v>73538.785974402999</v>
      </c>
      <c r="F12">
        <v>101051.634443271</v>
      </c>
    </row>
    <row r="13" spans="1:6" x14ac:dyDescent="0.25">
      <c r="A13">
        <v>386</v>
      </c>
      <c r="B13">
        <v>87277.072534822801</v>
      </c>
      <c r="C13">
        <v>77991.356373111397</v>
      </c>
      <c r="D13">
        <v>96562.788696534102</v>
      </c>
      <c r="E13">
        <v>73075.795163762203</v>
      </c>
      <c r="F13">
        <v>101478.34990588301</v>
      </c>
    </row>
    <row r="14" spans="1:6" x14ac:dyDescent="0.25">
      <c r="A14">
        <v>387</v>
      </c>
      <c r="B14">
        <v>88783.629435752198</v>
      </c>
      <c r="C14">
        <v>79088.8308256085</v>
      </c>
      <c r="D14">
        <v>98478.428045895998</v>
      </c>
      <c r="E14">
        <v>73956.714449170395</v>
      </c>
      <c r="F14">
        <v>103610.544422334</v>
      </c>
    </row>
    <row r="15" spans="1:6" x14ac:dyDescent="0.25">
      <c r="A15">
        <v>388</v>
      </c>
      <c r="B15">
        <v>87047.554532832597</v>
      </c>
      <c r="C15">
        <v>77038.039958810507</v>
      </c>
      <c r="D15">
        <v>97057.0691068546</v>
      </c>
      <c r="E15">
        <v>71739.323014676498</v>
      </c>
      <c r="F15">
        <v>102355.786050989</v>
      </c>
    </row>
    <row r="16" spans="1:6" x14ac:dyDescent="0.25">
      <c r="A16">
        <v>389</v>
      </c>
      <c r="B16">
        <v>89184.710461726107</v>
      </c>
      <c r="C16">
        <v>78857.212353324998</v>
      </c>
      <c r="D16">
        <v>99512.208570127201</v>
      </c>
      <c r="E16">
        <v>73390.165094158307</v>
      </c>
      <c r="F16">
        <v>104979.25582929399</v>
      </c>
    </row>
    <row r="17" spans="1:6" x14ac:dyDescent="0.25">
      <c r="A17">
        <v>390</v>
      </c>
      <c r="B17">
        <v>87884.930628063099</v>
      </c>
      <c r="C17">
        <v>77208.249688117605</v>
      </c>
      <c r="D17">
        <v>98561.611568008506</v>
      </c>
      <c r="E17">
        <v>71556.356203649906</v>
      </c>
      <c r="F17">
        <v>104213.505052476</v>
      </c>
    </row>
    <row r="18" spans="1:6" x14ac:dyDescent="0.25">
      <c r="A18">
        <v>391</v>
      </c>
      <c r="B18">
        <v>88787.853291053107</v>
      </c>
      <c r="C18">
        <v>77843.977672126202</v>
      </c>
      <c r="D18">
        <v>99731.728909979895</v>
      </c>
      <c r="E18">
        <v>72050.639868612605</v>
      </c>
      <c r="F18">
        <v>105525.066713494</v>
      </c>
    </row>
    <row r="19" spans="1:6" x14ac:dyDescent="0.25">
      <c r="A19">
        <v>392</v>
      </c>
      <c r="B19">
        <v>89095.033570079206</v>
      </c>
      <c r="C19">
        <v>77810.321701527704</v>
      </c>
      <c r="D19">
        <v>100379.745438631</v>
      </c>
      <c r="E19">
        <v>71836.556086285098</v>
      </c>
      <c r="F19">
        <v>106353.51105387299</v>
      </c>
    </row>
    <row r="20" spans="1:6" x14ac:dyDescent="0.25">
      <c r="A20">
        <v>393</v>
      </c>
      <c r="B20">
        <v>88482.489839201196</v>
      </c>
      <c r="C20">
        <v>76934.186901550303</v>
      </c>
      <c r="D20">
        <v>100030.792776852</v>
      </c>
      <c r="E20">
        <v>70820.884603101906</v>
      </c>
      <c r="F20">
        <v>106144.09507530001</v>
      </c>
    </row>
    <row r="21" spans="1:6" x14ac:dyDescent="0.25">
      <c r="A21">
        <v>394</v>
      </c>
      <c r="B21">
        <v>89844.221956010704</v>
      </c>
      <c r="C21">
        <v>77999.452736244304</v>
      </c>
      <c r="D21">
        <v>101688.991175777</v>
      </c>
      <c r="E21">
        <v>71729.210668060507</v>
      </c>
      <c r="F21">
        <v>107959.233243961</v>
      </c>
    </row>
    <row r="22" spans="1:6" x14ac:dyDescent="0.25">
      <c r="A22">
        <v>395</v>
      </c>
      <c r="B22">
        <v>88832.863582377293</v>
      </c>
      <c r="C22">
        <v>76706.1964429121</v>
      </c>
      <c r="D22">
        <v>100959.53072184201</v>
      </c>
      <c r="E22">
        <v>70286.726630208097</v>
      </c>
      <c r="F22">
        <v>107379.000534547</v>
      </c>
    </row>
    <row r="23" spans="1:6" x14ac:dyDescent="0.25">
      <c r="A23">
        <v>396</v>
      </c>
      <c r="B23">
        <v>89935.462679803197</v>
      </c>
      <c r="C23">
        <v>77553.563609364297</v>
      </c>
      <c r="D23">
        <v>102317.36175024199</v>
      </c>
      <c r="E23">
        <v>70998.9821738803</v>
      </c>
      <c r="F23">
        <v>108871.94318572601</v>
      </c>
    </row>
    <row r="24" spans="1:6" x14ac:dyDescent="0.25">
      <c r="A24">
        <v>397</v>
      </c>
      <c r="B24">
        <v>89677.530181457594</v>
      </c>
      <c r="C24">
        <v>77007.324867877105</v>
      </c>
      <c r="D24">
        <v>102347.735495038</v>
      </c>
      <c r="E24">
        <v>70300.123326359404</v>
      </c>
      <c r="F24">
        <v>109054.937036556</v>
      </c>
    </row>
    <row r="25" spans="1:6" x14ac:dyDescent="0.25">
      <c r="A25">
        <v>398</v>
      </c>
      <c r="B25">
        <v>89797.023913098397</v>
      </c>
      <c r="C25">
        <v>76887.678442764402</v>
      </c>
      <c r="D25">
        <v>102706.369383432</v>
      </c>
      <c r="E25">
        <v>70053.883749176995</v>
      </c>
      <c r="F25">
        <v>109540.16407702</v>
      </c>
    </row>
    <row r="26" spans="1:6" x14ac:dyDescent="0.25">
      <c r="A26">
        <v>399</v>
      </c>
      <c r="B26">
        <v>90469.409635353601</v>
      </c>
      <c r="C26">
        <v>77289.473122237003</v>
      </c>
      <c r="D26">
        <v>103649.34614846999</v>
      </c>
      <c r="E26">
        <v>70312.436183212107</v>
      </c>
      <c r="F26">
        <v>110626.38308749501</v>
      </c>
    </row>
    <row r="27" spans="1:6" x14ac:dyDescent="0.25">
      <c r="A27">
        <v>400</v>
      </c>
      <c r="B27">
        <v>89937.781726811605</v>
      </c>
      <c r="C27">
        <v>76514.287079224203</v>
      </c>
      <c r="D27">
        <v>103361.27637439901</v>
      </c>
      <c r="E27">
        <v>69408.318251998498</v>
      </c>
      <c r="F27">
        <v>110467.245201625</v>
      </c>
    </row>
    <row r="28" spans="1:6" x14ac:dyDescent="0.25">
      <c r="A28">
        <v>401</v>
      </c>
      <c r="B28">
        <v>90859.884606334104</v>
      </c>
      <c r="C28">
        <v>77193.042740163903</v>
      </c>
      <c r="D28">
        <v>104526.726472504</v>
      </c>
      <c r="E28">
        <v>69958.2536768641</v>
      </c>
      <c r="F28">
        <v>111761.51553580401</v>
      </c>
    </row>
    <row r="29" spans="1:6" x14ac:dyDescent="0.25">
      <c r="A29">
        <v>402</v>
      </c>
      <c r="B29">
        <v>90482.604300526495</v>
      </c>
      <c r="C29">
        <v>76565.564886042397</v>
      </c>
      <c r="D29">
        <v>104399.643715011</v>
      </c>
      <c r="E29">
        <v>69198.329241159794</v>
      </c>
      <c r="F29">
        <v>111766.87935989301</v>
      </c>
    </row>
    <row r="30" spans="1:6" x14ac:dyDescent="0.25">
      <c r="A30">
        <v>403</v>
      </c>
      <c r="B30">
        <v>90945.999028835606</v>
      </c>
      <c r="C30">
        <v>76803.849217294905</v>
      </c>
      <c r="D30">
        <v>105088.148840376</v>
      </c>
      <c r="E30">
        <v>69317.447326500696</v>
      </c>
      <c r="F30">
        <v>112574.55073117001</v>
      </c>
    </row>
    <row r="31" spans="1:6" x14ac:dyDescent="0.25">
      <c r="A31">
        <v>404</v>
      </c>
      <c r="B31">
        <v>91170.379082538493</v>
      </c>
      <c r="C31">
        <v>76783.101509539396</v>
      </c>
      <c r="D31">
        <v>105557.65665553699</v>
      </c>
      <c r="E31">
        <v>69166.936820208706</v>
      </c>
      <c r="F31">
        <v>113173.821344868</v>
      </c>
    </row>
    <row r="32" spans="1:6" x14ac:dyDescent="0.25">
      <c r="A32">
        <v>405</v>
      </c>
      <c r="B32">
        <v>91062.312468991106</v>
      </c>
      <c r="C32">
        <v>76454.016550241999</v>
      </c>
      <c r="D32">
        <v>105670.60838773999</v>
      </c>
      <c r="E32">
        <v>68720.851816110997</v>
      </c>
      <c r="F32">
        <v>113403.773121871</v>
      </c>
    </row>
    <row r="33" spans="1:6" x14ac:dyDescent="0.25">
      <c r="A33">
        <v>406</v>
      </c>
      <c r="B33">
        <v>91688.425495158197</v>
      </c>
      <c r="C33">
        <v>76850.470816596193</v>
      </c>
      <c r="D33">
        <v>106526.38017372</v>
      </c>
      <c r="E33">
        <v>68995.732078752</v>
      </c>
      <c r="F33">
        <v>114381.118911564</v>
      </c>
    </row>
    <row r="34" spans="1:6" x14ac:dyDescent="0.25">
      <c r="A34">
        <v>407</v>
      </c>
      <c r="B34">
        <v>91424.117148630903</v>
      </c>
      <c r="C34">
        <v>76362.450880762204</v>
      </c>
      <c r="D34">
        <v>106485.78341649999</v>
      </c>
      <c r="E34">
        <v>68389.286381099795</v>
      </c>
      <c r="F34">
        <v>114458.947916162</v>
      </c>
    </row>
    <row r="35" spans="1:6" x14ac:dyDescent="0.25">
      <c r="A35">
        <v>408</v>
      </c>
      <c r="B35">
        <v>91958.507410626</v>
      </c>
      <c r="C35">
        <v>76682.441081987796</v>
      </c>
      <c r="D35">
        <v>107234.573739264</v>
      </c>
      <c r="E35">
        <v>68595.780045962805</v>
      </c>
      <c r="F35">
        <v>115321.23477528901</v>
      </c>
    </row>
    <row r="36" spans="1:6" x14ac:dyDescent="0.25">
      <c r="A36">
        <v>409</v>
      </c>
      <c r="B36">
        <v>91973.480450662799</v>
      </c>
      <c r="C36">
        <v>76474.394583966598</v>
      </c>
      <c r="D36">
        <v>107472.566317359</v>
      </c>
      <c r="E36">
        <v>68269.674135924899</v>
      </c>
      <c r="F36">
        <v>115677.286765401</v>
      </c>
    </row>
    <row r="37" spans="1:6" x14ac:dyDescent="0.25">
      <c r="A37">
        <v>410</v>
      </c>
      <c r="B37">
        <v>92139.635075657396</v>
      </c>
      <c r="C37">
        <v>76433.898172919697</v>
      </c>
      <c r="D37">
        <v>107845.37197839499</v>
      </c>
      <c r="E37">
        <v>68119.783274418005</v>
      </c>
      <c r="F37">
        <v>116159.486876897</v>
      </c>
    </row>
    <row r="38" spans="1:6" x14ac:dyDescent="0.25">
      <c r="A38">
        <v>411</v>
      </c>
      <c r="B38">
        <v>92505.591120770405</v>
      </c>
      <c r="C38">
        <v>76584.648613619604</v>
      </c>
      <c r="D38">
        <v>108426.533627921</v>
      </c>
      <c r="E38">
        <v>68156.6107497091</v>
      </c>
      <c r="F38">
        <v>116854.571491832</v>
      </c>
    </row>
    <row r="39" spans="1:6" x14ac:dyDescent="0.25">
      <c r="A39">
        <v>412</v>
      </c>
      <c r="B39">
        <v>92423.904212046094</v>
      </c>
      <c r="C39">
        <v>76297.471546578498</v>
      </c>
      <c r="D39">
        <v>108550.336877514</v>
      </c>
      <c r="E39">
        <v>67760.653763754395</v>
      </c>
      <c r="F39">
        <v>117087.154660338</v>
      </c>
    </row>
    <row r="40" spans="1:6" x14ac:dyDescent="0.25">
      <c r="A40">
        <v>413</v>
      </c>
      <c r="B40">
        <v>92887.588028496102</v>
      </c>
      <c r="C40">
        <v>76556.813833471795</v>
      </c>
      <c r="D40">
        <v>109218.36222352</v>
      </c>
      <c r="E40">
        <v>67911.824179070405</v>
      </c>
      <c r="F40">
        <v>117863.351877922</v>
      </c>
    </row>
    <row r="41" spans="1:6" x14ac:dyDescent="0.25">
      <c r="A41">
        <v>414</v>
      </c>
      <c r="B41">
        <v>92860.354025060893</v>
      </c>
      <c r="C41">
        <v>76324.374212806404</v>
      </c>
      <c r="D41">
        <v>109396.333837315</v>
      </c>
      <c r="E41">
        <v>67570.755266444103</v>
      </c>
      <c r="F41">
        <v>118149.952783678</v>
      </c>
    </row>
    <row r="42" spans="1:6" x14ac:dyDescent="0.25">
      <c r="A42">
        <v>415</v>
      </c>
      <c r="B42">
        <v>93154.012395073107</v>
      </c>
      <c r="C42">
        <v>76421.864715387695</v>
      </c>
      <c r="D42">
        <v>109886.160074759</v>
      </c>
      <c r="E42">
        <v>67564.400772810593</v>
      </c>
      <c r="F42">
        <v>118743.624017336</v>
      </c>
    </row>
    <row r="43" spans="1:6" x14ac:dyDescent="0.25">
      <c r="A43">
        <v>416</v>
      </c>
      <c r="B43">
        <v>93352.136435906199</v>
      </c>
      <c r="C43">
        <v>76418.585609039597</v>
      </c>
      <c r="D43">
        <v>110285.687262773</v>
      </c>
      <c r="E43">
        <v>67454.505280554906</v>
      </c>
      <c r="F43">
        <v>119249.767591257</v>
      </c>
    </row>
    <row r="44" spans="1:6" x14ac:dyDescent="0.25">
      <c r="A44">
        <v>417</v>
      </c>
      <c r="B44">
        <v>93430.236064146098</v>
      </c>
      <c r="C44">
        <v>76304.091969926303</v>
      </c>
      <c r="D44">
        <v>110556.380158366</v>
      </c>
      <c r="E44">
        <v>67238.058924204204</v>
      </c>
      <c r="F44">
        <v>119622.41320408801</v>
      </c>
    </row>
    <row r="45" spans="1:6" x14ac:dyDescent="0.25">
      <c r="A45">
        <v>418</v>
      </c>
      <c r="B45">
        <v>93781.250935663396</v>
      </c>
      <c r="C45">
        <v>76460.732640532093</v>
      </c>
      <c r="D45">
        <v>111101.76923079501</v>
      </c>
      <c r="E45">
        <v>67291.804108294993</v>
      </c>
      <c r="F45">
        <v>120270.697763032</v>
      </c>
    </row>
    <row r="46" spans="1:6" x14ac:dyDescent="0.25">
      <c r="A46">
        <v>419</v>
      </c>
      <c r="B46">
        <v>93798.248862574794</v>
      </c>
      <c r="C46">
        <v>76286.377401989594</v>
      </c>
      <c r="D46">
        <v>111310.12032315999</v>
      </c>
      <c r="E46">
        <v>67016.152622806097</v>
      </c>
      <c r="F46">
        <v>120580.345102343</v>
      </c>
    </row>
    <row r="47" spans="1:6" x14ac:dyDescent="0.25">
      <c r="A47">
        <v>420</v>
      </c>
      <c r="B47">
        <v>94116.973434189495</v>
      </c>
      <c r="C47">
        <v>76417.7190853629</v>
      </c>
      <c r="D47">
        <v>111816.227783016</v>
      </c>
      <c r="E47">
        <v>67048.2997970328</v>
      </c>
      <c r="F47">
        <v>121185.647071346</v>
      </c>
    </row>
    <row r="48" spans="1:6" x14ac:dyDescent="0.25">
      <c r="A48">
        <v>421</v>
      </c>
      <c r="B48">
        <v>94237.471526465393</v>
      </c>
      <c r="C48">
        <v>76349.065648277203</v>
      </c>
      <c r="D48">
        <v>112125.87740465401</v>
      </c>
      <c r="E48">
        <v>66879.515588746799</v>
      </c>
      <c r="F48">
        <v>121595.427464184</v>
      </c>
    </row>
    <row r="49" spans="1:6" x14ac:dyDescent="0.25">
      <c r="A49">
        <v>422</v>
      </c>
      <c r="B49">
        <v>94418.284937263903</v>
      </c>
      <c r="C49">
        <v>76347.016801988197</v>
      </c>
      <c r="D49">
        <v>112489.55307254</v>
      </c>
      <c r="E49">
        <v>66780.665310889206</v>
      </c>
      <c r="F49">
        <v>122055.90456363899</v>
      </c>
    </row>
    <row r="50" spans="1:6" x14ac:dyDescent="0.25">
      <c r="A50">
        <v>423</v>
      </c>
      <c r="B50">
        <v>94671.164198320505</v>
      </c>
      <c r="C50">
        <v>76415.155526428702</v>
      </c>
      <c r="D50">
        <v>112927.172870212</v>
      </c>
      <c r="E50">
        <v>66751.008302639806</v>
      </c>
      <c r="F50">
        <v>122591.320094001</v>
      </c>
    </row>
    <row r="51" spans="1:6" x14ac:dyDescent="0.25">
      <c r="A51">
        <v>424</v>
      </c>
      <c r="B51">
        <v>94757.668067026403</v>
      </c>
      <c r="C51">
        <v>76321.055421803598</v>
      </c>
      <c r="D51">
        <v>113194.280712249</v>
      </c>
      <c r="E51">
        <v>66561.302229654495</v>
      </c>
      <c r="F51">
        <v>122954.03390439801</v>
      </c>
    </row>
    <row r="52" spans="1:6" x14ac:dyDescent="0.25">
      <c r="A52">
        <v>425</v>
      </c>
      <c r="B52">
        <v>95048.734145561495</v>
      </c>
      <c r="C52">
        <v>76432.751355289394</v>
      </c>
      <c r="D52">
        <v>113664.716935834</v>
      </c>
      <c r="E52">
        <v>66578.045344018305</v>
      </c>
      <c r="F52">
        <v>123519.42294710501</v>
      </c>
    </row>
    <row r="53" spans="1:6" x14ac:dyDescent="0.25">
      <c r="A53">
        <v>426</v>
      </c>
      <c r="B53">
        <v>95154.362523156902</v>
      </c>
      <c r="C53">
        <v>76359.638533188598</v>
      </c>
      <c r="D53">
        <v>113949.086513125</v>
      </c>
      <c r="E53">
        <v>66410.312646354098</v>
      </c>
      <c r="F53">
        <v>123898.41239996</v>
      </c>
    </row>
    <row r="54" spans="1:6" x14ac:dyDescent="0.25">
      <c r="A54">
        <v>427</v>
      </c>
      <c r="B54">
        <v>95382.430970048794</v>
      </c>
      <c r="C54">
        <v>76412.793427551107</v>
      </c>
      <c r="D54">
        <v>114352.068512546</v>
      </c>
      <c r="E54">
        <v>66370.873899167593</v>
      </c>
      <c r="F54">
        <v>124393.98804092999</v>
      </c>
    </row>
    <row r="55" spans="1:6" x14ac:dyDescent="0.25">
      <c r="A55">
        <v>428</v>
      </c>
      <c r="B55">
        <v>95572.452031288703</v>
      </c>
      <c r="C55">
        <v>76427.006003615199</v>
      </c>
      <c r="D55">
        <v>114717.898058962</v>
      </c>
      <c r="E55">
        <v>66292.019084956701</v>
      </c>
      <c r="F55">
        <v>124852.884977621</v>
      </c>
    </row>
    <row r="56" spans="1:6" x14ac:dyDescent="0.25">
      <c r="A56">
        <v>429</v>
      </c>
      <c r="B56">
        <v>95719.224822287797</v>
      </c>
      <c r="C56">
        <v>76401.728403386296</v>
      </c>
      <c r="D56">
        <v>115036.72124118901</v>
      </c>
      <c r="E56">
        <v>66175.663509217295</v>
      </c>
      <c r="F56">
        <v>125262.78613535799</v>
      </c>
    </row>
    <row r="57" spans="1:6" x14ac:dyDescent="0.25">
      <c r="A57">
        <v>430</v>
      </c>
      <c r="B57">
        <v>95967.415651515199</v>
      </c>
      <c r="C57">
        <v>76478.053151674903</v>
      </c>
      <c r="D57">
        <v>115456.778151356</v>
      </c>
      <c r="E57">
        <v>66161.007849968795</v>
      </c>
      <c r="F57">
        <v>125773.823453062</v>
      </c>
    </row>
    <row r="58" spans="1:6" x14ac:dyDescent="0.25">
      <c r="A58">
        <v>431</v>
      </c>
      <c r="B58">
        <v>96090.332017658293</v>
      </c>
      <c r="C58">
        <v>76430.919960601605</v>
      </c>
      <c r="D58">
        <v>115749.744074715</v>
      </c>
      <c r="E58">
        <v>66023.855860930693</v>
      </c>
      <c r="F58">
        <v>126156.80817438599</v>
      </c>
    </row>
    <row r="59" spans="1:6" x14ac:dyDescent="0.25">
      <c r="A59">
        <v>432</v>
      </c>
      <c r="B59">
        <v>96327.210883867898</v>
      </c>
      <c r="C59">
        <v>76499.825374979293</v>
      </c>
      <c r="D59">
        <v>116154.59639275599</v>
      </c>
      <c r="E59">
        <v>66003.841501147093</v>
      </c>
      <c r="F59">
        <v>126650.58026658899</v>
      </c>
    </row>
    <row r="60" spans="1:6" x14ac:dyDescent="0.25">
      <c r="A60">
        <v>433</v>
      </c>
      <c r="B60">
        <v>96488.4681912347</v>
      </c>
      <c r="C60">
        <v>76493.278444119394</v>
      </c>
      <c r="D60">
        <v>116483.65793835001</v>
      </c>
      <c r="E60">
        <v>65908.464372397706</v>
      </c>
      <c r="F60">
        <v>127068.472010072</v>
      </c>
    </row>
    <row r="61" spans="1:6" x14ac:dyDescent="0.25">
      <c r="A61">
        <v>434</v>
      </c>
      <c r="B61">
        <v>96673.706724325806</v>
      </c>
      <c r="C61">
        <v>76513.559791359105</v>
      </c>
      <c r="D61">
        <v>116833.853657293</v>
      </c>
      <c r="E61">
        <v>65841.422660235796</v>
      </c>
      <c r="F61">
        <v>127505.99078841601</v>
      </c>
    </row>
    <row r="62" spans="1:6" x14ac:dyDescent="0.25">
      <c r="A62">
        <v>435</v>
      </c>
      <c r="B62">
        <v>96884.885702379601</v>
      </c>
      <c r="C62">
        <v>76559.859918760805</v>
      </c>
      <c r="D62">
        <v>117209.911485998</v>
      </c>
      <c r="E62">
        <v>65800.441196385698</v>
      </c>
      <c r="F62">
        <v>127969.330208374</v>
      </c>
    </row>
    <row r="63" spans="1:6" x14ac:dyDescent="0.25">
      <c r="A63">
        <v>436</v>
      </c>
      <c r="B63">
        <v>97034.247996070306</v>
      </c>
      <c r="C63">
        <v>76546.455945207403</v>
      </c>
      <c r="D63">
        <v>117522.04004693301</v>
      </c>
      <c r="E63">
        <v>65700.873965683102</v>
      </c>
      <c r="F63">
        <v>128367.622026458</v>
      </c>
    </row>
    <row r="64" spans="1:6" x14ac:dyDescent="0.25">
      <c r="A64">
        <v>437</v>
      </c>
      <c r="B64">
        <v>97260.325214490003</v>
      </c>
      <c r="C64">
        <v>76610.859360039904</v>
      </c>
      <c r="D64">
        <v>117909.79106894</v>
      </c>
      <c r="E64">
        <v>65679.692438693004</v>
      </c>
      <c r="F64">
        <v>128840.957990287</v>
      </c>
    </row>
    <row r="65" spans="1:6" x14ac:dyDescent="0.25">
      <c r="A65">
        <v>438</v>
      </c>
      <c r="B65">
        <v>97416.368979645194</v>
      </c>
      <c r="C65">
        <v>76606.130289424502</v>
      </c>
      <c r="D65">
        <v>118226.607669866</v>
      </c>
      <c r="E65">
        <v>65589.855369807105</v>
      </c>
      <c r="F65">
        <v>129242.88258948299</v>
      </c>
    </row>
    <row r="66" spans="1:6" x14ac:dyDescent="0.25">
      <c r="A66">
        <v>439</v>
      </c>
      <c r="B66">
        <v>97619.113983171803</v>
      </c>
      <c r="C66">
        <v>76650.057042414002</v>
      </c>
      <c r="D66">
        <v>118588.17092393</v>
      </c>
      <c r="E66">
        <v>65549.708819447595</v>
      </c>
      <c r="F66">
        <v>129688.519146896</v>
      </c>
    </row>
    <row r="67" spans="1:6" x14ac:dyDescent="0.25">
      <c r="A67">
        <v>440</v>
      </c>
      <c r="B67">
        <v>97806.755198215207</v>
      </c>
      <c r="C67">
        <v>76679.225856560297</v>
      </c>
      <c r="D67">
        <v>118934.28453987</v>
      </c>
      <c r="E67">
        <v>65494.987411985101</v>
      </c>
      <c r="F67">
        <v>130118.52298444499</v>
      </c>
    </row>
    <row r="68" spans="1:6" x14ac:dyDescent="0.25">
      <c r="A68">
        <v>441</v>
      </c>
      <c r="B68">
        <v>97978.845889679505</v>
      </c>
      <c r="C68">
        <v>76694.764365343595</v>
      </c>
      <c r="D68">
        <v>119262.92741401499</v>
      </c>
      <c r="E68">
        <v>65427.6522012809</v>
      </c>
      <c r="F68">
        <v>130530.03957807799</v>
      </c>
    </row>
    <row r="69" spans="1:6" x14ac:dyDescent="0.25">
      <c r="A69">
        <v>442</v>
      </c>
      <c r="B69">
        <v>98188.612178515003</v>
      </c>
      <c r="C69">
        <v>76748.657707648003</v>
      </c>
      <c r="D69">
        <v>119628.566649382</v>
      </c>
      <c r="E69">
        <v>65399.031389996002</v>
      </c>
      <c r="F69">
        <v>130978.192967034</v>
      </c>
    </row>
    <row r="70" spans="1:6" x14ac:dyDescent="0.25">
      <c r="A70">
        <v>443</v>
      </c>
      <c r="B70">
        <v>98351.402332356403</v>
      </c>
      <c r="C70">
        <v>76756.816072068803</v>
      </c>
      <c r="D70">
        <v>119945.988592644</v>
      </c>
      <c r="E70">
        <v>65325.332629713397</v>
      </c>
      <c r="F70">
        <v>131377.47203499899</v>
      </c>
    </row>
    <row r="71" spans="1:6" x14ac:dyDescent="0.25">
      <c r="A71">
        <v>444</v>
      </c>
      <c r="B71">
        <v>98557.228182332998</v>
      </c>
      <c r="C71">
        <v>76809.314084464495</v>
      </c>
      <c r="D71">
        <v>120305.142280202</v>
      </c>
      <c r="E71">
        <v>65296.663787813697</v>
      </c>
      <c r="F71">
        <v>131817.79257685199</v>
      </c>
    </row>
    <row r="72" spans="1:6" x14ac:dyDescent="0.25">
      <c r="A72">
        <v>445</v>
      </c>
      <c r="B72">
        <v>98734.215549142493</v>
      </c>
      <c r="C72">
        <v>76833.625248050201</v>
      </c>
      <c r="D72">
        <v>120634.805850235</v>
      </c>
      <c r="E72">
        <v>65240.153051495603</v>
      </c>
      <c r="F72">
        <v>132228.278046789</v>
      </c>
    </row>
    <row r="73" spans="1:6" x14ac:dyDescent="0.25">
      <c r="A73">
        <v>446</v>
      </c>
      <c r="B73">
        <v>98920.708646645304</v>
      </c>
      <c r="C73">
        <v>76868.996893363204</v>
      </c>
      <c r="D73">
        <v>120972.420399927</v>
      </c>
      <c r="E73">
        <v>65195.525832386302</v>
      </c>
      <c r="F73">
        <v>132645.89146090401</v>
      </c>
    </row>
    <row r="74" spans="1:6" x14ac:dyDescent="0.25">
      <c r="A74">
        <v>447</v>
      </c>
      <c r="B74">
        <v>99116.518403605995</v>
      </c>
      <c r="C74">
        <v>76914.277554407803</v>
      </c>
      <c r="D74">
        <v>121318.759252804</v>
      </c>
      <c r="E74">
        <v>65161.1212034782</v>
      </c>
      <c r="F74">
        <v>133071.915603734</v>
      </c>
    </row>
    <row r="75" spans="1:6" x14ac:dyDescent="0.25">
      <c r="A75">
        <v>448</v>
      </c>
      <c r="B75">
        <v>99289.36783386</v>
      </c>
      <c r="C75">
        <v>76937.886777198204</v>
      </c>
      <c r="D75">
        <v>121640.848890522</v>
      </c>
      <c r="E75">
        <v>65105.727432648397</v>
      </c>
      <c r="F75">
        <v>133473.00823507199</v>
      </c>
    </row>
    <row r="76" spans="1:6" x14ac:dyDescent="0.25">
      <c r="A76">
        <v>449</v>
      </c>
      <c r="B76">
        <v>99490.981625754197</v>
      </c>
      <c r="C76">
        <v>76991.179435788406</v>
      </c>
      <c r="D76">
        <v>121990.78381572</v>
      </c>
      <c r="E76">
        <v>65080.503626089398</v>
      </c>
      <c r="F76">
        <v>133901.459625419</v>
      </c>
    </row>
    <row r="77" spans="1:6" x14ac:dyDescent="0.25">
      <c r="A77">
        <v>450</v>
      </c>
      <c r="B77">
        <v>99666.151127332894</v>
      </c>
      <c r="C77">
        <v>77018.880857376804</v>
      </c>
      <c r="D77">
        <v>122313.421397289</v>
      </c>
      <c r="E77">
        <v>65030.140161675103</v>
      </c>
      <c r="F77">
        <v>134302.162092991</v>
      </c>
    </row>
    <row r="78" spans="1:6" x14ac:dyDescent="0.25">
      <c r="A78">
        <v>451</v>
      </c>
      <c r="B78">
        <v>99859.127113807102</v>
      </c>
      <c r="C78">
        <v>77065.589962065002</v>
      </c>
      <c r="D78">
        <v>122652.664265549</v>
      </c>
      <c r="E78">
        <v>64999.420256279598</v>
      </c>
      <c r="F78">
        <v>134718.833971335</v>
      </c>
    </row>
    <row r="79" spans="1:6" x14ac:dyDescent="0.25">
      <c r="A79">
        <v>452</v>
      </c>
      <c r="B79">
        <v>100046.124685751</v>
      </c>
      <c r="C79">
        <v>77106.960154255095</v>
      </c>
      <c r="D79">
        <v>122985.289217247</v>
      </c>
      <c r="E79">
        <v>64963.6999703127</v>
      </c>
      <c r="F79">
        <v>135128.54940118999</v>
      </c>
    </row>
    <row r="80" spans="1:6" x14ac:dyDescent="0.25">
      <c r="A80">
        <v>453</v>
      </c>
      <c r="B80">
        <v>100227.543841726</v>
      </c>
      <c r="C80">
        <v>77143.928623010099</v>
      </c>
      <c r="D80">
        <v>123311.159060441</v>
      </c>
      <c r="E80">
        <v>64924.200864311599</v>
      </c>
      <c r="F80">
        <v>135530.88681914</v>
      </c>
    </row>
    <row r="81" spans="1:6" x14ac:dyDescent="0.25">
      <c r="A81">
        <v>454</v>
      </c>
      <c r="B81">
        <v>100422.954327147</v>
      </c>
      <c r="C81">
        <v>77195.623131173299</v>
      </c>
      <c r="D81">
        <v>123650.28552311999</v>
      </c>
      <c r="E81">
        <v>64899.816729678503</v>
      </c>
      <c r="F81">
        <v>135946.091924615</v>
      </c>
    </row>
    <row r="82" spans="1:6" x14ac:dyDescent="0.25">
      <c r="A82">
        <v>455</v>
      </c>
      <c r="B82">
        <v>100600.75267089</v>
      </c>
      <c r="C82">
        <v>77230.632576877601</v>
      </c>
      <c r="D82">
        <v>123970.872764902</v>
      </c>
      <c r="E82">
        <v>64859.238298680502</v>
      </c>
      <c r="F82">
        <v>136342.26704309901</v>
      </c>
    </row>
    <row r="83" spans="1:6" x14ac:dyDescent="0.25">
      <c r="A83">
        <v>456</v>
      </c>
      <c r="B83">
        <v>100794.79957418601</v>
      </c>
      <c r="C83">
        <v>77282.826305013499</v>
      </c>
      <c r="D83">
        <v>124306.77284335801</v>
      </c>
      <c r="E83">
        <v>64836.339491884697</v>
      </c>
      <c r="F83">
        <v>136753.25965648601</v>
      </c>
    </row>
    <row r="84" spans="1:6" x14ac:dyDescent="0.25">
      <c r="A84">
        <v>457</v>
      </c>
      <c r="B84">
        <v>100977.85271758</v>
      </c>
      <c r="C84">
        <v>77324.731713482106</v>
      </c>
      <c r="D84">
        <v>124630.973721678</v>
      </c>
      <c r="E84">
        <v>64803.525802923803</v>
      </c>
      <c r="F84">
        <v>137152.17963223599</v>
      </c>
    </row>
    <row r="85" spans="1:6" x14ac:dyDescent="0.25">
      <c r="A85">
        <v>458</v>
      </c>
      <c r="B85">
        <v>101164.66338770901</v>
      </c>
      <c r="C85">
        <v>77371.405072118199</v>
      </c>
      <c r="D85">
        <v>124957.92170330101</v>
      </c>
      <c r="E85">
        <v>64776.0149499857</v>
      </c>
      <c r="F85">
        <v>137553.31182543299</v>
      </c>
    </row>
    <row r="86" spans="1:6" x14ac:dyDescent="0.25">
      <c r="A86">
        <v>459</v>
      </c>
      <c r="B86">
        <v>101354.812039711</v>
      </c>
      <c r="C86">
        <v>77422.084006175501</v>
      </c>
      <c r="D86">
        <v>125287.540073246</v>
      </c>
      <c r="E86">
        <v>64752.863075146102</v>
      </c>
      <c r="F86">
        <v>137956.76100427599</v>
      </c>
    </row>
    <row r="87" spans="1:6" x14ac:dyDescent="0.25">
      <c r="A87">
        <v>460</v>
      </c>
      <c r="B87">
        <v>101536.435534056</v>
      </c>
      <c r="C87">
        <v>77465.143444309593</v>
      </c>
      <c r="D87">
        <v>125607.727623803</v>
      </c>
      <c r="E87">
        <v>64722.571132744801</v>
      </c>
      <c r="F87">
        <v>138350.29993536801</v>
      </c>
    </row>
    <row r="88" spans="1:6" x14ac:dyDescent="0.25">
      <c r="A88">
        <v>461</v>
      </c>
      <c r="B88">
        <v>101728.842274137</v>
      </c>
      <c r="C88">
        <v>77519.752693206203</v>
      </c>
      <c r="D88">
        <v>125937.931855067</v>
      </c>
      <c r="E88">
        <v>64704.234796119199</v>
      </c>
      <c r="F88">
        <v>138753.449752154</v>
      </c>
    </row>
    <row r="89" spans="1:6" x14ac:dyDescent="0.25">
      <c r="A89">
        <v>462</v>
      </c>
      <c r="B89">
        <v>101911.26563073001</v>
      </c>
      <c r="C89">
        <v>77565.118616237902</v>
      </c>
      <c r="D89">
        <v>126257.41264522199</v>
      </c>
      <c r="E89">
        <v>64677.046896469503</v>
      </c>
      <c r="F89">
        <v>139145.48436499</v>
      </c>
    </row>
    <row r="90" spans="1:6" x14ac:dyDescent="0.25">
      <c r="A90">
        <v>463</v>
      </c>
      <c r="B90">
        <v>102100.47597503899</v>
      </c>
      <c r="C90">
        <v>77618.124376415406</v>
      </c>
      <c r="D90">
        <v>126582.827573662</v>
      </c>
      <c r="E90">
        <v>64657.950305182399</v>
      </c>
      <c r="F90">
        <v>139543.001644895</v>
      </c>
    </row>
    <row r="91" spans="1:6" x14ac:dyDescent="0.25">
      <c r="A91">
        <v>464</v>
      </c>
      <c r="B91">
        <v>102287.326127926</v>
      </c>
      <c r="C91">
        <v>77669.421027457603</v>
      </c>
      <c r="D91">
        <v>126905.231228395</v>
      </c>
      <c r="E91">
        <v>64637.4892669029</v>
      </c>
      <c r="F91">
        <v>139937.16298894901</v>
      </c>
    </row>
    <row r="92" spans="1:6" x14ac:dyDescent="0.25">
      <c r="A92">
        <v>465</v>
      </c>
      <c r="B92">
        <v>102472.180258583</v>
      </c>
      <c r="C92">
        <v>77719.554900559699</v>
      </c>
      <c r="D92">
        <v>127224.805616607</v>
      </c>
      <c r="E92">
        <v>64616.306543566097</v>
      </c>
      <c r="F92">
        <v>140328.05397360001</v>
      </c>
    </row>
    <row r="93" spans="1:6" x14ac:dyDescent="0.25">
      <c r="A93">
        <v>466</v>
      </c>
      <c r="B93">
        <v>102662.228460139</v>
      </c>
      <c r="C93">
        <v>77775.553800789203</v>
      </c>
      <c r="D93">
        <v>127548.903119489</v>
      </c>
      <c r="E93">
        <v>64601.344030129098</v>
      </c>
      <c r="F93">
        <v>140723.112890149</v>
      </c>
    </row>
    <row r="94" spans="1:6" x14ac:dyDescent="0.25">
      <c r="A94">
        <v>467</v>
      </c>
      <c r="B94">
        <v>102845.674796323</v>
      </c>
      <c r="C94">
        <v>77825.685274878997</v>
      </c>
      <c r="D94">
        <v>127865.664317767</v>
      </c>
      <c r="E94">
        <v>64580.902879197201</v>
      </c>
      <c r="F94">
        <v>141110.446713449</v>
      </c>
    </row>
    <row r="95" spans="1:6" x14ac:dyDescent="0.25">
      <c r="A95">
        <v>468</v>
      </c>
      <c r="B95">
        <v>103035.25480590601</v>
      </c>
      <c r="C95">
        <v>77882.680212989595</v>
      </c>
      <c r="D95">
        <v>128187.829398822</v>
      </c>
      <c r="E95">
        <v>64567.7115201048</v>
      </c>
      <c r="F95">
        <v>141502.79809170699</v>
      </c>
    </row>
    <row r="96" spans="1:6" x14ac:dyDescent="0.25">
      <c r="A96">
        <v>469</v>
      </c>
      <c r="B96">
        <v>103220.64522937901</v>
      </c>
      <c r="C96">
        <v>77936.130258976104</v>
      </c>
      <c r="D96">
        <v>128505.160199782</v>
      </c>
      <c r="E96">
        <v>64551.316549269301</v>
      </c>
      <c r="F96">
        <v>141889.97390948801</v>
      </c>
    </row>
    <row r="97" spans="1:6" x14ac:dyDescent="0.25">
      <c r="A97">
        <v>470</v>
      </c>
      <c r="B97">
        <v>103407.517263392</v>
      </c>
      <c r="C97">
        <v>77991.807655587705</v>
      </c>
      <c r="D97">
        <v>128823.22687119601</v>
      </c>
      <c r="E97">
        <v>64537.543700013499</v>
      </c>
      <c r="F97">
        <v>142277.49082677101</v>
      </c>
    </row>
    <row r="98" spans="1:6" x14ac:dyDescent="0.25">
      <c r="A98">
        <v>471</v>
      </c>
      <c r="B98">
        <v>103595.582021208</v>
      </c>
      <c r="C98">
        <v>78049.297375857597</v>
      </c>
      <c r="D98">
        <v>129141.86666655799</v>
      </c>
      <c r="E98">
        <v>64525.911170766703</v>
      </c>
      <c r="F98">
        <v>142665.25287164899</v>
      </c>
    </row>
    <row r="99" spans="1:6" x14ac:dyDescent="0.25">
      <c r="A99">
        <v>472</v>
      </c>
      <c r="B99">
        <v>103780.482499556</v>
      </c>
      <c r="C99">
        <v>78104.321771893403</v>
      </c>
      <c r="D99">
        <v>129456.643227219</v>
      </c>
      <c r="E99">
        <v>64512.183321836303</v>
      </c>
      <c r="F99">
        <v>143048.78167727601</v>
      </c>
    </row>
    <row r="100" spans="1:6" x14ac:dyDescent="0.25">
      <c r="A100">
        <v>473</v>
      </c>
      <c r="B100">
        <v>103969.42467331</v>
      </c>
      <c r="C100">
        <v>78164.031534660098</v>
      </c>
      <c r="D100">
        <v>129774.817811959</v>
      </c>
      <c r="E100">
        <v>64503.481578653998</v>
      </c>
      <c r="F100">
        <v>143435.36776796501</v>
      </c>
    </row>
    <row r="101" spans="1:6" x14ac:dyDescent="0.25">
      <c r="A101">
        <v>474</v>
      </c>
      <c r="B101">
        <v>104154.59856317101</v>
      </c>
      <c r="C101">
        <v>78220.603460299797</v>
      </c>
      <c r="D101">
        <v>130088.593666042</v>
      </c>
      <c r="E101">
        <v>64491.975736702399</v>
      </c>
      <c r="F101">
        <v>143817.22138964001</v>
      </c>
    </row>
    <row r="102" spans="1:6" x14ac:dyDescent="0.25">
      <c r="A102">
        <v>475</v>
      </c>
      <c r="B102">
        <v>104342.358455227</v>
      </c>
      <c r="C102">
        <v>78280.425858006507</v>
      </c>
      <c r="D102">
        <v>130404.29105244701</v>
      </c>
      <c r="E102">
        <v>64484.072115921103</v>
      </c>
      <c r="F102">
        <v>144200.64479453201</v>
      </c>
    </row>
    <row r="103" spans="1:6" x14ac:dyDescent="0.25">
      <c r="A103">
        <v>476</v>
      </c>
      <c r="B103">
        <v>104529.18879400899</v>
      </c>
      <c r="C103">
        <v>78339.907538240193</v>
      </c>
      <c r="D103">
        <v>130718.470049779</v>
      </c>
      <c r="E103">
        <v>64476.139488510104</v>
      </c>
      <c r="F103">
        <v>144582.23809950901</v>
      </c>
    </row>
    <row r="104" spans="1:6" x14ac:dyDescent="0.25">
      <c r="A104">
        <v>477</v>
      </c>
      <c r="B104">
        <v>104715.306950695</v>
      </c>
      <c r="C104">
        <v>78399.325607863197</v>
      </c>
      <c r="D104">
        <v>131031.28829352801</v>
      </c>
      <c r="E104">
        <v>64468.486583494101</v>
      </c>
      <c r="F104">
        <v>144962.12731789699</v>
      </c>
    </row>
    <row r="105" spans="1:6" x14ac:dyDescent="0.25">
      <c r="A105">
        <v>478</v>
      </c>
      <c r="B105">
        <v>104903.352644599</v>
      </c>
      <c r="C105">
        <v>78461.257349634805</v>
      </c>
      <c r="D105">
        <v>131345.44793956299</v>
      </c>
      <c r="E105">
        <v>64463.6576317164</v>
      </c>
      <c r="F105">
        <v>145343.04765748201</v>
      </c>
    </row>
    <row r="106" spans="1:6" x14ac:dyDescent="0.25">
      <c r="A106">
        <v>479</v>
      </c>
      <c r="B106">
        <v>105088.924107887</v>
      </c>
      <c r="C106">
        <v>78521.319631169405</v>
      </c>
      <c r="D106">
        <v>131656.528584605</v>
      </c>
      <c r="E106">
        <v>64457.2793658015</v>
      </c>
      <c r="F106">
        <v>145720.568849973</v>
      </c>
    </row>
    <row r="107" spans="1:6" x14ac:dyDescent="0.25">
      <c r="A107">
        <v>480</v>
      </c>
      <c r="B107">
        <v>105276.81054837701</v>
      </c>
      <c r="C107">
        <v>78584.294929054799</v>
      </c>
      <c r="D107">
        <v>131969.32616769901</v>
      </c>
      <c r="E107">
        <v>64454.130699039597</v>
      </c>
      <c r="F107">
        <v>146099.49039771501</v>
      </c>
    </row>
    <row r="108" spans="1:6" x14ac:dyDescent="0.25">
      <c r="A108">
        <v>481</v>
      </c>
      <c r="B108">
        <v>105463.10092295401</v>
      </c>
      <c r="C108">
        <v>78646.238268500194</v>
      </c>
      <c r="D108">
        <v>132279.96357740799</v>
      </c>
      <c r="E108">
        <v>64450.2486942955</v>
      </c>
      <c r="F108">
        <v>146475.95315161301</v>
      </c>
    </row>
    <row r="109" spans="1:6" x14ac:dyDescent="0.25">
      <c r="A109">
        <v>482</v>
      </c>
      <c r="B109">
        <v>105649.97417707701</v>
      </c>
      <c r="C109">
        <v>78709.359937984307</v>
      </c>
      <c r="D109">
        <v>132590.58841617001</v>
      </c>
      <c r="E109">
        <v>64447.860232040402</v>
      </c>
      <c r="F109">
        <v>146852.08812211399</v>
      </c>
    </row>
    <row r="110" spans="1:6" x14ac:dyDescent="0.25">
      <c r="A110">
        <v>483</v>
      </c>
      <c r="B110">
        <v>105837.27234518</v>
      </c>
      <c r="C110">
        <v>78773.453069325697</v>
      </c>
      <c r="D110">
        <v>132901.09162103501</v>
      </c>
      <c r="E110">
        <v>64446.732556611903</v>
      </c>
      <c r="F110">
        <v>147227.81213374899</v>
      </c>
    </row>
    <row r="111" spans="1:6" x14ac:dyDescent="0.25">
      <c r="A111">
        <v>484</v>
      </c>
      <c r="B111">
        <v>106023.396450963</v>
      </c>
      <c r="C111">
        <v>78836.9430710421</v>
      </c>
      <c r="D111">
        <v>133209.84983088501</v>
      </c>
      <c r="E111">
        <v>64445.303985070801</v>
      </c>
      <c r="F111">
        <v>147601.488916856</v>
      </c>
    </row>
    <row r="112" spans="1:6" x14ac:dyDescent="0.25">
      <c r="A112">
        <v>485</v>
      </c>
      <c r="B112">
        <v>106211.03515123601</v>
      </c>
      <c r="C112">
        <v>78902.494608477602</v>
      </c>
      <c r="D112">
        <v>133519.57569399499</v>
      </c>
      <c r="E112">
        <v>64446.226482446</v>
      </c>
      <c r="F112">
        <v>147975.84382002699</v>
      </c>
    </row>
    <row r="113" spans="1:6" x14ac:dyDescent="0.25">
      <c r="A113">
        <v>486</v>
      </c>
      <c r="B113">
        <v>106397.251751879</v>
      </c>
      <c r="C113">
        <v>78967.162816834301</v>
      </c>
      <c r="D113">
        <v>133827.34068692301</v>
      </c>
      <c r="E113">
        <v>64446.550858644398</v>
      </c>
      <c r="F113">
        <v>148347.95264511299</v>
      </c>
    </row>
    <row r="114" spans="1:6" x14ac:dyDescent="0.25">
      <c r="A114">
        <v>487</v>
      </c>
      <c r="B114">
        <v>106584.453355095</v>
      </c>
      <c r="C114">
        <v>79033.362774514404</v>
      </c>
      <c r="D114">
        <v>134135.54393567701</v>
      </c>
      <c r="E114">
        <v>64448.696414412101</v>
      </c>
      <c r="F114">
        <v>148720.21029577899</v>
      </c>
    </row>
    <row r="115" spans="1:6" x14ac:dyDescent="0.25">
      <c r="A115">
        <v>488</v>
      </c>
      <c r="B115">
        <v>106771.28965144401</v>
      </c>
      <c r="C115">
        <v>79099.713701346496</v>
      </c>
      <c r="D115">
        <v>134442.86560154101</v>
      </c>
      <c r="E115">
        <v>64451.266239348202</v>
      </c>
      <c r="F115">
        <v>149091.31306353901</v>
      </c>
    </row>
    <row r="116" spans="1:6" x14ac:dyDescent="0.25">
      <c r="A116">
        <v>489</v>
      </c>
      <c r="B116">
        <v>106957.872638927</v>
      </c>
      <c r="C116">
        <v>79166.345215743597</v>
      </c>
      <c r="D116">
        <v>134749.400062111</v>
      </c>
      <c r="E116">
        <v>64454.3992795468</v>
      </c>
      <c r="F116">
        <v>149461.34599830801</v>
      </c>
    </row>
    <row r="117" spans="1:6" x14ac:dyDescent="0.25">
      <c r="A117">
        <v>490</v>
      </c>
      <c r="B117">
        <v>107145.170681351</v>
      </c>
      <c r="C117">
        <v>79234.199713538503</v>
      </c>
      <c r="D117">
        <v>135056.141649164</v>
      </c>
      <c r="E117">
        <v>64459.024184226801</v>
      </c>
      <c r="F117">
        <v>149831.31717847599</v>
      </c>
    </row>
    <row r="118" spans="1:6" x14ac:dyDescent="0.25">
      <c r="A118">
        <v>491</v>
      </c>
      <c r="B118">
        <v>107331.54161201901</v>
      </c>
      <c r="C118">
        <v>79301.638393359404</v>
      </c>
      <c r="D118">
        <v>135361.44483067899</v>
      </c>
      <c r="E118">
        <v>64463.503933511398</v>
      </c>
      <c r="F118">
        <v>150199.57929052701</v>
      </c>
    </row>
    <row r="119" spans="1:6" x14ac:dyDescent="0.25">
      <c r="A119">
        <v>492</v>
      </c>
      <c r="B119">
        <v>107518.78610439799</v>
      </c>
      <c r="C119">
        <v>79370.455842627402</v>
      </c>
      <c r="D119">
        <v>135667.11636617</v>
      </c>
      <c r="E119">
        <v>64469.629893063699</v>
      </c>
      <c r="F119">
        <v>150567.942315733</v>
      </c>
    </row>
    <row r="120" spans="1:6" x14ac:dyDescent="0.25">
      <c r="A120">
        <v>493</v>
      </c>
      <c r="B120">
        <v>107705.422757233</v>
      </c>
      <c r="C120">
        <v>79439.155375468894</v>
      </c>
      <c r="D120">
        <v>135971.690138998</v>
      </c>
      <c r="E120">
        <v>64475.897285821899</v>
      </c>
      <c r="F120">
        <v>150934.94822864499</v>
      </c>
    </row>
    <row r="121" spans="1:6" x14ac:dyDescent="0.25">
      <c r="A121">
        <v>494</v>
      </c>
      <c r="B121">
        <v>107892.288244236</v>
      </c>
      <c r="C121">
        <v>79508.581440216207</v>
      </c>
      <c r="D121">
        <v>136275.99504825601</v>
      </c>
      <c r="E121">
        <v>64483.154675753503</v>
      </c>
      <c r="F121">
        <v>151301.421812719</v>
      </c>
    </row>
    <row r="122" spans="1:6" x14ac:dyDescent="0.25">
      <c r="A122">
        <v>495</v>
      </c>
      <c r="B122">
        <v>108079.30460649299</v>
      </c>
      <c r="C122">
        <v>79578.635368787698</v>
      </c>
      <c r="D122">
        <v>136579.973844199</v>
      </c>
      <c r="E122">
        <v>64491.292432005699</v>
      </c>
      <c r="F122">
        <v>151667.316780981</v>
      </c>
    </row>
    <row r="123" spans="1:6" x14ac:dyDescent="0.25">
      <c r="A123">
        <v>496</v>
      </c>
      <c r="B123">
        <v>108265.885510037</v>
      </c>
      <c r="C123">
        <v>79648.736440841603</v>
      </c>
      <c r="D123">
        <v>136883.03457923199</v>
      </c>
      <c r="E123">
        <v>64499.732805910899</v>
      </c>
      <c r="F123">
        <v>152032.03821416301</v>
      </c>
    </row>
    <row r="124" spans="1:6" x14ac:dyDescent="0.25">
      <c r="A124">
        <v>497</v>
      </c>
      <c r="B124">
        <v>108453.033889242</v>
      </c>
      <c r="C124">
        <v>79719.875752113905</v>
      </c>
      <c r="D124">
        <v>137186.19202637</v>
      </c>
      <c r="E124">
        <v>64509.460626207998</v>
      </c>
      <c r="F124">
        <v>152396.607152276</v>
      </c>
    </row>
    <row r="125" spans="1:6" x14ac:dyDescent="0.25">
      <c r="A125">
        <v>498</v>
      </c>
      <c r="B125">
        <v>108639.645684745</v>
      </c>
      <c r="C125">
        <v>79790.943401628101</v>
      </c>
      <c r="D125">
        <v>137488.34796786099</v>
      </c>
      <c r="E125">
        <v>64519.3628995576</v>
      </c>
      <c r="F125">
        <v>152759.928469932</v>
      </c>
    </row>
    <row r="126" spans="1:6" x14ac:dyDescent="0.25">
      <c r="A126">
        <v>499</v>
      </c>
      <c r="B126">
        <v>108826.632544782</v>
      </c>
      <c r="C126">
        <v>79862.850763423499</v>
      </c>
      <c r="D126">
        <v>137790.41432614101</v>
      </c>
      <c r="E126">
        <v>64530.3508548475</v>
      </c>
      <c r="F126">
        <v>153122.914234717</v>
      </c>
    </row>
    <row r="127" spans="1:6" x14ac:dyDescent="0.25">
      <c r="A127">
        <v>500</v>
      </c>
      <c r="B127">
        <v>109013.476127705</v>
      </c>
      <c r="C127">
        <v>79935.065698563398</v>
      </c>
      <c r="D127">
        <v>138091.886556846</v>
      </c>
      <c r="E127">
        <v>64541.885049298398</v>
      </c>
      <c r="F127">
        <v>153485.06720611101</v>
      </c>
    </row>
    <row r="128" spans="1:6" x14ac:dyDescent="0.25">
      <c r="A128">
        <v>501</v>
      </c>
      <c r="B128">
        <v>109200.229930378</v>
      </c>
      <c r="C128">
        <v>80007.645110673096</v>
      </c>
      <c r="D128">
        <v>138392.81475008201</v>
      </c>
      <c r="E128">
        <v>64554.024189965501</v>
      </c>
      <c r="F128">
        <v>153846.43567079</v>
      </c>
    </row>
    <row r="129" spans="1:6" x14ac:dyDescent="0.25">
      <c r="A129">
        <v>502</v>
      </c>
      <c r="B129">
        <v>109387.248896271</v>
      </c>
      <c r="C129">
        <v>80080.931741991197</v>
      </c>
      <c r="D129">
        <v>138693.56605055099</v>
      </c>
      <c r="E129">
        <v>64567.104560145301</v>
      </c>
      <c r="F129">
        <v>154207.39323239701</v>
      </c>
    </row>
    <row r="130" spans="1:6" x14ac:dyDescent="0.25">
      <c r="A130">
        <v>503</v>
      </c>
      <c r="B130">
        <v>109573.920532608</v>
      </c>
      <c r="C130">
        <v>80154.311591034595</v>
      </c>
      <c r="D130">
        <v>138993.52947418101</v>
      </c>
      <c r="E130">
        <v>64580.511359694399</v>
      </c>
      <c r="F130">
        <v>154567.329705521</v>
      </c>
    </row>
    <row r="131" spans="1:6" x14ac:dyDescent="0.25">
      <c r="A131">
        <v>504</v>
      </c>
      <c r="B131">
        <v>109760.92174962199</v>
      </c>
      <c r="C131">
        <v>80228.456550931704</v>
      </c>
      <c r="D131">
        <v>139293.38694831199</v>
      </c>
      <c r="E131">
        <v>64594.913825845702</v>
      </c>
      <c r="F131">
        <v>154926.929673398</v>
      </c>
    </row>
    <row r="132" spans="1:6" x14ac:dyDescent="0.25">
      <c r="A132">
        <v>505</v>
      </c>
      <c r="B132">
        <v>109947.691553011</v>
      </c>
      <c r="C132">
        <v>80302.797518263105</v>
      </c>
      <c r="D132">
        <v>139592.58558775901</v>
      </c>
      <c r="E132">
        <v>64609.738562472397</v>
      </c>
      <c r="F132">
        <v>155285.64454355001</v>
      </c>
    </row>
    <row r="133" spans="1:6" x14ac:dyDescent="0.25">
      <c r="A133">
        <v>506</v>
      </c>
      <c r="B133">
        <v>110134.551023694</v>
      </c>
      <c r="C133">
        <v>80377.655674068897</v>
      </c>
      <c r="D133">
        <v>139891.44637331899</v>
      </c>
      <c r="E133">
        <v>64625.306803615997</v>
      </c>
      <c r="F133">
        <v>155643.79524377201</v>
      </c>
    </row>
    <row r="134" spans="1:6" x14ac:dyDescent="0.25">
      <c r="A134">
        <v>507</v>
      </c>
      <c r="B134">
        <v>110321.463866377</v>
      </c>
      <c r="C134">
        <v>80452.984687304197</v>
      </c>
      <c r="D134">
        <v>140189.94304545099</v>
      </c>
      <c r="E134">
        <v>64641.566905625303</v>
      </c>
      <c r="F134">
        <v>156001.36082713</v>
      </c>
    </row>
    <row r="135" spans="1:6" x14ac:dyDescent="0.25">
      <c r="A135">
        <v>508</v>
      </c>
      <c r="B135">
        <v>110508.215259187</v>
      </c>
      <c r="C135">
        <v>80528.569222758204</v>
      </c>
      <c r="D135">
        <v>140487.86129561599</v>
      </c>
      <c r="E135">
        <v>64658.303261545501</v>
      </c>
      <c r="F135">
        <v>156358.127256829</v>
      </c>
    </row>
    <row r="136" spans="1:6" x14ac:dyDescent="0.25">
      <c r="A136">
        <v>509</v>
      </c>
      <c r="B136">
        <v>110695.179228623</v>
      </c>
      <c r="C136">
        <v>80604.776490630597</v>
      </c>
      <c r="D136">
        <v>140785.58196661499</v>
      </c>
      <c r="E136">
        <v>64675.879473245499</v>
      </c>
      <c r="F136">
        <v>156714.47898399999</v>
      </c>
    </row>
    <row r="137" spans="1:6" x14ac:dyDescent="0.25">
      <c r="A137">
        <v>510</v>
      </c>
      <c r="B137">
        <v>110881.94077199</v>
      </c>
      <c r="C137">
        <v>80681.186970506096</v>
      </c>
      <c r="D137">
        <v>141082.694573474</v>
      </c>
      <c r="E137">
        <v>64693.873628772402</v>
      </c>
      <c r="F137">
        <v>157070.007915208</v>
      </c>
    </row>
    <row r="138" spans="1:6" x14ac:dyDescent="0.25">
      <c r="A138">
        <v>511</v>
      </c>
      <c r="B138">
        <v>111068.84508574101</v>
      </c>
      <c r="C138">
        <v>80758.143288000705</v>
      </c>
      <c r="D138">
        <v>141379.546883481</v>
      </c>
      <c r="E138">
        <v>64712.626992824204</v>
      </c>
      <c r="F138">
        <v>157425.06317865799</v>
      </c>
    </row>
    <row r="139" spans="1:6" x14ac:dyDescent="0.25">
      <c r="A139">
        <v>512</v>
      </c>
      <c r="B139">
        <v>111255.693307558</v>
      </c>
      <c r="C139">
        <v>80835.439254727899</v>
      </c>
      <c r="D139">
        <v>141675.947360388</v>
      </c>
      <c r="E139">
        <v>64731.929498827703</v>
      </c>
      <c r="F139">
        <v>157779.45711628799</v>
      </c>
    </row>
    <row r="140" spans="1:6" x14ac:dyDescent="0.25">
      <c r="A140">
        <v>513</v>
      </c>
      <c r="B140">
        <v>111442.509834557</v>
      </c>
      <c r="C140">
        <v>80913.098143826501</v>
      </c>
      <c r="D140">
        <v>141971.92152528701</v>
      </c>
      <c r="E140">
        <v>64751.8038249241</v>
      </c>
      <c r="F140">
        <v>158133.21584419001</v>
      </c>
    </row>
    <row r="141" spans="1:6" x14ac:dyDescent="0.25">
      <c r="A141">
        <v>514</v>
      </c>
      <c r="B141">
        <v>111629.424653888</v>
      </c>
      <c r="C141">
        <v>80991.243225453698</v>
      </c>
      <c r="D141">
        <v>142267.60608232199</v>
      </c>
      <c r="E141">
        <v>64772.369685509402</v>
      </c>
      <c r="F141">
        <v>158486.47962226599</v>
      </c>
    </row>
    <row r="142" spans="1:6" x14ac:dyDescent="0.25">
      <c r="A142">
        <v>515</v>
      </c>
      <c r="B142">
        <v>111816.209375869</v>
      </c>
      <c r="C142">
        <v>81069.643325757293</v>
      </c>
      <c r="D142">
        <v>142562.775425981</v>
      </c>
      <c r="E142">
        <v>64793.394432880399</v>
      </c>
      <c r="F142">
        <v>158839.02431885799</v>
      </c>
    </row>
    <row r="143" spans="1:6" x14ac:dyDescent="0.25">
      <c r="A143">
        <v>516</v>
      </c>
      <c r="B143">
        <v>112003.118420891</v>
      </c>
      <c r="C143">
        <v>81148.548793805196</v>
      </c>
      <c r="D143">
        <v>142857.68804797699</v>
      </c>
      <c r="E143">
        <v>64815.126260877601</v>
      </c>
      <c r="F143">
        <v>159191.110580904</v>
      </c>
    </row>
    <row r="144" spans="1:6" x14ac:dyDescent="0.25">
      <c r="A144">
        <v>517</v>
      </c>
      <c r="B144">
        <v>112189.93939063999</v>
      </c>
      <c r="C144">
        <v>81227.742139913797</v>
      </c>
      <c r="D144">
        <v>143152.136641366</v>
      </c>
      <c r="E144">
        <v>64837.3449846082</v>
      </c>
      <c r="F144">
        <v>159542.53379667201</v>
      </c>
    </row>
    <row r="145" spans="1:6" x14ac:dyDescent="0.25">
      <c r="A145">
        <v>518</v>
      </c>
      <c r="B145">
        <v>112376.795434225</v>
      </c>
      <c r="C145">
        <v>81307.344374384498</v>
      </c>
      <c r="D145">
        <v>143446.246494066</v>
      </c>
      <c r="E145">
        <v>64860.170482157897</v>
      </c>
      <c r="F145">
        <v>159893.42038629201</v>
      </c>
    </row>
    <row r="146" spans="1:6" x14ac:dyDescent="0.25">
      <c r="A146">
        <v>519</v>
      </c>
      <c r="B146">
        <v>112563.67027853199</v>
      </c>
      <c r="C146">
        <v>81387.333482396396</v>
      </c>
      <c r="D146">
        <v>143740.007074667</v>
      </c>
      <c r="E146">
        <v>64883.5776992295</v>
      </c>
      <c r="F146">
        <v>160243.76285783399</v>
      </c>
    </row>
    <row r="147" spans="1:6" x14ac:dyDescent="0.25">
      <c r="A147">
        <v>520</v>
      </c>
      <c r="B147">
        <v>112750.48528740701</v>
      </c>
      <c r="C147">
        <v>81467.628561875797</v>
      </c>
      <c r="D147">
        <v>144033.342012938</v>
      </c>
      <c r="E147">
        <v>64907.484534244002</v>
      </c>
      <c r="F147">
        <v>160593.486040569</v>
      </c>
    </row>
    <row r="148" spans="1:6" x14ac:dyDescent="0.25">
      <c r="A148">
        <v>521</v>
      </c>
      <c r="B148">
        <v>112937.379912302</v>
      </c>
      <c r="C148">
        <v>81548.364530516599</v>
      </c>
      <c r="D148">
        <v>144326.395294088</v>
      </c>
      <c r="E148">
        <v>64932.023504868099</v>
      </c>
      <c r="F148">
        <v>160942.73631973701</v>
      </c>
    </row>
    <row r="149" spans="1:6" x14ac:dyDescent="0.25">
      <c r="A149">
        <v>522</v>
      </c>
      <c r="B149">
        <v>113124.19818573901</v>
      </c>
      <c r="C149">
        <v>81629.381784962403</v>
      </c>
      <c r="D149">
        <v>144619.01458651599</v>
      </c>
      <c r="E149">
        <v>64957.033083028698</v>
      </c>
      <c r="F149">
        <v>161291.36328844901</v>
      </c>
    </row>
    <row r="150" spans="1:6" x14ac:dyDescent="0.25">
      <c r="A150">
        <v>523</v>
      </c>
      <c r="B150">
        <v>113311.070788827</v>
      </c>
      <c r="C150">
        <v>81710.808069808802</v>
      </c>
      <c r="D150">
        <v>144911.33350784401</v>
      </c>
      <c r="E150">
        <v>64982.6394588248</v>
      </c>
      <c r="F150">
        <v>161639.50211882801</v>
      </c>
    </row>
    <row r="151" spans="1:6" x14ac:dyDescent="0.25">
      <c r="A151">
        <v>524</v>
      </c>
      <c r="B151">
        <v>113497.921469441</v>
      </c>
      <c r="C151">
        <v>81792.562535246296</v>
      </c>
      <c r="D151">
        <v>145203.28040363599</v>
      </c>
      <c r="E151">
        <v>65008.759348578802</v>
      </c>
      <c r="F151">
        <v>161987.08359030299</v>
      </c>
    </row>
    <row r="152" spans="1:6" x14ac:dyDescent="0.25">
      <c r="A152">
        <v>525</v>
      </c>
      <c r="B152">
        <v>113684.761011254</v>
      </c>
      <c r="C152">
        <v>81874.653627136198</v>
      </c>
      <c r="D152">
        <v>145494.868395372</v>
      </c>
      <c r="E152">
        <v>65035.399960590301</v>
      </c>
      <c r="F152">
        <v>162334.12206191799</v>
      </c>
    </row>
    <row r="153" spans="1:6" x14ac:dyDescent="0.25">
      <c r="A153">
        <v>526</v>
      </c>
      <c r="B153">
        <v>113871.636974198</v>
      </c>
      <c r="C153">
        <v>81957.124571819906</v>
      </c>
      <c r="D153">
        <v>145786.149376577</v>
      </c>
      <c r="E153">
        <v>65062.602227135903</v>
      </c>
      <c r="F153">
        <v>162680.67172126099</v>
      </c>
    </row>
    <row r="154" spans="1:6" x14ac:dyDescent="0.25">
      <c r="A154">
        <v>527</v>
      </c>
      <c r="B154">
        <v>114058.464216673</v>
      </c>
      <c r="C154">
        <v>82039.887360361507</v>
      </c>
      <c r="D154">
        <v>146077.04107298399</v>
      </c>
      <c r="E154">
        <v>65090.276621404599</v>
      </c>
      <c r="F154">
        <v>163026.651811941</v>
      </c>
    </row>
    <row r="155" spans="1:6" x14ac:dyDescent="0.25">
      <c r="A155">
        <v>528</v>
      </c>
      <c r="B155">
        <v>114245.338347356</v>
      </c>
      <c r="C155">
        <v>82123.034275344893</v>
      </c>
      <c r="D155">
        <v>146367.64241936701</v>
      </c>
      <c r="E155">
        <v>65118.513665251703</v>
      </c>
      <c r="F155">
        <v>163372.16302946</v>
      </c>
    </row>
    <row r="156" spans="1:6" x14ac:dyDescent="0.25">
      <c r="A156">
        <v>529</v>
      </c>
      <c r="B156">
        <v>114432.178967049</v>
      </c>
      <c r="C156">
        <v>82206.481271344499</v>
      </c>
      <c r="D156">
        <v>146657.87666275399</v>
      </c>
      <c r="E156">
        <v>65147.227383055797</v>
      </c>
      <c r="F156">
        <v>163717.13055104201</v>
      </c>
    </row>
    <row r="157" spans="1:6" x14ac:dyDescent="0.25">
      <c r="A157">
        <v>530</v>
      </c>
      <c r="B157">
        <v>114619.033283753</v>
      </c>
      <c r="C157">
        <v>82290.272990003301</v>
      </c>
      <c r="D157">
        <v>146947.79357750301</v>
      </c>
      <c r="E157">
        <v>65176.461057912398</v>
      </c>
      <c r="F157">
        <v>164061.605509594</v>
      </c>
    </row>
    <row r="158" spans="1:6" x14ac:dyDescent="0.25">
      <c r="A158">
        <v>531</v>
      </c>
      <c r="B158">
        <v>114805.894191324</v>
      </c>
      <c r="C158">
        <v>82374.398488225095</v>
      </c>
      <c r="D158">
        <v>147237.38989442401</v>
      </c>
      <c r="E158">
        <v>65206.201715565003</v>
      </c>
      <c r="F158">
        <v>164405.58666708399</v>
      </c>
    </row>
    <row r="159" spans="1:6" x14ac:dyDescent="0.25">
      <c r="A159">
        <v>532</v>
      </c>
      <c r="B159">
        <v>114992.732932046</v>
      </c>
      <c r="C159">
        <v>82458.826457822506</v>
      </c>
      <c r="D159">
        <v>147526.63940627</v>
      </c>
      <c r="E159">
        <v>65236.416697688903</v>
      </c>
      <c r="F159">
        <v>164749.049166404</v>
      </c>
    </row>
    <row r="160" spans="1:6" x14ac:dyDescent="0.25">
      <c r="A160">
        <v>533</v>
      </c>
      <c r="B160">
        <v>115179.601485472</v>
      </c>
      <c r="C160">
        <v>82543.605522808197</v>
      </c>
      <c r="D160">
        <v>147815.59744813599</v>
      </c>
      <c r="E160">
        <v>65267.1528519805</v>
      </c>
      <c r="F160">
        <v>165092.050118963</v>
      </c>
    </row>
    <row r="161" spans="1:6" x14ac:dyDescent="0.25">
      <c r="A161">
        <v>534</v>
      </c>
      <c r="B161">
        <v>115366.44124565501</v>
      </c>
      <c r="C161">
        <v>82628.6740847826</v>
      </c>
      <c r="D161">
        <v>148104.208406527</v>
      </c>
      <c r="E161">
        <v>65298.346995931497</v>
      </c>
      <c r="F161">
        <v>165434.53549537799</v>
      </c>
    </row>
    <row r="162" spans="1:6" x14ac:dyDescent="0.25">
      <c r="A162">
        <v>535</v>
      </c>
      <c r="B162">
        <v>115553.301674167</v>
      </c>
      <c r="C162">
        <v>82714.078877892403</v>
      </c>
      <c r="D162">
        <v>148392.524470442</v>
      </c>
      <c r="E162">
        <v>65330.0444198767</v>
      </c>
      <c r="F162">
        <v>165776.558928457</v>
      </c>
    </row>
    <row r="163" spans="1:6" x14ac:dyDescent="0.25">
      <c r="A163">
        <v>536</v>
      </c>
      <c r="B163">
        <v>115740.15354811</v>
      </c>
      <c r="C163">
        <v>82799.787383142699</v>
      </c>
      <c r="D163">
        <v>148680.51971307601</v>
      </c>
      <c r="E163">
        <v>65362.210859973602</v>
      </c>
      <c r="F163">
        <v>166118.096236246</v>
      </c>
    </row>
    <row r="164" spans="1:6" x14ac:dyDescent="0.25">
      <c r="A164">
        <v>537</v>
      </c>
      <c r="B164">
        <v>115927.001527612</v>
      </c>
      <c r="C164">
        <v>82885.801802978604</v>
      </c>
      <c r="D164">
        <v>148968.20125224499</v>
      </c>
      <c r="E164">
        <v>65394.847217647803</v>
      </c>
      <c r="F164">
        <v>166459.155837575</v>
      </c>
    </row>
    <row r="165" spans="1:6" x14ac:dyDescent="0.25">
      <c r="A165">
        <v>538</v>
      </c>
      <c r="B165">
        <v>116113.86299703299</v>
      </c>
      <c r="C165">
        <v>82972.136362172896</v>
      </c>
      <c r="D165">
        <v>149255.589631893</v>
      </c>
      <c r="E165">
        <v>65427.966045087902</v>
      </c>
      <c r="F165">
        <v>166799.759948978</v>
      </c>
    </row>
    <row r="166" spans="1:6" x14ac:dyDescent="0.25">
      <c r="A166">
        <v>539</v>
      </c>
      <c r="B166">
        <v>116300.706224555</v>
      </c>
      <c r="C166">
        <v>83058.756729140106</v>
      </c>
      <c r="D166">
        <v>149542.65571997</v>
      </c>
      <c r="E166">
        <v>65461.531634474697</v>
      </c>
      <c r="F166">
        <v>167139.88081463601</v>
      </c>
    </row>
    <row r="167" spans="1:6" x14ac:dyDescent="0.25">
      <c r="A167">
        <v>540</v>
      </c>
      <c r="B167">
        <v>116487.56713272601</v>
      </c>
      <c r="C167">
        <v>83145.696074537496</v>
      </c>
      <c r="D167">
        <v>149829.43819091501</v>
      </c>
      <c r="E167">
        <v>65495.575699702502</v>
      </c>
      <c r="F167">
        <v>167479.55856574999</v>
      </c>
    </row>
    <row r="168" spans="1:6" x14ac:dyDescent="0.25">
      <c r="A168">
        <v>541</v>
      </c>
      <c r="B168">
        <v>116674.415294377</v>
      </c>
      <c r="C168">
        <v>83232.9211324879</v>
      </c>
      <c r="D168">
        <v>150115.909456266</v>
      </c>
      <c r="E168">
        <v>65530.063472173097</v>
      </c>
      <c r="F168">
        <v>167818.767116581</v>
      </c>
    </row>
    <row r="169" spans="1:6" x14ac:dyDescent="0.25">
      <c r="A169">
        <v>542</v>
      </c>
      <c r="B169">
        <v>116861.268796904</v>
      </c>
      <c r="C169">
        <v>83320.447559099004</v>
      </c>
      <c r="D169">
        <v>150402.09003470899</v>
      </c>
      <c r="E169">
        <v>65565.009320947502</v>
      </c>
      <c r="F169">
        <v>168157.528272861</v>
      </c>
    </row>
    <row r="170" spans="1:6" x14ac:dyDescent="0.25">
      <c r="A170">
        <v>543</v>
      </c>
      <c r="B170">
        <v>117048.124597163</v>
      </c>
      <c r="C170">
        <v>83408.269442077304</v>
      </c>
      <c r="D170">
        <v>150687.979752249</v>
      </c>
      <c r="E170">
        <v>65600.405814896498</v>
      </c>
      <c r="F170">
        <v>168495.84337942899</v>
      </c>
    </row>
    <row r="171" spans="1:6" x14ac:dyDescent="0.25">
      <c r="A171">
        <v>544</v>
      </c>
      <c r="B171">
        <v>117234.972188826</v>
      </c>
      <c r="C171">
        <v>83496.373894164601</v>
      </c>
      <c r="D171">
        <v>150973.570483488</v>
      </c>
      <c r="E171">
        <v>65636.238806373105</v>
      </c>
      <c r="F171">
        <v>168833.70557127899</v>
      </c>
    </row>
    <row r="172" spans="1:6" x14ac:dyDescent="0.25">
      <c r="A172">
        <v>545</v>
      </c>
      <c r="B172">
        <v>117421.830941857</v>
      </c>
      <c r="C172">
        <v>83584.777628704993</v>
      </c>
      <c r="D172">
        <v>151258.884255009</v>
      </c>
      <c r="E172">
        <v>65672.523602392394</v>
      </c>
      <c r="F172">
        <v>169171.138281322</v>
      </c>
    </row>
    <row r="173" spans="1:6" x14ac:dyDescent="0.25">
      <c r="A173">
        <v>546</v>
      </c>
      <c r="B173">
        <v>117608.67883847</v>
      </c>
      <c r="C173">
        <v>83673.456127482001</v>
      </c>
      <c r="D173">
        <v>151543.901549459</v>
      </c>
      <c r="E173">
        <v>65709.2343610893</v>
      </c>
      <c r="F173">
        <v>169508.123315851</v>
      </c>
    </row>
    <row r="174" spans="1:6" x14ac:dyDescent="0.25">
      <c r="A174">
        <v>547</v>
      </c>
      <c r="B174">
        <v>117795.534595515</v>
      </c>
      <c r="C174">
        <v>83762.425717803606</v>
      </c>
      <c r="D174">
        <v>151828.64347322701</v>
      </c>
      <c r="E174">
        <v>65746.386144825097</v>
      </c>
      <c r="F174">
        <v>169844.68304620599</v>
      </c>
    </row>
    <row r="175" spans="1:6" x14ac:dyDescent="0.25">
      <c r="A175">
        <v>548</v>
      </c>
      <c r="B175">
        <v>117982.387019261</v>
      </c>
      <c r="C175">
        <v>83851.672632073896</v>
      </c>
      <c r="D175">
        <v>152113.101406448</v>
      </c>
      <c r="E175">
        <v>65783.963823482307</v>
      </c>
      <c r="F175">
        <v>170180.810215039</v>
      </c>
    </row>
    <row r="176" spans="1:6" x14ac:dyDescent="0.25">
      <c r="A176">
        <v>549</v>
      </c>
      <c r="B176">
        <v>118169.238089523</v>
      </c>
      <c r="C176">
        <v>83941.196597944901</v>
      </c>
      <c r="D176">
        <v>152397.279581101</v>
      </c>
      <c r="E176">
        <v>65821.9659324893</v>
      </c>
      <c r="F176">
        <v>170516.51024655701</v>
      </c>
    </row>
    <row r="177" spans="1:6" x14ac:dyDescent="0.25">
      <c r="A177">
        <v>550</v>
      </c>
      <c r="B177">
        <v>118356.094154167</v>
      </c>
      <c r="C177">
        <v>84031.001473701195</v>
      </c>
      <c r="D177">
        <v>152681.18683463399</v>
      </c>
      <c r="E177">
        <v>65860.395012226101</v>
      </c>
      <c r="F177">
        <v>170851.79329610901</v>
      </c>
    </row>
    <row r="178" spans="1:6" x14ac:dyDescent="0.25">
      <c r="A178">
        <v>551</v>
      </c>
      <c r="B178">
        <v>118542.943390028</v>
      </c>
      <c r="C178">
        <v>84121.073169989206</v>
      </c>
      <c r="D178">
        <v>152964.81361006701</v>
      </c>
      <c r="E178">
        <v>65899.235773691806</v>
      </c>
      <c r="F178">
        <v>171186.651006364</v>
      </c>
    </row>
    <row r="179" spans="1:6" x14ac:dyDescent="0.25">
      <c r="A179">
        <v>552</v>
      </c>
      <c r="B179">
        <v>118729.79929174</v>
      </c>
      <c r="C179">
        <v>84211.422874621698</v>
      </c>
      <c r="D179">
        <v>153248.17570885801</v>
      </c>
      <c r="E179">
        <v>65938.498183541204</v>
      </c>
      <c r="F179">
        <v>171521.10039993899</v>
      </c>
    </row>
    <row r="180" spans="1:6" x14ac:dyDescent="0.25">
      <c r="A180">
        <v>553</v>
      </c>
      <c r="B180">
        <v>118916.650346486</v>
      </c>
      <c r="C180">
        <v>84302.036756365502</v>
      </c>
      <c r="D180">
        <v>153531.263936606</v>
      </c>
      <c r="E180">
        <v>65978.167183245896</v>
      </c>
      <c r="F180">
        <v>171855.133509726</v>
      </c>
    </row>
    <row r="181" spans="1:6" x14ac:dyDescent="0.25">
      <c r="A181">
        <v>554</v>
      </c>
      <c r="B181">
        <v>119103.50348087501</v>
      </c>
      <c r="C181">
        <v>84392.919586432297</v>
      </c>
      <c r="D181">
        <v>153814.08737531799</v>
      </c>
      <c r="E181">
        <v>66018.246403019104</v>
      </c>
      <c r="F181">
        <v>172188.76055873101</v>
      </c>
    </row>
    <row r="182" spans="1:6" x14ac:dyDescent="0.25">
      <c r="A182">
        <v>555</v>
      </c>
      <c r="B182">
        <v>119290.35741114301</v>
      </c>
      <c r="C182">
        <v>84484.067783831895</v>
      </c>
      <c r="D182">
        <v>154096.64703845399</v>
      </c>
      <c r="E182">
        <v>66058.731045793</v>
      </c>
      <c r="F182">
        <v>172521.983776493</v>
      </c>
    </row>
    <row r="183" spans="1:6" x14ac:dyDescent="0.25">
      <c r="A183">
        <v>556</v>
      </c>
      <c r="B183">
        <v>119477.208302994</v>
      </c>
      <c r="C183">
        <v>84575.475411249397</v>
      </c>
      <c r="D183">
        <v>154378.94119473899</v>
      </c>
      <c r="E183">
        <v>66099.614060980806</v>
      </c>
      <c r="F183">
        <v>172854.802545007</v>
      </c>
    </row>
    <row r="184" spans="1:6" x14ac:dyDescent="0.25">
      <c r="A184">
        <v>557</v>
      </c>
      <c r="B184">
        <v>119664.063372647</v>
      </c>
      <c r="C184">
        <v>84667.147496288497</v>
      </c>
      <c r="D184">
        <v>154660.979249005</v>
      </c>
      <c r="E184">
        <v>66140.8993176043</v>
      </c>
      <c r="F184">
        <v>173187.22742768901</v>
      </c>
    </row>
    <row r="185" spans="1:6" x14ac:dyDescent="0.25">
      <c r="A185">
        <v>558</v>
      </c>
      <c r="B185">
        <v>119850.914349641</v>
      </c>
      <c r="C185">
        <v>84759.073654119697</v>
      </c>
      <c r="D185">
        <v>154942.75504516199</v>
      </c>
      <c r="E185">
        <v>66182.575311554203</v>
      </c>
      <c r="F185">
        <v>173519.25338772699</v>
      </c>
    </row>
    <row r="186" spans="1:6" x14ac:dyDescent="0.25">
      <c r="A186">
        <v>559</v>
      </c>
      <c r="B186">
        <v>120037.76831519901</v>
      </c>
      <c r="C186">
        <v>84851.258905685798</v>
      </c>
      <c r="D186">
        <v>155224.277724713</v>
      </c>
      <c r="E186">
        <v>66224.645973126695</v>
      </c>
      <c r="F186">
        <v>173850.89065727199</v>
      </c>
    </row>
    <row r="187" spans="1:6" x14ac:dyDescent="0.25">
      <c r="A187">
        <v>560</v>
      </c>
      <c r="B187">
        <v>120224.620983696</v>
      </c>
      <c r="C187">
        <v>84943.696854323003</v>
      </c>
      <c r="D187">
        <v>155505.54511306799</v>
      </c>
      <c r="E187">
        <v>66267.103788142806</v>
      </c>
      <c r="F187">
        <v>174182.138179248</v>
      </c>
    </row>
    <row r="188" spans="1:6" x14ac:dyDescent="0.25">
      <c r="A188">
        <v>561</v>
      </c>
      <c r="B188">
        <v>120411.473185087</v>
      </c>
      <c r="C188">
        <v>85036.386350427303</v>
      </c>
      <c r="D188">
        <v>155786.560019747</v>
      </c>
      <c r="E188">
        <v>66309.946559081407</v>
      </c>
      <c r="F188">
        <v>174512.999811093</v>
      </c>
    </row>
    <row r="189" spans="1:6" x14ac:dyDescent="0.25">
      <c r="A189">
        <v>562</v>
      </c>
      <c r="B189">
        <v>120598.327234746</v>
      </c>
      <c r="C189">
        <v>85129.327657746398</v>
      </c>
      <c r="D189">
        <v>156067.326811746</v>
      </c>
      <c r="E189">
        <v>66353.173463626605</v>
      </c>
      <c r="F189">
        <v>174843.481005865</v>
      </c>
    </row>
    <row r="190" spans="1:6" x14ac:dyDescent="0.25">
      <c r="A190">
        <v>563</v>
      </c>
      <c r="B190">
        <v>120785.17872858301</v>
      </c>
      <c r="C190">
        <v>85222.514417035694</v>
      </c>
      <c r="D190">
        <v>156347.84304013001</v>
      </c>
      <c r="E190">
        <v>66396.777107536604</v>
      </c>
      <c r="F190">
        <v>175173.58034962899</v>
      </c>
    </row>
    <row r="191" spans="1:6" x14ac:dyDescent="0.25">
      <c r="A191">
        <v>564</v>
      </c>
      <c r="B191">
        <v>120972.03273509401</v>
      </c>
      <c r="C191">
        <v>85315.949739885997</v>
      </c>
      <c r="D191">
        <v>156628.11573030299</v>
      </c>
      <c r="E191">
        <v>66440.759566478795</v>
      </c>
      <c r="F191">
        <v>175503.30590370999</v>
      </c>
    </row>
    <row r="192" spans="1:6" x14ac:dyDescent="0.25">
      <c r="A192">
        <v>565</v>
      </c>
      <c r="B192">
        <v>121158.884899032</v>
      </c>
      <c r="C192">
        <v>85409.627324778005</v>
      </c>
      <c r="D192">
        <v>156908.14247328701</v>
      </c>
      <c r="E192">
        <v>66485.113508640599</v>
      </c>
      <c r="F192">
        <v>175832.65628942399</v>
      </c>
    </row>
    <row r="193" spans="1:6" x14ac:dyDescent="0.25">
      <c r="A193">
        <v>566</v>
      </c>
      <c r="B193">
        <v>121345.73787168501</v>
      </c>
      <c r="C193">
        <v>85503.547949007407</v>
      </c>
      <c r="D193">
        <v>157187.92779436201</v>
      </c>
      <c r="E193">
        <v>66529.838719285603</v>
      </c>
      <c r="F193">
        <v>176161.63702408399</v>
      </c>
    </row>
    <row r="194" spans="1:6" x14ac:dyDescent="0.25">
      <c r="A194">
        <v>567</v>
      </c>
      <c r="B194">
        <v>121532.59111791399</v>
      </c>
      <c r="C194">
        <v>85597.709165437394</v>
      </c>
      <c r="D194">
        <v>157467.47307039</v>
      </c>
      <c r="E194">
        <v>66574.931739126405</v>
      </c>
      <c r="F194">
        <v>176490.25049670099</v>
      </c>
    </row>
    <row r="195" spans="1:6" x14ac:dyDescent="0.25">
      <c r="A195">
        <v>568</v>
      </c>
      <c r="B195">
        <v>121719.443239969</v>
      </c>
      <c r="C195">
        <v>85692.107748377894</v>
      </c>
      <c r="D195">
        <v>157746.778731561</v>
      </c>
      <c r="E195">
        <v>66620.388374819304</v>
      </c>
      <c r="F195">
        <v>176818.49810511901</v>
      </c>
    </row>
    <row r="196" spans="1:6" x14ac:dyDescent="0.25">
      <c r="A196">
        <v>569</v>
      </c>
      <c r="B196">
        <v>121906.296925502</v>
      </c>
      <c r="C196">
        <v>85786.744538792904</v>
      </c>
      <c r="D196">
        <v>158025.849312212</v>
      </c>
      <c r="E196">
        <v>66666.208489751894</v>
      </c>
      <c r="F196">
        <v>177146.38536125299</v>
      </c>
    </row>
    <row r="197" spans="1:6" x14ac:dyDescent="0.25">
      <c r="A197">
        <v>570</v>
      </c>
      <c r="B197">
        <v>122093.14906845499</v>
      </c>
      <c r="C197">
        <v>85881.614624337497</v>
      </c>
      <c r="D197">
        <v>158304.683512572</v>
      </c>
      <c r="E197">
        <v>66712.386215388397</v>
      </c>
      <c r="F197">
        <v>177473.91192152101</v>
      </c>
    </row>
    <row r="198" spans="1:6" x14ac:dyDescent="0.25">
      <c r="A198">
        <v>571</v>
      </c>
      <c r="B198">
        <v>122280.00234735099</v>
      </c>
      <c r="C198">
        <v>85976.718908848605</v>
      </c>
      <c r="D198">
        <v>158583.28578585401</v>
      </c>
      <c r="E198">
        <v>66758.921516103102</v>
      </c>
      <c r="F198">
        <v>177801.08317859899</v>
      </c>
    </row>
    <row r="199" spans="1:6" x14ac:dyDescent="0.25">
      <c r="A199">
        <v>572</v>
      </c>
      <c r="B199">
        <v>122466.85512217099</v>
      </c>
      <c r="C199">
        <v>86072.053971823902</v>
      </c>
      <c r="D199">
        <v>158861.65627251801</v>
      </c>
      <c r="E199">
        <v>66805.810028863198</v>
      </c>
      <c r="F199">
        <v>178127.900215478</v>
      </c>
    </row>
    <row r="200" spans="1:6" x14ac:dyDescent="0.25">
      <c r="A200">
        <v>573</v>
      </c>
      <c r="B200">
        <v>122653.70773712599</v>
      </c>
      <c r="C200">
        <v>86167.618436835299</v>
      </c>
      <c r="D200">
        <v>159139.79703741701</v>
      </c>
      <c r="E200">
        <v>66853.049466389202</v>
      </c>
      <c r="F200">
        <v>178454.36600786299</v>
      </c>
    </row>
    <row r="201" spans="1:6" x14ac:dyDescent="0.25">
      <c r="A201">
        <v>574</v>
      </c>
      <c r="B201">
        <v>122840.56103575999</v>
      </c>
      <c r="C201">
        <v>86263.4114122889</v>
      </c>
      <c r="D201">
        <v>159417.71065923001</v>
      </c>
      <c r="E201">
        <v>66900.638018560901</v>
      </c>
      <c r="F201">
        <v>178780.484052958</v>
      </c>
    </row>
    <row r="202" spans="1:6" x14ac:dyDescent="0.25">
      <c r="A202">
        <v>575</v>
      </c>
      <c r="B202">
        <v>123027.413378012</v>
      </c>
      <c r="C202">
        <v>86359.429570139095</v>
      </c>
      <c r="D202">
        <v>159695.39718588599</v>
      </c>
      <c r="E202">
        <v>66948.571463766901</v>
      </c>
      <c r="F202">
        <v>179106.25529225799</v>
      </c>
    </row>
    <row r="203" spans="1:6" x14ac:dyDescent="0.25">
      <c r="A203">
        <v>576</v>
      </c>
      <c r="B203">
        <v>123214.266667245</v>
      </c>
      <c r="C203">
        <v>86455.673136220503</v>
      </c>
      <c r="D203">
        <v>159972.86019826899</v>
      </c>
      <c r="E203">
        <v>66996.849139813203</v>
      </c>
      <c r="F203">
        <v>179431.684194676</v>
      </c>
    </row>
    <row r="204" spans="1:6" x14ac:dyDescent="0.25">
      <c r="A204">
        <v>577</v>
      </c>
      <c r="B204">
        <v>123401.119256217</v>
      </c>
      <c r="C204">
        <v>86552.138801310502</v>
      </c>
      <c r="D204">
        <v>160250.099711124</v>
      </c>
      <c r="E204">
        <v>67045.466857676205</v>
      </c>
      <c r="F204">
        <v>179756.77165475799</v>
      </c>
    </row>
    <row r="205" spans="1:6" x14ac:dyDescent="0.25">
      <c r="A205">
        <v>578</v>
      </c>
      <c r="B205">
        <v>123587.97215929</v>
      </c>
      <c r="C205">
        <v>86648.825955008695</v>
      </c>
      <c r="D205">
        <v>160527.11836357199</v>
      </c>
      <c r="E205">
        <v>67094.423146859393</v>
      </c>
      <c r="F205">
        <v>180081.52117172099</v>
      </c>
    </row>
    <row r="206" spans="1:6" x14ac:dyDescent="0.25">
      <c r="A206">
        <v>579</v>
      </c>
      <c r="B206">
        <v>123774.825155546</v>
      </c>
      <c r="C206">
        <v>86745.732748799404</v>
      </c>
      <c r="D206">
        <v>160803.91756229301</v>
      </c>
      <c r="E206">
        <v>67143.715297248898</v>
      </c>
      <c r="F206">
        <v>180405.935013843</v>
      </c>
    </row>
    <row r="207" spans="1:6" x14ac:dyDescent="0.25">
      <c r="A207">
        <v>580</v>
      </c>
      <c r="B207">
        <v>123961.677736064</v>
      </c>
      <c r="C207">
        <v>86842.857087651093</v>
      </c>
      <c r="D207">
        <v>161080.498384476</v>
      </c>
      <c r="E207">
        <v>67193.340374176594</v>
      </c>
      <c r="F207">
        <v>180730.01509795099</v>
      </c>
    </row>
    <row r="208" spans="1:6" x14ac:dyDescent="0.25">
      <c r="A208">
        <v>581</v>
      </c>
      <c r="B208">
        <v>124148.53090157099</v>
      </c>
      <c r="C208">
        <v>86940.198389740399</v>
      </c>
      <c r="D208">
        <v>161356.86341340101</v>
      </c>
      <c r="E208">
        <v>67243.296958067702</v>
      </c>
      <c r="F208">
        <v>181053.76484507401</v>
      </c>
    </row>
    <row r="209" spans="1:6" x14ac:dyDescent="0.25">
      <c r="A209">
        <v>582</v>
      </c>
      <c r="B209">
        <v>124335.383485759</v>
      </c>
      <c r="C209">
        <v>87037.753931599102</v>
      </c>
      <c r="D209">
        <v>161633.01303992001</v>
      </c>
      <c r="E209">
        <v>67293.5815011425</v>
      </c>
      <c r="F209">
        <v>181377.18547037599</v>
      </c>
    </row>
    <row r="210" spans="1:6" x14ac:dyDescent="0.25">
      <c r="A210">
        <v>583</v>
      </c>
      <c r="B210">
        <v>124522.236501598</v>
      </c>
      <c r="C210">
        <v>87135.523190592095</v>
      </c>
      <c r="D210">
        <v>161908.949812604</v>
      </c>
      <c r="E210">
        <v>67344.192667867101</v>
      </c>
      <c r="F210">
        <v>181700.28033532901</v>
      </c>
    </row>
    <row r="211" spans="1:6" x14ac:dyDescent="0.25">
      <c r="A211">
        <v>584</v>
      </c>
      <c r="B211">
        <v>124709.08932177001</v>
      </c>
      <c r="C211">
        <v>87233.504011920493</v>
      </c>
      <c r="D211">
        <v>162184.67463162</v>
      </c>
      <c r="E211">
        <v>67395.127494841698</v>
      </c>
      <c r="F211">
        <v>182023.05114869901</v>
      </c>
    </row>
    <row r="212" spans="1:6" x14ac:dyDescent="0.25">
      <c r="A212">
        <v>585</v>
      </c>
      <c r="B212">
        <v>124895.942087779</v>
      </c>
      <c r="C212">
        <v>87331.695041316096</v>
      </c>
      <c r="D212">
        <v>162460.18913424099</v>
      </c>
      <c r="E212">
        <v>67446.383835985107</v>
      </c>
      <c r="F212">
        <v>182345.500339572</v>
      </c>
    </row>
    <row r="213" spans="1:6" x14ac:dyDescent="0.25">
      <c r="A213">
        <v>586</v>
      </c>
      <c r="B213">
        <v>125082.79510656399</v>
      </c>
      <c r="C213">
        <v>87430.095094381904</v>
      </c>
      <c r="D213">
        <v>162735.49511874499</v>
      </c>
      <c r="E213">
        <v>67497.959717434205</v>
      </c>
      <c r="F213">
        <v>182667.63049569301</v>
      </c>
    </row>
    <row r="214" spans="1:6" x14ac:dyDescent="0.25">
      <c r="A214">
        <v>587</v>
      </c>
      <c r="B214">
        <v>125269.647767546</v>
      </c>
      <c r="C214">
        <v>87528.702096142806</v>
      </c>
      <c r="D214">
        <v>163010.59343894999</v>
      </c>
      <c r="E214">
        <v>67549.852289008995</v>
      </c>
      <c r="F214">
        <v>182989.44324608301</v>
      </c>
    </row>
    <row r="215" spans="1:6" x14ac:dyDescent="0.25">
      <c r="A215">
        <v>588</v>
      </c>
      <c r="B215">
        <v>125456.500785365</v>
      </c>
      <c r="C215">
        <v>87627.515309980197</v>
      </c>
      <c r="D215">
        <v>163285.48626074899</v>
      </c>
      <c r="E215">
        <v>67602.060045842198</v>
      </c>
      <c r="F215">
        <v>183310.94152488699</v>
      </c>
    </row>
    <row r="216" spans="1:6" x14ac:dyDescent="0.25">
      <c r="A216">
        <v>589</v>
      </c>
      <c r="B216">
        <v>125643.35353712599</v>
      </c>
      <c r="C216">
        <v>87726.532676869596</v>
      </c>
      <c r="D216">
        <v>163560.174397383</v>
      </c>
      <c r="E216">
        <v>67654.580168667002</v>
      </c>
      <c r="F216">
        <v>183632.126905585</v>
      </c>
    </row>
    <row r="217" spans="1:6" x14ac:dyDescent="0.25">
      <c r="A217">
        <v>590</v>
      </c>
      <c r="B217">
        <v>125830.206410742</v>
      </c>
      <c r="C217">
        <v>87825.753171266304</v>
      </c>
      <c r="D217">
        <v>163834.659650218</v>
      </c>
      <c r="E217">
        <v>67707.410883700402</v>
      </c>
      <c r="F217">
        <v>183953.00193778399</v>
      </c>
    </row>
    <row r="218" spans="1:6" x14ac:dyDescent="0.25">
      <c r="A218">
        <v>591</v>
      </c>
      <c r="B218">
        <v>126017.059315744</v>
      </c>
      <c r="C218">
        <v>87925.175297271999</v>
      </c>
      <c r="D218">
        <v>164108.94333421599</v>
      </c>
      <c r="E218">
        <v>67760.549951054199</v>
      </c>
      <c r="F218">
        <v>184273.56868043399</v>
      </c>
    </row>
    <row r="219" spans="1:6" x14ac:dyDescent="0.25">
      <c r="A219">
        <v>592</v>
      </c>
      <c r="B219">
        <v>126203.912067072</v>
      </c>
      <c r="C219">
        <v>88024.797488468903</v>
      </c>
      <c r="D219">
        <v>164383.02664567501</v>
      </c>
      <c r="E219">
        <v>67813.995073064099</v>
      </c>
      <c r="F219">
        <v>184593.82906108</v>
      </c>
    </row>
    <row r="220" spans="1:6" x14ac:dyDescent="0.25">
      <c r="A220">
        <v>593</v>
      </c>
      <c r="B220">
        <v>126390.765037235</v>
      </c>
      <c r="C220">
        <v>88124.618745996006</v>
      </c>
      <c r="D220">
        <v>164656.91132847301</v>
      </c>
      <c r="E220">
        <v>67867.744524909896</v>
      </c>
      <c r="F220">
        <v>184913.78554955899</v>
      </c>
    </row>
    <row r="221" spans="1:6" x14ac:dyDescent="0.25">
      <c r="A221">
        <v>594</v>
      </c>
      <c r="B221">
        <v>126577.617788367</v>
      </c>
      <c r="C221">
        <v>88224.6372786047</v>
      </c>
      <c r="D221">
        <v>164930.59829812901</v>
      </c>
      <c r="E221">
        <v>67921.795798904801</v>
      </c>
      <c r="F221">
        <v>185233.43977782899</v>
      </c>
    </row>
    <row r="222" spans="1:6" x14ac:dyDescent="0.25">
      <c r="A222">
        <v>595</v>
      </c>
      <c r="B222">
        <v>126764.470703479</v>
      </c>
      <c r="C222">
        <v>88324.852132208995</v>
      </c>
      <c r="D222">
        <v>165204.089274748</v>
      </c>
      <c r="E222">
        <v>67976.147233147407</v>
      </c>
      <c r="F222">
        <v>185552.79417380999</v>
      </c>
    </row>
    <row r="223" spans="1:6" x14ac:dyDescent="0.25">
      <c r="A223">
        <v>596</v>
      </c>
      <c r="B223">
        <v>126951.323542724</v>
      </c>
      <c r="C223">
        <v>88425.261741253198</v>
      </c>
      <c r="D223">
        <v>165477.38534419399</v>
      </c>
      <c r="E223">
        <v>68030.796560293296</v>
      </c>
      <c r="F223">
        <v>185871.850525154</v>
      </c>
    </row>
    <row r="224" spans="1:6" x14ac:dyDescent="0.25">
      <c r="A224">
        <v>597</v>
      </c>
      <c r="B224">
        <v>127138.17636384501</v>
      </c>
      <c r="C224">
        <v>88525.864857578199</v>
      </c>
      <c r="D224">
        <v>165750.48787011101</v>
      </c>
      <c r="E224">
        <v>68085.741840881194</v>
      </c>
      <c r="F224">
        <v>186190.61088680799</v>
      </c>
    </row>
    <row r="225" spans="1:6" x14ac:dyDescent="0.25">
      <c r="A225">
        <v>598</v>
      </c>
      <c r="B225">
        <v>127325.02927838</v>
      </c>
      <c r="C225">
        <v>88626.660296539296</v>
      </c>
      <c r="D225">
        <v>166023.39826022001</v>
      </c>
      <c r="E225">
        <v>68140.981204108597</v>
      </c>
      <c r="F225">
        <v>186509.07735265099</v>
      </c>
    </row>
    <row r="226" spans="1:6" x14ac:dyDescent="0.25">
      <c r="A226">
        <v>599</v>
      </c>
      <c r="B226">
        <v>127511.88205908101</v>
      </c>
      <c r="C226">
        <v>88727.646552588994</v>
      </c>
      <c r="D226">
        <v>166296.117565572</v>
      </c>
      <c r="E226">
        <v>68196.512467737004</v>
      </c>
      <c r="F226">
        <v>186827.251650424</v>
      </c>
    </row>
    <row r="227" spans="1:6" x14ac:dyDescent="0.25">
      <c r="A227">
        <v>600</v>
      </c>
      <c r="B227">
        <v>127698.734974219</v>
      </c>
      <c r="C227">
        <v>88828.8226283244</v>
      </c>
      <c r="D227">
        <v>166568.647320113</v>
      </c>
      <c r="E227">
        <v>68252.333964356003</v>
      </c>
      <c r="F227">
        <v>187145.13598408201</v>
      </c>
    </row>
    <row r="228" spans="1:6" x14ac:dyDescent="0.25">
      <c r="A228">
        <v>601</v>
      </c>
      <c r="B228">
        <v>127885.587788298</v>
      </c>
      <c r="C228">
        <v>88930.187035911702</v>
      </c>
      <c r="D228">
        <v>166840.98854068501</v>
      </c>
      <c r="E228">
        <v>68308.443543184403</v>
      </c>
      <c r="F228">
        <v>187462.73203341299</v>
      </c>
    </row>
    <row r="229" spans="1:6" x14ac:dyDescent="0.25">
      <c r="A229">
        <v>602</v>
      </c>
      <c r="B229">
        <v>128072.4406496</v>
      </c>
      <c r="C229">
        <v>89031.738687196397</v>
      </c>
      <c r="D229">
        <v>167113.14261200401</v>
      </c>
      <c r="E229">
        <v>68364.8394615383</v>
      </c>
      <c r="F229">
        <v>187780.04183766199</v>
      </c>
    </row>
    <row r="230" spans="1:6" x14ac:dyDescent="0.25">
      <c r="A230">
        <v>603</v>
      </c>
      <c r="B230">
        <v>128259.29352132601</v>
      </c>
      <c r="C230">
        <v>89133.476319424197</v>
      </c>
      <c r="D230">
        <v>167385.11072322901</v>
      </c>
      <c r="E230">
        <v>68421.519807680801</v>
      </c>
      <c r="F230">
        <v>188097.067234972</v>
      </c>
    </row>
    <row r="231" spans="1:6" x14ac:dyDescent="0.25">
      <c r="A231">
        <v>604</v>
      </c>
      <c r="B231">
        <v>128446.146336277</v>
      </c>
      <c r="C231">
        <v>89235.398655671699</v>
      </c>
      <c r="D231">
        <v>167656.89401688101</v>
      </c>
      <c r="E231">
        <v>68478.482664300594</v>
      </c>
      <c r="F231">
        <v>188413.810008253</v>
      </c>
    </row>
    <row r="232" spans="1:6" x14ac:dyDescent="0.25">
      <c r="A232">
        <v>605</v>
      </c>
      <c r="B232">
        <v>128632.999233072</v>
      </c>
      <c r="C232">
        <v>89337.504635780497</v>
      </c>
      <c r="D232">
        <v>167928.49383036399</v>
      </c>
      <c r="E232">
        <v>68535.726336642998</v>
      </c>
      <c r="F232">
        <v>188730.27212950101</v>
      </c>
    </row>
    <row r="233" spans="1:6" x14ac:dyDescent="0.25">
      <c r="A233">
        <v>606</v>
      </c>
      <c r="B233">
        <v>128819.85204735601</v>
      </c>
      <c r="C233">
        <v>89439.792910431293</v>
      </c>
      <c r="D233">
        <v>168199.91118428</v>
      </c>
      <c r="E233">
        <v>68593.248848108095</v>
      </c>
      <c r="F233">
        <v>189046.455246603</v>
      </c>
    </row>
    <row r="234" spans="1:6" x14ac:dyDescent="0.25">
      <c r="A234">
        <v>607</v>
      </c>
      <c r="B234">
        <v>129006.704923916</v>
      </c>
      <c r="C234">
        <v>89542.262452484996</v>
      </c>
      <c r="D234">
        <v>168471.147395348</v>
      </c>
      <c r="E234">
        <v>68651.048551175205</v>
      </c>
      <c r="F234">
        <v>189362.361296658</v>
      </c>
    </row>
    <row r="235" spans="1:6" x14ac:dyDescent="0.25">
      <c r="A235">
        <v>608</v>
      </c>
      <c r="B235">
        <v>129193.557771092</v>
      </c>
      <c r="C235">
        <v>89644.912009537293</v>
      </c>
      <c r="D235">
        <v>168742.20353264699</v>
      </c>
      <c r="E235">
        <v>68709.123578980405</v>
      </c>
      <c r="F235">
        <v>189677.991963204</v>
      </c>
    </row>
    <row r="236" spans="1:6" x14ac:dyDescent="0.25">
      <c r="A236">
        <v>609</v>
      </c>
      <c r="B236">
        <v>129380.410612298</v>
      </c>
      <c r="C236">
        <v>89747.740458404194</v>
      </c>
      <c r="D236">
        <v>169013.080766192</v>
      </c>
      <c r="E236">
        <v>68767.472201366705</v>
      </c>
      <c r="F236">
        <v>189993.34902323</v>
      </c>
    </row>
    <row r="237" spans="1:6" x14ac:dyDescent="0.25">
      <c r="A237">
        <v>610</v>
      </c>
      <c r="B237">
        <v>129567.263488008</v>
      </c>
      <c r="C237">
        <v>89850.7467033133</v>
      </c>
      <c r="D237">
        <v>169283.78027270301</v>
      </c>
      <c r="E237">
        <v>68826.092721069304</v>
      </c>
      <c r="F237">
        <v>190308.434254947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CB04-FED2-4519-B943-23621803A79B}">
  <sheetPr codeName="Sheet11"/>
  <dimension ref="A1:AV601"/>
  <sheetViews>
    <sheetView zoomScale="90" zoomScaleNormal="90" workbookViewId="0">
      <selection activeCell="R29" sqref="R29"/>
    </sheetView>
  </sheetViews>
  <sheetFormatPr defaultColWidth="9.140625" defaultRowHeight="15" outlineLevelCol="1" x14ac:dyDescent="0.25"/>
  <cols>
    <col min="1" max="3" width="9.140625" style="32" customWidth="1"/>
    <col min="4" max="4" width="9.7109375" style="32" bestFit="1" customWidth="1"/>
    <col min="5" max="5" width="11.28515625" style="32" customWidth="1"/>
    <col min="6" max="10" width="8.85546875" style="32" customWidth="1"/>
    <col min="11" max="21" width="9.140625" style="27" customWidth="1" outlineLevel="1"/>
    <col min="22" max="22" width="5.5703125" style="36" bestFit="1" customWidth="1"/>
    <col min="23" max="23" width="11.28515625" style="32" customWidth="1"/>
    <col min="24" max="28" width="8.85546875" style="32" customWidth="1"/>
    <col min="29" max="29" width="8.7109375" style="32" customWidth="1"/>
    <col min="30" max="30" width="2.5703125" style="32" customWidth="1"/>
    <col min="31" max="31" width="11.28515625" style="32" customWidth="1"/>
    <col min="32" max="36" width="9.140625" style="32"/>
    <col min="37" max="48" width="9.140625" style="31"/>
    <col min="49" max="16384" width="9.140625" style="32"/>
  </cols>
  <sheetData>
    <row r="1" spans="1:48" s="22" customFormat="1" ht="135" x14ac:dyDescent="0.25">
      <c r="A1" s="14" t="s">
        <v>7</v>
      </c>
      <c r="B1" s="14" t="s">
        <v>8</v>
      </c>
      <c r="C1" s="14"/>
      <c r="D1" s="14" t="s">
        <v>0</v>
      </c>
      <c r="E1" s="15" t="str">
        <f>IF(ISBLANK(table!H1),NA(),table!H1)&amp;" NSA"</f>
        <v>Advance Retail Sales: Food Services and Drinking Places NSA</v>
      </c>
      <c r="F1" s="16" t="s">
        <v>1</v>
      </c>
      <c r="G1" s="14" t="s">
        <v>2</v>
      </c>
      <c r="H1" s="14" t="s">
        <v>3</v>
      </c>
      <c r="I1" s="14" t="s">
        <v>4</v>
      </c>
      <c r="J1" s="14" t="s">
        <v>5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8"/>
      <c r="W1" s="19" t="str">
        <f t="shared" ref="W1:AB1" si="0">E1</f>
        <v>Advance Retail Sales: Food Services and Drinking Places NSA</v>
      </c>
      <c r="X1" s="19" t="str">
        <f t="shared" si="0"/>
        <v>Point.Forecast</v>
      </c>
      <c r="Y1" s="19" t="str">
        <f t="shared" si="0"/>
        <v>Lo.80</v>
      </c>
      <c r="Z1" s="19" t="str">
        <f t="shared" si="0"/>
        <v>Hi.80</v>
      </c>
      <c r="AA1" s="19" t="str">
        <f t="shared" si="0"/>
        <v>Lo.95</v>
      </c>
      <c r="AB1" s="19" t="str">
        <f t="shared" si="0"/>
        <v>Hi.95</v>
      </c>
      <c r="AC1" s="19" t="s">
        <v>9</v>
      </c>
      <c r="AD1" s="20"/>
      <c r="AE1" s="19" t="str">
        <f>W1</f>
        <v>Advance Retail Sales: Food Services and Drinking Places NSA</v>
      </c>
      <c r="AF1" s="19" t="str">
        <f t="shared" ref="AF1:AI1" si="1">X1</f>
        <v>Point.Forecast</v>
      </c>
      <c r="AG1" s="19" t="str">
        <f t="shared" si="1"/>
        <v>Lo.80</v>
      </c>
      <c r="AH1" s="19" t="str">
        <f t="shared" si="1"/>
        <v>Hi.80</v>
      </c>
      <c r="AI1" s="19" t="str">
        <f t="shared" si="1"/>
        <v>Lo.95</v>
      </c>
      <c r="AJ1" s="19" t="str">
        <f>AB1</f>
        <v>Hi.95</v>
      </c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</row>
    <row r="2" spans="1:48" x14ac:dyDescent="0.25">
      <c r="A2" s="23">
        <f>MONTH(D2)</f>
        <v>1</v>
      </c>
      <c r="B2" s="23">
        <f>YEAR(D2)</f>
        <v>1992</v>
      </c>
      <c r="C2" s="23">
        <v>1</v>
      </c>
      <c r="D2" s="24">
        <v>33604</v>
      </c>
      <c r="E2" s="25">
        <f>IF(ISBLANK(table!H2),NA(),table!H2)</f>
        <v>15693</v>
      </c>
      <c r="F2" s="26" t="e">
        <f>IFERROR(IF(AND(ISERROR($E3),ISERROR(INDEX(RestNSAF!B$2:B$251,MATCH(RestNSA!$C2,RestNSAF!$A$2:$A$251,0)))),$E2,INDEX(RestNSAF!B$2:B$251,MATCH(RestNSA!$C2,RestNSAF!$A$2:$A$251,0))),NA())</f>
        <v>#N/A</v>
      </c>
      <c r="G2" s="25" t="e">
        <f>IFERROR(IF(AND(ISERROR($E3),ISERROR(INDEX(RestNSAF!C$2:C$251,MATCH(RestNSA!$C2,RestNSAF!$A$2:$A$251,0)))),$E2,INDEX(RestNSAF!C$2:C$251,MATCH(RestNSA!$C2,RestNSAF!$A$2:$A$251,0))),NA())</f>
        <v>#N/A</v>
      </c>
      <c r="H2" s="25" t="e">
        <f>IFERROR(IF(AND(ISERROR($E3),ISERROR(INDEX(RestNSAF!D$2:D$251,MATCH(RestNSA!$C2,RestNSAF!$A$2:$A$251,0)))),$E2,INDEX(RestNSAF!D$2:D$251,MATCH(RestNSA!$C2,RestNSAF!$A$2:$A$251,0))),NA())</f>
        <v>#N/A</v>
      </c>
      <c r="I2" s="25" t="e">
        <f>IFERROR(IF(AND(ISERROR($E3),ISERROR(INDEX(RestNSAF!E$2:E$251,MATCH(RestNSA!$C2,RestNSAF!$A$2:$A$251,0)))),$E2,INDEX(RestNSAF!E$2:E$251,MATCH(RestNSA!$C2,RestNSAF!$A$2:$A$251,0))),NA())</f>
        <v>#N/A</v>
      </c>
      <c r="J2" s="25" t="e">
        <f>IFERROR(IF(AND(ISERROR($E3),ISERROR(INDEX(RestNSAF!F$2:F$251,MATCH(RestNSA!$C2,RestNSAF!$A$2:$A$251,0)))),$E2,INDEX(RestNSAF!F$2:F$251,MATCH(RestNSA!$C2,RestNSAF!$A$2:$A$251,0))),NA())</f>
        <v>#N/A</v>
      </c>
      <c r="V2" s="28" cm="1">
        <f t="array" ref="V2:V32">_xlfn.UNIQUE(B2:B373)</f>
        <v>1992</v>
      </c>
      <c r="W2" s="25">
        <f t="shared" ref="W2:W32" si="2">IF(SUMIFS(E$2:E$373,$B$2:$B$373,$V2,E$2:E$373,"&lt;&gt;#N/A")=0,NA(),SUMIFS(E$2:E$373,$B$2:$B$373,$V2,E$2:E$373,"&lt;&gt;#N/A"))</f>
        <v>202865</v>
      </c>
      <c r="X2" s="25" t="e">
        <f t="shared" ref="X2:X32" ca="1" si="3">IF($V2&lt;YEAR(TODAY())-1,NA(),IF($V2=YEAR(TODAY())-1,$W2,IF(SUMIFS(F$2:F$373,$B$2:$B$373,$V2,F$2:F$373,"&lt;&gt;#N/A")=0,NA(),SUMIFS(F$2:F$373,$B$2:$B$373,$V2,F$2:F$373,"&lt;&gt;#N/A")+SUMIFS($E$2:$E$373,$B$2:$B$373,$V2,$E$2:$E$373,"&lt;&gt;#N/A"))))</f>
        <v>#N/A</v>
      </c>
      <c r="Y2" s="25" t="e">
        <f t="shared" ref="Y2:Y32" ca="1" si="4">IF($V2&lt;YEAR(TODAY())-1,NA(),IF($V2=YEAR(TODAY())-1,$W2,IF(SUMIFS(G$2:G$373,$B$2:$B$373,$V2,G$2:G$373,"&lt;&gt;#N/A")=0,NA(),SUMIFS(G$2:G$373,$B$2:$B$373,$V2,G$2:G$373,"&lt;&gt;#N/A")+SUMIFS($E$2:$E$373,$B$2:$B$373,$V2,$E$2:$E$373,"&lt;&gt;#N/A"))))</f>
        <v>#N/A</v>
      </c>
      <c r="Z2" s="25" t="e">
        <f t="shared" ref="Z2:Z32" ca="1" si="5">IF($V2&lt;YEAR(TODAY())-1,NA(),IF($V2=YEAR(TODAY())-1,$W2,IF(SUMIFS(H$2:H$373,$B$2:$B$373,$V2,H$2:H$373,"&lt;&gt;#N/A")=0,NA(),SUMIFS(H$2:H$373,$B$2:$B$373,$V2,H$2:H$373,"&lt;&gt;#N/A")+SUMIFS($E$2:$E$373,$B$2:$B$373,$V2,$E$2:$E$373,"&lt;&gt;#N/A"))))</f>
        <v>#N/A</v>
      </c>
      <c r="AA2" s="25" t="e">
        <f t="shared" ref="AA2:AA32" ca="1" si="6">IF($V2&lt;YEAR(TODAY())-1,NA(),IF($V2=YEAR(TODAY())-1,$W2,IF(SUMIFS(I$2:I$373,$B$2:$B$373,$V2,I$2:I$373,"&lt;&gt;#N/A")=0,NA(),SUMIFS(I$2:I$373,$B$2:$B$373,$V2,I$2:I$373,"&lt;&gt;#N/A")+SUMIFS($E$2:$E$373,$B$2:$B$373,$V2,$E$2:$E$373,"&lt;&gt;#N/A"))))</f>
        <v>#N/A</v>
      </c>
      <c r="AB2" s="25" t="e">
        <f t="shared" ref="AB2:AB32" ca="1" si="7">IF($V2&lt;YEAR(TODAY())-1,NA(),IF($V2=YEAR(TODAY())-1,$W2,IF(SUMIFS(J$2:J$373,$B$2:$B$373,$V2,J$2:J$373,"&lt;&gt;#N/A")=0,NA(),SUMIFS(J$2:J$373,$B$2:$B$373,$V2,J$2:J$373,"&lt;&gt;#N/A")+SUMIFS($E$2:$E$373,$B$2:$B$373,$V2,$E$2:$E$373,"&lt;&gt;#N/A"))))</f>
        <v>#N/A</v>
      </c>
      <c r="AC2" s="23">
        <v>0</v>
      </c>
      <c r="AD2" s="29"/>
      <c r="AE2" s="30"/>
      <c r="AF2" s="30"/>
      <c r="AG2" s="30"/>
      <c r="AH2" s="30"/>
      <c r="AI2" s="30"/>
      <c r="AJ2" s="30"/>
    </row>
    <row r="3" spans="1:48" x14ac:dyDescent="0.25">
      <c r="A3" s="23">
        <f t="shared" ref="A3:A66" si="8">MONTH(D3)</f>
        <v>2</v>
      </c>
      <c r="B3" s="23">
        <f t="shared" ref="B3:B66" si="9">YEAR(D3)</f>
        <v>1992</v>
      </c>
      <c r="C3" s="23">
        <v>2</v>
      </c>
      <c r="D3" s="24">
        <v>33635</v>
      </c>
      <c r="E3" s="25">
        <f>IF(ISBLANK(table!H3),NA(),table!H3)</f>
        <v>15835</v>
      </c>
      <c r="F3" s="26" t="e">
        <f>IFERROR(IF(AND(ISERROR($E4),ISERROR(INDEX(RestNSAF!B$2:B$251,MATCH(RestNSA!$C3,RestNSAF!$A$2:$A$251,0)))),$E3,INDEX(RestNSAF!B$2:B$251,MATCH(RestNSA!$C3,RestNSAF!$A$2:$A$251,0))),NA())</f>
        <v>#N/A</v>
      </c>
      <c r="G3" s="25" t="e">
        <f>IFERROR(IF(AND(ISERROR($E4),ISERROR(INDEX(RestNSAF!C$2:C$251,MATCH(RestNSA!$C3,RestNSAF!$A$2:$A$251,0)))),$E3,INDEX(RestNSAF!C$2:C$251,MATCH(RestNSA!$C3,RestNSAF!$A$2:$A$251,0))),NA())</f>
        <v>#N/A</v>
      </c>
      <c r="H3" s="25" t="e">
        <f>IFERROR(IF(AND(ISERROR($E4),ISERROR(INDEX(RestNSAF!D$2:D$251,MATCH(RestNSA!$C3,RestNSAF!$A$2:$A$251,0)))),$E3,INDEX(RestNSAF!D$2:D$251,MATCH(RestNSA!$C3,RestNSAF!$A$2:$A$251,0))),NA())</f>
        <v>#N/A</v>
      </c>
      <c r="I3" s="25" t="e">
        <f>IFERROR(IF(AND(ISERROR($E4),ISERROR(INDEX(RestNSAF!E$2:E$251,MATCH(RestNSA!$C3,RestNSAF!$A$2:$A$251,0)))),$E3,INDEX(RestNSAF!E$2:E$251,MATCH(RestNSA!$C3,RestNSAF!$A$2:$A$251,0))),NA())</f>
        <v>#N/A</v>
      </c>
      <c r="J3" s="25" t="e">
        <f>IFERROR(IF(AND(ISERROR($E4),ISERROR(INDEX(RestNSAF!F$2:F$251,MATCH(RestNSA!$C3,RestNSAF!$A$2:$A$251,0)))),$E3,INDEX(RestNSAF!F$2:F$251,MATCH(RestNSA!$C3,RestNSAF!$A$2:$A$251,0))),NA())</f>
        <v>#N/A</v>
      </c>
      <c r="V3" s="28">
        <v>1993</v>
      </c>
      <c r="W3" s="25">
        <f t="shared" si="2"/>
        <v>215467</v>
      </c>
      <c r="X3" s="25" t="e">
        <f t="shared" ca="1" si="3"/>
        <v>#N/A</v>
      </c>
      <c r="Y3" s="25" t="e">
        <f t="shared" ca="1" si="4"/>
        <v>#N/A</v>
      </c>
      <c r="Z3" s="25" t="e">
        <f t="shared" ca="1" si="5"/>
        <v>#N/A</v>
      </c>
      <c r="AA3" s="25" t="e">
        <f t="shared" ca="1" si="6"/>
        <v>#N/A</v>
      </c>
      <c r="AB3" s="25" t="e">
        <f t="shared" ca="1" si="7"/>
        <v>#N/A</v>
      </c>
      <c r="AC3" s="23">
        <v>0</v>
      </c>
      <c r="AD3" s="29"/>
      <c r="AE3" s="33">
        <f t="shared" ref="AE3:AJ32" si="10">(W3-$W2)/$W2</f>
        <v>6.2120129149927289E-2</v>
      </c>
      <c r="AF3" s="33" t="e">
        <f t="shared" ca="1" si="10"/>
        <v>#N/A</v>
      </c>
      <c r="AG3" s="33" t="e">
        <f t="shared" ca="1" si="10"/>
        <v>#N/A</v>
      </c>
      <c r="AH3" s="33" t="e">
        <f t="shared" ca="1" si="10"/>
        <v>#N/A</v>
      </c>
      <c r="AI3" s="33" t="e">
        <f t="shared" ca="1" si="10"/>
        <v>#N/A</v>
      </c>
      <c r="AJ3" s="33" t="e">
        <f t="shared" ca="1" si="10"/>
        <v>#N/A</v>
      </c>
    </row>
    <row r="4" spans="1:48" x14ac:dyDescent="0.25">
      <c r="A4" s="23">
        <f t="shared" si="8"/>
        <v>3</v>
      </c>
      <c r="B4" s="23">
        <f t="shared" si="9"/>
        <v>1992</v>
      </c>
      <c r="C4" s="23">
        <v>3</v>
      </c>
      <c r="D4" s="24">
        <v>33664</v>
      </c>
      <c r="E4" s="25">
        <f>IF(ISBLANK(table!H4),NA(),table!H4)</f>
        <v>16848</v>
      </c>
      <c r="F4" s="26" t="e">
        <f>IFERROR(IF(AND(ISERROR($E5),ISERROR(INDEX(RestNSAF!B$2:B$251,MATCH(RestNSA!$C4,RestNSAF!$A$2:$A$251,0)))),$E4,INDEX(RestNSAF!B$2:B$251,MATCH(RestNSA!$C4,RestNSAF!$A$2:$A$251,0))),NA())</f>
        <v>#N/A</v>
      </c>
      <c r="G4" s="25" t="e">
        <f>IFERROR(IF(AND(ISERROR($E5),ISERROR(INDEX(RestNSAF!C$2:C$251,MATCH(RestNSA!$C4,RestNSAF!$A$2:$A$251,0)))),$E4,INDEX(RestNSAF!C$2:C$251,MATCH(RestNSA!$C4,RestNSAF!$A$2:$A$251,0))),NA())</f>
        <v>#N/A</v>
      </c>
      <c r="H4" s="25" t="e">
        <f>IFERROR(IF(AND(ISERROR($E5),ISERROR(INDEX(RestNSAF!D$2:D$251,MATCH(RestNSA!$C4,RestNSAF!$A$2:$A$251,0)))),$E4,INDEX(RestNSAF!D$2:D$251,MATCH(RestNSA!$C4,RestNSAF!$A$2:$A$251,0))),NA())</f>
        <v>#N/A</v>
      </c>
      <c r="I4" s="25" t="e">
        <f>IFERROR(IF(AND(ISERROR($E5),ISERROR(INDEX(RestNSAF!E$2:E$251,MATCH(RestNSA!$C4,RestNSAF!$A$2:$A$251,0)))),$E4,INDEX(RestNSAF!E$2:E$251,MATCH(RestNSA!$C4,RestNSAF!$A$2:$A$251,0))),NA())</f>
        <v>#N/A</v>
      </c>
      <c r="J4" s="25" t="e">
        <f>IFERROR(IF(AND(ISERROR($E5),ISERROR(INDEX(RestNSAF!F$2:F$251,MATCH(RestNSA!$C4,RestNSAF!$A$2:$A$251,0)))),$E4,INDEX(RestNSAF!F$2:F$251,MATCH(RestNSA!$C4,RestNSAF!$A$2:$A$251,0))),NA())</f>
        <v>#N/A</v>
      </c>
      <c r="V4" s="28">
        <v>1994</v>
      </c>
      <c r="W4" s="25">
        <f t="shared" si="2"/>
        <v>225000</v>
      </c>
      <c r="X4" s="25" t="e">
        <f t="shared" ca="1" si="3"/>
        <v>#N/A</v>
      </c>
      <c r="Y4" s="25" t="e">
        <f t="shared" ca="1" si="4"/>
        <v>#N/A</v>
      </c>
      <c r="Z4" s="25" t="e">
        <f t="shared" ca="1" si="5"/>
        <v>#N/A</v>
      </c>
      <c r="AA4" s="25" t="e">
        <f t="shared" ca="1" si="6"/>
        <v>#N/A</v>
      </c>
      <c r="AB4" s="25" t="e">
        <f t="shared" ca="1" si="7"/>
        <v>#N/A</v>
      </c>
      <c r="AC4" s="23">
        <v>0</v>
      </c>
      <c r="AD4" s="29"/>
      <c r="AE4" s="33">
        <f t="shared" si="10"/>
        <v>4.4243434029340917E-2</v>
      </c>
      <c r="AF4" s="33" t="e">
        <f t="shared" ca="1" si="10"/>
        <v>#N/A</v>
      </c>
      <c r="AG4" s="33" t="e">
        <f t="shared" ca="1" si="10"/>
        <v>#N/A</v>
      </c>
      <c r="AH4" s="33" t="e">
        <f t="shared" ca="1" si="10"/>
        <v>#N/A</v>
      </c>
      <c r="AI4" s="33" t="e">
        <f t="shared" ca="1" si="10"/>
        <v>#N/A</v>
      </c>
      <c r="AJ4" s="33" t="e">
        <f t="shared" ca="1" si="10"/>
        <v>#N/A</v>
      </c>
    </row>
    <row r="5" spans="1:48" x14ac:dyDescent="0.25">
      <c r="A5" s="23">
        <f t="shared" si="8"/>
        <v>4</v>
      </c>
      <c r="B5" s="23">
        <f t="shared" si="9"/>
        <v>1992</v>
      </c>
      <c r="C5" s="23">
        <v>4</v>
      </c>
      <c r="D5" s="24">
        <v>33695</v>
      </c>
      <c r="E5" s="25">
        <f>IF(ISBLANK(table!H5),NA(),table!H5)</f>
        <v>16494</v>
      </c>
      <c r="F5" s="26" t="e">
        <f>IFERROR(IF(AND(ISERROR($E6),ISERROR(INDEX(RestNSAF!B$2:B$251,MATCH(RestNSA!$C5,RestNSAF!$A$2:$A$251,0)))),$E5,INDEX(RestNSAF!B$2:B$251,MATCH(RestNSA!$C5,RestNSAF!$A$2:$A$251,0))),NA())</f>
        <v>#N/A</v>
      </c>
      <c r="G5" s="25" t="e">
        <f>IFERROR(IF(AND(ISERROR($E6),ISERROR(INDEX(RestNSAF!C$2:C$251,MATCH(RestNSA!$C5,RestNSAF!$A$2:$A$251,0)))),$E5,INDEX(RestNSAF!C$2:C$251,MATCH(RestNSA!$C5,RestNSAF!$A$2:$A$251,0))),NA())</f>
        <v>#N/A</v>
      </c>
      <c r="H5" s="25" t="e">
        <f>IFERROR(IF(AND(ISERROR($E6),ISERROR(INDEX(RestNSAF!D$2:D$251,MATCH(RestNSA!$C5,RestNSAF!$A$2:$A$251,0)))),$E5,INDEX(RestNSAF!D$2:D$251,MATCH(RestNSA!$C5,RestNSAF!$A$2:$A$251,0))),NA())</f>
        <v>#N/A</v>
      </c>
      <c r="I5" s="25" t="e">
        <f>IFERROR(IF(AND(ISERROR($E6),ISERROR(INDEX(RestNSAF!E$2:E$251,MATCH(RestNSA!$C5,RestNSAF!$A$2:$A$251,0)))),$E5,INDEX(RestNSAF!E$2:E$251,MATCH(RestNSA!$C5,RestNSAF!$A$2:$A$251,0))),NA())</f>
        <v>#N/A</v>
      </c>
      <c r="J5" s="25" t="e">
        <f>IFERROR(IF(AND(ISERROR($E6),ISERROR(INDEX(RestNSAF!F$2:F$251,MATCH(RestNSA!$C5,RestNSAF!$A$2:$A$251,0)))),$E5,INDEX(RestNSAF!F$2:F$251,MATCH(RestNSA!$C5,RestNSAF!$A$2:$A$251,0))),NA())</f>
        <v>#N/A</v>
      </c>
      <c r="V5" s="28">
        <v>1995</v>
      </c>
      <c r="W5" s="25">
        <f t="shared" si="2"/>
        <v>233012</v>
      </c>
      <c r="X5" s="25" t="e">
        <f t="shared" ca="1" si="3"/>
        <v>#N/A</v>
      </c>
      <c r="Y5" s="25" t="e">
        <f t="shared" ca="1" si="4"/>
        <v>#N/A</v>
      </c>
      <c r="Z5" s="25" t="e">
        <f t="shared" ca="1" si="5"/>
        <v>#N/A</v>
      </c>
      <c r="AA5" s="25" t="e">
        <f t="shared" ca="1" si="6"/>
        <v>#N/A</v>
      </c>
      <c r="AB5" s="25" t="e">
        <f t="shared" ca="1" si="7"/>
        <v>#N/A</v>
      </c>
      <c r="AC5" s="23">
        <v>0</v>
      </c>
      <c r="AD5" s="29"/>
      <c r="AE5" s="33">
        <f t="shared" si="10"/>
        <v>3.5608888888888891E-2</v>
      </c>
      <c r="AF5" s="33" t="e">
        <f t="shared" ca="1" si="10"/>
        <v>#N/A</v>
      </c>
      <c r="AG5" s="33" t="e">
        <f t="shared" ca="1" si="10"/>
        <v>#N/A</v>
      </c>
      <c r="AH5" s="33" t="e">
        <f t="shared" ca="1" si="10"/>
        <v>#N/A</v>
      </c>
      <c r="AI5" s="33" t="e">
        <f t="shared" ca="1" si="10"/>
        <v>#N/A</v>
      </c>
      <c r="AJ5" s="33" t="e">
        <f t="shared" ca="1" si="10"/>
        <v>#N/A</v>
      </c>
    </row>
    <row r="6" spans="1:48" x14ac:dyDescent="0.25">
      <c r="A6" s="23">
        <f t="shared" si="8"/>
        <v>5</v>
      </c>
      <c r="B6" s="23">
        <f t="shared" si="9"/>
        <v>1992</v>
      </c>
      <c r="C6" s="23">
        <v>5</v>
      </c>
      <c r="D6" s="24">
        <v>33725</v>
      </c>
      <c r="E6" s="25">
        <f>IF(ISBLANK(table!H6),NA(),table!H6)</f>
        <v>17648</v>
      </c>
      <c r="F6" s="26" t="e">
        <f>IFERROR(IF(AND(ISERROR($E7),ISERROR(INDEX(RestNSAF!B$2:B$251,MATCH(RestNSA!$C6,RestNSAF!$A$2:$A$251,0)))),$E6,INDEX(RestNSAF!B$2:B$251,MATCH(RestNSA!$C6,RestNSAF!$A$2:$A$251,0))),NA())</f>
        <v>#N/A</v>
      </c>
      <c r="G6" s="25" t="e">
        <f>IFERROR(IF(AND(ISERROR($E7),ISERROR(INDEX(RestNSAF!C$2:C$251,MATCH(RestNSA!$C6,RestNSAF!$A$2:$A$251,0)))),$E6,INDEX(RestNSAF!C$2:C$251,MATCH(RestNSA!$C6,RestNSAF!$A$2:$A$251,0))),NA())</f>
        <v>#N/A</v>
      </c>
      <c r="H6" s="25" t="e">
        <f>IFERROR(IF(AND(ISERROR($E7),ISERROR(INDEX(RestNSAF!D$2:D$251,MATCH(RestNSA!$C6,RestNSAF!$A$2:$A$251,0)))),$E6,INDEX(RestNSAF!D$2:D$251,MATCH(RestNSA!$C6,RestNSAF!$A$2:$A$251,0))),NA())</f>
        <v>#N/A</v>
      </c>
      <c r="I6" s="25" t="e">
        <f>IFERROR(IF(AND(ISERROR($E7),ISERROR(INDEX(RestNSAF!E$2:E$251,MATCH(RestNSA!$C6,RestNSAF!$A$2:$A$251,0)))),$E6,INDEX(RestNSAF!E$2:E$251,MATCH(RestNSA!$C6,RestNSAF!$A$2:$A$251,0))),NA())</f>
        <v>#N/A</v>
      </c>
      <c r="J6" s="25" t="e">
        <f>IFERROR(IF(AND(ISERROR($E7),ISERROR(INDEX(RestNSAF!F$2:F$251,MATCH(RestNSA!$C6,RestNSAF!$A$2:$A$251,0)))),$E6,INDEX(RestNSAF!F$2:F$251,MATCH(RestNSA!$C6,RestNSAF!$A$2:$A$251,0))),NA())</f>
        <v>#N/A</v>
      </c>
      <c r="V6" s="28">
        <v>1996</v>
      </c>
      <c r="W6" s="25">
        <f t="shared" si="2"/>
        <v>242245</v>
      </c>
      <c r="X6" s="25" t="e">
        <f t="shared" ca="1" si="3"/>
        <v>#N/A</v>
      </c>
      <c r="Y6" s="25" t="e">
        <f t="shared" ca="1" si="4"/>
        <v>#N/A</v>
      </c>
      <c r="Z6" s="25" t="e">
        <f t="shared" ca="1" si="5"/>
        <v>#N/A</v>
      </c>
      <c r="AA6" s="25" t="e">
        <f t="shared" ca="1" si="6"/>
        <v>#N/A</v>
      </c>
      <c r="AB6" s="25" t="e">
        <f t="shared" ca="1" si="7"/>
        <v>#N/A</v>
      </c>
      <c r="AC6" s="23">
        <v>0</v>
      </c>
      <c r="AD6" s="29"/>
      <c r="AE6" s="33">
        <f t="shared" si="10"/>
        <v>3.9624568691741198E-2</v>
      </c>
      <c r="AF6" s="33" t="e">
        <f t="shared" ca="1" si="10"/>
        <v>#N/A</v>
      </c>
      <c r="AG6" s="33" t="e">
        <f t="shared" ca="1" si="10"/>
        <v>#N/A</v>
      </c>
      <c r="AH6" s="33" t="e">
        <f t="shared" ca="1" si="10"/>
        <v>#N/A</v>
      </c>
      <c r="AI6" s="33" t="e">
        <f t="shared" ca="1" si="10"/>
        <v>#N/A</v>
      </c>
      <c r="AJ6" s="33" t="e">
        <f t="shared" ca="1" si="10"/>
        <v>#N/A</v>
      </c>
    </row>
    <row r="7" spans="1:48" x14ac:dyDescent="0.25">
      <c r="A7" s="23">
        <f t="shared" si="8"/>
        <v>6</v>
      </c>
      <c r="B7" s="23">
        <f t="shared" si="9"/>
        <v>1992</v>
      </c>
      <c r="C7" s="23">
        <v>6</v>
      </c>
      <c r="D7" s="24">
        <v>33756</v>
      </c>
      <c r="E7" s="25">
        <f>IF(ISBLANK(table!H7),NA(),table!H7)</f>
        <v>16814</v>
      </c>
      <c r="F7" s="26" t="e">
        <f>IFERROR(IF(AND(ISERROR($E8),ISERROR(INDEX(RestNSAF!B$2:B$251,MATCH(RestNSA!$C7,RestNSAF!$A$2:$A$251,0)))),$E7,INDEX(RestNSAF!B$2:B$251,MATCH(RestNSA!$C7,RestNSAF!$A$2:$A$251,0))),NA())</f>
        <v>#N/A</v>
      </c>
      <c r="G7" s="25" t="e">
        <f>IFERROR(IF(AND(ISERROR($E8),ISERROR(INDEX(RestNSAF!C$2:C$251,MATCH(RestNSA!$C7,RestNSAF!$A$2:$A$251,0)))),$E7,INDEX(RestNSAF!C$2:C$251,MATCH(RestNSA!$C7,RestNSAF!$A$2:$A$251,0))),NA())</f>
        <v>#N/A</v>
      </c>
      <c r="H7" s="25" t="e">
        <f>IFERROR(IF(AND(ISERROR($E8),ISERROR(INDEX(RestNSAF!D$2:D$251,MATCH(RestNSA!$C7,RestNSAF!$A$2:$A$251,0)))),$E7,INDEX(RestNSAF!D$2:D$251,MATCH(RestNSA!$C7,RestNSAF!$A$2:$A$251,0))),NA())</f>
        <v>#N/A</v>
      </c>
      <c r="I7" s="25" t="e">
        <f>IFERROR(IF(AND(ISERROR($E8),ISERROR(INDEX(RestNSAF!E$2:E$251,MATCH(RestNSA!$C7,RestNSAF!$A$2:$A$251,0)))),$E7,INDEX(RestNSAF!E$2:E$251,MATCH(RestNSA!$C7,RestNSAF!$A$2:$A$251,0))),NA())</f>
        <v>#N/A</v>
      </c>
      <c r="J7" s="25" t="e">
        <f>IFERROR(IF(AND(ISERROR($E8),ISERROR(INDEX(RestNSAF!F$2:F$251,MATCH(RestNSA!$C7,RestNSAF!$A$2:$A$251,0)))),$E7,INDEX(RestNSAF!F$2:F$251,MATCH(RestNSA!$C7,RestNSAF!$A$2:$A$251,0))),NA())</f>
        <v>#N/A</v>
      </c>
      <c r="V7" s="28">
        <v>1997</v>
      </c>
      <c r="W7" s="25">
        <f t="shared" si="2"/>
        <v>257364</v>
      </c>
      <c r="X7" s="25" t="e">
        <f t="shared" ca="1" si="3"/>
        <v>#N/A</v>
      </c>
      <c r="Y7" s="25" t="e">
        <f t="shared" ca="1" si="4"/>
        <v>#N/A</v>
      </c>
      <c r="Z7" s="25" t="e">
        <f t="shared" ca="1" si="5"/>
        <v>#N/A</v>
      </c>
      <c r="AA7" s="25" t="e">
        <f t="shared" ca="1" si="6"/>
        <v>#N/A</v>
      </c>
      <c r="AB7" s="25" t="e">
        <f t="shared" ca="1" si="7"/>
        <v>#N/A</v>
      </c>
      <c r="AC7" s="23">
        <v>0</v>
      </c>
      <c r="AD7" s="29"/>
      <c r="AE7" s="33">
        <f t="shared" si="10"/>
        <v>6.2412020887944022E-2</v>
      </c>
      <c r="AF7" s="33" t="e">
        <f t="shared" ca="1" si="10"/>
        <v>#N/A</v>
      </c>
      <c r="AG7" s="33" t="e">
        <f t="shared" ca="1" si="10"/>
        <v>#N/A</v>
      </c>
      <c r="AH7" s="33" t="e">
        <f t="shared" ca="1" si="10"/>
        <v>#N/A</v>
      </c>
      <c r="AI7" s="33" t="e">
        <f t="shared" ca="1" si="10"/>
        <v>#N/A</v>
      </c>
      <c r="AJ7" s="33" t="e">
        <f t="shared" ca="1" si="10"/>
        <v>#N/A</v>
      </c>
    </row>
    <row r="8" spans="1:48" x14ac:dyDescent="0.25">
      <c r="A8" s="23">
        <f t="shared" si="8"/>
        <v>7</v>
      </c>
      <c r="B8" s="23">
        <f t="shared" si="9"/>
        <v>1992</v>
      </c>
      <c r="C8" s="23">
        <v>7</v>
      </c>
      <c r="D8" s="24">
        <v>33786</v>
      </c>
      <c r="E8" s="25">
        <f>IF(ISBLANK(table!H8),NA(),table!H8)</f>
        <v>17304</v>
      </c>
      <c r="F8" s="26" t="e">
        <f>IFERROR(IF(AND(ISERROR($E9),ISERROR(INDEX(RestNSAF!B$2:B$251,MATCH(RestNSA!$C8,RestNSAF!$A$2:$A$251,0)))),$E8,INDEX(RestNSAF!B$2:B$251,MATCH(RestNSA!$C8,RestNSAF!$A$2:$A$251,0))),NA())</f>
        <v>#N/A</v>
      </c>
      <c r="G8" s="25" t="e">
        <f>IFERROR(IF(AND(ISERROR($E9),ISERROR(INDEX(RestNSAF!C$2:C$251,MATCH(RestNSA!$C8,RestNSAF!$A$2:$A$251,0)))),$E8,INDEX(RestNSAF!C$2:C$251,MATCH(RestNSA!$C8,RestNSAF!$A$2:$A$251,0))),NA())</f>
        <v>#N/A</v>
      </c>
      <c r="H8" s="25" t="e">
        <f>IFERROR(IF(AND(ISERROR($E9),ISERROR(INDEX(RestNSAF!D$2:D$251,MATCH(RestNSA!$C8,RestNSAF!$A$2:$A$251,0)))),$E8,INDEX(RestNSAF!D$2:D$251,MATCH(RestNSA!$C8,RestNSAF!$A$2:$A$251,0))),NA())</f>
        <v>#N/A</v>
      </c>
      <c r="I8" s="25" t="e">
        <f>IFERROR(IF(AND(ISERROR($E9),ISERROR(INDEX(RestNSAF!E$2:E$251,MATCH(RestNSA!$C8,RestNSAF!$A$2:$A$251,0)))),$E8,INDEX(RestNSAF!E$2:E$251,MATCH(RestNSA!$C8,RestNSAF!$A$2:$A$251,0))),NA())</f>
        <v>#N/A</v>
      </c>
      <c r="J8" s="25" t="e">
        <f>IFERROR(IF(AND(ISERROR($E9),ISERROR(INDEX(RestNSAF!F$2:F$251,MATCH(RestNSA!$C8,RestNSAF!$A$2:$A$251,0)))),$E8,INDEX(RestNSAF!F$2:F$251,MATCH(RestNSA!$C8,RestNSAF!$A$2:$A$251,0))),NA())</f>
        <v>#N/A</v>
      </c>
      <c r="V8" s="28">
        <v>1998</v>
      </c>
      <c r="W8" s="25">
        <f t="shared" si="2"/>
        <v>271194</v>
      </c>
      <c r="X8" s="25" t="e">
        <f t="shared" ca="1" si="3"/>
        <v>#N/A</v>
      </c>
      <c r="Y8" s="25" t="e">
        <f t="shared" ca="1" si="4"/>
        <v>#N/A</v>
      </c>
      <c r="Z8" s="25" t="e">
        <f t="shared" ca="1" si="5"/>
        <v>#N/A</v>
      </c>
      <c r="AA8" s="25" t="e">
        <f t="shared" ca="1" si="6"/>
        <v>#N/A</v>
      </c>
      <c r="AB8" s="25" t="e">
        <f t="shared" ca="1" si="7"/>
        <v>#N/A</v>
      </c>
      <c r="AC8" s="23">
        <v>0</v>
      </c>
      <c r="AD8" s="29"/>
      <c r="AE8" s="33">
        <f t="shared" si="10"/>
        <v>5.3737119410640181E-2</v>
      </c>
      <c r="AF8" s="33" t="e">
        <f t="shared" ca="1" si="10"/>
        <v>#N/A</v>
      </c>
      <c r="AG8" s="33" t="e">
        <f t="shared" ca="1" si="10"/>
        <v>#N/A</v>
      </c>
      <c r="AH8" s="33" t="e">
        <f t="shared" ca="1" si="10"/>
        <v>#N/A</v>
      </c>
      <c r="AI8" s="33" t="e">
        <f t="shared" ca="1" si="10"/>
        <v>#N/A</v>
      </c>
      <c r="AJ8" s="33" t="e">
        <f t="shared" ca="1" si="10"/>
        <v>#N/A</v>
      </c>
    </row>
    <row r="9" spans="1:48" x14ac:dyDescent="0.25">
      <c r="A9" s="23">
        <f t="shared" si="8"/>
        <v>8</v>
      </c>
      <c r="B9" s="23">
        <f t="shared" si="9"/>
        <v>1992</v>
      </c>
      <c r="C9" s="23">
        <v>8</v>
      </c>
      <c r="D9" s="24">
        <v>33817</v>
      </c>
      <c r="E9" s="25">
        <f>IF(ISBLANK(table!H9),NA(),table!H9)</f>
        <v>17888</v>
      </c>
      <c r="F9" s="26" t="e">
        <f>IFERROR(IF(AND(ISERROR($E10),ISERROR(INDEX(RestNSAF!B$2:B$251,MATCH(RestNSA!$C9,RestNSAF!$A$2:$A$251,0)))),$E9,INDEX(RestNSAF!B$2:B$251,MATCH(RestNSA!$C9,RestNSAF!$A$2:$A$251,0))),NA())</f>
        <v>#N/A</v>
      </c>
      <c r="G9" s="25" t="e">
        <f>IFERROR(IF(AND(ISERROR($E10),ISERROR(INDEX(RestNSAF!C$2:C$251,MATCH(RestNSA!$C9,RestNSAF!$A$2:$A$251,0)))),$E9,INDEX(RestNSAF!C$2:C$251,MATCH(RestNSA!$C9,RestNSAF!$A$2:$A$251,0))),NA())</f>
        <v>#N/A</v>
      </c>
      <c r="H9" s="25" t="e">
        <f>IFERROR(IF(AND(ISERROR($E10),ISERROR(INDEX(RestNSAF!D$2:D$251,MATCH(RestNSA!$C9,RestNSAF!$A$2:$A$251,0)))),$E9,INDEX(RestNSAF!D$2:D$251,MATCH(RestNSA!$C9,RestNSAF!$A$2:$A$251,0))),NA())</f>
        <v>#N/A</v>
      </c>
      <c r="I9" s="25" t="e">
        <f>IFERROR(IF(AND(ISERROR($E10),ISERROR(INDEX(RestNSAF!E$2:E$251,MATCH(RestNSA!$C9,RestNSAF!$A$2:$A$251,0)))),$E9,INDEX(RestNSAF!E$2:E$251,MATCH(RestNSA!$C9,RestNSAF!$A$2:$A$251,0))),NA())</f>
        <v>#N/A</v>
      </c>
      <c r="J9" s="25" t="e">
        <f>IFERROR(IF(AND(ISERROR($E10),ISERROR(INDEX(RestNSAF!F$2:F$251,MATCH(RestNSA!$C9,RestNSAF!$A$2:$A$251,0)))),$E9,INDEX(RestNSAF!F$2:F$251,MATCH(RestNSA!$C9,RestNSAF!$A$2:$A$251,0))),NA())</f>
        <v>#N/A</v>
      </c>
      <c r="V9" s="28">
        <v>1999</v>
      </c>
      <c r="W9" s="25">
        <f t="shared" si="2"/>
        <v>283900</v>
      </c>
      <c r="X9" s="25" t="e">
        <f t="shared" ca="1" si="3"/>
        <v>#N/A</v>
      </c>
      <c r="Y9" s="25" t="e">
        <f t="shared" ca="1" si="4"/>
        <v>#N/A</v>
      </c>
      <c r="Z9" s="25" t="e">
        <f t="shared" ca="1" si="5"/>
        <v>#N/A</v>
      </c>
      <c r="AA9" s="25" t="e">
        <f t="shared" ca="1" si="6"/>
        <v>#N/A</v>
      </c>
      <c r="AB9" s="25" t="e">
        <f t="shared" ca="1" si="7"/>
        <v>#N/A</v>
      </c>
      <c r="AC9" s="23">
        <v>0</v>
      </c>
      <c r="AD9" s="29"/>
      <c r="AE9" s="33">
        <f t="shared" si="10"/>
        <v>4.6852068998576663E-2</v>
      </c>
      <c r="AF9" s="33" t="e">
        <f t="shared" ca="1" si="10"/>
        <v>#N/A</v>
      </c>
      <c r="AG9" s="33" t="e">
        <f t="shared" ca="1" si="10"/>
        <v>#N/A</v>
      </c>
      <c r="AH9" s="33" t="e">
        <f t="shared" ca="1" si="10"/>
        <v>#N/A</v>
      </c>
      <c r="AI9" s="33" t="e">
        <f t="shared" ca="1" si="10"/>
        <v>#N/A</v>
      </c>
      <c r="AJ9" s="33" t="e">
        <f t="shared" ca="1" si="10"/>
        <v>#N/A</v>
      </c>
    </row>
    <row r="10" spans="1:48" x14ac:dyDescent="0.25">
      <c r="A10" s="23">
        <f t="shared" si="8"/>
        <v>9</v>
      </c>
      <c r="B10" s="23">
        <f t="shared" si="9"/>
        <v>1992</v>
      </c>
      <c r="C10" s="23">
        <v>9</v>
      </c>
      <c r="D10" s="24">
        <v>33848</v>
      </c>
      <c r="E10" s="25">
        <f>IF(ISBLANK(table!H10),NA(),table!H10)</f>
        <v>16459</v>
      </c>
      <c r="F10" s="26" t="e">
        <f>IFERROR(IF(AND(ISERROR($E11),ISERROR(INDEX(RestNSAF!B$2:B$251,MATCH(RestNSA!$C10,RestNSAF!$A$2:$A$251,0)))),$E10,INDEX(RestNSAF!B$2:B$251,MATCH(RestNSA!$C10,RestNSAF!$A$2:$A$251,0))),NA())</f>
        <v>#N/A</v>
      </c>
      <c r="G10" s="25" t="e">
        <f>IFERROR(IF(AND(ISERROR($E11),ISERROR(INDEX(RestNSAF!C$2:C$251,MATCH(RestNSA!$C10,RestNSAF!$A$2:$A$251,0)))),$E10,INDEX(RestNSAF!C$2:C$251,MATCH(RestNSA!$C10,RestNSAF!$A$2:$A$251,0))),NA())</f>
        <v>#N/A</v>
      </c>
      <c r="H10" s="25" t="e">
        <f>IFERROR(IF(AND(ISERROR($E11),ISERROR(INDEX(RestNSAF!D$2:D$251,MATCH(RestNSA!$C10,RestNSAF!$A$2:$A$251,0)))),$E10,INDEX(RestNSAF!D$2:D$251,MATCH(RestNSA!$C10,RestNSAF!$A$2:$A$251,0))),NA())</f>
        <v>#N/A</v>
      </c>
      <c r="I10" s="25" t="e">
        <f>IFERROR(IF(AND(ISERROR($E11),ISERROR(INDEX(RestNSAF!E$2:E$251,MATCH(RestNSA!$C10,RestNSAF!$A$2:$A$251,0)))),$E10,INDEX(RestNSAF!E$2:E$251,MATCH(RestNSA!$C10,RestNSAF!$A$2:$A$251,0))),NA())</f>
        <v>#N/A</v>
      </c>
      <c r="J10" s="25" t="e">
        <f>IFERROR(IF(AND(ISERROR($E11),ISERROR(INDEX(RestNSAF!F$2:F$251,MATCH(RestNSA!$C10,RestNSAF!$A$2:$A$251,0)))),$E10,INDEX(RestNSAF!F$2:F$251,MATCH(RestNSA!$C10,RestNSAF!$A$2:$A$251,0))),NA())</f>
        <v>#N/A</v>
      </c>
      <c r="V10" s="28">
        <v>2000</v>
      </c>
      <c r="W10" s="25">
        <f t="shared" si="2"/>
        <v>304261</v>
      </c>
      <c r="X10" s="25" t="e">
        <f t="shared" ca="1" si="3"/>
        <v>#N/A</v>
      </c>
      <c r="Y10" s="25" t="e">
        <f t="shared" ca="1" si="4"/>
        <v>#N/A</v>
      </c>
      <c r="Z10" s="25" t="e">
        <f t="shared" ca="1" si="5"/>
        <v>#N/A</v>
      </c>
      <c r="AA10" s="25" t="e">
        <f t="shared" ca="1" si="6"/>
        <v>#N/A</v>
      </c>
      <c r="AB10" s="25" t="e">
        <f t="shared" ca="1" si="7"/>
        <v>#N/A</v>
      </c>
      <c r="AC10" s="23">
        <v>0</v>
      </c>
      <c r="AD10" s="29"/>
      <c r="AE10" s="33">
        <f t="shared" si="10"/>
        <v>7.1718915110954559E-2</v>
      </c>
      <c r="AF10" s="33" t="e">
        <f t="shared" ca="1" si="10"/>
        <v>#N/A</v>
      </c>
      <c r="AG10" s="33" t="e">
        <f t="shared" ca="1" si="10"/>
        <v>#N/A</v>
      </c>
      <c r="AH10" s="33" t="e">
        <f t="shared" ca="1" si="10"/>
        <v>#N/A</v>
      </c>
      <c r="AI10" s="33" t="e">
        <f t="shared" ca="1" si="10"/>
        <v>#N/A</v>
      </c>
      <c r="AJ10" s="33" t="e">
        <f t="shared" ca="1" si="10"/>
        <v>#N/A</v>
      </c>
    </row>
    <row r="11" spans="1:48" x14ac:dyDescent="0.25">
      <c r="A11" s="23">
        <f t="shared" si="8"/>
        <v>10</v>
      </c>
      <c r="B11" s="23">
        <f t="shared" si="9"/>
        <v>1992</v>
      </c>
      <c r="C11" s="23">
        <v>10</v>
      </c>
      <c r="D11" s="24">
        <v>33878</v>
      </c>
      <c r="E11" s="25">
        <f>IF(ISBLANK(table!H11),NA(),table!H11)</f>
        <v>17668</v>
      </c>
      <c r="F11" s="26" t="e">
        <f>IFERROR(IF(AND(ISERROR($E12),ISERROR(INDEX(RestNSAF!B$2:B$251,MATCH(RestNSA!$C11,RestNSAF!$A$2:$A$251,0)))),$E11,INDEX(RestNSAF!B$2:B$251,MATCH(RestNSA!$C11,RestNSAF!$A$2:$A$251,0))),NA())</f>
        <v>#N/A</v>
      </c>
      <c r="G11" s="25" t="e">
        <f>IFERROR(IF(AND(ISERROR($E12),ISERROR(INDEX(RestNSAF!C$2:C$251,MATCH(RestNSA!$C11,RestNSAF!$A$2:$A$251,0)))),$E11,INDEX(RestNSAF!C$2:C$251,MATCH(RestNSA!$C11,RestNSAF!$A$2:$A$251,0))),NA())</f>
        <v>#N/A</v>
      </c>
      <c r="H11" s="25" t="e">
        <f>IFERROR(IF(AND(ISERROR($E12),ISERROR(INDEX(RestNSAF!D$2:D$251,MATCH(RestNSA!$C11,RestNSAF!$A$2:$A$251,0)))),$E11,INDEX(RestNSAF!D$2:D$251,MATCH(RestNSA!$C11,RestNSAF!$A$2:$A$251,0))),NA())</f>
        <v>#N/A</v>
      </c>
      <c r="I11" s="25" t="e">
        <f>IFERROR(IF(AND(ISERROR($E12),ISERROR(INDEX(RestNSAF!E$2:E$251,MATCH(RestNSA!$C11,RestNSAF!$A$2:$A$251,0)))),$E11,INDEX(RestNSAF!E$2:E$251,MATCH(RestNSA!$C11,RestNSAF!$A$2:$A$251,0))),NA())</f>
        <v>#N/A</v>
      </c>
      <c r="J11" s="25" t="e">
        <f>IFERROR(IF(AND(ISERROR($E12),ISERROR(INDEX(RestNSAF!F$2:F$251,MATCH(RestNSA!$C11,RestNSAF!$A$2:$A$251,0)))),$E11,INDEX(RestNSAF!F$2:F$251,MATCH(RestNSA!$C11,RestNSAF!$A$2:$A$251,0))),NA())</f>
        <v>#N/A</v>
      </c>
      <c r="V11" s="28">
        <v>2001</v>
      </c>
      <c r="W11" s="25">
        <f t="shared" si="2"/>
        <v>316638</v>
      </c>
      <c r="X11" s="25" t="e">
        <f t="shared" ca="1" si="3"/>
        <v>#N/A</v>
      </c>
      <c r="Y11" s="25" t="e">
        <f t="shared" ca="1" si="4"/>
        <v>#N/A</v>
      </c>
      <c r="Z11" s="25" t="e">
        <f t="shared" ca="1" si="5"/>
        <v>#N/A</v>
      </c>
      <c r="AA11" s="25" t="e">
        <f t="shared" ca="1" si="6"/>
        <v>#N/A</v>
      </c>
      <c r="AB11" s="25" t="e">
        <f t="shared" ca="1" si="7"/>
        <v>#N/A</v>
      </c>
      <c r="AC11" s="23">
        <v>1</v>
      </c>
      <c r="AD11" s="29"/>
      <c r="AE11" s="33">
        <f t="shared" si="10"/>
        <v>4.067889082070985E-2</v>
      </c>
      <c r="AF11" s="33" t="e">
        <f t="shared" ca="1" si="10"/>
        <v>#N/A</v>
      </c>
      <c r="AG11" s="33" t="e">
        <f t="shared" ca="1" si="10"/>
        <v>#N/A</v>
      </c>
      <c r="AH11" s="33" t="e">
        <f t="shared" ca="1" si="10"/>
        <v>#N/A</v>
      </c>
      <c r="AI11" s="33" t="e">
        <f t="shared" ca="1" si="10"/>
        <v>#N/A</v>
      </c>
      <c r="AJ11" s="33" t="e">
        <f t="shared" ca="1" si="10"/>
        <v>#N/A</v>
      </c>
    </row>
    <row r="12" spans="1:48" x14ac:dyDescent="0.25">
      <c r="A12" s="23">
        <f t="shared" si="8"/>
        <v>11</v>
      </c>
      <c r="B12" s="23">
        <f t="shared" si="9"/>
        <v>1992</v>
      </c>
      <c r="C12" s="23">
        <v>11</v>
      </c>
      <c r="D12" s="24">
        <v>33909</v>
      </c>
      <c r="E12" s="25">
        <f>IF(ISBLANK(table!H12),NA(),table!H12)</f>
        <v>16723</v>
      </c>
      <c r="F12" s="26" t="e">
        <f>IFERROR(IF(AND(ISERROR($E13),ISERROR(INDEX(RestNSAF!B$2:B$251,MATCH(RestNSA!$C12,RestNSAF!$A$2:$A$251,0)))),$E12,INDEX(RestNSAF!B$2:B$251,MATCH(RestNSA!$C12,RestNSAF!$A$2:$A$251,0))),NA())</f>
        <v>#N/A</v>
      </c>
      <c r="G12" s="25" t="e">
        <f>IFERROR(IF(AND(ISERROR($E13),ISERROR(INDEX(RestNSAF!C$2:C$251,MATCH(RestNSA!$C12,RestNSAF!$A$2:$A$251,0)))),$E12,INDEX(RestNSAF!C$2:C$251,MATCH(RestNSA!$C12,RestNSAF!$A$2:$A$251,0))),NA())</f>
        <v>#N/A</v>
      </c>
      <c r="H12" s="25" t="e">
        <f>IFERROR(IF(AND(ISERROR($E13),ISERROR(INDEX(RestNSAF!D$2:D$251,MATCH(RestNSA!$C12,RestNSAF!$A$2:$A$251,0)))),$E12,INDEX(RestNSAF!D$2:D$251,MATCH(RestNSA!$C12,RestNSAF!$A$2:$A$251,0))),NA())</f>
        <v>#N/A</v>
      </c>
      <c r="I12" s="25" t="e">
        <f>IFERROR(IF(AND(ISERROR($E13),ISERROR(INDEX(RestNSAF!E$2:E$251,MATCH(RestNSA!$C12,RestNSAF!$A$2:$A$251,0)))),$E12,INDEX(RestNSAF!E$2:E$251,MATCH(RestNSA!$C12,RestNSAF!$A$2:$A$251,0))),NA())</f>
        <v>#N/A</v>
      </c>
      <c r="J12" s="25" t="e">
        <f>IFERROR(IF(AND(ISERROR($E13),ISERROR(INDEX(RestNSAF!F$2:F$251,MATCH(RestNSA!$C12,RestNSAF!$A$2:$A$251,0)))),$E12,INDEX(RestNSAF!F$2:F$251,MATCH(RestNSA!$C12,RestNSAF!$A$2:$A$251,0))),NA())</f>
        <v>#N/A</v>
      </c>
      <c r="V12" s="28">
        <v>2002</v>
      </c>
      <c r="W12" s="25">
        <f t="shared" si="2"/>
        <v>330525</v>
      </c>
      <c r="X12" s="25" t="e">
        <f t="shared" ca="1" si="3"/>
        <v>#N/A</v>
      </c>
      <c r="Y12" s="25" t="e">
        <f t="shared" ca="1" si="4"/>
        <v>#N/A</v>
      </c>
      <c r="Z12" s="25" t="e">
        <f t="shared" ca="1" si="5"/>
        <v>#N/A</v>
      </c>
      <c r="AA12" s="25" t="e">
        <f t="shared" ca="1" si="6"/>
        <v>#N/A</v>
      </c>
      <c r="AB12" s="25" t="e">
        <f t="shared" ca="1" si="7"/>
        <v>#N/A</v>
      </c>
      <c r="AC12" s="23">
        <v>0</v>
      </c>
      <c r="AD12" s="29"/>
      <c r="AE12" s="33">
        <f t="shared" si="10"/>
        <v>4.3857654482405778E-2</v>
      </c>
      <c r="AF12" s="33" t="e">
        <f t="shared" ca="1" si="10"/>
        <v>#N/A</v>
      </c>
      <c r="AG12" s="33" t="e">
        <f t="shared" ca="1" si="10"/>
        <v>#N/A</v>
      </c>
      <c r="AH12" s="33" t="e">
        <f t="shared" ca="1" si="10"/>
        <v>#N/A</v>
      </c>
      <c r="AI12" s="33" t="e">
        <f t="shared" ca="1" si="10"/>
        <v>#N/A</v>
      </c>
      <c r="AJ12" s="33" t="e">
        <f t="shared" ca="1" si="10"/>
        <v>#N/A</v>
      </c>
    </row>
    <row r="13" spans="1:48" x14ac:dyDescent="0.25">
      <c r="A13" s="23">
        <f t="shared" si="8"/>
        <v>12</v>
      </c>
      <c r="B13" s="23">
        <f t="shared" si="9"/>
        <v>1992</v>
      </c>
      <c r="C13" s="23">
        <v>12</v>
      </c>
      <c r="D13" s="24">
        <v>33939</v>
      </c>
      <c r="E13" s="25">
        <f>IF(ISBLANK(table!H13),NA(),table!H13)</f>
        <v>17491</v>
      </c>
      <c r="F13" s="26" t="e">
        <f>IFERROR(IF(AND(ISERROR($E14),ISERROR(INDEX(RestNSAF!B$2:B$251,MATCH(RestNSA!$C13,RestNSAF!$A$2:$A$251,0)))),$E13,INDEX(RestNSAF!B$2:B$251,MATCH(RestNSA!$C13,RestNSAF!$A$2:$A$251,0))),NA())</f>
        <v>#N/A</v>
      </c>
      <c r="G13" s="25" t="e">
        <f>IFERROR(IF(AND(ISERROR($E14),ISERROR(INDEX(RestNSAF!C$2:C$251,MATCH(RestNSA!$C13,RestNSAF!$A$2:$A$251,0)))),$E13,INDEX(RestNSAF!C$2:C$251,MATCH(RestNSA!$C13,RestNSAF!$A$2:$A$251,0))),NA())</f>
        <v>#N/A</v>
      </c>
      <c r="H13" s="25" t="e">
        <f>IFERROR(IF(AND(ISERROR($E14),ISERROR(INDEX(RestNSAF!D$2:D$251,MATCH(RestNSA!$C13,RestNSAF!$A$2:$A$251,0)))),$E13,INDEX(RestNSAF!D$2:D$251,MATCH(RestNSA!$C13,RestNSAF!$A$2:$A$251,0))),NA())</f>
        <v>#N/A</v>
      </c>
      <c r="I13" s="25" t="e">
        <f>IFERROR(IF(AND(ISERROR($E14),ISERROR(INDEX(RestNSAF!E$2:E$251,MATCH(RestNSA!$C13,RestNSAF!$A$2:$A$251,0)))),$E13,INDEX(RestNSAF!E$2:E$251,MATCH(RestNSA!$C13,RestNSAF!$A$2:$A$251,0))),NA())</f>
        <v>#N/A</v>
      </c>
      <c r="J13" s="25" t="e">
        <f>IFERROR(IF(AND(ISERROR($E14),ISERROR(INDEX(RestNSAF!F$2:F$251,MATCH(RestNSA!$C13,RestNSAF!$A$2:$A$251,0)))),$E13,INDEX(RestNSAF!F$2:F$251,MATCH(RestNSA!$C13,RestNSAF!$A$2:$A$251,0))),NA())</f>
        <v>#N/A</v>
      </c>
      <c r="V13" s="28">
        <v>2003</v>
      </c>
      <c r="W13" s="25">
        <f t="shared" si="2"/>
        <v>349726</v>
      </c>
      <c r="X13" s="25" t="e">
        <f t="shared" ca="1" si="3"/>
        <v>#N/A</v>
      </c>
      <c r="Y13" s="25" t="e">
        <f t="shared" ca="1" si="4"/>
        <v>#N/A</v>
      </c>
      <c r="Z13" s="25" t="e">
        <f t="shared" ca="1" si="5"/>
        <v>#N/A</v>
      </c>
      <c r="AA13" s="25" t="e">
        <f t="shared" ca="1" si="6"/>
        <v>#N/A</v>
      </c>
      <c r="AB13" s="25" t="e">
        <f t="shared" ca="1" si="7"/>
        <v>#N/A</v>
      </c>
      <c r="AC13" s="23">
        <v>0</v>
      </c>
      <c r="AD13" s="29"/>
      <c r="AE13" s="33">
        <f t="shared" si="10"/>
        <v>5.8092428711897737E-2</v>
      </c>
      <c r="AF13" s="33" t="e">
        <f t="shared" ca="1" si="10"/>
        <v>#N/A</v>
      </c>
      <c r="AG13" s="33" t="e">
        <f t="shared" ca="1" si="10"/>
        <v>#N/A</v>
      </c>
      <c r="AH13" s="33" t="e">
        <f t="shared" ca="1" si="10"/>
        <v>#N/A</v>
      </c>
      <c r="AI13" s="33" t="e">
        <f t="shared" ca="1" si="10"/>
        <v>#N/A</v>
      </c>
      <c r="AJ13" s="33" t="e">
        <f t="shared" ca="1" si="10"/>
        <v>#N/A</v>
      </c>
    </row>
    <row r="14" spans="1:48" x14ac:dyDescent="0.25">
      <c r="A14" s="23">
        <f t="shared" si="8"/>
        <v>1</v>
      </c>
      <c r="B14" s="23">
        <f t="shared" si="9"/>
        <v>1993</v>
      </c>
      <c r="C14" s="23">
        <v>13</v>
      </c>
      <c r="D14" s="24">
        <v>33970</v>
      </c>
      <c r="E14" s="25">
        <f>IF(ISBLANK(table!H14),NA(),table!H14)</f>
        <v>16201</v>
      </c>
      <c r="F14" s="26" t="e">
        <f>IFERROR(IF(AND(ISERROR($E15),ISERROR(INDEX(RestNSAF!B$2:B$251,MATCH(RestNSA!$C14,RestNSAF!$A$2:$A$251,0)))),$E14,INDEX(RestNSAF!B$2:B$251,MATCH(RestNSA!$C14,RestNSAF!$A$2:$A$251,0))),NA())</f>
        <v>#N/A</v>
      </c>
      <c r="G14" s="25" t="e">
        <f>IFERROR(IF(AND(ISERROR($E15),ISERROR(INDEX(RestNSAF!C$2:C$251,MATCH(RestNSA!$C14,RestNSAF!$A$2:$A$251,0)))),$E14,INDEX(RestNSAF!C$2:C$251,MATCH(RestNSA!$C14,RestNSAF!$A$2:$A$251,0))),NA())</f>
        <v>#N/A</v>
      </c>
      <c r="H14" s="25" t="e">
        <f>IFERROR(IF(AND(ISERROR($E15),ISERROR(INDEX(RestNSAF!D$2:D$251,MATCH(RestNSA!$C14,RestNSAF!$A$2:$A$251,0)))),$E14,INDEX(RestNSAF!D$2:D$251,MATCH(RestNSA!$C14,RestNSAF!$A$2:$A$251,0))),NA())</f>
        <v>#N/A</v>
      </c>
      <c r="I14" s="25" t="e">
        <f>IFERROR(IF(AND(ISERROR($E15),ISERROR(INDEX(RestNSAF!E$2:E$251,MATCH(RestNSA!$C14,RestNSAF!$A$2:$A$251,0)))),$E14,INDEX(RestNSAF!E$2:E$251,MATCH(RestNSA!$C14,RestNSAF!$A$2:$A$251,0))),NA())</f>
        <v>#N/A</v>
      </c>
      <c r="J14" s="25" t="e">
        <f>IFERROR(IF(AND(ISERROR($E15),ISERROR(INDEX(RestNSAF!F$2:F$251,MATCH(RestNSA!$C14,RestNSAF!$A$2:$A$251,0)))),$E14,INDEX(RestNSAF!F$2:F$251,MATCH(RestNSA!$C14,RestNSAF!$A$2:$A$251,0))),NA())</f>
        <v>#N/A</v>
      </c>
      <c r="V14" s="28">
        <v>2004</v>
      </c>
      <c r="W14" s="25">
        <f t="shared" si="2"/>
        <v>373557</v>
      </c>
      <c r="X14" s="25" t="e">
        <f t="shared" ca="1" si="3"/>
        <v>#N/A</v>
      </c>
      <c r="Y14" s="25" t="e">
        <f t="shared" ca="1" si="4"/>
        <v>#N/A</v>
      </c>
      <c r="Z14" s="25" t="e">
        <f t="shared" ca="1" si="5"/>
        <v>#N/A</v>
      </c>
      <c r="AA14" s="25" t="e">
        <f t="shared" ca="1" si="6"/>
        <v>#N/A</v>
      </c>
      <c r="AB14" s="25" t="e">
        <f t="shared" ca="1" si="7"/>
        <v>#N/A</v>
      </c>
      <c r="AC14" s="23">
        <v>0</v>
      </c>
      <c r="AD14" s="29"/>
      <c r="AE14" s="33">
        <f t="shared" si="10"/>
        <v>6.814191681487794E-2</v>
      </c>
      <c r="AF14" s="33" t="e">
        <f t="shared" ca="1" si="10"/>
        <v>#N/A</v>
      </c>
      <c r="AG14" s="33" t="e">
        <f t="shared" ca="1" si="10"/>
        <v>#N/A</v>
      </c>
      <c r="AH14" s="33" t="e">
        <f t="shared" ca="1" si="10"/>
        <v>#N/A</v>
      </c>
      <c r="AI14" s="33" t="e">
        <f t="shared" ca="1" si="10"/>
        <v>#N/A</v>
      </c>
      <c r="AJ14" s="33" t="e">
        <f t="shared" ca="1" si="10"/>
        <v>#N/A</v>
      </c>
    </row>
    <row r="15" spans="1:48" x14ac:dyDescent="0.25">
      <c r="A15" s="23">
        <f t="shared" si="8"/>
        <v>2</v>
      </c>
      <c r="B15" s="23">
        <f t="shared" si="9"/>
        <v>1993</v>
      </c>
      <c r="C15" s="23">
        <v>14</v>
      </c>
      <c r="D15" s="24">
        <v>34001</v>
      </c>
      <c r="E15" s="25">
        <f>IF(ISBLANK(table!H15),NA(),table!H15)</f>
        <v>15625</v>
      </c>
      <c r="F15" s="26" t="e">
        <f>IFERROR(IF(AND(ISERROR($E16),ISERROR(INDEX(RestNSAF!B$2:B$251,MATCH(RestNSA!$C15,RestNSAF!$A$2:$A$251,0)))),$E15,INDEX(RestNSAF!B$2:B$251,MATCH(RestNSA!$C15,RestNSAF!$A$2:$A$251,0))),NA())</f>
        <v>#N/A</v>
      </c>
      <c r="G15" s="25" t="e">
        <f>IFERROR(IF(AND(ISERROR($E16),ISERROR(INDEX(RestNSAF!C$2:C$251,MATCH(RestNSA!$C15,RestNSAF!$A$2:$A$251,0)))),$E15,INDEX(RestNSAF!C$2:C$251,MATCH(RestNSA!$C15,RestNSAF!$A$2:$A$251,0))),NA())</f>
        <v>#N/A</v>
      </c>
      <c r="H15" s="25" t="e">
        <f>IFERROR(IF(AND(ISERROR($E16),ISERROR(INDEX(RestNSAF!D$2:D$251,MATCH(RestNSA!$C15,RestNSAF!$A$2:$A$251,0)))),$E15,INDEX(RestNSAF!D$2:D$251,MATCH(RestNSA!$C15,RestNSAF!$A$2:$A$251,0))),NA())</f>
        <v>#N/A</v>
      </c>
      <c r="I15" s="25" t="e">
        <f>IFERROR(IF(AND(ISERROR($E16),ISERROR(INDEX(RestNSAF!E$2:E$251,MATCH(RestNSA!$C15,RestNSAF!$A$2:$A$251,0)))),$E15,INDEX(RestNSAF!E$2:E$251,MATCH(RestNSA!$C15,RestNSAF!$A$2:$A$251,0))),NA())</f>
        <v>#N/A</v>
      </c>
      <c r="J15" s="25" t="e">
        <f>IFERROR(IF(AND(ISERROR($E16),ISERROR(INDEX(RestNSAF!F$2:F$251,MATCH(RestNSA!$C15,RestNSAF!$A$2:$A$251,0)))),$E15,INDEX(RestNSAF!F$2:F$251,MATCH(RestNSA!$C15,RestNSAF!$A$2:$A$251,0))),NA())</f>
        <v>#N/A</v>
      </c>
      <c r="V15" s="28">
        <v>2005</v>
      </c>
      <c r="W15" s="25">
        <f t="shared" si="2"/>
        <v>396463</v>
      </c>
      <c r="X15" s="25" t="e">
        <f t="shared" ca="1" si="3"/>
        <v>#N/A</v>
      </c>
      <c r="Y15" s="25" t="e">
        <f t="shared" ca="1" si="4"/>
        <v>#N/A</v>
      </c>
      <c r="Z15" s="25" t="e">
        <f t="shared" ca="1" si="5"/>
        <v>#N/A</v>
      </c>
      <c r="AA15" s="25" t="e">
        <f t="shared" ca="1" si="6"/>
        <v>#N/A</v>
      </c>
      <c r="AB15" s="25" t="e">
        <f t="shared" ca="1" si="7"/>
        <v>#N/A</v>
      </c>
      <c r="AC15" s="23">
        <v>0</v>
      </c>
      <c r="AD15" s="29"/>
      <c r="AE15" s="33">
        <f t="shared" si="10"/>
        <v>6.1318620719194125E-2</v>
      </c>
      <c r="AF15" s="33" t="e">
        <f t="shared" ca="1" si="10"/>
        <v>#N/A</v>
      </c>
      <c r="AG15" s="33" t="e">
        <f t="shared" ca="1" si="10"/>
        <v>#N/A</v>
      </c>
      <c r="AH15" s="33" t="e">
        <f t="shared" ca="1" si="10"/>
        <v>#N/A</v>
      </c>
      <c r="AI15" s="33" t="e">
        <f t="shared" ca="1" si="10"/>
        <v>#N/A</v>
      </c>
      <c r="AJ15" s="33" t="e">
        <f t="shared" ca="1" si="10"/>
        <v>#N/A</v>
      </c>
    </row>
    <row r="16" spans="1:48" x14ac:dyDescent="0.25">
      <c r="A16" s="23">
        <f t="shared" si="8"/>
        <v>3</v>
      </c>
      <c r="B16" s="23">
        <f t="shared" si="9"/>
        <v>1993</v>
      </c>
      <c r="C16" s="23">
        <v>15</v>
      </c>
      <c r="D16" s="24">
        <v>34029</v>
      </c>
      <c r="E16" s="25">
        <f>IF(ISBLANK(table!H16),NA(),table!H16)</f>
        <v>17414</v>
      </c>
      <c r="F16" s="26" t="e">
        <f>IFERROR(IF(AND(ISERROR($E17),ISERROR(INDEX(RestNSAF!B$2:B$251,MATCH(RestNSA!$C16,RestNSAF!$A$2:$A$251,0)))),$E16,INDEX(RestNSAF!B$2:B$251,MATCH(RestNSA!$C16,RestNSAF!$A$2:$A$251,0))),NA())</f>
        <v>#N/A</v>
      </c>
      <c r="G16" s="25" t="e">
        <f>IFERROR(IF(AND(ISERROR($E17),ISERROR(INDEX(RestNSAF!C$2:C$251,MATCH(RestNSA!$C16,RestNSAF!$A$2:$A$251,0)))),$E16,INDEX(RestNSAF!C$2:C$251,MATCH(RestNSA!$C16,RestNSAF!$A$2:$A$251,0))),NA())</f>
        <v>#N/A</v>
      </c>
      <c r="H16" s="25" t="e">
        <f>IFERROR(IF(AND(ISERROR($E17),ISERROR(INDEX(RestNSAF!D$2:D$251,MATCH(RestNSA!$C16,RestNSAF!$A$2:$A$251,0)))),$E16,INDEX(RestNSAF!D$2:D$251,MATCH(RestNSA!$C16,RestNSAF!$A$2:$A$251,0))),NA())</f>
        <v>#N/A</v>
      </c>
      <c r="I16" s="25" t="e">
        <f>IFERROR(IF(AND(ISERROR($E17),ISERROR(INDEX(RestNSAF!E$2:E$251,MATCH(RestNSA!$C16,RestNSAF!$A$2:$A$251,0)))),$E16,INDEX(RestNSAF!E$2:E$251,MATCH(RestNSA!$C16,RestNSAF!$A$2:$A$251,0))),NA())</f>
        <v>#N/A</v>
      </c>
      <c r="J16" s="25" t="e">
        <f>IFERROR(IF(AND(ISERROR($E17),ISERROR(INDEX(RestNSAF!F$2:F$251,MATCH(RestNSA!$C16,RestNSAF!$A$2:$A$251,0)))),$E16,INDEX(RestNSAF!F$2:F$251,MATCH(RestNSA!$C16,RestNSAF!$A$2:$A$251,0))),NA())</f>
        <v>#N/A</v>
      </c>
      <c r="V16" s="28">
        <v>2006</v>
      </c>
      <c r="W16" s="25">
        <f t="shared" si="2"/>
        <v>422786</v>
      </c>
      <c r="X16" s="25" t="e">
        <f t="shared" ca="1" si="3"/>
        <v>#N/A</v>
      </c>
      <c r="Y16" s="25" t="e">
        <f t="shared" ca="1" si="4"/>
        <v>#N/A</v>
      </c>
      <c r="Z16" s="25" t="e">
        <f t="shared" ca="1" si="5"/>
        <v>#N/A</v>
      </c>
      <c r="AA16" s="25" t="e">
        <f t="shared" ca="1" si="6"/>
        <v>#N/A</v>
      </c>
      <c r="AB16" s="25" t="e">
        <f t="shared" ca="1" si="7"/>
        <v>#N/A</v>
      </c>
      <c r="AC16" s="23">
        <v>0</v>
      </c>
      <c r="AD16" s="29"/>
      <c r="AE16" s="33">
        <f t="shared" si="10"/>
        <v>6.6394594199206486E-2</v>
      </c>
      <c r="AF16" s="33" t="e">
        <f t="shared" ca="1" si="10"/>
        <v>#N/A</v>
      </c>
      <c r="AG16" s="33" t="e">
        <f t="shared" ca="1" si="10"/>
        <v>#N/A</v>
      </c>
      <c r="AH16" s="33" t="e">
        <f t="shared" ca="1" si="10"/>
        <v>#N/A</v>
      </c>
      <c r="AI16" s="33" t="e">
        <f t="shared" ca="1" si="10"/>
        <v>#N/A</v>
      </c>
      <c r="AJ16" s="33" t="e">
        <f t="shared" ca="1" si="10"/>
        <v>#N/A</v>
      </c>
    </row>
    <row r="17" spans="1:36" x14ac:dyDescent="0.25">
      <c r="A17" s="23">
        <f t="shared" si="8"/>
        <v>4</v>
      </c>
      <c r="B17" s="23">
        <f t="shared" si="9"/>
        <v>1993</v>
      </c>
      <c r="C17" s="23">
        <v>16</v>
      </c>
      <c r="D17" s="24">
        <v>34060</v>
      </c>
      <c r="E17" s="25">
        <f>IF(ISBLANK(table!H17),NA(),table!H17)</f>
        <v>17841</v>
      </c>
      <c r="F17" s="26" t="e">
        <f>IFERROR(IF(AND(ISERROR($E18),ISERROR(INDEX(RestNSAF!B$2:B$251,MATCH(RestNSA!$C17,RestNSAF!$A$2:$A$251,0)))),$E17,INDEX(RestNSAF!B$2:B$251,MATCH(RestNSA!$C17,RestNSAF!$A$2:$A$251,0))),NA())</f>
        <v>#N/A</v>
      </c>
      <c r="G17" s="25" t="e">
        <f>IFERROR(IF(AND(ISERROR($E18),ISERROR(INDEX(RestNSAF!C$2:C$251,MATCH(RestNSA!$C17,RestNSAF!$A$2:$A$251,0)))),$E17,INDEX(RestNSAF!C$2:C$251,MATCH(RestNSA!$C17,RestNSAF!$A$2:$A$251,0))),NA())</f>
        <v>#N/A</v>
      </c>
      <c r="H17" s="25" t="e">
        <f>IFERROR(IF(AND(ISERROR($E18),ISERROR(INDEX(RestNSAF!D$2:D$251,MATCH(RestNSA!$C17,RestNSAF!$A$2:$A$251,0)))),$E17,INDEX(RestNSAF!D$2:D$251,MATCH(RestNSA!$C17,RestNSAF!$A$2:$A$251,0))),NA())</f>
        <v>#N/A</v>
      </c>
      <c r="I17" s="25" t="e">
        <f>IFERROR(IF(AND(ISERROR($E18),ISERROR(INDEX(RestNSAF!E$2:E$251,MATCH(RestNSA!$C17,RestNSAF!$A$2:$A$251,0)))),$E17,INDEX(RestNSAF!E$2:E$251,MATCH(RestNSA!$C17,RestNSAF!$A$2:$A$251,0))),NA())</f>
        <v>#N/A</v>
      </c>
      <c r="J17" s="25" t="e">
        <f>IFERROR(IF(AND(ISERROR($E18),ISERROR(INDEX(RestNSAF!F$2:F$251,MATCH(RestNSA!$C17,RestNSAF!$A$2:$A$251,0)))),$E17,INDEX(RestNSAF!F$2:F$251,MATCH(RestNSA!$C17,RestNSAF!$A$2:$A$251,0))),NA())</f>
        <v>#N/A</v>
      </c>
      <c r="V17" s="28">
        <v>2007</v>
      </c>
      <c r="W17" s="25">
        <f t="shared" si="2"/>
        <v>444551</v>
      </c>
      <c r="X17" s="25" t="e">
        <f t="shared" ca="1" si="3"/>
        <v>#N/A</v>
      </c>
      <c r="Y17" s="25" t="e">
        <f t="shared" ca="1" si="4"/>
        <v>#N/A</v>
      </c>
      <c r="Z17" s="25" t="e">
        <f t="shared" ca="1" si="5"/>
        <v>#N/A</v>
      </c>
      <c r="AA17" s="25" t="e">
        <f t="shared" ca="1" si="6"/>
        <v>#N/A</v>
      </c>
      <c r="AB17" s="25" t="e">
        <f t="shared" ca="1" si="7"/>
        <v>#N/A</v>
      </c>
      <c r="AC17" s="23">
        <v>1</v>
      </c>
      <c r="AD17" s="29"/>
      <c r="AE17" s="33">
        <f t="shared" si="10"/>
        <v>5.1479944936681912E-2</v>
      </c>
      <c r="AF17" s="33" t="e">
        <f t="shared" ca="1" si="10"/>
        <v>#N/A</v>
      </c>
      <c r="AG17" s="33" t="e">
        <f t="shared" ca="1" si="10"/>
        <v>#N/A</v>
      </c>
      <c r="AH17" s="33" t="e">
        <f t="shared" ca="1" si="10"/>
        <v>#N/A</v>
      </c>
      <c r="AI17" s="33" t="e">
        <f t="shared" ca="1" si="10"/>
        <v>#N/A</v>
      </c>
      <c r="AJ17" s="33" t="e">
        <f t="shared" ca="1" si="10"/>
        <v>#N/A</v>
      </c>
    </row>
    <row r="18" spans="1:36" x14ac:dyDescent="0.25">
      <c r="A18" s="23">
        <f t="shared" si="8"/>
        <v>5</v>
      </c>
      <c r="B18" s="23">
        <f t="shared" si="9"/>
        <v>1993</v>
      </c>
      <c r="C18" s="23">
        <v>17</v>
      </c>
      <c r="D18" s="24">
        <v>34090</v>
      </c>
      <c r="E18" s="25">
        <f>IF(ISBLANK(table!H18),NA(),table!H18)</f>
        <v>18712</v>
      </c>
      <c r="F18" s="26" t="e">
        <f>IFERROR(IF(AND(ISERROR($E19),ISERROR(INDEX(RestNSAF!B$2:B$251,MATCH(RestNSA!$C18,RestNSAF!$A$2:$A$251,0)))),$E18,INDEX(RestNSAF!B$2:B$251,MATCH(RestNSA!$C18,RestNSAF!$A$2:$A$251,0))),NA())</f>
        <v>#N/A</v>
      </c>
      <c r="G18" s="25" t="e">
        <f>IFERROR(IF(AND(ISERROR($E19),ISERROR(INDEX(RestNSAF!C$2:C$251,MATCH(RestNSA!$C18,RestNSAF!$A$2:$A$251,0)))),$E18,INDEX(RestNSAF!C$2:C$251,MATCH(RestNSA!$C18,RestNSAF!$A$2:$A$251,0))),NA())</f>
        <v>#N/A</v>
      </c>
      <c r="H18" s="25" t="e">
        <f>IFERROR(IF(AND(ISERROR($E19),ISERROR(INDEX(RestNSAF!D$2:D$251,MATCH(RestNSA!$C18,RestNSAF!$A$2:$A$251,0)))),$E18,INDEX(RestNSAF!D$2:D$251,MATCH(RestNSA!$C18,RestNSAF!$A$2:$A$251,0))),NA())</f>
        <v>#N/A</v>
      </c>
      <c r="I18" s="25" t="e">
        <f>IFERROR(IF(AND(ISERROR($E19),ISERROR(INDEX(RestNSAF!E$2:E$251,MATCH(RestNSA!$C18,RestNSAF!$A$2:$A$251,0)))),$E18,INDEX(RestNSAF!E$2:E$251,MATCH(RestNSA!$C18,RestNSAF!$A$2:$A$251,0))),NA())</f>
        <v>#N/A</v>
      </c>
      <c r="J18" s="25" t="e">
        <f>IFERROR(IF(AND(ISERROR($E19),ISERROR(INDEX(RestNSAF!F$2:F$251,MATCH(RestNSA!$C18,RestNSAF!$A$2:$A$251,0)))),$E18,INDEX(RestNSAF!F$2:F$251,MATCH(RestNSA!$C18,RestNSAF!$A$2:$A$251,0))),NA())</f>
        <v>#N/A</v>
      </c>
      <c r="V18" s="28">
        <v>2008</v>
      </c>
      <c r="W18" s="25">
        <f t="shared" si="2"/>
        <v>456265</v>
      </c>
      <c r="X18" s="25" t="e">
        <f t="shared" ca="1" si="3"/>
        <v>#N/A</v>
      </c>
      <c r="Y18" s="25" t="e">
        <f t="shared" ca="1" si="4"/>
        <v>#N/A</v>
      </c>
      <c r="Z18" s="25" t="e">
        <f t="shared" ca="1" si="5"/>
        <v>#N/A</v>
      </c>
      <c r="AA18" s="25" t="e">
        <f t="shared" ca="1" si="6"/>
        <v>#N/A</v>
      </c>
      <c r="AB18" s="25" t="e">
        <f t="shared" ca="1" si="7"/>
        <v>#N/A</v>
      </c>
      <c r="AC18" s="23">
        <v>1</v>
      </c>
      <c r="AD18" s="29"/>
      <c r="AE18" s="33">
        <f t="shared" si="10"/>
        <v>2.635018254373514E-2</v>
      </c>
      <c r="AF18" s="33" t="e">
        <f t="shared" ca="1" si="10"/>
        <v>#N/A</v>
      </c>
      <c r="AG18" s="33" t="e">
        <f t="shared" ca="1" si="10"/>
        <v>#N/A</v>
      </c>
      <c r="AH18" s="33" t="e">
        <f t="shared" ca="1" si="10"/>
        <v>#N/A</v>
      </c>
      <c r="AI18" s="33" t="e">
        <f t="shared" ca="1" si="10"/>
        <v>#N/A</v>
      </c>
      <c r="AJ18" s="33" t="e">
        <f t="shared" ca="1" si="10"/>
        <v>#N/A</v>
      </c>
    </row>
    <row r="19" spans="1:36" x14ac:dyDescent="0.25">
      <c r="A19" s="23">
        <f t="shared" si="8"/>
        <v>6</v>
      </c>
      <c r="B19" s="23">
        <f t="shared" si="9"/>
        <v>1993</v>
      </c>
      <c r="C19" s="23">
        <v>18</v>
      </c>
      <c r="D19" s="24">
        <v>34121</v>
      </c>
      <c r="E19" s="25">
        <f>IF(ISBLANK(table!H19),NA(),table!H19)</f>
        <v>18571</v>
      </c>
      <c r="F19" s="26" t="e">
        <f>IFERROR(IF(AND(ISERROR($E20),ISERROR(INDEX(RestNSAF!B$2:B$251,MATCH(RestNSA!$C19,RestNSAF!$A$2:$A$251,0)))),$E19,INDEX(RestNSAF!B$2:B$251,MATCH(RestNSA!$C19,RestNSAF!$A$2:$A$251,0))),NA())</f>
        <v>#N/A</v>
      </c>
      <c r="G19" s="25" t="e">
        <f>IFERROR(IF(AND(ISERROR($E20),ISERROR(INDEX(RestNSAF!C$2:C$251,MATCH(RestNSA!$C19,RestNSAF!$A$2:$A$251,0)))),$E19,INDEX(RestNSAF!C$2:C$251,MATCH(RestNSA!$C19,RestNSAF!$A$2:$A$251,0))),NA())</f>
        <v>#N/A</v>
      </c>
      <c r="H19" s="25" t="e">
        <f>IFERROR(IF(AND(ISERROR($E20),ISERROR(INDEX(RestNSAF!D$2:D$251,MATCH(RestNSA!$C19,RestNSAF!$A$2:$A$251,0)))),$E19,INDEX(RestNSAF!D$2:D$251,MATCH(RestNSA!$C19,RestNSAF!$A$2:$A$251,0))),NA())</f>
        <v>#N/A</v>
      </c>
      <c r="I19" s="25" t="e">
        <f>IFERROR(IF(AND(ISERROR($E20),ISERROR(INDEX(RestNSAF!E$2:E$251,MATCH(RestNSA!$C19,RestNSAF!$A$2:$A$251,0)))),$E19,INDEX(RestNSAF!E$2:E$251,MATCH(RestNSA!$C19,RestNSAF!$A$2:$A$251,0))),NA())</f>
        <v>#N/A</v>
      </c>
      <c r="J19" s="25" t="e">
        <f>IFERROR(IF(AND(ISERROR($E20),ISERROR(INDEX(RestNSAF!F$2:F$251,MATCH(RestNSA!$C19,RestNSAF!$A$2:$A$251,0)))),$E19,INDEX(RestNSAF!F$2:F$251,MATCH(RestNSA!$C19,RestNSAF!$A$2:$A$251,0))),NA())</f>
        <v>#N/A</v>
      </c>
      <c r="V19" s="28">
        <v>2009</v>
      </c>
      <c r="W19" s="25">
        <f t="shared" si="2"/>
        <v>452005</v>
      </c>
      <c r="X19" s="25" t="e">
        <f t="shared" ca="1" si="3"/>
        <v>#N/A</v>
      </c>
      <c r="Y19" s="25" t="e">
        <f t="shared" ca="1" si="4"/>
        <v>#N/A</v>
      </c>
      <c r="Z19" s="25" t="e">
        <f t="shared" ca="1" si="5"/>
        <v>#N/A</v>
      </c>
      <c r="AA19" s="25" t="e">
        <f t="shared" ca="1" si="6"/>
        <v>#N/A</v>
      </c>
      <c r="AB19" s="25" t="e">
        <f t="shared" ca="1" si="7"/>
        <v>#N/A</v>
      </c>
      <c r="AC19" s="23">
        <v>1</v>
      </c>
      <c r="AD19" s="29"/>
      <c r="AE19" s="33">
        <f t="shared" si="10"/>
        <v>-9.3366793420490285E-3</v>
      </c>
      <c r="AF19" s="33" t="e">
        <f t="shared" ca="1" si="10"/>
        <v>#N/A</v>
      </c>
      <c r="AG19" s="33" t="e">
        <f t="shared" ca="1" si="10"/>
        <v>#N/A</v>
      </c>
      <c r="AH19" s="33" t="e">
        <f t="shared" ca="1" si="10"/>
        <v>#N/A</v>
      </c>
      <c r="AI19" s="33" t="e">
        <f t="shared" ca="1" si="10"/>
        <v>#N/A</v>
      </c>
      <c r="AJ19" s="33" t="e">
        <f t="shared" ca="1" si="10"/>
        <v>#N/A</v>
      </c>
    </row>
    <row r="20" spans="1:36" x14ac:dyDescent="0.25">
      <c r="A20" s="23">
        <f t="shared" si="8"/>
        <v>7</v>
      </c>
      <c r="B20" s="23">
        <f t="shared" si="9"/>
        <v>1993</v>
      </c>
      <c r="C20" s="23">
        <v>19</v>
      </c>
      <c r="D20" s="24">
        <v>34151</v>
      </c>
      <c r="E20" s="25">
        <f>IF(ISBLANK(table!H20),NA(),table!H20)</f>
        <v>19092</v>
      </c>
      <c r="F20" s="26" t="e">
        <f>IFERROR(IF(AND(ISERROR($E21),ISERROR(INDEX(RestNSAF!B$2:B$251,MATCH(RestNSA!$C20,RestNSAF!$A$2:$A$251,0)))),$E20,INDEX(RestNSAF!B$2:B$251,MATCH(RestNSA!$C20,RestNSAF!$A$2:$A$251,0))),NA())</f>
        <v>#N/A</v>
      </c>
      <c r="G20" s="25" t="e">
        <f>IFERROR(IF(AND(ISERROR($E21),ISERROR(INDEX(RestNSAF!C$2:C$251,MATCH(RestNSA!$C20,RestNSAF!$A$2:$A$251,0)))),$E20,INDEX(RestNSAF!C$2:C$251,MATCH(RestNSA!$C20,RestNSAF!$A$2:$A$251,0))),NA())</f>
        <v>#N/A</v>
      </c>
      <c r="H20" s="25" t="e">
        <f>IFERROR(IF(AND(ISERROR($E21),ISERROR(INDEX(RestNSAF!D$2:D$251,MATCH(RestNSA!$C20,RestNSAF!$A$2:$A$251,0)))),$E20,INDEX(RestNSAF!D$2:D$251,MATCH(RestNSA!$C20,RestNSAF!$A$2:$A$251,0))),NA())</f>
        <v>#N/A</v>
      </c>
      <c r="I20" s="25" t="e">
        <f>IFERROR(IF(AND(ISERROR($E21),ISERROR(INDEX(RestNSAF!E$2:E$251,MATCH(RestNSA!$C20,RestNSAF!$A$2:$A$251,0)))),$E20,INDEX(RestNSAF!E$2:E$251,MATCH(RestNSA!$C20,RestNSAF!$A$2:$A$251,0))),NA())</f>
        <v>#N/A</v>
      </c>
      <c r="J20" s="25" t="e">
        <f>IFERROR(IF(AND(ISERROR($E21),ISERROR(INDEX(RestNSAF!F$2:F$251,MATCH(RestNSA!$C20,RestNSAF!$A$2:$A$251,0)))),$E20,INDEX(RestNSAF!F$2:F$251,MATCH(RestNSA!$C20,RestNSAF!$A$2:$A$251,0))),NA())</f>
        <v>#N/A</v>
      </c>
      <c r="V20" s="28">
        <v>2010</v>
      </c>
      <c r="W20" s="25">
        <f t="shared" si="2"/>
        <v>466920</v>
      </c>
      <c r="X20" s="25" t="e">
        <f t="shared" ca="1" si="3"/>
        <v>#N/A</v>
      </c>
      <c r="Y20" s="25" t="e">
        <f t="shared" ca="1" si="4"/>
        <v>#N/A</v>
      </c>
      <c r="Z20" s="25" t="e">
        <f t="shared" ca="1" si="5"/>
        <v>#N/A</v>
      </c>
      <c r="AA20" s="25" t="e">
        <f t="shared" ca="1" si="6"/>
        <v>#N/A</v>
      </c>
      <c r="AB20" s="25" t="e">
        <f t="shared" ca="1" si="7"/>
        <v>#N/A</v>
      </c>
      <c r="AC20" s="23">
        <v>0</v>
      </c>
      <c r="AD20" s="29"/>
      <c r="AE20" s="33">
        <f t="shared" si="10"/>
        <v>3.2997422594882801E-2</v>
      </c>
      <c r="AF20" s="33" t="e">
        <f t="shared" ca="1" si="10"/>
        <v>#N/A</v>
      </c>
      <c r="AG20" s="33" t="e">
        <f t="shared" ca="1" si="10"/>
        <v>#N/A</v>
      </c>
      <c r="AH20" s="33" t="e">
        <f t="shared" ca="1" si="10"/>
        <v>#N/A</v>
      </c>
      <c r="AI20" s="33" t="e">
        <f t="shared" ca="1" si="10"/>
        <v>#N/A</v>
      </c>
      <c r="AJ20" s="33" t="e">
        <f t="shared" ca="1" si="10"/>
        <v>#N/A</v>
      </c>
    </row>
    <row r="21" spans="1:36" x14ac:dyDescent="0.25">
      <c r="A21" s="23">
        <f t="shared" si="8"/>
        <v>8</v>
      </c>
      <c r="B21" s="23">
        <f t="shared" si="9"/>
        <v>1993</v>
      </c>
      <c r="C21" s="23">
        <v>20</v>
      </c>
      <c r="D21" s="24">
        <v>34182</v>
      </c>
      <c r="E21" s="25">
        <f>IF(ISBLANK(table!H21),NA(),table!H21)</f>
        <v>19329</v>
      </c>
      <c r="F21" s="26" t="e">
        <f>IFERROR(IF(AND(ISERROR($E22),ISERROR(INDEX(RestNSAF!B$2:B$251,MATCH(RestNSA!$C21,RestNSAF!$A$2:$A$251,0)))),$E21,INDEX(RestNSAF!B$2:B$251,MATCH(RestNSA!$C21,RestNSAF!$A$2:$A$251,0))),NA())</f>
        <v>#N/A</v>
      </c>
      <c r="G21" s="25" t="e">
        <f>IFERROR(IF(AND(ISERROR($E22),ISERROR(INDEX(RestNSAF!C$2:C$251,MATCH(RestNSA!$C21,RestNSAF!$A$2:$A$251,0)))),$E21,INDEX(RestNSAF!C$2:C$251,MATCH(RestNSA!$C21,RestNSAF!$A$2:$A$251,0))),NA())</f>
        <v>#N/A</v>
      </c>
      <c r="H21" s="25" t="e">
        <f>IFERROR(IF(AND(ISERROR($E22),ISERROR(INDEX(RestNSAF!D$2:D$251,MATCH(RestNSA!$C21,RestNSAF!$A$2:$A$251,0)))),$E21,INDEX(RestNSAF!D$2:D$251,MATCH(RestNSA!$C21,RestNSAF!$A$2:$A$251,0))),NA())</f>
        <v>#N/A</v>
      </c>
      <c r="I21" s="25" t="e">
        <f>IFERROR(IF(AND(ISERROR($E22),ISERROR(INDEX(RestNSAF!E$2:E$251,MATCH(RestNSA!$C21,RestNSAF!$A$2:$A$251,0)))),$E21,INDEX(RestNSAF!E$2:E$251,MATCH(RestNSA!$C21,RestNSAF!$A$2:$A$251,0))),NA())</f>
        <v>#N/A</v>
      </c>
      <c r="J21" s="25" t="e">
        <f>IFERROR(IF(AND(ISERROR($E22),ISERROR(INDEX(RestNSAF!F$2:F$251,MATCH(RestNSA!$C21,RestNSAF!$A$2:$A$251,0)))),$E21,INDEX(RestNSAF!F$2:F$251,MATCH(RestNSA!$C21,RestNSAF!$A$2:$A$251,0))),NA())</f>
        <v>#N/A</v>
      </c>
      <c r="V21" s="28">
        <v>2011</v>
      </c>
      <c r="W21" s="25">
        <f t="shared" si="2"/>
        <v>495350</v>
      </c>
      <c r="X21" s="25" t="e">
        <f t="shared" ca="1" si="3"/>
        <v>#N/A</v>
      </c>
      <c r="Y21" s="25" t="e">
        <f t="shared" ca="1" si="4"/>
        <v>#N/A</v>
      </c>
      <c r="Z21" s="25" t="e">
        <f t="shared" ca="1" si="5"/>
        <v>#N/A</v>
      </c>
      <c r="AA21" s="25" t="e">
        <f t="shared" ca="1" si="6"/>
        <v>#N/A</v>
      </c>
      <c r="AB21" s="25" t="e">
        <f t="shared" ca="1" si="7"/>
        <v>#N/A</v>
      </c>
      <c r="AC21" s="23">
        <v>0</v>
      </c>
      <c r="AD21" s="29"/>
      <c r="AE21" s="33">
        <f t="shared" si="10"/>
        <v>6.0888374882206803E-2</v>
      </c>
      <c r="AF21" s="33" t="e">
        <f t="shared" ca="1" si="10"/>
        <v>#N/A</v>
      </c>
      <c r="AG21" s="33" t="e">
        <f t="shared" ca="1" si="10"/>
        <v>#N/A</v>
      </c>
      <c r="AH21" s="33" t="e">
        <f t="shared" ca="1" si="10"/>
        <v>#N/A</v>
      </c>
      <c r="AI21" s="33" t="e">
        <f t="shared" ca="1" si="10"/>
        <v>#N/A</v>
      </c>
      <c r="AJ21" s="33" t="e">
        <f t="shared" ca="1" si="10"/>
        <v>#N/A</v>
      </c>
    </row>
    <row r="22" spans="1:36" x14ac:dyDescent="0.25">
      <c r="A22" s="23">
        <f t="shared" si="8"/>
        <v>9</v>
      </c>
      <c r="B22" s="23">
        <f t="shared" si="9"/>
        <v>1993</v>
      </c>
      <c r="C22" s="23">
        <v>21</v>
      </c>
      <c r="D22" s="24">
        <v>34213</v>
      </c>
      <c r="E22" s="25">
        <f>IF(ISBLANK(table!H22),NA(),table!H22)</f>
        <v>18108</v>
      </c>
      <c r="F22" s="26" t="e">
        <f>IFERROR(IF(AND(ISERROR($E23),ISERROR(INDEX(RestNSAF!B$2:B$251,MATCH(RestNSA!$C22,RestNSAF!$A$2:$A$251,0)))),$E22,INDEX(RestNSAF!B$2:B$251,MATCH(RestNSA!$C22,RestNSAF!$A$2:$A$251,0))),NA())</f>
        <v>#N/A</v>
      </c>
      <c r="G22" s="25" t="e">
        <f>IFERROR(IF(AND(ISERROR($E23),ISERROR(INDEX(RestNSAF!C$2:C$251,MATCH(RestNSA!$C22,RestNSAF!$A$2:$A$251,0)))),$E22,INDEX(RestNSAF!C$2:C$251,MATCH(RestNSA!$C22,RestNSAF!$A$2:$A$251,0))),NA())</f>
        <v>#N/A</v>
      </c>
      <c r="H22" s="25" t="e">
        <f>IFERROR(IF(AND(ISERROR($E23),ISERROR(INDEX(RestNSAF!D$2:D$251,MATCH(RestNSA!$C22,RestNSAF!$A$2:$A$251,0)))),$E22,INDEX(RestNSAF!D$2:D$251,MATCH(RestNSA!$C22,RestNSAF!$A$2:$A$251,0))),NA())</f>
        <v>#N/A</v>
      </c>
      <c r="I22" s="25" t="e">
        <f>IFERROR(IF(AND(ISERROR($E23),ISERROR(INDEX(RestNSAF!E$2:E$251,MATCH(RestNSA!$C22,RestNSAF!$A$2:$A$251,0)))),$E22,INDEX(RestNSAF!E$2:E$251,MATCH(RestNSA!$C22,RestNSAF!$A$2:$A$251,0))),NA())</f>
        <v>#N/A</v>
      </c>
      <c r="J22" s="25" t="e">
        <f>IFERROR(IF(AND(ISERROR($E23),ISERROR(INDEX(RestNSAF!F$2:F$251,MATCH(RestNSA!$C22,RestNSAF!$A$2:$A$251,0)))),$E22,INDEX(RestNSAF!F$2:F$251,MATCH(RestNSA!$C22,RestNSAF!$A$2:$A$251,0))),NA())</f>
        <v>#N/A</v>
      </c>
      <c r="V22" s="28">
        <v>2012</v>
      </c>
      <c r="W22" s="25">
        <f t="shared" si="2"/>
        <v>524161</v>
      </c>
      <c r="X22" s="25" t="e">
        <f t="shared" ca="1" si="3"/>
        <v>#N/A</v>
      </c>
      <c r="Y22" s="25" t="e">
        <f t="shared" ca="1" si="4"/>
        <v>#N/A</v>
      </c>
      <c r="Z22" s="25" t="e">
        <f t="shared" ca="1" si="5"/>
        <v>#N/A</v>
      </c>
      <c r="AA22" s="25" t="e">
        <f t="shared" ca="1" si="6"/>
        <v>#N/A</v>
      </c>
      <c r="AB22" s="25" t="e">
        <f t="shared" ca="1" si="7"/>
        <v>#N/A</v>
      </c>
      <c r="AC22" s="23">
        <v>0</v>
      </c>
      <c r="AD22" s="29"/>
      <c r="AE22" s="33">
        <f t="shared" si="10"/>
        <v>5.8162915110527909E-2</v>
      </c>
      <c r="AF22" s="33" t="e">
        <f t="shared" ca="1" si="10"/>
        <v>#N/A</v>
      </c>
      <c r="AG22" s="33" t="e">
        <f t="shared" ca="1" si="10"/>
        <v>#N/A</v>
      </c>
      <c r="AH22" s="33" t="e">
        <f t="shared" ca="1" si="10"/>
        <v>#N/A</v>
      </c>
      <c r="AI22" s="33" t="e">
        <f t="shared" ca="1" si="10"/>
        <v>#N/A</v>
      </c>
      <c r="AJ22" s="33" t="e">
        <f t="shared" ca="1" si="10"/>
        <v>#N/A</v>
      </c>
    </row>
    <row r="23" spans="1:36" x14ac:dyDescent="0.25">
      <c r="A23" s="23">
        <f t="shared" si="8"/>
        <v>10</v>
      </c>
      <c r="B23" s="23">
        <f t="shared" si="9"/>
        <v>1993</v>
      </c>
      <c r="C23" s="23">
        <v>22</v>
      </c>
      <c r="D23" s="24">
        <v>34243</v>
      </c>
      <c r="E23" s="25">
        <f>IF(ISBLANK(table!H23),NA(),table!H23)</f>
        <v>18745</v>
      </c>
      <c r="F23" s="26" t="e">
        <f>IFERROR(IF(AND(ISERROR($E24),ISERROR(INDEX(RestNSAF!B$2:B$251,MATCH(RestNSA!$C23,RestNSAF!$A$2:$A$251,0)))),$E23,INDEX(RestNSAF!B$2:B$251,MATCH(RestNSA!$C23,RestNSAF!$A$2:$A$251,0))),NA())</f>
        <v>#N/A</v>
      </c>
      <c r="G23" s="25" t="e">
        <f>IFERROR(IF(AND(ISERROR($E24),ISERROR(INDEX(RestNSAF!C$2:C$251,MATCH(RestNSA!$C23,RestNSAF!$A$2:$A$251,0)))),$E23,INDEX(RestNSAF!C$2:C$251,MATCH(RestNSA!$C23,RestNSAF!$A$2:$A$251,0))),NA())</f>
        <v>#N/A</v>
      </c>
      <c r="H23" s="25" t="e">
        <f>IFERROR(IF(AND(ISERROR($E24),ISERROR(INDEX(RestNSAF!D$2:D$251,MATCH(RestNSA!$C23,RestNSAF!$A$2:$A$251,0)))),$E23,INDEX(RestNSAF!D$2:D$251,MATCH(RestNSA!$C23,RestNSAF!$A$2:$A$251,0))),NA())</f>
        <v>#N/A</v>
      </c>
      <c r="I23" s="25" t="e">
        <f>IFERROR(IF(AND(ISERROR($E24),ISERROR(INDEX(RestNSAF!E$2:E$251,MATCH(RestNSA!$C23,RestNSAF!$A$2:$A$251,0)))),$E23,INDEX(RestNSAF!E$2:E$251,MATCH(RestNSA!$C23,RestNSAF!$A$2:$A$251,0))),NA())</f>
        <v>#N/A</v>
      </c>
      <c r="J23" s="25" t="e">
        <f>IFERROR(IF(AND(ISERROR($E24),ISERROR(INDEX(RestNSAF!F$2:F$251,MATCH(RestNSA!$C23,RestNSAF!$A$2:$A$251,0)))),$E23,INDEX(RestNSAF!F$2:F$251,MATCH(RestNSA!$C23,RestNSAF!$A$2:$A$251,0))),NA())</f>
        <v>#N/A</v>
      </c>
      <c r="V23" s="28">
        <v>2013</v>
      </c>
      <c r="W23" s="25">
        <f t="shared" si="2"/>
        <v>543507</v>
      </c>
      <c r="X23" s="25" t="e">
        <f t="shared" ca="1" si="3"/>
        <v>#N/A</v>
      </c>
      <c r="Y23" s="25" t="e">
        <f t="shared" ca="1" si="4"/>
        <v>#N/A</v>
      </c>
      <c r="Z23" s="25" t="e">
        <f t="shared" ca="1" si="5"/>
        <v>#N/A</v>
      </c>
      <c r="AA23" s="25" t="e">
        <f t="shared" ca="1" si="6"/>
        <v>#N/A</v>
      </c>
      <c r="AB23" s="25" t="e">
        <f t="shared" ca="1" si="7"/>
        <v>#N/A</v>
      </c>
      <c r="AC23" s="23">
        <v>0</v>
      </c>
      <c r="AD23" s="29"/>
      <c r="AE23" s="33">
        <f t="shared" si="10"/>
        <v>3.6908507118995883E-2</v>
      </c>
      <c r="AF23" s="33" t="e">
        <f t="shared" ca="1" si="10"/>
        <v>#N/A</v>
      </c>
      <c r="AG23" s="33" t="e">
        <f t="shared" ca="1" si="10"/>
        <v>#N/A</v>
      </c>
      <c r="AH23" s="33" t="e">
        <f t="shared" ca="1" si="10"/>
        <v>#N/A</v>
      </c>
      <c r="AI23" s="33" t="e">
        <f t="shared" ca="1" si="10"/>
        <v>#N/A</v>
      </c>
      <c r="AJ23" s="33" t="e">
        <f t="shared" ca="1" si="10"/>
        <v>#N/A</v>
      </c>
    </row>
    <row r="24" spans="1:36" x14ac:dyDescent="0.25">
      <c r="A24" s="23">
        <f t="shared" si="8"/>
        <v>11</v>
      </c>
      <c r="B24" s="23">
        <f t="shared" si="9"/>
        <v>1993</v>
      </c>
      <c r="C24" s="23">
        <v>23</v>
      </c>
      <c r="D24" s="24">
        <v>34274</v>
      </c>
      <c r="E24" s="25">
        <f>IF(ISBLANK(table!H24),NA(),table!H24)</f>
        <v>17463</v>
      </c>
      <c r="F24" s="26" t="e">
        <f>IFERROR(IF(AND(ISERROR($E25),ISERROR(INDEX(RestNSAF!B$2:B$251,MATCH(RestNSA!$C24,RestNSAF!$A$2:$A$251,0)))),$E24,INDEX(RestNSAF!B$2:B$251,MATCH(RestNSA!$C24,RestNSAF!$A$2:$A$251,0))),NA())</f>
        <v>#N/A</v>
      </c>
      <c r="G24" s="25" t="e">
        <f>IFERROR(IF(AND(ISERROR($E25),ISERROR(INDEX(RestNSAF!C$2:C$251,MATCH(RestNSA!$C24,RestNSAF!$A$2:$A$251,0)))),$E24,INDEX(RestNSAF!C$2:C$251,MATCH(RestNSA!$C24,RestNSAF!$A$2:$A$251,0))),NA())</f>
        <v>#N/A</v>
      </c>
      <c r="H24" s="25" t="e">
        <f>IFERROR(IF(AND(ISERROR($E25),ISERROR(INDEX(RestNSAF!D$2:D$251,MATCH(RestNSA!$C24,RestNSAF!$A$2:$A$251,0)))),$E24,INDEX(RestNSAF!D$2:D$251,MATCH(RestNSA!$C24,RestNSAF!$A$2:$A$251,0))),NA())</f>
        <v>#N/A</v>
      </c>
      <c r="I24" s="25" t="e">
        <f>IFERROR(IF(AND(ISERROR($E25),ISERROR(INDEX(RestNSAF!E$2:E$251,MATCH(RestNSA!$C24,RestNSAF!$A$2:$A$251,0)))),$E24,INDEX(RestNSAF!E$2:E$251,MATCH(RestNSA!$C24,RestNSAF!$A$2:$A$251,0))),NA())</f>
        <v>#N/A</v>
      </c>
      <c r="J24" s="25" t="e">
        <f>IFERROR(IF(AND(ISERROR($E25),ISERROR(INDEX(RestNSAF!F$2:F$251,MATCH(RestNSA!$C24,RestNSAF!$A$2:$A$251,0)))),$E24,INDEX(RestNSAF!F$2:F$251,MATCH(RestNSA!$C24,RestNSAF!$A$2:$A$251,0))),NA())</f>
        <v>#N/A</v>
      </c>
      <c r="V24" s="28">
        <v>2014</v>
      </c>
      <c r="W24" s="25">
        <f t="shared" si="2"/>
        <v>576650</v>
      </c>
      <c r="X24" s="25" t="e">
        <f t="shared" ca="1" si="3"/>
        <v>#N/A</v>
      </c>
      <c r="Y24" s="25" t="e">
        <f t="shared" ca="1" si="4"/>
        <v>#N/A</v>
      </c>
      <c r="Z24" s="25" t="e">
        <f t="shared" ca="1" si="5"/>
        <v>#N/A</v>
      </c>
      <c r="AA24" s="25" t="e">
        <f t="shared" ca="1" si="6"/>
        <v>#N/A</v>
      </c>
      <c r="AB24" s="25" t="e">
        <f t="shared" ca="1" si="7"/>
        <v>#N/A</v>
      </c>
      <c r="AC24" s="23">
        <v>0</v>
      </c>
      <c r="AD24" s="29"/>
      <c r="AE24" s="33">
        <f t="shared" si="10"/>
        <v>6.0979895383132143E-2</v>
      </c>
      <c r="AF24" s="33" t="e">
        <f t="shared" ca="1" si="10"/>
        <v>#N/A</v>
      </c>
      <c r="AG24" s="33" t="e">
        <f t="shared" ca="1" si="10"/>
        <v>#N/A</v>
      </c>
      <c r="AH24" s="33" t="e">
        <f t="shared" ca="1" si="10"/>
        <v>#N/A</v>
      </c>
      <c r="AI24" s="33" t="e">
        <f t="shared" ca="1" si="10"/>
        <v>#N/A</v>
      </c>
      <c r="AJ24" s="33" t="e">
        <f t="shared" ca="1" si="10"/>
        <v>#N/A</v>
      </c>
    </row>
    <row r="25" spans="1:36" x14ac:dyDescent="0.25">
      <c r="A25" s="23">
        <f t="shared" si="8"/>
        <v>12</v>
      </c>
      <c r="B25" s="23">
        <f t="shared" si="9"/>
        <v>1993</v>
      </c>
      <c r="C25" s="23">
        <v>24</v>
      </c>
      <c r="D25" s="24">
        <v>34304</v>
      </c>
      <c r="E25" s="25">
        <f>IF(ISBLANK(table!H25),NA(),table!H25)</f>
        <v>18366</v>
      </c>
      <c r="F25" s="26" t="e">
        <f>IFERROR(IF(AND(ISERROR($E26),ISERROR(INDEX(RestNSAF!B$2:B$251,MATCH(RestNSA!$C25,RestNSAF!$A$2:$A$251,0)))),$E25,INDEX(RestNSAF!B$2:B$251,MATCH(RestNSA!$C25,RestNSAF!$A$2:$A$251,0))),NA())</f>
        <v>#N/A</v>
      </c>
      <c r="G25" s="25" t="e">
        <f>IFERROR(IF(AND(ISERROR($E26),ISERROR(INDEX(RestNSAF!C$2:C$251,MATCH(RestNSA!$C25,RestNSAF!$A$2:$A$251,0)))),$E25,INDEX(RestNSAF!C$2:C$251,MATCH(RestNSA!$C25,RestNSAF!$A$2:$A$251,0))),NA())</f>
        <v>#N/A</v>
      </c>
      <c r="H25" s="25" t="e">
        <f>IFERROR(IF(AND(ISERROR($E26),ISERROR(INDEX(RestNSAF!D$2:D$251,MATCH(RestNSA!$C25,RestNSAF!$A$2:$A$251,0)))),$E25,INDEX(RestNSAF!D$2:D$251,MATCH(RestNSA!$C25,RestNSAF!$A$2:$A$251,0))),NA())</f>
        <v>#N/A</v>
      </c>
      <c r="I25" s="25" t="e">
        <f>IFERROR(IF(AND(ISERROR($E26),ISERROR(INDEX(RestNSAF!E$2:E$251,MATCH(RestNSA!$C25,RestNSAF!$A$2:$A$251,0)))),$E25,INDEX(RestNSAF!E$2:E$251,MATCH(RestNSA!$C25,RestNSAF!$A$2:$A$251,0))),NA())</f>
        <v>#N/A</v>
      </c>
      <c r="J25" s="25" t="e">
        <f>IFERROR(IF(AND(ISERROR($E26),ISERROR(INDEX(RestNSAF!F$2:F$251,MATCH(RestNSA!$C25,RestNSAF!$A$2:$A$251,0)))),$E25,INDEX(RestNSAF!F$2:F$251,MATCH(RestNSA!$C25,RestNSAF!$A$2:$A$251,0))),NA())</f>
        <v>#N/A</v>
      </c>
      <c r="V25" s="28">
        <v>2015</v>
      </c>
      <c r="W25" s="25">
        <f t="shared" si="2"/>
        <v>624175</v>
      </c>
      <c r="X25" s="25" t="e">
        <f t="shared" ca="1" si="3"/>
        <v>#N/A</v>
      </c>
      <c r="Y25" s="25" t="e">
        <f t="shared" ca="1" si="4"/>
        <v>#N/A</v>
      </c>
      <c r="Z25" s="25" t="e">
        <f t="shared" ca="1" si="5"/>
        <v>#N/A</v>
      </c>
      <c r="AA25" s="25" t="e">
        <f t="shared" ca="1" si="6"/>
        <v>#N/A</v>
      </c>
      <c r="AB25" s="25" t="e">
        <f t="shared" ca="1" si="7"/>
        <v>#N/A</v>
      </c>
      <c r="AC25" s="23">
        <v>0</v>
      </c>
      <c r="AD25" s="29"/>
      <c r="AE25" s="33">
        <f t="shared" si="10"/>
        <v>8.2415676753663403E-2</v>
      </c>
      <c r="AF25" s="33" t="e">
        <f t="shared" ca="1" si="10"/>
        <v>#N/A</v>
      </c>
      <c r="AG25" s="33" t="e">
        <f t="shared" ca="1" si="10"/>
        <v>#N/A</v>
      </c>
      <c r="AH25" s="33" t="e">
        <f t="shared" ca="1" si="10"/>
        <v>#N/A</v>
      </c>
      <c r="AI25" s="33" t="e">
        <f t="shared" ca="1" si="10"/>
        <v>#N/A</v>
      </c>
      <c r="AJ25" s="33" t="e">
        <f t="shared" ca="1" si="10"/>
        <v>#N/A</v>
      </c>
    </row>
    <row r="26" spans="1:36" x14ac:dyDescent="0.25">
      <c r="A26" s="23">
        <f t="shared" si="8"/>
        <v>1</v>
      </c>
      <c r="B26" s="23">
        <f t="shared" si="9"/>
        <v>1994</v>
      </c>
      <c r="C26" s="23">
        <v>25</v>
      </c>
      <c r="D26" s="24">
        <v>34335</v>
      </c>
      <c r="E26" s="25">
        <f>IF(ISBLANK(table!H26),NA(),table!H26)</f>
        <v>16073</v>
      </c>
      <c r="F26" s="26" t="e">
        <f>IFERROR(IF(AND(ISERROR($E27),ISERROR(INDEX(RestNSAF!B$2:B$251,MATCH(RestNSA!$C26,RestNSAF!$A$2:$A$251,0)))),$E26,INDEX(RestNSAF!B$2:B$251,MATCH(RestNSA!$C26,RestNSAF!$A$2:$A$251,0))),NA())</f>
        <v>#N/A</v>
      </c>
      <c r="G26" s="25" t="e">
        <f>IFERROR(IF(AND(ISERROR($E27),ISERROR(INDEX(RestNSAF!C$2:C$251,MATCH(RestNSA!$C26,RestNSAF!$A$2:$A$251,0)))),$E26,INDEX(RestNSAF!C$2:C$251,MATCH(RestNSA!$C26,RestNSAF!$A$2:$A$251,0))),NA())</f>
        <v>#N/A</v>
      </c>
      <c r="H26" s="25" t="e">
        <f>IFERROR(IF(AND(ISERROR($E27),ISERROR(INDEX(RestNSAF!D$2:D$251,MATCH(RestNSA!$C26,RestNSAF!$A$2:$A$251,0)))),$E26,INDEX(RestNSAF!D$2:D$251,MATCH(RestNSA!$C26,RestNSAF!$A$2:$A$251,0))),NA())</f>
        <v>#N/A</v>
      </c>
      <c r="I26" s="25" t="e">
        <f>IFERROR(IF(AND(ISERROR($E27),ISERROR(INDEX(RestNSAF!E$2:E$251,MATCH(RestNSA!$C26,RestNSAF!$A$2:$A$251,0)))),$E26,INDEX(RestNSAF!E$2:E$251,MATCH(RestNSA!$C26,RestNSAF!$A$2:$A$251,0))),NA())</f>
        <v>#N/A</v>
      </c>
      <c r="J26" s="25" t="e">
        <f>IFERROR(IF(AND(ISERROR($E27),ISERROR(INDEX(RestNSAF!F$2:F$251,MATCH(RestNSA!$C26,RestNSAF!$A$2:$A$251,0)))),$E26,INDEX(RestNSAF!F$2:F$251,MATCH(RestNSA!$C26,RestNSAF!$A$2:$A$251,0))),NA())</f>
        <v>#N/A</v>
      </c>
      <c r="V26" s="28">
        <v>2016</v>
      </c>
      <c r="W26" s="25">
        <f t="shared" si="2"/>
        <v>657867</v>
      </c>
      <c r="X26" s="25" t="e">
        <f t="shared" ca="1" si="3"/>
        <v>#N/A</v>
      </c>
      <c r="Y26" s="25" t="e">
        <f t="shared" ca="1" si="4"/>
        <v>#N/A</v>
      </c>
      <c r="Z26" s="25" t="e">
        <f t="shared" ca="1" si="5"/>
        <v>#N/A</v>
      </c>
      <c r="AA26" s="25" t="e">
        <f t="shared" ca="1" si="6"/>
        <v>#N/A</v>
      </c>
      <c r="AB26" s="25" t="e">
        <f t="shared" ca="1" si="7"/>
        <v>#N/A</v>
      </c>
      <c r="AC26" s="23">
        <v>0</v>
      </c>
      <c r="AD26" s="29"/>
      <c r="AE26" s="33">
        <f t="shared" si="10"/>
        <v>5.3978451556053991E-2</v>
      </c>
      <c r="AF26" s="33" t="e">
        <f t="shared" ca="1" si="10"/>
        <v>#N/A</v>
      </c>
      <c r="AG26" s="33" t="e">
        <f t="shared" ca="1" si="10"/>
        <v>#N/A</v>
      </c>
      <c r="AH26" s="33" t="e">
        <f t="shared" ca="1" si="10"/>
        <v>#N/A</v>
      </c>
      <c r="AI26" s="33" t="e">
        <f t="shared" ca="1" si="10"/>
        <v>#N/A</v>
      </c>
      <c r="AJ26" s="33" t="e">
        <f t="shared" ca="1" si="10"/>
        <v>#N/A</v>
      </c>
    </row>
    <row r="27" spans="1:36" x14ac:dyDescent="0.25">
      <c r="A27" s="23">
        <f t="shared" si="8"/>
        <v>2</v>
      </c>
      <c r="B27" s="23">
        <f t="shared" si="9"/>
        <v>1994</v>
      </c>
      <c r="C27" s="23">
        <v>26</v>
      </c>
      <c r="D27" s="24">
        <v>34366</v>
      </c>
      <c r="E27" s="25">
        <f>IF(ISBLANK(table!H27),NA(),table!H27)</f>
        <v>16509</v>
      </c>
      <c r="F27" s="26" t="e">
        <f>IFERROR(IF(AND(ISERROR($E28),ISERROR(INDEX(RestNSAF!B$2:B$251,MATCH(RestNSA!$C27,RestNSAF!$A$2:$A$251,0)))),$E27,INDEX(RestNSAF!B$2:B$251,MATCH(RestNSA!$C27,RestNSAF!$A$2:$A$251,0))),NA())</f>
        <v>#N/A</v>
      </c>
      <c r="G27" s="25" t="e">
        <f>IFERROR(IF(AND(ISERROR($E28),ISERROR(INDEX(RestNSAF!C$2:C$251,MATCH(RestNSA!$C27,RestNSAF!$A$2:$A$251,0)))),$E27,INDEX(RestNSAF!C$2:C$251,MATCH(RestNSA!$C27,RestNSAF!$A$2:$A$251,0))),NA())</f>
        <v>#N/A</v>
      </c>
      <c r="H27" s="25" t="e">
        <f>IFERROR(IF(AND(ISERROR($E28),ISERROR(INDEX(RestNSAF!D$2:D$251,MATCH(RestNSA!$C27,RestNSAF!$A$2:$A$251,0)))),$E27,INDEX(RestNSAF!D$2:D$251,MATCH(RestNSA!$C27,RestNSAF!$A$2:$A$251,0))),NA())</f>
        <v>#N/A</v>
      </c>
      <c r="I27" s="25" t="e">
        <f>IFERROR(IF(AND(ISERROR($E28),ISERROR(INDEX(RestNSAF!E$2:E$251,MATCH(RestNSA!$C27,RestNSAF!$A$2:$A$251,0)))),$E27,INDEX(RestNSAF!E$2:E$251,MATCH(RestNSA!$C27,RestNSAF!$A$2:$A$251,0))),NA())</f>
        <v>#N/A</v>
      </c>
      <c r="J27" s="25" t="e">
        <f>IFERROR(IF(AND(ISERROR($E28),ISERROR(INDEX(RestNSAF!F$2:F$251,MATCH(RestNSA!$C27,RestNSAF!$A$2:$A$251,0)))),$E27,INDEX(RestNSAF!F$2:F$251,MATCH(RestNSA!$C27,RestNSAF!$A$2:$A$251,0))),NA())</f>
        <v>#N/A</v>
      </c>
      <c r="V27" s="28">
        <v>2017</v>
      </c>
      <c r="W27" s="25">
        <f t="shared" si="2"/>
        <v>692649</v>
      </c>
      <c r="X27" s="25" t="e">
        <f t="shared" ca="1" si="3"/>
        <v>#N/A</v>
      </c>
      <c r="Y27" s="25" t="e">
        <f t="shared" ca="1" si="4"/>
        <v>#N/A</v>
      </c>
      <c r="Z27" s="25" t="e">
        <f t="shared" ca="1" si="5"/>
        <v>#N/A</v>
      </c>
      <c r="AA27" s="25" t="e">
        <f t="shared" ca="1" si="6"/>
        <v>#N/A</v>
      </c>
      <c r="AB27" s="25" t="e">
        <f t="shared" ca="1" si="7"/>
        <v>#N/A</v>
      </c>
      <c r="AC27" s="23">
        <v>0</v>
      </c>
      <c r="AD27" s="29"/>
      <c r="AE27" s="33">
        <f t="shared" si="10"/>
        <v>5.2870869035838548E-2</v>
      </c>
      <c r="AF27" s="33" t="e">
        <f t="shared" ca="1" si="10"/>
        <v>#N/A</v>
      </c>
      <c r="AG27" s="33" t="e">
        <f t="shared" ca="1" si="10"/>
        <v>#N/A</v>
      </c>
      <c r="AH27" s="33" t="e">
        <f t="shared" ca="1" si="10"/>
        <v>#N/A</v>
      </c>
      <c r="AI27" s="33" t="e">
        <f t="shared" ca="1" si="10"/>
        <v>#N/A</v>
      </c>
      <c r="AJ27" s="33" t="e">
        <f t="shared" ca="1" si="10"/>
        <v>#N/A</v>
      </c>
    </row>
    <row r="28" spans="1:36" x14ac:dyDescent="0.25">
      <c r="A28" s="23">
        <f t="shared" si="8"/>
        <v>3</v>
      </c>
      <c r="B28" s="23">
        <f t="shared" si="9"/>
        <v>1994</v>
      </c>
      <c r="C28" s="23">
        <v>27</v>
      </c>
      <c r="D28" s="24">
        <v>34394</v>
      </c>
      <c r="E28" s="25">
        <f>IF(ISBLANK(table!H28),NA(),table!H28)</f>
        <v>18757</v>
      </c>
      <c r="F28" s="26" t="e">
        <f>IFERROR(IF(AND(ISERROR($E29),ISERROR(INDEX(RestNSAF!B$2:B$251,MATCH(RestNSA!$C28,RestNSAF!$A$2:$A$251,0)))),$E28,INDEX(RestNSAF!B$2:B$251,MATCH(RestNSA!$C28,RestNSAF!$A$2:$A$251,0))),NA())</f>
        <v>#N/A</v>
      </c>
      <c r="G28" s="25" t="e">
        <f>IFERROR(IF(AND(ISERROR($E29),ISERROR(INDEX(RestNSAF!C$2:C$251,MATCH(RestNSA!$C28,RestNSAF!$A$2:$A$251,0)))),$E28,INDEX(RestNSAF!C$2:C$251,MATCH(RestNSA!$C28,RestNSAF!$A$2:$A$251,0))),NA())</f>
        <v>#N/A</v>
      </c>
      <c r="H28" s="25" t="e">
        <f>IFERROR(IF(AND(ISERROR($E29),ISERROR(INDEX(RestNSAF!D$2:D$251,MATCH(RestNSA!$C28,RestNSAF!$A$2:$A$251,0)))),$E28,INDEX(RestNSAF!D$2:D$251,MATCH(RestNSA!$C28,RestNSAF!$A$2:$A$251,0))),NA())</f>
        <v>#N/A</v>
      </c>
      <c r="I28" s="25" t="e">
        <f>IFERROR(IF(AND(ISERROR($E29),ISERROR(INDEX(RestNSAF!E$2:E$251,MATCH(RestNSA!$C28,RestNSAF!$A$2:$A$251,0)))),$E28,INDEX(RestNSAF!E$2:E$251,MATCH(RestNSA!$C28,RestNSAF!$A$2:$A$251,0))),NA())</f>
        <v>#N/A</v>
      </c>
      <c r="J28" s="25" t="e">
        <f>IFERROR(IF(AND(ISERROR($E29),ISERROR(INDEX(RestNSAF!F$2:F$251,MATCH(RestNSA!$C28,RestNSAF!$A$2:$A$251,0)))),$E28,INDEX(RestNSAF!F$2:F$251,MATCH(RestNSA!$C28,RestNSAF!$A$2:$A$251,0))),NA())</f>
        <v>#N/A</v>
      </c>
      <c r="V28" s="28">
        <v>2018</v>
      </c>
      <c r="W28" s="25">
        <f t="shared" si="2"/>
        <v>732020</v>
      </c>
      <c r="X28" s="25" t="e">
        <f t="shared" ca="1" si="3"/>
        <v>#N/A</v>
      </c>
      <c r="Y28" s="25" t="e">
        <f t="shared" ca="1" si="4"/>
        <v>#N/A</v>
      </c>
      <c r="Z28" s="25" t="e">
        <f t="shared" ca="1" si="5"/>
        <v>#N/A</v>
      </c>
      <c r="AA28" s="25" t="e">
        <f t="shared" ca="1" si="6"/>
        <v>#N/A</v>
      </c>
      <c r="AB28" s="25" t="e">
        <f t="shared" ca="1" si="7"/>
        <v>#N/A</v>
      </c>
      <c r="AC28" s="23">
        <v>0</v>
      </c>
      <c r="AD28" s="29"/>
      <c r="AE28" s="33">
        <f t="shared" si="10"/>
        <v>5.6841199510863367E-2</v>
      </c>
      <c r="AF28" s="33" t="e">
        <f t="shared" ca="1" si="10"/>
        <v>#N/A</v>
      </c>
      <c r="AG28" s="33" t="e">
        <f t="shared" ca="1" si="10"/>
        <v>#N/A</v>
      </c>
      <c r="AH28" s="33" t="e">
        <f t="shared" ca="1" si="10"/>
        <v>#N/A</v>
      </c>
      <c r="AI28" s="33" t="e">
        <f t="shared" ca="1" si="10"/>
        <v>#N/A</v>
      </c>
      <c r="AJ28" s="33" t="e">
        <f t="shared" ca="1" si="10"/>
        <v>#N/A</v>
      </c>
    </row>
    <row r="29" spans="1:36" x14ac:dyDescent="0.25">
      <c r="A29" s="23">
        <f t="shared" si="8"/>
        <v>4</v>
      </c>
      <c r="B29" s="23">
        <f t="shared" si="9"/>
        <v>1994</v>
      </c>
      <c r="C29" s="23">
        <v>28</v>
      </c>
      <c r="D29" s="24">
        <v>34425</v>
      </c>
      <c r="E29" s="25">
        <f>IF(ISBLANK(table!H29),NA(),table!H29)</f>
        <v>18774</v>
      </c>
      <c r="F29" s="26" t="e">
        <f>IFERROR(IF(AND(ISERROR($E30),ISERROR(INDEX(RestNSAF!B$2:B$251,MATCH(RestNSA!$C29,RestNSAF!$A$2:$A$251,0)))),$E29,INDEX(RestNSAF!B$2:B$251,MATCH(RestNSA!$C29,RestNSAF!$A$2:$A$251,0))),NA())</f>
        <v>#N/A</v>
      </c>
      <c r="G29" s="25" t="e">
        <f>IFERROR(IF(AND(ISERROR($E30),ISERROR(INDEX(RestNSAF!C$2:C$251,MATCH(RestNSA!$C29,RestNSAF!$A$2:$A$251,0)))),$E29,INDEX(RestNSAF!C$2:C$251,MATCH(RestNSA!$C29,RestNSAF!$A$2:$A$251,0))),NA())</f>
        <v>#N/A</v>
      </c>
      <c r="H29" s="25" t="e">
        <f>IFERROR(IF(AND(ISERROR($E30),ISERROR(INDEX(RestNSAF!D$2:D$251,MATCH(RestNSA!$C29,RestNSAF!$A$2:$A$251,0)))),$E29,INDEX(RestNSAF!D$2:D$251,MATCH(RestNSA!$C29,RestNSAF!$A$2:$A$251,0))),NA())</f>
        <v>#N/A</v>
      </c>
      <c r="I29" s="25" t="e">
        <f>IFERROR(IF(AND(ISERROR($E30),ISERROR(INDEX(RestNSAF!E$2:E$251,MATCH(RestNSA!$C29,RestNSAF!$A$2:$A$251,0)))),$E29,INDEX(RestNSAF!E$2:E$251,MATCH(RestNSA!$C29,RestNSAF!$A$2:$A$251,0))),NA())</f>
        <v>#N/A</v>
      </c>
      <c r="J29" s="25" t="e">
        <f>IFERROR(IF(AND(ISERROR($E30),ISERROR(INDEX(RestNSAF!F$2:F$251,MATCH(RestNSA!$C29,RestNSAF!$A$2:$A$251,0)))),$E29,INDEX(RestNSAF!F$2:F$251,MATCH(RestNSA!$C29,RestNSAF!$A$2:$A$251,0))),NA())</f>
        <v>#N/A</v>
      </c>
      <c r="V29" s="28">
        <v>2019</v>
      </c>
      <c r="W29" s="25">
        <f t="shared" si="2"/>
        <v>772748</v>
      </c>
      <c r="X29" s="25" t="e">
        <f t="shared" ca="1" si="3"/>
        <v>#N/A</v>
      </c>
      <c r="Y29" s="25" t="e">
        <f t="shared" ca="1" si="4"/>
        <v>#N/A</v>
      </c>
      <c r="Z29" s="25" t="e">
        <f t="shared" ca="1" si="5"/>
        <v>#N/A</v>
      </c>
      <c r="AA29" s="25" t="e">
        <f t="shared" ca="1" si="6"/>
        <v>#N/A</v>
      </c>
      <c r="AB29" s="25" t="e">
        <f t="shared" ca="1" si="7"/>
        <v>#N/A</v>
      </c>
      <c r="AC29" s="23">
        <v>0</v>
      </c>
      <c r="AD29" s="29"/>
      <c r="AE29" s="33">
        <f t="shared" si="10"/>
        <v>5.5637824103166582E-2</v>
      </c>
      <c r="AF29" s="33" t="e">
        <f t="shared" ca="1" si="10"/>
        <v>#N/A</v>
      </c>
      <c r="AG29" s="33" t="e">
        <f t="shared" ca="1" si="10"/>
        <v>#N/A</v>
      </c>
      <c r="AH29" s="33" t="e">
        <f t="shared" ca="1" si="10"/>
        <v>#N/A</v>
      </c>
      <c r="AI29" s="33" t="e">
        <f t="shared" ca="1" si="10"/>
        <v>#N/A</v>
      </c>
      <c r="AJ29" s="33" t="e">
        <f t="shared" ca="1" si="10"/>
        <v>#N/A</v>
      </c>
    </row>
    <row r="30" spans="1:36" x14ac:dyDescent="0.25">
      <c r="A30" s="23">
        <f t="shared" si="8"/>
        <v>5</v>
      </c>
      <c r="B30" s="23">
        <f t="shared" si="9"/>
        <v>1994</v>
      </c>
      <c r="C30" s="23">
        <v>29</v>
      </c>
      <c r="D30" s="24">
        <v>34455</v>
      </c>
      <c r="E30" s="25">
        <f>IF(ISBLANK(table!H30),NA(),table!H30)</f>
        <v>19400</v>
      </c>
      <c r="F30" s="26" t="e">
        <f>IFERROR(IF(AND(ISERROR($E31),ISERROR(INDEX(RestNSAF!B$2:B$251,MATCH(RestNSA!$C30,RestNSAF!$A$2:$A$251,0)))),$E30,INDEX(RestNSAF!B$2:B$251,MATCH(RestNSA!$C30,RestNSAF!$A$2:$A$251,0))),NA())</f>
        <v>#N/A</v>
      </c>
      <c r="G30" s="25" t="e">
        <f>IFERROR(IF(AND(ISERROR($E31),ISERROR(INDEX(RestNSAF!C$2:C$251,MATCH(RestNSA!$C30,RestNSAF!$A$2:$A$251,0)))),$E30,INDEX(RestNSAF!C$2:C$251,MATCH(RestNSA!$C30,RestNSAF!$A$2:$A$251,0))),NA())</f>
        <v>#N/A</v>
      </c>
      <c r="H30" s="25" t="e">
        <f>IFERROR(IF(AND(ISERROR($E31),ISERROR(INDEX(RestNSAF!D$2:D$251,MATCH(RestNSA!$C30,RestNSAF!$A$2:$A$251,0)))),$E30,INDEX(RestNSAF!D$2:D$251,MATCH(RestNSA!$C30,RestNSAF!$A$2:$A$251,0))),NA())</f>
        <v>#N/A</v>
      </c>
      <c r="I30" s="25" t="e">
        <f>IFERROR(IF(AND(ISERROR($E31),ISERROR(INDEX(RestNSAF!E$2:E$251,MATCH(RestNSA!$C30,RestNSAF!$A$2:$A$251,0)))),$E30,INDEX(RestNSAF!E$2:E$251,MATCH(RestNSA!$C30,RestNSAF!$A$2:$A$251,0))),NA())</f>
        <v>#N/A</v>
      </c>
      <c r="J30" s="25" t="e">
        <f>IFERROR(IF(AND(ISERROR($E31),ISERROR(INDEX(RestNSAF!F$2:F$251,MATCH(RestNSA!$C30,RestNSAF!$A$2:$A$251,0)))),$E30,INDEX(RestNSAF!F$2:F$251,MATCH(RestNSA!$C30,RestNSAF!$A$2:$A$251,0))),NA())</f>
        <v>#N/A</v>
      </c>
      <c r="V30" s="28">
        <v>2020</v>
      </c>
      <c r="W30" s="25">
        <f t="shared" si="2"/>
        <v>649220</v>
      </c>
      <c r="X30" s="25" t="e">
        <f t="shared" ca="1" si="3"/>
        <v>#N/A</v>
      </c>
      <c r="Y30" s="25" t="e">
        <f t="shared" ca="1" si="4"/>
        <v>#N/A</v>
      </c>
      <c r="Z30" s="25" t="e">
        <f t="shared" ca="1" si="5"/>
        <v>#N/A</v>
      </c>
      <c r="AA30" s="25" t="e">
        <f t="shared" ca="1" si="6"/>
        <v>#N/A</v>
      </c>
      <c r="AB30" s="25" t="e">
        <f t="shared" ca="1" si="7"/>
        <v>#N/A</v>
      </c>
      <c r="AC30" s="23">
        <v>1</v>
      </c>
      <c r="AD30" s="29"/>
      <c r="AE30" s="33">
        <f t="shared" si="10"/>
        <v>-0.1598554768177983</v>
      </c>
      <c r="AF30" s="33" t="e">
        <f t="shared" ca="1" si="10"/>
        <v>#N/A</v>
      </c>
      <c r="AG30" s="33" t="e">
        <f t="shared" ca="1" si="10"/>
        <v>#N/A</v>
      </c>
      <c r="AH30" s="33" t="e">
        <f t="shared" ca="1" si="10"/>
        <v>#N/A</v>
      </c>
      <c r="AI30" s="33" t="e">
        <f t="shared" ca="1" si="10"/>
        <v>#N/A</v>
      </c>
      <c r="AJ30" s="33" t="e">
        <f t="shared" ca="1" si="10"/>
        <v>#N/A</v>
      </c>
    </row>
    <row r="31" spans="1:36" x14ac:dyDescent="0.25">
      <c r="A31" s="23">
        <f t="shared" si="8"/>
        <v>6</v>
      </c>
      <c r="B31" s="23">
        <f t="shared" si="9"/>
        <v>1994</v>
      </c>
      <c r="C31" s="23">
        <v>30</v>
      </c>
      <c r="D31" s="24">
        <v>34486</v>
      </c>
      <c r="E31" s="25">
        <f>IF(ISBLANK(table!H31),NA(),table!H31)</f>
        <v>19437</v>
      </c>
      <c r="F31" s="26" t="e">
        <f>IFERROR(IF(AND(ISERROR($E32),ISERROR(INDEX(RestNSAF!B$2:B$251,MATCH(RestNSA!$C31,RestNSAF!$A$2:$A$251,0)))),$E31,INDEX(RestNSAF!B$2:B$251,MATCH(RestNSA!$C31,RestNSAF!$A$2:$A$251,0))),NA())</f>
        <v>#N/A</v>
      </c>
      <c r="G31" s="25" t="e">
        <f>IFERROR(IF(AND(ISERROR($E32),ISERROR(INDEX(RestNSAF!C$2:C$251,MATCH(RestNSA!$C31,RestNSAF!$A$2:$A$251,0)))),$E31,INDEX(RestNSAF!C$2:C$251,MATCH(RestNSA!$C31,RestNSAF!$A$2:$A$251,0))),NA())</f>
        <v>#N/A</v>
      </c>
      <c r="H31" s="25" t="e">
        <f>IFERROR(IF(AND(ISERROR($E32),ISERROR(INDEX(RestNSAF!D$2:D$251,MATCH(RestNSA!$C31,RestNSAF!$A$2:$A$251,0)))),$E31,INDEX(RestNSAF!D$2:D$251,MATCH(RestNSA!$C31,RestNSAF!$A$2:$A$251,0))),NA())</f>
        <v>#N/A</v>
      </c>
      <c r="I31" s="25" t="e">
        <f>IFERROR(IF(AND(ISERROR($E32),ISERROR(INDEX(RestNSAF!E$2:E$251,MATCH(RestNSA!$C31,RestNSAF!$A$2:$A$251,0)))),$E31,INDEX(RestNSAF!E$2:E$251,MATCH(RestNSA!$C31,RestNSAF!$A$2:$A$251,0))),NA())</f>
        <v>#N/A</v>
      </c>
      <c r="J31" s="25" t="e">
        <f>IFERROR(IF(AND(ISERROR($E32),ISERROR(INDEX(RestNSAF!F$2:F$251,MATCH(RestNSA!$C31,RestNSAF!$A$2:$A$251,0)))),$E31,INDEX(RestNSAF!F$2:F$251,MATCH(RestNSA!$C31,RestNSAF!$A$2:$A$251,0))),NA())</f>
        <v>#N/A</v>
      </c>
      <c r="V31" s="28">
        <v>2021</v>
      </c>
      <c r="W31" s="25">
        <f t="shared" si="2"/>
        <v>876337</v>
      </c>
      <c r="X31" s="25" t="e">
        <f t="shared" ca="1" si="3"/>
        <v>#N/A</v>
      </c>
      <c r="Y31" s="25" t="e">
        <f t="shared" ca="1" si="4"/>
        <v>#N/A</v>
      </c>
      <c r="Z31" s="25" t="e">
        <f t="shared" ca="1" si="5"/>
        <v>#N/A</v>
      </c>
      <c r="AA31" s="25" t="e">
        <f t="shared" ca="1" si="6"/>
        <v>#N/A</v>
      </c>
      <c r="AB31" s="25" t="e">
        <f t="shared" ca="1" si="7"/>
        <v>#N/A</v>
      </c>
      <c r="AC31" s="23">
        <v>1</v>
      </c>
      <c r="AD31" s="29"/>
      <c r="AE31" s="33">
        <f t="shared" si="10"/>
        <v>0.34983056590986106</v>
      </c>
      <c r="AF31" s="33" t="e">
        <f ca="1">(X31-$W30)/$W30</f>
        <v>#N/A</v>
      </c>
      <c r="AG31" s="33" t="e">
        <f t="shared" ca="1" si="10"/>
        <v>#N/A</v>
      </c>
      <c r="AH31" s="33" t="e">
        <f t="shared" ca="1" si="10"/>
        <v>#N/A</v>
      </c>
      <c r="AI31" s="33" t="e">
        <f t="shared" ca="1" si="10"/>
        <v>#N/A</v>
      </c>
      <c r="AJ31" s="33" t="e">
        <f t="shared" ca="1" si="10"/>
        <v>#N/A</v>
      </c>
    </row>
    <row r="32" spans="1:36" x14ac:dyDescent="0.25">
      <c r="A32" s="23">
        <f t="shared" si="8"/>
        <v>7</v>
      </c>
      <c r="B32" s="23">
        <f t="shared" si="9"/>
        <v>1994</v>
      </c>
      <c r="C32" s="23">
        <v>31</v>
      </c>
      <c r="D32" s="24">
        <v>34516</v>
      </c>
      <c r="E32" s="25">
        <f>IF(ISBLANK(table!H32),NA(),table!H32)</f>
        <v>20157</v>
      </c>
      <c r="F32" s="26" t="e">
        <f>IFERROR(IF(AND(ISERROR($E33),ISERROR(INDEX(RestNSAF!B$2:B$251,MATCH(RestNSA!$C32,RestNSAF!$A$2:$A$251,0)))),$E32,INDEX(RestNSAF!B$2:B$251,MATCH(RestNSA!$C32,RestNSAF!$A$2:$A$251,0))),NA())</f>
        <v>#N/A</v>
      </c>
      <c r="G32" s="25" t="e">
        <f>IFERROR(IF(AND(ISERROR($E33),ISERROR(INDEX(RestNSAF!C$2:C$251,MATCH(RestNSA!$C32,RestNSAF!$A$2:$A$251,0)))),$E32,INDEX(RestNSAF!C$2:C$251,MATCH(RestNSA!$C32,RestNSAF!$A$2:$A$251,0))),NA())</f>
        <v>#N/A</v>
      </c>
      <c r="H32" s="25" t="e">
        <f>IFERROR(IF(AND(ISERROR($E33),ISERROR(INDEX(RestNSAF!D$2:D$251,MATCH(RestNSA!$C32,RestNSAF!$A$2:$A$251,0)))),$E32,INDEX(RestNSAF!D$2:D$251,MATCH(RestNSA!$C32,RestNSAF!$A$2:$A$251,0))),NA())</f>
        <v>#N/A</v>
      </c>
      <c r="I32" s="25" t="e">
        <f>IFERROR(IF(AND(ISERROR($E33),ISERROR(INDEX(RestNSAF!E$2:E$251,MATCH(RestNSA!$C32,RestNSAF!$A$2:$A$251,0)))),$E32,INDEX(RestNSAF!E$2:E$251,MATCH(RestNSA!$C32,RestNSAF!$A$2:$A$251,0))),NA())</f>
        <v>#N/A</v>
      </c>
      <c r="J32" s="25" t="e">
        <f>IFERROR(IF(AND(ISERROR($E33),ISERROR(INDEX(RestNSAF!F$2:F$251,MATCH(RestNSA!$C32,RestNSAF!$A$2:$A$251,0)))),$E32,INDEX(RestNSAF!F$2:F$251,MATCH(RestNSA!$C32,RestNSAF!$A$2:$A$251,0))),NA())</f>
        <v>#N/A</v>
      </c>
      <c r="V32" s="28">
        <v>2022</v>
      </c>
      <c r="W32" s="25">
        <f t="shared" si="2"/>
        <v>1024369</v>
      </c>
      <c r="X32" s="25">
        <f t="shared" ca="1" si="3"/>
        <v>1024369</v>
      </c>
      <c r="Y32" s="25">
        <f t="shared" ca="1" si="4"/>
        <v>1024369</v>
      </c>
      <c r="Z32" s="25">
        <f t="shared" ca="1" si="5"/>
        <v>1024369</v>
      </c>
      <c r="AA32" s="25">
        <f t="shared" ca="1" si="6"/>
        <v>1024369</v>
      </c>
      <c r="AB32" s="25">
        <f t="shared" ca="1" si="7"/>
        <v>1024369</v>
      </c>
      <c r="AC32" s="23">
        <v>0</v>
      </c>
      <c r="AD32" s="29"/>
      <c r="AE32" s="33">
        <f t="shared" si="10"/>
        <v>0.16892131679935915</v>
      </c>
      <c r="AF32" s="33">
        <f t="shared" ca="1" si="10"/>
        <v>0.16892131679935915</v>
      </c>
      <c r="AG32" s="33">
        <f t="shared" ca="1" si="10"/>
        <v>0.16892131679935915</v>
      </c>
      <c r="AH32" s="33">
        <f t="shared" ca="1" si="10"/>
        <v>0.16892131679935915</v>
      </c>
      <c r="AI32" s="33">
        <f t="shared" ca="1" si="10"/>
        <v>0.16892131679935915</v>
      </c>
      <c r="AJ32" s="33">
        <f t="shared" ca="1" si="10"/>
        <v>0.16892131679935915</v>
      </c>
    </row>
    <row r="33" spans="1:36" x14ac:dyDescent="0.25">
      <c r="A33" s="23">
        <f t="shared" si="8"/>
        <v>8</v>
      </c>
      <c r="B33" s="23">
        <f t="shared" si="9"/>
        <v>1994</v>
      </c>
      <c r="C33" s="23">
        <v>32</v>
      </c>
      <c r="D33" s="24">
        <v>34547</v>
      </c>
      <c r="E33" s="25">
        <f>IF(ISBLANK(table!H33),NA(),table!H33)</f>
        <v>19943</v>
      </c>
      <c r="F33" s="26" t="e">
        <f>IFERROR(IF(AND(ISERROR($E34),ISERROR(INDEX(RestNSAF!B$2:B$251,MATCH(RestNSA!$C33,RestNSAF!$A$2:$A$251,0)))),$E33,INDEX(RestNSAF!B$2:B$251,MATCH(RestNSA!$C33,RestNSAF!$A$2:$A$251,0))),NA())</f>
        <v>#N/A</v>
      </c>
      <c r="G33" s="25" t="e">
        <f>IFERROR(IF(AND(ISERROR($E34),ISERROR(INDEX(RestNSAF!C$2:C$251,MATCH(RestNSA!$C33,RestNSAF!$A$2:$A$251,0)))),$E33,INDEX(RestNSAF!C$2:C$251,MATCH(RestNSA!$C33,RestNSAF!$A$2:$A$251,0))),NA())</f>
        <v>#N/A</v>
      </c>
      <c r="H33" s="25" t="e">
        <f>IFERROR(IF(AND(ISERROR($E34),ISERROR(INDEX(RestNSAF!D$2:D$251,MATCH(RestNSA!$C33,RestNSAF!$A$2:$A$251,0)))),$E33,INDEX(RestNSAF!D$2:D$251,MATCH(RestNSA!$C33,RestNSAF!$A$2:$A$251,0))),NA())</f>
        <v>#N/A</v>
      </c>
      <c r="I33" s="25" t="e">
        <f>IFERROR(IF(AND(ISERROR($E34),ISERROR(INDEX(RestNSAF!E$2:E$251,MATCH(RestNSA!$C33,RestNSAF!$A$2:$A$251,0)))),$E33,INDEX(RestNSAF!E$2:E$251,MATCH(RestNSA!$C33,RestNSAF!$A$2:$A$251,0))),NA())</f>
        <v>#N/A</v>
      </c>
      <c r="J33" s="25" t="e">
        <f>IFERROR(IF(AND(ISERROR($E34),ISERROR(INDEX(RestNSAF!F$2:F$251,MATCH(RestNSA!$C33,RestNSAF!$A$2:$A$251,0)))),$E33,INDEX(RestNSAF!F$2:F$251,MATCH(RestNSA!$C33,RestNSAF!$A$2:$A$251,0))),NA())</f>
        <v>#N/A</v>
      </c>
      <c r="V33" s="28"/>
      <c r="W33" s="34"/>
      <c r="X33" s="34"/>
      <c r="Y33" s="34"/>
      <c r="Z33" s="34"/>
      <c r="AA33" s="34"/>
      <c r="AB33" s="34"/>
      <c r="AC33" s="34"/>
      <c r="AD33" s="35"/>
      <c r="AE33" s="34"/>
      <c r="AF33" s="34"/>
      <c r="AG33" s="34"/>
      <c r="AH33" s="34"/>
      <c r="AI33" s="34"/>
      <c r="AJ33" s="34"/>
    </row>
    <row r="34" spans="1:36" x14ac:dyDescent="0.25">
      <c r="A34" s="23">
        <f t="shared" si="8"/>
        <v>9</v>
      </c>
      <c r="B34" s="23">
        <f t="shared" si="9"/>
        <v>1994</v>
      </c>
      <c r="C34" s="23">
        <v>33</v>
      </c>
      <c r="D34" s="24">
        <v>34578</v>
      </c>
      <c r="E34" s="25">
        <f>IF(ISBLANK(table!H34),NA(),table!H34)</f>
        <v>18826</v>
      </c>
      <c r="F34" s="26" t="e">
        <f>IFERROR(IF(AND(ISERROR($E35),ISERROR(INDEX(RestNSAF!B$2:B$251,MATCH(RestNSA!$C34,RestNSAF!$A$2:$A$251,0)))),$E34,INDEX(RestNSAF!B$2:B$251,MATCH(RestNSA!$C34,RestNSAF!$A$2:$A$251,0))),NA())</f>
        <v>#N/A</v>
      </c>
      <c r="G34" s="25" t="e">
        <f>IFERROR(IF(AND(ISERROR($E35),ISERROR(INDEX(RestNSAF!C$2:C$251,MATCH(RestNSA!$C34,RestNSAF!$A$2:$A$251,0)))),$E34,INDEX(RestNSAF!C$2:C$251,MATCH(RestNSA!$C34,RestNSAF!$A$2:$A$251,0))),NA())</f>
        <v>#N/A</v>
      </c>
      <c r="H34" s="25" t="e">
        <f>IFERROR(IF(AND(ISERROR($E35),ISERROR(INDEX(RestNSAF!D$2:D$251,MATCH(RestNSA!$C34,RestNSAF!$A$2:$A$251,0)))),$E34,INDEX(RestNSAF!D$2:D$251,MATCH(RestNSA!$C34,RestNSAF!$A$2:$A$251,0))),NA())</f>
        <v>#N/A</v>
      </c>
      <c r="I34" s="25" t="e">
        <f>IFERROR(IF(AND(ISERROR($E35),ISERROR(INDEX(RestNSAF!E$2:E$251,MATCH(RestNSA!$C34,RestNSAF!$A$2:$A$251,0)))),$E34,INDEX(RestNSAF!E$2:E$251,MATCH(RestNSA!$C34,RestNSAF!$A$2:$A$251,0))),NA())</f>
        <v>#N/A</v>
      </c>
      <c r="J34" s="25" t="e">
        <f>IFERROR(IF(AND(ISERROR($E35),ISERROR(INDEX(RestNSAF!F$2:F$251,MATCH(RestNSA!$C34,RestNSAF!$A$2:$A$251,0)))),$E34,INDEX(RestNSAF!F$2:F$251,MATCH(RestNSA!$C34,RestNSAF!$A$2:$A$251,0))),NA())</f>
        <v>#N/A</v>
      </c>
      <c r="V34" s="28"/>
      <c r="W34" s="34"/>
      <c r="X34" s="34"/>
      <c r="Y34" s="34"/>
      <c r="Z34" s="34"/>
      <c r="AA34" s="34"/>
      <c r="AB34" s="34"/>
      <c r="AC34" s="34"/>
      <c r="AD34" s="35"/>
      <c r="AE34" s="34"/>
      <c r="AF34" s="34"/>
      <c r="AG34" s="34"/>
      <c r="AH34" s="34"/>
      <c r="AI34" s="34"/>
      <c r="AJ34" s="34"/>
    </row>
    <row r="35" spans="1:36" x14ac:dyDescent="0.25">
      <c r="A35" s="23">
        <f t="shared" si="8"/>
        <v>10</v>
      </c>
      <c r="B35" s="23">
        <f t="shared" si="9"/>
        <v>1994</v>
      </c>
      <c r="C35" s="23">
        <v>34</v>
      </c>
      <c r="D35" s="24">
        <v>34608</v>
      </c>
      <c r="E35" s="25">
        <f>IF(ISBLANK(table!H35),NA(),table!H35)</f>
        <v>19314</v>
      </c>
      <c r="F35" s="26" t="e">
        <f>IFERROR(IF(AND(ISERROR($E36),ISERROR(INDEX(RestNSAF!B$2:B$251,MATCH(RestNSA!$C35,RestNSAF!$A$2:$A$251,0)))),$E35,INDEX(RestNSAF!B$2:B$251,MATCH(RestNSA!$C35,RestNSAF!$A$2:$A$251,0))),NA())</f>
        <v>#N/A</v>
      </c>
      <c r="G35" s="25" t="e">
        <f>IFERROR(IF(AND(ISERROR($E36),ISERROR(INDEX(RestNSAF!C$2:C$251,MATCH(RestNSA!$C35,RestNSAF!$A$2:$A$251,0)))),$E35,INDEX(RestNSAF!C$2:C$251,MATCH(RestNSA!$C35,RestNSAF!$A$2:$A$251,0))),NA())</f>
        <v>#N/A</v>
      </c>
      <c r="H35" s="25" t="e">
        <f>IFERROR(IF(AND(ISERROR($E36),ISERROR(INDEX(RestNSAF!D$2:D$251,MATCH(RestNSA!$C35,RestNSAF!$A$2:$A$251,0)))),$E35,INDEX(RestNSAF!D$2:D$251,MATCH(RestNSA!$C35,RestNSAF!$A$2:$A$251,0))),NA())</f>
        <v>#N/A</v>
      </c>
      <c r="I35" s="25" t="e">
        <f>IFERROR(IF(AND(ISERROR($E36),ISERROR(INDEX(RestNSAF!E$2:E$251,MATCH(RestNSA!$C35,RestNSAF!$A$2:$A$251,0)))),$E35,INDEX(RestNSAF!E$2:E$251,MATCH(RestNSA!$C35,RestNSAF!$A$2:$A$251,0))),NA())</f>
        <v>#N/A</v>
      </c>
      <c r="J35" s="25" t="e">
        <f>IFERROR(IF(AND(ISERROR($E36),ISERROR(INDEX(RestNSAF!F$2:F$251,MATCH(RestNSA!$C35,RestNSAF!$A$2:$A$251,0)))),$E35,INDEX(RestNSAF!F$2:F$251,MATCH(RestNSA!$C35,RestNSAF!$A$2:$A$251,0))),NA())</f>
        <v>#N/A</v>
      </c>
      <c r="V35" s="28"/>
      <c r="W35" s="34"/>
      <c r="X35" s="34"/>
      <c r="Y35" s="34"/>
      <c r="Z35" s="34"/>
      <c r="AA35" s="34"/>
      <c r="AB35" s="34"/>
      <c r="AC35" s="34"/>
      <c r="AD35" s="35"/>
      <c r="AE35" s="34"/>
      <c r="AF35" s="34"/>
      <c r="AG35" s="34"/>
      <c r="AH35" s="34"/>
      <c r="AI35" s="34"/>
      <c r="AJ35" s="34"/>
    </row>
    <row r="36" spans="1:36" x14ac:dyDescent="0.25">
      <c r="A36" s="23">
        <f t="shared" si="8"/>
        <v>11</v>
      </c>
      <c r="B36" s="23">
        <f t="shared" si="9"/>
        <v>1994</v>
      </c>
      <c r="C36" s="23">
        <v>35</v>
      </c>
      <c r="D36" s="24">
        <v>34639</v>
      </c>
      <c r="E36" s="25">
        <f>IF(ISBLANK(table!H36),NA(),table!H36)</f>
        <v>18248</v>
      </c>
      <c r="F36" s="26" t="e">
        <f>IFERROR(IF(AND(ISERROR($E37),ISERROR(INDEX(RestNSAF!B$2:B$251,MATCH(RestNSA!$C36,RestNSAF!$A$2:$A$251,0)))),$E36,INDEX(RestNSAF!B$2:B$251,MATCH(RestNSA!$C36,RestNSAF!$A$2:$A$251,0))),NA())</f>
        <v>#N/A</v>
      </c>
      <c r="G36" s="25" t="e">
        <f>IFERROR(IF(AND(ISERROR($E37),ISERROR(INDEX(RestNSAF!C$2:C$251,MATCH(RestNSA!$C36,RestNSAF!$A$2:$A$251,0)))),$E36,INDEX(RestNSAF!C$2:C$251,MATCH(RestNSA!$C36,RestNSAF!$A$2:$A$251,0))),NA())</f>
        <v>#N/A</v>
      </c>
      <c r="H36" s="25" t="e">
        <f>IFERROR(IF(AND(ISERROR($E37),ISERROR(INDEX(RestNSAF!D$2:D$251,MATCH(RestNSA!$C36,RestNSAF!$A$2:$A$251,0)))),$E36,INDEX(RestNSAF!D$2:D$251,MATCH(RestNSA!$C36,RestNSAF!$A$2:$A$251,0))),NA())</f>
        <v>#N/A</v>
      </c>
      <c r="I36" s="25" t="e">
        <f>IFERROR(IF(AND(ISERROR($E37),ISERROR(INDEX(RestNSAF!E$2:E$251,MATCH(RestNSA!$C36,RestNSAF!$A$2:$A$251,0)))),$E36,INDEX(RestNSAF!E$2:E$251,MATCH(RestNSA!$C36,RestNSAF!$A$2:$A$251,0))),NA())</f>
        <v>#N/A</v>
      </c>
      <c r="J36" s="25" t="e">
        <f>IFERROR(IF(AND(ISERROR($E37),ISERROR(INDEX(RestNSAF!F$2:F$251,MATCH(RestNSA!$C36,RestNSAF!$A$2:$A$251,0)))),$E36,INDEX(RestNSAF!F$2:F$251,MATCH(RestNSA!$C36,RestNSAF!$A$2:$A$251,0))),NA())</f>
        <v>#N/A</v>
      </c>
      <c r="V36" s="28"/>
      <c r="W36" s="34"/>
      <c r="X36" s="34"/>
      <c r="Y36" s="34"/>
      <c r="Z36" s="34"/>
      <c r="AA36" s="34"/>
      <c r="AB36" s="34"/>
      <c r="AC36" s="34"/>
      <c r="AD36" s="35"/>
      <c r="AE36" s="34"/>
      <c r="AF36" s="34"/>
      <c r="AG36" s="34"/>
      <c r="AH36" s="34"/>
      <c r="AI36" s="34"/>
      <c r="AJ36" s="34"/>
    </row>
    <row r="37" spans="1:36" x14ac:dyDescent="0.25">
      <c r="A37" s="23">
        <f t="shared" si="8"/>
        <v>12</v>
      </c>
      <c r="B37" s="23">
        <f t="shared" si="9"/>
        <v>1994</v>
      </c>
      <c r="C37" s="23">
        <v>36</v>
      </c>
      <c r="D37" s="24">
        <v>34669</v>
      </c>
      <c r="E37" s="25">
        <f>IF(ISBLANK(table!H37),NA(),table!H37)</f>
        <v>19562</v>
      </c>
      <c r="F37" s="26" t="e">
        <f>IFERROR(IF(AND(ISERROR($E38),ISERROR(INDEX(RestNSAF!B$2:B$251,MATCH(RestNSA!$C37,RestNSAF!$A$2:$A$251,0)))),$E37,INDEX(RestNSAF!B$2:B$251,MATCH(RestNSA!$C37,RestNSAF!$A$2:$A$251,0))),NA())</f>
        <v>#N/A</v>
      </c>
      <c r="G37" s="25" t="e">
        <f>IFERROR(IF(AND(ISERROR($E38),ISERROR(INDEX(RestNSAF!C$2:C$251,MATCH(RestNSA!$C37,RestNSAF!$A$2:$A$251,0)))),$E37,INDEX(RestNSAF!C$2:C$251,MATCH(RestNSA!$C37,RestNSAF!$A$2:$A$251,0))),NA())</f>
        <v>#N/A</v>
      </c>
      <c r="H37" s="25" t="e">
        <f>IFERROR(IF(AND(ISERROR($E38),ISERROR(INDEX(RestNSAF!D$2:D$251,MATCH(RestNSA!$C37,RestNSAF!$A$2:$A$251,0)))),$E37,INDEX(RestNSAF!D$2:D$251,MATCH(RestNSA!$C37,RestNSAF!$A$2:$A$251,0))),NA())</f>
        <v>#N/A</v>
      </c>
      <c r="I37" s="25" t="e">
        <f>IFERROR(IF(AND(ISERROR($E38),ISERROR(INDEX(RestNSAF!E$2:E$251,MATCH(RestNSA!$C37,RestNSAF!$A$2:$A$251,0)))),$E37,INDEX(RestNSAF!E$2:E$251,MATCH(RestNSA!$C37,RestNSAF!$A$2:$A$251,0))),NA())</f>
        <v>#N/A</v>
      </c>
      <c r="J37" s="25" t="e">
        <f>IFERROR(IF(AND(ISERROR($E38),ISERROR(INDEX(RestNSAF!F$2:F$251,MATCH(RestNSA!$C37,RestNSAF!$A$2:$A$251,0)))),$E37,INDEX(RestNSAF!F$2:F$251,MATCH(RestNSA!$C37,RestNSAF!$A$2:$A$251,0))),NA())</f>
        <v>#N/A</v>
      </c>
      <c r="V37" s="28"/>
      <c r="W37" s="34"/>
      <c r="X37" s="34"/>
      <c r="Y37" s="34"/>
      <c r="Z37" s="34"/>
      <c r="AA37" s="34"/>
      <c r="AB37" s="34"/>
      <c r="AC37" s="34"/>
      <c r="AD37" s="35"/>
      <c r="AE37" s="34"/>
      <c r="AF37" s="34"/>
      <c r="AG37" s="34"/>
      <c r="AH37" s="34"/>
      <c r="AI37" s="34"/>
      <c r="AJ37" s="34"/>
    </row>
    <row r="38" spans="1:36" x14ac:dyDescent="0.25">
      <c r="A38" s="23">
        <f t="shared" si="8"/>
        <v>1</v>
      </c>
      <c r="B38" s="23">
        <f t="shared" si="9"/>
        <v>1995</v>
      </c>
      <c r="C38" s="23">
        <v>37</v>
      </c>
      <c r="D38" s="24">
        <v>34700</v>
      </c>
      <c r="E38" s="25">
        <f>IF(ISBLANK(table!H38),NA(),table!H38)</f>
        <v>17340</v>
      </c>
      <c r="F38" s="26" t="e">
        <f>IFERROR(IF(AND(ISERROR($E39),ISERROR(INDEX(RestNSAF!B$2:B$251,MATCH(RestNSA!$C38,RestNSAF!$A$2:$A$251,0)))),$E38,INDEX(RestNSAF!B$2:B$251,MATCH(RestNSA!$C38,RestNSAF!$A$2:$A$251,0))),NA())</f>
        <v>#N/A</v>
      </c>
      <c r="G38" s="25" t="e">
        <f>IFERROR(IF(AND(ISERROR($E39),ISERROR(INDEX(RestNSAF!C$2:C$251,MATCH(RestNSA!$C38,RestNSAF!$A$2:$A$251,0)))),$E38,INDEX(RestNSAF!C$2:C$251,MATCH(RestNSA!$C38,RestNSAF!$A$2:$A$251,0))),NA())</f>
        <v>#N/A</v>
      </c>
      <c r="H38" s="25" t="e">
        <f>IFERROR(IF(AND(ISERROR($E39),ISERROR(INDEX(RestNSAF!D$2:D$251,MATCH(RestNSA!$C38,RestNSAF!$A$2:$A$251,0)))),$E38,INDEX(RestNSAF!D$2:D$251,MATCH(RestNSA!$C38,RestNSAF!$A$2:$A$251,0))),NA())</f>
        <v>#N/A</v>
      </c>
      <c r="I38" s="25" t="e">
        <f>IFERROR(IF(AND(ISERROR($E39),ISERROR(INDEX(RestNSAF!E$2:E$251,MATCH(RestNSA!$C38,RestNSAF!$A$2:$A$251,0)))),$E38,INDEX(RestNSAF!E$2:E$251,MATCH(RestNSA!$C38,RestNSAF!$A$2:$A$251,0))),NA())</f>
        <v>#N/A</v>
      </c>
      <c r="J38" s="25" t="e">
        <f>IFERROR(IF(AND(ISERROR($E39),ISERROR(INDEX(RestNSAF!F$2:F$251,MATCH(RestNSA!$C38,RestNSAF!$A$2:$A$251,0)))),$E38,INDEX(RestNSAF!F$2:F$251,MATCH(RestNSA!$C38,RestNSAF!$A$2:$A$251,0))),NA())</f>
        <v>#N/A</v>
      </c>
      <c r="V38" s="28"/>
      <c r="W38" s="34"/>
      <c r="X38" s="34"/>
      <c r="Y38" s="34"/>
      <c r="Z38" s="34"/>
      <c r="AA38" s="34"/>
      <c r="AB38" s="34"/>
      <c r="AC38" s="34"/>
      <c r="AD38" s="35"/>
      <c r="AE38" s="34"/>
      <c r="AF38" s="34"/>
      <c r="AG38" s="34"/>
      <c r="AH38" s="34"/>
      <c r="AI38" s="34"/>
      <c r="AJ38" s="34"/>
    </row>
    <row r="39" spans="1:36" x14ac:dyDescent="0.25">
      <c r="A39" s="23">
        <f t="shared" si="8"/>
        <v>2</v>
      </c>
      <c r="B39" s="23">
        <f t="shared" si="9"/>
        <v>1995</v>
      </c>
      <c r="C39" s="23">
        <v>38</v>
      </c>
      <c r="D39" s="24">
        <v>34731</v>
      </c>
      <c r="E39" s="25">
        <f>IF(ISBLANK(table!H39),NA(),table!H39)</f>
        <v>16982</v>
      </c>
      <c r="F39" s="26" t="e">
        <f>IFERROR(IF(AND(ISERROR($E40),ISERROR(INDEX(RestNSAF!B$2:B$251,MATCH(RestNSA!$C39,RestNSAF!$A$2:$A$251,0)))),$E39,INDEX(RestNSAF!B$2:B$251,MATCH(RestNSA!$C39,RestNSAF!$A$2:$A$251,0))),NA())</f>
        <v>#N/A</v>
      </c>
      <c r="G39" s="25" t="e">
        <f>IFERROR(IF(AND(ISERROR($E40),ISERROR(INDEX(RestNSAF!C$2:C$251,MATCH(RestNSA!$C39,RestNSAF!$A$2:$A$251,0)))),$E39,INDEX(RestNSAF!C$2:C$251,MATCH(RestNSA!$C39,RestNSAF!$A$2:$A$251,0))),NA())</f>
        <v>#N/A</v>
      </c>
      <c r="H39" s="25" t="e">
        <f>IFERROR(IF(AND(ISERROR($E40),ISERROR(INDEX(RestNSAF!D$2:D$251,MATCH(RestNSA!$C39,RestNSAF!$A$2:$A$251,0)))),$E39,INDEX(RestNSAF!D$2:D$251,MATCH(RestNSA!$C39,RestNSAF!$A$2:$A$251,0))),NA())</f>
        <v>#N/A</v>
      </c>
      <c r="I39" s="25" t="e">
        <f>IFERROR(IF(AND(ISERROR($E40),ISERROR(INDEX(RestNSAF!E$2:E$251,MATCH(RestNSA!$C39,RestNSAF!$A$2:$A$251,0)))),$E39,INDEX(RestNSAF!E$2:E$251,MATCH(RestNSA!$C39,RestNSAF!$A$2:$A$251,0))),NA())</f>
        <v>#N/A</v>
      </c>
      <c r="J39" s="25" t="e">
        <f>IFERROR(IF(AND(ISERROR($E40),ISERROR(INDEX(RestNSAF!F$2:F$251,MATCH(RestNSA!$C39,RestNSAF!$A$2:$A$251,0)))),$E39,INDEX(RestNSAF!F$2:F$251,MATCH(RestNSA!$C39,RestNSAF!$A$2:$A$251,0))),NA())</f>
        <v>#N/A</v>
      </c>
      <c r="V39" s="28"/>
      <c r="W39" s="34"/>
      <c r="X39" s="34"/>
      <c r="Y39" s="34"/>
      <c r="Z39" s="34"/>
      <c r="AA39" s="34"/>
      <c r="AB39" s="34"/>
      <c r="AC39" s="34"/>
      <c r="AD39" s="35"/>
      <c r="AE39" s="34"/>
      <c r="AF39" s="34"/>
      <c r="AG39" s="34"/>
      <c r="AH39" s="34"/>
      <c r="AI39" s="34"/>
      <c r="AJ39" s="34"/>
    </row>
    <row r="40" spans="1:36" x14ac:dyDescent="0.25">
      <c r="A40" s="23">
        <f t="shared" si="8"/>
        <v>3</v>
      </c>
      <c r="B40" s="23">
        <f t="shared" si="9"/>
        <v>1995</v>
      </c>
      <c r="C40" s="23">
        <v>39</v>
      </c>
      <c r="D40" s="24">
        <v>34759</v>
      </c>
      <c r="E40" s="25">
        <f>IF(ISBLANK(table!H40),NA(),table!H40)</f>
        <v>19369</v>
      </c>
      <c r="F40" s="26" t="e">
        <f>IFERROR(IF(AND(ISERROR($E41),ISERROR(INDEX(RestNSAF!B$2:B$251,MATCH(RestNSA!$C40,RestNSAF!$A$2:$A$251,0)))),$E40,INDEX(RestNSAF!B$2:B$251,MATCH(RestNSA!$C40,RestNSAF!$A$2:$A$251,0))),NA())</f>
        <v>#N/A</v>
      </c>
      <c r="G40" s="25" t="e">
        <f>IFERROR(IF(AND(ISERROR($E41),ISERROR(INDEX(RestNSAF!C$2:C$251,MATCH(RestNSA!$C40,RestNSAF!$A$2:$A$251,0)))),$E40,INDEX(RestNSAF!C$2:C$251,MATCH(RestNSA!$C40,RestNSAF!$A$2:$A$251,0))),NA())</f>
        <v>#N/A</v>
      </c>
      <c r="H40" s="25" t="e">
        <f>IFERROR(IF(AND(ISERROR($E41),ISERROR(INDEX(RestNSAF!D$2:D$251,MATCH(RestNSA!$C40,RestNSAF!$A$2:$A$251,0)))),$E40,INDEX(RestNSAF!D$2:D$251,MATCH(RestNSA!$C40,RestNSAF!$A$2:$A$251,0))),NA())</f>
        <v>#N/A</v>
      </c>
      <c r="I40" s="25" t="e">
        <f>IFERROR(IF(AND(ISERROR($E41),ISERROR(INDEX(RestNSAF!E$2:E$251,MATCH(RestNSA!$C40,RestNSAF!$A$2:$A$251,0)))),$E40,INDEX(RestNSAF!E$2:E$251,MATCH(RestNSA!$C40,RestNSAF!$A$2:$A$251,0))),NA())</f>
        <v>#N/A</v>
      </c>
      <c r="J40" s="25" t="e">
        <f>IFERROR(IF(AND(ISERROR($E41),ISERROR(INDEX(RestNSAF!F$2:F$251,MATCH(RestNSA!$C40,RestNSAF!$A$2:$A$251,0)))),$E40,INDEX(RestNSAF!F$2:F$251,MATCH(RestNSA!$C40,RestNSAF!$A$2:$A$251,0))),NA())</f>
        <v>#N/A</v>
      </c>
      <c r="V40" s="28"/>
      <c r="W40" s="34"/>
      <c r="X40" s="34"/>
      <c r="Y40" s="34"/>
      <c r="Z40" s="34"/>
      <c r="AA40" s="34"/>
      <c r="AB40" s="34"/>
      <c r="AC40" s="34"/>
      <c r="AD40" s="35"/>
      <c r="AE40" s="34"/>
      <c r="AF40" s="34"/>
      <c r="AG40" s="34"/>
      <c r="AH40" s="34"/>
      <c r="AI40" s="34"/>
      <c r="AJ40" s="34"/>
    </row>
    <row r="41" spans="1:36" x14ac:dyDescent="0.25">
      <c r="A41" s="23">
        <f t="shared" si="8"/>
        <v>4</v>
      </c>
      <c r="B41" s="23">
        <f t="shared" si="9"/>
        <v>1995</v>
      </c>
      <c r="C41" s="23">
        <v>40</v>
      </c>
      <c r="D41" s="24">
        <v>34790</v>
      </c>
      <c r="E41" s="25">
        <f>IF(ISBLANK(table!H41),NA(),table!H41)</f>
        <v>19404</v>
      </c>
      <c r="F41" s="26" t="e">
        <f>IFERROR(IF(AND(ISERROR($E42),ISERROR(INDEX(RestNSAF!B$2:B$251,MATCH(RestNSA!$C41,RestNSAF!$A$2:$A$251,0)))),$E41,INDEX(RestNSAF!B$2:B$251,MATCH(RestNSA!$C41,RestNSAF!$A$2:$A$251,0))),NA())</f>
        <v>#N/A</v>
      </c>
      <c r="G41" s="25" t="e">
        <f>IFERROR(IF(AND(ISERROR($E42),ISERROR(INDEX(RestNSAF!C$2:C$251,MATCH(RestNSA!$C41,RestNSAF!$A$2:$A$251,0)))),$E41,INDEX(RestNSAF!C$2:C$251,MATCH(RestNSA!$C41,RestNSAF!$A$2:$A$251,0))),NA())</f>
        <v>#N/A</v>
      </c>
      <c r="H41" s="25" t="e">
        <f>IFERROR(IF(AND(ISERROR($E42),ISERROR(INDEX(RestNSAF!D$2:D$251,MATCH(RestNSA!$C41,RestNSAF!$A$2:$A$251,0)))),$E41,INDEX(RestNSAF!D$2:D$251,MATCH(RestNSA!$C41,RestNSAF!$A$2:$A$251,0))),NA())</f>
        <v>#N/A</v>
      </c>
      <c r="I41" s="25" t="e">
        <f>IFERROR(IF(AND(ISERROR($E42),ISERROR(INDEX(RestNSAF!E$2:E$251,MATCH(RestNSA!$C41,RestNSAF!$A$2:$A$251,0)))),$E41,INDEX(RestNSAF!E$2:E$251,MATCH(RestNSA!$C41,RestNSAF!$A$2:$A$251,0))),NA())</f>
        <v>#N/A</v>
      </c>
      <c r="J41" s="25" t="e">
        <f>IFERROR(IF(AND(ISERROR($E42),ISERROR(INDEX(RestNSAF!F$2:F$251,MATCH(RestNSA!$C41,RestNSAF!$A$2:$A$251,0)))),$E41,INDEX(RestNSAF!F$2:F$251,MATCH(RestNSA!$C41,RestNSAF!$A$2:$A$251,0))),NA())</f>
        <v>#N/A</v>
      </c>
      <c r="V41" s="28"/>
      <c r="W41" s="34"/>
      <c r="X41" s="34"/>
      <c r="Y41" s="34"/>
      <c r="Z41" s="34"/>
      <c r="AA41" s="34"/>
      <c r="AB41" s="34"/>
      <c r="AC41" s="34"/>
      <c r="AD41" s="35"/>
      <c r="AE41" s="34"/>
      <c r="AF41" s="34"/>
      <c r="AG41" s="34"/>
      <c r="AH41" s="34"/>
      <c r="AI41" s="34"/>
      <c r="AJ41" s="34"/>
    </row>
    <row r="42" spans="1:36" x14ac:dyDescent="0.25">
      <c r="A42" s="23">
        <f t="shared" si="8"/>
        <v>5</v>
      </c>
      <c r="B42" s="23">
        <f t="shared" si="9"/>
        <v>1995</v>
      </c>
      <c r="C42" s="23">
        <v>41</v>
      </c>
      <c r="D42" s="24">
        <v>34820</v>
      </c>
      <c r="E42" s="25">
        <f>IF(ISBLANK(table!H42),NA(),table!H42)</f>
        <v>20209</v>
      </c>
      <c r="F42" s="26" t="e">
        <f>IFERROR(IF(AND(ISERROR($E43),ISERROR(INDEX(RestNSAF!B$2:B$251,MATCH(RestNSA!$C42,RestNSAF!$A$2:$A$251,0)))),$E42,INDEX(RestNSAF!B$2:B$251,MATCH(RestNSA!$C42,RestNSAF!$A$2:$A$251,0))),NA())</f>
        <v>#N/A</v>
      </c>
      <c r="G42" s="25" t="e">
        <f>IFERROR(IF(AND(ISERROR($E43),ISERROR(INDEX(RestNSAF!C$2:C$251,MATCH(RestNSA!$C42,RestNSAF!$A$2:$A$251,0)))),$E42,INDEX(RestNSAF!C$2:C$251,MATCH(RestNSA!$C42,RestNSAF!$A$2:$A$251,0))),NA())</f>
        <v>#N/A</v>
      </c>
      <c r="H42" s="25" t="e">
        <f>IFERROR(IF(AND(ISERROR($E43),ISERROR(INDEX(RestNSAF!D$2:D$251,MATCH(RestNSA!$C42,RestNSAF!$A$2:$A$251,0)))),$E42,INDEX(RestNSAF!D$2:D$251,MATCH(RestNSA!$C42,RestNSAF!$A$2:$A$251,0))),NA())</f>
        <v>#N/A</v>
      </c>
      <c r="I42" s="25" t="e">
        <f>IFERROR(IF(AND(ISERROR($E43),ISERROR(INDEX(RestNSAF!E$2:E$251,MATCH(RestNSA!$C42,RestNSAF!$A$2:$A$251,0)))),$E42,INDEX(RestNSAF!E$2:E$251,MATCH(RestNSA!$C42,RestNSAF!$A$2:$A$251,0))),NA())</f>
        <v>#N/A</v>
      </c>
      <c r="J42" s="25" t="e">
        <f>IFERROR(IF(AND(ISERROR($E43),ISERROR(INDEX(RestNSAF!F$2:F$251,MATCH(RestNSA!$C42,RestNSAF!$A$2:$A$251,0)))),$E42,INDEX(RestNSAF!F$2:F$251,MATCH(RestNSA!$C42,RestNSAF!$A$2:$A$251,0))),NA())</f>
        <v>#N/A</v>
      </c>
      <c r="V42" s="28"/>
      <c r="W42" s="34"/>
      <c r="X42" s="34"/>
      <c r="Y42" s="34"/>
      <c r="Z42" s="34"/>
      <c r="AA42" s="34"/>
      <c r="AB42" s="34"/>
      <c r="AC42" s="34"/>
      <c r="AD42" s="35"/>
      <c r="AE42" s="34"/>
      <c r="AF42" s="34"/>
      <c r="AG42" s="34"/>
      <c r="AH42" s="34"/>
      <c r="AI42" s="34"/>
      <c r="AJ42" s="34"/>
    </row>
    <row r="43" spans="1:36" x14ac:dyDescent="0.25">
      <c r="A43" s="23">
        <f t="shared" si="8"/>
        <v>6</v>
      </c>
      <c r="B43" s="23">
        <f t="shared" si="9"/>
        <v>1995</v>
      </c>
      <c r="C43" s="23">
        <v>42</v>
      </c>
      <c r="D43" s="24">
        <v>34851</v>
      </c>
      <c r="E43" s="25">
        <f>IF(ISBLANK(table!H43),NA(),table!H43)</f>
        <v>20235</v>
      </c>
      <c r="F43" s="26" t="e">
        <f>IFERROR(IF(AND(ISERROR($E44),ISERROR(INDEX(RestNSAF!B$2:B$251,MATCH(RestNSA!$C43,RestNSAF!$A$2:$A$251,0)))),$E43,INDEX(RestNSAF!B$2:B$251,MATCH(RestNSA!$C43,RestNSAF!$A$2:$A$251,0))),NA())</f>
        <v>#N/A</v>
      </c>
      <c r="G43" s="25" t="e">
        <f>IFERROR(IF(AND(ISERROR($E44),ISERROR(INDEX(RestNSAF!C$2:C$251,MATCH(RestNSA!$C43,RestNSAF!$A$2:$A$251,0)))),$E43,INDEX(RestNSAF!C$2:C$251,MATCH(RestNSA!$C43,RestNSAF!$A$2:$A$251,0))),NA())</f>
        <v>#N/A</v>
      </c>
      <c r="H43" s="25" t="e">
        <f>IFERROR(IF(AND(ISERROR($E44),ISERROR(INDEX(RestNSAF!D$2:D$251,MATCH(RestNSA!$C43,RestNSAF!$A$2:$A$251,0)))),$E43,INDEX(RestNSAF!D$2:D$251,MATCH(RestNSA!$C43,RestNSAF!$A$2:$A$251,0))),NA())</f>
        <v>#N/A</v>
      </c>
      <c r="I43" s="25" t="e">
        <f>IFERROR(IF(AND(ISERROR($E44),ISERROR(INDEX(RestNSAF!E$2:E$251,MATCH(RestNSA!$C43,RestNSAF!$A$2:$A$251,0)))),$E43,INDEX(RestNSAF!E$2:E$251,MATCH(RestNSA!$C43,RestNSAF!$A$2:$A$251,0))),NA())</f>
        <v>#N/A</v>
      </c>
      <c r="J43" s="25" t="e">
        <f>IFERROR(IF(AND(ISERROR($E44),ISERROR(INDEX(RestNSAF!F$2:F$251,MATCH(RestNSA!$C43,RestNSAF!$A$2:$A$251,0)))),$E43,INDEX(RestNSAF!F$2:F$251,MATCH(RestNSA!$C43,RestNSAF!$A$2:$A$251,0))),NA())</f>
        <v>#N/A</v>
      </c>
      <c r="V43" s="28"/>
      <c r="W43" s="34"/>
      <c r="X43" s="34"/>
      <c r="Y43" s="34"/>
      <c r="Z43" s="34"/>
      <c r="AA43" s="34"/>
      <c r="AB43" s="34"/>
      <c r="AC43" s="34"/>
      <c r="AD43" s="35"/>
      <c r="AE43" s="34"/>
      <c r="AF43" s="34"/>
      <c r="AG43" s="34"/>
      <c r="AH43" s="34"/>
      <c r="AI43" s="34"/>
      <c r="AJ43" s="34"/>
    </row>
    <row r="44" spans="1:36" x14ac:dyDescent="0.25">
      <c r="A44" s="23">
        <f t="shared" si="8"/>
        <v>7</v>
      </c>
      <c r="B44" s="23">
        <f t="shared" si="9"/>
        <v>1995</v>
      </c>
      <c r="C44" s="23">
        <v>43</v>
      </c>
      <c r="D44" s="24">
        <v>34881</v>
      </c>
      <c r="E44" s="25">
        <f>IF(ISBLANK(table!H44),NA(),table!H44)</f>
        <v>20502</v>
      </c>
      <c r="F44" s="26" t="e">
        <f>IFERROR(IF(AND(ISERROR($E45),ISERROR(INDEX(RestNSAF!B$2:B$251,MATCH(RestNSA!$C44,RestNSAF!$A$2:$A$251,0)))),$E44,INDEX(RestNSAF!B$2:B$251,MATCH(RestNSA!$C44,RestNSAF!$A$2:$A$251,0))),NA())</f>
        <v>#N/A</v>
      </c>
      <c r="G44" s="25" t="e">
        <f>IFERROR(IF(AND(ISERROR($E45),ISERROR(INDEX(RestNSAF!C$2:C$251,MATCH(RestNSA!$C44,RestNSAF!$A$2:$A$251,0)))),$E44,INDEX(RestNSAF!C$2:C$251,MATCH(RestNSA!$C44,RestNSAF!$A$2:$A$251,0))),NA())</f>
        <v>#N/A</v>
      </c>
      <c r="H44" s="25" t="e">
        <f>IFERROR(IF(AND(ISERROR($E45),ISERROR(INDEX(RestNSAF!D$2:D$251,MATCH(RestNSA!$C44,RestNSAF!$A$2:$A$251,0)))),$E44,INDEX(RestNSAF!D$2:D$251,MATCH(RestNSA!$C44,RestNSAF!$A$2:$A$251,0))),NA())</f>
        <v>#N/A</v>
      </c>
      <c r="I44" s="25" t="e">
        <f>IFERROR(IF(AND(ISERROR($E45),ISERROR(INDEX(RestNSAF!E$2:E$251,MATCH(RestNSA!$C44,RestNSAF!$A$2:$A$251,0)))),$E44,INDEX(RestNSAF!E$2:E$251,MATCH(RestNSA!$C44,RestNSAF!$A$2:$A$251,0))),NA())</f>
        <v>#N/A</v>
      </c>
      <c r="J44" s="25" t="e">
        <f>IFERROR(IF(AND(ISERROR($E45),ISERROR(INDEX(RestNSAF!F$2:F$251,MATCH(RestNSA!$C44,RestNSAF!$A$2:$A$251,0)))),$E44,INDEX(RestNSAF!F$2:F$251,MATCH(RestNSA!$C44,RestNSAF!$A$2:$A$251,0))),NA())</f>
        <v>#N/A</v>
      </c>
      <c r="V44" s="28"/>
      <c r="W44" s="34"/>
      <c r="X44" s="34"/>
      <c r="Y44" s="34"/>
      <c r="Z44" s="34"/>
      <c r="AA44" s="34"/>
      <c r="AB44" s="34"/>
      <c r="AC44" s="34"/>
      <c r="AD44" s="35"/>
      <c r="AE44" s="34"/>
      <c r="AF44" s="34"/>
      <c r="AG44" s="34"/>
      <c r="AH44" s="34"/>
      <c r="AI44" s="34"/>
      <c r="AJ44" s="34"/>
    </row>
    <row r="45" spans="1:36" x14ac:dyDescent="0.25">
      <c r="A45" s="23">
        <f t="shared" si="8"/>
        <v>8</v>
      </c>
      <c r="B45" s="23">
        <f t="shared" si="9"/>
        <v>1995</v>
      </c>
      <c r="C45" s="23">
        <v>44</v>
      </c>
      <c r="D45" s="24">
        <v>34912</v>
      </c>
      <c r="E45" s="25">
        <f>IF(ISBLANK(table!H45),NA(),table!H45)</f>
        <v>20878</v>
      </c>
      <c r="F45" s="26" t="e">
        <f>IFERROR(IF(AND(ISERROR($E46),ISERROR(INDEX(RestNSAF!B$2:B$251,MATCH(RestNSA!$C45,RestNSAF!$A$2:$A$251,0)))),$E45,INDEX(RestNSAF!B$2:B$251,MATCH(RestNSA!$C45,RestNSAF!$A$2:$A$251,0))),NA())</f>
        <v>#N/A</v>
      </c>
      <c r="G45" s="25" t="e">
        <f>IFERROR(IF(AND(ISERROR($E46),ISERROR(INDEX(RestNSAF!C$2:C$251,MATCH(RestNSA!$C45,RestNSAF!$A$2:$A$251,0)))),$E45,INDEX(RestNSAF!C$2:C$251,MATCH(RestNSA!$C45,RestNSAF!$A$2:$A$251,0))),NA())</f>
        <v>#N/A</v>
      </c>
      <c r="H45" s="25" t="e">
        <f>IFERROR(IF(AND(ISERROR($E46),ISERROR(INDEX(RestNSAF!D$2:D$251,MATCH(RestNSA!$C45,RestNSAF!$A$2:$A$251,0)))),$E45,INDEX(RestNSAF!D$2:D$251,MATCH(RestNSA!$C45,RestNSAF!$A$2:$A$251,0))),NA())</f>
        <v>#N/A</v>
      </c>
      <c r="I45" s="25" t="e">
        <f>IFERROR(IF(AND(ISERROR($E46),ISERROR(INDEX(RestNSAF!E$2:E$251,MATCH(RestNSA!$C45,RestNSAF!$A$2:$A$251,0)))),$E45,INDEX(RestNSAF!E$2:E$251,MATCH(RestNSA!$C45,RestNSAF!$A$2:$A$251,0))),NA())</f>
        <v>#N/A</v>
      </c>
      <c r="J45" s="25" t="e">
        <f>IFERROR(IF(AND(ISERROR($E46),ISERROR(INDEX(RestNSAF!F$2:F$251,MATCH(RestNSA!$C45,RestNSAF!$A$2:$A$251,0)))),$E45,INDEX(RestNSAF!F$2:F$251,MATCH(RestNSA!$C45,RestNSAF!$A$2:$A$251,0))),NA())</f>
        <v>#N/A</v>
      </c>
      <c r="V45" s="28"/>
      <c r="W45" s="34"/>
      <c r="X45" s="34"/>
      <c r="Y45" s="34"/>
      <c r="Z45" s="34"/>
      <c r="AA45" s="34"/>
      <c r="AB45" s="34"/>
      <c r="AC45" s="34"/>
      <c r="AD45" s="35"/>
      <c r="AE45" s="34"/>
      <c r="AF45" s="34"/>
      <c r="AG45" s="34"/>
      <c r="AH45" s="34"/>
      <c r="AI45" s="34"/>
      <c r="AJ45" s="34"/>
    </row>
    <row r="46" spans="1:36" x14ac:dyDescent="0.25">
      <c r="A46" s="23">
        <f t="shared" si="8"/>
        <v>9</v>
      </c>
      <c r="B46" s="23">
        <f t="shared" si="9"/>
        <v>1995</v>
      </c>
      <c r="C46" s="23">
        <v>45</v>
      </c>
      <c r="D46" s="24">
        <v>34943</v>
      </c>
      <c r="E46" s="25">
        <f>IF(ISBLANK(table!H46),NA(),table!H46)</f>
        <v>19601</v>
      </c>
      <c r="F46" s="26" t="e">
        <f>IFERROR(IF(AND(ISERROR($E47),ISERROR(INDEX(RestNSAF!B$2:B$251,MATCH(RestNSA!$C46,RestNSAF!$A$2:$A$251,0)))),$E46,INDEX(RestNSAF!B$2:B$251,MATCH(RestNSA!$C46,RestNSAF!$A$2:$A$251,0))),NA())</f>
        <v>#N/A</v>
      </c>
      <c r="G46" s="25" t="e">
        <f>IFERROR(IF(AND(ISERROR($E47),ISERROR(INDEX(RestNSAF!C$2:C$251,MATCH(RestNSA!$C46,RestNSAF!$A$2:$A$251,0)))),$E46,INDEX(RestNSAF!C$2:C$251,MATCH(RestNSA!$C46,RestNSAF!$A$2:$A$251,0))),NA())</f>
        <v>#N/A</v>
      </c>
      <c r="H46" s="25" t="e">
        <f>IFERROR(IF(AND(ISERROR($E47),ISERROR(INDEX(RestNSAF!D$2:D$251,MATCH(RestNSA!$C46,RestNSAF!$A$2:$A$251,0)))),$E46,INDEX(RestNSAF!D$2:D$251,MATCH(RestNSA!$C46,RestNSAF!$A$2:$A$251,0))),NA())</f>
        <v>#N/A</v>
      </c>
      <c r="I46" s="25" t="e">
        <f>IFERROR(IF(AND(ISERROR($E47),ISERROR(INDEX(RestNSAF!E$2:E$251,MATCH(RestNSA!$C46,RestNSAF!$A$2:$A$251,0)))),$E46,INDEX(RestNSAF!E$2:E$251,MATCH(RestNSA!$C46,RestNSAF!$A$2:$A$251,0))),NA())</f>
        <v>#N/A</v>
      </c>
      <c r="J46" s="25" t="e">
        <f>IFERROR(IF(AND(ISERROR($E47),ISERROR(INDEX(RestNSAF!F$2:F$251,MATCH(RestNSA!$C46,RestNSAF!$A$2:$A$251,0)))),$E46,INDEX(RestNSAF!F$2:F$251,MATCH(RestNSA!$C46,RestNSAF!$A$2:$A$251,0))),NA())</f>
        <v>#N/A</v>
      </c>
      <c r="V46" s="28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</row>
    <row r="47" spans="1:36" x14ac:dyDescent="0.25">
      <c r="A47" s="23">
        <f t="shared" si="8"/>
        <v>10</v>
      </c>
      <c r="B47" s="23">
        <f t="shared" si="9"/>
        <v>1995</v>
      </c>
      <c r="C47" s="23">
        <v>46</v>
      </c>
      <c r="D47" s="24">
        <v>34973</v>
      </c>
      <c r="E47" s="25">
        <f>IF(ISBLANK(table!H47),NA(),table!H47)</f>
        <v>19768</v>
      </c>
      <c r="F47" s="26" t="e">
        <f>IFERROR(IF(AND(ISERROR($E48),ISERROR(INDEX(RestNSAF!B$2:B$251,MATCH(RestNSA!$C47,RestNSAF!$A$2:$A$251,0)))),$E47,INDEX(RestNSAF!B$2:B$251,MATCH(RestNSA!$C47,RestNSAF!$A$2:$A$251,0))),NA())</f>
        <v>#N/A</v>
      </c>
      <c r="G47" s="25" t="e">
        <f>IFERROR(IF(AND(ISERROR($E48),ISERROR(INDEX(RestNSAF!C$2:C$251,MATCH(RestNSA!$C47,RestNSAF!$A$2:$A$251,0)))),$E47,INDEX(RestNSAF!C$2:C$251,MATCH(RestNSA!$C47,RestNSAF!$A$2:$A$251,0))),NA())</f>
        <v>#N/A</v>
      </c>
      <c r="H47" s="25" t="e">
        <f>IFERROR(IF(AND(ISERROR($E48),ISERROR(INDEX(RestNSAF!D$2:D$251,MATCH(RestNSA!$C47,RestNSAF!$A$2:$A$251,0)))),$E47,INDEX(RestNSAF!D$2:D$251,MATCH(RestNSA!$C47,RestNSAF!$A$2:$A$251,0))),NA())</f>
        <v>#N/A</v>
      </c>
      <c r="I47" s="25" t="e">
        <f>IFERROR(IF(AND(ISERROR($E48),ISERROR(INDEX(RestNSAF!E$2:E$251,MATCH(RestNSA!$C47,RestNSAF!$A$2:$A$251,0)))),$E47,INDEX(RestNSAF!E$2:E$251,MATCH(RestNSA!$C47,RestNSAF!$A$2:$A$251,0))),NA())</f>
        <v>#N/A</v>
      </c>
      <c r="J47" s="25" t="e">
        <f>IFERROR(IF(AND(ISERROR($E48),ISERROR(INDEX(RestNSAF!F$2:F$251,MATCH(RestNSA!$C47,RestNSAF!$A$2:$A$251,0)))),$E47,INDEX(RestNSAF!F$2:F$251,MATCH(RestNSA!$C47,RestNSAF!$A$2:$A$251,0))),NA())</f>
        <v>#N/A</v>
      </c>
      <c r="V47" s="28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</row>
    <row r="48" spans="1:36" x14ac:dyDescent="0.25">
      <c r="A48" s="23">
        <f t="shared" si="8"/>
        <v>11</v>
      </c>
      <c r="B48" s="23">
        <f t="shared" si="9"/>
        <v>1995</v>
      </c>
      <c r="C48" s="23">
        <v>47</v>
      </c>
      <c r="D48" s="24">
        <v>35004</v>
      </c>
      <c r="E48" s="25">
        <f>IF(ISBLANK(table!H48),NA(),table!H48)</f>
        <v>18785</v>
      </c>
      <c r="F48" s="26" t="e">
        <f>IFERROR(IF(AND(ISERROR($E49),ISERROR(INDEX(RestNSAF!B$2:B$251,MATCH(RestNSA!$C48,RestNSAF!$A$2:$A$251,0)))),$E48,INDEX(RestNSAF!B$2:B$251,MATCH(RestNSA!$C48,RestNSAF!$A$2:$A$251,0))),NA())</f>
        <v>#N/A</v>
      </c>
      <c r="G48" s="25" t="e">
        <f>IFERROR(IF(AND(ISERROR($E49),ISERROR(INDEX(RestNSAF!C$2:C$251,MATCH(RestNSA!$C48,RestNSAF!$A$2:$A$251,0)))),$E48,INDEX(RestNSAF!C$2:C$251,MATCH(RestNSA!$C48,RestNSAF!$A$2:$A$251,0))),NA())</f>
        <v>#N/A</v>
      </c>
      <c r="H48" s="25" t="e">
        <f>IFERROR(IF(AND(ISERROR($E49),ISERROR(INDEX(RestNSAF!D$2:D$251,MATCH(RestNSA!$C48,RestNSAF!$A$2:$A$251,0)))),$E48,INDEX(RestNSAF!D$2:D$251,MATCH(RestNSA!$C48,RestNSAF!$A$2:$A$251,0))),NA())</f>
        <v>#N/A</v>
      </c>
      <c r="I48" s="25" t="e">
        <f>IFERROR(IF(AND(ISERROR($E49),ISERROR(INDEX(RestNSAF!E$2:E$251,MATCH(RestNSA!$C48,RestNSAF!$A$2:$A$251,0)))),$E48,INDEX(RestNSAF!E$2:E$251,MATCH(RestNSA!$C48,RestNSAF!$A$2:$A$251,0))),NA())</f>
        <v>#N/A</v>
      </c>
      <c r="J48" s="25" t="e">
        <f>IFERROR(IF(AND(ISERROR($E49),ISERROR(INDEX(RestNSAF!F$2:F$251,MATCH(RestNSA!$C48,RestNSAF!$A$2:$A$251,0)))),$E48,INDEX(RestNSAF!F$2:F$251,MATCH(RestNSA!$C48,RestNSAF!$A$2:$A$251,0))),NA())</f>
        <v>#N/A</v>
      </c>
      <c r="V48" s="28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</row>
    <row r="49" spans="1:36" x14ac:dyDescent="0.25">
      <c r="A49" s="23">
        <f t="shared" si="8"/>
        <v>12</v>
      </c>
      <c r="B49" s="23">
        <f t="shared" si="9"/>
        <v>1995</v>
      </c>
      <c r="C49" s="23">
        <v>48</v>
      </c>
      <c r="D49" s="24">
        <v>35034</v>
      </c>
      <c r="E49" s="25">
        <f>IF(ISBLANK(table!H49),NA(),table!H49)</f>
        <v>19939</v>
      </c>
      <c r="F49" s="26" t="e">
        <f>IFERROR(IF(AND(ISERROR($E50),ISERROR(INDEX(RestNSAF!B$2:B$251,MATCH(RestNSA!$C49,RestNSAF!$A$2:$A$251,0)))),$E49,INDEX(RestNSAF!B$2:B$251,MATCH(RestNSA!$C49,RestNSAF!$A$2:$A$251,0))),NA())</f>
        <v>#N/A</v>
      </c>
      <c r="G49" s="25" t="e">
        <f>IFERROR(IF(AND(ISERROR($E50),ISERROR(INDEX(RestNSAF!C$2:C$251,MATCH(RestNSA!$C49,RestNSAF!$A$2:$A$251,0)))),$E49,INDEX(RestNSAF!C$2:C$251,MATCH(RestNSA!$C49,RestNSAF!$A$2:$A$251,0))),NA())</f>
        <v>#N/A</v>
      </c>
      <c r="H49" s="25" t="e">
        <f>IFERROR(IF(AND(ISERROR($E50),ISERROR(INDEX(RestNSAF!D$2:D$251,MATCH(RestNSA!$C49,RestNSAF!$A$2:$A$251,0)))),$E49,INDEX(RestNSAF!D$2:D$251,MATCH(RestNSA!$C49,RestNSAF!$A$2:$A$251,0))),NA())</f>
        <v>#N/A</v>
      </c>
      <c r="I49" s="25" t="e">
        <f>IFERROR(IF(AND(ISERROR($E50),ISERROR(INDEX(RestNSAF!E$2:E$251,MATCH(RestNSA!$C49,RestNSAF!$A$2:$A$251,0)))),$E49,INDEX(RestNSAF!E$2:E$251,MATCH(RestNSA!$C49,RestNSAF!$A$2:$A$251,0))),NA())</f>
        <v>#N/A</v>
      </c>
      <c r="J49" s="25" t="e">
        <f>IFERROR(IF(AND(ISERROR($E50),ISERROR(INDEX(RestNSAF!F$2:F$251,MATCH(RestNSA!$C49,RestNSAF!$A$2:$A$251,0)))),$E49,INDEX(RestNSAF!F$2:F$251,MATCH(RestNSA!$C49,RestNSAF!$A$2:$A$251,0))),NA())</f>
        <v>#N/A</v>
      </c>
      <c r="V49" s="28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</row>
    <row r="50" spans="1:36" x14ac:dyDescent="0.25">
      <c r="A50" s="23">
        <f t="shared" si="8"/>
        <v>1</v>
      </c>
      <c r="B50" s="23">
        <f t="shared" si="9"/>
        <v>1996</v>
      </c>
      <c r="C50" s="23">
        <v>49</v>
      </c>
      <c r="D50" s="24">
        <v>35065</v>
      </c>
      <c r="E50" s="25">
        <f>IF(ISBLANK(table!H50),NA(),table!H50)</f>
        <v>17647</v>
      </c>
      <c r="F50" s="26" t="e">
        <f>IFERROR(IF(AND(ISERROR($E51),ISERROR(INDEX(RestNSAF!B$2:B$251,MATCH(RestNSA!$C50,RestNSAF!$A$2:$A$251,0)))),$E50,INDEX(RestNSAF!B$2:B$251,MATCH(RestNSA!$C50,RestNSAF!$A$2:$A$251,0))),NA())</f>
        <v>#N/A</v>
      </c>
      <c r="G50" s="25" t="e">
        <f>IFERROR(IF(AND(ISERROR($E51),ISERROR(INDEX(RestNSAF!C$2:C$251,MATCH(RestNSA!$C50,RestNSAF!$A$2:$A$251,0)))),$E50,INDEX(RestNSAF!C$2:C$251,MATCH(RestNSA!$C50,RestNSAF!$A$2:$A$251,0))),NA())</f>
        <v>#N/A</v>
      </c>
      <c r="H50" s="25" t="e">
        <f>IFERROR(IF(AND(ISERROR($E51),ISERROR(INDEX(RestNSAF!D$2:D$251,MATCH(RestNSA!$C50,RestNSAF!$A$2:$A$251,0)))),$E50,INDEX(RestNSAF!D$2:D$251,MATCH(RestNSA!$C50,RestNSAF!$A$2:$A$251,0))),NA())</f>
        <v>#N/A</v>
      </c>
      <c r="I50" s="25" t="e">
        <f>IFERROR(IF(AND(ISERROR($E51),ISERROR(INDEX(RestNSAF!E$2:E$251,MATCH(RestNSA!$C50,RestNSAF!$A$2:$A$251,0)))),$E50,INDEX(RestNSAF!E$2:E$251,MATCH(RestNSA!$C50,RestNSAF!$A$2:$A$251,0))),NA())</f>
        <v>#N/A</v>
      </c>
      <c r="J50" s="25" t="e">
        <f>IFERROR(IF(AND(ISERROR($E51),ISERROR(INDEX(RestNSAF!F$2:F$251,MATCH(RestNSA!$C50,RestNSAF!$A$2:$A$251,0)))),$E50,INDEX(RestNSAF!F$2:F$251,MATCH(RestNSA!$C50,RestNSAF!$A$2:$A$251,0))),NA())</f>
        <v>#N/A</v>
      </c>
      <c r="V50" s="28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</row>
    <row r="51" spans="1:36" x14ac:dyDescent="0.25">
      <c r="A51" s="23">
        <f t="shared" si="8"/>
        <v>2</v>
      </c>
      <c r="B51" s="23">
        <f t="shared" si="9"/>
        <v>1996</v>
      </c>
      <c r="C51" s="23">
        <v>50</v>
      </c>
      <c r="D51" s="24">
        <v>35096</v>
      </c>
      <c r="E51" s="25">
        <f>IF(ISBLANK(table!H51),NA(),table!H51)</f>
        <v>18439</v>
      </c>
      <c r="F51" s="26" t="e">
        <f>IFERROR(IF(AND(ISERROR($E52),ISERROR(INDEX(RestNSAF!B$2:B$251,MATCH(RestNSA!$C51,RestNSAF!$A$2:$A$251,0)))),$E51,INDEX(RestNSAF!B$2:B$251,MATCH(RestNSA!$C51,RestNSAF!$A$2:$A$251,0))),NA())</f>
        <v>#N/A</v>
      </c>
      <c r="G51" s="25" t="e">
        <f>IFERROR(IF(AND(ISERROR($E52),ISERROR(INDEX(RestNSAF!C$2:C$251,MATCH(RestNSA!$C51,RestNSAF!$A$2:$A$251,0)))),$E51,INDEX(RestNSAF!C$2:C$251,MATCH(RestNSA!$C51,RestNSAF!$A$2:$A$251,0))),NA())</f>
        <v>#N/A</v>
      </c>
      <c r="H51" s="25" t="e">
        <f>IFERROR(IF(AND(ISERROR($E52),ISERROR(INDEX(RestNSAF!D$2:D$251,MATCH(RestNSA!$C51,RestNSAF!$A$2:$A$251,0)))),$E51,INDEX(RestNSAF!D$2:D$251,MATCH(RestNSA!$C51,RestNSAF!$A$2:$A$251,0))),NA())</f>
        <v>#N/A</v>
      </c>
      <c r="I51" s="25" t="e">
        <f>IFERROR(IF(AND(ISERROR($E52),ISERROR(INDEX(RestNSAF!E$2:E$251,MATCH(RestNSA!$C51,RestNSAF!$A$2:$A$251,0)))),$E51,INDEX(RestNSAF!E$2:E$251,MATCH(RestNSA!$C51,RestNSAF!$A$2:$A$251,0))),NA())</f>
        <v>#N/A</v>
      </c>
      <c r="J51" s="25" t="e">
        <f>IFERROR(IF(AND(ISERROR($E52),ISERROR(INDEX(RestNSAF!F$2:F$251,MATCH(RestNSA!$C51,RestNSAF!$A$2:$A$251,0)))),$E51,INDEX(RestNSAF!F$2:F$251,MATCH(RestNSA!$C51,RestNSAF!$A$2:$A$251,0))),NA())</f>
        <v>#N/A</v>
      </c>
      <c r="V51" s="28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</row>
    <row r="52" spans="1:36" x14ac:dyDescent="0.25">
      <c r="A52" s="23">
        <f t="shared" si="8"/>
        <v>3</v>
      </c>
      <c r="B52" s="23">
        <f t="shared" si="9"/>
        <v>1996</v>
      </c>
      <c r="C52" s="23">
        <v>51</v>
      </c>
      <c r="D52" s="24">
        <v>35125</v>
      </c>
      <c r="E52" s="25">
        <f>IF(ISBLANK(table!H52),NA(),table!H52)</f>
        <v>20259</v>
      </c>
      <c r="F52" s="26" t="e">
        <f>IFERROR(IF(AND(ISERROR($E53),ISERROR(INDEX(RestNSAF!B$2:B$251,MATCH(RestNSA!$C52,RestNSAF!$A$2:$A$251,0)))),$E52,INDEX(RestNSAF!B$2:B$251,MATCH(RestNSA!$C52,RestNSAF!$A$2:$A$251,0))),NA())</f>
        <v>#N/A</v>
      </c>
      <c r="G52" s="25" t="e">
        <f>IFERROR(IF(AND(ISERROR($E53),ISERROR(INDEX(RestNSAF!C$2:C$251,MATCH(RestNSA!$C52,RestNSAF!$A$2:$A$251,0)))),$E52,INDEX(RestNSAF!C$2:C$251,MATCH(RestNSA!$C52,RestNSAF!$A$2:$A$251,0))),NA())</f>
        <v>#N/A</v>
      </c>
      <c r="H52" s="25" t="e">
        <f>IFERROR(IF(AND(ISERROR($E53),ISERROR(INDEX(RestNSAF!D$2:D$251,MATCH(RestNSA!$C52,RestNSAF!$A$2:$A$251,0)))),$E52,INDEX(RestNSAF!D$2:D$251,MATCH(RestNSA!$C52,RestNSAF!$A$2:$A$251,0))),NA())</f>
        <v>#N/A</v>
      </c>
      <c r="I52" s="25" t="e">
        <f>IFERROR(IF(AND(ISERROR($E53),ISERROR(INDEX(RestNSAF!E$2:E$251,MATCH(RestNSA!$C52,RestNSAF!$A$2:$A$251,0)))),$E52,INDEX(RestNSAF!E$2:E$251,MATCH(RestNSA!$C52,RestNSAF!$A$2:$A$251,0))),NA())</f>
        <v>#N/A</v>
      </c>
      <c r="J52" s="25" t="e">
        <f>IFERROR(IF(AND(ISERROR($E53),ISERROR(INDEX(RestNSAF!F$2:F$251,MATCH(RestNSA!$C52,RestNSAF!$A$2:$A$251,0)))),$E52,INDEX(RestNSAF!F$2:F$251,MATCH(RestNSA!$C52,RestNSAF!$A$2:$A$251,0))),NA())</f>
        <v>#N/A</v>
      </c>
      <c r="V52" s="28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</row>
    <row r="53" spans="1:36" x14ac:dyDescent="0.25">
      <c r="A53" s="23">
        <f t="shared" si="8"/>
        <v>4</v>
      </c>
      <c r="B53" s="23">
        <f t="shared" si="9"/>
        <v>1996</v>
      </c>
      <c r="C53" s="23">
        <v>52</v>
      </c>
      <c r="D53" s="24">
        <v>35156</v>
      </c>
      <c r="E53" s="25">
        <f>IF(ISBLANK(table!H53),NA(),table!H53)</f>
        <v>19832</v>
      </c>
      <c r="F53" s="26" t="e">
        <f>IFERROR(IF(AND(ISERROR($E54),ISERROR(INDEX(RestNSAF!B$2:B$251,MATCH(RestNSA!$C53,RestNSAF!$A$2:$A$251,0)))),$E53,INDEX(RestNSAF!B$2:B$251,MATCH(RestNSA!$C53,RestNSAF!$A$2:$A$251,0))),NA())</f>
        <v>#N/A</v>
      </c>
      <c r="G53" s="25" t="e">
        <f>IFERROR(IF(AND(ISERROR($E54),ISERROR(INDEX(RestNSAF!C$2:C$251,MATCH(RestNSA!$C53,RestNSAF!$A$2:$A$251,0)))),$E53,INDEX(RestNSAF!C$2:C$251,MATCH(RestNSA!$C53,RestNSAF!$A$2:$A$251,0))),NA())</f>
        <v>#N/A</v>
      </c>
      <c r="H53" s="25" t="e">
        <f>IFERROR(IF(AND(ISERROR($E54),ISERROR(INDEX(RestNSAF!D$2:D$251,MATCH(RestNSA!$C53,RestNSAF!$A$2:$A$251,0)))),$E53,INDEX(RestNSAF!D$2:D$251,MATCH(RestNSA!$C53,RestNSAF!$A$2:$A$251,0))),NA())</f>
        <v>#N/A</v>
      </c>
      <c r="I53" s="25" t="e">
        <f>IFERROR(IF(AND(ISERROR($E54),ISERROR(INDEX(RestNSAF!E$2:E$251,MATCH(RestNSA!$C53,RestNSAF!$A$2:$A$251,0)))),$E53,INDEX(RestNSAF!E$2:E$251,MATCH(RestNSA!$C53,RestNSAF!$A$2:$A$251,0))),NA())</f>
        <v>#N/A</v>
      </c>
      <c r="J53" s="25" t="e">
        <f>IFERROR(IF(AND(ISERROR($E54),ISERROR(INDEX(RestNSAF!F$2:F$251,MATCH(RestNSA!$C53,RestNSAF!$A$2:$A$251,0)))),$E53,INDEX(RestNSAF!F$2:F$251,MATCH(RestNSA!$C53,RestNSAF!$A$2:$A$251,0))),NA())</f>
        <v>#N/A</v>
      </c>
      <c r="V53" s="28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</row>
    <row r="54" spans="1:36" x14ac:dyDescent="0.25">
      <c r="A54" s="23">
        <f t="shared" si="8"/>
        <v>5</v>
      </c>
      <c r="B54" s="23">
        <f t="shared" si="9"/>
        <v>1996</v>
      </c>
      <c r="C54" s="23">
        <v>53</v>
      </c>
      <c r="D54" s="24">
        <v>35186</v>
      </c>
      <c r="E54" s="25">
        <f>IF(ISBLANK(table!H54),NA(),table!H54)</f>
        <v>21139</v>
      </c>
      <c r="F54" s="26" t="e">
        <f>IFERROR(IF(AND(ISERROR($E55),ISERROR(INDEX(RestNSAF!B$2:B$251,MATCH(RestNSA!$C54,RestNSAF!$A$2:$A$251,0)))),$E54,INDEX(RestNSAF!B$2:B$251,MATCH(RestNSA!$C54,RestNSAF!$A$2:$A$251,0))),NA())</f>
        <v>#N/A</v>
      </c>
      <c r="G54" s="25" t="e">
        <f>IFERROR(IF(AND(ISERROR($E55),ISERROR(INDEX(RestNSAF!C$2:C$251,MATCH(RestNSA!$C54,RestNSAF!$A$2:$A$251,0)))),$E54,INDEX(RestNSAF!C$2:C$251,MATCH(RestNSA!$C54,RestNSAF!$A$2:$A$251,0))),NA())</f>
        <v>#N/A</v>
      </c>
      <c r="H54" s="25" t="e">
        <f>IFERROR(IF(AND(ISERROR($E55),ISERROR(INDEX(RestNSAF!D$2:D$251,MATCH(RestNSA!$C54,RestNSAF!$A$2:$A$251,0)))),$E54,INDEX(RestNSAF!D$2:D$251,MATCH(RestNSA!$C54,RestNSAF!$A$2:$A$251,0))),NA())</f>
        <v>#N/A</v>
      </c>
      <c r="I54" s="25" t="e">
        <f>IFERROR(IF(AND(ISERROR($E55),ISERROR(INDEX(RestNSAF!E$2:E$251,MATCH(RestNSA!$C54,RestNSAF!$A$2:$A$251,0)))),$E54,INDEX(RestNSAF!E$2:E$251,MATCH(RestNSA!$C54,RestNSAF!$A$2:$A$251,0))),NA())</f>
        <v>#N/A</v>
      </c>
      <c r="J54" s="25" t="e">
        <f>IFERROR(IF(AND(ISERROR($E55),ISERROR(INDEX(RestNSAF!F$2:F$251,MATCH(RestNSA!$C54,RestNSAF!$A$2:$A$251,0)))),$E54,INDEX(RestNSAF!F$2:F$251,MATCH(RestNSA!$C54,RestNSAF!$A$2:$A$251,0))),NA())</f>
        <v>#N/A</v>
      </c>
      <c r="V54" s="28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</row>
    <row r="55" spans="1:36" x14ac:dyDescent="0.25">
      <c r="A55" s="23">
        <f t="shared" si="8"/>
        <v>6</v>
      </c>
      <c r="B55" s="23">
        <f t="shared" si="9"/>
        <v>1996</v>
      </c>
      <c r="C55" s="23">
        <v>54</v>
      </c>
      <c r="D55" s="24">
        <v>35217</v>
      </c>
      <c r="E55" s="25">
        <f>IF(ISBLANK(table!H55),NA(),table!H55)</f>
        <v>20669</v>
      </c>
      <c r="F55" s="26" t="e">
        <f>IFERROR(IF(AND(ISERROR($E56),ISERROR(INDEX(RestNSAF!B$2:B$251,MATCH(RestNSA!$C55,RestNSAF!$A$2:$A$251,0)))),$E55,INDEX(RestNSAF!B$2:B$251,MATCH(RestNSA!$C55,RestNSAF!$A$2:$A$251,0))),NA())</f>
        <v>#N/A</v>
      </c>
      <c r="G55" s="25" t="e">
        <f>IFERROR(IF(AND(ISERROR($E56),ISERROR(INDEX(RestNSAF!C$2:C$251,MATCH(RestNSA!$C55,RestNSAF!$A$2:$A$251,0)))),$E55,INDEX(RestNSAF!C$2:C$251,MATCH(RestNSA!$C55,RestNSAF!$A$2:$A$251,0))),NA())</f>
        <v>#N/A</v>
      </c>
      <c r="H55" s="25" t="e">
        <f>IFERROR(IF(AND(ISERROR($E56),ISERROR(INDEX(RestNSAF!D$2:D$251,MATCH(RestNSA!$C55,RestNSAF!$A$2:$A$251,0)))),$E55,INDEX(RestNSAF!D$2:D$251,MATCH(RestNSA!$C55,RestNSAF!$A$2:$A$251,0))),NA())</f>
        <v>#N/A</v>
      </c>
      <c r="I55" s="25" t="e">
        <f>IFERROR(IF(AND(ISERROR($E56),ISERROR(INDEX(RestNSAF!E$2:E$251,MATCH(RestNSA!$C55,RestNSAF!$A$2:$A$251,0)))),$E55,INDEX(RestNSAF!E$2:E$251,MATCH(RestNSA!$C55,RestNSAF!$A$2:$A$251,0))),NA())</f>
        <v>#N/A</v>
      </c>
      <c r="J55" s="25" t="e">
        <f>IFERROR(IF(AND(ISERROR($E56),ISERROR(INDEX(RestNSAF!F$2:F$251,MATCH(RestNSA!$C55,RestNSAF!$A$2:$A$251,0)))),$E55,INDEX(RestNSAF!F$2:F$251,MATCH(RestNSA!$C55,RestNSAF!$A$2:$A$251,0))),NA())</f>
        <v>#N/A</v>
      </c>
      <c r="V55" s="28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</row>
    <row r="56" spans="1:36" x14ac:dyDescent="0.25">
      <c r="A56" s="23">
        <f t="shared" si="8"/>
        <v>7</v>
      </c>
      <c r="B56" s="23">
        <f t="shared" si="9"/>
        <v>1996</v>
      </c>
      <c r="C56" s="23">
        <v>55</v>
      </c>
      <c r="D56" s="24">
        <v>35247</v>
      </c>
      <c r="E56" s="25">
        <f>IF(ISBLANK(table!H56),NA(),table!H56)</f>
        <v>20971</v>
      </c>
      <c r="F56" s="26" t="e">
        <f>IFERROR(IF(AND(ISERROR($E57),ISERROR(INDEX(RestNSAF!B$2:B$251,MATCH(RestNSA!$C56,RestNSAF!$A$2:$A$251,0)))),$E56,INDEX(RestNSAF!B$2:B$251,MATCH(RestNSA!$C56,RestNSAF!$A$2:$A$251,0))),NA())</f>
        <v>#N/A</v>
      </c>
      <c r="G56" s="25" t="e">
        <f>IFERROR(IF(AND(ISERROR($E57),ISERROR(INDEX(RestNSAF!C$2:C$251,MATCH(RestNSA!$C56,RestNSAF!$A$2:$A$251,0)))),$E56,INDEX(RestNSAF!C$2:C$251,MATCH(RestNSA!$C56,RestNSAF!$A$2:$A$251,0))),NA())</f>
        <v>#N/A</v>
      </c>
      <c r="H56" s="25" t="e">
        <f>IFERROR(IF(AND(ISERROR($E57),ISERROR(INDEX(RestNSAF!D$2:D$251,MATCH(RestNSA!$C56,RestNSAF!$A$2:$A$251,0)))),$E56,INDEX(RestNSAF!D$2:D$251,MATCH(RestNSA!$C56,RestNSAF!$A$2:$A$251,0))),NA())</f>
        <v>#N/A</v>
      </c>
      <c r="I56" s="25" t="e">
        <f>IFERROR(IF(AND(ISERROR($E57),ISERROR(INDEX(RestNSAF!E$2:E$251,MATCH(RestNSA!$C56,RestNSAF!$A$2:$A$251,0)))),$E56,INDEX(RestNSAF!E$2:E$251,MATCH(RestNSA!$C56,RestNSAF!$A$2:$A$251,0))),NA())</f>
        <v>#N/A</v>
      </c>
      <c r="J56" s="25" t="e">
        <f>IFERROR(IF(AND(ISERROR($E57),ISERROR(INDEX(RestNSAF!F$2:F$251,MATCH(RestNSA!$C56,RestNSAF!$A$2:$A$251,0)))),$E56,INDEX(RestNSAF!F$2:F$251,MATCH(RestNSA!$C56,RestNSAF!$A$2:$A$251,0))),NA())</f>
        <v>#N/A</v>
      </c>
      <c r="V56" s="28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</row>
    <row r="57" spans="1:36" x14ac:dyDescent="0.25">
      <c r="A57" s="23">
        <f t="shared" si="8"/>
        <v>8</v>
      </c>
      <c r="B57" s="23">
        <f t="shared" si="9"/>
        <v>1996</v>
      </c>
      <c r="C57" s="23">
        <v>56</v>
      </c>
      <c r="D57" s="24">
        <v>35278</v>
      </c>
      <c r="E57" s="25">
        <f>IF(ISBLANK(table!H57),NA(),table!H57)</f>
        <v>21792</v>
      </c>
      <c r="F57" s="26" t="e">
        <f>IFERROR(IF(AND(ISERROR($E58),ISERROR(INDEX(RestNSAF!B$2:B$251,MATCH(RestNSA!$C57,RestNSAF!$A$2:$A$251,0)))),$E57,INDEX(RestNSAF!B$2:B$251,MATCH(RestNSA!$C57,RestNSAF!$A$2:$A$251,0))),NA())</f>
        <v>#N/A</v>
      </c>
      <c r="G57" s="25" t="e">
        <f>IFERROR(IF(AND(ISERROR($E58),ISERROR(INDEX(RestNSAF!C$2:C$251,MATCH(RestNSA!$C57,RestNSAF!$A$2:$A$251,0)))),$E57,INDEX(RestNSAF!C$2:C$251,MATCH(RestNSA!$C57,RestNSAF!$A$2:$A$251,0))),NA())</f>
        <v>#N/A</v>
      </c>
      <c r="H57" s="25" t="e">
        <f>IFERROR(IF(AND(ISERROR($E58),ISERROR(INDEX(RestNSAF!D$2:D$251,MATCH(RestNSA!$C57,RestNSAF!$A$2:$A$251,0)))),$E57,INDEX(RestNSAF!D$2:D$251,MATCH(RestNSA!$C57,RestNSAF!$A$2:$A$251,0))),NA())</f>
        <v>#N/A</v>
      </c>
      <c r="I57" s="25" t="e">
        <f>IFERROR(IF(AND(ISERROR($E58),ISERROR(INDEX(RestNSAF!E$2:E$251,MATCH(RestNSA!$C57,RestNSAF!$A$2:$A$251,0)))),$E57,INDEX(RestNSAF!E$2:E$251,MATCH(RestNSA!$C57,RestNSAF!$A$2:$A$251,0))),NA())</f>
        <v>#N/A</v>
      </c>
      <c r="J57" s="25" t="e">
        <f>IFERROR(IF(AND(ISERROR($E58),ISERROR(INDEX(RestNSAF!F$2:F$251,MATCH(RestNSA!$C57,RestNSAF!$A$2:$A$251,0)))),$E57,INDEX(RestNSAF!F$2:F$251,MATCH(RestNSA!$C57,RestNSAF!$A$2:$A$251,0))),NA())</f>
        <v>#N/A</v>
      </c>
      <c r="V57" s="28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</row>
    <row r="58" spans="1:36" x14ac:dyDescent="0.25">
      <c r="A58" s="23">
        <f t="shared" si="8"/>
        <v>9</v>
      </c>
      <c r="B58" s="23">
        <f t="shared" si="9"/>
        <v>1996</v>
      </c>
      <c r="C58" s="23">
        <v>57</v>
      </c>
      <c r="D58" s="24">
        <v>35309</v>
      </c>
      <c r="E58" s="25">
        <f>IF(ISBLANK(table!H58),NA(),table!H58)</f>
        <v>19826</v>
      </c>
      <c r="F58" s="26" t="e">
        <f>IFERROR(IF(AND(ISERROR($E59),ISERROR(INDEX(RestNSAF!B$2:B$251,MATCH(RestNSA!$C58,RestNSAF!$A$2:$A$251,0)))),$E58,INDEX(RestNSAF!B$2:B$251,MATCH(RestNSA!$C58,RestNSAF!$A$2:$A$251,0))),NA())</f>
        <v>#N/A</v>
      </c>
      <c r="G58" s="25" t="e">
        <f>IFERROR(IF(AND(ISERROR($E59),ISERROR(INDEX(RestNSAF!C$2:C$251,MATCH(RestNSA!$C58,RestNSAF!$A$2:$A$251,0)))),$E58,INDEX(RestNSAF!C$2:C$251,MATCH(RestNSA!$C58,RestNSAF!$A$2:$A$251,0))),NA())</f>
        <v>#N/A</v>
      </c>
      <c r="H58" s="25" t="e">
        <f>IFERROR(IF(AND(ISERROR($E59),ISERROR(INDEX(RestNSAF!D$2:D$251,MATCH(RestNSA!$C58,RestNSAF!$A$2:$A$251,0)))),$E58,INDEX(RestNSAF!D$2:D$251,MATCH(RestNSA!$C58,RestNSAF!$A$2:$A$251,0))),NA())</f>
        <v>#N/A</v>
      </c>
      <c r="I58" s="25" t="e">
        <f>IFERROR(IF(AND(ISERROR($E59),ISERROR(INDEX(RestNSAF!E$2:E$251,MATCH(RestNSA!$C58,RestNSAF!$A$2:$A$251,0)))),$E58,INDEX(RestNSAF!E$2:E$251,MATCH(RestNSA!$C58,RestNSAF!$A$2:$A$251,0))),NA())</f>
        <v>#N/A</v>
      </c>
      <c r="J58" s="25" t="e">
        <f>IFERROR(IF(AND(ISERROR($E59),ISERROR(INDEX(RestNSAF!F$2:F$251,MATCH(RestNSA!$C58,RestNSAF!$A$2:$A$251,0)))),$E58,INDEX(RestNSAF!F$2:F$251,MATCH(RestNSA!$C58,RestNSAF!$A$2:$A$251,0))),NA())</f>
        <v>#N/A</v>
      </c>
      <c r="V58" s="28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</row>
    <row r="59" spans="1:36" x14ac:dyDescent="0.25">
      <c r="A59" s="23">
        <f t="shared" si="8"/>
        <v>10</v>
      </c>
      <c r="B59" s="23">
        <f t="shared" si="9"/>
        <v>1996</v>
      </c>
      <c r="C59" s="23">
        <v>58</v>
      </c>
      <c r="D59" s="24">
        <v>35339</v>
      </c>
      <c r="E59" s="25">
        <f>IF(ISBLANK(table!H59),NA(),table!H59)</f>
        <v>20736</v>
      </c>
      <c r="F59" s="26" t="e">
        <f>IFERROR(IF(AND(ISERROR($E60),ISERROR(INDEX(RestNSAF!B$2:B$251,MATCH(RestNSA!$C59,RestNSAF!$A$2:$A$251,0)))),$E59,INDEX(RestNSAF!B$2:B$251,MATCH(RestNSA!$C59,RestNSAF!$A$2:$A$251,0))),NA())</f>
        <v>#N/A</v>
      </c>
      <c r="G59" s="25" t="e">
        <f>IFERROR(IF(AND(ISERROR($E60),ISERROR(INDEX(RestNSAF!C$2:C$251,MATCH(RestNSA!$C59,RestNSAF!$A$2:$A$251,0)))),$E59,INDEX(RestNSAF!C$2:C$251,MATCH(RestNSA!$C59,RestNSAF!$A$2:$A$251,0))),NA())</f>
        <v>#N/A</v>
      </c>
      <c r="H59" s="25" t="e">
        <f>IFERROR(IF(AND(ISERROR($E60),ISERROR(INDEX(RestNSAF!D$2:D$251,MATCH(RestNSA!$C59,RestNSAF!$A$2:$A$251,0)))),$E59,INDEX(RestNSAF!D$2:D$251,MATCH(RestNSA!$C59,RestNSAF!$A$2:$A$251,0))),NA())</f>
        <v>#N/A</v>
      </c>
      <c r="I59" s="25" t="e">
        <f>IFERROR(IF(AND(ISERROR($E60),ISERROR(INDEX(RestNSAF!E$2:E$251,MATCH(RestNSA!$C59,RestNSAF!$A$2:$A$251,0)))),$E59,INDEX(RestNSAF!E$2:E$251,MATCH(RestNSA!$C59,RestNSAF!$A$2:$A$251,0))),NA())</f>
        <v>#N/A</v>
      </c>
      <c r="J59" s="25" t="e">
        <f>IFERROR(IF(AND(ISERROR($E60),ISERROR(INDEX(RestNSAF!F$2:F$251,MATCH(RestNSA!$C59,RestNSAF!$A$2:$A$251,0)))),$E59,INDEX(RestNSAF!F$2:F$251,MATCH(RestNSA!$C59,RestNSAF!$A$2:$A$251,0))),NA())</f>
        <v>#N/A</v>
      </c>
      <c r="V59" s="28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</row>
    <row r="60" spans="1:36" x14ac:dyDescent="0.25">
      <c r="A60" s="23">
        <f t="shared" si="8"/>
        <v>11</v>
      </c>
      <c r="B60" s="23">
        <f t="shared" si="9"/>
        <v>1996</v>
      </c>
      <c r="C60" s="23">
        <v>59</v>
      </c>
      <c r="D60" s="24">
        <v>35370</v>
      </c>
      <c r="E60" s="25">
        <f>IF(ISBLANK(table!H60),NA(),table!H60)</f>
        <v>20332</v>
      </c>
      <c r="F60" s="26" t="e">
        <f>IFERROR(IF(AND(ISERROR($E61),ISERROR(INDEX(RestNSAF!B$2:B$251,MATCH(RestNSA!$C60,RestNSAF!$A$2:$A$251,0)))),$E60,INDEX(RestNSAF!B$2:B$251,MATCH(RestNSA!$C60,RestNSAF!$A$2:$A$251,0))),NA())</f>
        <v>#N/A</v>
      </c>
      <c r="G60" s="25" t="e">
        <f>IFERROR(IF(AND(ISERROR($E61),ISERROR(INDEX(RestNSAF!C$2:C$251,MATCH(RestNSA!$C60,RestNSAF!$A$2:$A$251,0)))),$E60,INDEX(RestNSAF!C$2:C$251,MATCH(RestNSA!$C60,RestNSAF!$A$2:$A$251,0))),NA())</f>
        <v>#N/A</v>
      </c>
      <c r="H60" s="25" t="e">
        <f>IFERROR(IF(AND(ISERROR($E61),ISERROR(INDEX(RestNSAF!D$2:D$251,MATCH(RestNSA!$C60,RestNSAF!$A$2:$A$251,0)))),$E60,INDEX(RestNSAF!D$2:D$251,MATCH(RestNSA!$C60,RestNSAF!$A$2:$A$251,0))),NA())</f>
        <v>#N/A</v>
      </c>
      <c r="I60" s="25" t="e">
        <f>IFERROR(IF(AND(ISERROR($E61),ISERROR(INDEX(RestNSAF!E$2:E$251,MATCH(RestNSA!$C60,RestNSAF!$A$2:$A$251,0)))),$E60,INDEX(RestNSAF!E$2:E$251,MATCH(RestNSA!$C60,RestNSAF!$A$2:$A$251,0))),NA())</f>
        <v>#N/A</v>
      </c>
      <c r="J60" s="25" t="e">
        <f>IFERROR(IF(AND(ISERROR($E61),ISERROR(INDEX(RestNSAF!F$2:F$251,MATCH(RestNSA!$C60,RestNSAF!$A$2:$A$251,0)))),$E60,INDEX(RestNSAF!F$2:F$251,MATCH(RestNSA!$C60,RestNSAF!$A$2:$A$251,0))),NA())</f>
        <v>#N/A</v>
      </c>
      <c r="V60" s="28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</row>
    <row r="61" spans="1:36" x14ac:dyDescent="0.25">
      <c r="A61" s="23">
        <f t="shared" si="8"/>
        <v>12</v>
      </c>
      <c r="B61" s="23">
        <f t="shared" si="9"/>
        <v>1996</v>
      </c>
      <c r="C61" s="23">
        <v>60</v>
      </c>
      <c r="D61" s="24">
        <v>35400</v>
      </c>
      <c r="E61" s="25">
        <f>IF(ISBLANK(table!H61),NA(),table!H61)</f>
        <v>20603</v>
      </c>
      <c r="F61" s="26" t="e">
        <f>IFERROR(IF(AND(ISERROR($E62),ISERROR(INDEX(RestNSAF!B$2:B$251,MATCH(RestNSA!$C61,RestNSAF!$A$2:$A$251,0)))),$E61,INDEX(RestNSAF!B$2:B$251,MATCH(RestNSA!$C61,RestNSAF!$A$2:$A$251,0))),NA())</f>
        <v>#N/A</v>
      </c>
      <c r="G61" s="25" t="e">
        <f>IFERROR(IF(AND(ISERROR($E62),ISERROR(INDEX(RestNSAF!C$2:C$251,MATCH(RestNSA!$C61,RestNSAF!$A$2:$A$251,0)))),$E61,INDEX(RestNSAF!C$2:C$251,MATCH(RestNSA!$C61,RestNSAF!$A$2:$A$251,0))),NA())</f>
        <v>#N/A</v>
      </c>
      <c r="H61" s="25" t="e">
        <f>IFERROR(IF(AND(ISERROR($E62),ISERROR(INDEX(RestNSAF!D$2:D$251,MATCH(RestNSA!$C61,RestNSAF!$A$2:$A$251,0)))),$E61,INDEX(RestNSAF!D$2:D$251,MATCH(RestNSA!$C61,RestNSAF!$A$2:$A$251,0))),NA())</f>
        <v>#N/A</v>
      </c>
      <c r="I61" s="25" t="e">
        <f>IFERROR(IF(AND(ISERROR($E62),ISERROR(INDEX(RestNSAF!E$2:E$251,MATCH(RestNSA!$C61,RestNSAF!$A$2:$A$251,0)))),$E61,INDEX(RestNSAF!E$2:E$251,MATCH(RestNSA!$C61,RestNSAF!$A$2:$A$251,0))),NA())</f>
        <v>#N/A</v>
      </c>
      <c r="J61" s="25" t="e">
        <f>IFERROR(IF(AND(ISERROR($E62),ISERROR(INDEX(RestNSAF!F$2:F$251,MATCH(RestNSA!$C61,RestNSAF!$A$2:$A$251,0)))),$E61,INDEX(RestNSAF!F$2:F$251,MATCH(RestNSA!$C61,RestNSAF!$A$2:$A$251,0))),NA())</f>
        <v>#N/A</v>
      </c>
      <c r="V61" s="28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</row>
    <row r="62" spans="1:36" x14ac:dyDescent="0.25">
      <c r="A62" s="23">
        <f t="shared" si="8"/>
        <v>1</v>
      </c>
      <c r="B62" s="23">
        <f t="shared" si="9"/>
        <v>1997</v>
      </c>
      <c r="C62" s="23">
        <v>61</v>
      </c>
      <c r="D62" s="24">
        <v>35431</v>
      </c>
      <c r="E62" s="25">
        <f>IF(ISBLANK(table!H62),NA(),table!H62)</f>
        <v>19316</v>
      </c>
      <c r="F62" s="26" t="e">
        <f>IFERROR(IF(AND(ISERROR($E63),ISERROR(INDEX(RestNSAF!B$2:B$251,MATCH(RestNSA!$C62,RestNSAF!$A$2:$A$251,0)))),$E62,INDEX(RestNSAF!B$2:B$251,MATCH(RestNSA!$C62,RestNSAF!$A$2:$A$251,0))),NA())</f>
        <v>#N/A</v>
      </c>
      <c r="G62" s="25" t="e">
        <f>IFERROR(IF(AND(ISERROR($E63),ISERROR(INDEX(RestNSAF!C$2:C$251,MATCH(RestNSA!$C62,RestNSAF!$A$2:$A$251,0)))),$E62,INDEX(RestNSAF!C$2:C$251,MATCH(RestNSA!$C62,RestNSAF!$A$2:$A$251,0))),NA())</f>
        <v>#N/A</v>
      </c>
      <c r="H62" s="25" t="e">
        <f>IFERROR(IF(AND(ISERROR($E63),ISERROR(INDEX(RestNSAF!D$2:D$251,MATCH(RestNSA!$C62,RestNSAF!$A$2:$A$251,0)))),$E62,INDEX(RestNSAF!D$2:D$251,MATCH(RestNSA!$C62,RestNSAF!$A$2:$A$251,0))),NA())</f>
        <v>#N/A</v>
      </c>
      <c r="I62" s="25" t="e">
        <f>IFERROR(IF(AND(ISERROR($E63),ISERROR(INDEX(RestNSAF!E$2:E$251,MATCH(RestNSA!$C62,RestNSAF!$A$2:$A$251,0)))),$E62,INDEX(RestNSAF!E$2:E$251,MATCH(RestNSA!$C62,RestNSAF!$A$2:$A$251,0))),NA())</f>
        <v>#N/A</v>
      </c>
      <c r="J62" s="25" t="e">
        <f>IFERROR(IF(AND(ISERROR($E63),ISERROR(INDEX(RestNSAF!F$2:F$251,MATCH(RestNSA!$C62,RestNSAF!$A$2:$A$251,0)))),$E62,INDEX(RestNSAF!F$2:F$251,MATCH(RestNSA!$C62,RestNSAF!$A$2:$A$251,0))),NA())</f>
        <v>#N/A</v>
      </c>
      <c r="V62" s="28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</row>
    <row r="63" spans="1:36" x14ac:dyDescent="0.25">
      <c r="A63" s="23">
        <f t="shared" si="8"/>
        <v>2</v>
      </c>
      <c r="B63" s="23">
        <f t="shared" si="9"/>
        <v>1997</v>
      </c>
      <c r="C63" s="23">
        <v>62</v>
      </c>
      <c r="D63" s="24">
        <v>35462</v>
      </c>
      <c r="E63" s="25">
        <f>IF(ISBLANK(table!H63),NA(),table!H63)</f>
        <v>19128</v>
      </c>
      <c r="F63" s="26" t="e">
        <f>IFERROR(IF(AND(ISERROR($E64),ISERROR(INDEX(RestNSAF!B$2:B$251,MATCH(RestNSA!$C63,RestNSAF!$A$2:$A$251,0)))),$E63,INDEX(RestNSAF!B$2:B$251,MATCH(RestNSA!$C63,RestNSAF!$A$2:$A$251,0))),NA())</f>
        <v>#N/A</v>
      </c>
      <c r="G63" s="25" t="e">
        <f>IFERROR(IF(AND(ISERROR($E64),ISERROR(INDEX(RestNSAF!C$2:C$251,MATCH(RestNSA!$C63,RestNSAF!$A$2:$A$251,0)))),$E63,INDEX(RestNSAF!C$2:C$251,MATCH(RestNSA!$C63,RestNSAF!$A$2:$A$251,0))),NA())</f>
        <v>#N/A</v>
      </c>
      <c r="H63" s="25" t="e">
        <f>IFERROR(IF(AND(ISERROR($E64),ISERROR(INDEX(RestNSAF!D$2:D$251,MATCH(RestNSA!$C63,RestNSAF!$A$2:$A$251,0)))),$E63,INDEX(RestNSAF!D$2:D$251,MATCH(RestNSA!$C63,RestNSAF!$A$2:$A$251,0))),NA())</f>
        <v>#N/A</v>
      </c>
      <c r="I63" s="25" t="e">
        <f>IFERROR(IF(AND(ISERROR($E64),ISERROR(INDEX(RestNSAF!E$2:E$251,MATCH(RestNSA!$C63,RestNSAF!$A$2:$A$251,0)))),$E63,INDEX(RestNSAF!E$2:E$251,MATCH(RestNSA!$C63,RestNSAF!$A$2:$A$251,0))),NA())</f>
        <v>#N/A</v>
      </c>
      <c r="J63" s="25" t="e">
        <f>IFERROR(IF(AND(ISERROR($E64),ISERROR(INDEX(RestNSAF!F$2:F$251,MATCH(RestNSA!$C63,RestNSAF!$A$2:$A$251,0)))),$E63,INDEX(RestNSAF!F$2:F$251,MATCH(RestNSA!$C63,RestNSAF!$A$2:$A$251,0))),NA())</f>
        <v>#N/A</v>
      </c>
      <c r="V63" s="28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</row>
    <row r="64" spans="1:36" x14ac:dyDescent="0.25">
      <c r="A64" s="23">
        <f t="shared" si="8"/>
        <v>3</v>
      </c>
      <c r="B64" s="23">
        <f t="shared" si="9"/>
        <v>1997</v>
      </c>
      <c r="C64" s="23">
        <v>63</v>
      </c>
      <c r="D64" s="24">
        <v>35490</v>
      </c>
      <c r="E64" s="25">
        <f>IF(ISBLANK(table!H64),NA(),table!H64)</f>
        <v>21383</v>
      </c>
      <c r="F64" s="26" t="e">
        <f>IFERROR(IF(AND(ISERROR($E65),ISERROR(INDEX(RestNSAF!B$2:B$251,MATCH(RestNSA!$C64,RestNSAF!$A$2:$A$251,0)))),$E64,INDEX(RestNSAF!B$2:B$251,MATCH(RestNSA!$C64,RestNSAF!$A$2:$A$251,0))),NA())</f>
        <v>#N/A</v>
      </c>
      <c r="G64" s="25" t="e">
        <f>IFERROR(IF(AND(ISERROR($E65),ISERROR(INDEX(RestNSAF!C$2:C$251,MATCH(RestNSA!$C64,RestNSAF!$A$2:$A$251,0)))),$E64,INDEX(RestNSAF!C$2:C$251,MATCH(RestNSA!$C64,RestNSAF!$A$2:$A$251,0))),NA())</f>
        <v>#N/A</v>
      </c>
      <c r="H64" s="25" t="e">
        <f>IFERROR(IF(AND(ISERROR($E65),ISERROR(INDEX(RestNSAF!D$2:D$251,MATCH(RestNSA!$C64,RestNSAF!$A$2:$A$251,0)))),$E64,INDEX(RestNSAF!D$2:D$251,MATCH(RestNSA!$C64,RestNSAF!$A$2:$A$251,0))),NA())</f>
        <v>#N/A</v>
      </c>
      <c r="I64" s="25" t="e">
        <f>IFERROR(IF(AND(ISERROR($E65),ISERROR(INDEX(RestNSAF!E$2:E$251,MATCH(RestNSA!$C64,RestNSAF!$A$2:$A$251,0)))),$E64,INDEX(RestNSAF!E$2:E$251,MATCH(RestNSA!$C64,RestNSAF!$A$2:$A$251,0))),NA())</f>
        <v>#N/A</v>
      </c>
      <c r="J64" s="25" t="e">
        <f>IFERROR(IF(AND(ISERROR($E65),ISERROR(INDEX(RestNSAF!F$2:F$251,MATCH(RestNSA!$C64,RestNSAF!$A$2:$A$251,0)))),$E64,INDEX(RestNSAF!F$2:F$251,MATCH(RestNSA!$C64,RestNSAF!$A$2:$A$251,0))),NA())</f>
        <v>#N/A</v>
      </c>
      <c r="V64" s="28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</row>
    <row r="65" spans="1:36" x14ac:dyDescent="0.25">
      <c r="A65" s="23">
        <f t="shared" si="8"/>
        <v>4</v>
      </c>
      <c r="B65" s="23">
        <f t="shared" si="9"/>
        <v>1997</v>
      </c>
      <c r="C65" s="23">
        <v>64</v>
      </c>
      <c r="D65" s="24">
        <v>35521</v>
      </c>
      <c r="E65" s="25">
        <f>IF(ISBLANK(table!H65),NA(),table!H65)</f>
        <v>21110</v>
      </c>
      <c r="F65" s="26" t="e">
        <f>IFERROR(IF(AND(ISERROR($E66),ISERROR(INDEX(RestNSAF!B$2:B$251,MATCH(RestNSA!$C65,RestNSAF!$A$2:$A$251,0)))),$E65,INDEX(RestNSAF!B$2:B$251,MATCH(RestNSA!$C65,RestNSAF!$A$2:$A$251,0))),NA())</f>
        <v>#N/A</v>
      </c>
      <c r="G65" s="25" t="e">
        <f>IFERROR(IF(AND(ISERROR($E66),ISERROR(INDEX(RestNSAF!C$2:C$251,MATCH(RestNSA!$C65,RestNSAF!$A$2:$A$251,0)))),$E65,INDEX(RestNSAF!C$2:C$251,MATCH(RestNSA!$C65,RestNSAF!$A$2:$A$251,0))),NA())</f>
        <v>#N/A</v>
      </c>
      <c r="H65" s="25" t="e">
        <f>IFERROR(IF(AND(ISERROR($E66),ISERROR(INDEX(RestNSAF!D$2:D$251,MATCH(RestNSA!$C65,RestNSAF!$A$2:$A$251,0)))),$E65,INDEX(RestNSAF!D$2:D$251,MATCH(RestNSA!$C65,RestNSAF!$A$2:$A$251,0))),NA())</f>
        <v>#N/A</v>
      </c>
      <c r="I65" s="25" t="e">
        <f>IFERROR(IF(AND(ISERROR($E66),ISERROR(INDEX(RestNSAF!E$2:E$251,MATCH(RestNSA!$C65,RestNSAF!$A$2:$A$251,0)))),$E65,INDEX(RestNSAF!E$2:E$251,MATCH(RestNSA!$C65,RestNSAF!$A$2:$A$251,0))),NA())</f>
        <v>#N/A</v>
      </c>
      <c r="J65" s="25" t="e">
        <f>IFERROR(IF(AND(ISERROR($E66),ISERROR(INDEX(RestNSAF!F$2:F$251,MATCH(RestNSA!$C65,RestNSAF!$A$2:$A$251,0)))),$E65,INDEX(RestNSAF!F$2:F$251,MATCH(RestNSA!$C65,RestNSAF!$A$2:$A$251,0))),NA())</f>
        <v>#N/A</v>
      </c>
      <c r="V65" s="28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</row>
    <row r="66" spans="1:36" x14ac:dyDescent="0.25">
      <c r="A66" s="23">
        <f t="shared" si="8"/>
        <v>5</v>
      </c>
      <c r="B66" s="23">
        <f t="shared" si="9"/>
        <v>1997</v>
      </c>
      <c r="C66" s="23">
        <v>65</v>
      </c>
      <c r="D66" s="24">
        <v>35551</v>
      </c>
      <c r="E66" s="25">
        <f>IF(ISBLANK(table!H66),NA(),table!H66)</f>
        <v>22674</v>
      </c>
      <c r="F66" s="26" t="e">
        <f>IFERROR(IF(AND(ISERROR($E67),ISERROR(INDEX(RestNSAF!B$2:B$251,MATCH(RestNSA!$C66,RestNSAF!$A$2:$A$251,0)))),$E66,INDEX(RestNSAF!B$2:B$251,MATCH(RestNSA!$C66,RestNSAF!$A$2:$A$251,0))),NA())</f>
        <v>#N/A</v>
      </c>
      <c r="G66" s="25" t="e">
        <f>IFERROR(IF(AND(ISERROR($E67),ISERROR(INDEX(RestNSAF!C$2:C$251,MATCH(RestNSA!$C66,RestNSAF!$A$2:$A$251,0)))),$E66,INDEX(RestNSAF!C$2:C$251,MATCH(RestNSA!$C66,RestNSAF!$A$2:$A$251,0))),NA())</f>
        <v>#N/A</v>
      </c>
      <c r="H66" s="25" t="e">
        <f>IFERROR(IF(AND(ISERROR($E67),ISERROR(INDEX(RestNSAF!D$2:D$251,MATCH(RestNSA!$C66,RestNSAF!$A$2:$A$251,0)))),$E66,INDEX(RestNSAF!D$2:D$251,MATCH(RestNSA!$C66,RestNSAF!$A$2:$A$251,0))),NA())</f>
        <v>#N/A</v>
      </c>
      <c r="I66" s="25" t="e">
        <f>IFERROR(IF(AND(ISERROR($E67),ISERROR(INDEX(RestNSAF!E$2:E$251,MATCH(RestNSA!$C66,RestNSAF!$A$2:$A$251,0)))),$E66,INDEX(RestNSAF!E$2:E$251,MATCH(RestNSA!$C66,RestNSAF!$A$2:$A$251,0))),NA())</f>
        <v>#N/A</v>
      </c>
      <c r="J66" s="25" t="e">
        <f>IFERROR(IF(AND(ISERROR($E67),ISERROR(INDEX(RestNSAF!F$2:F$251,MATCH(RestNSA!$C66,RestNSAF!$A$2:$A$251,0)))),$E66,INDEX(RestNSAF!F$2:F$251,MATCH(RestNSA!$C66,RestNSAF!$A$2:$A$251,0))),NA())</f>
        <v>#N/A</v>
      </c>
      <c r="V66" s="28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</row>
    <row r="67" spans="1:36" x14ac:dyDescent="0.25">
      <c r="A67" s="23">
        <f t="shared" ref="A67:A130" si="11">MONTH(D67)</f>
        <v>6</v>
      </c>
      <c r="B67" s="23">
        <f t="shared" ref="B67:B130" si="12">YEAR(D67)</f>
        <v>1997</v>
      </c>
      <c r="C67" s="23">
        <v>66</v>
      </c>
      <c r="D67" s="24">
        <v>35582</v>
      </c>
      <c r="E67" s="25">
        <f>IF(ISBLANK(table!H67),NA(),table!H67)</f>
        <v>21874</v>
      </c>
      <c r="F67" s="26" t="e">
        <f>IFERROR(IF(AND(ISERROR($E68),ISERROR(INDEX(RestNSAF!B$2:B$251,MATCH(RestNSA!$C67,RestNSAF!$A$2:$A$251,0)))),$E67,INDEX(RestNSAF!B$2:B$251,MATCH(RestNSA!$C67,RestNSAF!$A$2:$A$251,0))),NA())</f>
        <v>#N/A</v>
      </c>
      <c r="G67" s="25" t="e">
        <f>IFERROR(IF(AND(ISERROR($E68),ISERROR(INDEX(RestNSAF!C$2:C$251,MATCH(RestNSA!$C67,RestNSAF!$A$2:$A$251,0)))),$E67,INDEX(RestNSAF!C$2:C$251,MATCH(RestNSA!$C67,RestNSAF!$A$2:$A$251,0))),NA())</f>
        <v>#N/A</v>
      </c>
      <c r="H67" s="25" t="e">
        <f>IFERROR(IF(AND(ISERROR($E68),ISERROR(INDEX(RestNSAF!D$2:D$251,MATCH(RestNSA!$C67,RestNSAF!$A$2:$A$251,0)))),$E67,INDEX(RestNSAF!D$2:D$251,MATCH(RestNSA!$C67,RestNSAF!$A$2:$A$251,0))),NA())</f>
        <v>#N/A</v>
      </c>
      <c r="I67" s="25" t="e">
        <f>IFERROR(IF(AND(ISERROR($E68),ISERROR(INDEX(RestNSAF!E$2:E$251,MATCH(RestNSA!$C67,RestNSAF!$A$2:$A$251,0)))),$E67,INDEX(RestNSAF!E$2:E$251,MATCH(RestNSA!$C67,RestNSAF!$A$2:$A$251,0))),NA())</f>
        <v>#N/A</v>
      </c>
      <c r="J67" s="25" t="e">
        <f>IFERROR(IF(AND(ISERROR($E68),ISERROR(INDEX(RestNSAF!F$2:F$251,MATCH(RestNSA!$C67,RestNSAF!$A$2:$A$251,0)))),$E67,INDEX(RestNSAF!F$2:F$251,MATCH(RestNSA!$C67,RestNSAF!$A$2:$A$251,0))),NA())</f>
        <v>#N/A</v>
      </c>
      <c r="V67" s="28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</row>
    <row r="68" spans="1:36" x14ac:dyDescent="0.25">
      <c r="A68" s="23">
        <f t="shared" si="11"/>
        <v>7</v>
      </c>
      <c r="B68" s="23">
        <f t="shared" si="12"/>
        <v>1997</v>
      </c>
      <c r="C68" s="23">
        <v>67</v>
      </c>
      <c r="D68" s="24">
        <v>35612</v>
      </c>
      <c r="E68" s="25">
        <f>IF(ISBLANK(table!H68),NA(),table!H68)</f>
        <v>22665</v>
      </c>
      <c r="F68" s="26" t="e">
        <f>IFERROR(IF(AND(ISERROR($E69),ISERROR(INDEX(RestNSAF!B$2:B$251,MATCH(RestNSA!$C68,RestNSAF!$A$2:$A$251,0)))),$E68,INDEX(RestNSAF!B$2:B$251,MATCH(RestNSA!$C68,RestNSAF!$A$2:$A$251,0))),NA())</f>
        <v>#N/A</v>
      </c>
      <c r="G68" s="25" t="e">
        <f>IFERROR(IF(AND(ISERROR($E69),ISERROR(INDEX(RestNSAF!C$2:C$251,MATCH(RestNSA!$C68,RestNSAF!$A$2:$A$251,0)))),$E68,INDEX(RestNSAF!C$2:C$251,MATCH(RestNSA!$C68,RestNSAF!$A$2:$A$251,0))),NA())</f>
        <v>#N/A</v>
      </c>
      <c r="H68" s="25" t="e">
        <f>IFERROR(IF(AND(ISERROR($E69),ISERROR(INDEX(RestNSAF!D$2:D$251,MATCH(RestNSA!$C68,RestNSAF!$A$2:$A$251,0)))),$E68,INDEX(RestNSAF!D$2:D$251,MATCH(RestNSA!$C68,RestNSAF!$A$2:$A$251,0))),NA())</f>
        <v>#N/A</v>
      </c>
      <c r="I68" s="25" t="e">
        <f>IFERROR(IF(AND(ISERROR($E69),ISERROR(INDEX(RestNSAF!E$2:E$251,MATCH(RestNSA!$C68,RestNSAF!$A$2:$A$251,0)))),$E68,INDEX(RestNSAF!E$2:E$251,MATCH(RestNSA!$C68,RestNSAF!$A$2:$A$251,0))),NA())</f>
        <v>#N/A</v>
      </c>
      <c r="J68" s="25" t="e">
        <f>IFERROR(IF(AND(ISERROR($E69),ISERROR(INDEX(RestNSAF!F$2:F$251,MATCH(RestNSA!$C68,RestNSAF!$A$2:$A$251,0)))),$E68,INDEX(RestNSAF!F$2:F$251,MATCH(RestNSA!$C68,RestNSAF!$A$2:$A$251,0))),NA())</f>
        <v>#N/A</v>
      </c>
      <c r="V68" s="28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</row>
    <row r="69" spans="1:36" x14ac:dyDescent="0.25">
      <c r="A69" s="23">
        <f t="shared" si="11"/>
        <v>8</v>
      </c>
      <c r="B69" s="23">
        <f t="shared" si="12"/>
        <v>1997</v>
      </c>
      <c r="C69" s="23">
        <v>68</v>
      </c>
      <c r="D69" s="24">
        <v>35643</v>
      </c>
      <c r="E69" s="25">
        <f>IF(ISBLANK(table!H69),NA(),table!H69)</f>
        <v>23300</v>
      </c>
      <c r="F69" s="26" t="e">
        <f>IFERROR(IF(AND(ISERROR($E70),ISERROR(INDEX(RestNSAF!B$2:B$251,MATCH(RestNSA!$C69,RestNSAF!$A$2:$A$251,0)))),$E69,INDEX(RestNSAF!B$2:B$251,MATCH(RestNSA!$C69,RestNSAF!$A$2:$A$251,0))),NA())</f>
        <v>#N/A</v>
      </c>
      <c r="G69" s="25" t="e">
        <f>IFERROR(IF(AND(ISERROR($E70),ISERROR(INDEX(RestNSAF!C$2:C$251,MATCH(RestNSA!$C69,RestNSAF!$A$2:$A$251,0)))),$E69,INDEX(RestNSAF!C$2:C$251,MATCH(RestNSA!$C69,RestNSAF!$A$2:$A$251,0))),NA())</f>
        <v>#N/A</v>
      </c>
      <c r="H69" s="25" t="e">
        <f>IFERROR(IF(AND(ISERROR($E70),ISERROR(INDEX(RestNSAF!D$2:D$251,MATCH(RestNSA!$C69,RestNSAF!$A$2:$A$251,0)))),$E69,INDEX(RestNSAF!D$2:D$251,MATCH(RestNSA!$C69,RestNSAF!$A$2:$A$251,0))),NA())</f>
        <v>#N/A</v>
      </c>
      <c r="I69" s="25" t="e">
        <f>IFERROR(IF(AND(ISERROR($E70),ISERROR(INDEX(RestNSAF!E$2:E$251,MATCH(RestNSA!$C69,RestNSAF!$A$2:$A$251,0)))),$E69,INDEX(RestNSAF!E$2:E$251,MATCH(RestNSA!$C69,RestNSAF!$A$2:$A$251,0))),NA())</f>
        <v>#N/A</v>
      </c>
      <c r="J69" s="25" t="e">
        <f>IFERROR(IF(AND(ISERROR($E70),ISERROR(INDEX(RestNSAF!F$2:F$251,MATCH(RestNSA!$C69,RestNSAF!$A$2:$A$251,0)))),$E69,INDEX(RestNSAF!F$2:F$251,MATCH(RestNSA!$C69,RestNSAF!$A$2:$A$251,0))),NA())</f>
        <v>#N/A</v>
      </c>
      <c r="V69" s="28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</row>
    <row r="70" spans="1:36" x14ac:dyDescent="0.25">
      <c r="A70" s="23">
        <f t="shared" si="11"/>
        <v>9</v>
      </c>
      <c r="B70" s="23">
        <f t="shared" si="12"/>
        <v>1997</v>
      </c>
      <c r="C70" s="23">
        <v>69</v>
      </c>
      <c r="D70" s="24">
        <v>35674</v>
      </c>
      <c r="E70" s="25">
        <f>IF(ISBLANK(table!H70),NA(),table!H70)</f>
        <v>21392</v>
      </c>
      <c r="F70" s="26" t="e">
        <f>IFERROR(IF(AND(ISERROR($E71),ISERROR(INDEX(RestNSAF!B$2:B$251,MATCH(RestNSA!$C70,RestNSAF!$A$2:$A$251,0)))),$E70,INDEX(RestNSAF!B$2:B$251,MATCH(RestNSA!$C70,RestNSAF!$A$2:$A$251,0))),NA())</f>
        <v>#N/A</v>
      </c>
      <c r="G70" s="25" t="e">
        <f>IFERROR(IF(AND(ISERROR($E71),ISERROR(INDEX(RestNSAF!C$2:C$251,MATCH(RestNSA!$C70,RestNSAF!$A$2:$A$251,0)))),$E70,INDEX(RestNSAF!C$2:C$251,MATCH(RestNSA!$C70,RestNSAF!$A$2:$A$251,0))),NA())</f>
        <v>#N/A</v>
      </c>
      <c r="H70" s="25" t="e">
        <f>IFERROR(IF(AND(ISERROR($E71),ISERROR(INDEX(RestNSAF!D$2:D$251,MATCH(RestNSA!$C70,RestNSAF!$A$2:$A$251,0)))),$E70,INDEX(RestNSAF!D$2:D$251,MATCH(RestNSA!$C70,RestNSAF!$A$2:$A$251,0))),NA())</f>
        <v>#N/A</v>
      </c>
      <c r="I70" s="25" t="e">
        <f>IFERROR(IF(AND(ISERROR($E71),ISERROR(INDEX(RestNSAF!E$2:E$251,MATCH(RestNSA!$C70,RestNSAF!$A$2:$A$251,0)))),$E70,INDEX(RestNSAF!E$2:E$251,MATCH(RestNSA!$C70,RestNSAF!$A$2:$A$251,0))),NA())</f>
        <v>#N/A</v>
      </c>
      <c r="J70" s="25" t="e">
        <f>IFERROR(IF(AND(ISERROR($E71),ISERROR(INDEX(RestNSAF!F$2:F$251,MATCH(RestNSA!$C70,RestNSAF!$A$2:$A$251,0)))),$E70,INDEX(RestNSAF!F$2:F$251,MATCH(RestNSA!$C70,RestNSAF!$A$2:$A$251,0))),NA())</f>
        <v>#N/A</v>
      </c>
      <c r="V70" s="28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</row>
    <row r="71" spans="1:36" x14ac:dyDescent="0.25">
      <c r="A71" s="23">
        <f t="shared" si="11"/>
        <v>10</v>
      </c>
      <c r="B71" s="23">
        <f t="shared" si="12"/>
        <v>1997</v>
      </c>
      <c r="C71" s="23">
        <v>70</v>
      </c>
      <c r="D71" s="24">
        <v>35704</v>
      </c>
      <c r="E71" s="25">
        <f>IF(ISBLANK(table!H71),NA(),table!H71)</f>
        <v>22106</v>
      </c>
      <c r="F71" s="26" t="e">
        <f>IFERROR(IF(AND(ISERROR($E72),ISERROR(INDEX(RestNSAF!B$2:B$251,MATCH(RestNSA!$C71,RestNSAF!$A$2:$A$251,0)))),$E71,INDEX(RestNSAF!B$2:B$251,MATCH(RestNSA!$C71,RestNSAF!$A$2:$A$251,0))),NA())</f>
        <v>#N/A</v>
      </c>
      <c r="G71" s="25" t="e">
        <f>IFERROR(IF(AND(ISERROR($E72),ISERROR(INDEX(RestNSAF!C$2:C$251,MATCH(RestNSA!$C71,RestNSAF!$A$2:$A$251,0)))),$E71,INDEX(RestNSAF!C$2:C$251,MATCH(RestNSA!$C71,RestNSAF!$A$2:$A$251,0))),NA())</f>
        <v>#N/A</v>
      </c>
      <c r="H71" s="25" t="e">
        <f>IFERROR(IF(AND(ISERROR($E72),ISERROR(INDEX(RestNSAF!D$2:D$251,MATCH(RestNSA!$C71,RestNSAF!$A$2:$A$251,0)))),$E71,INDEX(RestNSAF!D$2:D$251,MATCH(RestNSA!$C71,RestNSAF!$A$2:$A$251,0))),NA())</f>
        <v>#N/A</v>
      </c>
      <c r="I71" s="25" t="e">
        <f>IFERROR(IF(AND(ISERROR($E72),ISERROR(INDEX(RestNSAF!E$2:E$251,MATCH(RestNSA!$C71,RestNSAF!$A$2:$A$251,0)))),$E71,INDEX(RestNSAF!E$2:E$251,MATCH(RestNSA!$C71,RestNSAF!$A$2:$A$251,0))),NA())</f>
        <v>#N/A</v>
      </c>
      <c r="J71" s="25" t="e">
        <f>IFERROR(IF(AND(ISERROR($E72),ISERROR(INDEX(RestNSAF!F$2:F$251,MATCH(RestNSA!$C71,RestNSAF!$A$2:$A$251,0)))),$E71,INDEX(RestNSAF!F$2:F$251,MATCH(RestNSA!$C71,RestNSAF!$A$2:$A$251,0))),NA())</f>
        <v>#N/A</v>
      </c>
      <c r="V71" s="28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</row>
    <row r="72" spans="1:36" x14ac:dyDescent="0.25">
      <c r="A72" s="23">
        <f t="shared" si="11"/>
        <v>11</v>
      </c>
      <c r="B72" s="23">
        <f t="shared" si="12"/>
        <v>1997</v>
      </c>
      <c r="C72" s="23">
        <v>71</v>
      </c>
      <c r="D72" s="24">
        <v>35735</v>
      </c>
      <c r="E72" s="25">
        <f>IF(ISBLANK(table!H72),NA(),table!H72)</f>
        <v>20751</v>
      </c>
      <c r="F72" s="26" t="e">
        <f>IFERROR(IF(AND(ISERROR($E73),ISERROR(INDEX(RestNSAF!B$2:B$251,MATCH(RestNSA!$C72,RestNSAF!$A$2:$A$251,0)))),$E72,INDEX(RestNSAF!B$2:B$251,MATCH(RestNSA!$C72,RestNSAF!$A$2:$A$251,0))),NA())</f>
        <v>#N/A</v>
      </c>
      <c r="G72" s="25" t="e">
        <f>IFERROR(IF(AND(ISERROR($E73),ISERROR(INDEX(RestNSAF!C$2:C$251,MATCH(RestNSA!$C72,RestNSAF!$A$2:$A$251,0)))),$E72,INDEX(RestNSAF!C$2:C$251,MATCH(RestNSA!$C72,RestNSAF!$A$2:$A$251,0))),NA())</f>
        <v>#N/A</v>
      </c>
      <c r="H72" s="25" t="e">
        <f>IFERROR(IF(AND(ISERROR($E73),ISERROR(INDEX(RestNSAF!D$2:D$251,MATCH(RestNSA!$C72,RestNSAF!$A$2:$A$251,0)))),$E72,INDEX(RestNSAF!D$2:D$251,MATCH(RestNSA!$C72,RestNSAF!$A$2:$A$251,0))),NA())</f>
        <v>#N/A</v>
      </c>
      <c r="I72" s="25" t="e">
        <f>IFERROR(IF(AND(ISERROR($E73),ISERROR(INDEX(RestNSAF!E$2:E$251,MATCH(RestNSA!$C72,RestNSAF!$A$2:$A$251,0)))),$E72,INDEX(RestNSAF!E$2:E$251,MATCH(RestNSA!$C72,RestNSAF!$A$2:$A$251,0))),NA())</f>
        <v>#N/A</v>
      </c>
      <c r="J72" s="25" t="e">
        <f>IFERROR(IF(AND(ISERROR($E73),ISERROR(INDEX(RestNSAF!F$2:F$251,MATCH(RestNSA!$C72,RestNSAF!$A$2:$A$251,0)))),$E72,INDEX(RestNSAF!F$2:F$251,MATCH(RestNSA!$C72,RestNSAF!$A$2:$A$251,0))),NA())</f>
        <v>#N/A</v>
      </c>
      <c r="V72" s="28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</row>
    <row r="73" spans="1:36" x14ac:dyDescent="0.25">
      <c r="A73" s="23">
        <f t="shared" si="11"/>
        <v>12</v>
      </c>
      <c r="B73" s="23">
        <f t="shared" si="12"/>
        <v>1997</v>
      </c>
      <c r="C73" s="23">
        <v>72</v>
      </c>
      <c r="D73" s="24">
        <v>35765</v>
      </c>
      <c r="E73" s="25">
        <f>IF(ISBLANK(table!H73),NA(),table!H73)</f>
        <v>21665</v>
      </c>
      <c r="F73" s="26" t="e">
        <f>IFERROR(IF(AND(ISERROR($E74),ISERROR(INDEX(RestNSAF!B$2:B$251,MATCH(RestNSA!$C73,RestNSAF!$A$2:$A$251,0)))),$E73,INDEX(RestNSAF!B$2:B$251,MATCH(RestNSA!$C73,RestNSAF!$A$2:$A$251,0))),NA())</f>
        <v>#N/A</v>
      </c>
      <c r="G73" s="25" t="e">
        <f>IFERROR(IF(AND(ISERROR($E74),ISERROR(INDEX(RestNSAF!C$2:C$251,MATCH(RestNSA!$C73,RestNSAF!$A$2:$A$251,0)))),$E73,INDEX(RestNSAF!C$2:C$251,MATCH(RestNSA!$C73,RestNSAF!$A$2:$A$251,0))),NA())</f>
        <v>#N/A</v>
      </c>
      <c r="H73" s="25" t="e">
        <f>IFERROR(IF(AND(ISERROR($E74),ISERROR(INDEX(RestNSAF!D$2:D$251,MATCH(RestNSA!$C73,RestNSAF!$A$2:$A$251,0)))),$E73,INDEX(RestNSAF!D$2:D$251,MATCH(RestNSA!$C73,RestNSAF!$A$2:$A$251,0))),NA())</f>
        <v>#N/A</v>
      </c>
      <c r="I73" s="25" t="e">
        <f>IFERROR(IF(AND(ISERROR($E74),ISERROR(INDEX(RestNSAF!E$2:E$251,MATCH(RestNSA!$C73,RestNSAF!$A$2:$A$251,0)))),$E73,INDEX(RestNSAF!E$2:E$251,MATCH(RestNSA!$C73,RestNSAF!$A$2:$A$251,0))),NA())</f>
        <v>#N/A</v>
      </c>
      <c r="J73" s="25" t="e">
        <f>IFERROR(IF(AND(ISERROR($E74),ISERROR(INDEX(RestNSAF!F$2:F$251,MATCH(RestNSA!$C73,RestNSAF!$A$2:$A$251,0)))),$E73,INDEX(RestNSAF!F$2:F$251,MATCH(RestNSA!$C73,RestNSAF!$A$2:$A$251,0))),NA())</f>
        <v>#N/A</v>
      </c>
      <c r="V73" s="28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</row>
    <row r="74" spans="1:36" x14ac:dyDescent="0.25">
      <c r="A74" s="23">
        <f t="shared" si="11"/>
        <v>1</v>
      </c>
      <c r="B74" s="23">
        <f t="shared" si="12"/>
        <v>1998</v>
      </c>
      <c r="C74" s="23">
        <v>73</v>
      </c>
      <c r="D74" s="24">
        <v>35796</v>
      </c>
      <c r="E74" s="25">
        <f>IF(ISBLANK(table!H74),NA(),table!H74)</f>
        <v>20408</v>
      </c>
      <c r="F74" s="26" t="e">
        <f>IFERROR(IF(AND(ISERROR($E75),ISERROR(INDEX(RestNSAF!B$2:B$251,MATCH(RestNSA!$C74,RestNSAF!$A$2:$A$251,0)))),$E74,INDEX(RestNSAF!B$2:B$251,MATCH(RestNSA!$C74,RestNSAF!$A$2:$A$251,0))),NA())</f>
        <v>#N/A</v>
      </c>
      <c r="G74" s="25" t="e">
        <f>IFERROR(IF(AND(ISERROR($E75),ISERROR(INDEX(RestNSAF!C$2:C$251,MATCH(RestNSA!$C74,RestNSAF!$A$2:$A$251,0)))),$E74,INDEX(RestNSAF!C$2:C$251,MATCH(RestNSA!$C74,RestNSAF!$A$2:$A$251,0))),NA())</f>
        <v>#N/A</v>
      </c>
      <c r="H74" s="25" t="e">
        <f>IFERROR(IF(AND(ISERROR($E75),ISERROR(INDEX(RestNSAF!D$2:D$251,MATCH(RestNSA!$C74,RestNSAF!$A$2:$A$251,0)))),$E74,INDEX(RestNSAF!D$2:D$251,MATCH(RestNSA!$C74,RestNSAF!$A$2:$A$251,0))),NA())</f>
        <v>#N/A</v>
      </c>
      <c r="I74" s="25" t="e">
        <f>IFERROR(IF(AND(ISERROR($E75),ISERROR(INDEX(RestNSAF!E$2:E$251,MATCH(RestNSA!$C74,RestNSAF!$A$2:$A$251,0)))),$E74,INDEX(RestNSAF!E$2:E$251,MATCH(RestNSA!$C74,RestNSAF!$A$2:$A$251,0))),NA())</f>
        <v>#N/A</v>
      </c>
      <c r="J74" s="25" t="e">
        <f>IFERROR(IF(AND(ISERROR($E75),ISERROR(INDEX(RestNSAF!F$2:F$251,MATCH(RestNSA!$C74,RestNSAF!$A$2:$A$251,0)))),$E74,INDEX(RestNSAF!F$2:F$251,MATCH(RestNSA!$C74,RestNSAF!$A$2:$A$251,0))),NA())</f>
        <v>#N/A</v>
      </c>
      <c r="V74" s="28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</row>
    <row r="75" spans="1:36" x14ac:dyDescent="0.25">
      <c r="A75" s="23">
        <f t="shared" si="11"/>
        <v>2</v>
      </c>
      <c r="B75" s="23">
        <f t="shared" si="12"/>
        <v>1998</v>
      </c>
      <c r="C75" s="23">
        <v>74</v>
      </c>
      <c r="D75" s="24">
        <v>35827</v>
      </c>
      <c r="E75" s="25">
        <f>IF(ISBLANK(table!H75),NA(),table!H75)</f>
        <v>20096</v>
      </c>
      <c r="F75" s="26" t="e">
        <f>IFERROR(IF(AND(ISERROR($E76),ISERROR(INDEX(RestNSAF!B$2:B$251,MATCH(RestNSA!$C75,RestNSAF!$A$2:$A$251,0)))),$E75,INDEX(RestNSAF!B$2:B$251,MATCH(RestNSA!$C75,RestNSAF!$A$2:$A$251,0))),NA())</f>
        <v>#N/A</v>
      </c>
      <c r="G75" s="25" t="e">
        <f>IFERROR(IF(AND(ISERROR($E76),ISERROR(INDEX(RestNSAF!C$2:C$251,MATCH(RestNSA!$C75,RestNSAF!$A$2:$A$251,0)))),$E75,INDEX(RestNSAF!C$2:C$251,MATCH(RestNSA!$C75,RestNSAF!$A$2:$A$251,0))),NA())</f>
        <v>#N/A</v>
      </c>
      <c r="H75" s="25" t="e">
        <f>IFERROR(IF(AND(ISERROR($E76),ISERROR(INDEX(RestNSAF!D$2:D$251,MATCH(RestNSA!$C75,RestNSAF!$A$2:$A$251,0)))),$E75,INDEX(RestNSAF!D$2:D$251,MATCH(RestNSA!$C75,RestNSAF!$A$2:$A$251,0))),NA())</f>
        <v>#N/A</v>
      </c>
      <c r="I75" s="25" t="e">
        <f>IFERROR(IF(AND(ISERROR($E76),ISERROR(INDEX(RestNSAF!E$2:E$251,MATCH(RestNSA!$C75,RestNSAF!$A$2:$A$251,0)))),$E75,INDEX(RestNSAF!E$2:E$251,MATCH(RestNSA!$C75,RestNSAF!$A$2:$A$251,0))),NA())</f>
        <v>#N/A</v>
      </c>
      <c r="J75" s="25" t="e">
        <f>IFERROR(IF(AND(ISERROR($E76),ISERROR(INDEX(RestNSAF!F$2:F$251,MATCH(RestNSA!$C75,RestNSAF!$A$2:$A$251,0)))),$E75,INDEX(RestNSAF!F$2:F$251,MATCH(RestNSA!$C75,RestNSAF!$A$2:$A$251,0))),NA())</f>
        <v>#N/A</v>
      </c>
      <c r="V75" s="28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</row>
    <row r="76" spans="1:36" x14ac:dyDescent="0.25">
      <c r="A76" s="23">
        <f t="shared" si="11"/>
        <v>3</v>
      </c>
      <c r="B76" s="23">
        <f t="shared" si="12"/>
        <v>1998</v>
      </c>
      <c r="C76" s="23">
        <v>75</v>
      </c>
      <c r="D76" s="24">
        <v>35855</v>
      </c>
      <c r="E76" s="25">
        <f>IF(ISBLANK(table!H76),NA(),table!H76)</f>
        <v>22340</v>
      </c>
      <c r="F76" s="26" t="e">
        <f>IFERROR(IF(AND(ISERROR($E77),ISERROR(INDEX(RestNSAF!B$2:B$251,MATCH(RestNSA!$C76,RestNSAF!$A$2:$A$251,0)))),$E76,INDEX(RestNSAF!B$2:B$251,MATCH(RestNSA!$C76,RestNSAF!$A$2:$A$251,0))),NA())</f>
        <v>#N/A</v>
      </c>
      <c r="G76" s="25" t="e">
        <f>IFERROR(IF(AND(ISERROR($E77),ISERROR(INDEX(RestNSAF!C$2:C$251,MATCH(RestNSA!$C76,RestNSAF!$A$2:$A$251,0)))),$E76,INDEX(RestNSAF!C$2:C$251,MATCH(RestNSA!$C76,RestNSAF!$A$2:$A$251,0))),NA())</f>
        <v>#N/A</v>
      </c>
      <c r="H76" s="25" t="e">
        <f>IFERROR(IF(AND(ISERROR($E77),ISERROR(INDEX(RestNSAF!D$2:D$251,MATCH(RestNSA!$C76,RestNSAF!$A$2:$A$251,0)))),$E76,INDEX(RestNSAF!D$2:D$251,MATCH(RestNSA!$C76,RestNSAF!$A$2:$A$251,0))),NA())</f>
        <v>#N/A</v>
      </c>
      <c r="I76" s="25" t="e">
        <f>IFERROR(IF(AND(ISERROR($E77),ISERROR(INDEX(RestNSAF!E$2:E$251,MATCH(RestNSA!$C76,RestNSAF!$A$2:$A$251,0)))),$E76,INDEX(RestNSAF!E$2:E$251,MATCH(RestNSA!$C76,RestNSAF!$A$2:$A$251,0))),NA())</f>
        <v>#N/A</v>
      </c>
      <c r="J76" s="25" t="e">
        <f>IFERROR(IF(AND(ISERROR($E77),ISERROR(INDEX(RestNSAF!F$2:F$251,MATCH(RestNSA!$C76,RestNSAF!$A$2:$A$251,0)))),$E76,INDEX(RestNSAF!F$2:F$251,MATCH(RestNSA!$C76,RestNSAF!$A$2:$A$251,0))),NA())</f>
        <v>#N/A</v>
      </c>
      <c r="V76" s="28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</row>
    <row r="77" spans="1:36" x14ac:dyDescent="0.25">
      <c r="A77" s="23">
        <f t="shared" si="11"/>
        <v>4</v>
      </c>
      <c r="B77" s="23">
        <f t="shared" si="12"/>
        <v>1998</v>
      </c>
      <c r="C77" s="23">
        <v>76</v>
      </c>
      <c r="D77" s="24">
        <v>35886</v>
      </c>
      <c r="E77" s="25">
        <f>IF(ISBLANK(table!H77),NA(),table!H77)</f>
        <v>22241</v>
      </c>
      <c r="F77" s="26" t="e">
        <f>IFERROR(IF(AND(ISERROR($E78),ISERROR(INDEX(RestNSAF!B$2:B$251,MATCH(RestNSA!$C77,RestNSAF!$A$2:$A$251,0)))),$E77,INDEX(RestNSAF!B$2:B$251,MATCH(RestNSA!$C77,RestNSAF!$A$2:$A$251,0))),NA())</f>
        <v>#N/A</v>
      </c>
      <c r="G77" s="25" t="e">
        <f>IFERROR(IF(AND(ISERROR($E78),ISERROR(INDEX(RestNSAF!C$2:C$251,MATCH(RestNSA!$C77,RestNSAF!$A$2:$A$251,0)))),$E77,INDEX(RestNSAF!C$2:C$251,MATCH(RestNSA!$C77,RestNSAF!$A$2:$A$251,0))),NA())</f>
        <v>#N/A</v>
      </c>
      <c r="H77" s="25" t="e">
        <f>IFERROR(IF(AND(ISERROR($E78),ISERROR(INDEX(RestNSAF!D$2:D$251,MATCH(RestNSA!$C77,RestNSAF!$A$2:$A$251,0)))),$E77,INDEX(RestNSAF!D$2:D$251,MATCH(RestNSA!$C77,RestNSAF!$A$2:$A$251,0))),NA())</f>
        <v>#N/A</v>
      </c>
      <c r="I77" s="25" t="e">
        <f>IFERROR(IF(AND(ISERROR($E78),ISERROR(INDEX(RestNSAF!E$2:E$251,MATCH(RestNSA!$C77,RestNSAF!$A$2:$A$251,0)))),$E77,INDEX(RestNSAF!E$2:E$251,MATCH(RestNSA!$C77,RestNSAF!$A$2:$A$251,0))),NA())</f>
        <v>#N/A</v>
      </c>
      <c r="J77" s="25" t="e">
        <f>IFERROR(IF(AND(ISERROR($E78),ISERROR(INDEX(RestNSAF!F$2:F$251,MATCH(RestNSA!$C77,RestNSAF!$A$2:$A$251,0)))),$E77,INDEX(RestNSAF!F$2:F$251,MATCH(RestNSA!$C77,RestNSAF!$A$2:$A$251,0))),NA())</f>
        <v>#N/A</v>
      </c>
      <c r="V77" s="28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</row>
    <row r="78" spans="1:36" x14ac:dyDescent="0.25">
      <c r="A78" s="23">
        <f t="shared" si="11"/>
        <v>5</v>
      </c>
      <c r="B78" s="23">
        <f t="shared" si="12"/>
        <v>1998</v>
      </c>
      <c r="C78" s="23">
        <v>77</v>
      </c>
      <c r="D78" s="24">
        <v>35916</v>
      </c>
      <c r="E78" s="25">
        <f>IF(ISBLANK(table!H78),NA(),table!H78)</f>
        <v>23872</v>
      </c>
      <c r="F78" s="26" t="e">
        <f>IFERROR(IF(AND(ISERROR($E79),ISERROR(INDEX(RestNSAF!B$2:B$251,MATCH(RestNSA!$C78,RestNSAF!$A$2:$A$251,0)))),$E78,INDEX(RestNSAF!B$2:B$251,MATCH(RestNSA!$C78,RestNSAF!$A$2:$A$251,0))),NA())</f>
        <v>#N/A</v>
      </c>
      <c r="G78" s="25" t="e">
        <f>IFERROR(IF(AND(ISERROR($E79),ISERROR(INDEX(RestNSAF!C$2:C$251,MATCH(RestNSA!$C78,RestNSAF!$A$2:$A$251,0)))),$E78,INDEX(RestNSAF!C$2:C$251,MATCH(RestNSA!$C78,RestNSAF!$A$2:$A$251,0))),NA())</f>
        <v>#N/A</v>
      </c>
      <c r="H78" s="25" t="e">
        <f>IFERROR(IF(AND(ISERROR($E79),ISERROR(INDEX(RestNSAF!D$2:D$251,MATCH(RestNSA!$C78,RestNSAF!$A$2:$A$251,0)))),$E78,INDEX(RestNSAF!D$2:D$251,MATCH(RestNSA!$C78,RestNSAF!$A$2:$A$251,0))),NA())</f>
        <v>#N/A</v>
      </c>
      <c r="I78" s="25" t="e">
        <f>IFERROR(IF(AND(ISERROR($E79),ISERROR(INDEX(RestNSAF!E$2:E$251,MATCH(RestNSA!$C78,RestNSAF!$A$2:$A$251,0)))),$E78,INDEX(RestNSAF!E$2:E$251,MATCH(RestNSA!$C78,RestNSAF!$A$2:$A$251,0))),NA())</f>
        <v>#N/A</v>
      </c>
      <c r="J78" s="25" t="e">
        <f>IFERROR(IF(AND(ISERROR($E79),ISERROR(INDEX(RestNSAF!F$2:F$251,MATCH(RestNSA!$C78,RestNSAF!$A$2:$A$251,0)))),$E78,INDEX(RestNSAF!F$2:F$251,MATCH(RestNSA!$C78,RestNSAF!$A$2:$A$251,0))),NA())</f>
        <v>#N/A</v>
      </c>
      <c r="V78" s="28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</row>
    <row r="79" spans="1:36" x14ac:dyDescent="0.25">
      <c r="A79" s="23">
        <f t="shared" si="11"/>
        <v>6</v>
      </c>
      <c r="B79" s="23">
        <f t="shared" si="12"/>
        <v>1998</v>
      </c>
      <c r="C79" s="23">
        <v>78</v>
      </c>
      <c r="D79" s="24">
        <v>35947</v>
      </c>
      <c r="E79" s="25">
        <f>IF(ISBLANK(table!H79),NA(),table!H79)</f>
        <v>23200</v>
      </c>
      <c r="F79" s="26" t="e">
        <f>IFERROR(IF(AND(ISERROR($E80),ISERROR(INDEX(RestNSAF!B$2:B$251,MATCH(RestNSA!$C79,RestNSAF!$A$2:$A$251,0)))),$E79,INDEX(RestNSAF!B$2:B$251,MATCH(RestNSA!$C79,RestNSAF!$A$2:$A$251,0))),NA())</f>
        <v>#N/A</v>
      </c>
      <c r="G79" s="25" t="e">
        <f>IFERROR(IF(AND(ISERROR($E80),ISERROR(INDEX(RestNSAF!C$2:C$251,MATCH(RestNSA!$C79,RestNSAF!$A$2:$A$251,0)))),$E79,INDEX(RestNSAF!C$2:C$251,MATCH(RestNSA!$C79,RestNSAF!$A$2:$A$251,0))),NA())</f>
        <v>#N/A</v>
      </c>
      <c r="H79" s="25" t="e">
        <f>IFERROR(IF(AND(ISERROR($E80),ISERROR(INDEX(RestNSAF!D$2:D$251,MATCH(RestNSA!$C79,RestNSAF!$A$2:$A$251,0)))),$E79,INDEX(RestNSAF!D$2:D$251,MATCH(RestNSA!$C79,RestNSAF!$A$2:$A$251,0))),NA())</f>
        <v>#N/A</v>
      </c>
      <c r="I79" s="25" t="e">
        <f>IFERROR(IF(AND(ISERROR($E80),ISERROR(INDEX(RestNSAF!E$2:E$251,MATCH(RestNSA!$C79,RestNSAF!$A$2:$A$251,0)))),$E79,INDEX(RestNSAF!E$2:E$251,MATCH(RestNSA!$C79,RestNSAF!$A$2:$A$251,0))),NA())</f>
        <v>#N/A</v>
      </c>
      <c r="J79" s="25" t="e">
        <f>IFERROR(IF(AND(ISERROR($E80),ISERROR(INDEX(RestNSAF!F$2:F$251,MATCH(RestNSA!$C79,RestNSAF!$A$2:$A$251,0)))),$E79,INDEX(RestNSAF!F$2:F$251,MATCH(RestNSA!$C79,RestNSAF!$A$2:$A$251,0))),NA())</f>
        <v>#N/A</v>
      </c>
      <c r="V79" s="28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</row>
    <row r="80" spans="1:36" x14ac:dyDescent="0.25">
      <c r="A80" s="23">
        <f t="shared" si="11"/>
        <v>7</v>
      </c>
      <c r="B80" s="23">
        <f t="shared" si="12"/>
        <v>1998</v>
      </c>
      <c r="C80" s="23">
        <v>79</v>
      </c>
      <c r="D80" s="24">
        <v>35977</v>
      </c>
      <c r="E80" s="25">
        <f>IF(ISBLANK(table!H80),NA(),table!H80)</f>
        <v>23744</v>
      </c>
      <c r="F80" s="26" t="e">
        <f>IFERROR(IF(AND(ISERROR($E81),ISERROR(INDEX(RestNSAF!B$2:B$251,MATCH(RestNSA!$C80,RestNSAF!$A$2:$A$251,0)))),$E80,INDEX(RestNSAF!B$2:B$251,MATCH(RestNSA!$C80,RestNSAF!$A$2:$A$251,0))),NA())</f>
        <v>#N/A</v>
      </c>
      <c r="G80" s="25" t="e">
        <f>IFERROR(IF(AND(ISERROR($E81),ISERROR(INDEX(RestNSAF!C$2:C$251,MATCH(RestNSA!$C80,RestNSAF!$A$2:$A$251,0)))),$E80,INDEX(RestNSAF!C$2:C$251,MATCH(RestNSA!$C80,RestNSAF!$A$2:$A$251,0))),NA())</f>
        <v>#N/A</v>
      </c>
      <c r="H80" s="25" t="e">
        <f>IFERROR(IF(AND(ISERROR($E81),ISERROR(INDEX(RestNSAF!D$2:D$251,MATCH(RestNSA!$C80,RestNSAF!$A$2:$A$251,0)))),$E80,INDEX(RestNSAF!D$2:D$251,MATCH(RestNSA!$C80,RestNSAF!$A$2:$A$251,0))),NA())</f>
        <v>#N/A</v>
      </c>
      <c r="I80" s="25" t="e">
        <f>IFERROR(IF(AND(ISERROR($E81),ISERROR(INDEX(RestNSAF!E$2:E$251,MATCH(RestNSA!$C80,RestNSAF!$A$2:$A$251,0)))),$E80,INDEX(RestNSAF!E$2:E$251,MATCH(RestNSA!$C80,RestNSAF!$A$2:$A$251,0))),NA())</f>
        <v>#N/A</v>
      </c>
      <c r="J80" s="25" t="e">
        <f>IFERROR(IF(AND(ISERROR($E81),ISERROR(INDEX(RestNSAF!F$2:F$251,MATCH(RestNSA!$C80,RestNSAF!$A$2:$A$251,0)))),$E80,INDEX(RestNSAF!F$2:F$251,MATCH(RestNSA!$C80,RestNSAF!$A$2:$A$251,0))),NA())</f>
        <v>#N/A</v>
      </c>
      <c r="V80" s="28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</row>
    <row r="81" spans="1:36" x14ac:dyDescent="0.25">
      <c r="A81" s="23">
        <f t="shared" si="11"/>
        <v>8</v>
      </c>
      <c r="B81" s="23">
        <f t="shared" si="12"/>
        <v>1998</v>
      </c>
      <c r="C81" s="23">
        <v>80</v>
      </c>
      <c r="D81" s="24">
        <v>36008</v>
      </c>
      <c r="E81" s="25">
        <f>IF(ISBLANK(table!H81),NA(),table!H81)</f>
        <v>23857</v>
      </c>
      <c r="F81" s="26" t="e">
        <f>IFERROR(IF(AND(ISERROR($E82),ISERROR(INDEX(RestNSAF!B$2:B$251,MATCH(RestNSA!$C81,RestNSAF!$A$2:$A$251,0)))),$E81,INDEX(RestNSAF!B$2:B$251,MATCH(RestNSA!$C81,RestNSAF!$A$2:$A$251,0))),NA())</f>
        <v>#N/A</v>
      </c>
      <c r="G81" s="25" t="e">
        <f>IFERROR(IF(AND(ISERROR($E82),ISERROR(INDEX(RestNSAF!C$2:C$251,MATCH(RestNSA!$C81,RestNSAF!$A$2:$A$251,0)))),$E81,INDEX(RestNSAF!C$2:C$251,MATCH(RestNSA!$C81,RestNSAF!$A$2:$A$251,0))),NA())</f>
        <v>#N/A</v>
      </c>
      <c r="H81" s="25" t="e">
        <f>IFERROR(IF(AND(ISERROR($E82),ISERROR(INDEX(RestNSAF!D$2:D$251,MATCH(RestNSA!$C81,RestNSAF!$A$2:$A$251,0)))),$E81,INDEX(RestNSAF!D$2:D$251,MATCH(RestNSA!$C81,RestNSAF!$A$2:$A$251,0))),NA())</f>
        <v>#N/A</v>
      </c>
      <c r="I81" s="25" t="e">
        <f>IFERROR(IF(AND(ISERROR($E82),ISERROR(INDEX(RestNSAF!E$2:E$251,MATCH(RestNSA!$C81,RestNSAF!$A$2:$A$251,0)))),$E81,INDEX(RestNSAF!E$2:E$251,MATCH(RestNSA!$C81,RestNSAF!$A$2:$A$251,0))),NA())</f>
        <v>#N/A</v>
      </c>
      <c r="J81" s="25" t="e">
        <f>IFERROR(IF(AND(ISERROR($E82),ISERROR(INDEX(RestNSAF!F$2:F$251,MATCH(RestNSA!$C81,RestNSAF!$A$2:$A$251,0)))),$E81,INDEX(RestNSAF!F$2:F$251,MATCH(RestNSA!$C81,RestNSAF!$A$2:$A$251,0))),NA())</f>
        <v>#N/A</v>
      </c>
      <c r="V81" s="28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</row>
    <row r="82" spans="1:36" x14ac:dyDescent="0.25">
      <c r="A82" s="23">
        <f t="shared" si="11"/>
        <v>9</v>
      </c>
      <c r="B82" s="23">
        <f t="shared" si="12"/>
        <v>1998</v>
      </c>
      <c r="C82" s="23">
        <v>81</v>
      </c>
      <c r="D82" s="24">
        <v>36039</v>
      </c>
      <c r="E82" s="25">
        <f>IF(ISBLANK(table!H82),NA(),table!H82)</f>
        <v>22328</v>
      </c>
      <c r="F82" s="26" t="e">
        <f>IFERROR(IF(AND(ISERROR($E83),ISERROR(INDEX(RestNSAF!B$2:B$251,MATCH(RestNSA!$C82,RestNSAF!$A$2:$A$251,0)))),$E82,INDEX(RestNSAF!B$2:B$251,MATCH(RestNSA!$C82,RestNSAF!$A$2:$A$251,0))),NA())</f>
        <v>#N/A</v>
      </c>
      <c r="G82" s="25" t="e">
        <f>IFERROR(IF(AND(ISERROR($E83),ISERROR(INDEX(RestNSAF!C$2:C$251,MATCH(RestNSA!$C82,RestNSAF!$A$2:$A$251,0)))),$E82,INDEX(RestNSAF!C$2:C$251,MATCH(RestNSA!$C82,RestNSAF!$A$2:$A$251,0))),NA())</f>
        <v>#N/A</v>
      </c>
      <c r="H82" s="25" t="e">
        <f>IFERROR(IF(AND(ISERROR($E83),ISERROR(INDEX(RestNSAF!D$2:D$251,MATCH(RestNSA!$C82,RestNSAF!$A$2:$A$251,0)))),$E82,INDEX(RestNSAF!D$2:D$251,MATCH(RestNSA!$C82,RestNSAF!$A$2:$A$251,0))),NA())</f>
        <v>#N/A</v>
      </c>
      <c r="I82" s="25" t="e">
        <f>IFERROR(IF(AND(ISERROR($E83),ISERROR(INDEX(RestNSAF!E$2:E$251,MATCH(RestNSA!$C82,RestNSAF!$A$2:$A$251,0)))),$E82,INDEX(RestNSAF!E$2:E$251,MATCH(RestNSA!$C82,RestNSAF!$A$2:$A$251,0))),NA())</f>
        <v>#N/A</v>
      </c>
      <c r="J82" s="25" t="e">
        <f>IFERROR(IF(AND(ISERROR($E83),ISERROR(INDEX(RestNSAF!F$2:F$251,MATCH(RestNSA!$C82,RestNSAF!$A$2:$A$251,0)))),$E82,INDEX(RestNSAF!F$2:F$251,MATCH(RestNSA!$C82,RestNSAF!$A$2:$A$251,0))),NA())</f>
        <v>#N/A</v>
      </c>
      <c r="V82" s="28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</row>
    <row r="83" spans="1:36" x14ac:dyDescent="0.25">
      <c r="A83" s="23">
        <f t="shared" si="11"/>
        <v>10</v>
      </c>
      <c r="B83" s="23">
        <f t="shared" si="12"/>
        <v>1998</v>
      </c>
      <c r="C83" s="23">
        <v>82</v>
      </c>
      <c r="D83" s="24">
        <v>36069</v>
      </c>
      <c r="E83" s="25">
        <f>IF(ISBLANK(table!H83),NA(),table!H83)</f>
        <v>23735</v>
      </c>
      <c r="F83" s="26" t="e">
        <f>IFERROR(IF(AND(ISERROR($E84),ISERROR(INDEX(RestNSAF!B$2:B$251,MATCH(RestNSA!$C83,RestNSAF!$A$2:$A$251,0)))),$E83,INDEX(RestNSAF!B$2:B$251,MATCH(RestNSA!$C83,RestNSAF!$A$2:$A$251,0))),NA())</f>
        <v>#N/A</v>
      </c>
      <c r="G83" s="25" t="e">
        <f>IFERROR(IF(AND(ISERROR($E84),ISERROR(INDEX(RestNSAF!C$2:C$251,MATCH(RestNSA!$C83,RestNSAF!$A$2:$A$251,0)))),$E83,INDEX(RestNSAF!C$2:C$251,MATCH(RestNSA!$C83,RestNSAF!$A$2:$A$251,0))),NA())</f>
        <v>#N/A</v>
      </c>
      <c r="H83" s="25" t="e">
        <f>IFERROR(IF(AND(ISERROR($E84),ISERROR(INDEX(RestNSAF!D$2:D$251,MATCH(RestNSA!$C83,RestNSAF!$A$2:$A$251,0)))),$E83,INDEX(RestNSAF!D$2:D$251,MATCH(RestNSA!$C83,RestNSAF!$A$2:$A$251,0))),NA())</f>
        <v>#N/A</v>
      </c>
      <c r="I83" s="25" t="e">
        <f>IFERROR(IF(AND(ISERROR($E84),ISERROR(INDEX(RestNSAF!E$2:E$251,MATCH(RestNSA!$C83,RestNSAF!$A$2:$A$251,0)))),$E83,INDEX(RestNSAF!E$2:E$251,MATCH(RestNSA!$C83,RestNSAF!$A$2:$A$251,0))),NA())</f>
        <v>#N/A</v>
      </c>
      <c r="J83" s="25" t="e">
        <f>IFERROR(IF(AND(ISERROR($E84),ISERROR(INDEX(RestNSAF!F$2:F$251,MATCH(RestNSA!$C83,RestNSAF!$A$2:$A$251,0)))),$E83,INDEX(RestNSAF!F$2:F$251,MATCH(RestNSA!$C83,RestNSAF!$A$2:$A$251,0))),NA())</f>
        <v>#N/A</v>
      </c>
      <c r="V83" s="28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</row>
    <row r="84" spans="1:36" x14ac:dyDescent="0.25">
      <c r="A84" s="23">
        <f t="shared" si="11"/>
        <v>11</v>
      </c>
      <c r="B84" s="23">
        <f t="shared" si="12"/>
        <v>1998</v>
      </c>
      <c r="C84" s="23">
        <v>83</v>
      </c>
      <c r="D84" s="24">
        <v>36100</v>
      </c>
      <c r="E84" s="25">
        <f>IF(ISBLANK(table!H84),NA(),table!H84)</f>
        <v>22022</v>
      </c>
      <c r="F84" s="26" t="e">
        <f>IFERROR(IF(AND(ISERROR($E85),ISERROR(INDEX(RestNSAF!B$2:B$251,MATCH(RestNSA!$C84,RestNSAF!$A$2:$A$251,0)))),$E84,INDEX(RestNSAF!B$2:B$251,MATCH(RestNSA!$C84,RestNSAF!$A$2:$A$251,0))),NA())</f>
        <v>#N/A</v>
      </c>
      <c r="G84" s="25" t="e">
        <f>IFERROR(IF(AND(ISERROR($E85),ISERROR(INDEX(RestNSAF!C$2:C$251,MATCH(RestNSA!$C84,RestNSAF!$A$2:$A$251,0)))),$E84,INDEX(RestNSAF!C$2:C$251,MATCH(RestNSA!$C84,RestNSAF!$A$2:$A$251,0))),NA())</f>
        <v>#N/A</v>
      </c>
      <c r="H84" s="25" t="e">
        <f>IFERROR(IF(AND(ISERROR($E85),ISERROR(INDEX(RestNSAF!D$2:D$251,MATCH(RestNSA!$C84,RestNSAF!$A$2:$A$251,0)))),$E84,INDEX(RestNSAF!D$2:D$251,MATCH(RestNSA!$C84,RestNSAF!$A$2:$A$251,0))),NA())</f>
        <v>#N/A</v>
      </c>
      <c r="I84" s="25" t="e">
        <f>IFERROR(IF(AND(ISERROR($E85),ISERROR(INDEX(RestNSAF!E$2:E$251,MATCH(RestNSA!$C84,RestNSAF!$A$2:$A$251,0)))),$E84,INDEX(RestNSAF!E$2:E$251,MATCH(RestNSA!$C84,RestNSAF!$A$2:$A$251,0))),NA())</f>
        <v>#N/A</v>
      </c>
      <c r="J84" s="25" t="e">
        <f>IFERROR(IF(AND(ISERROR($E85),ISERROR(INDEX(RestNSAF!F$2:F$251,MATCH(RestNSA!$C84,RestNSAF!$A$2:$A$251,0)))),$E84,INDEX(RestNSAF!F$2:F$251,MATCH(RestNSA!$C84,RestNSAF!$A$2:$A$251,0))),NA())</f>
        <v>#N/A</v>
      </c>
      <c r="V84" s="28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</row>
    <row r="85" spans="1:36" x14ac:dyDescent="0.25">
      <c r="A85" s="23">
        <f t="shared" si="11"/>
        <v>12</v>
      </c>
      <c r="B85" s="23">
        <f t="shared" si="12"/>
        <v>1998</v>
      </c>
      <c r="C85" s="23">
        <v>84</v>
      </c>
      <c r="D85" s="24">
        <v>36130</v>
      </c>
      <c r="E85" s="25">
        <f>IF(ISBLANK(table!H85),NA(),table!H85)</f>
        <v>23351</v>
      </c>
      <c r="F85" s="26" t="e">
        <f>IFERROR(IF(AND(ISERROR($E86),ISERROR(INDEX(RestNSAF!B$2:B$251,MATCH(RestNSA!$C85,RestNSAF!$A$2:$A$251,0)))),$E85,INDEX(RestNSAF!B$2:B$251,MATCH(RestNSA!$C85,RestNSAF!$A$2:$A$251,0))),NA())</f>
        <v>#N/A</v>
      </c>
      <c r="G85" s="25" t="e">
        <f>IFERROR(IF(AND(ISERROR($E86),ISERROR(INDEX(RestNSAF!C$2:C$251,MATCH(RestNSA!$C85,RestNSAF!$A$2:$A$251,0)))),$E85,INDEX(RestNSAF!C$2:C$251,MATCH(RestNSA!$C85,RestNSAF!$A$2:$A$251,0))),NA())</f>
        <v>#N/A</v>
      </c>
      <c r="H85" s="25" t="e">
        <f>IFERROR(IF(AND(ISERROR($E86),ISERROR(INDEX(RestNSAF!D$2:D$251,MATCH(RestNSA!$C85,RestNSAF!$A$2:$A$251,0)))),$E85,INDEX(RestNSAF!D$2:D$251,MATCH(RestNSA!$C85,RestNSAF!$A$2:$A$251,0))),NA())</f>
        <v>#N/A</v>
      </c>
      <c r="I85" s="25" t="e">
        <f>IFERROR(IF(AND(ISERROR($E86),ISERROR(INDEX(RestNSAF!E$2:E$251,MATCH(RestNSA!$C85,RestNSAF!$A$2:$A$251,0)))),$E85,INDEX(RestNSAF!E$2:E$251,MATCH(RestNSA!$C85,RestNSAF!$A$2:$A$251,0))),NA())</f>
        <v>#N/A</v>
      </c>
      <c r="J85" s="25" t="e">
        <f>IFERROR(IF(AND(ISERROR($E86),ISERROR(INDEX(RestNSAF!F$2:F$251,MATCH(RestNSA!$C85,RestNSAF!$A$2:$A$251,0)))),$E85,INDEX(RestNSAF!F$2:F$251,MATCH(RestNSA!$C85,RestNSAF!$A$2:$A$251,0))),NA())</f>
        <v>#N/A</v>
      </c>
      <c r="V85" s="28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</row>
    <row r="86" spans="1:36" x14ac:dyDescent="0.25">
      <c r="A86" s="23">
        <f t="shared" si="11"/>
        <v>1</v>
      </c>
      <c r="B86" s="23">
        <f t="shared" si="12"/>
        <v>1999</v>
      </c>
      <c r="C86" s="23">
        <v>85</v>
      </c>
      <c r="D86" s="24">
        <v>36161</v>
      </c>
      <c r="E86" s="25">
        <f>IF(ISBLANK(table!H86),NA(),table!H86)</f>
        <v>21316</v>
      </c>
      <c r="F86" s="26" t="e">
        <f>IFERROR(IF(AND(ISERROR($E87),ISERROR(INDEX(RestNSAF!B$2:B$251,MATCH(RestNSA!$C86,RestNSAF!$A$2:$A$251,0)))),$E86,INDEX(RestNSAF!B$2:B$251,MATCH(RestNSA!$C86,RestNSAF!$A$2:$A$251,0))),NA())</f>
        <v>#N/A</v>
      </c>
      <c r="G86" s="25" t="e">
        <f>IFERROR(IF(AND(ISERROR($E87),ISERROR(INDEX(RestNSAF!C$2:C$251,MATCH(RestNSA!$C86,RestNSAF!$A$2:$A$251,0)))),$E86,INDEX(RestNSAF!C$2:C$251,MATCH(RestNSA!$C86,RestNSAF!$A$2:$A$251,0))),NA())</f>
        <v>#N/A</v>
      </c>
      <c r="H86" s="25" t="e">
        <f>IFERROR(IF(AND(ISERROR($E87),ISERROR(INDEX(RestNSAF!D$2:D$251,MATCH(RestNSA!$C86,RestNSAF!$A$2:$A$251,0)))),$E86,INDEX(RestNSAF!D$2:D$251,MATCH(RestNSA!$C86,RestNSAF!$A$2:$A$251,0))),NA())</f>
        <v>#N/A</v>
      </c>
      <c r="I86" s="25" t="e">
        <f>IFERROR(IF(AND(ISERROR($E87),ISERROR(INDEX(RestNSAF!E$2:E$251,MATCH(RestNSA!$C86,RestNSAF!$A$2:$A$251,0)))),$E86,INDEX(RestNSAF!E$2:E$251,MATCH(RestNSA!$C86,RestNSAF!$A$2:$A$251,0))),NA())</f>
        <v>#N/A</v>
      </c>
      <c r="J86" s="25" t="e">
        <f>IFERROR(IF(AND(ISERROR($E87),ISERROR(INDEX(RestNSAF!F$2:F$251,MATCH(RestNSA!$C86,RestNSAF!$A$2:$A$251,0)))),$E86,INDEX(RestNSAF!F$2:F$251,MATCH(RestNSA!$C86,RestNSAF!$A$2:$A$251,0))),NA())</f>
        <v>#N/A</v>
      </c>
      <c r="V86" s="28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</row>
    <row r="87" spans="1:36" x14ac:dyDescent="0.25">
      <c r="A87" s="23">
        <f t="shared" si="11"/>
        <v>2</v>
      </c>
      <c r="B87" s="23">
        <f t="shared" si="12"/>
        <v>1999</v>
      </c>
      <c r="C87" s="23">
        <v>86</v>
      </c>
      <c r="D87" s="24">
        <v>36192</v>
      </c>
      <c r="E87" s="25">
        <f>IF(ISBLANK(table!H87),NA(),table!H87)</f>
        <v>21199</v>
      </c>
      <c r="F87" s="26" t="e">
        <f>IFERROR(IF(AND(ISERROR($E88),ISERROR(INDEX(RestNSAF!B$2:B$251,MATCH(RestNSA!$C87,RestNSAF!$A$2:$A$251,0)))),$E87,INDEX(RestNSAF!B$2:B$251,MATCH(RestNSA!$C87,RestNSAF!$A$2:$A$251,0))),NA())</f>
        <v>#N/A</v>
      </c>
      <c r="G87" s="25" t="e">
        <f>IFERROR(IF(AND(ISERROR($E88),ISERROR(INDEX(RestNSAF!C$2:C$251,MATCH(RestNSA!$C87,RestNSAF!$A$2:$A$251,0)))),$E87,INDEX(RestNSAF!C$2:C$251,MATCH(RestNSA!$C87,RestNSAF!$A$2:$A$251,0))),NA())</f>
        <v>#N/A</v>
      </c>
      <c r="H87" s="25" t="e">
        <f>IFERROR(IF(AND(ISERROR($E88),ISERROR(INDEX(RestNSAF!D$2:D$251,MATCH(RestNSA!$C87,RestNSAF!$A$2:$A$251,0)))),$E87,INDEX(RestNSAF!D$2:D$251,MATCH(RestNSA!$C87,RestNSAF!$A$2:$A$251,0))),NA())</f>
        <v>#N/A</v>
      </c>
      <c r="I87" s="25" t="e">
        <f>IFERROR(IF(AND(ISERROR($E88),ISERROR(INDEX(RestNSAF!E$2:E$251,MATCH(RestNSA!$C87,RestNSAF!$A$2:$A$251,0)))),$E87,INDEX(RestNSAF!E$2:E$251,MATCH(RestNSA!$C87,RestNSAF!$A$2:$A$251,0))),NA())</f>
        <v>#N/A</v>
      </c>
      <c r="J87" s="25" t="e">
        <f>IFERROR(IF(AND(ISERROR($E88),ISERROR(INDEX(RestNSAF!F$2:F$251,MATCH(RestNSA!$C87,RestNSAF!$A$2:$A$251,0)))),$E87,INDEX(RestNSAF!F$2:F$251,MATCH(RestNSA!$C87,RestNSAF!$A$2:$A$251,0))),NA())</f>
        <v>#N/A</v>
      </c>
      <c r="V87" s="28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</row>
    <row r="88" spans="1:36" x14ac:dyDescent="0.25">
      <c r="A88" s="23">
        <f t="shared" si="11"/>
        <v>3</v>
      </c>
      <c r="B88" s="23">
        <f t="shared" si="12"/>
        <v>1999</v>
      </c>
      <c r="C88" s="23">
        <v>87</v>
      </c>
      <c r="D88" s="24">
        <v>36220</v>
      </c>
      <c r="E88" s="25">
        <f>IF(ISBLANK(table!H88),NA(),table!H88)</f>
        <v>23320</v>
      </c>
      <c r="F88" s="26" t="e">
        <f>IFERROR(IF(AND(ISERROR($E89),ISERROR(INDEX(RestNSAF!B$2:B$251,MATCH(RestNSA!$C88,RestNSAF!$A$2:$A$251,0)))),$E88,INDEX(RestNSAF!B$2:B$251,MATCH(RestNSA!$C88,RestNSAF!$A$2:$A$251,0))),NA())</f>
        <v>#N/A</v>
      </c>
      <c r="G88" s="25" t="e">
        <f>IFERROR(IF(AND(ISERROR($E89),ISERROR(INDEX(RestNSAF!C$2:C$251,MATCH(RestNSA!$C88,RestNSAF!$A$2:$A$251,0)))),$E88,INDEX(RestNSAF!C$2:C$251,MATCH(RestNSA!$C88,RestNSAF!$A$2:$A$251,0))),NA())</f>
        <v>#N/A</v>
      </c>
      <c r="H88" s="25" t="e">
        <f>IFERROR(IF(AND(ISERROR($E89),ISERROR(INDEX(RestNSAF!D$2:D$251,MATCH(RestNSA!$C88,RestNSAF!$A$2:$A$251,0)))),$E88,INDEX(RestNSAF!D$2:D$251,MATCH(RestNSA!$C88,RestNSAF!$A$2:$A$251,0))),NA())</f>
        <v>#N/A</v>
      </c>
      <c r="I88" s="25" t="e">
        <f>IFERROR(IF(AND(ISERROR($E89),ISERROR(INDEX(RestNSAF!E$2:E$251,MATCH(RestNSA!$C88,RestNSAF!$A$2:$A$251,0)))),$E88,INDEX(RestNSAF!E$2:E$251,MATCH(RestNSA!$C88,RestNSAF!$A$2:$A$251,0))),NA())</f>
        <v>#N/A</v>
      </c>
      <c r="J88" s="25" t="e">
        <f>IFERROR(IF(AND(ISERROR($E89),ISERROR(INDEX(RestNSAF!F$2:F$251,MATCH(RestNSA!$C88,RestNSAF!$A$2:$A$251,0)))),$E88,INDEX(RestNSAF!F$2:F$251,MATCH(RestNSA!$C88,RestNSAF!$A$2:$A$251,0))),NA())</f>
        <v>#N/A</v>
      </c>
      <c r="V88" s="28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</row>
    <row r="89" spans="1:36" x14ac:dyDescent="0.25">
      <c r="A89" s="23">
        <f t="shared" si="11"/>
        <v>4</v>
      </c>
      <c r="B89" s="23">
        <f t="shared" si="12"/>
        <v>1999</v>
      </c>
      <c r="C89" s="23">
        <v>88</v>
      </c>
      <c r="D89" s="24">
        <v>36251</v>
      </c>
      <c r="E89" s="25">
        <f>IF(ISBLANK(table!H89),NA(),table!H89)</f>
        <v>23674</v>
      </c>
      <c r="F89" s="26" t="e">
        <f>IFERROR(IF(AND(ISERROR($E90),ISERROR(INDEX(RestNSAF!B$2:B$251,MATCH(RestNSA!$C89,RestNSAF!$A$2:$A$251,0)))),$E89,INDEX(RestNSAF!B$2:B$251,MATCH(RestNSA!$C89,RestNSAF!$A$2:$A$251,0))),NA())</f>
        <v>#N/A</v>
      </c>
      <c r="G89" s="25" t="e">
        <f>IFERROR(IF(AND(ISERROR($E90),ISERROR(INDEX(RestNSAF!C$2:C$251,MATCH(RestNSA!$C89,RestNSAF!$A$2:$A$251,0)))),$E89,INDEX(RestNSAF!C$2:C$251,MATCH(RestNSA!$C89,RestNSAF!$A$2:$A$251,0))),NA())</f>
        <v>#N/A</v>
      </c>
      <c r="H89" s="25" t="e">
        <f>IFERROR(IF(AND(ISERROR($E90),ISERROR(INDEX(RestNSAF!D$2:D$251,MATCH(RestNSA!$C89,RestNSAF!$A$2:$A$251,0)))),$E89,INDEX(RestNSAF!D$2:D$251,MATCH(RestNSA!$C89,RestNSAF!$A$2:$A$251,0))),NA())</f>
        <v>#N/A</v>
      </c>
      <c r="I89" s="25" t="e">
        <f>IFERROR(IF(AND(ISERROR($E90),ISERROR(INDEX(RestNSAF!E$2:E$251,MATCH(RestNSA!$C89,RestNSAF!$A$2:$A$251,0)))),$E89,INDEX(RestNSAF!E$2:E$251,MATCH(RestNSA!$C89,RestNSAF!$A$2:$A$251,0))),NA())</f>
        <v>#N/A</v>
      </c>
      <c r="J89" s="25" t="e">
        <f>IFERROR(IF(AND(ISERROR($E90),ISERROR(INDEX(RestNSAF!F$2:F$251,MATCH(RestNSA!$C89,RestNSAF!$A$2:$A$251,0)))),$E89,INDEX(RestNSAF!F$2:F$251,MATCH(RestNSA!$C89,RestNSAF!$A$2:$A$251,0))),NA())</f>
        <v>#N/A</v>
      </c>
      <c r="V89" s="28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</row>
    <row r="90" spans="1:36" x14ac:dyDescent="0.25">
      <c r="A90" s="23">
        <f t="shared" si="11"/>
        <v>5</v>
      </c>
      <c r="B90" s="23">
        <f t="shared" si="12"/>
        <v>1999</v>
      </c>
      <c r="C90" s="23">
        <v>89</v>
      </c>
      <c r="D90" s="24">
        <v>36281</v>
      </c>
      <c r="E90" s="25">
        <f>IF(ISBLANK(table!H90),NA(),table!H90)</f>
        <v>24651</v>
      </c>
      <c r="F90" s="26" t="e">
        <f>IFERROR(IF(AND(ISERROR($E91),ISERROR(INDEX(RestNSAF!B$2:B$251,MATCH(RestNSA!$C90,RestNSAF!$A$2:$A$251,0)))),$E90,INDEX(RestNSAF!B$2:B$251,MATCH(RestNSA!$C90,RestNSAF!$A$2:$A$251,0))),NA())</f>
        <v>#N/A</v>
      </c>
      <c r="G90" s="25" t="e">
        <f>IFERROR(IF(AND(ISERROR($E91),ISERROR(INDEX(RestNSAF!C$2:C$251,MATCH(RestNSA!$C90,RestNSAF!$A$2:$A$251,0)))),$E90,INDEX(RestNSAF!C$2:C$251,MATCH(RestNSA!$C90,RestNSAF!$A$2:$A$251,0))),NA())</f>
        <v>#N/A</v>
      </c>
      <c r="H90" s="25" t="e">
        <f>IFERROR(IF(AND(ISERROR($E91),ISERROR(INDEX(RestNSAF!D$2:D$251,MATCH(RestNSA!$C90,RestNSAF!$A$2:$A$251,0)))),$E90,INDEX(RestNSAF!D$2:D$251,MATCH(RestNSA!$C90,RestNSAF!$A$2:$A$251,0))),NA())</f>
        <v>#N/A</v>
      </c>
      <c r="I90" s="25" t="e">
        <f>IFERROR(IF(AND(ISERROR($E91),ISERROR(INDEX(RestNSAF!E$2:E$251,MATCH(RestNSA!$C90,RestNSAF!$A$2:$A$251,0)))),$E90,INDEX(RestNSAF!E$2:E$251,MATCH(RestNSA!$C90,RestNSAF!$A$2:$A$251,0))),NA())</f>
        <v>#N/A</v>
      </c>
      <c r="J90" s="25" t="e">
        <f>IFERROR(IF(AND(ISERROR($E91),ISERROR(INDEX(RestNSAF!F$2:F$251,MATCH(RestNSA!$C90,RestNSAF!$A$2:$A$251,0)))),$E90,INDEX(RestNSAF!F$2:F$251,MATCH(RestNSA!$C90,RestNSAF!$A$2:$A$251,0))),NA())</f>
        <v>#N/A</v>
      </c>
      <c r="V90" s="28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</row>
    <row r="91" spans="1:36" x14ac:dyDescent="0.25">
      <c r="A91" s="23">
        <f t="shared" si="11"/>
        <v>6</v>
      </c>
      <c r="B91" s="23">
        <f t="shared" si="12"/>
        <v>1999</v>
      </c>
      <c r="C91" s="23">
        <v>90</v>
      </c>
      <c r="D91" s="24">
        <v>36312</v>
      </c>
      <c r="E91" s="25">
        <f>IF(ISBLANK(table!H91),NA(),table!H91)</f>
        <v>24088</v>
      </c>
      <c r="F91" s="26" t="e">
        <f>IFERROR(IF(AND(ISERROR($E92),ISERROR(INDEX(RestNSAF!B$2:B$251,MATCH(RestNSA!$C91,RestNSAF!$A$2:$A$251,0)))),$E91,INDEX(RestNSAF!B$2:B$251,MATCH(RestNSA!$C91,RestNSAF!$A$2:$A$251,0))),NA())</f>
        <v>#N/A</v>
      </c>
      <c r="G91" s="25" t="e">
        <f>IFERROR(IF(AND(ISERROR($E92),ISERROR(INDEX(RestNSAF!C$2:C$251,MATCH(RestNSA!$C91,RestNSAF!$A$2:$A$251,0)))),$E91,INDEX(RestNSAF!C$2:C$251,MATCH(RestNSA!$C91,RestNSAF!$A$2:$A$251,0))),NA())</f>
        <v>#N/A</v>
      </c>
      <c r="H91" s="25" t="e">
        <f>IFERROR(IF(AND(ISERROR($E92),ISERROR(INDEX(RestNSAF!D$2:D$251,MATCH(RestNSA!$C91,RestNSAF!$A$2:$A$251,0)))),$E91,INDEX(RestNSAF!D$2:D$251,MATCH(RestNSA!$C91,RestNSAF!$A$2:$A$251,0))),NA())</f>
        <v>#N/A</v>
      </c>
      <c r="I91" s="25" t="e">
        <f>IFERROR(IF(AND(ISERROR($E92),ISERROR(INDEX(RestNSAF!E$2:E$251,MATCH(RestNSA!$C91,RestNSAF!$A$2:$A$251,0)))),$E91,INDEX(RestNSAF!E$2:E$251,MATCH(RestNSA!$C91,RestNSAF!$A$2:$A$251,0))),NA())</f>
        <v>#N/A</v>
      </c>
      <c r="J91" s="25" t="e">
        <f>IFERROR(IF(AND(ISERROR($E92),ISERROR(INDEX(RestNSAF!F$2:F$251,MATCH(RestNSA!$C91,RestNSAF!$A$2:$A$251,0)))),$E91,INDEX(RestNSAF!F$2:F$251,MATCH(RestNSA!$C91,RestNSAF!$A$2:$A$251,0))),NA())</f>
        <v>#N/A</v>
      </c>
      <c r="V91" s="28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</row>
    <row r="92" spans="1:36" x14ac:dyDescent="0.25">
      <c r="A92" s="23">
        <f t="shared" si="11"/>
        <v>7</v>
      </c>
      <c r="B92" s="23">
        <f t="shared" si="12"/>
        <v>1999</v>
      </c>
      <c r="C92" s="23">
        <v>91</v>
      </c>
      <c r="D92" s="24">
        <v>36342</v>
      </c>
      <c r="E92" s="25">
        <f>IF(ISBLANK(table!H92),NA(),table!H92)</f>
        <v>25059</v>
      </c>
      <c r="F92" s="26" t="e">
        <f>IFERROR(IF(AND(ISERROR($E93),ISERROR(INDEX(RestNSAF!B$2:B$251,MATCH(RestNSA!$C92,RestNSAF!$A$2:$A$251,0)))),$E92,INDEX(RestNSAF!B$2:B$251,MATCH(RestNSA!$C92,RestNSAF!$A$2:$A$251,0))),NA())</f>
        <v>#N/A</v>
      </c>
      <c r="G92" s="25" t="e">
        <f>IFERROR(IF(AND(ISERROR($E93),ISERROR(INDEX(RestNSAF!C$2:C$251,MATCH(RestNSA!$C92,RestNSAF!$A$2:$A$251,0)))),$E92,INDEX(RestNSAF!C$2:C$251,MATCH(RestNSA!$C92,RestNSAF!$A$2:$A$251,0))),NA())</f>
        <v>#N/A</v>
      </c>
      <c r="H92" s="25" t="e">
        <f>IFERROR(IF(AND(ISERROR($E93),ISERROR(INDEX(RestNSAF!D$2:D$251,MATCH(RestNSA!$C92,RestNSAF!$A$2:$A$251,0)))),$E92,INDEX(RestNSAF!D$2:D$251,MATCH(RestNSA!$C92,RestNSAF!$A$2:$A$251,0))),NA())</f>
        <v>#N/A</v>
      </c>
      <c r="I92" s="25" t="e">
        <f>IFERROR(IF(AND(ISERROR($E93),ISERROR(INDEX(RestNSAF!E$2:E$251,MATCH(RestNSA!$C92,RestNSAF!$A$2:$A$251,0)))),$E92,INDEX(RestNSAF!E$2:E$251,MATCH(RestNSA!$C92,RestNSAF!$A$2:$A$251,0))),NA())</f>
        <v>#N/A</v>
      </c>
      <c r="J92" s="25" t="e">
        <f>IFERROR(IF(AND(ISERROR($E93),ISERROR(INDEX(RestNSAF!F$2:F$251,MATCH(RestNSA!$C92,RestNSAF!$A$2:$A$251,0)))),$E92,INDEX(RestNSAF!F$2:F$251,MATCH(RestNSA!$C92,RestNSAF!$A$2:$A$251,0))),NA())</f>
        <v>#N/A</v>
      </c>
      <c r="V92" s="28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</row>
    <row r="93" spans="1:36" x14ac:dyDescent="0.25">
      <c r="A93" s="23">
        <f t="shared" si="11"/>
        <v>8</v>
      </c>
      <c r="B93" s="23">
        <f t="shared" si="12"/>
        <v>1999</v>
      </c>
      <c r="C93" s="23">
        <v>92</v>
      </c>
      <c r="D93" s="24">
        <v>36373</v>
      </c>
      <c r="E93" s="25">
        <f>IF(ISBLANK(table!H93),NA(),table!H93)</f>
        <v>24611</v>
      </c>
      <c r="F93" s="26" t="e">
        <f>IFERROR(IF(AND(ISERROR($E94),ISERROR(INDEX(RestNSAF!B$2:B$251,MATCH(RestNSA!$C93,RestNSAF!$A$2:$A$251,0)))),$E93,INDEX(RestNSAF!B$2:B$251,MATCH(RestNSA!$C93,RestNSAF!$A$2:$A$251,0))),NA())</f>
        <v>#N/A</v>
      </c>
      <c r="G93" s="25" t="e">
        <f>IFERROR(IF(AND(ISERROR($E94),ISERROR(INDEX(RestNSAF!C$2:C$251,MATCH(RestNSA!$C93,RestNSAF!$A$2:$A$251,0)))),$E93,INDEX(RestNSAF!C$2:C$251,MATCH(RestNSA!$C93,RestNSAF!$A$2:$A$251,0))),NA())</f>
        <v>#N/A</v>
      </c>
      <c r="H93" s="25" t="e">
        <f>IFERROR(IF(AND(ISERROR($E94),ISERROR(INDEX(RestNSAF!D$2:D$251,MATCH(RestNSA!$C93,RestNSAF!$A$2:$A$251,0)))),$E93,INDEX(RestNSAF!D$2:D$251,MATCH(RestNSA!$C93,RestNSAF!$A$2:$A$251,0))),NA())</f>
        <v>#N/A</v>
      </c>
      <c r="I93" s="25" t="e">
        <f>IFERROR(IF(AND(ISERROR($E94),ISERROR(INDEX(RestNSAF!E$2:E$251,MATCH(RestNSA!$C93,RestNSAF!$A$2:$A$251,0)))),$E93,INDEX(RestNSAF!E$2:E$251,MATCH(RestNSA!$C93,RestNSAF!$A$2:$A$251,0))),NA())</f>
        <v>#N/A</v>
      </c>
      <c r="J93" s="25" t="e">
        <f>IFERROR(IF(AND(ISERROR($E94),ISERROR(INDEX(RestNSAF!F$2:F$251,MATCH(RestNSA!$C93,RestNSAF!$A$2:$A$251,0)))),$E93,INDEX(RestNSAF!F$2:F$251,MATCH(RestNSA!$C93,RestNSAF!$A$2:$A$251,0))),NA())</f>
        <v>#N/A</v>
      </c>
      <c r="V93" s="28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</row>
    <row r="94" spans="1:36" x14ac:dyDescent="0.25">
      <c r="A94" s="23">
        <f t="shared" si="11"/>
        <v>9</v>
      </c>
      <c r="B94" s="23">
        <f t="shared" si="12"/>
        <v>1999</v>
      </c>
      <c r="C94" s="23">
        <v>93</v>
      </c>
      <c r="D94" s="24">
        <v>36404</v>
      </c>
      <c r="E94" s="25">
        <f>IF(ISBLANK(table!H94),NA(),table!H94)</f>
        <v>23240</v>
      </c>
      <c r="F94" s="26" t="e">
        <f>IFERROR(IF(AND(ISERROR($E95),ISERROR(INDEX(RestNSAF!B$2:B$251,MATCH(RestNSA!$C94,RestNSAF!$A$2:$A$251,0)))),$E94,INDEX(RestNSAF!B$2:B$251,MATCH(RestNSA!$C94,RestNSAF!$A$2:$A$251,0))),NA())</f>
        <v>#N/A</v>
      </c>
      <c r="G94" s="25" t="e">
        <f>IFERROR(IF(AND(ISERROR($E95),ISERROR(INDEX(RestNSAF!C$2:C$251,MATCH(RestNSA!$C94,RestNSAF!$A$2:$A$251,0)))),$E94,INDEX(RestNSAF!C$2:C$251,MATCH(RestNSA!$C94,RestNSAF!$A$2:$A$251,0))),NA())</f>
        <v>#N/A</v>
      </c>
      <c r="H94" s="25" t="e">
        <f>IFERROR(IF(AND(ISERROR($E95),ISERROR(INDEX(RestNSAF!D$2:D$251,MATCH(RestNSA!$C94,RestNSAF!$A$2:$A$251,0)))),$E94,INDEX(RestNSAF!D$2:D$251,MATCH(RestNSA!$C94,RestNSAF!$A$2:$A$251,0))),NA())</f>
        <v>#N/A</v>
      </c>
      <c r="I94" s="25" t="e">
        <f>IFERROR(IF(AND(ISERROR($E95),ISERROR(INDEX(RestNSAF!E$2:E$251,MATCH(RestNSA!$C94,RestNSAF!$A$2:$A$251,0)))),$E94,INDEX(RestNSAF!E$2:E$251,MATCH(RestNSA!$C94,RestNSAF!$A$2:$A$251,0))),NA())</f>
        <v>#N/A</v>
      </c>
      <c r="J94" s="25" t="e">
        <f>IFERROR(IF(AND(ISERROR($E95),ISERROR(INDEX(RestNSAF!F$2:F$251,MATCH(RestNSA!$C94,RestNSAF!$A$2:$A$251,0)))),$E94,INDEX(RestNSAF!F$2:F$251,MATCH(RestNSA!$C94,RestNSAF!$A$2:$A$251,0))),NA())</f>
        <v>#N/A</v>
      </c>
      <c r="V94" s="28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</row>
    <row r="95" spans="1:36" x14ac:dyDescent="0.25">
      <c r="A95" s="23">
        <f t="shared" si="11"/>
        <v>10</v>
      </c>
      <c r="B95" s="23">
        <f t="shared" si="12"/>
        <v>1999</v>
      </c>
      <c r="C95" s="23">
        <v>94</v>
      </c>
      <c r="D95" s="24">
        <v>36434</v>
      </c>
      <c r="E95" s="25">
        <f>IF(ISBLANK(table!H95),NA(),table!H95)</f>
        <v>24847</v>
      </c>
      <c r="F95" s="26" t="e">
        <f>IFERROR(IF(AND(ISERROR($E96),ISERROR(INDEX(RestNSAF!B$2:B$251,MATCH(RestNSA!$C95,RestNSAF!$A$2:$A$251,0)))),$E95,INDEX(RestNSAF!B$2:B$251,MATCH(RestNSA!$C95,RestNSAF!$A$2:$A$251,0))),NA())</f>
        <v>#N/A</v>
      </c>
      <c r="G95" s="25" t="e">
        <f>IFERROR(IF(AND(ISERROR($E96),ISERROR(INDEX(RestNSAF!C$2:C$251,MATCH(RestNSA!$C95,RestNSAF!$A$2:$A$251,0)))),$E95,INDEX(RestNSAF!C$2:C$251,MATCH(RestNSA!$C95,RestNSAF!$A$2:$A$251,0))),NA())</f>
        <v>#N/A</v>
      </c>
      <c r="H95" s="25" t="e">
        <f>IFERROR(IF(AND(ISERROR($E96),ISERROR(INDEX(RestNSAF!D$2:D$251,MATCH(RestNSA!$C95,RestNSAF!$A$2:$A$251,0)))),$E95,INDEX(RestNSAF!D$2:D$251,MATCH(RestNSA!$C95,RestNSAF!$A$2:$A$251,0))),NA())</f>
        <v>#N/A</v>
      </c>
      <c r="I95" s="25" t="e">
        <f>IFERROR(IF(AND(ISERROR($E96),ISERROR(INDEX(RestNSAF!E$2:E$251,MATCH(RestNSA!$C95,RestNSAF!$A$2:$A$251,0)))),$E95,INDEX(RestNSAF!E$2:E$251,MATCH(RestNSA!$C95,RestNSAF!$A$2:$A$251,0))),NA())</f>
        <v>#N/A</v>
      </c>
      <c r="J95" s="25" t="e">
        <f>IFERROR(IF(AND(ISERROR($E96),ISERROR(INDEX(RestNSAF!F$2:F$251,MATCH(RestNSA!$C95,RestNSAF!$A$2:$A$251,0)))),$E95,INDEX(RestNSAF!F$2:F$251,MATCH(RestNSA!$C95,RestNSAF!$A$2:$A$251,0))),NA())</f>
        <v>#N/A</v>
      </c>
      <c r="V95" s="28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</row>
    <row r="96" spans="1:36" x14ac:dyDescent="0.25">
      <c r="A96" s="23">
        <f t="shared" si="11"/>
        <v>11</v>
      </c>
      <c r="B96" s="23">
        <f t="shared" si="12"/>
        <v>1999</v>
      </c>
      <c r="C96" s="23">
        <v>95</v>
      </c>
      <c r="D96" s="24">
        <v>36465</v>
      </c>
      <c r="E96" s="25">
        <f>IF(ISBLANK(table!H96),NA(),table!H96)</f>
        <v>23249</v>
      </c>
      <c r="F96" s="26" t="e">
        <f>IFERROR(IF(AND(ISERROR($E97),ISERROR(INDEX(RestNSAF!B$2:B$251,MATCH(RestNSA!$C96,RestNSAF!$A$2:$A$251,0)))),$E96,INDEX(RestNSAF!B$2:B$251,MATCH(RestNSA!$C96,RestNSAF!$A$2:$A$251,0))),NA())</f>
        <v>#N/A</v>
      </c>
      <c r="G96" s="25" t="e">
        <f>IFERROR(IF(AND(ISERROR($E97),ISERROR(INDEX(RestNSAF!C$2:C$251,MATCH(RestNSA!$C96,RestNSAF!$A$2:$A$251,0)))),$E96,INDEX(RestNSAF!C$2:C$251,MATCH(RestNSA!$C96,RestNSAF!$A$2:$A$251,0))),NA())</f>
        <v>#N/A</v>
      </c>
      <c r="H96" s="25" t="e">
        <f>IFERROR(IF(AND(ISERROR($E97),ISERROR(INDEX(RestNSAF!D$2:D$251,MATCH(RestNSA!$C96,RestNSAF!$A$2:$A$251,0)))),$E96,INDEX(RestNSAF!D$2:D$251,MATCH(RestNSA!$C96,RestNSAF!$A$2:$A$251,0))),NA())</f>
        <v>#N/A</v>
      </c>
      <c r="I96" s="25" t="e">
        <f>IFERROR(IF(AND(ISERROR($E97),ISERROR(INDEX(RestNSAF!E$2:E$251,MATCH(RestNSA!$C96,RestNSAF!$A$2:$A$251,0)))),$E96,INDEX(RestNSAF!E$2:E$251,MATCH(RestNSA!$C96,RestNSAF!$A$2:$A$251,0))),NA())</f>
        <v>#N/A</v>
      </c>
      <c r="J96" s="25" t="e">
        <f>IFERROR(IF(AND(ISERROR($E97),ISERROR(INDEX(RestNSAF!F$2:F$251,MATCH(RestNSA!$C96,RestNSAF!$A$2:$A$251,0)))),$E96,INDEX(RestNSAF!F$2:F$251,MATCH(RestNSA!$C96,RestNSAF!$A$2:$A$251,0))),NA())</f>
        <v>#N/A</v>
      </c>
      <c r="V96" s="28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</row>
    <row r="97" spans="1:36" x14ac:dyDescent="0.25">
      <c r="A97" s="23">
        <f t="shared" si="11"/>
        <v>12</v>
      </c>
      <c r="B97" s="23">
        <f t="shared" si="12"/>
        <v>1999</v>
      </c>
      <c r="C97" s="23">
        <v>96</v>
      </c>
      <c r="D97" s="24">
        <v>36495</v>
      </c>
      <c r="E97" s="25">
        <f>IF(ISBLANK(table!H97),NA(),table!H97)</f>
        <v>24646</v>
      </c>
      <c r="F97" s="26" t="e">
        <f>IFERROR(IF(AND(ISERROR($E98),ISERROR(INDEX(RestNSAF!B$2:B$251,MATCH(RestNSA!$C97,RestNSAF!$A$2:$A$251,0)))),$E97,INDEX(RestNSAF!B$2:B$251,MATCH(RestNSA!$C97,RestNSAF!$A$2:$A$251,0))),NA())</f>
        <v>#N/A</v>
      </c>
      <c r="G97" s="25" t="e">
        <f>IFERROR(IF(AND(ISERROR($E98),ISERROR(INDEX(RestNSAF!C$2:C$251,MATCH(RestNSA!$C97,RestNSAF!$A$2:$A$251,0)))),$E97,INDEX(RestNSAF!C$2:C$251,MATCH(RestNSA!$C97,RestNSAF!$A$2:$A$251,0))),NA())</f>
        <v>#N/A</v>
      </c>
      <c r="H97" s="25" t="e">
        <f>IFERROR(IF(AND(ISERROR($E98),ISERROR(INDEX(RestNSAF!D$2:D$251,MATCH(RestNSA!$C97,RestNSAF!$A$2:$A$251,0)))),$E97,INDEX(RestNSAF!D$2:D$251,MATCH(RestNSA!$C97,RestNSAF!$A$2:$A$251,0))),NA())</f>
        <v>#N/A</v>
      </c>
      <c r="I97" s="25" t="e">
        <f>IFERROR(IF(AND(ISERROR($E98),ISERROR(INDEX(RestNSAF!E$2:E$251,MATCH(RestNSA!$C97,RestNSAF!$A$2:$A$251,0)))),$E97,INDEX(RestNSAF!E$2:E$251,MATCH(RestNSA!$C97,RestNSAF!$A$2:$A$251,0))),NA())</f>
        <v>#N/A</v>
      </c>
      <c r="J97" s="25" t="e">
        <f>IFERROR(IF(AND(ISERROR($E98),ISERROR(INDEX(RestNSAF!F$2:F$251,MATCH(RestNSA!$C97,RestNSAF!$A$2:$A$251,0)))),$E97,INDEX(RestNSAF!F$2:F$251,MATCH(RestNSA!$C97,RestNSAF!$A$2:$A$251,0))),NA())</f>
        <v>#N/A</v>
      </c>
      <c r="V97" s="28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</row>
    <row r="98" spans="1:36" x14ac:dyDescent="0.25">
      <c r="A98" s="23">
        <f t="shared" si="11"/>
        <v>1</v>
      </c>
      <c r="B98" s="23">
        <f t="shared" si="12"/>
        <v>2000</v>
      </c>
      <c r="C98" s="23">
        <v>97</v>
      </c>
      <c r="D98" s="24">
        <v>36526</v>
      </c>
      <c r="E98" s="25">
        <f>IF(ISBLANK(table!H98),NA(),table!H98)</f>
        <v>22713</v>
      </c>
      <c r="F98" s="26" t="e">
        <f>IFERROR(IF(AND(ISERROR($E99),ISERROR(INDEX(RestNSAF!B$2:B$251,MATCH(RestNSA!$C98,RestNSAF!$A$2:$A$251,0)))),$E98,INDEX(RestNSAF!B$2:B$251,MATCH(RestNSA!$C98,RestNSAF!$A$2:$A$251,0))),NA())</f>
        <v>#N/A</v>
      </c>
      <c r="G98" s="25" t="e">
        <f>IFERROR(IF(AND(ISERROR($E99),ISERROR(INDEX(RestNSAF!C$2:C$251,MATCH(RestNSA!$C98,RestNSAF!$A$2:$A$251,0)))),$E98,INDEX(RestNSAF!C$2:C$251,MATCH(RestNSA!$C98,RestNSAF!$A$2:$A$251,0))),NA())</f>
        <v>#N/A</v>
      </c>
      <c r="H98" s="25" t="e">
        <f>IFERROR(IF(AND(ISERROR($E99),ISERROR(INDEX(RestNSAF!D$2:D$251,MATCH(RestNSA!$C98,RestNSAF!$A$2:$A$251,0)))),$E98,INDEX(RestNSAF!D$2:D$251,MATCH(RestNSA!$C98,RestNSAF!$A$2:$A$251,0))),NA())</f>
        <v>#N/A</v>
      </c>
      <c r="I98" s="25" t="e">
        <f>IFERROR(IF(AND(ISERROR($E99),ISERROR(INDEX(RestNSAF!E$2:E$251,MATCH(RestNSA!$C98,RestNSAF!$A$2:$A$251,0)))),$E98,INDEX(RestNSAF!E$2:E$251,MATCH(RestNSA!$C98,RestNSAF!$A$2:$A$251,0))),NA())</f>
        <v>#N/A</v>
      </c>
      <c r="J98" s="25" t="e">
        <f>IFERROR(IF(AND(ISERROR($E99),ISERROR(INDEX(RestNSAF!F$2:F$251,MATCH(RestNSA!$C98,RestNSAF!$A$2:$A$251,0)))),$E98,INDEX(RestNSAF!F$2:F$251,MATCH(RestNSA!$C98,RestNSAF!$A$2:$A$251,0))),NA())</f>
        <v>#N/A</v>
      </c>
      <c r="V98" s="28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</row>
    <row r="99" spans="1:36" x14ac:dyDescent="0.25">
      <c r="A99" s="23">
        <f t="shared" si="11"/>
        <v>2</v>
      </c>
      <c r="B99" s="23">
        <f t="shared" si="12"/>
        <v>2000</v>
      </c>
      <c r="C99" s="23">
        <v>98</v>
      </c>
      <c r="D99" s="24">
        <v>36557</v>
      </c>
      <c r="E99" s="25">
        <f>IF(ISBLANK(table!H99),NA(),table!H99)</f>
        <v>23493</v>
      </c>
      <c r="F99" s="26" t="e">
        <f>IFERROR(IF(AND(ISERROR($E100),ISERROR(INDEX(RestNSAF!B$2:B$251,MATCH(RestNSA!$C99,RestNSAF!$A$2:$A$251,0)))),$E99,INDEX(RestNSAF!B$2:B$251,MATCH(RestNSA!$C99,RestNSAF!$A$2:$A$251,0))),NA())</f>
        <v>#N/A</v>
      </c>
      <c r="G99" s="25" t="e">
        <f>IFERROR(IF(AND(ISERROR($E100),ISERROR(INDEX(RestNSAF!C$2:C$251,MATCH(RestNSA!$C99,RestNSAF!$A$2:$A$251,0)))),$E99,INDEX(RestNSAF!C$2:C$251,MATCH(RestNSA!$C99,RestNSAF!$A$2:$A$251,0))),NA())</f>
        <v>#N/A</v>
      </c>
      <c r="H99" s="25" t="e">
        <f>IFERROR(IF(AND(ISERROR($E100),ISERROR(INDEX(RestNSAF!D$2:D$251,MATCH(RestNSA!$C99,RestNSAF!$A$2:$A$251,0)))),$E99,INDEX(RestNSAF!D$2:D$251,MATCH(RestNSA!$C99,RestNSAF!$A$2:$A$251,0))),NA())</f>
        <v>#N/A</v>
      </c>
      <c r="I99" s="25" t="e">
        <f>IFERROR(IF(AND(ISERROR($E100),ISERROR(INDEX(RestNSAF!E$2:E$251,MATCH(RestNSA!$C99,RestNSAF!$A$2:$A$251,0)))),$E99,INDEX(RestNSAF!E$2:E$251,MATCH(RestNSA!$C99,RestNSAF!$A$2:$A$251,0))),NA())</f>
        <v>#N/A</v>
      </c>
      <c r="J99" s="25" t="e">
        <f>IFERROR(IF(AND(ISERROR($E100),ISERROR(INDEX(RestNSAF!F$2:F$251,MATCH(RestNSA!$C99,RestNSAF!$A$2:$A$251,0)))),$E99,INDEX(RestNSAF!F$2:F$251,MATCH(RestNSA!$C99,RestNSAF!$A$2:$A$251,0))),NA())</f>
        <v>#N/A</v>
      </c>
      <c r="V99" s="28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</row>
    <row r="100" spans="1:36" x14ac:dyDescent="0.25">
      <c r="A100" s="23">
        <f t="shared" si="11"/>
        <v>3</v>
      </c>
      <c r="B100" s="23">
        <f t="shared" si="12"/>
        <v>2000</v>
      </c>
      <c r="C100" s="23">
        <v>99</v>
      </c>
      <c r="D100" s="24">
        <v>36586</v>
      </c>
      <c r="E100" s="25">
        <f>IF(ISBLANK(table!H100),NA(),table!H100)</f>
        <v>25798</v>
      </c>
      <c r="F100" s="26" t="e">
        <f>IFERROR(IF(AND(ISERROR($E101),ISERROR(INDEX(RestNSAF!B$2:B$251,MATCH(RestNSA!$C100,RestNSAF!$A$2:$A$251,0)))),$E100,INDEX(RestNSAF!B$2:B$251,MATCH(RestNSA!$C100,RestNSAF!$A$2:$A$251,0))),NA())</f>
        <v>#N/A</v>
      </c>
      <c r="G100" s="25" t="e">
        <f>IFERROR(IF(AND(ISERROR($E101),ISERROR(INDEX(RestNSAF!C$2:C$251,MATCH(RestNSA!$C100,RestNSAF!$A$2:$A$251,0)))),$E100,INDEX(RestNSAF!C$2:C$251,MATCH(RestNSA!$C100,RestNSAF!$A$2:$A$251,0))),NA())</f>
        <v>#N/A</v>
      </c>
      <c r="H100" s="25" t="e">
        <f>IFERROR(IF(AND(ISERROR($E101),ISERROR(INDEX(RestNSAF!D$2:D$251,MATCH(RestNSA!$C100,RestNSAF!$A$2:$A$251,0)))),$E100,INDEX(RestNSAF!D$2:D$251,MATCH(RestNSA!$C100,RestNSAF!$A$2:$A$251,0))),NA())</f>
        <v>#N/A</v>
      </c>
      <c r="I100" s="25" t="e">
        <f>IFERROR(IF(AND(ISERROR($E101),ISERROR(INDEX(RestNSAF!E$2:E$251,MATCH(RestNSA!$C100,RestNSAF!$A$2:$A$251,0)))),$E100,INDEX(RestNSAF!E$2:E$251,MATCH(RestNSA!$C100,RestNSAF!$A$2:$A$251,0))),NA())</f>
        <v>#N/A</v>
      </c>
      <c r="J100" s="25" t="e">
        <f>IFERROR(IF(AND(ISERROR($E101),ISERROR(INDEX(RestNSAF!F$2:F$251,MATCH(RestNSA!$C100,RestNSAF!$A$2:$A$251,0)))),$E100,INDEX(RestNSAF!F$2:F$251,MATCH(RestNSA!$C100,RestNSAF!$A$2:$A$251,0))),NA())</f>
        <v>#N/A</v>
      </c>
      <c r="V100" s="28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</row>
    <row r="101" spans="1:36" x14ac:dyDescent="0.25">
      <c r="A101" s="23">
        <f t="shared" si="11"/>
        <v>4</v>
      </c>
      <c r="B101" s="23">
        <f t="shared" si="12"/>
        <v>2000</v>
      </c>
      <c r="C101" s="23">
        <v>100</v>
      </c>
      <c r="D101" s="24">
        <v>36617</v>
      </c>
      <c r="E101" s="25">
        <f>IF(ISBLANK(table!H101),NA(),table!H101)</f>
        <v>25366</v>
      </c>
      <c r="F101" s="26" t="e">
        <f>IFERROR(IF(AND(ISERROR($E102),ISERROR(INDEX(RestNSAF!B$2:B$251,MATCH(RestNSA!$C101,RestNSAF!$A$2:$A$251,0)))),$E101,INDEX(RestNSAF!B$2:B$251,MATCH(RestNSA!$C101,RestNSAF!$A$2:$A$251,0))),NA())</f>
        <v>#N/A</v>
      </c>
      <c r="G101" s="25" t="e">
        <f>IFERROR(IF(AND(ISERROR($E102),ISERROR(INDEX(RestNSAF!C$2:C$251,MATCH(RestNSA!$C101,RestNSAF!$A$2:$A$251,0)))),$E101,INDEX(RestNSAF!C$2:C$251,MATCH(RestNSA!$C101,RestNSAF!$A$2:$A$251,0))),NA())</f>
        <v>#N/A</v>
      </c>
      <c r="H101" s="25" t="e">
        <f>IFERROR(IF(AND(ISERROR($E102),ISERROR(INDEX(RestNSAF!D$2:D$251,MATCH(RestNSA!$C101,RestNSAF!$A$2:$A$251,0)))),$E101,INDEX(RestNSAF!D$2:D$251,MATCH(RestNSA!$C101,RestNSAF!$A$2:$A$251,0))),NA())</f>
        <v>#N/A</v>
      </c>
      <c r="I101" s="25" t="e">
        <f>IFERROR(IF(AND(ISERROR($E102),ISERROR(INDEX(RestNSAF!E$2:E$251,MATCH(RestNSA!$C101,RestNSAF!$A$2:$A$251,0)))),$E101,INDEX(RestNSAF!E$2:E$251,MATCH(RestNSA!$C101,RestNSAF!$A$2:$A$251,0))),NA())</f>
        <v>#N/A</v>
      </c>
      <c r="J101" s="25" t="e">
        <f>IFERROR(IF(AND(ISERROR($E102),ISERROR(INDEX(RestNSAF!F$2:F$251,MATCH(RestNSA!$C101,RestNSAF!$A$2:$A$251,0)))),$E101,INDEX(RestNSAF!F$2:F$251,MATCH(RestNSA!$C101,RestNSAF!$A$2:$A$251,0))),NA())</f>
        <v>#N/A</v>
      </c>
      <c r="V101" s="28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</row>
    <row r="102" spans="1:36" x14ac:dyDescent="0.25">
      <c r="A102" s="23">
        <f t="shared" si="11"/>
        <v>5</v>
      </c>
      <c r="B102" s="23">
        <f t="shared" si="12"/>
        <v>2000</v>
      </c>
      <c r="C102" s="23">
        <v>101</v>
      </c>
      <c r="D102" s="24">
        <v>36647</v>
      </c>
      <c r="E102" s="25">
        <f>IF(ISBLANK(table!H102),NA(),table!H102)</f>
        <v>26125</v>
      </c>
      <c r="F102" s="26" t="e">
        <f>IFERROR(IF(AND(ISERROR($E103),ISERROR(INDEX(RestNSAF!B$2:B$251,MATCH(RestNSA!$C102,RestNSAF!$A$2:$A$251,0)))),$E102,INDEX(RestNSAF!B$2:B$251,MATCH(RestNSA!$C102,RestNSAF!$A$2:$A$251,0))),NA())</f>
        <v>#N/A</v>
      </c>
      <c r="G102" s="25" t="e">
        <f>IFERROR(IF(AND(ISERROR($E103),ISERROR(INDEX(RestNSAF!C$2:C$251,MATCH(RestNSA!$C102,RestNSAF!$A$2:$A$251,0)))),$E102,INDEX(RestNSAF!C$2:C$251,MATCH(RestNSA!$C102,RestNSAF!$A$2:$A$251,0))),NA())</f>
        <v>#N/A</v>
      </c>
      <c r="H102" s="25" t="e">
        <f>IFERROR(IF(AND(ISERROR($E103),ISERROR(INDEX(RestNSAF!D$2:D$251,MATCH(RestNSA!$C102,RestNSAF!$A$2:$A$251,0)))),$E102,INDEX(RestNSAF!D$2:D$251,MATCH(RestNSA!$C102,RestNSAF!$A$2:$A$251,0))),NA())</f>
        <v>#N/A</v>
      </c>
      <c r="I102" s="25" t="e">
        <f>IFERROR(IF(AND(ISERROR($E103),ISERROR(INDEX(RestNSAF!E$2:E$251,MATCH(RestNSA!$C102,RestNSAF!$A$2:$A$251,0)))),$E102,INDEX(RestNSAF!E$2:E$251,MATCH(RestNSA!$C102,RestNSAF!$A$2:$A$251,0))),NA())</f>
        <v>#N/A</v>
      </c>
      <c r="J102" s="25" t="e">
        <f>IFERROR(IF(AND(ISERROR($E103),ISERROR(INDEX(RestNSAF!F$2:F$251,MATCH(RestNSA!$C102,RestNSAF!$A$2:$A$251,0)))),$E102,INDEX(RestNSAF!F$2:F$251,MATCH(RestNSA!$C102,RestNSAF!$A$2:$A$251,0))),NA())</f>
        <v>#N/A</v>
      </c>
      <c r="V102" s="28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</row>
    <row r="103" spans="1:36" x14ac:dyDescent="0.25">
      <c r="A103" s="23">
        <f t="shared" si="11"/>
        <v>6</v>
      </c>
      <c r="B103" s="23">
        <f t="shared" si="12"/>
        <v>2000</v>
      </c>
      <c r="C103" s="23">
        <v>102</v>
      </c>
      <c r="D103" s="24">
        <v>36678</v>
      </c>
      <c r="E103" s="25">
        <f>IF(ISBLANK(table!H103),NA(),table!H103)</f>
        <v>26222</v>
      </c>
      <c r="F103" s="26" t="e">
        <f>IFERROR(IF(AND(ISERROR($E104),ISERROR(INDEX(RestNSAF!B$2:B$251,MATCH(RestNSA!$C103,RestNSAF!$A$2:$A$251,0)))),$E103,INDEX(RestNSAF!B$2:B$251,MATCH(RestNSA!$C103,RestNSAF!$A$2:$A$251,0))),NA())</f>
        <v>#N/A</v>
      </c>
      <c r="G103" s="25" t="e">
        <f>IFERROR(IF(AND(ISERROR($E104),ISERROR(INDEX(RestNSAF!C$2:C$251,MATCH(RestNSA!$C103,RestNSAF!$A$2:$A$251,0)))),$E103,INDEX(RestNSAF!C$2:C$251,MATCH(RestNSA!$C103,RestNSAF!$A$2:$A$251,0))),NA())</f>
        <v>#N/A</v>
      </c>
      <c r="H103" s="25" t="e">
        <f>IFERROR(IF(AND(ISERROR($E104),ISERROR(INDEX(RestNSAF!D$2:D$251,MATCH(RestNSA!$C103,RestNSAF!$A$2:$A$251,0)))),$E103,INDEX(RestNSAF!D$2:D$251,MATCH(RestNSA!$C103,RestNSAF!$A$2:$A$251,0))),NA())</f>
        <v>#N/A</v>
      </c>
      <c r="I103" s="25" t="e">
        <f>IFERROR(IF(AND(ISERROR($E104),ISERROR(INDEX(RestNSAF!E$2:E$251,MATCH(RestNSA!$C103,RestNSAF!$A$2:$A$251,0)))),$E103,INDEX(RestNSAF!E$2:E$251,MATCH(RestNSA!$C103,RestNSAF!$A$2:$A$251,0))),NA())</f>
        <v>#N/A</v>
      </c>
      <c r="J103" s="25" t="e">
        <f>IFERROR(IF(AND(ISERROR($E104),ISERROR(INDEX(RestNSAF!F$2:F$251,MATCH(RestNSA!$C103,RestNSAF!$A$2:$A$251,0)))),$E103,INDEX(RestNSAF!F$2:F$251,MATCH(RestNSA!$C103,RestNSAF!$A$2:$A$251,0))),NA())</f>
        <v>#N/A</v>
      </c>
      <c r="V103" s="28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</row>
    <row r="104" spans="1:36" x14ac:dyDescent="0.25">
      <c r="A104" s="23">
        <f t="shared" si="11"/>
        <v>7</v>
      </c>
      <c r="B104" s="23">
        <f t="shared" si="12"/>
        <v>2000</v>
      </c>
      <c r="C104" s="23">
        <v>103</v>
      </c>
      <c r="D104" s="24">
        <v>36708</v>
      </c>
      <c r="E104" s="25">
        <f>IF(ISBLANK(table!H104),NA(),table!H104)</f>
        <v>26701</v>
      </c>
      <c r="F104" s="26" t="e">
        <f>IFERROR(IF(AND(ISERROR($E105),ISERROR(INDEX(RestNSAF!B$2:B$251,MATCH(RestNSA!$C104,RestNSAF!$A$2:$A$251,0)))),$E104,INDEX(RestNSAF!B$2:B$251,MATCH(RestNSA!$C104,RestNSAF!$A$2:$A$251,0))),NA())</f>
        <v>#N/A</v>
      </c>
      <c r="G104" s="25" t="e">
        <f>IFERROR(IF(AND(ISERROR($E105),ISERROR(INDEX(RestNSAF!C$2:C$251,MATCH(RestNSA!$C104,RestNSAF!$A$2:$A$251,0)))),$E104,INDEX(RestNSAF!C$2:C$251,MATCH(RestNSA!$C104,RestNSAF!$A$2:$A$251,0))),NA())</f>
        <v>#N/A</v>
      </c>
      <c r="H104" s="25" t="e">
        <f>IFERROR(IF(AND(ISERROR($E105),ISERROR(INDEX(RestNSAF!D$2:D$251,MATCH(RestNSA!$C104,RestNSAF!$A$2:$A$251,0)))),$E104,INDEX(RestNSAF!D$2:D$251,MATCH(RestNSA!$C104,RestNSAF!$A$2:$A$251,0))),NA())</f>
        <v>#N/A</v>
      </c>
      <c r="I104" s="25" t="e">
        <f>IFERROR(IF(AND(ISERROR($E105),ISERROR(INDEX(RestNSAF!E$2:E$251,MATCH(RestNSA!$C104,RestNSAF!$A$2:$A$251,0)))),$E104,INDEX(RestNSAF!E$2:E$251,MATCH(RestNSA!$C104,RestNSAF!$A$2:$A$251,0))),NA())</f>
        <v>#N/A</v>
      </c>
      <c r="J104" s="25" t="e">
        <f>IFERROR(IF(AND(ISERROR($E105),ISERROR(INDEX(RestNSAF!F$2:F$251,MATCH(RestNSA!$C104,RestNSAF!$A$2:$A$251,0)))),$E104,INDEX(RestNSAF!F$2:F$251,MATCH(RestNSA!$C104,RestNSAF!$A$2:$A$251,0))),NA())</f>
        <v>#N/A</v>
      </c>
      <c r="V104" s="28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</row>
    <row r="105" spans="1:36" x14ac:dyDescent="0.25">
      <c r="A105" s="23">
        <f t="shared" si="11"/>
        <v>8</v>
      </c>
      <c r="B105" s="23">
        <f t="shared" si="12"/>
        <v>2000</v>
      </c>
      <c r="C105" s="23">
        <v>104</v>
      </c>
      <c r="D105" s="24">
        <v>36739</v>
      </c>
      <c r="E105" s="25">
        <f>IF(ISBLANK(table!H105),NA(),table!H105)</f>
        <v>26457</v>
      </c>
      <c r="F105" s="26" t="e">
        <f>IFERROR(IF(AND(ISERROR($E106),ISERROR(INDEX(RestNSAF!B$2:B$251,MATCH(RestNSA!$C105,RestNSAF!$A$2:$A$251,0)))),$E105,INDEX(RestNSAF!B$2:B$251,MATCH(RestNSA!$C105,RestNSAF!$A$2:$A$251,0))),NA())</f>
        <v>#N/A</v>
      </c>
      <c r="G105" s="25" t="e">
        <f>IFERROR(IF(AND(ISERROR($E106),ISERROR(INDEX(RestNSAF!C$2:C$251,MATCH(RestNSA!$C105,RestNSAF!$A$2:$A$251,0)))),$E105,INDEX(RestNSAF!C$2:C$251,MATCH(RestNSA!$C105,RestNSAF!$A$2:$A$251,0))),NA())</f>
        <v>#N/A</v>
      </c>
      <c r="H105" s="25" t="e">
        <f>IFERROR(IF(AND(ISERROR($E106),ISERROR(INDEX(RestNSAF!D$2:D$251,MATCH(RestNSA!$C105,RestNSAF!$A$2:$A$251,0)))),$E105,INDEX(RestNSAF!D$2:D$251,MATCH(RestNSA!$C105,RestNSAF!$A$2:$A$251,0))),NA())</f>
        <v>#N/A</v>
      </c>
      <c r="I105" s="25" t="e">
        <f>IFERROR(IF(AND(ISERROR($E106),ISERROR(INDEX(RestNSAF!E$2:E$251,MATCH(RestNSA!$C105,RestNSAF!$A$2:$A$251,0)))),$E105,INDEX(RestNSAF!E$2:E$251,MATCH(RestNSA!$C105,RestNSAF!$A$2:$A$251,0))),NA())</f>
        <v>#N/A</v>
      </c>
      <c r="J105" s="25" t="e">
        <f>IFERROR(IF(AND(ISERROR($E106),ISERROR(INDEX(RestNSAF!F$2:F$251,MATCH(RestNSA!$C105,RestNSAF!$A$2:$A$251,0)))),$E105,INDEX(RestNSAF!F$2:F$251,MATCH(RestNSA!$C105,RestNSAF!$A$2:$A$251,0))),NA())</f>
        <v>#N/A</v>
      </c>
      <c r="V105" s="28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</row>
    <row r="106" spans="1:36" x14ac:dyDescent="0.25">
      <c r="A106" s="23">
        <f t="shared" si="11"/>
        <v>9</v>
      </c>
      <c r="B106" s="23">
        <f t="shared" si="12"/>
        <v>2000</v>
      </c>
      <c r="C106" s="23">
        <v>105</v>
      </c>
      <c r="D106" s="24">
        <v>36770</v>
      </c>
      <c r="E106" s="25">
        <f>IF(ISBLANK(table!H106),NA(),table!H106)</f>
        <v>25531</v>
      </c>
      <c r="F106" s="26" t="e">
        <f>IFERROR(IF(AND(ISERROR($E107),ISERROR(INDEX(RestNSAF!B$2:B$251,MATCH(RestNSA!$C106,RestNSAF!$A$2:$A$251,0)))),$E106,INDEX(RestNSAF!B$2:B$251,MATCH(RestNSA!$C106,RestNSAF!$A$2:$A$251,0))),NA())</f>
        <v>#N/A</v>
      </c>
      <c r="G106" s="25" t="e">
        <f>IFERROR(IF(AND(ISERROR($E107),ISERROR(INDEX(RestNSAF!C$2:C$251,MATCH(RestNSA!$C106,RestNSAF!$A$2:$A$251,0)))),$E106,INDEX(RestNSAF!C$2:C$251,MATCH(RestNSA!$C106,RestNSAF!$A$2:$A$251,0))),NA())</f>
        <v>#N/A</v>
      </c>
      <c r="H106" s="25" t="e">
        <f>IFERROR(IF(AND(ISERROR($E107),ISERROR(INDEX(RestNSAF!D$2:D$251,MATCH(RestNSA!$C106,RestNSAF!$A$2:$A$251,0)))),$E106,INDEX(RestNSAF!D$2:D$251,MATCH(RestNSA!$C106,RestNSAF!$A$2:$A$251,0))),NA())</f>
        <v>#N/A</v>
      </c>
      <c r="I106" s="25" t="e">
        <f>IFERROR(IF(AND(ISERROR($E107),ISERROR(INDEX(RestNSAF!E$2:E$251,MATCH(RestNSA!$C106,RestNSAF!$A$2:$A$251,0)))),$E106,INDEX(RestNSAF!E$2:E$251,MATCH(RestNSA!$C106,RestNSAF!$A$2:$A$251,0))),NA())</f>
        <v>#N/A</v>
      </c>
      <c r="J106" s="25" t="e">
        <f>IFERROR(IF(AND(ISERROR($E107),ISERROR(INDEX(RestNSAF!F$2:F$251,MATCH(RestNSA!$C106,RestNSAF!$A$2:$A$251,0)))),$E106,INDEX(RestNSAF!F$2:F$251,MATCH(RestNSA!$C106,RestNSAF!$A$2:$A$251,0))),NA())</f>
        <v>#N/A</v>
      </c>
      <c r="V106" s="28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</row>
    <row r="107" spans="1:36" x14ac:dyDescent="0.25">
      <c r="A107" s="23">
        <f t="shared" si="11"/>
        <v>10</v>
      </c>
      <c r="B107" s="23">
        <f t="shared" si="12"/>
        <v>2000</v>
      </c>
      <c r="C107" s="23">
        <v>106</v>
      </c>
      <c r="D107" s="24">
        <v>36800</v>
      </c>
      <c r="E107" s="25">
        <f>IF(ISBLANK(table!H107),NA(),table!H107)</f>
        <v>25732</v>
      </c>
      <c r="F107" s="26" t="e">
        <f>IFERROR(IF(AND(ISERROR($E108),ISERROR(INDEX(RestNSAF!B$2:B$251,MATCH(RestNSA!$C107,RestNSAF!$A$2:$A$251,0)))),$E107,INDEX(RestNSAF!B$2:B$251,MATCH(RestNSA!$C107,RestNSAF!$A$2:$A$251,0))),NA())</f>
        <v>#N/A</v>
      </c>
      <c r="G107" s="25" t="e">
        <f>IFERROR(IF(AND(ISERROR($E108),ISERROR(INDEX(RestNSAF!C$2:C$251,MATCH(RestNSA!$C107,RestNSAF!$A$2:$A$251,0)))),$E107,INDEX(RestNSAF!C$2:C$251,MATCH(RestNSA!$C107,RestNSAF!$A$2:$A$251,0))),NA())</f>
        <v>#N/A</v>
      </c>
      <c r="H107" s="25" t="e">
        <f>IFERROR(IF(AND(ISERROR($E108),ISERROR(INDEX(RestNSAF!D$2:D$251,MATCH(RestNSA!$C107,RestNSAF!$A$2:$A$251,0)))),$E107,INDEX(RestNSAF!D$2:D$251,MATCH(RestNSA!$C107,RestNSAF!$A$2:$A$251,0))),NA())</f>
        <v>#N/A</v>
      </c>
      <c r="I107" s="25" t="e">
        <f>IFERROR(IF(AND(ISERROR($E108),ISERROR(INDEX(RestNSAF!E$2:E$251,MATCH(RestNSA!$C107,RestNSAF!$A$2:$A$251,0)))),$E107,INDEX(RestNSAF!E$2:E$251,MATCH(RestNSA!$C107,RestNSAF!$A$2:$A$251,0))),NA())</f>
        <v>#N/A</v>
      </c>
      <c r="J107" s="25" t="e">
        <f>IFERROR(IF(AND(ISERROR($E108),ISERROR(INDEX(RestNSAF!F$2:F$251,MATCH(RestNSA!$C107,RestNSAF!$A$2:$A$251,0)))),$E107,INDEX(RestNSAF!F$2:F$251,MATCH(RestNSA!$C107,RestNSAF!$A$2:$A$251,0))),NA())</f>
        <v>#N/A</v>
      </c>
      <c r="V107" s="28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</row>
    <row r="108" spans="1:36" x14ac:dyDescent="0.25">
      <c r="A108" s="23">
        <f t="shared" si="11"/>
        <v>11</v>
      </c>
      <c r="B108" s="23">
        <f t="shared" si="12"/>
        <v>2000</v>
      </c>
      <c r="C108" s="23">
        <v>107</v>
      </c>
      <c r="D108" s="24">
        <v>36831</v>
      </c>
      <c r="E108" s="25">
        <f>IF(ISBLANK(table!H108),NA(),table!H108)</f>
        <v>24362</v>
      </c>
      <c r="F108" s="26" t="e">
        <f>IFERROR(IF(AND(ISERROR($E109),ISERROR(INDEX(RestNSAF!B$2:B$251,MATCH(RestNSA!$C108,RestNSAF!$A$2:$A$251,0)))),$E108,INDEX(RestNSAF!B$2:B$251,MATCH(RestNSA!$C108,RestNSAF!$A$2:$A$251,0))),NA())</f>
        <v>#N/A</v>
      </c>
      <c r="G108" s="25" t="e">
        <f>IFERROR(IF(AND(ISERROR($E109),ISERROR(INDEX(RestNSAF!C$2:C$251,MATCH(RestNSA!$C108,RestNSAF!$A$2:$A$251,0)))),$E108,INDEX(RestNSAF!C$2:C$251,MATCH(RestNSA!$C108,RestNSAF!$A$2:$A$251,0))),NA())</f>
        <v>#N/A</v>
      </c>
      <c r="H108" s="25" t="e">
        <f>IFERROR(IF(AND(ISERROR($E109),ISERROR(INDEX(RestNSAF!D$2:D$251,MATCH(RestNSA!$C108,RestNSAF!$A$2:$A$251,0)))),$E108,INDEX(RestNSAF!D$2:D$251,MATCH(RestNSA!$C108,RestNSAF!$A$2:$A$251,0))),NA())</f>
        <v>#N/A</v>
      </c>
      <c r="I108" s="25" t="e">
        <f>IFERROR(IF(AND(ISERROR($E109),ISERROR(INDEX(RestNSAF!E$2:E$251,MATCH(RestNSA!$C108,RestNSAF!$A$2:$A$251,0)))),$E108,INDEX(RestNSAF!E$2:E$251,MATCH(RestNSA!$C108,RestNSAF!$A$2:$A$251,0))),NA())</f>
        <v>#N/A</v>
      </c>
      <c r="J108" s="25" t="e">
        <f>IFERROR(IF(AND(ISERROR($E109),ISERROR(INDEX(RestNSAF!F$2:F$251,MATCH(RestNSA!$C108,RestNSAF!$A$2:$A$251,0)))),$E108,INDEX(RestNSAF!F$2:F$251,MATCH(RestNSA!$C108,RestNSAF!$A$2:$A$251,0))),NA())</f>
        <v>#N/A</v>
      </c>
      <c r="V108" s="28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</row>
    <row r="109" spans="1:36" x14ac:dyDescent="0.25">
      <c r="A109" s="23">
        <f t="shared" si="11"/>
        <v>12</v>
      </c>
      <c r="B109" s="23">
        <f t="shared" si="12"/>
        <v>2000</v>
      </c>
      <c r="C109" s="23">
        <v>108</v>
      </c>
      <c r="D109" s="24">
        <v>36861</v>
      </c>
      <c r="E109" s="25">
        <f>IF(ISBLANK(table!H109),NA(),table!H109)</f>
        <v>25761</v>
      </c>
      <c r="F109" s="26" t="e">
        <f>IFERROR(IF(AND(ISERROR($E110),ISERROR(INDEX(RestNSAF!B$2:B$251,MATCH(RestNSA!$C109,RestNSAF!$A$2:$A$251,0)))),$E109,INDEX(RestNSAF!B$2:B$251,MATCH(RestNSA!$C109,RestNSAF!$A$2:$A$251,0))),NA())</f>
        <v>#N/A</v>
      </c>
      <c r="G109" s="25" t="e">
        <f>IFERROR(IF(AND(ISERROR($E110),ISERROR(INDEX(RestNSAF!C$2:C$251,MATCH(RestNSA!$C109,RestNSAF!$A$2:$A$251,0)))),$E109,INDEX(RestNSAF!C$2:C$251,MATCH(RestNSA!$C109,RestNSAF!$A$2:$A$251,0))),NA())</f>
        <v>#N/A</v>
      </c>
      <c r="H109" s="25" t="e">
        <f>IFERROR(IF(AND(ISERROR($E110),ISERROR(INDEX(RestNSAF!D$2:D$251,MATCH(RestNSA!$C109,RestNSAF!$A$2:$A$251,0)))),$E109,INDEX(RestNSAF!D$2:D$251,MATCH(RestNSA!$C109,RestNSAF!$A$2:$A$251,0))),NA())</f>
        <v>#N/A</v>
      </c>
      <c r="I109" s="25" t="e">
        <f>IFERROR(IF(AND(ISERROR($E110),ISERROR(INDEX(RestNSAF!E$2:E$251,MATCH(RestNSA!$C109,RestNSAF!$A$2:$A$251,0)))),$E109,INDEX(RestNSAF!E$2:E$251,MATCH(RestNSA!$C109,RestNSAF!$A$2:$A$251,0))),NA())</f>
        <v>#N/A</v>
      </c>
      <c r="J109" s="25" t="e">
        <f>IFERROR(IF(AND(ISERROR($E110),ISERROR(INDEX(RestNSAF!F$2:F$251,MATCH(RestNSA!$C109,RestNSAF!$A$2:$A$251,0)))),$E109,INDEX(RestNSAF!F$2:F$251,MATCH(RestNSA!$C109,RestNSAF!$A$2:$A$251,0))),NA())</f>
        <v>#N/A</v>
      </c>
      <c r="V109" s="28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</row>
    <row r="110" spans="1:36" x14ac:dyDescent="0.25">
      <c r="A110" s="23">
        <f t="shared" si="11"/>
        <v>1</v>
      </c>
      <c r="B110" s="23">
        <f t="shared" si="12"/>
        <v>2001</v>
      </c>
      <c r="C110" s="23">
        <v>109</v>
      </c>
      <c r="D110" s="24">
        <v>36892</v>
      </c>
      <c r="E110" s="25">
        <f>IF(ISBLANK(table!H110),NA(),table!H110)</f>
        <v>23955</v>
      </c>
      <c r="F110" s="26" t="e">
        <f>IFERROR(IF(AND(ISERROR($E111),ISERROR(INDEX(RestNSAF!B$2:B$251,MATCH(RestNSA!$C110,RestNSAF!$A$2:$A$251,0)))),$E110,INDEX(RestNSAF!B$2:B$251,MATCH(RestNSA!$C110,RestNSAF!$A$2:$A$251,0))),NA())</f>
        <v>#N/A</v>
      </c>
      <c r="G110" s="25" t="e">
        <f>IFERROR(IF(AND(ISERROR($E111),ISERROR(INDEX(RestNSAF!C$2:C$251,MATCH(RestNSA!$C110,RestNSAF!$A$2:$A$251,0)))),$E110,INDEX(RestNSAF!C$2:C$251,MATCH(RestNSA!$C110,RestNSAF!$A$2:$A$251,0))),NA())</f>
        <v>#N/A</v>
      </c>
      <c r="H110" s="25" t="e">
        <f>IFERROR(IF(AND(ISERROR($E111),ISERROR(INDEX(RestNSAF!D$2:D$251,MATCH(RestNSA!$C110,RestNSAF!$A$2:$A$251,0)))),$E110,INDEX(RestNSAF!D$2:D$251,MATCH(RestNSA!$C110,RestNSAF!$A$2:$A$251,0))),NA())</f>
        <v>#N/A</v>
      </c>
      <c r="I110" s="25" t="e">
        <f>IFERROR(IF(AND(ISERROR($E111),ISERROR(INDEX(RestNSAF!E$2:E$251,MATCH(RestNSA!$C110,RestNSAF!$A$2:$A$251,0)))),$E110,INDEX(RestNSAF!E$2:E$251,MATCH(RestNSA!$C110,RestNSAF!$A$2:$A$251,0))),NA())</f>
        <v>#N/A</v>
      </c>
      <c r="J110" s="25" t="e">
        <f>IFERROR(IF(AND(ISERROR($E111),ISERROR(INDEX(RestNSAF!F$2:F$251,MATCH(RestNSA!$C110,RestNSAF!$A$2:$A$251,0)))),$E110,INDEX(RestNSAF!F$2:F$251,MATCH(RestNSA!$C110,RestNSAF!$A$2:$A$251,0))),NA())</f>
        <v>#N/A</v>
      </c>
      <c r="V110" s="28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</row>
    <row r="111" spans="1:36" x14ac:dyDescent="0.25">
      <c r="A111" s="23">
        <f t="shared" si="11"/>
        <v>2</v>
      </c>
      <c r="B111" s="23">
        <f t="shared" si="12"/>
        <v>2001</v>
      </c>
      <c r="C111" s="23">
        <v>110</v>
      </c>
      <c r="D111" s="24">
        <v>36923</v>
      </c>
      <c r="E111" s="25">
        <f>IF(ISBLANK(table!H111),NA(),table!H111)</f>
        <v>23801</v>
      </c>
      <c r="F111" s="26" t="e">
        <f>IFERROR(IF(AND(ISERROR($E112),ISERROR(INDEX(RestNSAF!B$2:B$251,MATCH(RestNSA!$C111,RestNSAF!$A$2:$A$251,0)))),$E111,INDEX(RestNSAF!B$2:B$251,MATCH(RestNSA!$C111,RestNSAF!$A$2:$A$251,0))),NA())</f>
        <v>#N/A</v>
      </c>
      <c r="G111" s="25" t="e">
        <f>IFERROR(IF(AND(ISERROR($E112),ISERROR(INDEX(RestNSAF!C$2:C$251,MATCH(RestNSA!$C111,RestNSAF!$A$2:$A$251,0)))),$E111,INDEX(RestNSAF!C$2:C$251,MATCH(RestNSA!$C111,RestNSAF!$A$2:$A$251,0))),NA())</f>
        <v>#N/A</v>
      </c>
      <c r="H111" s="25" t="e">
        <f>IFERROR(IF(AND(ISERROR($E112),ISERROR(INDEX(RestNSAF!D$2:D$251,MATCH(RestNSA!$C111,RestNSAF!$A$2:$A$251,0)))),$E111,INDEX(RestNSAF!D$2:D$251,MATCH(RestNSA!$C111,RestNSAF!$A$2:$A$251,0))),NA())</f>
        <v>#N/A</v>
      </c>
      <c r="I111" s="25" t="e">
        <f>IFERROR(IF(AND(ISERROR($E112),ISERROR(INDEX(RestNSAF!E$2:E$251,MATCH(RestNSA!$C111,RestNSAF!$A$2:$A$251,0)))),$E111,INDEX(RestNSAF!E$2:E$251,MATCH(RestNSA!$C111,RestNSAF!$A$2:$A$251,0))),NA())</f>
        <v>#N/A</v>
      </c>
      <c r="J111" s="25" t="e">
        <f>IFERROR(IF(AND(ISERROR($E112),ISERROR(INDEX(RestNSAF!F$2:F$251,MATCH(RestNSA!$C111,RestNSAF!$A$2:$A$251,0)))),$E111,INDEX(RestNSAF!F$2:F$251,MATCH(RestNSA!$C111,RestNSAF!$A$2:$A$251,0))),NA())</f>
        <v>#N/A</v>
      </c>
      <c r="V111" s="28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</row>
    <row r="112" spans="1:36" x14ac:dyDescent="0.25">
      <c r="A112" s="23">
        <f t="shared" si="11"/>
        <v>3</v>
      </c>
      <c r="B112" s="23">
        <f t="shared" si="12"/>
        <v>2001</v>
      </c>
      <c r="C112" s="23">
        <v>111</v>
      </c>
      <c r="D112" s="24">
        <v>36951</v>
      </c>
      <c r="E112" s="25">
        <f>IF(ISBLANK(table!H112),NA(),table!H112)</f>
        <v>27010</v>
      </c>
      <c r="F112" s="26" t="e">
        <f>IFERROR(IF(AND(ISERROR($E113),ISERROR(INDEX(RestNSAF!B$2:B$251,MATCH(RestNSA!$C112,RestNSAF!$A$2:$A$251,0)))),$E112,INDEX(RestNSAF!B$2:B$251,MATCH(RestNSA!$C112,RestNSAF!$A$2:$A$251,0))),NA())</f>
        <v>#N/A</v>
      </c>
      <c r="G112" s="25" t="e">
        <f>IFERROR(IF(AND(ISERROR($E113),ISERROR(INDEX(RestNSAF!C$2:C$251,MATCH(RestNSA!$C112,RestNSAF!$A$2:$A$251,0)))),$E112,INDEX(RestNSAF!C$2:C$251,MATCH(RestNSA!$C112,RestNSAF!$A$2:$A$251,0))),NA())</f>
        <v>#N/A</v>
      </c>
      <c r="H112" s="25" t="e">
        <f>IFERROR(IF(AND(ISERROR($E113),ISERROR(INDEX(RestNSAF!D$2:D$251,MATCH(RestNSA!$C112,RestNSAF!$A$2:$A$251,0)))),$E112,INDEX(RestNSAF!D$2:D$251,MATCH(RestNSA!$C112,RestNSAF!$A$2:$A$251,0))),NA())</f>
        <v>#N/A</v>
      </c>
      <c r="I112" s="25" t="e">
        <f>IFERROR(IF(AND(ISERROR($E113),ISERROR(INDEX(RestNSAF!E$2:E$251,MATCH(RestNSA!$C112,RestNSAF!$A$2:$A$251,0)))),$E112,INDEX(RestNSAF!E$2:E$251,MATCH(RestNSA!$C112,RestNSAF!$A$2:$A$251,0))),NA())</f>
        <v>#N/A</v>
      </c>
      <c r="J112" s="25" t="e">
        <f>IFERROR(IF(AND(ISERROR($E113),ISERROR(INDEX(RestNSAF!F$2:F$251,MATCH(RestNSA!$C112,RestNSAF!$A$2:$A$251,0)))),$E112,INDEX(RestNSAF!F$2:F$251,MATCH(RestNSA!$C112,RestNSAF!$A$2:$A$251,0))),NA())</f>
        <v>#N/A</v>
      </c>
      <c r="V112" s="28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</row>
    <row r="113" spans="1:36" x14ac:dyDescent="0.25">
      <c r="A113" s="23">
        <f t="shared" si="11"/>
        <v>4</v>
      </c>
      <c r="B113" s="23">
        <f t="shared" si="12"/>
        <v>2001</v>
      </c>
      <c r="C113" s="23">
        <v>112</v>
      </c>
      <c r="D113" s="24">
        <v>36982</v>
      </c>
      <c r="E113" s="25">
        <f>IF(ISBLANK(table!H113),NA(),table!H113)</f>
        <v>25863</v>
      </c>
      <c r="F113" s="26" t="e">
        <f>IFERROR(IF(AND(ISERROR($E114),ISERROR(INDEX(RestNSAF!B$2:B$251,MATCH(RestNSA!$C113,RestNSAF!$A$2:$A$251,0)))),$E113,INDEX(RestNSAF!B$2:B$251,MATCH(RestNSA!$C113,RestNSAF!$A$2:$A$251,0))),NA())</f>
        <v>#N/A</v>
      </c>
      <c r="G113" s="25" t="e">
        <f>IFERROR(IF(AND(ISERROR($E114),ISERROR(INDEX(RestNSAF!C$2:C$251,MATCH(RestNSA!$C113,RestNSAF!$A$2:$A$251,0)))),$E113,INDEX(RestNSAF!C$2:C$251,MATCH(RestNSA!$C113,RestNSAF!$A$2:$A$251,0))),NA())</f>
        <v>#N/A</v>
      </c>
      <c r="H113" s="25" t="e">
        <f>IFERROR(IF(AND(ISERROR($E114),ISERROR(INDEX(RestNSAF!D$2:D$251,MATCH(RestNSA!$C113,RestNSAF!$A$2:$A$251,0)))),$E113,INDEX(RestNSAF!D$2:D$251,MATCH(RestNSA!$C113,RestNSAF!$A$2:$A$251,0))),NA())</f>
        <v>#N/A</v>
      </c>
      <c r="I113" s="25" t="e">
        <f>IFERROR(IF(AND(ISERROR($E114),ISERROR(INDEX(RestNSAF!E$2:E$251,MATCH(RestNSA!$C113,RestNSAF!$A$2:$A$251,0)))),$E113,INDEX(RestNSAF!E$2:E$251,MATCH(RestNSA!$C113,RestNSAF!$A$2:$A$251,0))),NA())</f>
        <v>#N/A</v>
      </c>
      <c r="J113" s="25" t="e">
        <f>IFERROR(IF(AND(ISERROR($E114),ISERROR(INDEX(RestNSAF!F$2:F$251,MATCH(RestNSA!$C113,RestNSAF!$A$2:$A$251,0)))),$E113,INDEX(RestNSAF!F$2:F$251,MATCH(RestNSA!$C113,RestNSAF!$A$2:$A$251,0))),NA())</f>
        <v>#N/A</v>
      </c>
      <c r="V113" s="28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</row>
    <row r="114" spans="1:36" x14ac:dyDescent="0.25">
      <c r="A114" s="23">
        <f t="shared" si="11"/>
        <v>5</v>
      </c>
      <c r="B114" s="23">
        <f t="shared" si="12"/>
        <v>2001</v>
      </c>
      <c r="C114" s="23">
        <v>113</v>
      </c>
      <c r="D114" s="24">
        <v>37012</v>
      </c>
      <c r="E114" s="25">
        <f>IF(ISBLANK(table!H114),NA(),table!H114)</f>
        <v>27355</v>
      </c>
      <c r="F114" s="26" t="e">
        <f>IFERROR(IF(AND(ISERROR($E115),ISERROR(INDEX(RestNSAF!B$2:B$251,MATCH(RestNSA!$C114,RestNSAF!$A$2:$A$251,0)))),$E114,INDEX(RestNSAF!B$2:B$251,MATCH(RestNSA!$C114,RestNSAF!$A$2:$A$251,0))),NA())</f>
        <v>#N/A</v>
      </c>
      <c r="G114" s="25" t="e">
        <f>IFERROR(IF(AND(ISERROR($E115),ISERROR(INDEX(RestNSAF!C$2:C$251,MATCH(RestNSA!$C114,RestNSAF!$A$2:$A$251,0)))),$E114,INDEX(RestNSAF!C$2:C$251,MATCH(RestNSA!$C114,RestNSAF!$A$2:$A$251,0))),NA())</f>
        <v>#N/A</v>
      </c>
      <c r="H114" s="25" t="e">
        <f>IFERROR(IF(AND(ISERROR($E115),ISERROR(INDEX(RestNSAF!D$2:D$251,MATCH(RestNSA!$C114,RestNSAF!$A$2:$A$251,0)))),$E114,INDEX(RestNSAF!D$2:D$251,MATCH(RestNSA!$C114,RestNSAF!$A$2:$A$251,0))),NA())</f>
        <v>#N/A</v>
      </c>
      <c r="I114" s="25" t="e">
        <f>IFERROR(IF(AND(ISERROR($E115),ISERROR(INDEX(RestNSAF!E$2:E$251,MATCH(RestNSA!$C114,RestNSAF!$A$2:$A$251,0)))),$E114,INDEX(RestNSAF!E$2:E$251,MATCH(RestNSA!$C114,RestNSAF!$A$2:$A$251,0))),NA())</f>
        <v>#N/A</v>
      </c>
      <c r="J114" s="25" t="e">
        <f>IFERROR(IF(AND(ISERROR($E115),ISERROR(INDEX(RestNSAF!F$2:F$251,MATCH(RestNSA!$C114,RestNSAF!$A$2:$A$251,0)))),$E114,INDEX(RestNSAF!F$2:F$251,MATCH(RestNSA!$C114,RestNSAF!$A$2:$A$251,0))),NA())</f>
        <v>#N/A</v>
      </c>
      <c r="V114" s="28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</row>
    <row r="115" spans="1:36" x14ac:dyDescent="0.25">
      <c r="A115" s="23">
        <f t="shared" si="11"/>
        <v>6</v>
      </c>
      <c r="B115" s="23">
        <f t="shared" si="12"/>
        <v>2001</v>
      </c>
      <c r="C115" s="23">
        <v>114</v>
      </c>
      <c r="D115" s="24">
        <v>37043</v>
      </c>
      <c r="E115" s="25">
        <f>IF(ISBLANK(table!H115),NA(),table!H115)</f>
        <v>27566</v>
      </c>
      <c r="F115" s="26" t="e">
        <f>IFERROR(IF(AND(ISERROR($E116),ISERROR(INDEX(RestNSAF!B$2:B$251,MATCH(RestNSA!$C115,RestNSAF!$A$2:$A$251,0)))),$E115,INDEX(RestNSAF!B$2:B$251,MATCH(RestNSA!$C115,RestNSAF!$A$2:$A$251,0))),NA())</f>
        <v>#N/A</v>
      </c>
      <c r="G115" s="25" t="e">
        <f>IFERROR(IF(AND(ISERROR($E116),ISERROR(INDEX(RestNSAF!C$2:C$251,MATCH(RestNSA!$C115,RestNSAF!$A$2:$A$251,0)))),$E115,INDEX(RestNSAF!C$2:C$251,MATCH(RestNSA!$C115,RestNSAF!$A$2:$A$251,0))),NA())</f>
        <v>#N/A</v>
      </c>
      <c r="H115" s="25" t="e">
        <f>IFERROR(IF(AND(ISERROR($E116),ISERROR(INDEX(RestNSAF!D$2:D$251,MATCH(RestNSA!$C115,RestNSAF!$A$2:$A$251,0)))),$E115,INDEX(RestNSAF!D$2:D$251,MATCH(RestNSA!$C115,RestNSAF!$A$2:$A$251,0))),NA())</f>
        <v>#N/A</v>
      </c>
      <c r="I115" s="25" t="e">
        <f>IFERROR(IF(AND(ISERROR($E116),ISERROR(INDEX(RestNSAF!E$2:E$251,MATCH(RestNSA!$C115,RestNSAF!$A$2:$A$251,0)))),$E115,INDEX(RestNSAF!E$2:E$251,MATCH(RestNSA!$C115,RestNSAF!$A$2:$A$251,0))),NA())</f>
        <v>#N/A</v>
      </c>
      <c r="J115" s="25" t="e">
        <f>IFERROR(IF(AND(ISERROR($E116),ISERROR(INDEX(RestNSAF!F$2:F$251,MATCH(RestNSA!$C115,RestNSAF!$A$2:$A$251,0)))),$E115,INDEX(RestNSAF!F$2:F$251,MATCH(RestNSA!$C115,RestNSAF!$A$2:$A$251,0))),NA())</f>
        <v>#N/A</v>
      </c>
      <c r="V115" s="28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</row>
    <row r="116" spans="1:36" x14ac:dyDescent="0.25">
      <c r="A116" s="23">
        <f t="shared" si="11"/>
        <v>7</v>
      </c>
      <c r="B116" s="23">
        <f t="shared" si="12"/>
        <v>2001</v>
      </c>
      <c r="C116" s="23">
        <v>115</v>
      </c>
      <c r="D116" s="24">
        <v>37073</v>
      </c>
      <c r="E116" s="25">
        <f>IF(ISBLANK(table!H116),NA(),table!H116)</f>
        <v>27594</v>
      </c>
      <c r="F116" s="26" t="e">
        <f>IFERROR(IF(AND(ISERROR($E117),ISERROR(INDEX(RestNSAF!B$2:B$251,MATCH(RestNSA!$C116,RestNSAF!$A$2:$A$251,0)))),$E116,INDEX(RestNSAF!B$2:B$251,MATCH(RestNSA!$C116,RestNSAF!$A$2:$A$251,0))),NA())</f>
        <v>#N/A</v>
      </c>
      <c r="G116" s="25" t="e">
        <f>IFERROR(IF(AND(ISERROR($E117),ISERROR(INDEX(RestNSAF!C$2:C$251,MATCH(RestNSA!$C116,RestNSAF!$A$2:$A$251,0)))),$E116,INDEX(RestNSAF!C$2:C$251,MATCH(RestNSA!$C116,RestNSAF!$A$2:$A$251,0))),NA())</f>
        <v>#N/A</v>
      </c>
      <c r="H116" s="25" t="e">
        <f>IFERROR(IF(AND(ISERROR($E117),ISERROR(INDEX(RestNSAF!D$2:D$251,MATCH(RestNSA!$C116,RestNSAF!$A$2:$A$251,0)))),$E116,INDEX(RestNSAF!D$2:D$251,MATCH(RestNSA!$C116,RestNSAF!$A$2:$A$251,0))),NA())</f>
        <v>#N/A</v>
      </c>
      <c r="I116" s="25" t="e">
        <f>IFERROR(IF(AND(ISERROR($E117),ISERROR(INDEX(RestNSAF!E$2:E$251,MATCH(RestNSA!$C116,RestNSAF!$A$2:$A$251,0)))),$E116,INDEX(RestNSAF!E$2:E$251,MATCH(RestNSA!$C116,RestNSAF!$A$2:$A$251,0))),NA())</f>
        <v>#N/A</v>
      </c>
      <c r="J116" s="25" t="e">
        <f>IFERROR(IF(AND(ISERROR($E117),ISERROR(INDEX(RestNSAF!F$2:F$251,MATCH(RestNSA!$C116,RestNSAF!$A$2:$A$251,0)))),$E116,INDEX(RestNSAF!F$2:F$251,MATCH(RestNSA!$C116,RestNSAF!$A$2:$A$251,0))),NA())</f>
        <v>#N/A</v>
      </c>
      <c r="V116" s="28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</row>
    <row r="117" spans="1:36" x14ac:dyDescent="0.25">
      <c r="A117" s="23">
        <f t="shared" si="11"/>
        <v>8</v>
      </c>
      <c r="B117" s="23">
        <f t="shared" si="12"/>
        <v>2001</v>
      </c>
      <c r="C117" s="23">
        <v>116</v>
      </c>
      <c r="D117" s="24">
        <v>37104</v>
      </c>
      <c r="E117" s="25">
        <f>IF(ISBLANK(table!H117),NA(),table!H117)</f>
        <v>28303</v>
      </c>
      <c r="F117" s="26" t="e">
        <f>IFERROR(IF(AND(ISERROR($E118),ISERROR(INDEX(RestNSAF!B$2:B$251,MATCH(RestNSA!$C117,RestNSAF!$A$2:$A$251,0)))),$E117,INDEX(RestNSAF!B$2:B$251,MATCH(RestNSA!$C117,RestNSAF!$A$2:$A$251,0))),NA())</f>
        <v>#N/A</v>
      </c>
      <c r="G117" s="25" t="e">
        <f>IFERROR(IF(AND(ISERROR($E118),ISERROR(INDEX(RestNSAF!C$2:C$251,MATCH(RestNSA!$C117,RestNSAF!$A$2:$A$251,0)))),$E117,INDEX(RestNSAF!C$2:C$251,MATCH(RestNSA!$C117,RestNSAF!$A$2:$A$251,0))),NA())</f>
        <v>#N/A</v>
      </c>
      <c r="H117" s="25" t="e">
        <f>IFERROR(IF(AND(ISERROR($E118),ISERROR(INDEX(RestNSAF!D$2:D$251,MATCH(RestNSA!$C117,RestNSAF!$A$2:$A$251,0)))),$E117,INDEX(RestNSAF!D$2:D$251,MATCH(RestNSA!$C117,RestNSAF!$A$2:$A$251,0))),NA())</f>
        <v>#N/A</v>
      </c>
      <c r="I117" s="25" t="e">
        <f>IFERROR(IF(AND(ISERROR($E118),ISERROR(INDEX(RestNSAF!E$2:E$251,MATCH(RestNSA!$C117,RestNSAF!$A$2:$A$251,0)))),$E117,INDEX(RestNSAF!E$2:E$251,MATCH(RestNSA!$C117,RestNSAF!$A$2:$A$251,0))),NA())</f>
        <v>#N/A</v>
      </c>
      <c r="J117" s="25" t="e">
        <f>IFERROR(IF(AND(ISERROR($E118),ISERROR(INDEX(RestNSAF!F$2:F$251,MATCH(RestNSA!$C117,RestNSAF!$A$2:$A$251,0)))),$E117,INDEX(RestNSAF!F$2:F$251,MATCH(RestNSA!$C117,RestNSAF!$A$2:$A$251,0))),NA())</f>
        <v>#N/A</v>
      </c>
      <c r="V117" s="28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</row>
    <row r="118" spans="1:36" x14ac:dyDescent="0.25">
      <c r="A118" s="23">
        <f t="shared" si="11"/>
        <v>9</v>
      </c>
      <c r="B118" s="23">
        <f t="shared" si="12"/>
        <v>2001</v>
      </c>
      <c r="C118" s="23">
        <v>117</v>
      </c>
      <c r="D118" s="24">
        <v>37135</v>
      </c>
      <c r="E118" s="25">
        <f>IF(ISBLANK(table!H118),NA(),table!H118)</f>
        <v>25714</v>
      </c>
      <c r="F118" s="26" t="e">
        <f>IFERROR(IF(AND(ISERROR($E119),ISERROR(INDEX(RestNSAF!B$2:B$251,MATCH(RestNSA!$C118,RestNSAF!$A$2:$A$251,0)))),$E118,INDEX(RestNSAF!B$2:B$251,MATCH(RestNSA!$C118,RestNSAF!$A$2:$A$251,0))),NA())</f>
        <v>#N/A</v>
      </c>
      <c r="G118" s="25" t="e">
        <f>IFERROR(IF(AND(ISERROR($E119),ISERROR(INDEX(RestNSAF!C$2:C$251,MATCH(RestNSA!$C118,RestNSAF!$A$2:$A$251,0)))),$E118,INDEX(RestNSAF!C$2:C$251,MATCH(RestNSA!$C118,RestNSAF!$A$2:$A$251,0))),NA())</f>
        <v>#N/A</v>
      </c>
      <c r="H118" s="25" t="e">
        <f>IFERROR(IF(AND(ISERROR($E119),ISERROR(INDEX(RestNSAF!D$2:D$251,MATCH(RestNSA!$C118,RestNSAF!$A$2:$A$251,0)))),$E118,INDEX(RestNSAF!D$2:D$251,MATCH(RestNSA!$C118,RestNSAF!$A$2:$A$251,0))),NA())</f>
        <v>#N/A</v>
      </c>
      <c r="I118" s="25" t="e">
        <f>IFERROR(IF(AND(ISERROR($E119),ISERROR(INDEX(RestNSAF!E$2:E$251,MATCH(RestNSA!$C118,RestNSAF!$A$2:$A$251,0)))),$E118,INDEX(RestNSAF!E$2:E$251,MATCH(RestNSA!$C118,RestNSAF!$A$2:$A$251,0))),NA())</f>
        <v>#N/A</v>
      </c>
      <c r="J118" s="25" t="e">
        <f>IFERROR(IF(AND(ISERROR($E119),ISERROR(INDEX(RestNSAF!F$2:F$251,MATCH(RestNSA!$C118,RestNSAF!$A$2:$A$251,0)))),$E118,INDEX(RestNSAF!F$2:F$251,MATCH(RestNSA!$C118,RestNSAF!$A$2:$A$251,0))),NA())</f>
        <v>#N/A</v>
      </c>
      <c r="V118" s="28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</row>
    <row r="119" spans="1:36" x14ac:dyDescent="0.25">
      <c r="A119" s="23">
        <f t="shared" si="11"/>
        <v>10</v>
      </c>
      <c r="B119" s="23">
        <f t="shared" si="12"/>
        <v>2001</v>
      </c>
      <c r="C119" s="23">
        <v>118</v>
      </c>
      <c r="D119" s="24">
        <v>37165</v>
      </c>
      <c r="E119" s="25">
        <f>IF(ISBLANK(table!H119),NA(),table!H119)</f>
        <v>26408</v>
      </c>
      <c r="F119" s="26" t="e">
        <f>IFERROR(IF(AND(ISERROR($E120),ISERROR(INDEX(RestNSAF!B$2:B$251,MATCH(RestNSA!$C119,RestNSAF!$A$2:$A$251,0)))),$E119,INDEX(RestNSAF!B$2:B$251,MATCH(RestNSA!$C119,RestNSAF!$A$2:$A$251,0))),NA())</f>
        <v>#N/A</v>
      </c>
      <c r="G119" s="25" t="e">
        <f>IFERROR(IF(AND(ISERROR($E120),ISERROR(INDEX(RestNSAF!C$2:C$251,MATCH(RestNSA!$C119,RestNSAF!$A$2:$A$251,0)))),$E119,INDEX(RestNSAF!C$2:C$251,MATCH(RestNSA!$C119,RestNSAF!$A$2:$A$251,0))),NA())</f>
        <v>#N/A</v>
      </c>
      <c r="H119" s="25" t="e">
        <f>IFERROR(IF(AND(ISERROR($E120),ISERROR(INDEX(RestNSAF!D$2:D$251,MATCH(RestNSA!$C119,RestNSAF!$A$2:$A$251,0)))),$E119,INDEX(RestNSAF!D$2:D$251,MATCH(RestNSA!$C119,RestNSAF!$A$2:$A$251,0))),NA())</f>
        <v>#N/A</v>
      </c>
      <c r="I119" s="25" t="e">
        <f>IFERROR(IF(AND(ISERROR($E120),ISERROR(INDEX(RestNSAF!E$2:E$251,MATCH(RestNSA!$C119,RestNSAF!$A$2:$A$251,0)))),$E119,INDEX(RestNSAF!E$2:E$251,MATCH(RestNSA!$C119,RestNSAF!$A$2:$A$251,0))),NA())</f>
        <v>#N/A</v>
      </c>
      <c r="J119" s="25" t="e">
        <f>IFERROR(IF(AND(ISERROR($E120),ISERROR(INDEX(RestNSAF!F$2:F$251,MATCH(RestNSA!$C119,RestNSAF!$A$2:$A$251,0)))),$E119,INDEX(RestNSAF!F$2:F$251,MATCH(RestNSA!$C119,RestNSAF!$A$2:$A$251,0))),NA())</f>
        <v>#N/A</v>
      </c>
      <c r="V119" s="28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</row>
    <row r="120" spans="1:36" x14ac:dyDescent="0.25">
      <c r="A120" s="23">
        <f t="shared" si="11"/>
        <v>11</v>
      </c>
      <c r="B120" s="23">
        <f t="shared" si="12"/>
        <v>2001</v>
      </c>
      <c r="C120" s="23">
        <v>119</v>
      </c>
      <c r="D120" s="24">
        <v>37196</v>
      </c>
      <c r="E120" s="25">
        <f>IF(ISBLANK(table!H120),NA(),table!H120)</f>
        <v>25533</v>
      </c>
      <c r="F120" s="26" t="e">
        <f>IFERROR(IF(AND(ISERROR($E121),ISERROR(INDEX(RestNSAF!B$2:B$251,MATCH(RestNSA!$C120,RestNSAF!$A$2:$A$251,0)))),$E120,INDEX(RestNSAF!B$2:B$251,MATCH(RestNSA!$C120,RestNSAF!$A$2:$A$251,0))),NA())</f>
        <v>#N/A</v>
      </c>
      <c r="G120" s="25" t="e">
        <f>IFERROR(IF(AND(ISERROR($E121),ISERROR(INDEX(RestNSAF!C$2:C$251,MATCH(RestNSA!$C120,RestNSAF!$A$2:$A$251,0)))),$E120,INDEX(RestNSAF!C$2:C$251,MATCH(RestNSA!$C120,RestNSAF!$A$2:$A$251,0))),NA())</f>
        <v>#N/A</v>
      </c>
      <c r="H120" s="25" t="e">
        <f>IFERROR(IF(AND(ISERROR($E121),ISERROR(INDEX(RestNSAF!D$2:D$251,MATCH(RestNSA!$C120,RestNSAF!$A$2:$A$251,0)))),$E120,INDEX(RestNSAF!D$2:D$251,MATCH(RestNSA!$C120,RestNSAF!$A$2:$A$251,0))),NA())</f>
        <v>#N/A</v>
      </c>
      <c r="I120" s="25" t="e">
        <f>IFERROR(IF(AND(ISERROR($E121),ISERROR(INDEX(RestNSAF!E$2:E$251,MATCH(RestNSA!$C120,RestNSAF!$A$2:$A$251,0)))),$E120,INDEX(RestNSAF!E$2:E$251,MATCH(RestNSA!$C120,RestNSAF!$A$2:$A$251,0))),NA())</f>
        <v>#N/A</v>
      </c>
      <c r="J120" s="25" t="e">
        <f>IFERROR(IF(AND(ISERROR($E121),ISERROR(INDEX(RestNSAF!F$2:F$251,MATCH(RestNSA!$C120,RestNSAF!$A$2:$A$251,0)))),$E120,INDEX(RestNSAF!F$2:F$251,MATCH(RestNSA!$C120,RestNSAF!$A$2:$A$251,0))),NA())</f>
        <v>#N/A</v>
      </c>
      <c r="V120" s="28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</row>
    <row r="121" spans="1:36" x14ac:dyDescent="0.25">
      <c r="A121" s="23">
        <f t="shared" si="11"/>
        <v>12</v>
      </c>
      <c r="B121" s="23">
        <f t="shared" si="12"/>
        <v>2001</v>
      </c>
      <c r="C121" s="23">
        <v>120</v>
      </c>
      <c r="D121" s="24">
        <v>37226</v>
      </c>
      <c r="E121" s="25">
        <f>IF(ISBLANK(table!H121),NA(),table!H121)</f>
        <v>27536</v>
      </c>
      <c r="F121" s="26" t="e">
        <f>IFERROR(IF(AND(ISERROR($E122),ISERROR(INDEX(RestNSAF!B$2:B$251,MATCH(RestNSA!$C121,RestNSAF!$A$2:$A$251,0)))),$E121,INDEX(RestNSAF!B$2:B$251,MATCH(RestNSA!$C121,RestNSAF!$A$2:$A$251,0))),NA())</f>
        <v>#N/A</v>
      </c>
      <c r="G121" s="25" t="e">
        <f>IFERROR(IF(AND(ISERROR($E122),ISERROR(INDEX(RestNSAF!C$2:C$251,MATCH(RestNSA!$C121,RestNSAF!$A$2:$A$251,0)))),$E121,INDEX(RestNSAF!C$2:C$251,MATCH(RestNSA!$C121,RestNSAF!$A$2:$A$251,0))),NA())</f>
        <v>#N/A</v>
      </c>
      <c r="H121" s="25" t="e">
        <f>IFERROR(IF(AND(ISERROR($E122),ISERROR(INDEX(RestNSAF!D$2:D$251,MATCH(RestNSA!$C121,RestNSAF!$A$2:$A$251,0)))),$E121,INDEX(RestNSAF!D$2:D$251,MATCH(RestNSA!$C121,RestNSAF!$A$2:$A$251,0))),NA())</f>
        <v>#N/A</v>
      </c>
      <c r="I121" s="25" t="e">
        <f>IFERROR(IF(AND(ISERROR($E122),ISERROR(INDEX(RestNSAF!E$2:E$251,MATCH(RestNSA!$C121,RestNSAF!$A$2:$A$251,0)))),$E121,INDEX(RestNSAF!E$2:E$251,MATCH(RestNSA!$C121,RestNSAF!$A$2:$A$251,0))),NA())</f>
        <v>#N/A</v>
      </c>
      <c r="J121" s="25" t="e">
        <f>IFERROR(IF(AND(ISERROR($E122),ISERROR(INDEX(RestNSAF!F$2:F$251,MATCH(RestNSA!$C121,RestNSAF!$A$2:$A$251,0)))),$E121,INDEX(RestNSAF!F$2:F$251,MATCH(RestNSA!$C121,RestNSAF!$A$2:$A$251,0))),NA())</f>
        <v>#N/A</v>
      </c>
      <c r="V121" s="28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</row>
    <row r="122" spans="1:36" x14ac:dyDescent="0.25">
      <c r="A122" s="23">
        <f t="shared" si="11"/>
        <v>1</v>
      </c>
      <c r="B122" s="23">
        <f t="shared" si="12"/>
        <v>2002</v>
      </c>
      <c r="C122" s="23">
        <v>121</v>
      </c>
      <c r="D122" s="24">
        <v>37257</v>
      </c>
      <c r="E122" s="25">
        <f>IF(ISBLANK(table!H122),NA(),table!H122)</f>
        <v>25052</v>
      </c>
      <c r="F122" s="26" t="e">
        <f>IFERROR(IF(AND(ISERROR($E123),ISERROR(INDEX(RestNSAF!B$2:B$251,MATCH(RestNSA!$C122,RestNSAF!$A$2:$A$251,0)))),$E122,INDEX(RestNSAF!B$2:B$251,MATCH(RestNSA!$C122,RestNSAF!$A$2:$A$251,0))),NA())</f>
        <v>#N/A</v>
      </c>
      <c r="G122" s="25" t="e">
        <f>IFERROR(IF(AND(ISERROR($E123),ISERROR(INDEX(RestNSAF!C$2:C$251,MATCH(RestNSA!$C122,RestNSAF!$A$2:$A$251,0)))),$E122,INDEX(RestNSAF!C$2:C$251,MATCH(RestNSA!$C122,RestNSAF!$A$2:$A$251,0))),NA())</f>
        <v>#N/A</v>
      </c>
      <c r="H122" s="25" t="e">
        <f>IFERROR(IF(AND(ISERROR($E123),ISERROR(INDEX(RestNSAF!D$2:D$251,MATCH(RestNSA!$C122,RestNSAF!$A$2:$A$251,0)))),$E122,INDEX(RestNSAF!D$2:D$251,MATCH(RestNSA!$C122,RestNSAF!$A$2:$A$251,0))),NA())</f>
        <v>#N/A</v>
      </c>
      <c r="I122" s="25" t="e">
        <f>IFERROR(IF(AND(ISERROR($E123),ISERROR(INDEX(RestNSAF!E$2:E$251,MATCH(RestNSA!$C122,RestNSAF!$A$2:$A$251,0)))),$E122,INDEX(RestNSAF!E$2:E$251,MATCH(RestNSA!$C122,RestNSAF!$A$2:$A$251,0))),NA())</f>
        <v>#N/A</v>
      </c>
      <c r="J122" s="25" t="e">
        <f>IFERROR(IF(AND(ISERROR($E123),ISERROR(INDEX(RestNSAF!F$2:F$251,MATCH(RestNSA!$C122,RestNSAF!$A$2:$A$251,0)))),$E122,INDEX(RestNSAF!F$2:F$251,MATCH(RestNSA!$C122,RestNSAF!$A$2:$A$251,0))),NA())</f>
        <v>#N/A</v>
      </c>
      <c r="V122" s="28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</row>
    <row r="123" spans="1:36" x14ac:dyDescent="0.25">
      <c r="A123" s="23">
        <f t="shared" si="11"/>
        <v>2</v>
      </c>
      <c r="B123" s="23">
        <f t="shared" si="12"/>
        <v>2002</v>
      </c>
      <c r="C123" s="23">
        <v>122</v>
      </c>
      <c r="D123" s="24">
        <v>37288</v>
      </c>
      <c r="E123" s="25">
        <f>IF(ISBLANK(table!H123),NA(),table!H123)</f>
        <v>25002</v>
      </c>
      <c r="F123" s="26" t="e">
        <f>IFERROR(IF(AND(ISERROR($E124),ISERROR(INDEX(RestNSAF!B$2:B$251,MATCH(RestNSA!$C123,RestNSAF!$A$2:$A$251,0)))),$E123,INDEX(RestNSAF!B$2:B$251,MATCH(RestNSA!$C123,RestNSAF!$A$2:$A$251,0))),NA())</f>
        <v>#N/A</v>
      </c>
      <c r="G123" s="25" t="e">
        <f>IFERROR(IF(AND(ISERROR($E124),ISERROR(INDEX(RestNSAF!C$2:C$251,MATCH(RestNSA!$C123,RestNSAF!$A$2:$A$251,0)))),$E123,INDEX(RestNSAF!C$2:C$251,MATCH(RestNSA!$C123,RestNSAF!$A$2:$A$251,0))),NA())</f>
        <v>#N/A</v>
      </c>
      <c r="H123" s="25" t="e">
        <f>IFERROR(IF(AND(ISERROR($E124),ISERROR(INDEX(RestNSAF!D$2:D$251,MATCH(RestNSA!$C123,RestNSAF!$A$2:$A$251,0)))),$E123,INDEX(RestNSAF!D$2:D$251,MATCH(RestNSA!$C123,RestNSAF!$A$2:$A$251,0))),NA())</f>
        <v>#N/A</v>
      </c>
      <c r="I123" s="25" t="e">
        <f>IFERROR(IF(AND(ISERROR($E124),ISERROR(INDEX(RestNSAF!E$2:E$251,MATCH(RestNSA!$C123,RestNSAF!$A$2:$A$251,0)))),$E123,INDEX(RestNSAF!E$2:E$251,MATCH(RestNSA!$C123,RestNSAF!$A$2:$A$251,0))),NA())</f>
        <v>#N/A</v>
      </c>
      <c r="J123" s="25" t="e">
        <f>IFERROR(IF(AND(ISERROR($E124),ISERROR(INDEX(RestNSAF!F$2:F$251,MATCH(RestNSA!$C123,RestNSAF!$A$2:$A$251,0)))),$E123,INDEX(RestNSAF!F$2:F$251,MATCH(RestNSA!$C123,RestNSAF!$A$2:$A$251,0))),NA())</f>
        <v>#N/A</v>
      </c>
      <c r="V123" s="28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</row>
    <row r="124" spans="1:36" x14ac:dyDescent="0.25">
      <c r="A124" s="23">
        <f t="shared" si="11"/>
        <v>3</v>
      </c>
      <c r="B124" s="23">
        <f t="shared" si="12"/>
        <v>2002</v>
      </c>
      <c r="C124" s="23">
        <v>123</v>
      </c>
      <c r="D124" s="24">
        <v>37316</v>
      </c>
      <c r="E124" s="25">
        <f>IF(ISBLANK(table!H124),NA(),table!H124)</f>
        <v>28128</v>
      </c>
      <c r="F124" s="26" t="e">
        <f>IFERROR(IF(AND(ISERROR($E125),ISERROR(INDEX(RestNSAF!B$2:B$251,MATCH(RestNSA!$C124,RestNSAF!$A$2:$A$251,0)))),$E124,INDEX(RestNSAF!B$2:B$251,MATCH(RestNSA!$C124,RestNSAF!$A$2:$A$251,0))),NA())</f>
        <v>#N/A</v>
      </c>
      <c r="G124" s="25" t="e">
        <f>IFERROR(IF(AND(ISERROR($E125),ISERROR(INDEX(RestNSAF!C$2:C$251,MATCH(RestNSA!$C124,RestNSAF!$A$2:$A$251,0)))),$E124,INDEX(RestNSAF!C$2:C$251,MATCH(RestNSA!$C124,RestNSAF!$A$2:$A$251,0))),NA())</f>
        <v>#N/A</v>
      </c>
      <c r="H124" s="25" t="e">
        <f>IFERROR(IF(AND(ISERROR($E125),ISERROR(INDEX(RestNSAF!D$2:D$251,MATCH(RestNSA!$C124,RestNSAF!$A$2:$A$251,0)))),$E124,INDEX(RestNSAF!D$2:D$251,MATCH(RestNSA!$C124,RestNSAF!$A$2:$A$251,0))),NA())</f>
        <v>#N/A</v>
      </c>
      <c r="I124" s="25" t="e">
        <f>IFERROR(IF(AND(ISERROR($E125),ISERROR(INDEX(RestNSAF!E$2:E$251,MATCH(RestNSA!$C124,RestNSAF!$A$2:$A$251,0)))),$E124,INDEX(RestNSAF!E$2:E$251,MATCH(RestNSA!$C124,RestNSAF!$A$2:$A$251,0))),NA())</f>
        <v>#N/A</v>
      </c>
      <c r="J124" s="25" t="e">
        <f>IFERROR(IF(AND(ISERROR($E125),ISERROR(INDEX(RestNSAF!F$2:F$251,MATCH(RestNSA!$C124,RestNSAF!$A$2:$A$251,0)))),$E124,INDEX(RestNSAF!F$2:F$251,MATCH(RestNSA!$C124,RestNSAF!$A$2:$A$251,0))),NA())</f>
        <v>#N/A</v>
      </c>
      <c r="V124" s="28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</row>
    <row r="125" spans="1:36" x14ac:dyDescent="0.25">
      <c r="A125" s="23">
        <f t="shared" si="11"/>
        <v>4</v>
      </c>
      <c r="B125" s="23">
        <f t="shared" si="12"/>
        <v>2002</v>
      </c>
      <c r="C125" s="23">
        <v>124</v>
      </c>
      <c r="D125" s="24">
        <v>37347</v>
      </c>
      <c r="E125" s="25">
        <f>IF(ISBLANK(table!H125),NA(),table!H125)</f>
        <v>27390</v>
      </c>
      <c r="F125" s="26" t="e">
        <f>IFERROR(IF(AND(ISERROR($E126),ISERROR(INDEX(RestNSAF!B$2:B$251,MATCH(RestNSA!$C125,RestNSAF!$A$2:$A$251,0)))),$E125,INDEX(RestNSAF!B$2:B$251,MATCH(RestNSA!$C125,RestNSAF!$A$2:$A$251,0))),NA())</f>
        <v>#N/A</v>
      </c>
      <c r="G125" s="25" t="e">
        <f>IFERROR(IF(AND(ISERROR($E126),ISERROR(INDEX(RestNSAF!C$2:C$251,MATCH(RestNSA!$C125,RestNSAF!$A$2:$A$251,0)))),$E125,INDEX(RestNSAF!C$2:C$251,MATCH(RestNSA!$C125,RestNSAF!$A$2:$A$251,0))),NA())</f>
        <v>#N/A</v>
      </c>
      <c r="H125" s="25" t="e">
        <f>IFERROR(IF(AND(ISERROR($E126),ISERROR(INDEX(RestNSAF!D$2:D$251,MATCH(RestNSA!$C125,RestNSAF!$A$2:$A$251,0)))),$E125,INDEX(RestNSAF!D$2:D$251,MATCH(RestNSA!$C125,RestNSAF!$A$2:$A$251,0))),NA())</f>
        <v>#N/A</v>
      </c>
      <c r="I125" s="25" t="e">
        <f>IFERROR(IF(AND(ISERROR($E126),ISERROR(INDEX(RestNSAF!E$2:E$251,MATCH(RestNSA!$C125,RestNSAF!$A$2:$A$251,0)))),$E125,INDEX(RestNSAF!E$2:E$251,MATCH(RestNSA!$C125,RestNSAF!$A$2:$A$251,0))),NA())</f>
        <v>#N/A</v>
      </c>
      <c r="J125" s="25" t="e">
        <f>IFERROR(IF(AND(ISERROR($E126),ISERROR(INDEX(RestNSAF!F$2:F$251,MATCH(RestNSA!$C125,RestNSAF!$A$2:$A$251,0)))),$E125,INDEX(RestNSAF!F$2:F$251,MATCH(RestNSA!$C125,RestNSAF!$A$2:$A$251,0))),NA())</f>
        <v>#N/A</v>
      </c>
      <c r="V125" s="28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</row>
    <row r="126" spans="1:36" x14ac:dyDescent="0.25">
      <c r="A126" s="23">
        <f t="shared" si="11"/>
        <v>5</v>
      </c>
      <c r="B126" s="23">
        <f t="shared" si="12"/>
        <v>2002</v>
      </c>
      <c r="C126" s="23">
        <v>125</v>
      </c>
      <c r="D126" s="24">
        <v>37377</v>
      </c>
      <c r="E126" s="25">
        <f>IF(ISBLANK(table!H126),NA(),table!H126)</f>
        <v>28720</v>
      </c>
      <c r="F126" s="26" t="e">
        <f>IFERROR(IF(AND(ISERROR($E127),ISERROR(INDEX(RestNSAF!B$2:B$251,MATCH(RestNSA!$C126,RestNSAF!$A$2:$A$251,0)))),$E126,INDEX(RestNSAF!B$2:B$251,MATCH(RestNSA!$C126,RestNSAF!$A$2:$A$251,0))),NA())</f>
        <v>#N/A</v>
      </c>
      <c r="G126" s="25" t="e">
        <f>IFERROR(IF(AND(ISERROR($E127),ISERROR(INDEX(RestNSAF!C$2:C$251,MATCH(RestNSA!$C126,RestNSAF!$A$2:$A$251,0)))),$E126,INDEX(RestNSAF!C$2:C$251,MATCH(RestNSA!$C126,RestNSAF!$A$2:$A$251,0))),NA())</f>
        <v>#N/A</v>
      </c>
      <c r="H126" s="25" t="e">
        <f>IFERROR(IF(AND(ISERROR($E127),ISERROR(INDEX(RestNSAF!D$2:D$251,MATCH(RestNSA!$C126,RestNSAF!$A$2:$A$251,0)))),$E126,INDEX(RestNSAF!D$2:D$251,MATCH(RestNSA!$C126,RestNSAF!$A$2:$A$251,0))),NA())</f>
        <v>#N/A</v>
      </c>
      <c r="I126" s="25" t="e">
        <f>IFERROR(IF(AND(ISERROR($E127),ISERROR(INDEX(RestNSAF!E$2:E$251,MATCH(RestNSA!$C126,RestNSAF!$A$2:$A$251,0)))),$E126,INDEX(RestNSAF!E$2:E$251,MATCH(RestNSA!$C126,RestNSAF!$A$2:$A$251,0))),NA())</f>
        <v>#N/A</v>
      </c>
      <c r="J126" s="25" t="e">
        <f>IFERROR(IF(AND(ISERROR($E127),ISERROR(INDEX(RestNSAF!F$2:F$251,MATCH(RestNSA!$C126,RestNSAF!$A$2:$A$251,0)))),$E126,INDEX(RestNSAF!F$2:F$251,MATCH(RestNSA!$C126,RestNSAF!$A$2:$A$251,0))),NA())</f>
        <v>#N/A</v>
      </c>
      <c r="V126" s="28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</row>
    <row r="127" spans="1:36" x14ac:dyDescent="0.25">
      <c r="A127" s="23">
        <f t="shared" si="11"/>
        <v>6</v>
      </c>
      <c r="B127" s="23">
        <f t="shared" si="12"/>
        <v>2002</v>
      </c>
      <c r="C127" s="23">
        <v>126</v>
      </c>
      <c r="D127" s="24">
        <v>37408</v>
      </c>
      <c r="E127" s="25">
        <f>IF(ISBLANK(table!H127),NA(),table!H127)</f>
        <v>28469</v>
      </c>
      <c r="F127" s="26" t="e">
        <f>IFERROR(IF(AND(ISERROR($E128),ISERROR(INDEX(RestNSAF!B$2:B$251,MATCH(RestNSA!$C127,RestNSAF!$A$2:$A$251,0)))),$E127,INDEX(RestNSAF!B$2:B$251,MATCH(RestNSA!$C127,RestNSAF!$A$2:$A$251,0))),NA())</f>
        <v>#N/A</v>
      </c>
      <c r="G127" s="25" t="e">
        <f>IFERROR(IF(AND(ISERROR($E128),ISERROR(INDEX(RestNSAF!C$2:C$251,MATCH(RestNSA!$C127,RestNSAF!$A$2:$A$251,0)))),$E127,INDEX(RestNSAF!C$2:C$251,MATCH(RestNSA!$C127,RestNSAF!$A$2:$A$251,0))),NA())</f>
        <v>#N/A</v>
      </c>
      <c r="H127" s="25" t="e">
        <f>IFERROR(IF(AND(ISERROR($E128),ISERROR(INDEX(RestNSAF!D$2:D$251,MATCH(RestNSA!$C127,RestNSAF!$A$2:$A$251,0)))),$E127,INDEX(RestNSAF!D$2:D$251,MATCH(RestNSA!$C127,RestNSAF!$A$2:$A$251,0))),NA())</f>
        <v>#N/A</v>
      </c>
      <c r="I127" s="25" t="e">
        <f>IFERROR(IF(AND(ISERROR($E128),ISERROR(INDEX(RestNSAF!E$2:E$251,MATCH(RestNSA!$C127,RestNSAF!$A$2:$A$251,0)))),$E127,INDEX(RestNSAF!E$2:E$251,MATCH(RestNSA!$C127,RestNSAF!$A$2:$A$251,0))),NA())</f>
        <v>#N/A</v>
      </c>
      <c r="J127" s="25" t="e">
        <f>IFERROR(IF(AND(ISERROR($E128),ISERROR(INDEX(RestNSAF!F$2:F$251,MATCH(RestNSA!$C127,RestNSAF!$A$2:$A$251,0)))),$E127,INDEX(RestNSAF!F$2:F$251,MATCH(RestNSA!$C127,RestNSAF!$A$2:$A$251,0))),NA())</f>
        <v>#N/A</v>
      </c>
      <c r="V127" s="28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</row>
    <row r="128" spans="1:36" x14ac:dyDescent="0.25">
      <c r="A128" s="23">
        <f t="shared" si="11"/>
        <v>7</v>
      </c>
      <c r="B128" s="23">
        <f t="shared" si="12"/>
        <v>2002</v>
      </c>
      <c r="C128" s="23">
        <v>127</v>
      </c>
      <c r="D128" s="24">
        <v>37438</v>
      </c>
      <c r="E128" s="25">
        <f>IF(ISBLANK(table!H128),NA(),table!H128)</f>
        <v>28638</v>
      </c>
      <c r="F128" s="26" t="e">
        <f>IFERROR(IF(AND(ISERROR($E129),ISERROR(INDEX(RestNSAF!B$2:B$251,MATCH(RestNSA!$C128,RestNSAF!$A$2:$A$251,0)))),$E128,INDEX(RestNSAF!B$2:B$251,MATCH(RestNSA!$C128,RestNSAF!$A$2:$A$251,0))),NA())</f>
        <v>#N/A</v>
      </c>
      <c r="G128" s="25" t="e">
        <f>IFERROR(IF(AND(ISERROR($E129),ISERROR(INDEX(RestNSAF!C$2:C$251,MATCH(RestNSA!$C128,RestNSAF!$A$2:$A$251,0)))),$E128,INDEX(RestNSAF!C$2:C$251,MATCH(RestNSA!$C128,RestNSAF!$A$2:$A$251,0))),NA())</f>
        <v>#N/A</v>
      </c>
      <c r="H128" s="25" t="e">
        <f>IFERROR(IF(AND(ISERROR($E129),ISERROR(INDEX(RestNSAF!D$2:D$251,MATCH(RestNSA!$C128,RestNSAF!$A$2:$A$251,0)))),$E128,INDEX(RestNSAF!D$2:D$251,MATCH(RestNSA!$C128,RestNSAF!$A$2:$A$251,0))),NA())</f>
        <v>#N/A</v>
      </c>
      <c r="I128" s="25" t="e">
        <f>IFERROR(IF(AND(ISERROR($E129),ISERROR(INDEX(RestNSAF!E$2:E$251,MATCH(RestNSA!$C128,RestNSAF!$A$2:$A$251,0)))),$E128,INDEX(RestNSAF!E$2:E$251,MATCH(RestNSA!$C128,RestNSAF!$A$2:$A$251,0))),NA())</f>
        <v>#N/A</v>
      </c>
      <c r="J128" s="25" t="e">
        <f>IFERROR(IF(AND(ISERROR($E129),ISERROR(INDEX(RestNSAF!F$2:F$251,MATCH(RestNSA!$C128,RestNSAF!$A$2:$A$251,0)))),$E128,INDEX(RestNSAF!F$2:F$251,MATCH(RestNSA!$C128,RestNSAF!$A$2:$A$251,0))),NA())</f>
        <v>#N/A</v>
      </c>
      <c r="V128" s="28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</row>
    <row r="129" spans="1:36" x14ac:dyDescent="0.25">
      <c r="A129" s="23">
        <f t="shared" si="11"/>
        <v>8</v>
      </c>
      <c r="B129" s="23">
        <f t="shared" si="12"/>
        <v>2002</v>
      </c>
      <c r="C129" s="23">
        <v>128</v>
      </c>
      <c r="D129" s="24">
        <v>37469</v>
      </c>
      <c r="E129" s="25">
        <f>IF(ISBLANK(table!H129),NA(),table!H129)</f>
        <v>29540</v>
      </c>
      <c r="F129" s="26" t="e">
        <f>IFERROR(IF(AND(ISERROR($E130),ISERROR(INDEX(RestNSAF!B$2:B$251,MATCH(RestNSA!$C129,RestNSAF!$A$2:$A$251,0)))),$E129,INDEX(RestNSAF!B$2:B$251,MATCH(RestNSA!$C129,RestNSAF!$A$2:$A$251,0))),NA())</f>
        <v>#N/A</v>
      </c>
      <c r="G129" s="25" t="e">
        <f>IFERROR(IF(AND(ISERROR($E130),ISERROR(INDEX(RestNSAF!C$2:C$251,MATCH(RestNSA!$C129,RestNSAF!$A$2:$A$251,0)))),$E129,INDEX(RestNSAF!C$2:C$251,MATCH(RestNSA!$C129,RestNSAF!$A$2:$A$251,0))),NA())</f>
        <v>#N/A</v>
      </c>
      <c r="H129" s="25" t="e">
        <f>IFERROR(IF(AND(ISERROR($E130),ISERROR(INDEX(RestNSAF!D$2:D$251,MATCH(RestNSA!$C129,RestNSAF!$A$2:$A$251,0)))),$E129,INDEX(RestNSAF!D$2:D$251,MATCH(RestNSA!$C129,RestNSAF!$A$2:$A$251,0))),NA())</f>
        <v>#N/A</v>
      </c>
      <c r="I129" s="25" t="e">
        <f>IFERROR(IF(AND(ISERROR($E130),ISERROR(INDEX(RestNSAF!E$2:E$251,MATCH(RestNSA!$C129,RestNSAF!$A$2:$A$251,0)))),$E129,INDEX(RestNSAF!E$2:E$251,MATCH(RestNSA!$C129,RestNSAF!$A$2:$A$251,0))),NA())</f>
        <v>#N/A</v>
      </c>
      <c r="J129" s="25" t="e">
        <f>IFERROR(IF(AND(ISERROR($E130),ISERROR(INDEX(RestNSAF!F$2:F$251,MATCH(RestNSA!$C129,RestNSAF!$A$2:$A$251,0)))),$E129,INDEX(RestNSAF!F$2:F$251,MATCH(RestNSA!$C129,RestNSAF!$A$2:$A$251,0))),NA())</f>
        <v>#N/A</v>
      </c>
      <c r="V129" s="28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</row>
    <row r="130" spans="1:36" x14ac:dyDescent="0.25">
      <c r="A130" s="23">
        <f t="shared" si="11"/>
        <v>9</v>
      </c>
      <c r="B130" s="23">
        <f t="shared" si="12"/>
        <v>2002</v>
      </c>
      <c r="C130" s="23">
        <v>129</v>
      </c>
      <c r="D130" s="24">
        <v>37500</v>
      </c>
      <c r="E130" s="25">
        <f>IF(ISBLANK(table!H130),NA(),table!H130)</f>
        <v>26839</v>
      </c>
      <c r="F130" s="26" t="e">
        <f>IFERROR(IF(AND(ISERROR($E131),ISERROR(INDEX(RestNSAF!B$2:B$251,MATCH(RestNSA!$C130,RestNSAF!$A$2:$A$251,0)))),$E130,INDEX(RestNSAF!B$2:B$251,MATCH(RestNSA!$C130,RestNSAF!$A$2:$A$251,0))),NA())</f>
        <v>#N/A</v>
      </c>
      <c r="G130" s="25" t="e">
        <f>IFERROR(IF(AND(ISERROR($E131),ISERROR(INDEX(RestNSAF!C$2:C$251,MATCH(RestNSA!$C130,RestNSAF!$A$2:$A$251,0)))),$E130,INDEX(RestNSAF!C$2:C$251,MATCH(RestNSA!$C130,RestNSAF!$A$2:$A$251,0))),NA())</f>
        <v>#N/A</v>
      </c>
      <c r="H130" s="25" t="e">
        <f>IFERROR(IF(AND(ISERROR($E131),ISERROR(INDEX(RestNSAF!D$2:D$251,MATCH(RestNSA!$C130,RestNSAF!$A$2:$A$251,0)))),$E130,INDEX(RestNSAF!D$2:D$251,MATCH(RestNSA!$C130,RestNSAF!$A$2:$A$251,0))),NA())</f>
        <v>#N/A</v>
      </c>
      <c r="I130" s="25" t="e">
        <f>IFERROR(IF(AND(ISERROR($E131),ISERROR(INDEX(RestNSAF!E$2:E$251,MATCH(RestNSA!$C130,RestNSAF!$A$2:$A$251,0)))),$E130,INDEX(RestNSAF!E$2:E$251,MATCH(RestNSA!$C130,RestNSAF!$A$2:$A$251,0))),NA())</f>
        <v>#N/A</v>
      </c>
      <c r="J130" s="25" t="e">
        <f>IFERROR(IF(AND(ISERROR($E131),ISERROR(INDEX(RestNSAF!F$2:F$251,MATCH(RestNSA!$C130,RestNSAF!$A$2:$A$251,0)))),$E130,INDEX(RestNSAF!F$2:F$251,MATCH(RestNSA!$C130,RestNSAF!$A$2:$A$251,0))),NA())</f>
        <v>#N/A</v>
      </c>
      <c r="V130" s="28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</row>
    <row r="131" spans="1:36" x14ac:dyDescent="0.25">
      <c r="A131" s="23">
        <f t="shared" ref="A131:A194" si="13">MONTH(D131)</f>
        <v>10</v>
      </c>
      <c r="B131" s="23">
        <f t="shared" ref="B131:B194" si="14">YEAR(D131)</f>
        <v>2002</v>
      </c>
      <c r="C131" s="23">
        <v>130</v>
      </c>
      <c r="D131" s="24">
        <v>37530</v>
      </c>
      <c r="E131" s="25">
        <f>IF(ISBLANK(table!H131),NA(),table!H131)</f>
        <v>27595</v>
      </c>
      <c r="F131" s="26" t="e">
        <f>IFERROR(IF(AND(ISERROR($E132),ISERROR(INDEX(RestNSAF!B$2:B$251,MATCH(RestNSA!$C131,RestNSAF!$A$2:$A$251,0)))),$E131,INDEX(RestNSAF!B$2:B$251,MATCH(RestNSA!$C131,RestNSAF!$A$2:$A$251,0))),NA())</f>
        <v>#N/A</v>
      </c>
      <c r="G131" s="25" t="e">
        <f>IFERROR(IF(AND(ISERROR($E132),ISERROR(INDEX(RestNSAF!C$2:C$251,MATCH(RestNSA!$C131,RestNSAF!$A$2:$A$251,0)))),$E131,INDEX(RestNSAF!C$2:C$251,MATCH(RestNSA!$C131,RestNSAF!$A$2:$A$251,0))),NA())</f>
        <v>#N/A</v>
      </c>
      <c r="H131" s="25" t="e">
        <f>IFERROR(IF(AND(ISERROR($E132),ISERROR(INDEX(RestNSAF!D$2:D$251,MATCH(RestNSA!$C131,RestNSAF!$A$2:$A$251,0)))),$E131,INDEX(RestNSAF!D$2:D$251,MATCH(RestNSA!$C131,RestNSAF!$A$2:$A$251,0))),NA())</f>
        <v>#N/A</v>
      </c>
      <c r="I131" s="25" t="e">
        <f>IFERROR(IF(AND(ISERROR($E132),ISERROR(INDEX(RestNSAF!E$2:E$251,MATCH(RestNSA!$C131,RestNSAF!$A$2:$A$251,0)))),$E131,INDEX(RestNSAF!E$2:E$251,MATCH(RestNSA!$C131,RestNSAF!$A$2:$A$251,0))),NA())</f>
        <v>#N/A</v>
      </c>
      <c r="J131" s="25" t="e">
        <f>IFERROR(IF(AND(ISERROR($E132),ISERROR(INDEX(RestNSAF!F$2:F$251,MATCH(RestNSA!$C131,RestNSAF!$A$2:$A$251,0)))),$E131,INDEX(RestNSAF!F$2:F$251,MATCH(RestNSA!$C131,RestNSAF!$A$2:$A$251,0))),NA())</f>
        <v>#N/A</v>
      </c>
      <c r="V131" s="28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</row>
    <row r="132" spans="1:36" x14ac:dyDescent="0.25">
      <c r="A132" s="23">
        <f t="shared" si="13"/>
        <v>11</v>
      </c>
      <c r="B132" s="23">
        <f t="shared" si="14"/>
        <v>2002</v>
      </c>
      <c r="C132" s="23">
        <v>131</v>
      </c>
      <c r="D132" s="24">
        <v>37561</v>
      </c>
      <c r="E132" s="25">
        <f>IF(ISBLANK(table!H132),NA(),table!H132)</f>
        <v>26967</v>
      </c>
      <c r="F132" s="26" t="e">
        <f>IFERROR(IF(AND(ISERROR($E133),ISERROR(INDEX(RestNSAF!B$2:B$251,MATCH(RestNSA!$C132,RestNSAF!$A$2:$A$251,0)))),$E132,INDEX(RestNSAF!B$2:B$251,MATCH(RestNSA!$C132,RestNSAF!$A$2:$A$251,0))),NA())</f>
        <v>#N/A</v>
      </c>
      <c r="G132" s="25" t="e">
        <f>IFERROR(IF(AND(ISERROR($E133),ISERROR(INDEX(RestNSAF!C$2:C$251,MATCH(RestNSA!$C132,RestNSAF!$A$2:$A$251,0)))),$E132,INDEX(RestNSAF!C$2:C$251,MATCH(RestNSA!$C132,RestNSAF!$A$2:$A$251,0))),NA())</f>
        <v>#N/A</v>
      </c>
      <c r="H132" s="25" t="e">
        <f>IFERROR(IF(AND(ISERROR($E133),ISERROR(INDEX(RestNSAF!D$2:D$251,MATCH(RestNSA!$C132,RestNSAF!$A$2:$A$251,0)))),$E132,INDEX(RestNSAF!D$2:D$251,MATCH(RestNSA!$C132,RestNSAF!$A$2:$A$251,0))),NA())</f>
        <v>#N/A</v>
      </c>
      <c r="I132" s="25" t="e">
        <f>IFERROR(IF(AND(ISERROR($E133),ISERROR(INDEX(RestNSAF!E$2:E$251,MATCH(RestNSA!$C132,RestNSAF!$A$2:$A$251,0)))),$E132,INDEX(RestNSAF!E$2:E$251,MATCH(RestNSA!$C132,RestNSAF!$A$2:$A$251,0))),NA())</f>
        <v>#N/A</v>
      </c>
      <c r="J132" s="25" t="e">
        <f>IFERROR(IF(AND(ISERROR($E133),ISERROR(INDEX(RestNSAF!F$2:F$251,MATCH(RestNSA!$C132,RestNSAF!$A$2:$A$251,0)))),$E132,INDEX(RestNSAF!F$2:F$251,MATCH(RestNSA!$C132,RestNSAF!$A$2:$A$251,0))),NA())</f>
        <v>#N/A</v>
      </c>
      <c r="V132" s="28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</row>
    <row r="133" spans="1:36" x14ac:dyDescent="0.25">
      <c r="A133" s="23">
        <f t="shared" si="13"/>
        <v>12</v>
      </c>
      <c r="B133" s="23">
        <f t="shared" si="14"/>
        <v>2002</v>
      </c>
      <c r="C133" s="23">
        <v>132</v>
      </c>
      <c r="D133" s="24">
        <v>37591</v>
      </c>
      <c r="E133" s="25">
        <f>IF(ISBLANK(table!H133),NA(),table!H133)</f>
        <v>28185</v>
      </c>
      <c r="F133" s="26" t="e">
        <f>IFERROR(IF(AND(ISERROR($E134),ISERROR(INDEX(RestNSAF!B$2:B$251,MATCH(RestNSA!$C133,RestNSAF!$A$2:$A$251,0)))),$E133,INDEX(RestNSAF!B$2:B$251,MATCH(RestNSA!$C133,RestNSAF!$A$2:$A$251,0))),NA())</f>
        <v>#N/A</v>
      </c>
      <c r="G133" s="25" t="e">
        <f>IFERROR(IF(AND(ISERROR($E134),ISERROR(INDEX(RestNSAF!C$2:C$251,MATCH(RestNSA!$C133,RestNSAF!$A$2:$A$251,0)))),$E133,INDEX(RestNSAF!C$2:C$251,MATCH(RestNSA!$C133,RestNSAF!$A$2:$A$251,0))),NA())</f>
        <v>#N/A</v>
      </c>
      <c r="H133" s="25" t="e">
        <f>IFERROR(IF(AND(ISERROR($E134),ISERROR(INDEX(RestNSAF!D$2:D$251,MATCH(RestNSA!$C133,RestNSAF!$A$2:$A$251,0)))),$E133,INDEX(RestNSAF!D$2:D$251,MATCH(RestNSA!$C133,RestNSAF!$A$2:$A$251,0))),NA())</f>
        <v>#N/A</v>
      </c>
      <c r="I133" s="25" t="e">
        <f>IFERROR(IF(AND(ISERROR($E134),ISERROR(INDEX(RestNSAF!E$2:E$251,MATCH(RestNSA!$C133,RestNSAF!$A$2:$A$251,0)))),$E133,INDEX(RestNSAF!E$2:E$251,MATCH(RestNSA!$C133,RestNSAF!$A$2:$A$251,0))),NA())</f>
        <v>#N/A</v>
      </c>
      <c r="J133" s="25" t="e">
        <f>IFERROR(IF(AND(ISERROR($E134),ISERROR(INDEX(RestNSAF!F$2:F$251,MATCH(RestNSA!$C133,RestNSAF!$A$2:$A$251,0)))),$E133,INDEX(RestNSAF!F$2:F$251,MATCH(RestNSA!$C133,RestNSAF!$A$2:$A$251,0))),NA())</f>
        <v>#N/A</v>
      </c>
      <c r="V133" s="28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</row>
    <row r="134" spans="1:36" x14ac:dyDescent="0.25">
      <c r="A134" s="23">
        <f t="shared" si="13"/>
        <v>1</v>
      </c>
      <c r="B134" s="23">
        <f t="shared" si="14"/>
        <v>2003</v>
      </c>
      <c r="C134" s="23">
        <v>133</v>
      </c>
      <c r="D134" s="24">
        <v>37622</v>
      </c>
      <c r="E134" s="25">
        <f>IF(ISBLANK(table!H134),NA(),table!H134)</f>
        <v>26057</v>
      </c>
      <c r="F134" s="26" t="e">
        <f>IFERROR(IF(AND(ISERROR($E135),ISERROR(INDEX(RestNSAF!B$2:B$251,MATCH(RestNSA!$C134,RestNSAF!$A$2:$A$251,0)))),$E134,INDEX(RestNSAF!B$2:B$251,MATCH(RestNSA!$C134,RestNSAF!$A$2:$A$251,0))),NA())</f>
        <v>#N/A</v>
      </c>
      <c r="G134" s="25" t="e">
        <f>IFERROR(IF(AND(ISERROR($E135),ISERROR(INDEX(RestNSAF!C$2:C$251,MATCH(RestNSA!$C134,RestNSAF!$A$2:$A$251,0)))),$E134,INDEX(RestNSAF!C$2:C$251,MATCH(RestNSA!$C134,RestNSAF!$A$2:$A$251,0))),NA())</f>
        <v>#N/A</v>
      </c>
      <c r="H134" s="25" t="e">
        <f>IFERROR(IF(AND(ISERROR($E135),ISERROR(INDEX(RestNSAF!D$2:D$251,MATCH(RestNSA!$C134,RestNSAF!$A$2:$A$251,0)))),$E134,INDEX(RestNSAF!D$2:D$251,MATCH(RestNSA!$C134,RestNSAF!$A$2:$A$251,0))),NA())</f>
        <v>#N/A</v>
      </c>
      <c r="I134" s="25" t="e">
        <f>IFERROR(IF(AND(ISERROR($E135),ISERROR(INDEX(RestNSAF!E$2:E$251,MATCH(RestNSA!$C134,RestNSAF!$A$2:$A$251,0)))),$E134,INDEX(RestNSAF!E$2:E$251,MATCH(RestNSA!$C134,RestNSAF!$A$2:$A$251,0))),NA())</f>
        <v>#N/A</v>
      </c>
      <c r="J134" s="25" t="e">
        <f>IFERROR(IF(AND(ISERROR($E135),ISERROR(INDEX(RestNSAF!F$2:F$251,MATCH(RestNSA!$C134,RestNSAF!$A$2:$A$251,0)))),$E134,INDEX(RestNSAF!F$2:F$251,MATCH(RestNSA!$C134,RestNSAF!$A$2:$A$251,0))),NA())</f>
        <v>#N/A</v>
      </c>
      <c r="V134" s="28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</row>
    <row r="135" spans="1:36" x14ac:dyDescent="0.25">
      <c r="A135" s="23">
        <f t="shared" si="13"/>
        <v>2</v>
      </c>
      <c r="B135" s="23">
        <f t="shared" si="14"/>
        <v>2003</v>
      </c>
      <c r="C135" s="23">
        <v>134</v>
      </c>
      <c r="D135" s="24">
        <v>37653</v>
      </c>
      <c r="E135" s="25">
        <f>IF(ISBLANK(table!H135),NA(),table!H135)</f>
        <v>25573</v>
      </c>
      <c r="F135" s="26" t="e">
        <f>IFERROR(IF(AND(ISERROR($E136),ISERROR(INDEX(RestNSAF!B$2:B$251,MATCH(RestNSA!$C135,RestNSAF!$A$2:$A$251,0)))),$E135,INDEX(RestNSAF!B$2:B$251,MATCH(RestNSA!$C135,RestNSAF!$A$2:$A$251,0))),NA())</f>
        <v>#N/A</v>
      </c>
      <c r="G135" s="25" t="e">
        <f>IFERROR(IF(AND(ISERROR($E136),ISERROR(INDEX(RestNSAF!C$2:C$251,MATCH(RestNSA!$C135,RestNSAF!$A$2:$A$251,0)))),$E135,INDEX(RestNSAF!C$2:C$251,MATCH(RestNSA!$C135,RestNSAF!$A$2:$A$251,0))),NA())</f>
        <v>#N/A</v>
      </c>
      <c r="H135" s="25" t="e">
        <f>IFERROR(IF(AND(ISERROR($E136),ISERROR(INDEX(RestNSAF!D$2:D$251,MATCH(RestNSA!$C135,RestNSAF!$A$2:$A$251,0)))),$E135,INDEX(RestNSAF!D$2:D$251,MATCH(RestNSA!$C135,RestNSAF!$A$2:$A$251,0))),NA())</f>
        <v>#N/A</v>
      </c>
      <c r="I135" s="25" t="e">
        <f>IFERROR(IF(AND(ISERROR($E136),ISERROR(INDEX(RestNSAF!E$2:E$251,MATCH(RestNSA!$C135,RestNSAF!$A$2:$A$251,0)))),$E135,INDEX(RestNSAF!E$2:E$251,MATCH(RestNSA!$C135,RestNSAF!$A$2:$A$251,0))),NA())</f>
        <v>#N/A</v>
      </c>
      <c r="J135" s="25" t="e">
        <f>IFERROR(IF(AND(ISERROR($E136),ISERROR(INDEX(RestNSAF!F$2:F$251,MATCH(RestNSA!$C135,RestNSAF!$A$2:$A$251,0)))),$E135,INDEX(RestNSAF!F$2:F$251,MATCH(RestNSA!$C135,RestNSAF!$A$2:$A$251,0))),NA())</f>
        <v>#N/A</v>
      </c>
      <c r="V135" s="28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</row>
    <row r="136" spans="1:36" x14ac:dyDescent="0.25">
      <c r="A136" s="23">
        <f t="shared" si="13"/>
        <v>3</v>
      </c>
      <c r="B136" s="23">
        <f t="shared" si="14"/>
        <v>2003</v>
      </c>
      <c r="C136" s="23">
        <v>135</v>
      </c>
      <c r="D136" s="24">
        <v>37681</v>
      </c>
      <c r="E136" s="25">
        <f>IF(ISBLANK(table!H136),NA(),table!H136)</f>
        <v>29161</v>
      </c>
      <c r="F136" s="26" t="e">
        <f>IFERROR(IF(AND(ISERROR($E137),ISERROR(INDEX(RestNSAF!B$2:B$251,MATCH(RestNSA!$C136,RestNSAF!$A$2:$A$251,0)))),$E136,INDEX(RestNSAF!B$2:B$251,MATCH(RestNSA!$C136,RestNSAF!$A$2:$A$251,0))),NA())</f>
        <v>#N/A</v>
      </c>
      <c r="G136" s="25" t="e">
        <f>IFERROR(IF(AND(ISERROR($E137),ISERROR(INDEX(RestNSAF!C$2:C$251,MATCH(RestNSA!$C136,RestNSAF!$A$2:$A$251,0)))),$E136,INDEX(RestNSAF!C$2:C$251,MATCH(RestNSA!$C136,RestNSAF!$A$2:$A$251,0))),NA())</f>
        <v>#N/A</v>
      </c>
      <c r="H136" s="25" t="e">
        <f>IFERROR(IF(AND(ISERROR($E137),ISERROR(INDEX(RestNSAF!D$2:D$251,MATCH(RestNSA!$C136,RestNSAF!$A$2:$A$251,0)))),$E136,INDEX(RestNSAF!D$2:D$251,MATCH(RestNSA!$C136,RestNSAF!$A$2:$A$251,0))),NA())</f>
        <v>#N/A</v>
      </c>
      <c r="I136" s="25" t="e">
        <f>IFERROR(IF(AND(ISERROR($E137),ISERROR(INDEX(RestNSAF!E$2:E$251,MATCH(RestNSA!$C136,RestNSAF!$A$2:$A$251,0)))),$E136,INDEX(RestNSAF!E$2:E$251,MATCH(RestNSA!$C136,RestNSAF!$A$2:$A$251,0))),NA())</f>
        <v>#N/A</v>
      </c>
      <c r="J136" s="25" t="e">
        <f>IFERROR(IF(AND(ISERROR($E137),ISERROR(INDEX(RestNSAF!F$2:F$251,MATCH(RestNSA!$C136,RestNSAF!$A$2:$A$251,0)))),$E136,INDEX(RestNSAF!F$2:F$251,MATCH(RestNSA!$C136,RestNSAF!$A$2:$A$251,0))),NA())</f>
        <v>#N/A</v>
      </c>
      <c r="V136" s="28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</row>
    <row r="137" spans="1:36" x14ac:dyDescent="0.25">
      <c r="A137" s="23">
        <f t="shared" si="13"/>
        <v>4</v>
      </c>
      <c r="B137" s="23">
        <f t="shared" si="14"/>
        <v>2003</v>
      </c>
      <c r="C137" s="23">
        <v>136</v>
      </c>
      <c r="D137" s="24">
        <v>37712</v>
      </c>
      <c r="E137" s="25">
        <f>IF(ISBLANK(table!H137),NA(),table!H137)</f>
        <v>28261</v>
      </c>
      <c r="F137" s="26" t="e">
        <f>IFERROR(IF(AND(ISERROR($E138),ISERROR(INDEX(RestNSAF!B$2:B$251,MATCH(RestNSA!$C137,RestNSAF!$A$2:$A$251,0)))),$E137,INDEX(RestNSAF!B$2:B$251,MATCH(RestNSA!$C137,RestNSAF!$A$2:$A$251,0))),NA())</f>
        <v>#N/A</v>
      </c>
      <c r="G137" s="25" t="e">
        <f>IFERROR(IF(AND(ISERROR($E138),ISERROR(INDEX(RestNSAF!C$2:C$251,MATCH(RestNSA!$C137,RestNSAF!$A$2:$A$251,0)))),$E137,INDEX(RestNSAF!C$2:C$251,MATCH(RestNSA!$C137,RestNSAF!$A$2:$A$251,0))),NA())</f>
        <v>#N/A</v>
      </c>
      <c r="H137" s="25" t="e">
        <f>IFERROR(IF(AND(ISERROR($E138),ISERROR(INDEX(RestNSAF!D$2:D$251,MATCH(RestNSA!$C137,RestNSAF!$A$2:$A$251,0)))),$E137,INDEX(RestNSAF!D$2:D$251,MATCH(RestNSA!$C137,RestNSAF!$A$2:$A$251,0))),NA())</f>
        <v>#N/A</v>
      </c>
      <c r="I137" s="25" t="e">
        <f>IFERROR(IF(AND(ISERROR($E138),ISERROR(INDEX(RestNSAF!E$2:E$251,MATCH(RestNSA!$C137,RestNSAF!$A$2:$A$251,0)))),$E137,INDEX(RestNSAF!E$2:E$251,MATCH(RestNSA!$C137,RestNSAF!$A$2:$A$251,0))),NA())</f>
        <v>#N/A</v>
      </c>
      <c r="J137" s="25" t="e">
        <f>IFERROR(IF(AND(ISERROR($E138),ISERROR(INDEX(RestNSAF!F$2:F$251,MATCH(RestNSA!$C137,RestNSAF!$A$2:$A$251,0)))),$E137,INDEX(RestNSAF!F$2:F$251,MATCH(RestNSA!$C137,RestNSAF!$A$2:$A$251,0))),NA())</f>
        <v>#N/A</v>
      </c>
      <c r="V137" s="28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</row>
    <row r="138" spans="1:36" x14ac:dyDescent="0.25">
      <c r="A138" s="23">
        <f t="shared" si="13"/>
        <v>5</v>
      </c>
      <c r="B138" s="23">
        <f t="shared" si="14"/>
        <v>2003</v>
      </c>
      <c r="C138" s="23">
        <v>137</v>
      </c>
      <c r="D138" s="24">
        <v>37742</v>
      </c>
      <c r="E138" s="25">
        <f>IF(ISBLANK(table!H138),NA(),table!H138)</f>
        <v>30907</v>
      </c>
      <c r="F138" s="26" t="e">
        <f>IFERROR(IF(AND(ISERROR($E139),ISERROR(INDEX(RestNSAF!B$2:B$251,MATCH(RestNSA!$C138,RestNSAF!$A$2:$A$251,0)))),$E138,INDEX(RestNSAF!B$2:B$251,MATCH(RestNSA!$C138,RestNSAF!$A$2:$A$251,0))),NA())</f>
        <v>#N/A</v>
      </c>
      <c r="G138" s="25" t="e">
        <f>IFERROR(IF(AND(ISERROR($E139),ISERROR(INDEX(RestNSAF!C$2:C$251,MATCH(RestNSA!$C138,RestNSAF!$A$2:$A$251,0)))),$E138,INDEX(RestNSAF!C$2:C$251,MATCH(RestNSA!$C138,RestNSAF!$A$2:$A$251,0))),NA())</f>
        <v>#N/A</v>
      </c>
      <c r="H138" s="25" t="e">
        <f>IFERROR(IF(AND(ISERROR($E139),ISERROR(INDEX(RestNSAF!D$2:D$251,MATCH(RestNSA!$C138,RestNSAF!$A$2:$A$251,0)))),$E138,INDEX(RestNSAF!D$2:D$251,MATCH(RestNSA!$C138,RestNSAF!$A$2:$A$251,0))),NA())</f>
        <v>#N/A</v>
      </c>
      <c r="I138" s="25" t="e">
        <f>IFERROR(IF(AND(ISERROR($E139),ISERROR(INDEX(RestNSAF!E$2:E$251,MATCH(RestNSA!$C138,RestNSAF!$A$2:$A$251,0)))),$E138,INDEX(RestNSAF!E$2:E$251,MATCH(RestNSA!$C138,RestNSAF!$A$2:$A$251,0))),NA())</f>
        <v>#N/A</v>
      </c>
      <c r="J138" s="25" t="e">
        <f>IFERROR(IF(AND(ISERROR($E139),ISERROR(INDEX(RestNSAF!F$2:F$251,MATCH(RestNSA!$C138,RestNSAF!$A$2:$A$251,0)))),$E138,INDEX(RestNSAF!F$2:F$251,MATCH(RestNSA!$C138,RestNSAF!$A$2:$A$251,0))),NA())</f>
        <v>#N/A</v>
      </c>
      <c r="V138" s="28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</row>
    <row r="139" spans="1:36" x14ac:dyDescent="0.25">
      <c r="A139" s="23">
        <f t="shared" si="13"/>
        <v>6</v>
      </c>
      <c r="B139" s="23">
        <f t="shared" si="14"/>
        <v>2003</v>
      </c>
      <c r="C139" s="23">
        <v>138</v>
      </c>
      <c r="D139" s="24">
        <v>37773</v>
      </c>
      <c r="E139" s="25">
        <f>IF(ISBLANK(table!H139),NA(),table!H139)</f>
        <v>29756</v>
      </c>
      <c r="F139" s="26" t="e">
        <f>IFERROR(IF(AND(ISERROR($E140),ISERROR(INDEX(RestNSAF!B$2:B$251,MATCH(RestNSA!$C139,RestNSAF!$A$2:$A$251,0)))),$E139,INDEX(RestNSAF!B$2:B$251,MATCH(RestNSA!$C139,RestNSAF!$A$2:$A$251,0))),NA())</f>
        <v>#N/A</v>
      </c>
      <c r="G139" s="25" t="e">
        <f>IFERROR(IF(AND(ISERROR($E140),ISERROR(INDEX(RestNSAF!C$2:C$251,MATCH(RestNSA!$C139,RestNSAF!$A$2:$A$251,0)))),$E139,INDEX(RestNSAF!C$2:C$251,MATCH(RestNSA!$C139,RestNSAF!$A$2:$A$251,0))),NA())</f>
        <v>#N/A</v>
      </c>
      <c r="H139" s="25" t="e">
        <f>IFERROR(IF(AND(ISERROR($E140),ISERROR(INDEX(RestNSAF!D$2:D$251,MATCH(RestNSA!$C139,RestNSAF!$A$2:$A$251,0)))),$E139,INDEX(RestNSAF!D$2:D$251,MATCH(RestNSA!$C139,RestNSAF!$A$2:$A$251,0))),NA())</f>
        <v>#N/A</v>
      </c>
      <c r="I139" s="25" t="e">
        <f>IFERROR(IF(AND(ISERROR($E140),ISERROR(INDEX(RestNSAF!E$2:E$251,MATCH(RestNSA!$C139,RestNSAF!$A$2:$A$251,0)))),$E139,INDEX(RestNSAF!E$2:E$251,MATCH(RestNSA!$C139,RestNSAF!$A$2:$A$251,0))),NA())</f>
        <v>#N/A</v>
      </c>
      <c r="J139" s="25" t="e">
        <f>IFERROR(IF(AND(ISERROR($E140),ISERROR(INDEX(RestNSAF!F$2:F$251,MATCH(RestNSA!$C139,RestNSAF!$A$2:$A$251,0)))),$E139,INDEX(RestNSAF!F$2:F$251,MATCH(RestNSA!$C139,RestNSAF!$A$2:$A$251,0))),NA())</f>
        <v>#N/A</v>
      </c>
      <c r="V139" s="28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</row>
    <row r="140" spans="1:36" x14ac:dyDescent="0.25">
      <c r="A140" s="23">
        <f t="shared" si="13"/>
        <v>7</v>
      </c>
      <c r="B140" s="23">
        <f t="shared" si="14"/>
        <v>2003</v>
      </c>
      <c r="C140" s="23">
        <v>139</v>
      </c>
      <c r="D140" s="24">
        <v>37803</v>
      </c>
      <c r="E140" s="25">
        <f>IF(ISBLANK(table!H140),NA(),table!H140)</f>
        <v>30600</v>
      </c>
      <c r="F140" s="26" t="e">
        <f>IFERROR(IF(AND(ISERROR($E141),ISERROR(INDEX(RestNSAF!B$2:B$251,MATCH(RestNSA!$C140,RestNSAF!$A$2:$A$251,0)))),$E140,INDEX(RestNSAF!B$2:B$251,MATCH(RestNSA!$C140,RestNSAF!$A$2:$A$251,0))),NA())</f>
        <v>#N/A</v>
      </c>
      <c r="G140" s="25" t="e">
        <f>IFERROR(IF(AND(ISERROR($E141),ISERROR(INDEX(RestNSAF!C$2:C$251,MATCH(RestNSA!$C140,RestNSAF!$A$2:$A$251,0)))),$E140,INDEX(RestNSAF!C$2:C$251,MATCH(RestNSA!$C140,RestNSAF!$A$2:$A$251,0))),NA())</f>
        <v>#N/A</v>
      </c>
      <c r="H140" s="25" t="e">
        <f>IFERROR(IF(AND(ISERROR($E141),ISERROR(INDEX(RestNSAF!D$2:D$251,MATCH(RestNSA!$C140,RestNSAF!$A$2:$A$251,0)))),$E140,INDEX(RestNSAF!D$2:D$251,MATCH(RestNSA!$C140,RestNSAF!$A$2:$A$251,0))),NA())</f>
        <v>#N/A</v>
      </c>
      <c r="I140" s="25" t="e">
        <f>IFERROR(IF(AND(ISERROR($E141),ISERROR(INDEX(RestNSAF!E$2:E$251,MATCH(RestNSA!$C140,RestNSAF!$A$2:$A$251,0)))),$E140,INDEX(RestNSAF!E$2:E$251,MATCH(RestNSA!$C140,RestNSAF!$A$2:$A$251,0))),NA())</f>
        <v>#N/A</v>
      </c>
      <c r="J140" s="25" t="e">
        <f>IFERROR(IF(AND(ISERROR($E141),ISERROR(INDEX(RestNSAF!F$2:F$251,MATCH(RestNSA!$C140,RestNSAF!$A$2:$A$251,0)))),$E140,INDEX(RestNSAF!F$2:F$251,MATCH(RestNSA!$C140,RestNSAF!$A$2:$A$251,0))),NA())</f>
        <v>#N/A</v>
      </c>
      <c r="V140" s="28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</row>
    <row r="141" spans="1:36" x14ac:dyDescent="0.25">
      <c r="A141" s="23">
        <f t="shared" si="13"/>
        <v>8</v>
      </c>
      <c r="B141" s="23">
        <f t="shared" si="14"/>
        <v>2003</v>
      </c>
      <c r="C141" s="23">
        <v>140</v>
      </c>
      <c r="D141" s="24">
        <v>37834</v>
      </c>
      <c r="E141" s="25">
        <f>IF(ISBLANK(table!H141),NA(),table!H141)</f>
        <v>31844</v>
      </c>
      <c r="F141" s="26" t="e">
        <f>IFERROR(IF(AND(ISERROR($E142),ISERROR(INDEX(RestNSAF!B$2:B$251,MATCH(RestNSA!$C141,RestNSAF!$A$2:$A$251,0)))),$E141,INDEX(RestNSAF!B$2:B$251,MATCH(RestNSA!$C141,RestNSAF!$A$2:$A$251,0))),NA())</f>
        <v>#N/A</v>
      </c>
      <c r="G141" s="25" t="e">
        <f>IFERROR(IF(AND(ISERROR($E142),ISERROR(INDEX(RestNSAF!C$2:C$251,MATCH(RestNSA!$C141,RestNSAF!$A$2:$A$251,0)))),$E141,INDEX(RestNSAF!C$2:C$251,MATCH(RestNSA!$C141,RestNSAF!$A$2:$A$251,0))),NA())</f>
        <v>#N/A</v>
      </c>
      <c r="H141" s="25" t="e">
        <f>IFERROR(IF(AND(ISERROR($E142),ISERROR(INDEX(RestNSAF!D$2:D$251,MATCH(RestNSA!$C141,RestNSAF!$A$2:$A$251,0)))),$E141,INDEX(RestNSAF!D$2:D$251,MATCH(RestNSA!$C141,RestNSAF!$A$2:$A$251,0))),NA())</f>
        <v>#N/A</v>
      </c>
      <c r="I141" s="25" t="e">
        <f>IFERROR(IF(AND(ISERROR($E142),ISERROR(INDEX(RestNSAF!E$2:E$251,MATCH(RestNSA!$C141,RestNSAF!$A$2:$A$251,0)))),$E141,INDEX(RestNSAF!E$2:E$251,MATCH(RestNSA!$C141,RestNSAF!$A$2:$A$251,0))),NA())</f>
        <v>#N/A</v>
      </c>
      <c r="J141" s="25" t="e">
        <f>IFERROR(IF(AND(ISERROR($E142),ISERROR(INDEX(RestNSAF!F$2:F$251,MATCH(RestNSA!$C141,RestNSAF!$A$2:$A$251,0)))),$E141,INDEX(RestNSAF!F$2:F$251,MATCH(RestNSA!$C141,RestNSAF!$A$2:$A$251,0))),NA())</f>
        <v>#N/A</v>
      </c>
      <c r="V141" s="28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</row>
    <row r="142" spans="1:36" x14ac:dyDescent="0.25">
      <c r="A142" s="23">
        <f t="shared" si="13"/>
        <v>9</v>
      </c>
      <c r="B142" s="23">
        <f t="shared" si="14"/>
        <v>2003</v>
      </c>
      <c r="C142" s="23">
        <v>141</v>
      </c>
      <c r="D142" s="24">
        <v>37865</v>
      </c>
      <c r="E142" s="25">
        <f>IF(ISBLANK(table!H142),NA(),table!H142)</f>
        <v>28559</v>
      </c>
      <c r="F142" s="26" t="e">
        <f>IFERROR(IF(AND(ISERROR($E143),ISERROR(INDEX(RestNSAF!B$2:B$251,MATCH(RestNSA!$C142,RestNSAF!$A$2:$A$251,0)))),$E142,INDEX(RestNSAF!B$2:B$251,MATCH(RestNSA!$C142,RestNSAF!$A$2:$A$251,0))),NA())</f>
        <v>#N/A</v>
      </c>
      <c r="G142" s="25" t="e">
        <f>IFERROR(IF(AND(ISERROR($E143),ISERROR(INDEX(RestNSAF!C$2:C$251,MATCH(RestNSA!$C142,RestNSAF!$A$2:$A$251,0)))),$E142,INDEX(RestNSAF!C$2:C$251,MATCH(RestNSA!$C142,RestNSAF!$A$2:$A$251,0))),NA())</f>
        <v>#N/A</v>
      </c>
      <c r="H142" s="25" t="e">
        <f>IFERROR(IF(AND(ISERROR($E143),ISERROR(INDEX(RestNSAF!D$2:D$251,MATCH(RestNSA!$C142,RestNSAF!$A$2:$A$251,0)))),$E142,INDEX(RestNSAF!D$2:D$251,MATCH(RestNSA!$C142,RestNSAF!$A$2:$A$251,0))),NA())</f>
        <v>#N/A</v>
      </c>
      <c r="I142" s="25" t="e">
        <f>IFERROR(IF(AND(ISERROR($E143),ISERROR(INDEX(RestNSAF!E$2:E$251,MATCH(RestNSA!$C142,RestNSAF!$A$2:$A$251,0)))),$E142,INDEX(RestNSAF!E$2:E$251,MATCH(RestNSA!$C142,RestNSAF!$A$2:$A$251,0))),NA())</f>
        <v>#N/A</v>
      </c>
      <c r="J142" s="25" t="e">
        <f>IFERROR(IF(AND(ISERROR($E143),ISERROR(INDEX(RestNSAF!F$2:F$251,MATCH(RestNSA!$C142,RestNSAF!$A$2:$A$251,0)))),$E142,INDEX(RestNSAF!F$2:F$251,MATCH(RestNSA!$C142,RestNSAF!$A$2:$A$251,0))),NA())</f>
        <v>#N/A</v>
      </c>
      <c r="V142" s="28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</row>
    <row r="143" spans="1:36" x14ac:dyDescent="0.25">
      <c r="A143" s="23">
        <f t="shared" si="13"/>
        <v>10</v>
      </c>
      <c r="B143" s="23">
        <f t="shared" si="14"/>
        <v>2003</v>
      </c>
      <c r="C143" s="23">
        <v>142</v>
      </c>
      <c r="D143" s="24">
        <v>37895</v>
      </c>
      <c r="E143" s="25">
        <f>IF(ISBLANK(table!H143),NA(),table!H143)</f>
        <v>30255</v>
      </c>
      <c r="F143" s="26" t="e">
        <f>IFERROR(IF(AND(ISERROR($E144),ISERROR(INDEX(RestNSAF!B$2:B$251,MATCH(RestNSA!$C143,RestNSAF!$A$2:$A$251,0)))),$E143,INDEX(RestNSAF!B$2:B$251,MATCH(RestNSA!$C143,RestNSAF!$A$2:$A$251,0))),NA())</f>
        <v>#N/A</v>
      </c>
      <c r="G143" s="25" t="e">
        <f>IFERROR(IF(AND(ISERROR($E144),ISERROR(INDEX(RestNSAF!C$2:C$251,MATCH(RestNSA!$C143,RestNSAF!$A$2:$A$251,0)))),$E143,INDEX(RestNSAF!C$2:C$251,MATCH(RestNSA!$C143,RestNSAF!$A$2:$A$251,0))),NA())</f>
        <v>#N/A</v>
      </c>
      <c r="H143" s="25" t="e">
        <f>IFERROR(IF(AND(ISERROR($E144),ISERROR(INDEX(RestNSAF!D$2:D$251,MATCH(RestNSA!$C143,RestNSAF!$A$2:$A$251,0)))),$E143,INDEX(RestNSAF!D$2:D$251,MATCH(RestNSA!$C143,RestNSAF!$A$2:$A$251,0))),NA())</f>
        <v>#N/A</v>
      </c>
      <c r="I143" s="25" t="e">
        <f>IFERROR(IF(AND(ISERROR($E144),ISERROR(INDEX(RestNSAF!E$2:E$251,MATCH(RestNSA!$C143,RestNSAF!$A$2:$A$251,0)))),$E143,INDEX(RestNSAF!E$2:E$251,MATCH(RestNSA!$C143,RestNSAF!$A$2:$A$251,0))),NA())</f>
        <v>#N/A</v>
      </c>
      <c r="J143" s="25" t="e">
        <f>IFERROR(IF(AND(ISERROR($E144),ISERROR(INDEX(RestNSAF!F$2:F$251,MATCH(RestNSA!$C143,RestNSAF!$A$2:$A$251,0)))),$E143,INDEX(RestNSAF!F$2:F$251,MATCH(RestNSA!$C143,RestNSAF!$A$2:$A$251,0))),NA())</f>
        <v>#N/A</v>
      </c>
      <c r="V143" s="28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</row>
    <row r="144" spans="1:36" x14ac:dyDescent="0.25">
      <c r="A144" s="23">
        <f t="shared" si="13"/>
        <v>11</v>
      </c>
      <c r="B144" s="23">
        <f t="shared" si="14"/>
        <v>2003</v>
      </c>
      <c r="C144" s="23">
        <v>143</v>
      </c>
      <c r="D144" s="24">
        <v>37926</v>
      </c>
      <c r="E144" s="25">
        <f>IF(ISBLANK(table!H144),NA(),table!H144)</f>
        <v>28869</v>
      </c>
      <c r="F144" s="26" t="e">
        <f>IFERROR(IF(AND(ISERROR($E145),ISERROR(INDEX(RestNSAF!B$2:B$251,MATCH(RestNSA!$C144,RestNSAF!$A$2:$A$251,0)))),$E144,INDEX(RestNSAF!B$2:B$251,MATCH(RestNSA!$C144,RestNSAF!$A$2:$A$251,0))),NA())</f>
        <v>#N/A</v>
      </c>
      <c r="G144" s="25" t="e">
        <f>IFERROR(IF(AND(ISERROR($E145),ISERROR(INDEX(RestNSAF!C$2:C$251,MATCH(RestNSA!$C144,RestNSAF!$A$2:$A$251,0)))),$E144,INDEX(RestNSAF!C$2:C$251,MATCH(RestNSA!$C144,RestNSAF!$A$2:$A$251,0))),NA())</f>
        <v>#N/A</v>
      </c>
      <c r="H144" s="25" t="e">
        <f>IFERROR(IF(AND(ISERROR($E145),ISERROR(INDEX(RestNSAF!D$2:D$251,MATCH(RestNSA!$C144,RestNSAF!$A$2:$A$251,0)))),$E144,INDEX(RestNSAF!D$2:D$251,MATCH(RestNSA!$C144,RestNSAF!$A$2:$A$251,0))),NA())</f>
        <v>#N/A</v>
      </c>
      <c r="I144" s="25" t="e">
        <f>IFERROR(IF(AND(ISERROR($E145),ISERROR(INDEX(RestNSAF!E$2:E$251,MATCH(RestNSA!$C144,RestNSAF!$A$2:$A$251,0)))),$E144,INDEX(RestNSAF!E$2:E$251,MATCH(RestNSA!$C144,RestNSAF!$A$2:$A$251,0))),NA())</f>
        <v>#N/A</v>
      </c>
      <c r="J144" s="25" t="e">
        <f>IFERROR(IF(AND(ISERROR($E145),ISERROR(INDEX(RestNSAF!F$2:F$251,MATCH(RestNSA!$C144,RestNSAF!$A$2:$A$251,0)))),$E144,INDEX(RestNSAF!F$2:F$251,MATCH(RestNSA!$C144,RestNSAF!$A$2:$A$251,0))),NA())</f>
        <v>#N/A</v>
      </c>
      <c r="V144" s="28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</row>
    <row r="145" spans="1:36" x14ac:dyDescent="0.25">
      <c r="A145" s="23">
        <f t="shared" si="13"/>
        <v>12</v>
      </c>
      <c r="B145" s="23">
        <f t="shared" si="14"/>
        <v>2003</v>
      </c>
      <c r="C145" s="23">
        <v>144</v>
      </c>
      <c r="D145" s="24">
        <v>37956</v>
      </c>
      <c r="E145" s="25">
        <f>IF(ISBLANK(table!H145),NA(),table!H145)</f>
        <v>29884</v>
      </c>
      <c r="F145" s="26" t="e">
        <f>IFERROR(IF(AND(ISERROR($E146),ISERROR(INDEX(RestNSAF!B$2:B$251,MATCH(RestNSA!$C145,RestNSAF!$A$2:$A$251,0)))),$E145,INDEX(RestNSAF!B$2:B$251,MATCH(RestNSA!$C145,RestNSAF!$A$2:$A$251,0))),NA())</f>
        <v>#N/A</v>
      </c>
      <c r="G145" s="25" t="e">
        <f>IFERROR(IF(AND(ISERROR($E146),ISERROR(INDEX(RestNSAF!C$2:C$251,MATCH(RestNSA!$C145,RestNSAF!$A$2:$A$251,0)))),$E145,INDEX(RestNSAF!C$2:C$251,MATCH(RestNSA!$C145,RestNSAF!$A$2:$A$251,0))),NA())</f>
        <v>#N/A</v>
      </c>
      <c r="H145" s="25" t="e">
        <f>IFERROR(IF(AND(ISERROR($E146),ISERROR(INDEX(RestNSAF!D$2:D$251,MATCH(RestNSA!$C145,RestNSAF!$A$2:$A$251,0)))),$E145,INDEX(RestNSAF!D$2:D$251,MATCH(RestNSA!$C145,RestNSAF!$A$2:$A$251,0))),NA())</f>
        <v>#N/A</v>
      </c>
      <c r="I145" s="25" t="e">
        <f>IFERROR(IF(AND(ISERROR($E146),ISERROR(INDEX(RestNSAF!E$2:E$251,MATCH(RestNSA!$C145,RestNSAF!$A$2:$A$251,0)))),$E145,INDEX(RestNSAF!E$2:E$251,MATCH(RestNSA!$C145,RestNSAF!$A$2:$A$251,0))),NA())</f>
        <v>#N/A</v>
      </c>
      <c r="J145" s="25" t="e">
        <f>IFERROR(IF(AND(ISERROR($E146),ISERROR(INDEX(RestNSAF!F$2:F$251,MATCH(RestNSA!$C145,RestNSAF!$A$2:$A$251,0)))),$E145,INDEX(RestNSAF!F$2:F$251,MATCH(RestNSA!$C145,RestNSAF!$A$2:$A$251,0))),NA())</f>
        <v>#N/A</v>
      </c>
      <c r="V145" s="28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</row>
    <row r="146" spans="1:36" x14ac:dyDescent="0.25">
      <c r="A146" s="23">
        <f t="shared" si="13"/>
        <v>1</v>
      </c>
      <c r="B146" s="23">
        <f t="shared" si="14"/>
        <v>2004</v>
      </c>
      <c r="C146" s="23">
        <v>145</v>
      </c>
      <c r="D146" s="24">
        <v>37987</v>
      </c>
      <c r="E146" s="25">
        <f>IF(ISBLANK(table!H146),NA(),table!H146)</f>
        <v>28642</v>
      </c>
      <c r="F146" s="26" t="e">
        <f>IFERROR(IF(AND(ISERROR($E147),ISERROR(INDEX(RestNSAF!B$2:B$251,MATCH(RestNSA!$C146,RestNSAF!$A$2:$A$251,0)))),$E146,INDEX(RestNSAF!B$2:B$251,MATCH(RestNSA!$C146,RestNSAF!$A$2:$A$251,0))),NA())</f>
        <v>#N/A</v>
      </c>
      <c r="G146" s="25" t="e">
        <f>IFERROR(IF(AND(ISERROR($E147),ISERROR(INDEX(RestNSAF!C$2:C$251,MATCH(RestNSA!$C146,RestNSAF!$A$2:$A$251,0)))),$E146,INDEX(RestNSAF!C$2:C$251,MATCH(RestNSA!$C146,RestNSAF!$A$2:$A$251,0))),NA())</f>
        <v>#N/A</v>
      </c>
      <c r="H146" s="25" t="e">
        <f>IFERROR(IF(AND(ISERROR($E147),ISERROR(INDEX(RestNSAF!D$2:D$251,MATCH(RestNSA!$C146,RestNSAF!$A$2:$A$251,0)))),$E146,INDEX(RestNSAF!D$2:D$251,MATCH(RestNSA!$C146,RestNSAF!$A$2:$A$251,0))),NA())</f>
        <v>#N/A</v>
      </c>
      <c r="I146" s="25" t="e">
        <f>IFERROR(IF(AND(ISERROR($E147),ISERROR(INDEX(RestNSAF!E$2:E$251,MATCH(RestNSA!$C146,RestNSAF!$A$2:$A$251,0)))),$E146,INDEX(RestNSAF!E$2:E$251,MATCH(RestNSA!$C146,RestNSAF!$A$2:$A$251,0))),NA())</f>
        <v>#N/A</v>
      </c>
      <c r="J146" s="25" t="e">
        <f>IFERROR(IF(AND(ISERROR($E147),ISERROR(INDEX(RestNSAF!F$2:F$251,MATCH(RestNSA!$C146,RestNSAF!$A$2:$A$251,0)))),$E146,INDEX(RestNSAF!F$2:F$251,MATCH(RestNSA!$C146,RestNSAF!$A$2:$A$251,0))),NA())</f>
        <v>#N/A</v>
      </c>
      <c r="V146" s="28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</row>
    <row r="147" spans="1:36" x14ac:dyDescent="0.25">
      <c r="A147" s="23">
        <f t="shared" si="13"/>
        <v>2</v>
      </c>
      <c r="B147" s="23">
        <f t="shared" si="14"/>
        <v>2004</v>
      </c>
      <c r="C147" s="23">
        <v>146</v>
      </c>
      <c r="D147" s="24">
        <v>38018</v>
      </c>
      <c r="E147" s="25">
        <f>IF(ISBLANK(table!H147),NA(),table!H147)</f>
        <v>28755</v>
      </c>
      <c r="F147" s="26" t="e">
        <f>IFERROR(IF(AND(ISERROR($E148),ISERROR(INDEX(RestNSAF!B$2:B$251,MATCH(RestNSA!$C147,RestNSAF!$A$2:$A$251,0)))),$E147,INDEX(RestNSAF!B$2:B$251,MATCH(RestNSA!$C147,RestNSAF!$A$2:$A$251,0))),NA())</f>
        <v>#N/A</v>
      </c>
      <c r="G147" s="25" t="e">
        <f>IFERROR(IF(AND(ISERROR($E148),ISERROR(INDEX(RestNSAF!C$2:C$251,MATCH(RestNSA!$C147,RestNSAF!$A$2:$A$251,0)))),$E147,INDEX(RestNSAF!C$2:C$251,MATCH(RestNSA!$C147,RestNSAF!$A$2:$A$251,0))),NA())</f>
        <v>#N/A</v>
      </c>
      <c r="H147" s="25" t="e">
        <f>IFERROR(IF(AND(ISERROR($E148),ISERROR(INDEX(RestNSAF!D$2:D$251,MATCH(RestNSA!$C147,RestNSAF!$A$2:$A$251,0)))),$E147,INDEX(RestNSAF!D$2:D$251,MATCH(RestNSA!$C147,RestNSAF!$A$2:$A$251,0))),NA())</f>
        <v>#N/A</v>
      </c>
      <c r="I147" s="25" t="e">
        <f>IFERROR(IF(AND(ISERROR($E148),ISERROR(INDEX(RestNSAF!E$2:E$251,MATCH(RestNSA!$C147,RestNSAF!$A$2:$A$251,0)))),$E147,INDEX(RestNSAF!E$2:E$251,MATCH(RestNSA!$C147,RestNSAF!$A$2:$A$251,0))),NA())</f>
        <v>#N/A</v>
      </c>
      <c r="J147" s="25" t="e">
        <f>IFERROR(IF(AND(ISERROR($E148),ISERROR(INDEX(RestNSAF!F$2:F$251,MATCH(RestNSA!$C147,RestNSAF!$A$2:$A$251,0)))),$E147,INDEX(RestNSAF!F$2:F$251,MATCH(RestNSA!$C147,RestNSAF!$A$2:$A$251,0))),NA())</f>
        <v>#N/A</v>
      </c>
      <c r="V147" s="28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</row>
    <row r="148" spans="1:36" x14ac:dyDescent="0.25">
      <c r="A148" s="23">
        <f t="shared" si="13"/>
        <v>3</v>
      </c>
      <c r="B148" s="23">
        <f t="shared" si="14"/>
        <v>2004</v>
      </c>
      <c r="C148" s="23">
        <v>147</v>
      </c>
      <c r="D148" s="24">
        <v>38047</v>
      </c>
      <c r="E148" s="25">
        <f>IF(ISBLANK(table!H148),NA(),table!H148)</f>
        <v>31133</v>
      </c>
      <c r="F148" s="26" t="e">
        <f>IFERROR(IF(AND(ISERROR($E149),ISERROR(INDEX(RestNSAF!B$2:B$251,MATCH(RestNSA!$C148,RestNSAF!$A$2:$A$251,0)))),$E148,INDEX(RestNSAF!B$2:B$251,MATCH(RestNSA!$C148,RestNSAF!$A$2:$A$251,0))),NA())</f>
        <v>#N/A</v>
      </c>
      <c r="G148" s="25" t="e">
        <f>IFERROR(IF(AND(ISERROR($E149),ISERROR(INDEX(RestNSAF!C$2:C$251,MATCH(RestNSA!$C148,RestNSAF!$A$2:$A$251,0)))),$E148,INDEX(RestNSAF!C$2:C$251,MATCH(RestNSA!$C148,RestNSAF!$A$2:$A$251,0))),NA())</f>
        <v>#N/A</v>
      </c>
      <c r="H148" s="25" t="e">
        <f>IFERROR(IF(AND(ISERROR($E149),ISERROR(INDEX(RestNSAF!D$2:D$251,MATCH(RestNSA!$C148,RestNSAF!$A$2:$A$251,0)))),$E148,INDEX(RestNSAF!D$2:D$251,MATCH(RestNSA!$C148,RestNSAF!$A$2:$A$251,0))),NA())</f>
        <v>#N/A</v>
      </c>
      <c r="I148" s="25" t="e">
        <f>IFERROR(IF(AND(ISERROR($E149),ISERROR(INDEX(RestNSAF!E$2:E$251,MATCH(RestNSA!$C148,RestNSAF!$A$2:$A$251,0)))),$E148,INDEX(RestNSAF!E$2:E$251,MATCH(RestNSA!$C148,RestNSAF!$A$2:$A$251,0))),NA())</f>
        <v>#N/A</v>
      </c>
      <c r="J148" s="25" t="e">
        <f>IFERROR(IF(AND(ISERROR($E149),ISERROR(INDEX(RestNSAF!F$2:F$251,MATCH(RestNSA!$C148,RestNSAF!$A$2:$A$251,0)))),$E148,INDEX(RestNSAF!F$2:F$251,MATCH(RestNSA!$C148,RestNSAF!$A$2:$A$251,0))),NA())</f>
        <v>#N/A</v>
      </c>
      <c r="V148" s="28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</row>
    <row r="149" spans="1:36" x14ac:dyDescent="0.25">
      <c r="A149" s="23">
        <f t="shared" si="13"/>
        <v>4</v>
      </c>
      <c r="B149" s="23">
        <f t="shared" si="14"/>
        <v>2004</v>
      </c>
      <c r="C149" s="23">
        <v>148</v>
      </c>
      <c r="D149" s="24">
        <v>38078</v>
      </c>
      <c r="E149" s="25">
        <f>IF(ISBLANK(table!H149),NA(),table!H149)</f>
        <v>30866</v>
      </c>
      <c r="F149" s="26" t="e">
        <f>IFERROR(IF(AND(ISERROR($E150),ISERROR(INDEX(RestNSAF!B$2:B$251,MATCH(RestNSA!$C149,RestNSAF!$A$2:$A$251,0)))),$E149,INDEX(RestNSAF!B$2:B$251,MATCH(RestNSA!$C149,RestNSAF!$A$2:$A$251,0))),NA())</f>
        <v>#N/A</v>
      </c>
      <c r="G149" s="25" t="e">
        <f>IFERROR(IF(AND(ISERROR($E150),ISERROR(INDEX(RestNSAF!C$2:C$251,MATCH(RestNSA!$C149,RestNSAF!$A$2:$A$251,0)))),$E149,INDEX(RestNSAF!C$2:C$251,MATCH(RestNSA!$C149,RestNSAF!$A$2:$A$251,0))),NA())</f>
        <v>#N/A</v>
      </c>
      <c r="H149" s="25" t="e">
        <f>IFERROR(IF(AND(ISERROR($E150),ISERROR(INDEX(RestNSAF!D$2:D$251,MATCH(RestNSA!$C149,RestNSAF!$A$2:$A$251,0)))),$E149,INDEX(RestNSAF!D$2:D$251,MATCH(RestNSA!$C149,RestNSAF!$A$2:$A$251,0))),NA())</f>
        <v>#N/A</v>
      </c>
      <c r="I149" s="25" t="e">
        <f>IFERROR(IF(AND(ISERROR($E150),ISERROR(INDEX(RestNSAF!E$2:E$251,MATCH(RestNSA!$C149,RestNSAF!$A$2:$A$251,0)))),$E149,INDEX(RestNSAF!E$2:E$251,MATCH(RestNSA!$C149,RestNSAF!$A$2:$A$251,0))),NA())</f>
        <v>#N/A</v>
      </c>
      <c r="J149" s="25" t="e">
        <f>IFERROR(IF(AND(ISERROR($E150),ISERROR(INDEX(RestNSAF!F$2:F$251,MATCH(RestNSA!$C149,RestNSAF!$A$2:$A$251,0)))),$E149,INDEX(RestNSAF!F$2:F$251,MATCH(RestNSA!$C149,RestNSAF!$A$2:$A$251,0))),NA())</f>
        <v>#N/A</v>
      </c>
      <c r="V149" s="28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</row>
    <row r="150" spans="1:36" x14ac:dyDescent="0.25">
      <c r="A150" s="23">
        <f t="shared" si="13"/>
        <v>5</v>
      </c>
      <c r="B150" s="23">
        <f t="shared" si="14"/>
        <v>2004</v>
      </c>
      <c r="C150" s="23">
        <v>149</v>
      </c>
      <c r="D150" s="24">
        <v>38108</v>
      </c>
      <c r="E150" s="25">
        <f>IF(ISBLANK(table!H150),NA(),table!H150)</f>
        <v>32155</v>
      </c>
      <c r="F150" s="26" t="e">
        <f>IFERROR(IF(AND(ISERROR($E151),ISERROR(INDEX(RestNSAF!B$2:B$251,MATCH(RestNSA!$C150,RestNSAF!$A$2:$A$251,0)))),$E150,INDEX(RestNSAF!B$2:B$251,MATCH(RestNSA!$C150,RestNSAF!$A$2:$A$251,0))),NA())</f>
        <v>#N/A</v>
      </c>
      <c r="G150" s="25" t="e">
        <f>IFERROR(IF(AND(ISERROR($E151),ISERROR(INDEX(RestNSAF!C$2:C$251,MATCH(RestNSA!$C150,RestNSAF!$A$2:$A$251,0)))),$E150,INDEX(RestNSAF!C$2:C$251,MATCH(RestNSA!$C150,RestNSAF!$A$2:$A$251,0))),NA())</f>
        <v>#N/A</v>
      </c>
      <c r="H150" s="25" t="e">
        <f>IFERROR(IF(AND(ISERROR($E151),ISERROR(INDEX(RestNSAF!D$2:D$251,MATCH(RestNSA!$C150,RestNSAF!$A$2:$A$251,0)))),$E150,INDEX(RestNSAF!D$2:D$251,MATCH(RestNSA!$C150,RestNSAF!$A$2:$A$251,0))),NA())</f>
        <v>#N/A</v>
      </c>
      <c r="I150" s="25" t="e">
        <f>IFERROR(IF(AND(ISERROR($E151),ISERROR(INDEX(RestNSAF!E$2:E$251,MATCH(RestNSA!$C150,RestNSAF!$A$2:$A$251,0)))),$E150,INDEX(RestNSAF!E$2:E$251,MATCH(RestNSA!$C150,RestNSAF!$A$2:$A$251,0))),NA())</f>
        <v>#N/A</v>
      </c>
      <c r="J150" s="25" t="e">
        <f>IFERROR(IF(AND(ISERROR($E151),ISERROR(INDEX(RestNSAF!F$2:F$251,MATCH(RestNSA!$C150,RestNSAF!$A$2:$A$251,0)))),$E150,INDEX(RestNSAF!F$2:F$251,MATCH(RestNSA!$C150,RestNSAF!$A$2:$A$251,0))),NA())</f>
        <v>#N/A</v>
      </c>
      <c r="V150" s="28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</row>
    <row r="151" spans="1:36" x14ac:dyDescent="0.25">
      <c r="A151" s="23">
        <f t="shared" si="13"/>
        <v>6</v>
      </c>
      <c r="B151" s="23">
        <f t="shared" si="14"/>
        <v>2004</v>
      </c>
      <c r="C151" s="23">
        <v>150</v>
      </c>
      <c r="D151" s="24">
        <v>38139</v>
      </c>
      <c r="E151" s="25">
        <f>IF(ISBLANK(table!H151),NA(),table!H151)</f>
        <v>31380</v>
      </c>
      <c r="F151" s="26" t="e">
        <f>IFERROR(IF(AND(ISERROR($E152),ISERROR(INDEX(RestNSAF!B$2:B$251,MATCH(RestNSA!$C151,RestNSAF!$A$2:$A$251,0)))),$E151,INDEX(RestNSAF!B$2:B$251,MATCH(RestNSA!$C151,RestNSAF!$A$2:$A$251,0))),NA())</f>
        <v>#N/A</v>
      </c>
      <c r="G151" s="25" t="e">
        <f>IFERROR(IF(AND(ISERROR($E152),ISERROR(INDEX(RestNSAF!C$2:C$251,MATCH(RestNSA!$C151,RestNSAF!$A$2:$A$251,0)))),$E151,INDEX(RestNSAF!C$2:C$251,MATCH(RestNSA!$C151,RestNSAF!$A$2:$A$251,0))),NA())</f>
        <v>#N/A</v>
      </c>
      <c r="H151" s="25" t="e">
        <f>IFERROR(IF(AND(ISERROR($E152),ISERROR(INDEX(RestNSAF!D$2:D$251,MATCH(RestNSA!$C151,RestNSAF!$A$2:$A$251,0)))),$E151,INDEX(RestNSAF!D$2:D$251,MATCH(RestNSA!$C151,RestNSAF!$A$2:$A$251,0))),NA())</f>
        <v>#N/A</v>
      </c>
      <c r="I151" s="25" t="e">
        <f>IFERROR(IF(AND(ISERROR($E152),ISERROR(INDEX(RestNSAF!E$2:E$251,MATCH(RestNSA!$C151,RestNSAF!$A$2:$A$251,0)))),$E151,INDEX(RestNSAF!E$2:E$251,MATCH(RestNSA!$C151,RestNSAF!$A$2:$A$251,0))),NA())</f>
        <v>#N/A</v>
      </c>
      <c r="J151" s="25" t="e">
        <f>IFERROR(IF(AND(ISERROR($E152),ISERROR(INDEX(RestNSAF!F$2:F$251,MATCH(RestNSA!$C151,RestNSAF!$A$2:$A$251,0)))),$E151,INDEX(RestNSAF!F$2:F$251,MATCH(RestNSA!$C151,RestNSAF!$A$2:$A$251,0))),NA())</f>
        <v>#N/A</v>
      </c>
      <c r="V151" s="28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</row>
    <row r="152" spans="1:36" x14ac:dyDescent="0.25">
      <c r="A152" s="23">
        <f t="shared" si="13"/>
        <v>7</v>
      </c>
      <c r="B152" s="23">
        <f t="shared" si="14"/>
        <v>2004</v>
      </c>
      <c r="C152" s="23">
        <v>151</v>
      </c>
      <c r="D152" s="24">
        <v>38169</v>
      </c>
      <c r="E152" s="25">
        <f>IF(ISBLANK(table!H152),NA(),table!H152)</f>
        <v>33125</v>
      </c>
      <c r="F152" s="26" t="e">
        <f>IFERROR(IF(AND(ISERROR($E153),ISERROR(INDEX(RestNSAF!B$2:B$251,MATCH(RestNSA!$C152,RestNSAF!$A$2:$A$251,0)))),$E152,INDEX(RestNSAF!B$2:B$251,MATCH(RestNSA!$C152,RestNSAF!$A$2:$A$251,0))),NA())</f>
        <v>#N/A</v>
      </c>
      <c r="G152" s="25" t="e">
        <f>IFERROR(IF(AND(ISERROR($E153),ISERROR(INDEX(RestNSAF!C$2:C$251,MATCH(RestNSA!$C152,RestNSAF!$A$2:$A$251,0)))),$E152,INDEX(RestNSAF!C$2:C$251,MATCH(RestNSA!$C152,RestNSAF!$A$2:$A$251,0))),NA())</f>
        <v>#N/A</v>
      </c>
      <c r="H152" s="25" t="e">
        <f>IFERROR(IF(AND(ISERROR($E153),ISERROR(INDEX(RestNSAF!D$2:D$251,MATCH(RestNSA!$C152,RestNSAF!$A$2:$A$251,0)))),$E152,INDEX(RestNSAF!D$2:D$251,MATCH(RestNSA!$C152,RestNSAF!$A$2:$A$251,0))),NA())</f>
        <v>#N/A</v>
      </c>
      <c r="I152" s="25" t="e">
        <f>IFERROR(IF(AND(ISERROR($E153),ISERROR(INDEX(RestNSAF!E$2:E$251,MATCH(RestNSA!$C152,RestNSAF!$A$2:$A$251,0)))),$E152,INDEX(RestNSAF!E$2:E$251,MATCH(RestNSA!$C152,RestNSAF!$A$2:$A$251,0))),NA())</f>
        <v>#N/A</v>
      </c>
      <c r="J152" s="25" t="e">
        <f>IFERROR(IF(AND(ISERROR($E153),ISERROR(INDEX(RestNSAF!F$2:F$251,MATCH(RestNSA!$C152,RestNSAF!$A$2:$A$251,0)))),$E152,INDEX(RestNSAF!F$2:F$251,MATCH(RestNSA!$C152,RestNSAF!$A$2:$A$251,0))),NA())</f>
        <v>#N/A</v>
      </c>
      <c r="V152" s="28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</row>
    <row r="153" spans="1:36" x14ac:dyDescent="0.25">
      <c r="A153" s="23">
        <f t="shared" si="13"/>
        <v>8</v>
      </c>
      <c r="B153" s="23">
        <f t="shared" si="14"/>
        <v>2004</v>
      </c>
      <c r="C153" s="23">
        <v>152</v>
      </c>
      <c r="D153" s="24">
        <v>38200</v>
      </c>
      <c r="E153" s="25">
        <f>IF(ISBLANK(table!H153),NA(),table!H153)</f>
        <v>32184</v>
      </c>
      <c r="F153" s="26" t="e">
        <f>IFERROR(IF(AND(ISERROR($E154),ISERROR(INDEX(RestNSAF!B$2:B$251,MATCH(RestNSA!$C153,RestNSAF!$A$2:$A$251,0)))),$E153,INDEX(RestNSAF!B$2:B$251,MATCH(RestNSA!$C153,RestNSAF!$A$2:$A$251,0))),NA())</f>
        <v>#N/A</v>
      </c>
      <c r="G153" s="25" t="e">
        <f>IFERROR(IF(AND(ISERROR($E154),ISERROR(INDEX(RestNSAF!C$2:C$251,MATCH(RestNSA!$C153,RestNSAF!$A$2:$A$251,0)))),$E153,INDEX(RestNSAF!C$2:C$251,MATCH(RestNSA!$C153,RestNSAF!$A$2:$A$251,0))),NA())</f>
        <v>#N/A</v>
      </c>
      <c r="H153" s="25" t="e">
        <f>IFERROR(IF(AND(ISERROR($E154),ISERROR(INDEX(RestNSAF!D$2:D$251,MATCH(RestNSA!$C153,RestNSAF!$A$2:$A$251,0)))),$E153,INDEX(RestNSAF!D$2:D$251,MATCH(RestNSA!$C153,RestNSAF!$A$2:$A$251,0))),NA())</f>
        <v>#N/A</v>
      </c>
      <c r="I153" s="25" t="e">
        <f>IFERROR(IF(AND(ISERROR($E154),ISERROR(INDEX(RestNSAF!E$2:E$251,MATCH(RestNSA!$C153,RestNSAF!$A$2:$A$251,0)))),$E153,INDEX(RestNSAF!E$2:E$251,MATCH(RestNSA!$C153,RestNSAF!$A$2:$A$251,0))),NA())</f>
        <v>#N/A</v>
      </c>
      <c r="J153" s="25" t="e">
        <f>IFERROR(IF(AND(ISERROR($E154),ISERROR(INDEX(RestNSAF!F$2:F$251,MATCH(RestNSA!$C153,RestNSAF!$A$2:$A$251,0)))),$E153,INDEX(RestNSAF!F$2:F$251,MATCH(RestNSA!$C153,RestNSAF!$A$2:$A$251,0))),NA())</f>
        <v>#N/A</v>
      </c>
      <c r="V153" s="28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</row>
    <row r="154" spans="1:36" x14ac:dyDescent="0.25">
      <c r="A154" s="23">
        <f t="shared" si="13"/>
        <v>9</v>
      </c>
      <c r="B154" s="23">
        <f t="shared" si="14"/>
        <v>2004</v>
      </c>
      <c r="C154" s="23">
        <v>153</v>
      </c>
      <c r="D154" s="24">
        <v>38231</v>
      </c>
      <c r="E154" s="25">
        <f>IF(ISBLANK(table!H154),NA(),table!H154)</f>
        <v>30550</v>
      </c>
      <c r="F154" s="26" t="e">
        <f>IFERROR(IF(AND(ISERROR($E155),ISERROR(INDEX(RestNSAF!B$2:B$251,MATCH(RestNSA!$C154,RestNSAF!$A$2:$A$251,0)))),$E154,INDEX(RestNSAF!B$2:B$251,MATCH(RestNSA!$C154,RestNSAF!$A$2:$A$251,0))),NA())</f>
        <v>#N/A</v>
      </c>
      <c r="G154" s="25" t="e">
        <f>IFERROR(IF(AND(ISERROR($E155),ISERROR(INDEX(RestNSAF!C$2:C$251,MATCH(RestNSA!$C154,RestNSAF!$A$2:$A$251,0)))),$E154,INDEX(RestNSAF!C$2:C$251,MATCH(RestNSA!$C154,RestNSAF!$A$2:$A$251,0))),NA())</f>
        <v>#N/A</v>
      </c>
      <c r="H154" s="25" t="e">
        <f>IFERROR(IF(AND(ISERROR($E155),ISERROR(INDEX(RestNSAF!D$2:D$251,MATCH(RestNSA!$C154,RestNSAF!$A$2:$A$251,0)))),$E154,INDEX(RestNSAF!D$2:D$251,MATCH(RestNSA!$C154,RestNSAF!$A$2:$A$251,0))),NA())</f>
        <v>#N/A</v>
      </c>
      <c r="I154" s="25" t="e">
        <f>IFERROR(IF(AND(ISERROR($E155),ISERROR(INDEX(RestNSAF!E$2:E$251,MATCH(RestNSA!$C154,RestNSAF!$A$2:$A$251,0)))),$E154,INDEX(RestNSAF!E$2:E$251,MATCH(RestNSA!$C154,RestNSAF!$A$2:$A$251,0))),NA())</f>
        <v>#N/A</v>
      </c>
      <c r="J154" s="25" t="e">
        <f>IFERROR(IF(AND(ISERROR($E155),ISERROR(INDEX(RestNSAF!F$2:F$251,MATCH(RestNSA!$C154,RestNSAF!$A$2:$A$251,0)))),$E154,INDEX(RestNSAF!F$2:F$251,MATCH(RestNSA!$C154,RestNSAF!$A$2:$A$251,0))),NA())</f>
        <v>#N/A</v>
      </c>
      <c r="V154" s="28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</row>
    <row r="155" spans="1:36" x14ac:dyDescent="0.25">
      <c r="A155" s="23">
        <f t="shared" si="13"/>
        <v>10</v>
      </c>
      <c r="B155" s="23">
        <f t="shared" si="14"/>
        <v>2004</v>
      </c>
      <c r="C155" s="23">
        <v>154</v>
      </c>
      <c r="D155" s="24">
        <v>38261</v>
      </c>
      <c r="E155" s="25">
        <f>IF(ISBLANK(table!H155),NA(),table!H155)</f>
        <v>32258</v>
      </c>
      <c r="F155" s="26" t="e">
        <f>IFERROR(IF(AND(ISERROR($E156),ISERROR(INDEX(RestNSAF!B$2:B$251,MATCH(RestNSA!$C155,RestNSAF!$A$2:$A$251,0)))),$E155,INDEX(RestNSAF!B$2:B$251,MATCH(RestNSA!$C155,RestNSAF!$A$2:$A$251,0))),NA())</f>
        <v>#N/A</v>
      </c>
      <c r="G155" s="25" t="e">
        <f>IFERROR(IF(AND(ISERROR($E156),ISERROR(INDEX(RestNSAF!C$2:C$251,MATCH(RestNSA!$C155,RestNSAF!$A$2:$A$251,0)))),$E155,INDEX(RestNSAF!C$2:C$251,MATCH(RestNSA!$C155,RestNSAF!$A$2:$A$251,0))),NA())</f>
        <v>#N/A</v>
      </c>
      <c r="H155" s="25" t="e">
        <f>IFERROR(IF(AND(ISERROR($E156),ISERROR(INDEX(RestNSAF!D$2:D$251,MATCH(RestNSA!$C155,RestNSAF!$A$2:$A$251,0)))),$E155,INDEX(RestNSAF!D$2:D$251,MATCH(RestNSA!$C155,RestNSAF!$A$2:$A$251,0))),NA())</f>
        <v>#N/A</v>
      </c>
      <c r="I155" s="25" t="e">
        <f>IFERROR(IF(AND(ISERROR($E156),ISERROR(INDEX(RestNSAF!E$2:E$251,MATCH(RestNSA!$C155,RestNSAF!$A$2:$A$251,0)))),$E155,INDEX(RestNSAF!E$2:E$251,MATCH(RestNSA!$C155,RestNSAF!$A$2:$A$251,0))),NA())</f>
        <v>#N/A</v>
      </c>
      <c r="J155" s="25" t="e">
        <f>IFERROR(IF(AND(ISERROR($E156),ISERROR(INDEX(RestNSAF!F$2:F$251,MATCH(RestNSA!$C155,RestNSAF!$A$2:$A$251,0)))),$E155,INDEX(RestNSAF!F$2:F$251,MATCH(RestNSA!$C155,RestNSAF!$A$2:$A$251,0))),NA())</f>
        <v>#N/A</v>
      </c>
      <c r="V155" s="28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</row>
    <row r="156" spans="1:36" x14ac:dyDescent="0.25">
      <c r="A156" s="23">
        <f t="shared" si="13"/>
        <v>11</v>
      </c>
      <c r="B156" s="23">
        <f t="shared" si="14"/>
        <v>2004</v>
      </c>
      <c r="C156" s="23">
        <v>155</v>
      </c>
      <c r="D156" s="24">
        <v>38292</v>
      </c>
      <c r="E156" s="25">
        <f>IF(ISBLANK(table!H156),NA(),table!H156)</f>
        <v>29981</v>
      </c>
      <c r="F156" s="26" t="e">
        <f>IFERROR(IF(AND(ISERROR($E157),ISERROR(INDEX(RestNSAF!B$2:B$251,MATCH(RestNSA!$C156,RestNSAF!$A$2:$A$251,0)))),$E156,INDEX(RestNSAF!B$2:B$251,MATCH(RestNSA!$C156,RestNSAF!$A$2:$A$251,0))),NA())</f>
        <v>#N/A</v>
      </c>
      <c r="G156" s="25" t="e">
        <f>IFERROR(IF(AND(ISERROR($E157),ISERROR(INDEX(RestNSAF!C$2:C$251,MATCH(RestNSA!$C156,RestNSAF!$A$2:$A$251,0)))),$E156,INDEX(RestNSAF!C$2:C$251,MATCH(RestNSA!$C156,RestNSAF!$A$2:$A$251,0))),NA())</f>
        <v>#N/A</v>
      </c>
      <c r="H156" s="25" t="e">
        <f>IFERROR(IF(AND(ISERROR($E157),ISERROR(INDEX(RestNSAF!D$2:D$251,MATCH(RestNSA!$C156,RestNSAF!$A$2:$A$251,0)))),$E156,INDEX(RestNSAF!D$2:D$251,MATCH(RestNSA!$C156,RestNSAF!$A$2:$A$251,0))),NA())</f>
        <v>#N/A</v>
      </c>
      <c r="I156" s="25" t="e">
        <f>IFERROR(IF(AND(ISERROR($E157),ISERROR(INDEX(RestNSAF!E$2:E$251,MATCH(RestNSA!$C156,RestNSAF!$A$2:$A$251,0)))),$E156,INDEX(RestNSAF!E$2:E$251,MATCH(RestNSA!$C156,RestNSAF!$A$2:$A$251,0))),NA())</f>
        <v>#N/A</v>
      </c>
      <c r="J156" s="25" t="e">
        <f>IFERROR(IF(AND(ISERROR($E157),ISERROR(INDEX(RestNSAF!F$2:F$251,MATCH(RestNSA!$C156,RestNSAF!$A$2:$A$251,0)))),$E156,INDEX(RestNSAF!F$2:F$251,MATCH(RestNSA!$C156,RestNSAF!$A$2:$A$251,0))),NA())</f>
        <v>#N/A</v>
      </c>
      <c r="V156" s="28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</row>
    <row r="157" spans="1:36" x14ac:dyDescent="0.25">
      <c r="A157" s="23">
        <f t="shared" si="13"/>
        <v>12</v>
      </c>
      <c r="B157" s="23">
        <f t="shared" si="14"/>
        <v>2004</v>
      </c>
      <c r="C157" s="23">
        <v>156</v>
      </c>
      <c r="D157" s="24">
        <v>38322</v>
      </c>
      <c r="E157" s="25">
        <f>IF(ISBLANK(table!H157),NA(),table!H157)</f>
        <v>32528</v>
      </c>
      <c r="F157" s="26" t="e">
        <f>IFERROR(IF(AND(ISERROR($E158),ISERROR(INDEX(RestNSAF!B$2:B$251,MATCH(RestNSA!$C157,RestNSAF!$A$2:$A$251,0)))),$E157,INDEX(RestNSAF!B$2:B$251,MATCH(RestNSA!$C157,RestNSAF!$A$2:$A$251,0))),NA())</f>
        <v>#N/A</v>
      </c>
      <c r="G157" s="25" t="e">
        <f>IFERROR(IF(AND(ISERROR($E158),ISERROR(INDEX(RestNSAF!C$2:C$251,MATCH(RestNSA!$C157,RestNSAF!$A$2:$A$251,0)))),$E157,INDEX(RestNSAF!C$2:C$251,MATCH(RestNSA!$C157,RestNSAF!$A$2:$A$251,0))),NA())</f>
        <v>#N/A</v>
      </c>
      <c r="H157" s="25" t="e">
        <f>IFERROR(IF(AND(ISERROR($E158),ISERROR(INDEX(RestNSAF!D$2:D$251,MATCH(RestNSA!$C157,RestNSAF!$A$2:$A$251,0)))),$E157,INDEX(RestNSAF!D$2:D$251,MATCH(RestNSA!$C157,RestNSAF!$A$2:$A$251,0))),NA())</f>
        <v>#N/A</v>
      </c>
      <c r="I157" s="25" t="e">
        <f>IFERROR(IF(AND(ISERROR($E158),ISERROR(INDEX(RestNSAF!E$2:E$251,MATCH(RestNSA!$C157,RestNSAF!$A$2:$A$251,0)))),$E157,INDEX(RestNSAF!E$2:E$251,MATCH(RestNSA!$C157,RestNSAF!$A$2:$A$251,0))),NA())</f>
        <v>#N/A</v>
      </c>
      <c r="J157" s="25" t="e">
        <f>IFERROR(IF(AND(ISERROR($E158),ISERROR(INDEX(RestNSAF!F$2:F$251,MATCH(RestNSA!$C157,RestNSAF!$A$2:$A$251,0)))),$E157,INDEX(RestNSAF!F$2:F$251,MATCH(RestNSA!$C157,RestNSAF!$A$2:$A$251,0))),NA())</f>
        <v>#N/A</v>
      </c>
      <c r="V157" s="28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</row>
    <row r="158" spans="1:36" x14ac:dyDescent="0.25">
      <c r="A158" s="23">
        <f t="shared" si="13"/>
        <v>1</v>
      </c>
      <c r="B158" s="23">
        <f t="shared" si="14"/>
        <v>2005</v>
      </c>
      <c r="C158" s="23">
        <v>157</v>
      </c>
      <c r="D158" s="24">
        <v>38353</v>
      </c>
      <c r="E158" s="25">
        <f>IF(ISBLANK(table!H158),NA(),table!H158)</f>
        <v>29792</v>
      </c>
      <c r="F158" s="26" t="e">
        <f>IFERROR(IF(AND(ISERROR($E159),ISERROR(INDEX(RestNSAF!B$2:B$251,MATCH(RestNSA!$C158,RestNSAF!$A$2:$A$251,0)))),$E158,INDEX(RestNSAF!B$2:B$251,MATCH(RestNSA!$C158,RestNSAF!$A$2:$A$251,0))),NA())</f>
        <v>#N/A</v>
      </c>
      <c r="G158" s="25" t="e">
        <f>IFERROR(IF(AND(ISERROR($E159),ISERROR(INDEX(RestNSAF!C$2:C$251,MATCH(RestNSA!$C158,RestNSAF!$A$2:$A$251,0)))),$E158,INDEX(RestNSAF!C$2:C$251,MATCH(RestNSA!$C158,RestNSAF!$A$2:$A$251,0))),NA())</f>
        <v>#N/A</v>
      </c>
      <c r="H158" s="25" t="e">
        <f>IFERROR(IF(AND(ISERROR($E159),ISERROR(INDEX(RestNSAF!D$2:D$251,MATCH(RestNSA!$C158,RestNSAF!$A$2:$A$251,0)))),$E158,INDEX(RestNSAF!D$2:D$251,MATCH(RestNSA!$C158,RestNSAF!$A$2:$A$251,0))),NA())</f>
        <v>#N/A</v>
      </c>
      <c r="I158" s="25" t="e">
        <f>IFERROR(IF(AND(ISERROR($E159),ISERROR(INDEX(RestNSAF!E$2:E$251,MATCH(RestNSA!$C158,RestNSAF!$A$2:$A$251,0)))),$E158,INDEX(RestNSAF!E$2:E$251,MATCH(RestNSA!$C158,RestNSAF!$A$2:$A$251,0))),NA())</f>
        <v>#N/A</v>
      </c>
      <c r="J158" s="25" t="e">
        <f>IFERROR(IF(AND(ISERROR($E159),ISERROR(INDEX(RestNSAF!F$2:F$251,MATCH(RestNSA!$C158,RestNSAF!$A$2:$A$251,0)))),$E158,INDEX(RestNSAF!F$2:F$251,MATCH(RestNSA!$C158,RestNSAF!$A$2:$A$251,0))),NA())</f>
        <v>#N/A</v>
      </c>
      <c r="V158" s="28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</row>
    <row r="159" spans="1:36" x14ac:dyDescent="0.25">
      <c r="A159" s="23">
        <f t="shared" si="13"/>
        <v>2</v>
      </c>
      <c r="B159" s="23">
        <f t="shared" si="14"/>
        <v>2005</v>
      </c>
      <c r="C159" s="23">
        <v>158</v>
      </c>
      <c r="D159" s="24">
        <v>38384</v>
      </c>
      <c r="E159" s="25">
        <f>IF(ISBLANK(table!H159),NA(),table!H159)</f>
        <v>29742</v>
      </c>
      <c r="F159" s="26" t="e">
        <f>IFERROR(IF(AND(ISERROR($E160),ISERROR(INDEX(RestNSAF!B$2:B$251,MATCH(RestNSA!$C159,RestNSAF!$A$2:$A$251,0)))),$E159,INDEX(RestNSAF!B$2:B$251,MATCH(RestNSA!$C159,RestNSAF!$A$2:$A$251,0))),NA())</f>
        <v>#N/A</v>
      </c>
      <c r="G159" s="25" t="e">
        <f>IFERROR(IF(AND(ISERROR($E160),ISERROR(INDEX(RestNSAF!C$2:C$251,MATCH(RestNSA!$C159,RestNSAF!$A$2:$A$251,0)))),$E159,INDEX(RestNSAF!C$2:C$251,MATCH(RestNSA!$C159,RestNSAF!$A$2:$A$251,0))),NA())</f>
        <v>#N/A</v>
      </c>
      <c r="H159" s="25" t="e">
        <f>IFERROR(IF(AND(ISERROR($E160),ISERROR(INDEX(RestNSAF!D$2:D$251,MATCH(RestNSA!$C159,RestNSAF!$A$2:$A$251,0)))),$E159,INDEX(RestNSAF!D$2:D$251,MATCH(RestNSA!$C159,RestNSAF!$A$2:$A$251,0))),NA())</f>
        <v>#N/A</v>
      </c>
      <c r="I159" s="25" t="e">
        <f>IFERROR(IF(AND(ISERROR($E160),ISERROR(INDEX(RestNSAF!E$2:E$251,MATCH(RestNSA!$C159,RestNSAF!$A$2:$A$251,0)))),$E159,INDEX(RestNSAF!E$2:E$251,MATCH(RestNSA!$C159,RestNSAF!$A$2:$A$251,0))),NA())</f>
        <v>#N/A</v>
      </c>
      <c r="J159" s="25" t="e">
        <f>IFERROR(IF(AND(ISERROR($E160),ISERROR(INDEX(RestNSAF!F$2:F$251,MATCH(RestNSA!$C159,RestNSAF!$A$2:$A$251,0)))),$E159,INDEX(RestNSAF!F$2:F$251,MATCH(RestNSA!$C159,RestNSAF!$A$2:$A$251,0))),NA())</f>
        <v>#N/A</v>
      </c>
      <c r="V159" s="28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</row>
    <row r="160" spans="1:36" x14ac:dyDescent="0.25">
      <c r="A160" s="23">
        <f t="shared" si="13"/>
        <v>3</v>
      </c>
      <c r="B160" s="23">
        <f t="shared" si="14"/>
        <v>2005</v>
      </c>
      <c r="C160" s="23">
        <v>159</v>
      </c>
      <c r="D160" s="24">
        <v>38412</v>
      </c>
      <c r="E160" s="25">
        <f>IF(ISBLANK(table!H160),NA(),table!H160)</f>
        <v>32757</v>
      </c>
      <c r="F160" s="26" t="e">
        <f>IFERROR(IF(AND(ISERROR($E161),ISERROR(INDEX(RestNSAF!B$2:B$251,MATCH(RestNSA!$C160,RestNSAF!$A$2:$A$251,0)))),$E160,INDEX(RestNSAF!B$2:B$251,MATCH(RestNSA!$C160,RestNSAF!$A$2:$A$251,0))),NA())</f>
        <v>#N/A</v>
      </c>
      <c r="G160" s="25" t="e">
        <f>IFERROR(IF(AND(ISERROR($E161),ISERROR(INDEX(RestNSAF!C$2:C$251,MATCH(RestNSA!$C160,RestNSAF!$A$2:$A$251,0)))),$E160,INDEX(RestNSAF!C$2:C$251,MATCH(RestNSA!$C160,RestNSAF!$A$2:$A$251,0))),NA())</f>
        <v>#N/A</v>
      </c>
      <c r="H160" s="25" t="e">
        <f>IFERROR(IF(AND(ISERROR($E161),ISERROR(INDEX(RestNSAF!D$2:D$251,MATCH(RestNSA!$C160,RestNSAF!$A$2:$A$251,0)))),$E160,INDEX(RestNSAF!D$2:D$251,MATCH(RestNSA!$C160,RestNSAF!$A$2:$A$251,0))),NA())</f>
        <v>#N/A</v>
      </c>
      <c r="I160" s="25" t="e">
        <f>IFERROR(IF(AND(ISERROR($E161),ISERROR(INDEX(RestNSAF!E$2:E$251,MATCH(RestNSA!$C160,RestNSAF!$A$2:$A$251,0)))),$E160,INDEX(RestNSAF!E$2:E$251,MATCH(RestNSA!$C160,RestNSAF!$A$2:$A$251,0))),NA())</f>
        <v>#N/A</v>
      </c>
      <c r="J160" s="25" t="e">
        <f>IFERROR(IF(AND(ISERROR($E161),ISERROR(INDEX(RestNSAF!F$2:F$251,MATCH(RestNSA!$C160,RestNSAF!$A$2:$A$251,0)))),$E160,INDEX(RestNSAF!F$2:F$251,MATCH(RestNSA!$C160,RestNSAF!$A$2:$A$251,0))),NA())</f>
        <v>#N/A</v>
      </c>
      <c r="V160" s="28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</row>
    <row r="161" spans="1:36" x14ac:dyDescent="0.25">
      <c r="A161" s="23">
        <f t="shared" si="13"/>
        <v>4</v>
      </c>
      <c r="B161" s="23">
        <f t="shared" si="14"/>
        <v>2005</v>
      </c>
      <c r="C161" s="23">
        <v>160</v>
      </c>
      <c r="D161" s="24">
        <v>38443</v>
      </c>
      <c r="E161" s="25">
        <f>IF(ISBLANK(table!H161),NA(),table!H161)</f>
        <v>33578</v>
      </c>
      <c r="F161" s="26" t="e">
        <f>IFERROR(IF(AND(ISERROR($E162),ISERROR(INDEX(RestNSAF!B$2:B$251,MATCH(RestNSA!$C161,RestNSAF!$A$2:$A$251,0)))),$E161,INDEX(RestNSAF!B$2:B$251,MATCH(RestNSA!$C161,RestNSAF!$A$2:$A$251,0))),NA())</f>
        <v>#N/A</v>
      </c>
      <c r="G161" s="25" t="e">
        <f>IFERROR(IF(AND(ISERROR($E162),ISERROR(INDEX(RestNSAF!C$2:C$251,MATCH(RestNSA!$C161,RestNSAF!$A$2:$A$251,0)))),$E161,INDEX(RestNSAF!C$2:C$251,MATCH(RestNSA!$C161,RestNSAF!$A$2:$A$251,0))),NA())</f>
        <v>#N/A</v>
      </c>
      <c r="H161" s="25" t="e">
        <f>IFERROR(IF(AND(ISERROR($E162),ISERROR(INDEX(RestNSAF!D$2:D$251,MATCH(RestNSA!$C161,RestNSAF!$A$2:$A$251,0)))),$E161,INDEX(RestNSAF!D$2:D$251,MATCH(RestNSA!$C161,RestNSAF!$A$2:$A$251,0))),NA())</f>
        <v>#N/A</v>
      </c>
      <c r="I161" s="25" t="e">
        <f>IFERROR(IF(AND(ISERROR($E162),ISERROR(INDEX(RestNSAF!E$2:E$251,MATCH(RestNSA!$C161,RestNSAF!$A$2:$A$251,0)))),$E161,INDEX(RestNSAF!E$2:E$251,MATCH(RestNSA!$C161,RestNSAF!$A$2:$A$251,0))),NA())</f>
        <v>#N/A</v>
      </c>
      <c r="J161" s="25" t="e">
        <f>IFERROR(IF(AND(ISERROR($E162),ISERROR(INDEX(RestNSAF!F$2:F$251,MATCH(RestNSA!$C161,RestNSAF!$A$2:$A$251,0)))),$E161,INDEX(RestNSAF!F$2:F$251,MATCH(RestNSA!$C161,RestNSAF!$A$2:$A$251,0))),NA())</f>
        <v>#N/A</v>
      </c>
      <c r="V161" s="28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</row>
    <row r="162" spans="1:36" x14ac:dyDescent="0.25">
      <c r="A162" s="23">
        <f t="shared" si="13"/>
        <v>5</v>
      </c>
      <c r="B162" s="23">
        <f t="shared" si="14"/>
        <v>2005</v>
      </c>
      <c r="C162" s="23">
        <v>161</v>
      </c>
      <c r="D162" s="24">
        <v>38473</v>
      </c>
      <c r="E162" s="25">
        <f>IF(ISBLANK(table!H162),NA(),table!H162)</f>
        <v>34056</v>
      </c>
      <c r="F162" s="26" t="e">
        <f>IFERROR(IF(AND(ISERROR($E163),ISERROR(INDEX(RestNSAF!B$2:B$251,MATCH(RestNSA!$C162,RestNSAF!$A$2:$A$251,0)))),$E162,INDEX(RestNSAF!B$2:B$251,MATCH(RestNSA!$C162,RestNSAF!$A$2:$A$251,0))),NA())</f>
        <v>#N/A</v>
      </c>
      <c r="G162" s="25" t="e">
        <f>IFERROR(IF(AND(ISERROR($E163),ISERROR(INDEX(RestNSAF!C$2:C$251,MATCH(RestNSA!$C162,RestNSAF!$A$2:$A$251,0)))),$E162,INDEX(RestNSAF!C$2:C$251,MATCH(RestNSA!$C162,RestNSAF!$A$2:$A$251,0))),NA())</f>
        <v>#N/A</v>
      </c>
      <c r="H162" s="25" t="e">
        <f>IFERROR(IF(AND(ISERROR($E163),ISERROR(INDEX(RestNSAF!D$2:D$251,MATCH(RestNSA!$C162,RestNSAF!$A$2:$A$251,0)))),$E162,INDEX(RestNSAF!D$2:D$251,MATCH(RestNSA!$C162,RestNSAF!$A$2:$A$251,0))),NA())</f>
        <v>#N/A</v>
      </c>
      <c r="I162" s="25" t="e">
        <f>IFERROR(IF(AND(ISERROR($E163),ISERROR(INDEX(RestNSAF!E$2:E$251,MATCH(RestNSA!$C162,RestNSAF!$A$2:$A$251,0)))),$E162,INDEX(RestNSAF!E$2:E$251,MATCH(RestNSA!$C162,RestNSAF!$A$2:$A$251,0))),NA())</f>
        <v>#N/A</v>
      </c>
      <c r="J162" s="25" t="e">
        <f>IFERROR(IF(AND(ISERROR($E163),ISERROR(INDEX(RestNSAF!F$2:F$251,MATCH(RestNSA!$C162,RestNSAF!$A$2:$A$251,0)))),$E162,INDEX(RestNSAF!F$2:F$251,MATCH(RestNSA!$C162,RestNSAF!$A$2:$A$251,0))),NA())</f>
        <v>#N/A</v>
      </c>
      <c r="V162" s="28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</row>
    <row r="163" spans="1:36" x14ac:dyDescent="0.25">
      <c r="A163" s="23">
        <f t="shared" si="13"/>
        <v>6</v>
      </c>
      <c r="B163" s="23">
        <f t="shared" si="14"/>
        <v>2005</v>
      </c>
      <c r="C163" s="23">
        <v>162</v>
      </c>
      <c r="D163" s="24">
        <v>38504</v>
      </c>
      <c r="E163" s="25">
        <f>IF(ISBLANK(table!H163),NA(),table!H163)</f>
        <v>33570</v>
      </c>
      <c r="F163" s="26" t="e">
        <f>IFERROR(IF(AND(ISERROR($E164),ISERROR(INDEX(RestNSAF!B$2:B$251,MATCH(RestNSA!$C163,RestNSAF!$A$2:$A$251,0)))),$E163,INDEX(RestNSAF!B$2:B$251,MATCH(RestNSA!$C163,RestNSAF!$A$2:$A$251,0))),NA())</f>
        <v>#N/A</v>
      </c>
      <c r="G163" s="25" t="e">
        <f>IFERROR(IF(AND(ISERROR($E164),ISERROR(INDEX(RestNSAF!C$2:C$251,MATCH(RestNSA!$C163,RestNSAF!$A$2:$A$251,0)))),$E163,INDEX(RestNSAF!C$2:C$251,MATCH(RestNSA!$C163,RestNSAF!$A$2:$A$251,0))),NA())</f>
        <v>#N/A</v>
      </c>
      <c r="H163" s="25" t="e">
        <f>IFERROR(IF(AND(ISERROR($E164),ISERROR(INDEX(RestNSAF!D$2:D$251,MATCH(RestNSA!$C163,RestNSAF!$A$2:$A$251,0)))),$E163,INDEX(RestNSAF!D$2:D$251,MATCH(RestNSA!$C163,RestNSAF!$A$2:$A$251,0))),NA())</f>
        <v>#N/A</v>
      </c>
      <c r="I163" s="25" t="e">
        <f>IFERROR(IF(AND(ISERROR($E164),ISERROR(INDEX(RestNSAF!E$2:E$251,MATCH(RestNSA!$C163,RestNSAF!$A$2:$A$251,0)))),$E163,INDEX(RestNSAF!E$2:E$251,MATCH(RestNSA!$C163,RestNSAF!$A$2:$A$251,0))),NA())</f>
        <v>#N/A</v>
      </c>
      <c r="J163" s="25" t="e">
        <f>IFERROR(IF(AND(ISERROR($E164),ISERROR(INDEX(RestNSAF!F$2:F$251,MATCH(RestNSA!$C163,RestNSAF!$A$2:$A$251,0)))),$E163,INDEX(RestNSAF!F$2:F$251,MATCH(RestNSA!$C163,RestNSAF!$A$2:$A$251,0))),NA())</f>
        <v>#N/A</v>
      </c>
      <c r="V163" s="28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</row>
    <row r="164" spans="1:36" x14ac:dyDescent="0.25">
      <c r="A164" s="23">
        <f t="shared" si="13"/>
        <v>7</v>
      </c>
      <c r="B164" s="23">
        <f t="shared" si="14"/>
        <v>2005</v>
      </c>
      <c r="C164" s="23">
        <v>163</v>
      </c>
      <c r="D164" s="24">
        <v>38534</v>
      </c>
      <c r="E164" s="25">
        <f>IF(ISBLANK(table!H164),NA(),table!H164)</f>
        <v>34940</v>
      </c>
      <c r="F164" s="26" t="e">
        <f>IFERROR(IF(AND(ISERROR($E165),ISERROR(INDEX(RestNSAF!B$2:B$251,MATCH(RestNSA!$C164,RestNSAF!$A$2:$A$251,0)))),$E164,INDEX(RestNSAF!B$2:B$251,MATCH(RestNSA!$C164,RestNSAF!$A$2:$A$251,0))),NA())</f>
        <v>#N/A</v>
      </c>
      <c r="G164" s="25" t="e">
        <f>IFERROR(IF(AND(ISERROR($E165),ISERROR(INDEX(RestNSAF!C$2:C$251,MATCH(RestNSA!$C164,RestNSAF!$A$2:$A$251,0)))),$E164,INDEX(RestNSAF!C$2:C$251,MATCH(RestNSA!$C164,RestNSAF!$A$2:$A$251,0))),NA())</f>
        <v>#N/A</v>
      </c>
      <c r="H164" s="25" t="e">
        <f>IFERROR(IF(AND(ISERROR($E165),ISERROR(INDEX(RestNSAF!D$2:D$251,MATCH(RestNSA!$C164,RestNSAF!$A$2:$A$251,0)))),$E164,INDEX(RestNSAF!D$2:D$251,MATCH(RestNSA!$C164,RestNSAF!$A$2:$A$251,0))),NA())</f>
        <v>#N/A</v>
      </c>
      <c r="I164" s="25" t="e">
        <f>IFERROR(IF(AND(ISERROR($E165),ISERROR(INDEX(RestNSAF!E$2:E$251,MATCH(RestNSA!$C164,RestNSAF!$A$2:$A$251,0)))),$E164,INDEX(RestNSAF!E$2:E$251,MATCH(RestNSA!$C164,RestNSAF!$A$2:$A$251,0))),NA())</f>
        <v>#N/A</v>
      </c>
      <c r="J164" s="25" t="e">
        <f>IFERROR(IF(AND(ISERROR($E165),ISERROR(INDEX(RestNSAF!F$2:F$251,MATCH(RestNSA!$C164,RestNSAF!$A$2:$A$251,0)))),$E164,INDEX(RestNSAF!F$2:F$251,MATCH(RestNSA!$C164,RestNSAF!$A$2:$A$251,0))),NA())</f>
        <v>#N/A</v>
      </c>
      <c r="V164" s="28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</row>
    <row r="165" spans="1:36" x14ac:dyDescent="0.25">
      <c r="A165" s="23">
        <f t="shared" si="13"/>
        <v>8</v>
      </c>
      <c r="B165" s="23">
        <f t="shared" si="14"/>
        <v>2005</v>
      </c>
      <c r="C165" s="23">
        <v>164</v>
      </c>
      <c r="D165" s="24">
        <v>38565</v>
      </c>
      <c r="E165" s="25">
        <f>IF(ISBLANK(table!H165),NA(),table!H165)</f>
        <v>34292</v>
      </c>
      <c r="F165" s="26" t="e">
        <f>IFERROR(IF(AND(ISERROR($E166),ISERROR(INDEX(RestNSAF!B$2:B$251,MATCH(RestNSA!$C165,RestNSAF!$A$2:$A$251,0)))),$E165,INDEX(RestNSAF!B$2:B$251,MATCH(RestNSA!$C165,RestNSAF!$A$2:$A$251,0))),NA())</f>
        <v>#N/A</v>
      </c>
      <c r="G165" s="25" t="e">
        <f>IFERROR(IF(AND(ISERROR($E166),ISERROR(INDEX(RestNSAF!C$2:C$251,MATCH(RestNSA!$C165,RestNSAF!$A$2:$A$251,0)))),$E165,INDEX(RestNSAF!C$2:C$251,MATCH(RestNSA!$C165,RestNSAF!$A$2:$A$251,0))),NA())</f>
        <v>#N/A</v>
      </c>
      <c r="H165" s="25" t="e">
        <f>IFERROR(IF(AND(ISERROR($E166),ISERROR(INDEX(RestNSAF!D$2:D$251,MATCH(RestNSA!$C165,RestNSAF!$A$2:$A$251,0)))),$E165,INDEX(RestNSAF!D$2:D$251,MATCH(RestNSA!$C165,RestNSAF!$A$2:$A$251,0))),NA())</f>
        <v>#N/A</v>
      </c>
      <c r="I165" s="25" t="e">
        <f>IFERROR(IF(AND(ISERROR($E166),ISERROR(INDEX(RestNSAF!E$2:E$251,MATCH(RestNSA!$C165,RestNSAF!$A$2:$A$251,0)))),$E165,INDEX(RestNSAF!E$2:E$251,MATCH(RestNSA!$C165,RestNSAF!$A$2:$A$251,0))),NA())</f>
        <v>#N/A</v>
      </c>
      <c r="J165" s="25" t="e">
        <f>IFERROR(IF(AND(ISERROR($E166),ISERROR(INDEX(RestNSAF!F$2:F$251,MATCH(RestNSA!$C165,RestNSAF!$A$2:$A$251,0)))),$E165,INDEX(RestNSAF!F$2:F$251,MATCH(RestNSA!$C165,RestNSAF!$A$2:$A$251,0))),NA())</f>
        <v>#N/A</v>
      </c>
      <c r="V165" s="28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</row>
    <row r="166" spans="1:36" x14ac:dyDescent="0.25">
      <c r="A166" s="23">
        <f t="shared" si="13"/>
        <v>9</v>
      </c>
      <c r="B166" s="23">
        <f t="shared" si="14"/>
        <v>2005</v>
      </c>
      <c r="C166" s="23">
        <v>165</v>
      </c>
      <c r="D166" s="24">
        <v>38596</v>
      </c>
      <c r="E166" s="25">
        <f>IF(ISBLANK(table!H166),NA(),table!H166)</f>
        <v>32850</v>
      </c>
      <c r="F166" s="26" t="e">
        <f>IFERROR(IF(AND(ISERROR($E167),ISERROR(INDEX(RestNSAF!B$2:B$251,MATCH(RestNSA!$C166,RestNSAF!$A$2:$A$251,0)))),$E166,INDEX(RestNSAF!B$2:B$251,MATCH(RestNSA!$C166,RestNSAF!$A$2:$A$251,0))),NA())</f>
        <v>#N/A</v>
      </c>
      <c r="G166" s="25" t="e">
        <f>IFERROR(IF(AND(ISERROR($E167),ISERROR(INDEX(RestNSAF!C$2:C$251,MATCH(RestNSA!$C166,RestNSAF!$A$2:$A$251,0)))),$E166,INDEX(RestNSAF!C$2:C$251,MATCH(RestNSA!$C166,RestNSAF!$A$2:$A$251,0))),NA())</f>
        <v>#N/A</v>
      </c>
      <c r="H166" s="25" t="e">
        <f>IFERROR(IF(AND(ISERROR($E167),ISERROR(INDEX(RestNSAF!D$2:D$251,MATCH(RestNSA!$C166,RestNSAF!$A$2:$A$251,0)))),$E166,INDEX(RestNSAF!D$2:D$251,MATCH(RestNSA!$C166,RestNSAF!$A$2:$A$251,0))),NA())</f>
        <v>#N/A</v>
      </c>
      <c r="I166" s="25" t="e">
        <f>IFERROR(IF(AND(ISERROR($E167),ISERROR(INDEX(RestNSAF!E$2:E$251,MATCH(RestNSA!$C166,RestNSAF!$A$2:$A$251,0)))),$E166,INDEX(RestNSAF!E$2:E$251,MATCH(RestNSA!$C166,RestNSAF!$A$2:$A$251,0))),NA())</f>
        <v>#N/A</v>
      </c>
      <c r="J166" s="25" t="e">
        <f>IFERROR(IF(AND(ISERROR($E167),ISERROR(INDEX(RestNSAF!F$2:F$251,MATCH(RestNSA!$C166,RestNSAF!$A$2:$A$251,0)))),$E166,INDEX(RestNSAF!F$2:F$251,MATCH(RestNSA!$C166,RestNSAF!$A$2:$A$251,0))),NA())</f>
        <v>#N/A</v>
      </c>
      <c r="V166" s="28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</row>
    <row r="167" spans="1:36" x14ac:dyDescent="0.25">
      <c r="A167" s="23">
        <f t="shared" si="13"/>
        <v>10</v>
      </c>
      <c r="B167" s="23">
        <f t="shared" si="14"/>
        <v>2005</v>
      </c>
      <c r="C167" s="23">
        <v>166</v>
      </c>
      <c r="D167" s="24">
        <v>38626</v>
      </c>
      <c r="E167" s="25">
        <f>IF(ISBLANK(table!H167),NA(),table!H167)</f>
        <v>33921</v>
      </c>
      <c r="F167" s="26" t="e">
        <f>IFERROR(IF(AND(ISERROR($E168),ISERROR(INDEX(RestNSAF!B$2:B$251,MATCH(RestNSA!$C167,RestNSAF!$A$2:$A$251,0)))),$E167,INDEX(RestNSAF!B$2:B$251,MATCH(RestNSA!$C167,RestNSAF!$A$2:$A$251,0))),NA())</f>
        <v>#N/A</v>
      </c>
      <c r="G167" s="25" t="e">
        <f>IFERROR(IF(AND(ISERROR($E168),ISERROR(INDEX(RestNSAF!C$2:C$251,MATCH(RestNSA!$C167,RestNSAF!$A$2:$A$251,0)))),$E167,INDEX(RestNSAF!C$2:C$251,MATCH(RestNSA!$C167,RestNSAF!$A$2:$A$251,0))),NA())</f>
        <v>#N/A</v>
      </c>
      <c r="H167" s="25" t="e">
        <f>IFERROR(IF(AND(ISERROR($E168),ISERROR(INDEX(RestNSAF!D$2:D$251,MATCH(RestNSA!$C167,RestNSAF!$A$2:$A$251,0)))),$E167,INDEX(RestNSAF!D$2:D$251,MATCH(RestNSA!$C167,RestNSAF!$A$2:$A$251,0))),NA())</f>
        <v>#N/A</v>
      </c>
      <c r="I167" s="25" t="e">
        <f>IFERROR(IF(AND(ISERROR($E168),ISERROR(INDEX(RestNSAF!E$2:E$251,MATCH(RestNSA!$C167,RestNSAF!$A$2:$A$251,0)))),$E167,INDEX(RestNSAF!E$2:E$251,MATCH(RestNSA!$C167,RestNSAF!$A$2:$A$251,0))),NA())</f>
        <v>#N/A</v>
      </c>
      <c r="J167" s="25" t="e">
        <f>IFERROR(IF(AND(ISERROR($E168),ISERROR(INDEX(RestNSAF!F$2:F$251,MATCH(RestNSA!$C167,RestNSAF!$A$2:$A$251,0)))),$E167,INDEX(RestNSAF!F$2:F$251,MATCH(RestNSA!$C167,RestNSAF!$A$2:$A$251,0))),NA())</f>
        <v>#N/A</v>
      </c>
      <c r="V167" s="28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</row>
    <row r="168" spans="1:36" x14ac:dyDescent="0.25">
      <c r="A168" s="23">
        <f t="shared" si="13"/>
        <v>11</v>
      </c>
      <c r="B168" s="23">
        <f t="shared" si="14"/>
        <v>2005</v>
      </c>
      <c r="C168" s="23">
        <v>167</v>
      </c>
      <c r="D168" s="24">
        <v>38657</v>
      </c>
      <c r="E168" s="25">
        <f>IF(ISBLANK(table!H168),NA(),table!H168)</f>
        <v>32083</v>
      </c>
      <c r="F168" s="26" t="e">
        <f>IFERROR(IF(AND(ISERROR($E169),ISERROR(INDEX(RestNSAF!B$2:B$251,MATCH(RestNSA!$C168,RestNSAF!$A$2:$A$251,0)))),$E168,INDEX(RestNSAF!B$2:B$251,MATCH(RestNSA!$C168,RestNSAF!$A$2:$A$251,0))),NA())</f>
        <v>#N/A</v>
      </c>
      <c r="G168" s="25" t="e">
        <f>IFERROR(IF(AND(ISERROR($E169),ISERROR(INDEX(RestNSAF!C$2:C$251,MATCH(RestNSA!$C168,RestNSAF!$A$2:$A$251,0)))),$E168,INDEX(RestNSAF!C$2:C$251,MATCH(RestNSA!$C168,RestNSAF!$A$2:$A$251,0))),NA())</f>
        <v>#N/A</v>
      </c>
      <c r="H168" s="25" t="e">
        <f>IFERROR(IF(AND(ISERROR($E169),ISERROR(INDEX(RestNSAF!D$2:D$251,MATCH(RestNSA!$C168,RestNSAF!$A$2:$A$251,0)))),$E168,INDEX(RestNSAF!D$2:D$251,MATCH(RestNSA!$C168,RestNSAF!$A$2:$A$251,0))),NA())</f>
        <v>#N/A</v>
      </c>
      <c r="I168" s="25" t="e">
        <f>IFERROR(IF(AND(ISERROR($E169),ISERROR(INDEX(RestNSAF!E$2:E$251,MATCH(RestNSA!$C168,RestNSAF!$A$2:$A$251,0)))),$E168,INDEX(RestNSAF!E$2:E$251,MATCH(RestNSA!$C168,RestNSAF!$A$2:$A$251,0))),NA())</f>
        <v>#N/A</v>
      </c>
      <c r="J168" s="25" t="e">
        <f>IFERROR(IF(AND(ISERROR($E169),ISERROR(INDEX(RestNSAF!F$2:F$251,MATCH(RestNSA!$C168,RestNSAF!$A$2:$A$251,0)))),$E168,INDEX(RestNSAF!F$2:F$251,MATCH(RestNSA!$C168,RestNSAF!$A$2:$A$251,0))),NA())</f>
        <v>#N/A</v>
      </c>
      <c r="V168" s="28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</row>
    <row r="169" spans="1:36" x14ac:dyDescent="0.25">
      <c r="A169" s="23">
        <f t="shared" si="13"/>
        <v>12</v>
      </c>
      <c r="B169" s="23">
        <f t="shared" si="14"/>
        <v>2005</v>
      </c>
      <c r="C169" s="23">
        <v>168</v>
      </c>
      <c r="D169" s="24">
        <v>38687</v>
      </c>
      <c r="E169" s="25">
        <f>IF(ISBLANK(table!H169),NA(),table!H169)</f>
        <v>34882</v>
      </c>
      <c r="F169" s="26" t="e">
        <f>IFERROR(IF(AND(ISERROR($E170),ISERROR(INDEX(RestNSAF!B$2:B$251,MATCH(RestNSA!$C169,RestNSAF!$A$2:$A$251,0)))),$E169,INDEX(RestNSAF!B$2:B$251,MATCH(RestNSA!$C169,RestNSAF!$A$2:$A$251,0))),NA())</f>
        <v>#N/A</v>
      </c>
      <c r="G169" s="25" t="e">
        <f>IFERROR(IF(AND(ISERROR($E170),ISERROR(INDEX(RestNSAF!C$2:C$251,MATCH(RestNSA!$C169,RestNSAF!$A$2:$A$251,0)))),$E169,INDEX(RestNSAF!C$2:C$251,MATCH(RestNSA!$C169,RestNSAF!$A$2:$A$251,0))),NA())</f>
        <v>#N/A</v>
      </c>
      <c r="H169" s="25" t="e">
        <f>IFERROR(IF(AND(ISERROR($E170),ISERROR(INDEX(RestNSAF!D$2:D$251,MATCH(RestNSA!$C169,RestNSAF!$A$2:$A$251,0)))),$E169,INDEX(RestNSAF!D$2:D$251,MATCH(RestNSA!$C169,RestNSAF!$A$2:$A$251,0))),NA())</f>
        <v>#N/A</v>
      </c>
      <c r="I169" s="25" t="e">
        <f>IFERROR(IF(AND(ISERROR($E170),ISERROR(INDEX(RestNSAF!E$2:E$251,MATCH(RestNSA!$C169,RestNSAF!$A$2:$A$251,0)))),$E169,INDEX(RestNSAF!E$2:E$251,MATCH(RestNSA!$C169,RestNSAF!$A$2:$A$251,0))),NA())</f>
        <v>#N/A</v>
      </c>
      <c r="J169" s="25" t="e">
        <f>IFERROR(IF(AND(ISERROR($E170),ISERROR(INDEX(RestNSAF!F$2:F$251,MATCH(RestNSA!$C169,RestNSAF!$A$2:$A$251,0)))),$E169,INDEX(RestNSAF!F$2:F$251,MATCH(RestNSA!$C169,RestNSAF!$A$2:$A$251,0))),NA())</f>
        <v>#N/A</v>
      </c>
      <c r="V169" s="28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</row>
    <row r="170" spans="1:36" x14ac:dyDescent="0.25">
      <c r="A170" s="23">
        <f t="shared" si="13"/>
        <v>1</v>
      </c>
      <c r="B170" s="23">
        <f t="shared" si="14"/>
        <v>2006</v>
      </c>
      <c r="C170" s="23">
        <v>169</v>
      </c>
      <c r="D170" s="24">
        <v>38718</v>
      </c>
      <c r="E170" s="25">
        <f>IF(ISBLANK(table!H170),NA(),table!H170)</f>
        <v>32394</v>
      </c>
      <c r="F170" s="26" t="e">
        <f>IFERROR(IF(AND(ISERROR($E171),ISERROR(INDEX(RestNSAF!B$2:B$251,MATCH(RestNSA!$C170,RestNSAF!$A$2:$A$251,0)))),$E170,INDEX(RestNSAF!B$2:B$251,MATCH(RestNSA!$C170,RestNSAF!$A$2:$A$251,0))),NA())</f>
        <v>#N/A</v>
      </c>
      <c r="G170" s="25" t="e">
        <f>IFERROR(IF(AND(ISERROR($E171),ISERROR(INDEX(RestNSAF!C$2:C$251,MATCH(RestNSA!$C170,RestNSAF!$A$2:$A$251,0)))),$E170,INDEX(RestNSAF!C$2:C$251,MATCH(RestNSA!$C170,RestNSAF!$A$2:$A$251,0))),NA())</f>
        <v>#N/A</v>
      </c>
      <c r="H170" s="25" t="e">
        <f>IFERROR(IF(AND(ISERROR($E171),ISERROR(INDEX(RestNSAF!D$2:D$251,MATCH(RestNSA!$C170,RestNSAF!$A$2:$A$251,0)))),$E170,INDEX(RestNSAF!D$2:D$251,MATCH(RestNSA!$C170,RestNSAF!$A$2:$A$251,0))),NA())</f>
        <v>#N/A</v>
      </c>
      <c r="I170" s="25" t="e">
        <f>IFERROR(IF(AND(ISERROR($E171),ISERROR(INDEX(RestNSAF!E$2:E$251,MATCH(RestNSA!$C170,RestNSAF!$A$2:$A$251,0)))),$E170,INDEX(RestNSAF!E$2:E$251,MATCH(RestNSA!$C170,RestNSAF!$A$2:$A$251,0))),NA())</f>
        <v>#N/A</v>
      </c>
      <c r="J170" s="25" t="e">
        <f>IFERROR(IF(AND(ISERROR($E171),ISERROR(INDEX(RestNSAF!F$2:F$251,MATCH(RestNSA!$C170,RestNSAF!$A$2:$A$251,0)))),$E170,INDEX(RestNSAF!F$2:F$251,MATCH(RestNSA!$C170,RestNSAF!$A$2:$A$251,0))),NA())</f>
        <v>#N/A</v>
      </c>
      <c r="V170" s="28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</row>
    <row r="171" spans="1:36" x14ac:dyDescent="0.25">
      <c r="A171" s="23">
        <f t="shared" si="13"/>
        <v>2</v>
      </c>
      <c r="B171" s="23">
        <f t="shared" si="14"/>
        <v>2006</v>
      </c>
      <c r="C171" s="23">
        <v>170</v>
      </c>
      <c r="D171" s="24">
        <v>38749</v>
      </c>
      <c r="E171" s="25">
        <f>IF(ISBLANK(table!H171),NA(),table!H171)</f>
        <v>31634</v>
      </c>
      <c r="F171" s="26" t="e">
        <f>IFERROR(IF(AND(ISERROR($E172),ISERROR(INDEX(RestNSAF!B$2:B$251,MATCH(RestNSA!$C171,RestNSAF!$A$2:$A$251,0)))),$E171,INDEX(RestNSAF!B$2:B$251,MATCH(RestNSA!$C171,RestNSAF!$A$2:$A$251,0))),NA())</f>
        <v>#N/A</v>
      </c>
      <c r="G171" s="25" t="e">
        <f>IFERROR(IF(AND(ISERROR($E172),ISERROR(INDEX(RestNSAF!C$2:C$251,MATCH(RestNSA!$C171,RestNSAF!$A$2:$A$251,0)))),$E171,INDEX(RestNSAF!C$2:C$251,MATCH(RestNSA!$C171,RestNSAF!$A$2:$A$251,0))),NA())</f>
        <v>#N/A</v>
      </c>
      <c r="H171" s="25" t="e">
        <f>IFERROR(IF(AND(ISERROR($E172),ISERROR(INDEX(RestNSAF!D$2:D$251,MATCH(RestNSA!$C171,RestNSAF!$A$2:$A$251,0)))),$E171,INDEX(RestNSAF!D$2:D$251,MATCH(RestNSA!$C171,RestNSAF!$A$2:$A$251,0))),NA())</f>
        <v>#N/A</v>
      </c>
      <c r="I171" s="25" t="e">
        <f>IFERROR(IF(AND(ISERROR($E172),ISERROR(INDEX(RestNSAF!E$2:E$251,MATCH(RestNSA!$C171,RestNSAF!$A$2:$A$251,0)))),$E171,INDEX(RestNSAF!E$2:E$251,MATCH(RestNSA!$C171,RestNSAF!$A$2:$A$251,0))),NA())</f>
        <v>#N/A</v>
      </c>
      <c r="J171" s="25" t="e">
        <f>IFERROR(IF(AND(ISERROR($E172),ISERROR(INDEX(RestNSAF!F$2:F$251,MATCH(RestNSA!$C171,RestNSAF!$A$2:$A$251,0)))),$E171,INDEX(RestNSAF!F$2:F$251,MATCH(RestNSA!$C171,RestNSAF!$A$2:$A$251,0))),NA())</f>
        <v>#N/A</v>
      </c>
      <c r="V171" s="28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</row>
    <row r="172" spans="1:36" x14ac:dyDescent="0.25">
      <c r="A172" s="23">
        <f t="shared" si="13"/>
        <v>3</v>
      </c>
      <c r="B172" s="23">
        <f t="shared" si="14"/>
        <v>2006</v>
      </c>
      <c r="C172" s="23">
        <v>171</v>
      </c>
      <c r="D172" s="24">
        <v>38777</v>
      </c>
      <c r="E172" s="25">
        <f>IF(ISBLANK(table!H172),NA(),table!H172)</f>
        <v>35840</v>
      </c>
      <c r="F172" s="26" t="e">
        <f>IFERROR(IF(AND(ISERROR($E173),ISERROR(INDEX(RestNSAF!B$2:B$251,MATCH(RestNSA!$C172,RestNSAF!$A$2:$A$251,0)))),$E172,INDEX(RestNSAF!B$2:B$251,MATCH(RestNSA!$C172,RestNSAF!$A$2:$A$251,0))),NA())</f>
        <v>#N/A</v>
      </c>
      <c r="G172" s="25" t="e">
        <f>IFERROR(IF(AND(ISERROR($E173),ISERROR(INDEX(RestNSAF!C$2:C$251,MATCH(RestNSA!$C172,RestNSAF!$A$2:$A$251,0)))),$E172,INDEX(RestNSAF!C$2:C$251,MATCH(RestNSA!$C172,RestNSAF!$A$2:$A$251,0))),NA())</f>
        <v>#N/A</v>
      </c>
      <c r="H172" s="25" t="e">
        <f>IFERROR(IF(AND(ISERROR($E173),ISERROR(INDEX(RestNSAF!D$2:D$251,MATCH(RestNSA!$C172,RestNSAF!$A$2:$A$251,0)))),$E172,INDEX(RestNSAF!D$2:D$251,MATCH(RestNSA!$C172,RestNSAF!$A$2:$A$251,0))),NA())</f>
        <v>#N/A</v>
      </c>
      <c r="I172" s="25" t="e">
        <f>IFERROR(IF(AND(ISERROR($E173),ISERROR(INDEX(RestNSAF!E$2:E$251,MATCH(RestNSA!$C172,RestNSAF!$A$2:$A$251,0)))),$E172,INDEX(RestNSAF!E$2:E$251,MATCH(RestNSA!$C172,RestNSAF!$A$2:$A$251,0))),NA())</f>
        <v>#N/A</v>
      </c>
      <c r="J172" s="25" t="e">
        <f>IFERROR(IF(AND(ISERROR($E173),ISERROR(INDEX(RestNSAF!F$2:F$251,MATCH(RestNSA!$C172,RestNSAF!$A$2:$A$251,0)))),$E172,INDEX(RestNSAF!F$2:F$251,MATCH(RestNSA!$C172,RestNSAF!$A$2:$A$251,0))),NA())</f>
        <v>#N/A</v>
      </c>
      <c r="V172" s="28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</row>
    <row r="173" spans="1:36" x14ac:dyDescent="0.25">
      <c r="A173" s="23">
        <f t="shared" si="13"/>
        <v>4</v>
      </c>
      <c r="B173" s="23">
        <f t="shared" si="14"/>
        <v>2006</v>
      </c>
      <c r="C173" s="23">
        <v>172</v>
      </c>
      <c r="D173" s="24">
        <v>38808</v>
      </c>
      <c r="E173" s="25">
        <f>IF(ISBLANK(table!H173),NA(),table!H173)</f>
        <v>35141</v>
      </c>
      <c r="F173" s="26" t="e">
        <f>IFERROR(IF(AND(ISERROR($E174),ISERROR(INDEX(RestNSAF!B$2:B$251,MATCH(RestNSA!$C173,RestNSAF!$A$2:$A$251,0)))),$E173,INDEX(RestNSAF!B$2:B$251,MATCH(RestNSA!$C173,RestNSAF!$A$2:$A$251,0))),NA())</f>
        <v>#N/A</v>
      </c>
      <c r="G173" s="25" t="e">
        <f>IFERROR(IF(AND(ISERROR($E174),ISERROR(INDEX(RestNSAF!C$2:C$251,MATCH(RestNSA!$C173,RestNSAF!$A$2:$A$251,0)))),$E173,INDEX(RestNSAF!C$2:C$251,MATCH(RestNSA!$C173,RestNSAF!$A$2:$A$251,0))),NA())</f>
        <v>#N/A</v>
      </c>
      <c r="H173" s="25" t="e">
        <f>IFERROR(IF(AND(ISERROR($E174),ISERROR(INDEX(RestNSAF!D$2:D$251,MATCH(RestNSA!$C173,RestNSAF!$A$2:$A$251,0)))),$E173,INDEX(RestNSAF!D$2:D$251,MATCH(RestNSA!$C173,RestNSAF!$A$2:$A$251,0))),NA())</f>
        <v>#N/A</v>
      </c>
      <c r="I173" s="25" t="e">
        <f>IFERROR(IF(AND(ISERROR($E174),ISERROR(INDEX(RestNSAF!E$2:E$251,MATCH(RestNSA!$C173,RestNSAF!$A$2:$A$251,0)))),$E173,INDEX(RestNSAF!E$2:E$251,MATCH(RestNSA!$C173,RestNSAF!$A$2:$A$251,0))),NA())</f>
        <v>#N/A</v>
      </c>
      <c r="J173" s="25" t="e">
        <f>IFERROR(IF(AND(ISERROR($E174),ISERROR(INDEX(RestNSAF!F$2:F$251,MATCH(RestNSA!$C173,RestNSAF!$A$2:$A$251,0)))),$E173,INDEX(RestNSAF!F$2:F$251,MATCH(RestNSA!$C173,RestNSAF!$A$2:$A$251,0))),NA())</f>
        <v>#N/A</v>
      </c>
      <c r="V173" s="28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</row>
    <row r="174" spans="1:36" x14ac:dyDescent="0.25">
      <c r="A174" s="23">
        <f t="shared" si="13"/>
        <v>5</v>
      </c>
      <c r="B174" s="23">
        <f t="shared" si="14"/>
        <v>2006</v>
      </c>
      <c r="C174" s="23">
        <v>173</v>
      </c>
      <c r="D174" s="24">
        <v>38838</v>
      </c>
      <c r="E174" s="25">
        <f>IF(ISBLANK(table!H174),NA(),table!H174)</f>
        <v>36167</v>
      </c>
      <c r="F174" s="26" t="e">
        <f>IFERROR(IF(AND(ISERROR($E175),ISERROR(INDEX(RestNSAF!B$2:B$251,MATCH(RestNSA!$C174,RestNSAF!$A$2:$A$251,0)))),$E174,INDEX(RestNSAF!B$2:B$251,MATCH(RestNSA!$C174,RestNSAF!$A$2:$A$251,0))),NA())</f>
        <v>#N/A</v>
      </c>
      <c r="G174" s="25" t="e">
        <f>IFERROR(IF(AND(ISERROR($E175),ISERROR(INDEX(RestNSAF!C$2:C$251,MATCH(RestNSA!$C174,RestNSAF!$A$2:$A$251,0)))),$E174,INDEX(RestNSAF!C$2:C$251,MATCH(RestNSA!$C174,RestNSAF!$A$2:$A$251,0))),NA())</f>
        <v>#N/A</v>
      </c>
      <c r="H174" s="25" t="e">
        <f>IFERROR(IF(AND(ISERROR($E175),ISERROR(INDEX(RestNSAF!D$2:D$251,MATCH(RestNSA!$C174,RestNSAF!$A$2:$A$251,0)))),$E174,INDEX(RestNSAF!D$2:D$251,MATCH(RestNSA!$C174,RestNSAF!$A$2:$A$251,0))),NA())</f>
        <v>#N/A</v>
      </c>
      <c r="I174" s="25" t="e">
        <f>IFERROR(IF(AND(ISERROR($E175),ISERROR(INDEX(RestNSAF!E$2:E$251,MATCH(RestNSA!$C174,RestNSAF!$A$2:$A$251,0)))),$E174,INDEX(RestNSAF!E$2:E$251,MATCH(RestNSA!$C174,RestNSAF!$A$2:$A$251,0))),NA())</f>
        <v>#N/A</v>
      </c>
      <c r="J174" s="25" t="e">
        <f>IFERROR(IF(AND(ISERROR($E175),ISERROR(INDEX(RestNSAF!F$2:F$251,MATCH(RestNSA!$C174,RestNSAF!$A$2:$A$251,0)))),$E174,INDEX(RestNSAF!F$2:F$251,MATCH(RestNSA!$C174,RestNSAF!$A$2:$A$251,0))),NA())</f>
        <v>#N/A</v>
      </c>
      <c r="V174" s="28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</row>
    <row r="175" spans="1:36" x14ac:dyDescent="0.25">
      <c r="A175" s="23">
        <f t="shared" si="13"/>
        <v>6</v>
      </c>
      <c r="B175" s="23">
        <f t="shared" si="14"/>
        <v>2006</v>
      </c>
      <c r="C175" s="23">
        <v>174</v>
      </c>
      <c r="D175" s="24">
        <v>38869</v>
      </c>
      <c r="E175" s="25">
        <f>IF(ISBLANK(table!H175),NA(),table!H175)</f>
        <v>35771</v>
      </c>
      <c r="F175" s="26" t="e">
        <f>IFERROR(IF(AND(ISERROR($E176),ISERROR(INDEX(RestNSAF!B$2:B$251,MATCH(RestNSA!$C175,RestNSAF!$A$2:$A$251,0)))),$E175,INDEX(RestNSAF!B$2:B$251,MATCH(RestNSA!$C175,RestNSAF!$A$2:$A$251,0))),NA())</f>
        <v>#N/A</v>
      </c>
      <c r="G175" s="25" t="e">
        <f>IFERROR(IF(AND(ISERROR($E176),ISERROR(INDEX(RestNSAF!C$2:C$251,MATCH(RestNSA!$C175,RestNSAF!$A$2:$A$251,0)))),$E175,INDEX(RestNSAF!C$2:C$251,MATCH(RestNSA!$C175,RestNSAF!$A$2:$A$251,0))),NA())</f>
        <v>#N/A</v>
      </c>
      <c r="H175" s="25" t="e">
        <f>IFERROR(IF(AND(ISERROR($E176),ISERROR(INDEX(RestNSAF!D$2:D$251,MATCH(RestNSA!$C175,RestNSAF!$A$2:$A$251,0)))),$E175,INDEX(RestNSAF!D$2:D$251,MATCH(RestNSA!$C175,RestNSAF!$A$2:$A$251,0))),NA())</f>
        <v>#N/A</v>
      </c>
      <c r="I175" s="25" t="e">
        <f>IFERROR(IF(AND(ISERROR($E176),ISERROR(INDEX(RestNSAF!E$2:E$251,MATCH(RestNSA!$C175,RestNSAF!$A$2:$A$251,0)))),$E175,INDEX(RestNSAF!E$2:E$251,MATCH(RestNSA!$C175,RestNSAF!$A$2:$A$251,0))),NA())</f>
        <v>#N/A</v>
      </c>
      <c r="J175" s="25" t="e">
        <f>IFERROR(IF(AND(ISERROR($E176),ISERROR(INDEX(RestNSAF!F$2:F$251,MATCH(RestNSA!$C175,RestNSAF!$A$2:$A$251,0)))),$E175,INDEX(RestNSAF!F$2:F$251,MATCH(RestNSA!$C175,RestNSAF!$A$2:$A$251,0))),NA())</f>
        <v>#N/A</v>
      </c>
      <c r="V175" s="28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</row>
    <row r="176" spans="1:36" x14ac:dyDescent="0.25">
      <c r="A176" s="23">
        <f t="shared" si="13"/>
        <v>7</v>
      </c>
      <c r="B176" s="23">
        <f t="shared" si="14"/>
        <v>2006</v>
      </c>
      <c r="C176" s="23">
        <v>175</v>
      </c>
      <c r="D176" s="24">
        <v>38899</v>
      </c>
      <c r="E176" s="25">
        <f>IF(ISBLANK(table!H176),NA(),table!H176)</f>
        <v>36298</v>
      </c>
      <c r="F176" s="26" t="e">
        <f>IFERROR(IF(AND(ISERROR($E177),ISERROR(INDEX(RestNSAF!B$2:B$251,MATCH(RestNSA!$C176,RestNSAF!$A$2:$A$251,0)))),$E176,INDEX(RestNSAF!B$2:B$251,MATCH(RestNSA!$C176,RestNSAF!$A$2:$A$251,0))),NA())</f>
        <v>#N/A</v>
      </c>
      <c r="G176" s="25" t="e">
        <f>IFERROR(IF(AND(ISERROR($E177),ISERROR(INDEX(RestNSAF!C$2:C$251,MATCH(RestNSA!$C176,RestNSAF!$A$2:$A$251,0)))),$E176,INDEX(RestNSAF!C$2:C$251,MATCH(RestNSA!$C176,RestNSAF!$A$2:$A$251,0))),NA())</f>
        <v>#N/A</v>
      </c>
      <c r="H176" s="25" t="e">
        <f>IFERROR(IF(AND(ISERROR($E177),ISERROR(INDEX(RestNSAF!D$2:D$251,MATCH(RestNSA!$C176,RestNSAF!$A$2:$A$251,0)))),$E176,INDEX(RestNSAF!D$2:D$251,MATCH(RestNSA!$C176,RestNSAF!$A$2:$A$251,0))),NA())</f>
        <v>#N/A</v>
      </c>
      <c r="I176" s="25" t="e">
        <f>IFERROR(IF(AND(ISERROR($E177),ISERROR(INDEX(RestNSAF!E$2:E$251,MATCH(RestNSA!$C176,RestNSAF!$A$2:$A$251,0)))),$E176,INDEX(RestNSAF!E$2:E$251,MATCH(RestNSA!$C176,RestNSAF!$A$2:$A$251,0))),NA())</f>
        <v>#N/A</v>
      </c>
      <c r="J176" s="25" t="e">
        <f>IFERROR(IF(AND(ISERROR($E177),ISERROR(INDEX(RestNSAF!F$2:F$251,MATCH(RestNSA!$C176,RestNSAF!$A$2:$A$251,0)))),$E176,INDEX(RestNSAF!F$2:F$251,MATCH(RestNSA!$C176,RestNSAF!$A$2:$A$251,0))),NA())</f>
        <v>#N/A</v>
      </c>
      <c r="V176" s="28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</row>
    <row r="177" spans="1:36" x14ac:dyDescent="0.25">
      <c r="A177" s="23">
        <f t="shared" si="13"/>
        <v>8</v>
      </c>
      <c r="B177" s="23">
        <f t="shared" si="14"/>
        <v>2006</v>
      </c>
      <c r="C177" s="23">
        <v>176</v>
      </c>
      <c r="D177" s="24">
        <v>38930</v>
      </c>
      <c r="E177" s="25">
        <f>IF(ISBLANK(table!H177),NA(),table!H177)</f>
        <v>36640</v>
      </c>
      <c r="F177" s="26" t="e">
        <f>IFERROR(IF(AND(ISERROR($E178),ISERROR(INDEX(RestNSAF!B$2:B$251,MATCH(RestNSA!$C177,RestNSAF!$A$2:$A$251,0)))),$E177,INDEX(RestNSAF!B$2:B$251,MATCH(RestNSA!$C177,RestNSAF!$A$2:$A$251,0))),NA())</f>
        <v>#N/A</v>
      </c>
      <c r="G177" s="25" t="e">
        <f>IFERROR(IF(AND(ISERROR($E178),ISERROR(INDEX(RestNSAF!C$2:C$251,MATCH(RestNSA!$C177,RestNSAF!$A$2:$A$251,0)))),$E177,INDEX(RestNSAF!C$2:C$251,MATCH(RestNSA!$C177,RestNSAF!$A$2:$A$251,0))),NA())</f>
        <v>#N/A</v>
      </c>
      <c r="H177" s="25" t="e">
        <f>IFERROR(IF(AND(ISERROR($E178),ISERROR(INDEX(RestNSAF!D$2:D$251,MATCH(RestNSA!$C177,RestNSAF!$A$2:$A$251,0)))),$E177,INDEX(RestNSAF!D$2:D$251,MATCH(RestNSA!$C177,RestNSAF!$A$2:$A$251,0))),NA())</f>
        <v>#N/A</v>
      </c>
      <c r="I177" s="25" t="e">
        <f>IFERROR(IF(AND(ISERROR($E178),ISERROR(INDEX(RestNSAF!E$2:E$251,MATCH(RestNSA!$C177,RestNSAF!$A$2:$A$251,0)))),$E177,INDEX(RestNSAF!E$2:E$251,MATCH(RestNSA!$C177,RestNSAF!$A$2:$A$251,0))),NA())</f>
        <v>#N/A</v>
      </c>
      <c r="J177" s="25" t="e">
        <f>IFERROR(IF(AND(ISERROR($E178),ISERROR(INDEX(RestNSAF!F$2:F$251,MATCH(RestNSA!$C177,RestNSAF!$A$2:$A$251,0)))),$E177,INDEX(RestNSAF!F$2:F$251,MATCH(RestNSA!$C177,RestNSAF!$A$2:$A$251,0))),NA())</f>
        <v>#N/A</v>
      </c>
      <c r="V177" s="28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</row>
    <row r="178" spans="1:36" x14ac:dyDescent="0.25">
      <c r="A178" s="23">
        <f t="shared" si="13"/>
        <v>9</v>
      </c>
      <c r="B178" s="23">
        <f t="shared" si="14"/>
        <v>2006</v>
      </c>
      <c r="C178" s="23">
        <v>177</v>
      </c>
      <c r="D178" s="24">
        <v>38961</v>
      </c>
      <c r="E178" s="25">
        <f>IF(ISBLANK(table!H178),NA(),table!H178)</f>
        <v>35439</v>
      </c>
      <c r="F178" s="26" t="e">
        <f>IFERROR(IF(AND(ISERROR($E179),ISERROR(INDEX(RestNSAF!B$2:B$251,MATCH(RestNSA!$C178,RestNSAF!$A$2:$A$251,0)))),$E178,INDEX(RestNSAF!B$2:B$251,MATCH(RestNSA!$C178,RestNSAF!$A$2:$A$251,0))),NA())</f>
        <v>#N/A</v>
      </c>
      <c r="G178" s="25" t="e">
        <f>IFERROR(IF(AND(ISERROR($E179),ISERROR(INDEX(RestNSAF!C$2:C$251,MATCH(RestNSA!$C178,RestNSAF!$A$2:$A$251,0)))),$E178,INDEX(RestNSAF!C$2:C$251,MATCH(RestNSA!$C178,RestNSAF!$A$2:$A$251,0))),NA())</f>
        <v>#N/A</v>
      </c>
      <c r="H178" s="25" t="e">
        <f>IFERROR(IF(AND(ISERROR($E179),ISERROR(INDEX(RestNSAF!D$2:D$251,MATCH(RestNSA!$C178,RestNSAF!$A$2:$A$251,0)))),$E178,INDEX(RestNSAF!D$2:D$251,MATCH(RestNSA!$C178,RestNSAF!$A$2:$A$251,0))),NA())</f>
        <v>#N/A</v>
      </c>
      <c r="I178" s="25" t="e">
        <f>IFERROR(IF(AND(ISERROR($E179),ISERROR(INDEX(RestNSAF!E$2:E$251,MATCH(RestNSA!$C178,RestNSAF!$A$2:$A$251,0)))),$E178,INDEX(RestNSAF!E$2:E$251,MATCH(RestNSA!$C178,RestNSAF!$A$2:$A$251,0))),NA())</f>
        <v>#N/A</v>
      </c>
      <c r="J178" s="25" t="e">
        <f>IFERROR(IF(AND(ISERROR($E179),ISERROR(INDEX(RestNSAF!F$2:F$251,MATCH(RestNSA!$C178,RestNSAF!$A$2:$A$251,0)))),$E178,INDEX(RestNSAF!F$2:F$251,MATCH(RestNSA!$C178,RestNSAF!$A$2:$A$251,0))),NA())</f>
        <v>#N/A</v>
      </c>
      <c r="V178" s="28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</row>
    <row r="179" spans="1:36" x14ac:dyDescent="0.25">
      <c r="A179" s="23">
        <f t="shared" si="13"/>
        <v>10</v>
      </c>
      <c r="B179" s="23">
        <f t="shared" si="14"/>
        <v>2006</v>
      </c>
      <c r="C179" s="23">
        <v>178</v>
      </c>
      <c r="D179" s="24">
        <v>38991</v>
      </c>
      <c r="E179" s="25">
        <f>IF(ISBLANK(table!H179),NA(),table!H179)</f>
        <v>35820</v>
      </c>
      <c r="F179" s="26" t="e">
        <f>IFERROR(IF(AND(ISERROR($E180),ISERROR(INDEX(RestNSAF!B$2:B$251,MATCH(RestNSA!$C179,RestNSAF!$A$2:$A$251,0)))),$E179,INDEX(RestNSAF!B$2:B$251,MATCH(RestNSA!$C179,RestNSAF!$A$2:$A$251,0))),NA())</f>
        <v>#N/A</v>
      </c>
      <c r="G179" s="25" t="e">
        <f>IFERROR(IF(AND(ISERROR($E180),ISERROR(INDEX(RestNSAF!C$2:C$251,MATCH(RestNSA!$C179,RestNSAF!$A$2:$A$251,0)))),$E179,INDEX(RestNSAF!C$2:C$251,MATCH(RestNSA!$C179,RestNSAF!$A$2:$A$251,0))),NA())</f>
        <v>#N/A</v>
      </c>
      <c r="H179" s="25" t="e">
        <f>IFERROR(IF(AND(ISERROR($E180),ISERROR(INDEX(RestNSAF!D$2:D$251,MATCH(RestNSA!$C179,RestNSAF!$A$2:$A$251,0)))),$E179,INDEX(RestNSAF!D$2:D$251,MATCH(RestNSA!$C179,RestNSAF!$A$2:$A$251,0))),NA())</f>
        <v>#N/A</v>
      </c>
      <c r="I179" s="25" t="e">
        <f>IFERROR(IF(AND(ISERROR($E180),ISERROR(INDEX(RestNSAF!E$2:E$251,MATCH(RestNSA!$C179,RestNSAF!$A$2:$A$251,0)))),$E179,INDEX(RestNSAF!E$2:E$251,MATCH(RestNSA!$C179,RestNSAF!$A$2:$A$251,0))),NA())</f>
        <v>#N/A</v>
      </c>
      <c r="J179" s="25" t="e">
        <f>IFERROR(IF(AND(ISERROR($E180),ISERROR(INDEX(RestNSAF!F$2:F$251,MATCH(RestNSA!$C179,RestNSAF!$A$2:$A$251,0)))),$E179,INDEX(RestNSAF!F$2:F$251,MATCH(RestNSA!$C179,RestNSAF!$A$2:$A$251,0))),NA())</f>
        <v>#N/A</v>
      </c>
      <c r="V179" s="28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</row>
    <row r="180" spans="1:36" x14ac:dyDescent="0.25">
      <c r="A180" s="23">
        <f t="shared" si="13"/>
        <v>11</v>
      </c>
      <c r="B180" s="23">
        <f t="shared" si="14"/>
        <v>2006</v>
      </c>
      <c r="C180" s="23">
        <v>179</v>
      </c>
      <c r="D180" s="24">
        <v>39022</v>
      </c>
      <c r="E180" s="25">
        <f>IF(ISBLANK(table!H180),NA(),table!H180)</f>
        <v>33839</v>
      </c>
      <c r="F180" s="26" t="e">
        <f>IFERROR(IF(AND(ISERROR($E181),ISERROR(INDEX(RestNSAF!B$2:B$251,MATCH(RestNSA!$C180,RestNSAF!$A$2:$A$251,0)))),$E180,INDEX(RestNSAF!B$2:B$251,MATCH(RestNSA!$C180,RestNSAF!$A$2:$A$251,0))),NA())</f>
        <v>#N/A</v>
      </c>
      <c r="G180" s="25" t="e">
        <f>IFERROR(IF(AND(ISERROR($E181),ISERROR(INDEX(RestNSAF!C$2:C$251,MATCH(RestNSA!$C180,RestNSAF!$A$2:$A$251,0)))),$E180,INDEX(RestNSAF!C$2:C$251,MATCH(RestNSA!$C180,RestNSAF!$A$2:$A$251,0))),NA())</f>
        <v>#N/A</v>
      </c>
      <c r="H180" s="25" t="e">
        <f>IFERROR(IF(AND(ISERROR($E181),ISERROR(INDEX(RestNSAF!D$2:D$251,MATCH(RestNSA!$C180,RestNSAF!$A$2:$A$251,0)))),$E180,INDEX(RestNSAF!D$2:D$251,MATCH(RestNSA!$C180,RestNSAF!$A$2:$A$251,0))),NA())</f>
        <v>#N/A</v>
      </c>
      <c r="I180" s="25" t="e">
        <f>IFERROR(IF(AND(ISERROR($E181),ISERROR(INDEX(RestNSAF!E$2:E$251,MATCH(RestNSA!$C180,RestNSAF!$A$2:$A$251,0)))),$E180,INDEX(RestNSAF!E$2:E$251,MATCH(RestNSA!$C180,RestNSAF!$A$2:$A$251,0))),NA())</f>
        <v>#N/A</v>
      </c>
      <c r="J180" s="25" t="e">
        <f>IFERROR(IF(AND(ISERROR($E181),ISERROR(INDEX(RestNSAF!F$2:F$251,MATCH(RestNSA!$C180,RestNSAF!$A$2:$A$251,0)))),$E180,INDEX(RestNSAF!F$2:F$251,MATCH(RestNSA!$C180,RestNSAF!$A$2:$A$251,0))),NA())</f>
        <v>#N/A</v>
      </c>
      <c r="V180" s="28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</row>
    <row r="181" spans="1:36" x14ac:dyDescent="0.25">
      <c r="A181" s="23">
        <f t="shared" si="13"/>
        <v>12</v>
      </c>
      <c r="B181" s="23">
        <f t="shared" si="14"/>
        <v>2006</v>
      </c>
      <c r="C181" s="23">
        <v>180</v>
      </c>
      <c r="D181" s="24">
        <v>39052</v>
      </c>
      <c r="E181" s="25">
        <f>IF(ISBLANK(table!H181),NA(),table!H181)</f>
        <v>37803</v>
      </c>
      <c r="F181" s="26" t="e">
        <f>IFERROR(IF(AND(ISERROR($E182),ISERROR(INDEX(RestNSAF!B$2:B$251,MATCH(RestNSA!$C181,RestNSAF!$A$2:$A$251,0)))),$E181,INDEX(RestNSAF!B$2:B$251,MATCH(RestNSA!$C181,RestNSAF!$A$2:$A$251,0))),NA())</f>
        <v>#N/A</v>
      </c>
      <c r="G181" s="25" t="e">
        <f>IFERROR(IF(AND(ISERROR($E182),ISERROR(INDEX(RestNSAF!C$2:C$251,MATCH(RestNSA!$C181,RestNSAF!$A$2:$A$251,0)))),$E181,INDEX(RestNSAF!C$2:C$251,MATCH(RestNSA!$C181,RestNSAF!$A$2:$A$251,0))),NA())</f>
        <v>#N/A</v>
      </c>
      <c r="H181" s="25" t="e">
        <f>IFERROR(IF(AND(ISERROR($E182),ISERROR(INDEX(RestNSAF!D$2:D$251,MATCH(RestNSA!$C181,RestNSAF!$A$2:$A$251,0)))),$E181,INDEX(RestNSAF!D$2:D$251,MATCH(RestNSA!$C181,RestNSAF!$A$2:$A$251,0))),NA())</f>
        <v>#N/A</v>
      </c>
      <c r="I181" s="25" t="e">
        <f>IFERROR(IF(AND(ISERROR($E182),ISERROR(INDEX(RestNSAF!E$2:E$251,MATCH(RestNSA!$C181,RestNSAF!$A$2:$A$251,0)))),$E181,INDEX(RestNSAF!E$2:E$251,MATCH(RestNSA!$C181,RestNSAF!$A$2:$A$251,0))),NA())</f>
        <v>#N/A</v>
      </c>
      <c r="J181" s="25" t="e">
        <f>IFERROR(IF(AND(ISERROR($E182),ISERROR(INDEX(RestNSAF!F$2:F$251,MATCH(RestNSA!$C181,RestNSAF!$A$2:$A$251,0)))),$E181,INDEX(RestNSAF!F$2:F$251,MATCH(RestNSA!$C181,RestNSAF!$A$2:$A$251,0))),NA())</f>
        <v>#N/A</v>
      </c>
      <c r="V181" s="28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</row>
    <row r="182" spans="1:36" x14ac:dyDescent="0.25">
      <c r="A182" s="23">
        <f t="shared" si="13"/>
        <v>1</v>
      </c>
      <c r="B182" s="23">
        <f t="shared" si="14"/>
        <v>2007</v>
      </c>
      <c r="C182" s="23">
        <v>181</v>
      </c>
      <c r="D182" s="24">
        <v>39083</v>
      </c>
      <c r="E182" s="25">
        <f>IF(ISBLANK(table!H182),NA(),table!H182)</f>
        <v>33593</v>
      </c>
      <c r="F182" s="26" t="e">
        <f>IFERROR(IF(AND(ISERROR($E183),ISERROR(INDEX(RestNSAF!B$2:B$251,MATCH(RestNSA!$C182,RestNSAF!$A$2:$A$251,0)))),$E182,INDEX(RestNSAF!B$2:B$251,MATCH(RestNSA!$C182,RestNSAF!$A$2:$A$251,0))),NA())</f>
        <v>#N/A</v>
      </c>
      <c r="G182" s="25" t="e">
        <f>IFERROR(IF(AND(ISERROR($E183),ISERROR(INDEX(RestNSAF!C$2:C$251,MATCH(RestNSA!$C182,RestNSAF!$A$2:$A$251,0)))),$E182,INDEX(RestNSAF!C$2:C$251,MATCH(RestNSA!$C182,RestNSAF!$A$2:$A$251,0))),NA())</f>
        <v>#N/A</v>
      </c>
      <c r="H182" s="25" t="e">
        <f>IFERROR(IF(AND(ISERROR($E183),ISERROR(INDEX(RestNSAF!D$2:D$251,MATCH(RestNSA!$C182,RestNSAF!$A$2:$A$251,0)))),$E182,INDEX(RestNSAF!D$2:D$251,MATCH(RestNSA!$C182,RestNSAF!$A$2:$A$251,0))),NA())</f>
        <v>#N/A</v>
      </c>
      <c r="I182" s="25" t="e">
        <f>IFERROR(IF(AND(ISERROR($E183),ISERROR(INDEX(RestNSAF!E$2:E$251,MATCH(RestNSA!$C182,RestNSAF!$A$2:$A$251,0)))),$E182,INDEX(RestNSAF!E$2:E$251,MATCH(RestNSA!$C182,RestNSAF!$A$2:$A$251,0))),NA())</f>
        <v>#N/A</v>
      </c>
      <c r="J182" s="25" t="e">
        <f>IFERROR(IF(AND(ISERROR($E183),ISERROR(INDEX(RestNSAF!F$2:F$251,MATCH(RestNSA!$C182,RestNSAF!$A$2:$A$251,0)))),$E182,INDEX(RestNSAF!F$2:F$251,MATCH(RestNSA!$C182,RestNSAF!$A$2:$A$251,0))),NA())</f>
        <v>#N/A</v>
      </c>
      <c r="V182" s="28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</row>
    <row r="183" spans="1:36" x14ac:dyDescent="0.25">
      <c r="A183" s="23">
        <f t="shared" si="13"/>
        <v>2</v>
      </c>
      <c r="B183" s="23">
        <f t="shared" si="14"/>
        <v>2007</v>
      </c>
      <c r="C183" s="23">
        <v>182</v>
      </c>
      <c r="D183" s="24">
        <v>39114</v>
      </c>
      <c r="E183" s="25">
        <f>IF(ISBLANK(table!H183),NA(),table!H183)</f>
        <v>33097</v>
      </c>
      <c r="F183" s="26" t="e">
        <f>IFERROR(IF(AND(ISERROR($E184),ISERROR(INDEX(RestNSAF!B$2:B$251,MATCH(RestNSA!$C183,RestNSAF!$A$2:$A$251,0)))),$E183,INDEX(RestNSAF!B$2:B$251,MATCH(RestNSA!$C183,RestNSAF!$A$2:$A$251,0))),NA())</f>
        <v>#N/A</v>
      </c>
      <c r="G183" s="25" t="e">
        <f>IFERROR(IF(AND(ISERROR($E184),ISERROR(INDEX(RestNSAF!C$2:C$251,MATCH(RestNSA!$C183,RestNSAF!$A$2:$A$251,0)))),$E183,INDEX(RestNSAF!C$2:C$251,MATCH(RestNSA!$C183,RestNSAF!$A$2:$A$251,0))),NA())</f>
        <v>#N/A</v>
      </c>
      <c r="H183" s="25" t="e">
        <f>IFERROR(IF(AND(ISERROR($E184),ISERROR(INDEX(RestNSAF!D$2:D$251,MATCH(RestNSA!$C183,RestNSAF!$A$2:$A$251,0)))),$E183,INDEX(RestNSAF!D$2:D$251,MATCH(RestNSA!$C183,RestNSAF!$A$2:$A$251,0))),NA())</f>
        <v>#N/A</v>
      </c>
      <c r="I183" s="25" t="e">
        <f>IFERROR(IF(AND(ISERROR($E184),ISERROR(INDEX(RestNSAF!E$2:E$251,MATCH(RestNSA!$C183,RestNSAF!$A$2:$A$251,0)))),$E183,INDEX(RestNSAF!E$2:E$251,MATCH(RestNSA!$C183,RestNSAF!$A$2:$A$251,0))),NA())</f>
        <v>#N/A</v>
      </c>
      <c r="J183" s="25" t="e">
        <f>IFERROR(IF(AND(ISERROR($E184),ISERROR(INDEX(RestNSAF!F$2:F$251,MATCH(RestNSA!$C183,RestNSAF!$A$2:$A$251,0)))),$E183,INDEX(RestNSAF!F$2:F$251,MATCH(RestNSA!$C183,RestNSAF!$A$2:$A$251,0))),NA())</f>
        <v>#N/A</v>
      </c>
      <c r="V183" s="28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</row>
    <row r="184" spans="1:36" x14ac:dyDescent="0.25">
      <c r="A184" s="23">
        <f t="shared" si="13"/>
        <v>3</v>
      </c>
      <c r="B184" s="23">
        <f t="shared" si="14"/>
        <v>2007</v>
      </c>
      <c r="C184" s="23">
        <v>183</v>
      </c>
      <c r="D184" s="24">
        <v>39142</v>
      </c>
      <c r="E184" s="25">
        <f>IF(ISBLANK(table!H184),NA(),table!H184)</f>
        <v>38225</v>
      </c>
      <c r="F184" s="26" t="e">
        <f>IFERROR(IF(AND(ISERROR($E185),ISERROR(INDEX(RestNSAF!B$2:B$251,MATCH(RestNSA!$C184,RestNSAF!$A$2:$A$251,0)))),$E184,INDEX(RestNSAF!B$2:B$251,MATCH(RestNSA!$C184,RestNSAF!$A$2:$A$251,0))),NA())</f>
        <v>#N/A</v>
      </c>
      <c r="G184" s="25" t="e">
        <f>IFERROR(IF(AND(ISERROR($E185),ISERROR(INDEX(RestNSAF!C$2:C$251,MATCH(RestNSA!$C184,RestNSAF!$A$2:$A$251,0)))),$E184,INDEX(RestNSAF!C$2:C$251,MATCH(RestNSA!$C184,RestNSAF!$A$2:$A$251,0))),NA())</f>
        <v>#N/A</v>
      </c>
      <c r="H184" s="25" t="e">
        <f>IFERROR(IF(AND(ISERROR($E185),ISERROR(INDEX(RestNSAF!D$2:D$251,MATCH(RestNSA!$C184,RestNSAF!$A$2:$A$251,0)))),$E184,INDEX(RestNSAF!D$2:D$251,MATCH(RestNSA!$C184,RestNSAF!$A$2:$A$251,0))),NA())</f>
        <v>#N/A</v>
      </c>
      <c r="I184" s="25" t="e">
        <f>IFERROR(IF(AND(ISERROR($E185),ISERROR(INDEX(RestNSAF!E$2:E$251,MATCH(RestNSA!$C184,RestNSAF!$A$2:$A$251,0)))),$E184,INDEX(RestNSAF!E$2:E$251,MATCH(RestNSA!$C184,RestNSAF!$A$2:$A$251,0))),NA())</f>
        <v>#N/A</v>
      </c>
      <c r="J184" s="25" t="e">
        <f>IFERROR(IF(AND(ISERROR($E185),ISERROR(INDEX(RestNSAF!F$2:F$251,MATCH(RestNSA!$C184,RestNSAF!$A$2:$A$251,0)))),$E184,INDEX(RestNSAF!F$2:F$251,MATCH(RestNSA!$C184,RestNSAF!$A$2:$A$251,0))),NA())</f>
        <v>#N/A</v>
      </c>
      <c r="V184" s="28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</row>
    <row r="185" spans="1:36" x14ac:dyDescent="0.25">
      <c r="A185" s="23">
        <f t="shared" si="13"/>
        <v>4</v>
      </c>
      <c r="B185" s="23">
        <f t="shared" si="14"/>
        <v>2007</v>
      </c>
      <c r="C185" s="23">
        <v>184</v>
      </c>
      <c r="D185" s="24">
        <v>39173</v>
      </c>
      <c r="E185" s="25">
        <f>IF(ISBLANK(table!H185),NA(),table!H185)</f>
        <v>36554</v>
      </c>
      <c r="F185" s="26" t="e">
        <f>IFERROR(IF(AND(ISERROR($E186),ISERROR(INDEX(RestNSAF!B$2:B$251,MATCH(RestNSA!$C185,RestNSAF!$A$2:$A$251,0)))),$E185,INDEX(RestNSAF!B$2:B$251,MATCH(RestNSA!$C185,RestNSAF!$A$2:$A$251,0))),NA())</f>
        <v>#N/A</v>
      </c>
      <c r="G185" s="25" t="e">
        <f>IFERROR(IF(AND(ISERROR($E186),ISERROR(INDEX(RestNSAF!C$2:C$251,MATCH(RestNSA!$C185,RestNSAF!$A$2:$A$251,0)))),$E185,INDEX(RestNSAF!C$2:C$251,MATCH(RestNSA!$C185,RestNSAF!$A$2:$A$251,0))),NA())</f>
        <v>#N/A</v>
      </c>
      <c r="H185" s="25" t="e">
        <f>IFERROR(IF(AND(ISERROR($E186),ISERROR(INDEX(RestNSAF!D$2:D$251,MATCH(RestNSA!$C185,RestNSAF!$A$2:$A$251,0)))),$E185,INDEX(RestNSAF!D$2:D$251,MATCH(RestNSA!$C185,RestNSAF!$A$2:$A$251,0))),NA())</f>
        <v>#N/A</v>
      </c>
      <c r="I185" s="25" t="e">
        <f>IFERROR(IF(AND(ISERROR($E186),ISERROR(INDEX(RestNSAF!E$2:E$251,MATCH(RestNSA!$C185,RestNSAF!$A$2:$A$251,0)))),$E185,INDEX(RestNSAF!E$2:E$251,MATCH(RestNSA!$C185,RestNSAF!$A$2:$A$251,0))),NA())</f>
        <v>#N/A</v>
      </c>
      <c r="J185" s="25" t="e">
        <f>IFERROR(IF(AND(ISERROR($E186),ISERROR(INDEX(RestNSAF!F$2:F$251,MATCH(RestNSA!$C185,RestNSAF!$A$2:$A$251,0)))),$E185,INDEX(RestNSAF!F$2:F$251,MATCH(RestNSA!$C185,RestNSAF!$A$2:$A$251,0))),NA())</f>
        <v>#N/A</v>
      </c>
      <c r="V185" s="28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</row>
    <row r="186" spans="1:36" x14ac:dyDescent="0.25">
      <c r="A186" s="23">
        <f t="shared" si="13"/>
        <v>5</v>
      </c>
      <c r="B186" s="23">
        <f t="shared" si="14"/>
        <v>2007</v>
      </c>
      <c r="C186" s="23">
        <v>185</v>
      </c>
      <c r="D186" s="24">
        <v>39203</v>
      </c>
      <c r="E186" s="25">
        <f>IF(ISBLANK(table!H186),NA(),table!H186)</f>
        <v>38311</v>
      </c>
      <c r="F186" s="26" t="e">
        <f>IFERROR(IF(AND(ISERROR($E187),ISERROR(INDEX(RestNSAF!B$2:B$251,MATCH(RestNSA!$C186,RestNSAF!$A$2:$A$251,0)))),$E186,INDEX(RestNSAF!B$2:B$251,MATCH(RestNSA!$C186,RestNSAF!$A$2:$A$251,0))),NA())</f>
        <v>#N/A</v>
      </c>
      <c r="G186" s="25" t="e">
        <f>IFERROR(IF(AND(ISERROR($E187),ISERROR(INDEX(RestNSAF!C$2:C$251,MATCH(RestNSA!$C186,RestNSAF!$A$2:$A$251,0)))),$E186,INDEX(RestNSAF!C$2:C$251,MATCH(RestNSA!$C186,RestNSAF!$A$2:$A$251,0))),NA())</f>
        <v>#N/A</v>
      </c>
      <c r="H186" s="25" t="e">
        <f>IFERROR(IF(AND(ISERROR($E187),ISERROR(INDEX(RestNSAF!D$2:D$251,MATCH(RestNSA!$C186,RestNSAF!$A$2:$A$251,0)))),$E186,INDEX(RestNSAF!D$2:D$251,MATCH(RestNSA!$C186,RestNSAF!$A$2:$A$251,0))),NA())</f>
        <v>#N/A</v>
      </c>
      <c r="I186" s="25" t="e">
        <f>IFERROR(IF(AND(ISERROR($E187),ISERROR(INDEX(RestNSAF!E$2:E$251,MATCH(RestNSA!$C186,RestNSAF!$A$2:$A$251,0)))),$E186,INDEX(RestNSAF!E$2:E$251,MATCH(RestNSA!$C186,RestNSAF!$A$2:$A$251,0))),NA())</f>
        <v>#N/A</v>
      </c>
      <c r="J186" s="25" t="e">
        <f>IFERROR(IF(AND(ISERROR($E187),ISERROR(INDEX(RestNSAF!F$2:F$251,MATCH(RestNSA!$C186,RestNSAF!$A$2:$A$251,0)))),$E186,INDEX(RestNSAF!F$2:F$251,MATCH(RestNSA!$C186,RestNSAF!$A$2:$A$251,0))),NA())</f>
        <v>#N/A</v>
      </c>
      <c r="V186" s="28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</row>
    <row r="187" spans="1:36" x14ac:dyDescent="0.25">
      <c r="A187" s="23">
        <f t="shared" si="13"/>
        <v>6</v>
      </c>
      <c r="B187" s="23">
        <f t="shared" si="14"/>
        <v>2007</v>
      </c>
      <c r="C187" s="23">
        <v>186</v>
      </c>
      <c r="D187" s="24">
        <v>39234</v>
      </c>
      <c r="E187" s="25">
        <f>IF(ISBLANK(table!H187),NA(),table!H187)</f>
        <v>38450</v>
      </c>
      <c r="F187" s="26" t="e">
        <f>IFERROR(IF(AND(ISERROR($E188),ISERROR(INDEX(RestNSAF!B$2:B$251,MATCH(RestNSA!$C187,RestNSAF!$A$2:$A$251,0)))),$E187,INDEX(RestNSAF!B$2:B$251,MATCH(RestNSA!$C187,RestNSAF!$A$2:$A$251,0))),NA())</f>
        <v>#N/A</v>
      </c>
      <c r="G187" s="25" t="e">
        <f>IFERROR(IF(AND(ISERROR($E188),ISERROR(INDEX(RestNSAF!C$2:C$251,MATCH(RestNSA!$C187,RestNSAF!$A$2:$A$251,0)))),$E187,INDEX(RestNSAF!C$2:C$251,MATCH(RestNSA!$C187,RestNSAF!$A$2:$A$251,0))),NA())</f>
        <v>#N/A</v>
      </c>
      <c r="H187" s="25" t="e">
        <f>IFERROR(IF(AND(ISERROR($E188),ISERROR(INDEX(RestNSAF!D$2:D$251,MATCH(RestNSA!$C187,RestNSAF!$A$2:$A$251,0)))),$E187,INDEX(RestNSAF!D$2:D$251,MATCH(RestNSA!$C187,RestNSAF!$A$2:$A$251,0))),NA())</f>
        <v>#N/A</v>
      </c>
      <c r="I187" s="25" t="e">
        <f>IFERROR(IF(AND(ISERROR($E188),ISERROR(INDEX(RestNSAF!E$2:E$251,MATCH(RestNSA!$C187,RestNSAF!$A$2:$A$251,0)))),$E187,INDEX(RestNSAF!E$2:E$251,MATCH(RestNSA!$C187,RestNSAF!$A$2:$A$251,0))),NA())</f>
        <v>#N/A</v>
      </c>
      <c r="J187" s="25" t="e">
        <f>IFERROR(IF(AND(ISERROR($E188),ISERROR(INDEX(RestNSAF!F$2:F$251,MATCH(RestNSA!$C187,RestNSAF!$A$2:$A$251,0)))),$E187,INDEX(RestNSAF!F$2:F$251,MATCH(RestNSA!$C187,RestNSAF!$A$2:$A$251,0))),NA())</f>
        <v>#N/A</v>
      </c>
      <c r="V187" s="28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</row>
    <row r="188" spans="1:36" x14ac:dyDescent="0.25">
      <c r="A188" s="23">
        <f t="shared" si="13"/>
        <v>7</v>
      </c>
      <c r="B188" s="23">
        <f t="shared" si="14"/>
        <v>2007</v>
      </c>
      <c r="C188" s="23">
        <v>187</v>
      </c>
      <c r="D188" s="24">
        <v>39264</v>
      </c>
      <c r="E188" s="25">
        <f>IF(ISBLANK(table!H188),NA(),table!H188)</f>
        <v>38539</v>
      </c>
      <c r="F188" s="26" t="e">
        <f>IFERROR(IF(AND(ISERROR($E189),ISERROR(INDEX(RestNSAF!B$2:B$251,MATCH(RestNSA!$C188,RestNSAF!$A$2:$A$251,0)))),$E188,INDEX(RestNSAF!B$2:B$251,MATCH(RestNSA!$C188,RestNSAF!$A$2:$A$251,0))),NA())</f>
        <v>#N/A</v>
      </c>
      <c r="G188" s="25" t="e">
        <f>IFERROR(IF(AND(ISERROR($E189),ISERROR(INDEX(RestNSAF!C$2:C$251,MATCH(RestNSA!$C188,RestNSAF!$A$2:$A$251,0)))),$E188,INDEX(RestNSAF!C$2:C$251,MATCH(RestNSA!$C188,RestNSAF!$A$2:$A$251,0))),NA())</f>
        <v>#N/A</v>
      </c>
      <c r="H188" s="25" t="e">
        <f>IFERROR(IF(AND(ISERROR($E189),ISERROR(INDEX(RestNSAF!D$2:D$251,MATCH(RestNSA!$C188,RestNSAF!$A$2:$A$251,0)))),$E188,INDEX(RestNSAF!D$2:D$251,MATCH(RestNSA!$C188,RestNSAF!$A$2:$A$251,0))),NA())</f>
        <v>#N/A</v>
      </c>
      <c r="I188" s="25" t="e">
        <f>IFERROR(IF(AND(ISERROR($E189),ISERROR(INDEX(RestNSAF!E$2:E$251,MATCH(RestNSA!$C188,RestNSAF!$A$2:$A$251,0)))),$E188,INDEX(RestNSAF!E$2:E$251,MATCH(RestNSA!$C188,RestNSAF!$A$2:$A$251,0))),NA())</f>
        <v>#N/A</v>
      </c>
      <c r="J188" s="25" t="e">
        <f>IFERROR(IF(AND(ISERROR($E189),ISERROR(INDEX(RestNSAF!F$2:F$251,MATCH(RestNSA!$C188,RestNSAF!$A$2:$A$251,0)))),$E188,INDEX(RestNSAF!F$2:F$251,MATCH(RestNSA!$C188,RestNSAF!$A$2:$A$251,0))),NA())</f>
        <v>#N/A</v>
      </c>
      <c r="V188" s="28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</row>
    <row r="189" spans="1:36" x14ac:dyDescent="0.25">
      <c r="A189" s="23">
        <f t="shared" si="13"/>
        <v>8</v>
      </c>
      <c r="B189" s="23">
        <f t="shared" si="14"/>
        <v>2007</v>
      </c>
      <c r="C189" s="23">
        <v>188</v>
      </c>
      <c r="D189" s="24">
        <v>39295</v>
      </c>
      <c r="E189" s="25">
        <f>IF(ISBLANK(table!H189),NA(),table!H189)</f>
        <v>38825</v>
      </c>
      <c r="F189" s="26" t="e">
        <f>IFERROR(IF(AND(ISERROR($E190),ISERROR(INDEX(RestNSAF!B$2:B$251,MATCH(RestNSA!$C189,RestNSAF!$A$2:$A$251,0)))),$E189,INDEX(RestNSAF!B$2:B$251,MATCH(RestNSA!$C189,RestNSAF!$A$2:$A$251,0))),NA())</f>
        <v>#N/A</v>
      </c>
      <c r="G189" s="25" t="e">
        <f>IFERROR(IF(AND(ISERROR($E190),ISERROR(INDEX(RestNSAF!C$2:C$251,MATCH(RestNSA!$C189,RestNSAF!$A$2:$A$251,0)))),$E189,INDEX(RestNSAF!C$2:C$251,MATCH(RestNSA!$C189,RestNSAF!$A$2:$A$251,0))),NA())</f>
        <v>#N/A</v>
      </c>
      <c r="H189" s="25" t="e">
        <f>IFERROR(IF(AND(ISERROR($E190),ISERROR(INDEX(RestNSAF!D$2:D$251,MATCH(RestNSA!$C189,RestNSAF!$A$2:$A$251,0)))),$E189,INDEX(RestNSAF!D$2:D$251,MATCH(RestNSA!$C189,RestNSAF!$A$2:$A$251,0))),NA())</f>
        <v>#N/A</v>
      </c>
      <c r="I189" s="25" t="e">
        <f>IFERROR(IF(AND(ISERROR($E190),ISERROR(INDEX(RestNSAF!E$2:E$251,MATCH(RestNSA!$C189,RestNSAF!$A$2:$A$251,0)))),$E189,INDEX(RestNSAF!E$2:E$251,MATCH(RestNSA!$C189,RestNSAF!$A$2:$A$251,0))),NA())</f>
        <v>#N/A</v>
      </c>
      <c r="J189" s="25" t="e">
        <f>IFERROR(IF(AND(ISERROR($E190),ISERROR(INDEX(RestNSAF!F$2:F$251,MATCH(RestNSA!$C189,RestNSAF!$A$2:$A$251,0)))),$E189,INDEX(RestNSAF!F$2:F$251,MATCH(RestNSA!$C189,RestNSAF!$A$2:$A$251,0))),NA())</f>
        <v>#N/A</v>
      </c>
      <c r="V189" s="28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</row>
    <row r="190" spans="1:36" x14ac:dyDescent="0.25">
      <c r="A190" s="23">
        <f t="shared" si="13"/>
        <v>9</v>
      </c>
      <c r="B190" s="23">
        <f t="shared" si="14"/>
        <v>2007</v>
      </c>
      <c r="C190" s="23">
        <v>189</v>
      </c>
      <c r="D190" s="24">
        <v>39326</v>
      </c>
      <c r="E190" s="25">
        <f>IF(ISBLANK(table!H190),NA(),table!H190)</f>
        <v>36791</v>
      </c>
      <c r="F190" s="26" t="e">
        <f>IFERROR(IF(AND(ISERROR($E191),ISERROR(INDEX(RestNSAF!B$2:B$251,MATCH(RestNSA!$C190,RestNSAF!$A$2:$A$251,0)))),$E190,INDEX(RestNSAF!B$2:B$251,MATCH(RestNSA!$C190,RestNSAF!$A$2:$A$251,0))),NA())</f>
        <v>#N/A</v>
      </c>
      <c r="G190" s="25" t="e">
        <f>IFERROR(IF(AND(ISERROR($E191),ISERROR(INDEX(RestNSAF!C$2:C$251,MATCH(RestNSA!$C190,RestNSAF!$A$2:$A$251,0)))),$E190,INDEX(RestNSAF!C$2:C$251,MATCH(RestNSA!$C190,RestNSAF!$A$2:$A$251,0))),NA())</f>
        <v>#N/A</v>
      </c>
      <c r="H190" s="25" t="e">
        <f>IFERROR(IF(AND(ISERROR($E191),ISERROR(INDEX(RestNSAF!D$2:D$251,MATCH(RestNSA!$C190,RestNSAF!$A$2:$A$251,0)))),$E190,INDEX(RestNSAF!D$2:D$251,MATCH(RestNSA!$C190,RestNSAF!$A$2:$A$251,0))),NA())</f>
        <v>#N/A</v>
      </c>
      <c r="I190" s="25" t="e">
        <f>IFERROR(IF(AND(ISERROR($E191),ISERROR(INDEX(RestNSAF!E$2:E$251,MATCH(RestNSA!$C190,RestNSAF!$A$2:$A$251,0)))),$E190,INDEX(RestNSAF!E$2:E$251,MATCH(RestNSA!$C190,RestNSAF!$A$2:$A$251,0))),NA())</f>
        <v>#N/A</v>
      </c>
      <c r="J190" s="25" t="e">
        <f>IFERROR(IF(AND(ISERROR($E191),ISERROR(INDEX(RestNSAF!F$2:F$251,MATCH(RestNSA!$C190,RestNSAF!$A$2:$A$251,0)))),$E190,INDEX(RestNSAF!F$2:F$251,MATCH(RestNSA!$C190,RestNSAF!$A$2:$A$251,0))),NA())</f>
        <v>#N/A</v>
      </c>
      <c r="V190" s="28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</row>
    <row r="191" spans="1:36" x14ac:dyDescent="0.25">
      <c r="A191" s="23">
        <f t="shared" si="13"/>
        <v>10</v>
      </c>
      <c r="B191" s="23">
        <f t="shared" si="14"/>
        <v>2007</v>
      </c>
      <c r="C191" s="23">
        <v>190</v>
      </c>
      <c r="D191" s="24">
        <v>39356</v>
      </c>
      <c r="E191" s="25">
        <f>IF(ISBLANK(table!H191),NA(),table!H191)</f>
        <v>37608</v>
      </c>
      <c r="F191" s="26" t="e">
        <f>IFERROR(IF(AND(ISERROR($E192),ISERROR(INDEX(RestNSAF!B$2:B$251,MATCH(RestNSA!$C191,RestNSAF!$A$2:$A$251,0)))),$E191,INDEX(RestNSAF!B$2:B$251,MATCH(RestNSA!$C191,RestNSAF!$A$2:$A$251,0))),NA())</f>
        <v>#N/A</v>
      </c>
      <c r="G191" s="25" t="e">
        <f>IFERROR(IF(AND(ISERROR($E192),ISERROR(INDEX(RestNSAF!C$2:C$251,MATCH(RestNSA!$C191,RestNSAF!$A$2:$A$251,0)))),$E191,INDEX(RestNSAF!C$2:C$251,MATCH(RestNSA!$C191,RestNSAF!$A$2:$A$251,0))),NA())</f>
        <v>#N/A</v>
      </c>
      <c r="H191" s="25" t="e">
        <f>IFERROR(IF(AND(ISERROR($E192),ISERROR(INDEX(RestNSAF!D$2:D$251,MATCH(RestNSA!$C191,RestNSAF!$A$2:$A$251,0)))),$E191,INDEX(RestNSAF!D$2:D$251,MATCH(RestNSA!$C191,RestNSAF!$A$2:$A$251,0))),NA())</f>
        <v>#N/A</v>
      </c>
      <c r="I191" s="25" t="e">
        <f>IFERROR(IF(AND(ISERROR($E192),ISERROR(INDEX(RestNSAF!E$2:E$251,MATCH(RestNSA!$C191,RestNSAF!$A$2:$A$251,0)))),$E191,INDEX(RestNSAF!E$2:E$251,MATCH(RestNSA!$C191,RestNSAF!$A$2:$A$251,0))),NA())</f>
        <v>#N/A</v>
      </c>
      <c r="J191" s="25" t="e">
        <f>IFERROR(IF(AND(ISERROR($E192),ISERROR(INDEX(RestNSAF!F$2:F$251,MATCH(RestNSA!$C191,RestNSAF!$A$2:$A$251,0)))),$E191,INDEX(RestNSAF!F$2:F$251,MATCH(RestNSA!$C191,RestNSAF!$A$2:$A$251,0))),NA())</f>
        <v>#N/A</v>
      </c>
      <c r="V191" s="28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</row>
    <row r="192" spans="1:36" x14ac:dyDescent="0.25">
      <c r="A192" s="23">
        <f t="shared" si="13"/>
        <v>11</v>
      </c>
      <c r="B192" s="23">
        <f t="shared" si="14"/>
        <v>2007</v>
      </c>
      <c r="C192" s="23">
        <v>191</v>
      </c>
      <c r="D192" s="24">
        <v>39387</v>
      </c>
      <c r="E192" s="25">
        <f>IF(ISBLANK(table!H192),NA(),table!H192)</f>
        <v>35954</v>
      </c>
      <c r="F192" s="26" t="e">
        <f>IFERROR(IF(AND(ISERROR($E193),ISERROR(INDEX(RestNSAF!B$2:B$251,MATCH(RestNSA!$C192,RestNSAF!$A$2:$A$251,0)))),$E192,INDEX(RestNSAF!B$2:B$251,MATCH(RestNSA!$C192,RestNSAF!$A$2:$A$251,0))),NA())</f>
        <v>#N/A</v>
      </c>
      <c r="G192" s="25" t="e">
        <f>IFERROR(IF(AND(ISERROR($E193),ISERROR(INDEX(RestNSAF!C$2:C$251,MATCH(RestNSA!$C192,RestNSAF!$A$2:$A$251,0)))),$E192,INDEX(RestNSAF!C$2:C$251,MATCH(RestNSA!$C192,RestNSAF!$A$2:$A$251,0))),NA())</f>
        <v>#N/A</v>
      </c>
      <c r="H192" s="25" t="e">
        <f>IFERROR(IF(AND(ISERROR($E193),ISERROR(INDEX(RestNSAF!D$2:D$251,MATCH(RestNSA!$C192,RestNSAF!$A$2:$A$251,0)))),$E192,INDEX(RestNSAF!D$2:D$251,MATCH(RestNSA!$C192,RestNSAF!$A$2:$A$251,0))),NA())</f>
        <v>#N/A</v>
      </c>
      <c r="I192" s="25" t="e">
        <f>IFERROR(IF(AND(ISERROR($E193),ISERROR(INDEX(RestNSAF!E$2:E$251,MATCH(RestNSA!$C192,RestNSAF!$A$2:$A$251,0)))),$E192,INDEX(RestNSAF!E$2:E$251,MATCH(RestNSA!$C192,RestNSAF!$A$2:$A$251,0))),NA())</f>
        <v>#N/A</v>
      </c>
      <c r="J192" s="25" t="e">
        <f>IFERROR(IF(AND(ISERROR($E193),ISERROR(INDEX(RestNSAF!F$2:F$251,MATCH(RestNSA!$C192,RestNSAF!$A$2:$A$251,0)))),$E192,INDEX(RestNSAF!F$2:F$251,MATCH(RestNSA!$C192,RestNSAF!$A$2:$A$251,0))),NA())</f>
        <v>#N/A</v>
      </c>
      <c r="V192" s="28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</row>
    <row r="193" spans="1:36" x14ac:dyDescent="0.25">
      <c r="A193" s="23">
        <f t="shared" si="13"/>
        <v>12</v>
      </c>
      <c r="B193" s="23">
        <f t="shared" si="14"/>
        <v>2007</v>
      </c>
      <c r="C193" s="23">
        <v>192</v>
      </c>
      <c r="D193" s="24">
        <v>39417</v>
      </c>
      <c r="E193" s="25">
        <f>IF(ISBLANK(table!H193),NA(),table!H193)</f>
        <v>38604</v>
      </c>
      <c r="F193" s="26" t="e">
        <f>IFERROR(IF(AND(ISERROR($E194),ISERROR(INDEX(RestNSAF!B$2:B$251,MATCH(RestNSA!$C193,RestNSAF!$A$2:$A$251,0)))),$E193,INDEX(RestNSAF!B$2:B$251,MATCH(RestNSA!$C193,RestNSAF!$A$2:$A$251,0))),NA())</f>
        <v>#N/A</v>
      </c>
      <c r="G193" s="25" t="e">
        <f>IFERROR(IF(AND(ISERROR($E194),ISERROR(INDEX(RestNSAF!C$2:C$251,MATCH(RestNSA!$C193,RestNSAF!$A$2:$A$251,0)))),$E193,INDEX(RestNSAF!C$2:C$251,MATCH(RestNSA!$C193,RestNSAF!$A$2:$A$251,0))),NA())</f>
        <v>#N/A</v>
      </c>
      <c r="H193" s="25" t="e">
        <f>IFERROR(IF(AND(ISERROR($E194),ISERROR(INDEX(RestNSAF!D$2:D$251,MATCH(RestNSA!$C193,RestNSAF!$A$2:$A$251,0)))),$E193,INDEX(RestNSAF!D$2:D$251,MATCH(RestNSA!$C193,RestNSAF!$A$2:$A$251,0))),NA())</f>
        <v>#N/A</v>
      </c>
      <c r="I193" s="25" t="e">
        <f>IFERROR(IF(AND(ISERROR($E194),ISERROR(INDEX(RestNSAF!E$2:E$251,MATCH(RestNSA!$C193,RestNSAF!$A$2:$A$251,0)))),$E193,INDEX(RestNSAF!E$2:E$251,MATCH(RestNSA!$C193,RestNSAF!$A$2:$A$251,0))),NA())</f>
        <v>#N/A</v>
      </c>
      <c r="J193" s="25" t="e">
        <f>IFERROR(IF(AND(ISERROR($E194),ISERROR(INDEX(RestNSAF!F$2:F$251,MATCH(RestNSA!$C193,RestNSAF!$A$2:$A$251,0)))),$E193,INDEX(RestNSAF!F$2:F$251,MATCH(RestNSA!$C193,RestNSAF!$A$2:$A$251,0))),NA())</f>
        <v>#N/A</v>
      </c>
      <c r="V193" s="28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</row>
    <row r="194" spans="1:36" x14ac:dyDescent="0.25">
      <c r="A194" s="23">
        <f t="shared" si="13"/>
        <v>1</v>
      </c>
      <c r="B194" s="23">
        <f t="shared" si="14"/>
        <v>2008</v>
      </c>
      <c r="C194" s="23">
        <v>193</v>
      </c>
      <c r="D194" s="24">
        <v>39448</v>
      </c>
      <c r="E194" s="25">
        <f>IF(ISBLANK(table!H194),NA(),table!H194)</f>
        <v>35063</v>
      </c>
      <c r="F194" s="26" t="e">
        <f>IFERROR(IF(AND(ISERROR($E195),ISERROR(INDEX(RestNSAF!B$2:B$251,MATCH(RestNSA!$C194,RestNSAF!$A$2:$A$251,0)))),$E194,INDEX(RestNSAF!B$2:B$251,MATCH(RestNSA!$C194,RestNSAF!$A$2:$A$251,0))),NA())</f>
        <v>#N/A</v>
      </c>
      <c r="G194" s="25" t="e">
        <f>IFERROR(IF(AND(ISERROR($E195),ISERROR(INDEX(RestNSAF!C$2:C$251,MATCH(RestNSA!$C194,RestNSAF!$A$2:$A$251,0)))),$E194,INDEX(RestNSAF!C$2:C$251,MATCH(RestNSA!$C194,RestNSAF!$A$2:$A$251,0))),NA())</f>
        <v>#N/A</v>
      </c>
      <c r="H194" s="25" t="e">
        <f>IFERROR(IF(AND(ISERROR($E195),ISERROR(INDEX(RestNSAF!D$2:D$251,MATCH(RestNSA!$C194,RestNSAF!$A$2:$A$251,0)))),$E194,INDEX(RestNSAF!D$2:D$251,MATCH(RestNSA!$C194,RestNSAF!$A$2:$A$251,0))),NA())</f>
        <v>#N/A</v>
      </c>
      <c r="I194" s="25" t="e">
        <f>IFERROR(IF(AND(ISERROR($E195),ISERROR(INDEX(RestNSAF!E$2:E$251,MATCH(RestNSA!$C194,RestNSAF!$A$2:$A$251,0)))),$E194,INDEX(RestNSAF!E$2:E$251,MATCH(RestNSA!$C194,RestNSAF!$A$2:$A$251,0))),NA())</f>
        <v>#N/A</v>
      </c>
      <c r="J194" s="25" t="e">
        <f>IFERROR(IF(AND(ISERROR($E195),ISERROR(INDEX(RestNSAF!F$2:F$251,MATCH(RestNSA!$C194,RestNSAF!$A$2:$A$251,0)))),$E194,INDEX(RestNSAF!F$2:F$251,MATCH(RestNSA!$C194,RestNSAF!$A$2:$A$251,0))),NA())</f>
        <v>#N/A</v>
      </c>
      <c r="V194" s="28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</row>
    <row r="195" spans="1:36" x14ac:dyDescent="0.25">
      <c r="A195" s="23">
        <f t="shared" ref="A195:A258" si="15">MONTH(D195)</f>
        <v>2</v>
      </c>
      <c r="B195" s="23">
        <f t="shared" ref="B195:B258" si="16">YEAR(D195)</f>
        <v>2008</v>
      </c>
      <c r="C195" s="23">
        <v>194</v>
      </c>
      <c r="D195" s="24">
        <v>39479</v>
      </c>
      <c r="E195" s="25">
        <f>IF(ISBLANK(table!H195),NA(),table!H195)</f>
        <v>35722</v>
      </c>
      <c r="F195" s="26" t="e">
        <f>IFERROR(IF(AND(ISERROR($E196),ISERROR(INDEX(RestNSAF!B$2:B$251,MATCH(RestNSA!$C195,RestNSAF!$A$2:$A$251,0)))),$E195,INDEX(RestNSAF!B$2:B$251,MATCH(RestNSA!$C195,RestNSAF!$A$2:$A$251,0))),NA())</f>
        <v>#N/A</v>
      </c>
      <c r="G195" s="25" t="e">
        <f>IFERROR(IF(AND(ISERROR($E196),ISERROR(INDEX(RestNSAF!C$2:C$251,MATCH(RestNSA!$C195,RestNSAF!$A$2:$A$251,0)))),$E195,INDEX(RestNSAF!C$2:C$251,MATCH(RestNSA!$C195,RestNSAF!$A$2:$A$251,0))),NA())</f>
        <v>#N/A</v>
      </c>
      <c r="H195" s="25" t="e">
        <f>IFERROR(IF(AND(ISERROR($E196),ISERROR(INDEX(RestNSAF!D$2:D$251,MATCH(RestNSA!$C195,RestNSAF!$A$2:$A$251,0)))),$E195,INDEX(RestNSAF!D$2:D$251,MATCH(RestNSA!$C195,RestNSAF!$A$2:$A$251,0))),NA())</f>
        <v>#N/A</v>
      </c>
      <c r="I195" s="25" t="e">
        <f>IFERROR(IF(AND(ISERROR($E196),ISERROR(INDEX(RestNSAF!E$2:E$251,MATCH(RestNSA!$C195,RestNSAF!$A$2:$A$251,0)))),$E195,INDEX(RestNSAF!E$2:E$251,MATCH(RestNSA!$C195,RestNSAF!$A$2:$A$251,0))),NA())</f>
        <v>#N/A</v>
      </c>
      <c r="J195" s="25" t="e">
        <f>IFERROR(IF(AND(ISERROR($E196),ISERROR(INDEX(RestNSAF!F$2:F$251,MATCH(RestNSA!$C195,RestNSAF!$A$2:$A$251,0)))),$E195,INDEX(RestNSAF!F$2:F$251,MATCH(RestNSA!$C195,RestNSAF!$A$2:$A$251,0))),NA())</f>
        <v>#N/A</v>
      </c>
      <c r="V195" s="28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</row>
    <row r="196" spans="1:36" x14ac:dyDescent="0.25">
      <c r="A196" s="23">
        <f t="shared" si="15"/>
        <v>3</v>
      </c>
      <c r="B196" s="23">
        <f t="shared" si="16"/>
        <v>2008</v>
      </c>
      <c r="C196" s="23">
        <v>195</v>
      </c>
      <c r="D196" s="24">
        <v>39508</v>
      </c>
      <c r="E196" s="25">
        <f>IF(ISBLANK(table!H196),NA(),table!H196)</f>
        <v>38491</v>
      </c>
      <c r="F196" s="26" t="e">
        <f>IFERROR(IF(AND(ISERROR($E197),ISERROR(INDEX(RestNSAF!B$2:B$251,MATCH(RestNSA!$C196,RestNSAF!$A$2:$A$251,0)))),$E196,INDEX(RestNSAF!B$2:B$251,MATCH(RestNSA!$C196,RestNSAF!$A$2:$A$251,0))),NA())</f>
        <v>#N/A</v>
      </c>
      <c r="G196" s="25" t="e">
        <f>IFERROR(IF(AND(ISERROR($E197),ISERROR(INDEX(RestNSAF!C$2:C$251,MATCH(RestNSA!$C196,RestNSAF!$A$2:$A$251,0)))),$E196,INDEX(RestNSAF!C$2:C$251,MATCH(RestNSA!$C196,RestNSAF!$A$2:$A$251,0))),NA())</f>
        <v>#N/A</v>
      </c>
      <c r="H196" s="25" t="e">
        <f>IFERROR(IF(AND(ISERROR($E197),ISERROR(INDEX(RestNSAF!D$2:D$251,MATCH(RestNSA!$C196,RestNSAF!$A$2:$A$251,0)))),$E196,INDEX(RestNSAF!D$2:D$251,MATCH(RestNSA!$C196,RestNSAF!$A$2:$A$251,0))),NA())</f>
        <v>#N/A</v>
      </c>
      <c r="I196" s="25" t="e">
        <f>IFERROR(IF(AND(ISERROR($E197),ISERROR(INDEX(RestNSAF!E$2:E$251,MATCH(RestNSA!$C196,RestNSAF!$A$2:$A$251,0)))),$E196,INDEX(RestNSAF!E$2:E$251,MATCH(RestNSA!$C196,RestNSAF!$A$2:$A$251,0))),NA())</f>
        <v>#N/A</v>
      </c>
      <c r="J196" s="25" t="e">
        <f>IFERROR(IF(AND(ISERROR($E197),ISERROR(INDEX(RestNSAF!F$2:F$251,MATCH(RestNSA!$C196,RestNSAF!$A$2:$A$251,0)))),$E196,INDEX(RestNSAF!F$2:F$251,MATCH(RestNSA!$C196,RestNSAF!$A$2:$A$251,0))),NA())</f>
        <v>#N/A</v>
      </c>
      <c r="V196" s="28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</row>
    <row r="197" spans="1:36" x14ac:dyDescent="0.25">
      <c r="A197" s="23">
        <f t="shared" si="15"/>
        <v>4</v>
      </c>
      <c r="B197" s="23">
        <f t="shared" si="16"/>
        <v>2008</v>
      </c>
      <c r="C197" s="23">
        <v>196</v>
      </c>
      <c r="D197" s="24">
        <v>39539</v>
      </c>
      <c r="E197" s="25">
        <f>IF(ISBLANK(table!H197),NA(),table!H197)</f>
        <v>37918</v>
      </c>
      <c r="F197" s="26" t="e">
        <f>IFERROR(IF(AND(ISERROR($E198),ISERROR(INDEX(RestNSAF!B$2:B$251,MATCH(RestNSA!$C197,RestNSAF!$A$2:$A$251,0)))),$E197,INDEX(RestNSAF!B$2:B$251,MATCH(RestNSA!$C197,RestNSAF!$A$2:$A$251,0))),NA())</f>
        <v>#N/A</v>
      </c>
      <c r="G197" s="25" t="e">
        <f>IFERROR(IF(AND(ISERROR($E198),ISERROR(INDEX(RestNSAF!C$2:C$251,MATCH(RestNSA!$C197,RestNSAF!$A$2:$A$251,0)))),$E197,INDEX(RestNSAF!C$2:C$251,MATCH(RestNSA!$C197,RestNSAF!$A$2:$A$251,0))),NA())</f>
        <v>#N/A</v>
      </c>
      <c r="H197" s="25" t="e">
        <f>IFERROR(IF(AND(ISERROR($E198),ISERROR(INDEX(RestNSAF!D$2:D$251,MATCH(RestNSA!$C197,RestNSAF!$A$2:$A$251,0)))),$E197,INDEX(RestNSAF!D$2:D$251,MATCH(RestNSA!$C197,RestNSAF!$A$2:$A$251,0))),NA())</f>
        <v>#N/A</v>
      </c>
      <c r="I197" s="25" t="e">
        <f>IFERROR(IF(AND(ISERROR($E198),ISERROR(INDEX(RestNSAF!E$2:E$251,MATCH(RestNSA!$C197,RestNSAF!$A$2:$A$251,0)))),$E197,INDEX(RestNSAF!E$2:E$251,MATCH(RestNSA!$C197,RestNSAF!$A$2:$A$251,0))),NA())</f>
        <v>#N/A</v>
      </c>
      <c r="J197" s="25" t="e">
        <f>IFERROR(IF(AND(ISERROR($E198),ISERROR(INDEX(RestNSAF!F$2:F$251,MATCH(RestNSA!$C197,RestNSAF!$A$2:$A$251,0)))),$E197,INDEX(RestNSAF!F$2:F$251,MATCH(RestNSA!$C197,RestNSAF!$A$2:$A$251,0))),NA())</f>
        <v>#N/A</v>
      </c>
      <c r="V197" s="28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</row>
    <row r="198" spans="1:36" x14ac:dyDescent="0.25">
      <c r="A198" s="23">
        <f t="shared" si="15"/>
        <v>5</v>
      </c>
      <c r="B198" s="23">
        <f t="shared" si="16"/>
        <v>2008</v>
      </c>
      <c r="C198" s="23">
        <v>197</v>
      </c>
      <c r="D198" s="24">
        <v>39569</v>
      </c>
      <c r="E198" s="25">
        <f>IF(ISBLANK(table!H198),NA(),table!H198)</f>
        <v>40679</v>
      </c>
      <c r="F198" s="26" t="e">
        <f>IFERROR(IF(AND(ISERROR($E199),ISERROR(INDEX(RestNSAF!B$2:B$251,MATCH(RestNSA!$C198,RestNSAF!$A$2:$A$251,0)))),$E198,INDEX(RestNSAF!B$2:B$251,MATCH(RestNSA!$C198,RestNSAF!$A$2:$A$251,0))),NA())</f>
        <v>#N/A</v>
      </c>
      <c r="G198" s="25" t="e">
        <f>IFERROR(IF(AND(ISERROR($E199),ISERROR(INDEX(RestNSAF!C$2:C$251,MATCH(RestNSA!$C198,RestNSAF!$A$2:$A$251,0)))),$E198,INDEX(RestNSAF!C$2:C$251,MATCH(RestNSA!$C198,RestNSAF!$A$2:$A$251,0))),NA())</f>
        <v>#N/A</v>
      </c>
      <c r="H198" s="25" t="e">
        <f>IFERROR(IF(AND(ISERROR($E199),ISERROR(INDEX(RestNSAF!D$2:D$251,MATCH(RestNSA!$C198,RestNSAF!$A$2:$A$251,0)))),$E198,INDEX(RestNSAF!D$2:D$251,MATCH(RestNSA!$C198,RestNSAF!$A$2:$A$251,0))),NA())</f>
        <v>#N/A</v>
      </c>
      <c r="I198" s="25" t="e">
        <f>IFERROR(IF(AND(ISERROR($E199),ISERROR(INDEX(RestNSAF!E$2:E$251,MATCH(RestNSA!$C198,RestNSAF!$A$2:$A$251,0)))),$E198,INDEX(RestNSAF!E$2:E$251,MATCH(RestNSA!$C198,RestNSAF!$A$2:$A$251,0))),NA())</f>
        <v>#N/A</v>
      </c>
      <c r="J198" s="25" t="e">
        <f>IFERROR(IF(AND(ISERROR($E199),ISERROR(INDEX(RestNSAF!F$2:F$251,MATCH(RestNSA!$C198,RestNSAF!$A$2:$A$251,0)))),$E198,INDEX(RestNSAF!F$2:F$251,MATCH(RestNSA!$C198,RestNSAF!$A$2:$A$251,0))),NA())</f>
        <v>#N/A</v>
      </c>
      <c r="V198" s="28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</row>
    <row r="199" spans="1:36" x14ac:dyDescent="0.25">
      <c r="A199" s="23">
        <f t="shared" si="15"/>
        <v>6</v>
      </c>
      <c r="B199" s="23">
        <f t="shared" si="16"/>
        <v>2008</v>
      </c>
      <c r="C199" s="23">
        <v>198</v>
      </c>
      <c r="D199" s="24">
        <v>39600</v>
      </c>
      <c r="E199" s="25">
        <f>IF(ISBLANK(table!H199),NA(),table!H199)</f>
        <v>38716</v>
      </c>
      <c r="F199" s="26" t="e">
        <f>IFERROR(IF(AND(ISERROR($E200),ISERROR(INDEX(RestNSAF!B$2:B$251,MATCH(RestNSA!$C199,RestNSAF!$A$2:$A$251,0)))),$E199,INDEX(RestNSAF!B$2:B$251,MATCH(RestNSA!$C199,RestNSAF!$A$2:$A$251,0))),NA())</f>
        <v>#N/A</v>
      </c>
      <c r="G199" s="25" t="e">
        <f>IFERROR(IF(AND(ISERROR($E200),ISERROR(INDEX(RestNSAF!C$2:C$251,MATCH(RestNSA!$C199,RestNSAF!$A$2:$A$251,0)))),$E199,INDEX(RestNSAF!C$2:C$251,MATCH(RestNSA!$C199,RestNSAF!$A$2:$A$251,0))),NA())</f>
        <v>#N/A</v>
      </c>
      <c r="H199" s="25" t="e">
        <f>IFERROR(IF(AND(ISERROR($E200),ISERROR(INDEX(RestNSAF!D$2:D$251,MATCH(RestNSA!$C199,RestNSAF!$A$2:$A$251,0)))),$E199,INDEX(RestNSAF!D$2:D$251,MATCH(RestNSA!$C199,RestNSAF!$A$2:$A$251,0))),NA())</f>
        <v>#N/A</v>
      </c>
      <c r="I199" s="25" t="e">
        <f>IFERROR(IF(AND(ISERROR($E200),ISERROR(INDEX(RestNSAF!E$2:E$251,MATCH(RestNSA!$C199,RestNSAF!$A$2:$A$251,0)))),$E199,INDEX(RestNSAF!E$2:E$251,MATCH(RestNSA!$C199,RestNSAF!$A$2:$A$251,0))),NA())</f>
        <v>#N/A</v>
      </c>
      <c r="J199" s="25" t="e">
        <f>IFERROR(IF(AND(ISERROR($E200),ISERROR(INDEX(RestNSAF!F$2:F$251,MATCH(RestNSA!$C199,RestNSAF!$A$2:$A$251,0)))),$E199,INDEX(RestNSAF!F$2:F$251,MATCH(RestNSA!$C199,RestNSAF!$A$2:$A$251,0))),NA())</f>
        <v>#N/A</v>
      </c>
      <c r="V199" s="28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</row>
    <row r="200" spans="1:36" x14ac:dyDescent="0.25">
      <c r="A200" s="23">
        <f t="shared" si="15"/>
        <v>7</v>
      </c>
      <c r="B200" s="23">
        <f t="shared" si="16"/>
        <v>2008</v>
      </c>
      <c r="C200" s="23">
        <v>199</v>
      </c>
      <c r="D200" s="24">
        <v>39630</v>
      </c>
      <c r="E200" s="25">
        <f>IF(ISBLANK(table!H200),NA(),table!H200)</f>
        <v>39568</v>
      </c>
      <c r="F200" s="26" t="e">
        <f>IFERROR(IF(AND(ISERROR($E201),ISERROR(INDEX(RestNSAF!B$2:B$251,MATCH(RestNSA!$C200,RestNSAF!$A$2:$A$251,0)))),$E200,INDEX(RestNSAF!B$2:B$251,MATCH(RestNSA!$C200,RestNSAF!$A$2:$A$251,0))),NA())</f>
        <v>#N/A</v>
      </c>
      <c r="G200" s="25" t="e">
        <f>IFERROR(IF(AND(ISERROR($E201),ISERROR(INDEX(RestNSAF!C$2:C$251,MATCH(RestNSA!$C200,RestNSAF!$A$2:$A$251,0)))),$E200,INDEX(RestNSAF!C$2:C$251,MATCH(RestNSA!$C200,RestNSAF!$A$2:$A$251,0))),NA())</f>
        <v>#N/A</v>
      </c>
      <c r="H200" s="25" t="e">
        <f>IFERROR(IF(AND(ISERROR($E201),ISERROR(INDEX(RestNSAF!D$2:D$251,MATCH(RestNSA!$C200,RestNSAF!$A$2:$A$251,0)))),$E200,INDEX(RestNSAF!D$2:D$251,MATCH(RestNSA!$C200,RestNSAF!$A$2:$A$251,0))),NA())</f>
        <v>#N/A</v>
      </c>
      <c r="I200" s="25" t="e">
        <f>IFERROR(IF(AND(ISERROR($E201),ISERROR(INDEX(RestNSAF!E$2:E$251,MATCH(RestNSA!$C200,RestNSAF!$A$2:$A$251,0)))),$E200,INDEX(RestNSAF!E$2:E$251,MATCH(RestNSA!$C200,RestNSAF!$A$2:$A$251,0))),NA())</f>
        <v>#N/A</v>
      </c>
      <c r="J200" s="25" t="e">
        <f>IFERROR(IF(AND(ISERROR($E201),ISERROR(INDEX(RestNSAF!F$2:F$251,MATCH(RestNSA!$C200,RestNSAF!$A$2:$A$251,0)))),$E200,INDEX(RestNSAF!F$2:F$251,MATCH(RestNSA!$C200,RestNSAF!$A$2:$A$251,0))),NA())</f>
        <v>#N/A</v>
      </c>
      <c r="V200" s="28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</row>
    <row r="201" spans="1:36" x14ac:dyDescent="0.25">
      <c r="A201" s="23">
        <f t="shared" si="15"/>
        <v>8</v>
      </c>
      <c r="B201" s="23">
        <f t="shared" si="16"/>
        <v>2008</v>
      </c>
      <c r="C201" s="23">
        <v>200</v>
      </c>
      <c r="D201" s="24">
        <v>39661</v>
      </c>
      <c r="E201" s="25">
        <f>IF(ISBLANK(table!H201),NA(),table!H201)</f>
        <v>40419</v>
      </c>
      <c r="F201" s="26" t="e">
        <f>IFERROR(IF(AND(ISERROR($E202),ISERROR(INDEX(RestNSAF!B$2:B$251,MATCH(RestNSA!$C201,RestNSAF!$A$2:$A$251,0)))),$E201,INDEX(RestNSAF!B$2:B$251,MATCH(RestNSA!$C201,RestNSAF!$A$2:$A$251,0))),NA())</f>
        <v>#N/A</v>
      </c>
      <c r="G201" s="25" t="e">
        <f>IFERROR(IF(AND(ISERROR($E202),ISERROR(INDEX(RestNSAF!C$2:C$251,MATCH(RestNSA!$C201,RestNSAF!$A$2:$A$251,0)))),$E201,INDEX(RestNSAF!C$2:C$251,MATCH(RestNSA!$C201,RestNSAF!$A$2:$A$251,0))),NA())</f>
        <v>#N/A</v>
      </c>
      <c r="H201" s="25" t="e">
        <f>IFERROR(IF(AND(ISERROR($E202),ISERROR(INDEX(RestNSAF!D$2:D$251,MATCH(RestNSA!$C201,RestNSAF!$A$2:$A$251,0)))),$E201,INDEX(RestNSAF!D$2:D$251,MATCH(RestNSA!$C201,RestNSAF!$A$2:$A$251,0))),NA())</f>
        <v>#N/A</v>
      </c>
      <c r="I201" s="25" t="e">
        <f>IFERROR(IF(AND(ISERROR($E202),ISERROR(INDEX(RestNSAF!E$2:E$251,MATCH(RestNSA!$C201,RestNSAF!$A$2:$A$251,0)))),$E201,INDEX(RestNSAF!E$2:E$251,MATCH(RestNSA!$C201,RestNSAF!$A$2:$A$251,0))),NA())</f>
        <v>#N/A</v>
      </c>
      <c r="J201" s="25" t="e">
        <f>IFERROR(IF(AND(ISERROR($E202),ISERROR(INDEX(RestNSAF!F$2:F$251,MATCH(RestNSA!$C201,RestNSAF!$A$2:$A$251,0)))),$E201,INDEX(RestNSAF!F$2:F$251,MATCH(RestNSA!$C201,RestNSAF!$A$2:$A$251,0))),NA())</f>
        <v>#N/A</v>
      </c>
      <c r="V201" s="28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</row>
    <row r="202" spans="1:36" x14ac:dyDescent="0.25">
      <c r="A202" s="23">
        <f t="shared" si="15"/>
        <v>9</v>
      </c>
      <c r="B202" s="23">
        <f t="shared" si="16"/>
        <v>2008</v>
      </c>
      <c r="C202" s="23">
        <v>201</v>
      </c>
      <c r="D202" s="24">
        <v>39692</v>
      </c>
      <c r="E202" s="25">
        <f>IF(ISBLANK(table!H202),NA(),table!H202)</f>
        <v>37234</v>
      </c>
      <c r="F202" s="26" t="e">
        <f>IFERROR(IF(AND(ISERROR($E203),ISERROR(INDEX(RestNSAF!B$2:B$251,MATCH(RestNSA!$C202,RestNSAF!$A$2:$A$251,0)))),$E202,INDEX(RestNSAF!B$2:B$251,MATCH(RestNSA!$C202,RestNSAF!$A$2:$A$251,0))),NA())</f>
        <v>#N/A</v>
      </c>
      <c r="G202" s="25" t="e">
        <f>IFERROR(IF(AND(ISERROR($E203),ISERROR(INDEX(RestNSAF!C$2:C$251,MATCH(RestNSA!$C202,RestNSAF!$A$2:$A$251,0)))),$E202,INDEX(RestNSAF!C$2:C$251,MATCH(RestNSA!$C202,RestNSAF!$A$2:$A$251,0))),NA())</f>
        <v>#N/A</v>
      </c>
      <c r="H202" s="25" t="e">
        <f>IFERROR(IF(AND(ISERROR($E203),ISERROR(INDEX(RestNSAF!D$2:D$251,MATCH(RestNSA!$C202,RestNSAF!$A$2:$A$251,0)))),$E202,INDEX(RestNSAF!D$2:D$251,MATCH(RestNSA!$C202,RestNSAF!$A$2:$A$251,0))),NA())</f>
        <v>#N/A</v>
      </c>
      <c r="I202" s="25" t="e">
        <f>IFERROR(IF(AND(ISERROR($E203),ISERROR(INDEX(RestNSAF!E$2:E$251,MATCH(RestNSA!$C202,RestNSAF!$A$2:$A$251,0)))),$E202,INDEX(RestNSAF!E$2:E$251,MATCH(RestNSA!$C202,RestNSAF!$A$2:$A$251,0))),NA())</f>
        <v>#N/A</v>
      </c>
      <c r="J202" s="25" t="e">
        <f>IFERROR(IF(AND(ISERROR($E203),ISERROR(INDEX(RestNSAF!F$2:F$251,MATCH(RestNSA!$C202,RestNSAF!$A$2:$A$251,0)))),$E202,INDEX(RestNSAF!F$2:F$251,MATCH(RestNSA!$C202,RestNSAF!$A$2:$A$251,0))),NA())</f>
        <v>#N/A</v>
      </c>
      <c r="V202" s="28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</row>
    <row r="203" spans="1:36" x14ac:dyDescent="0.25">
      <c r="A203" s="23">
        <f t="shared" si="15"/>
        <v>10</v>
      </c>
      <c r="B203" s="23">
        <f t="shared" si="16"/>
        <v>2008</v>
      </c>
      <c r="C203" s="23">
        <v>202</v>
      </c>
      <c r="D203" s="24">
        <v>39722</v>
      </c>
      <c r="E203" s="25">
        <f>IF(ISBLANK(table!H203),NA(),table!H203)</f>
        <v>38425</v>
      </c>
      <c r="F203" s="26" t="e">
        <f>IFERROR(IF(AND(ISERROR($E204),ISERROR(INDEX(RestNSAF!B$2:B$251,MATCH(RestNSA!$C203,RestNSAF!$A$2:$A$251,0)))),$E203,INDEX(RestNSAF!B$2:B$251,MATCH(RestNSA!$C203,RestNSAF!$A$2:$A$251,0))),NA())</f>
        <v>#N/A</v>
      </c>
      <c r="G203" s="25" t="e">
        <f>IFERROR(IF(AND(ISERROR($E204),ISERROR(INDEX(RestNSAF!C$2:C$251,MATCH(RestNSA!$C203,RestNSAF!$A$2:$A$251,0)))),$E203,INDEX(RestNSAF!C$2:C$251,MATCH(RestNSA!$C203,RestNSAF!$A$2:$A$251,0))),NA())</f>
        <v>#N/A</v>
      </c>
      <c r="H203" s="25" t="e">
        <f>IFERROR(IF(AND(ISERROR($E204),ISERROR(INDEX(RestNSAF!D$2:D$251,MATCH(RestNSA!$C203,RestNSAF!$A$2:$A$251,0)))),$E203,INDEX(RestNSAF!D$2:D$251,MATCH(RestNSA!$C203,RestNSAF!$A$2:$A$251,0))),NA())</f>
        <v>#N/A</v>
      </c>
      <c r="I203" s="25" t="e">
        <f>IFERROR(IF(AND(ISERROR($E204),ISERROR(INDEX(RestNSAF!E$2:E$251,MATCH(RestNSA!$C203,RestNSAF!$A$2:$A$251,0)))),$E203,INDEX(RestNSAF!E$2:E$251,MATCH(RestNSA!$C203,RestNSAF!$A$2:$A$251,0))),NA())</f>
        <v>#N/A</v>
      </c>
      <c r="J203" s="25" t="e">
        <f>IFERROR(IF(AND(ISERROR($E204),ISERROR(INDEX(RestNSAF!F$2:F$251,MATCH(RestNSA!$C203,RestNSAF!$A$2:$A$251,0)))),$E203,INDEX(RestNSAF!F$2:F$251,MATCH(RestNSA!$C203,RestNSAF!$A$2:$A$251,0))),NA())</f>
        <v>#N/A</v>
      </c>
      <c r="V203" s="28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</row>
    <row r="204" spans="1:36" x14ac:dyDescent="0.25">
      <c r="A204" s="23">
        <f t="shared" si="15"/>
        <v>11</v>
      </c>
      <c r="B204" s="23">
        <f t="shared" si="16"/>
        <v>2008</v>
      </c>
      <c r="C204" s="23">
        <v>203</v>
      </c>
      <c r="D204" s="24">
        <v>39753</v>
      </c>
      <c r="E204" s="25">
        <f>IF(ISBLANK(table!H204),NA(),table!H204)</f>
        <v>36307</v>
      </c>
      <c r="F204" s="26" t="e">
        <f>IFERROR(IF(AND(ISERROR($E205),ISERROR(INDEX(RestNSAF!B$2:B$251,MATCH(RestNSA!$C204,RestNSAF!$A$2:$A$251,0)))),$E204,INDEX(RestNSAF!B$2:B$251,MATCH(RestNSA!$C204,RestNSAF!$A$2:$A$251,0))),NA())</f>
        <v>#N/A</v>
      </c>
      <c r="G204" s="25" t="e">
        <f>IFERROR(IF(AND(ISERROR($E205),ISERROR(INDEX(RestNSAF!C$2:C$251,MATCH(RestNSA!$C204,RestNSAF!$A$2:$A$251,0)))),$E204,INDEX(RestNSAF!C$2:C$251,MATCH(RestNSA!$C204,RestNSAF!$A$2:$A$251,0))),NA())</f>
        <v>#N/A</v>
      </c>
      <c r="H204" s="25" t="e">
        <f>IFERROR(IF(AND(ISERROR($E205),ISERROR(INDEX(RestNSAF!D$2:D$251,MATCH(RestNSA!$C204,RestNSAF!$A$2:$A$251,0)))),$E204,INDEX(RestNSAF!D$2:D$251,MATCH(RestNSA!$C204,RestNSAF!$A$2:$A$251,0))),NA())</f>
        <v>#N/A</v>
      </c>
      <c r="I204" s="25" t="e">
        <f>IFERROR(IF(AND(ISERROR($E205),ISERROR(INDEX(RestNSAF!E$2:E$251,MATCH(RestNSA!$C204,RestNSAF!$A$2:$A$251,0)))),$E204,INDEX(RestNSAF!E$2:E$251,MATCH(RestNSA!$C204,RestNSAF!$A$2:$A$251,0))),NA())</f>
        <v>#N/A</v>
      </c>
      <c r="J204" s="25" t="e">
        <f>IFERROR(IF(AND(ISERROR($E205),ISERROR(INDEX(RestNSAF!F$2:F$251,MATCH(RestNSA!$C204,RestNSAF!$A$2:$A$251,0)))),$E204,INDEX(RestNSAF!F$2:F$251,MATCH(RestNSA!$C204,RestNSAF!$A$2:$A$251,0))),NA())</f>
        <v>#N/A</v>
      </c>
      <c r="V204" s="28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</row>
    <row r="205" spans="1:36" x14ac:dyDescent="0.25">
      <c r="A205" s="23">
        <f t="shared" si="15"/>
        <v>12</v>
      </c>
      <c r="B205" s="23">
        <f t="shared" si="16"/>
        <v>2008</v>
      </c>
      <c r="C205" s="23">
        <v>204</v>
      </c>
      <c r="D205" s="24">
        <v>39783</v>
      </c>
      <c r="E205" s="25">
        <f>IF(ISBLANK(table!H205),NA(),table!H205)</f>
        <v>37723</v>
      </c>
      <c r="F205" s="26" t="e">
        <f>IFERROR(IF(AND(ISERROR($E206),ISERROR(INDEX(RestNSAF!B$2:B$251,MATCH(RestNSA!$C205,RestNSAF!$A$2:$A$251,0)))),$E205,INDEX(RestNSAF!B$2:B$251,MATCH(RestNSA!$C205,RestNSAF!$A$2:$A$251,0))),NA())</f>
        <v>#N/A</v>
      </c>
      <c r="G205" s="25" t="e">
        <f>IFERROR(IF(AND(ISERROR($E206),ISERROR(INDEX(RestNSAF!C$2:C$251,MATCH(RestNSA!$C205,RestNSAF!$A$2:$A$251,0)))),$E205,INDEX(RestNSAF!C$2:C$251,MATCH(RestNSA!$C205,RestNSAF!$A$2:$A$251,0))),NA())</f>
        <v>#N/A</v>
      </c>
      <c r="H205" s="25" t="e">
        <f>IFERROR(IF(AND(ISERROR($E206),ISERROR(INDEX(RestNSAF!D$2:D$251,MATCH(RestNSA!$C205,RestNSAF!$A$2:$A$251,0)))),$E205,INDEX(RestNSAF!D$2:D$251,MATCH(RestNSA!$C205,RestNSAF!$A$2:$A$251,0))),NA())</f>
        <v>#N/A</v>
      </c>
      <c r="I205" s="25" t="e">
        <f>IFERROR(IF(AND(ISERROR($E206),ISERROR(INDEX(RestNSAF!E$2:E$251,MATCH(RestNSA!$C205,RestNSAF!$A$2:$A$251,0)))),$E205,INDEX(RestNSAF!E$2:E$251,MATCH(RestNSA!$C205,RestNSAF!$A$2:$A$251,0))),NA())</f>
        <v>#N/A</v>
      </c>
      <c r="J205" s="25" t="e">
        <f>IFERROR(IF(AND(ISERROR($E206),ISERROR(INDEX(RestNSAF!F$2:F$251,MATCH(RestNSA!$C205,RestNSAF!$A$2:$A$251,0)))),$E205,INDEX(RestNSAF!F$2:F$251,MATCH(RestNSA!$C205,RestNSAF!$A$2:$A$251,0))),NA())</f>
        <v>#N/A</v>
      </c>
      <c r="V205" s="28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</row>
    <row r="206" spans="1:36" x14ac:dyDescent="0.25">
      <c r="A206" s="23">
        <f t="shared" si="15"/>
        <v>1</v>
      </c>
      <c r="B206" s="23">
        <f t="shared" si="16"/>
        <v>2009</v>
      </c>
      <c r="C206" s="23">
        <v>205</v>
      </c>
      <c r="D206" s="24">
        <v>39814</v>
      </c>
      <c r="E206" s="25">
        <f>IF(ISBLANK(table!H206),NA(),table!H206)</f>
        <v>36190</v>
      </c>
      <c r="F206" s="26" t="e">
        <f>IFERROR(IF(AND(ISERROR($E207),ISERROR(INDEX(RestNSAF!B$2:B$251,MATCH(RestNSA!$C206,RestNSAF!$A$2:$A$251,0)))),$E206,INDEX(RestNSAF!B$2:B$251,MATCH(RestNSA!$C206,RestNSAF!$A$2:$A$251,0))),NA())</f>
        <v>#N/A</v>
      </c>
      <c r="G206" s="25" t="e">
        <f>IFERROR(IF(AND(ISERROR($E207),ISERROR(INDEX(RestNSAF!C$2:C$251,MATCH(RestNSA!$C206,RestNSAF!$A$2:$A$251,0)))),$E206,INDEX(RestNSAF!C$2:C$251,MATCH(RestNSA!$C206,RestNSAF!$A$2:$A$251,0))),NA())</f>
        <v>#N/A</v>
      </c>
      <c r="H206" s="25" t="e">
        <f>IFERROR(IF(AND(ISERROR($E207),ISERROR(INDEX(RestNSAF!D$2:D$251,MATCH(RestNSA!$C206,RestNSAF!$A$2:$A$251,0)))),$E206,INDEX(RestNSAF!D$2:D$251,MATCH(RestNSA!$C206,RestNSAF!$A$2:$A$251,0))),NA())</f>
        <v>#N/A</v>
      </c>
      <c r="I206" s="25" t="e">
        <f>IFERROR(IF(AND(ISERROR($E207),ISERROR(INDEX(RestNSAF!E$2:E$251,MATCH(RestNSA!$C206,RestNSAF!$A$2:$A$251,0)))),$E206,INDEX(RestNSAF!E$2:E$251,MATCH(RestNSA!$C206,RestNSAF!$A$2:$A$251,0))),NA())</f>
        <v>#N/A</v>
      </c>
      <c r="J206" s="25" t="e">
        <f>IFERROR(IF(AND(ISERROR($E207),ISERROR(INDEX(RestNSAF!F$2:F$251,MATCH(RestNSA!$C206,RestNSAF!$A$2:$A$251,0)))),$E206,INDEX(RestNSAF!F$2:F$251,MATCH(RestNSA!$C206,RestNSAF!$A$2:$A$251,0))),NA())</f>
        <v>#N/A</v>
      </c>
      <c r="V206" s="28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</row>
    <row r="207" spans="1:36" x14ac:dyDescent="0.25">
      <c r="A207" s="23">
        <f t="shared" si="15"/>
        <v>2</v>
      </c>
      <c r="B207" s="23">
        <f t="shared" si="16"/>
        <v>2009</v>
      </c>
      <c r="C207" s="23">
        <v>206</v>
      </c>
      <c r="D207" s="24">
        <v>39845</v>
      </c>
      <c r="E207" s="25">
        <f>IF(ISBLANK(table!H207),NA(),table!H207)</f>
        <v>34947</v>
      </c>
      <c r="F207" s="26" t="e">
        <f>IFERROR(IF(AND(ISERROR($E208),ISERROR(INDEX(RestNSAF!B$2:B$251,MATCH(RestNSA!$C207,RestNSAF!$A$2:$A$251,0)))),$E207,INDEX(RestNSAF!B$2:B$251,MATCH(RestNSA!$C207,RestNSAF!$A$2:$A$251,0))),NA())</f>
        <v>#N/A</v>
      </c>
      <c r="G207" s="25" t="e">
        <f>IFERROR(IF(AND(ISERROR($E208),ISERROR(INDEX(RestNSAF!C$2:C$251,MATCH(RestNSA!$C207,RestNSAF!$A$2:$A$251,0)))),$E207,INDEX(RestNSAF!C$2:C$251,MATCH(RestNSA!$C207,RestNSAF!$A$2:$A$251,0))),NA())</f>
        <v>#N/A</v>
      </c>
      <c r="H207" s="25" t="e">
        <f>IFERROR(IF(AND(ISERROR($E208),ISERROR(INDEX(RestNSAF!D$2:D$251,MATCH(RestNSA!$C207,RestNSAF!$A$2:$A$251,0)))),$E207,INDEX(RestNSAF!D$2:D$251,MATCH(RestNSA!$C207,RestNSAF!$A$2:$A$251,0))),NA())</f>
        <v>#N/A</v>
      </c>
      <c r="I207" s="25" t="e">
        <f>IFERROR(IF(AND(ISERROR($E208),ISERROR(INDEX(RestNSAF!E$2:E$251,MATCH(RestNSA!$C207,RestNSAF!$A$2:$A$251,0)))),$E207,INDEX(RestNSAF!E$2:E$251,MATCH(RestNSA!$C207,RestNSAF!$A$2:$A$251,0))),NA())</f>
        <v>#N/A</v>
      </c>
      <c r="J207" s="25" t="e">
        <f>IFERROR(IF(AND(ISERROR($E208),ISERROR(INDEX(RestNSAF!F$2:F$251,MATCH(RestNSA!$C207,RestNSAF!$A$2:$A$251,0)))),$E207,INDEX(RestNSAF!F$2:F$251,MATCH(RestNSA!$C207,RestNSAF!$A$2:$A$251,0))),NA())</f>
        <v>#N/A</v>
      </c>
      <c r="V207" s="28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</row>
    <row r="208" spans="1:36" x14ac:dyDescent="0.25">
      <c r="A208" s="23">
        <f t="shared" si="15"/>
        <v>3</v>
      </c>
      <c r="B208" s="23">
        <f t="shared" si="16"/>
        <v>2009</v>
      </c>
      <c r="C208" s="23">
        <v>207</v>
      </c>
      <c r="D208" s="24">
        <v>39873</v>
      </c>
      <c r="E208" s="25">
        <f>IF(ISBLANK(table!H208),NA(),table!H208)</f>
        <v>38458</v>
      </c>
      <c r="F208" s="26" t="e">
        <f>IFERROR(IF(AND(ISERROR($E209),ISERROR(INDEX(RestNSAF!B$2:B$251,MATCH(RestNSA!$C208,RestNSAF!$A$2:$A$251,0)))),$E208,INDEX(RestNSAF!B$2:B$251,MATCH(RestNSA!$C208,RestNSAF!$A$2:$A$251,0))),NA())</f>
        <v>#N/A</v>
      </c>
      <c r="G208" s="25" t="e">
        <f>IFERROR(IF(AND(ISERROR($E209),ISERROR(INDEX(RestNSAF!C$2:C$251,MATCH(RestNSA!$C208,RestNSAF!$A$2:$A$251,0)))),$E208,INDEX(RestNSAF!C$2:C$251,MATCH(RestNSA!$C208,RestNSAF!$A$2:$A$251,0))),NA())</f>
        <v>#N/A</v>
      </c>
      <c r="H208" s="25" t="e">
        <f>IFERROR(IF(AND(ISERROR($E209),ISERROR(INDEX(RestNSAF!D$2:D$251,MATCH(RestNSA!$C208,RestNSAF!$A$2:$A$251,0)))),$E208,INDEX(RestNSAF!D$2:D$251,MATCH(RestNSA!$C208,RestNSAF!$A$2:$A$251,0))),NA())</f>
        <v>#N/A</v>
      </c>
      <c r="I208" s="25" t="e">
        <f>IFERROR(IF(AND(ISERROR($E209),ISERROR(INDEX(RestNSAF!E$2:E$251,MATCH(RestNSA!$C208,RestNSAF!$A$2:$A$251,0)))),$E208,INDEX(RestNSAF!E$2:E$251,MATCH(RestNSA!$C208,RestNSAF!$A$2:$A$251,0))),NA())</f>
        <v>#N/A</v>
      </c>
      <c r="J208" s="25" t="e">
        <f>IFERROR(IF(AND(ISERROR($E209),ISERROR(INDEX(RestNSAF!F$2:F$251,MATCH(RestNSA!$C208,RestNSAF!$A$2:$A$251,0)))),$E208,INDEX(RestNSAF!F$2:F$251,MATCH(RestNSA!$C208,RestNSAF!$A$2:$A$251,0))),NA())</f>
        <v>#N/A</v>
      </c>
      <c r="V208" s="28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</row>
    <row r="209" spans="1:36" x14ac:dyDescent="0.25">
      <c r="A209" s="23">
        <f t="shared" si="15"/>
        <v>4</v>
      </c>
      <c r="B209" s="23">
        <f t="shared" si="16"/>
        <v>2009</v>
      </c>
      <c r="C209" s="23">
        <v>208</v>
      </c>
      <c r="D209" s="24">
        <v>39904</v>
      </c>
      <c r="E209" s="25">
        <f>IF(ISBLANK(table!H209),NA(),table!H209)</f>
        <v>37813</v>
      </c>
      <c r="F209" s="26" t="e">
        <f>IFERROR(IF(AND(ISERROR($E210),ISERROR(INDEX(RestNSAF!B$2:B$251,MATCH(RestNSA!$C209,RestNSAF!$A$2:$A$251,0)))),$E209,INDEX(RestNSAF!B$2:B$251,MATCH(RestNSA!$C209,RestNSAF!$A$2:$A$251,0))),NA())</f>
        <v>#N/A</v>
      </c>
      <c r="G209" s="25" t="e">
        <f>IFERROR(IF(AND(ISERROR($E210),ISERROR(INDEX(RestNSAF!C$2:C$251,MATCH(RestNSA!$C209,RestNSAF!$A$2:$A$251,0)))),$E209,INDEX(RestNSAF!C$2:C$251,MATCH(RestNSA!$C209,RestNSAF!$A$2:$A$251,0))),NA())</f>
        <v>#N/A</v>
      </c>
      <c r="H209" s="25" t="e">
        <f>IFERROR(IF(AND(ISERROR($E210),ISERROR(INDEX(RestNSAF!D$2:D$251,MATCH(RestNSA!$C209,RestNSAF!$A$2:$A$251,0)))),$E209,INDEX(RestNSAF!D$2:D$251,MATCH(RestNSA!$C209,RestNSAF!$A$2:$A$251,0))),NA())</f>
        <v>#N/A</v>
      </c>
      <c r="I209" s="25" t="e">
        <f>IFERROR(IF(AND(ISERROR($E210),ISERROR(INDEX(RestNSAF!E$2:E$251,MATCH(RestNSA!$C209,RestNSAF!$A$2:$A$251,0)))),$E209,INDEX(RestNSAF!E$2:E$251,MATCH(RestNSA!$C209,RestNSAF!$A$2:$A$251,0))),NA())</f>
        <v>#N/A</v>
      </c>
      <c r="J209" s="25" t="e">
        <f>IFERROR(IF(AND(ISERROR($E210),ISERROR(INDEX(RestNSAF!F$2:F$251,MATCH(RestNSA!$C209,RestNSAF!$A$2:$A$251,0)))),$E209,INDEX(RestNSAF!F$2:F$251,MATCH(RestNSA!$C209,RestNSAF!$A$2:$A$251,0))),NA())</f>
        <v>#N/A</v>
      </c>
      <c r="V209" s="28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</row>
    <row r="210" spans="1:36" x14ac:dyDescent="0.25">
      <c r="A210" s="23">
        <f t="shared" si="15"/>
        <v>5</v>
      </c>
      <c r="B210" s="23">
        <f t="shared" si="16"/>
        <v>2009</v>
      </c>
      <c r="C210" s="23">
        <v>209</v>
      </c>
      <c r="D210" s="24">
        <v>39934</v>
      </c>
      <c r="E210" s="25">
        <f>IF(ISBLANK(table!H210),NA(),table!H210)</f>
        <v>40247</v>
      </c>
      <c r="F210" s="26" t="e">
        <f>IFERROR(IF(AND(ISERROR($E211),ISERROR(INDEX(RestNSAF!B$2:B$251,MATCH(RestNSA!$C210,RestNSAF!$A$2:$A$251,0)))),$E210,INDEX(RestNSAF!B$2:B$251,MATCH(RestNSA!$C210,RestNSAF!$A$2:$A$251,0))),NA())</f>
        <v>#N/A</v>
      </c>
      <c r="G210" s="25" t="e">
        <f>IFERROR(IF(AND(ISERROR($E211),ISERROR(INDEX(RestNSAF!C$2:C$251,MATCH(RestNSA!$C210,RestNSAF!$A$2:$A$251,0)))),$E210,INDEX(RestNSAF!C$2:C$251,MATCH(RestNSA!$C210,RestNSAF!$A$2:$A$251,0))),NA())</f>
        <v>#N/A</v>
      </c>
      <c r="H210" s="25" t="e">
        <f>IFERROR(IF(AND(ISERROR($E211),ISERROR(INDEX(RestNSAF!D$2:D$251,MATCH(RestNSA!$C210,RestNSAF!$A$2:$A$251,0)))),$E210,INDEX(RestNSAF!D$2:D$251,MATCH(RestNSA!$C210,RestNSAF!$A$2:$A$251,0))),NA())</f>
        <v>#N/A</v>
      </c>
      <c r="I210" s="25" t="e">
        <f>IFERROR(IF(AND(ISERROR($E211),ISERROR(INDEX(RestNSAF!E$2:E$251,MATCH(RestNSA!$C210,RestNSAF!$A$2:$A$251,0)))),$E210,INDEX(RestNSAF!E$2:E$251,MATCH(RestNSA!$C210,RestNSAF!$A$2:$A$251,0))),NA())</f>
        <v>#N/A</v>
      </c>
      <c r="J210" s="25" t="e">
        <f>IFERROR(IF(AND(ISERROR($E211),ISERROR(INDEX(RestNSAF!F$2:F$251,MATCH(RestNSA!$C210,RestNSAF!$A$2:$A$251,0)))),$E210,INDEX(RestNSAF!F$2:F$251,MATCH(RestNSA!$C210,RestNSAF!$A$2:$A$251,0))),NA())</f>
        <v>#N/A</v>
      </c>
      <c r="V210" s="28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</row>
    <row r="211" spans="1:36" x14ac:dyDescent="0.25">
      <c r="A211" s="23">
        <f t="shared" si="15"/>
        <v>6</v>
      </c>
      <c r="B211" s="23">
        <f t="shared" si="16"/>
        <v>2009</v>
      </c>
      <c r="C211" s="23">
        <v>210</v>
      </c>
      <c r="D211" s="24">
        <v>39965</v>
      </c>
      <c r="E211" s="25">
        <f>IF(ISBLANK(table!H211),NA(),table!H211)</f>
        <v>38355</v>
      </c>
      <c r="F211" s="26" t="e">
        <f>IFERROR(IF(AND(ISERROR($E212),ISERROR(INDEX(RestNSAF!B$2:B$251,MATCH(RestNSA!$C211,RestNSAF!$A$2:$A$251,0)))),$E211,INDEX(RestNSAF!B$2:B$251,MATCH(RestNSA!$C211,RestNSAF!$A$2:$A$251,0))),NA())</f>
        <v>#N/A</v>
      </c>
      <c r="G211" s="25" t="e">
        <f>IFERROR(IF(AND(ISERROR($E212),ISERROR(INDEX(RestNSAF!C$2:C$251,MATCH(RestNSA!$C211,RestNSAF!$A$2:$A$251,0)))),$E211,INDEX(RestNSAF!C$2:C$251,MATCH(RestNSA!$C211,RestNSAF!$A$2:$A$251,0))),NA())</f>
        <v>#N/A</v>
      </c>
      <c r="H211" s="25" t="e">
        <f>IFERROR(IF(AND(ISERROR($E212),ISERROR(INDEX(RestNSAF!D$2:D$251,MATCH(RestNSA!$C211,RestNSAF!$A$2:$A$251,0)))),$E211,INDEX(RestNSAF!D$2:D$251,MATCH(RestNSA!$C211,RestNSAF!$A$2:$A$251,0))),NA())</f>
        <v>#N/A</v>
      </c>
      <c r="I211" s="25" t="e">
        <f>IFERROR(IF(AND(ISERROR($E212),ISERROR(INDEX(RestNSAF!E$2:E$251,MATCH(RestNSA!$C211,RestNSAF!$A$2:$A$251,0)))),$E211,INDEX(RestNSAF!E$2:E$251,MATCH(RestNSA!$C211,RestNSAF!$A$2:$A$251,0))),NA())</f>
        <v>#N/A</v>
      </c>
      <c r="J211" s="25" t="e">
        <f>IFERROR(IF(AND(ISERROR($E212),ISERROR(INDEX(RestNSAF!F$2:F$251,MATCH(RestNSA!$C211,RestNSAF!$A$2:$A$251,0)))),$E211,INDEX(RestNSAF!F$2:F$251,MATCH(RestNSA!$C211,RestNSAF!$A$2:$A$251,0))),NA())</f>
        <v>#N/A</v>
      </c>
      <c r="V211" s="28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</row>
    <row r="212" spans="1:36" x14ac:dyDescent="0.25">
      <c r="A212" s="23">
        <f t="shared" si="15"/>
        <v>7</v>
      </c>
      <c r="B212" s="23">
        <f t="shared" si="16"/>
        <v>2009</v>
      </c>
      <c r="C212" s="23">
        <v>211</v>
      </c>
      <c r="D212" s="24">
        <v>39995</v>
      </c>
      <c r="E212" s="25">
        <f>IF(ISBLANK(table!H212),NA(),table!H212)</f>
        <v>39224</v>
      </c>
      <c r="F212" s="26" t="e">
        <f>IFERROR(IF(AND(ISERROR($E213),ISERROR(INDEX(RestNSAF!B$2:B$251,MATCH(RestNSA!$C212,RestNSAF!$A$2:$A$251,0)))),$E212,INDEX(RestNSAF!B$2:B$251,MATCH(RestNSA!$C212,RestNSAF!$A$2:$A$251,0))),NA())</f>
        <v>#N/A</v>
      </c>
      <c r="G212" s="25" t="e">
        <f>IFERROR(IF(AND(ISERROR($E213),ISERROR(INDEX(RestNSAF!C$2:C$251,MATCH(RestNSA!$C212,RestNSAF!$A$2:$A$251,0)))),$E212,INDEX(RestNSAF!C$2:C$251,MATCH(RestNSA!$C212,RestNSAF!$A$2:$A$251,0))),NA())</f>
        <v>#N/A</v>
      </c>
      <c r="H212" s="25" t="e">
        <f>IFERROR(IF(AND(ISERROR($E213),ISERROR(INDEX(RestNSAF!D$2:D$251,MATCH(RestNSA!$C212,RestNSAF!$A$2:$A$251,0)))),$E212,INDEX(RestNSAF!D$2:D$251,MATCH(RestNSA!$C212,RestNSAF!$A$2:$A$251,0))),NA())</f>
        <v>#N/A</v>
      </c>
      <c r="I212" s="25" t="e">
        <f>IFERROR(IF(AND(ISERROR($E213),ISERROR(INDEX(RestNSAF!E$2:E$251,MATCH(RestNSA!$C212,RestNSAF!$A$2:$A$251,0)))),$E212,INDEX(RestNSAF!E$2:E$251,MATCH(RestNSA!$C212,RestNSAF!$A$2:$A$251,0))),NA())</f>
        <v>#N/A</v>
      </c>
      <c r="J212" s="25" t="e">
        <f>IFERROR(IF(AND(ISERROR($E213),ISERROR(INDEX(RestNSAF!F$2:F$251,MATCH(RestNSA!$C212,RestNSAF!$A$2:$A$251,0)))),$E212,INDEX(RestNSAF!F$2:F$251,MATCH(RestNSA!$C212,RestNSAF!$A$2:$A$251,0))),NA())</f>
        <v>#N/A</v>
      </c>
      <c r="V212" s="28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</row>
    <row r="213" spans="1:36" x14ac:dyDescent="0.25">
      <c r="A213" s="23">
        <f t="shared" si="15"/>
        <v>8</v>
      </c>
      <c r="B213" s="23">
        <f t="shared" si="16"/>
        <v>2009</v>
      </c>
      <c r="C213" s="23">
        <v>212</v>
      </c>
      <c r="D213" s="24">
        <v>40026</v>
      </c>
      <c r="E213" s="25">
        <f>IF(ISBLANK(table!H213),NA(),table!H213)</f>
        <v>38887</v>
      </c>
      <c r="F213" s="26" t="e">
        <f>IFERROR(IF(AND(ISERROR($E214),ISERROR(INDEX(RestNSAF!B$2:B$251,MATCH(RestNSA!$C213,RestNSAF!$A$2:$A$251,0)))),$E213,INDEX(RestNSAF!B$2:B$251,MATCH(RestNSA!$C213,RestNSAF!$A$2:$A$251,0))),NA())</f>
        <v>#N/A</v>
      </c>
      <c r="G213" s="25" t="e">
        <f>IFERROR(IF(AND(ISERROR($E214),ISERROR(INDEX(RestNSAF!C$2:C$251,MATCH(RestNSA!$C213,RestNSAF!$A$2:$A$251,0)))),$E213,INDEX(RestNSAF!C$2:C$251,MATCH(RestNSA!$C213,RestNSAF!$A$2:$A$251,0))),NA())</f>
        <v>#N/A</v>
      </c>
      <c r="H213" s="25" t="e">
        <f>IFERROR(IF(AND(ISERROR($E214),ISERROR(INDEX(RestNSAF!D$2:D$251,MATCH(RestNSA!$C213,RestNSAF!$A$2:$A$251,0)))),$E213,INDEX(RestNSAF!D$2:D$251,MATCH(RestNSA!$C213,RestNSAF!$A$2:$A$251,0))),NA())</f>
        <v>#N/A</v>
      </c>
      <c r="I213" s="25" t="e">
        <f>IFERROR(IF(AND(ISERROR($E214),ISERROR(INDEX(RestNSAF!E$2:E$251,MATCH(RestNSA!$C213,RestNSAF!$A$2:$A$251,0)))),$E213,INDEX(RestNSAF!E$2:E$251,MATCH(RestNSA!$C213,RestNSAF!$A$2:$A$251,0))),NA())</f>
        <v>#N/A</v>
      </c>
      <c r="J213" s="25" t="e">
        <f>IFERROR(IF(AND(ISERROR($E214),ISERROR(INDEX(RestNSAF!F$2:F$251,MATCH(RestNSA!$C213,RestNSAF!$A$2:$A$251,0)))),$E213,INDEX(RestNSAF!F$2:F$251,MATCH(RestNSA!$C213,RestNSAF!$A$2:$A$251,0))),NA())</f>
        <v>#N/A</v>
      </c>
      <c r="V213" s="28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</row>
    <row r="214" spans="1:36" x14ac:dyDescent="0.25">
      <c r="A214" s="23">
        <f t="shared" si="15"/>
        <v>9</v>
      </c>
      <c r="B214" s="23">
        <f t="shared" si="16"/>
        <v>2009</v>
      </c>
      <c r="C214" s="23">
        <v>213</v>
      </c>
      <c r="D214" s="24">
        <v>40057</v>
      </c>
      <c r="E214" s="25">
        <f>IF(ISBLANK(table!H214),NA(),table!H214)</f>
        <v>36575</v>
      </c>
      <c r="F214" s="26" t="e">
        <f>IFERROR(IF(AND(ISERROR($E215),ISERROR(INDEX(RestNSAF!B$2:B$251,MATCH(RestNSA!$C214,RestNSAF!$A$2:$A$251,0)))),$E214,INDEX(RestNSAF!B$2:B$251,MATCH(RestNSA!$C214,RestNSAF!$A$2:$A$251,0))),NA())</f>
        <v>#N/A</v>
      </c>
      <c r="G214" s="25" t="e">
        <f>IFERROR(IF(AND(ISERROR($E215),ISERROR(INDEX(RestNSAF!C$2:C$251,MATCH(RestNSA!$C214,RestNSAF!$A$2:$A$251,0)))),$E214,INDEX(RestNSAF!C$2:C$251,MATCH(RestNSA!$C214,RestNSAF!$A$2:$A$251,0))),NA())</f>
        <v>#N/A</v>
      </c>
      <c r="H214" s="25" t="e">
        <f>IFERROR(IF(AND(ISERROR($E215),ISERROR(INDEX(RestNSAF!D$2:D$251,MATCH(RestNSA!$C214,RestNSAF!$A$2:$A$251,0)))),$E214,INDEX(RestNSAF!D$2:D$251,MATCH(RestNSA!$C214,RestNSAF!$A$2:$A$251,0))),NA())</f>
        <v>#N/A</v>
      </c>
      <c r="I214" s="25" t="e">
        <f>IFERROR(IF(AND(ISERROR($E215),ISERROR(INDEX(RestNSAF!E$2:E$251,MATCH(RestNSA!$C214,RestNSAF!$A$2:$A$251,0)))),$E214,INDEX(RestNSAF!E$2:E$251,MATCH(RestNSA!$C214,RestNSAF!$A$2:$A$251,0))),NA())</f>
        <v>#N/A</v>
      </c>
      <c r="J214" s="25" t="e">
        <f>IFERROR(IF(AND(ISERROR($E215),ISERROR(INDEX(RestNSAF!F$2:F$251,MATCH(RestNSA!$C214,RestNSAF!$A$2:$A$251,0)))),$E214,INDEX(RestNSAF!F$2:F$251,MATCH(RestNSA!$C214,RestNSAF!$A$2:$A$251,0))),NA())</f>
        <v>#N/A</v>
      </c>
      <c r="V214" s="28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</row>
    <row r="215" spans="1:36" x14ac:dyDescent="0.25">
      <c r="A215" s="23">
        <f t="shared" si="15"/>
        <v>10</v>
      </c>
      <c r="B215" s="23">
        <f t="shared" si="16"/>
        <v>2009</v>
      </c>
      <c r="C215" s="23">
        <v>214</v>
      </c>
      <c r="D215" s="24">
        <v>40087</v>
      </c>
      <c r="E215" s="25">
        <f>IF(ISBLANK(table!H215),NA(),table!H215)</f>
        <v>38250</v>
      </c>
      <c r="F215" s="26" t="e">
        <f>IFERROR(IF(AND(ISERROR($E216),ISERROR(INDEX(RestNSAF!B$2:B$251,MATCH(RestNSA!$C215,RestNSAF!$A$2:$A$251,0)))),$E215,INDEX(RestNSAF!B$2:B$251,MATCH(RestNSA!$C215,RestNSAF!$A$2:$A$251,0))),NA())</f>
        <v>#N/A</v>
      </c>
      <c r="G215" s="25" t="e">
        <f>IFERROR(IF(AND(ISERROR($E216),ISERROR(INDEX(RestNSAF!C$2:C$251,MATCH(RestNSA!$C215,RestNSAF!$A$2:$A$251,0)))),$E215,INDEX(RestNSAF!C$2:C$251,MATCH(RestNSA!$C215,RestNSAF!$A$2:$A$251,0))),NA())</f>
        <v>#N/A</v>
      </c>
      <c r="H215" s="25" t="e">
        <f>IFERROR(IF(AND(ISERROR($E216),ISERROR(INDEX(RestNSAF!D$2:D$251,MATCH(RestNSA!$C215,RestNSAF!$A$2:$A$251,0)))),$E215,INDEX(RestNSAF!D$2:D$251,MATCH(RestNSA!$C215,RestNSAF!$A$2:$A$251,0))),NA())</f>
        <v>#N/A</v>
      </c>
      <c r="I215" s="25" t="e">
        <f>IFERROR(IF(AND(ISERROR($E216),ISERROR(INDEX(RestNSAF!E$2:E$251,MATCH(RestNSA!$C215,RestNSAF!$A$2:$A$251,0)))),$E215,INDEX(RestNSAF!E$2:E$251,MATCH(RestNSA!$C215,RestNSAF!$A$2:$A$251,0))),NA())</f>
        <v>#N/A</v>
      </c>
      <c r="J215" s="25" t="e">
        <f>IFERROR(IF(AND(ISERROR($E216),ISERROR(INDEX(RestNSAF!F$2:F$251,MATCH(RestNSA!$C215,RestNSAF!$A$2:$A$251,0)))),$E215,INDEX(RestNSAF!F$2:F$251,MATCH(RestNSA!$C215,RestNSAF!$A$2:$A$251,0))),NA())</f>
        <v>#N/A</v>
      </c>
      <c r="V215" s="28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</row>
    <row r="216" spans="1:36" x14ac:dyDescent="0.25">
      <c r="A216" s="23">
        <f t="shared" si="15"/>
        <v>11</v>
      </c>
      <c r="B216" s="23">
        <f t="shared" si="16"/>
        <v>2009</v>
      </c>
      <c r="C216" s="23">
        <v>215</v>
      </c>
      <c r="D216" s="24">
        <v>40118</v>
      </c>
      <c r="E216" s="25">
        <f>IF(ISBLANK(table!H216),NA(),table!H216)</f>
        <v>35513</v>
      </c>
      <c r="F216" s="26" t="e">
        <f>IFERROR(IF(AND(ISERROR($E217),ISERROR(INDEX(RestNSAF!B$2:B$251,MATCH(RestNSA!$C216,RestNSAF!$A$2:$A$251,0)))),$E216,INDEX(RestNSAF!B$2:B$251,MATCH(RestNSA!$C216,RestNSAF!$A$2:$A$251,0))),NA())</f>
        <v>#N/A</v>
      </c>
      <c r="G216" s="25" t="e">
        <f>IFERROR(IF(AND(ISERROR($E217),ISERROR(INDEX(RestNSAF!C$2:C$251,MATCH(RestNSA!$C216,RestNSAF!$A$2:$A$251,0)))),$E216,INDEX(RestNSAF!C$2:C$251,MATCH(RestNSA!$C216,RestNSAF!$A$2:$A$251,0))),NA())</f>
        <v>#N/A</v>
      </c>
      <c r="H216" s="25" t="e">
        <f>IFERROR(IF(AND(ISERROR($E217),ISERROR(INDEX(RestNSAF!D$2:D$251,MATCH(RestNSA!$C216,RestNSAF!$A$2:$A$251,0)))),$E216,INDEX(RestNSAF!D$2:D$251,MATCH(RestNSA!$C216,RestNSAF!$A$2:$A$251,0))),NA())</f>
        <v>#N/A</v>
      </c>
      <c r="I216" s="25" t="e">
        <f>IFERROR(IF(AND(ISERROR($E217),ISERROR(INDEX(RestNSAF!E$2:E$251,MATCH(RestNSA!$C216,RestNSAF!$A$2:$A$251,0)))),$E216,INDEX(RestNSAF!E$2:E$251,MATCH(RestNSA!$C216,RestNSAF!$A$2:$A$251,0))),NA())</f>
        <v>#N/A</v>
      </c>
      <c r="J216" s="25" t="e">
        <f>IFERROR(IF(AND(ISERROR($E217),ISERROR(INDEX(RestNSAF!F$2:F$251,MATCH(RestNSA!$C216,RestNSAF!$A$2:$A$251,0)))),$E216,INDEX(RestNSAF!F$2:F$251,MATCH(RestNSA!$C216,RestNSAF!$A$2:$A$251,0))),NA())</f>
        <v>#N/A</v>
      </c>
      <c r="V216" s="28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</row>
    <row r="217" spans="1:36" x14ac:dyDescent="0.25">
      <c r="A217" s="23">
        <f t="shared" si="15"/>
        <v>12</v>
      </c>
      <c r="B217" s="23">
        <f t="shared" si="16"/>
        <v>2009</v>
      </c>
      <c r="C217" s="23">
        <v>216</v>
      </c>
      <c r="D217" s="24">
        <v>40148</v>
      </c>
      <c r="E217" s="25">
        <f>IF(ISBLANK(table!H217),NA(),table!H217)</f>
        <v>37546</v>
      </c>
      <c r="F217" s="26" t="e">
        <f>IFERROR(IF(AND(ISERROR($E218),ISERROR(INDEX(RestNSAF!B$2:B$251,MATCH(RestNSA!$C217,RestNSAF!$A$2:$A$251,0)))),$E217,INDEX(RestNSAF!B$2:B$251,MATCH(RestNSA!$C217,RestNSAF!$A$2:$A$251,0))),NA())</f>
        <v>#N/A</v>
      </c>
      <c r="G217" s="25" t="e">
        <f>IFERROR(IF(AND(ISERROR($E218),ISERROR(INDEX(RestNSAF!C$2:C$251,MATCH(RestNSA!$C217,RestNSAF!$A$2:$A$251,0)))),$E217,INDEX(RestNSAF!C$2:C$251,MATCH(RestNSA!$C217,RestNSAF!$A$2:$A$251,0))),NA())</f>
        <v>#N/A</v>
      </c>
      <c r="H217" s="25" t="e">
        <f>IFERROR(IF(AND(ISERROR($E218),ISERROR(INDEX(RestNSAF!D$2:D$251,MATCH(RestNSA!$C217,RestNSAF!$A$2:$A$251,0)))),$E217,INDEX(RestNSAF!D$2:D$251,MATCH(RestNSA!$C217,RestNSAF!$A$2:$A$251,0))),NA())</f>
        <v>#N/A</v>
      </c>
      <c r="I217" s="25" t="e">
        <f>IFERROR(IF(AND(ISERROR($E218),ISERROR(INDEX(RestNSAF!E$2:E$251,MATCH(RestNSA!$C217,RestNSAF!$A$2:$A$251,0)))),$E217,INDEX(RestNSAF!E$2:E$251,MATCH(RestNSA!$C217,RestNSAF!$A$2:$A$251,0))),NA())</f>
        <v>#N/A</v>
      </c>
      <c r="J217" s="25" t="e">
        <f>IFERROR(IF(AND(ISERROR($E218),ISERROR(INDEX(RestNSAF!F$2:F$251,MATCH(RestNSA!$C217,RestNSAF!$A$2:$A$251,0)))),$E217,INDEX(RestNSAF!F$2:F$251,MATCH(RestNSA!$C217,RestNSAF!$A$2:$A$251,0))),NA())</f>
        <v>#N/A</v>
      </c>
      <c r="V217" s="28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</row>
    <row r="218" spans="1:36" x14ac:dyDescent="0.25">
      <c r="A218" s="23">
        <f t="shared" si="15"/>
        <v>1</v>
      </c>
      <c r="B218" s="23">
        <f t="shared" si="16"/>
        <v>2010</v>
      </c>
      <c r="C218" s="23">
        <v>217</v>
      </c>
      <c r="D218" s="24">
        <v>40179</v>
      </c>
      <c r="E218" s="25">
        <f>IF(ISBLANK(table!H218),NA(),table!H218)</f>
        <v>35513</v>
      </c>
      <c r="F218" s="26" t="e">
        <f>IFERROR(IF(AND(ISERROR($E219),ISERROR(INDEX(RestNSAF!B$2:B$251,MATCH(RestNSA!$C218,RestNSAF!$A$2:$A$251,0)))),$E218,INDEX(RestNSAF!B$2:B$251,MATCH(RestNSA!$C218,RestNSAF!$A$2:$A$251,0))),NA())</f>
        <v>#N/A</v>
      </c>
      <c r="G218" s="25" t="e">
        <f>IFERROR(IF(AND(ISERROR($E219),ISERROR(INDEX(RestNSAF!C$2:C$251,MATCH(RestNSA!$C218,RestNSAF!$A$2:$A$251,0)))),$E218,INDEX(RestNSAF!C$2:C$251,MATCH(RestNSA!$C218,RestNSAF!$A$2:$A$251,0))),NA())</f>
        <v>#N/A</v>
      </c>
      <c r="H218" s="25" t="e">
        <f>IFERROR(IF(AND(ISERROR($E219),ISERROR(INDEX(RestNSAF!D$2:D$251,MATCH(RestNSA!$C218,RestNSAF!$A$2:$A$251,0)))),$E218,INDEX(RestNSAF!D$2:D$251,MATCH(RestNSA!$C218,RestNSAF!$A$2:$A$251,0))),NA())</f>
        <v>#N/A</v>
      </c>
      <c r="I218" s="25" t="e">
        <f>IFERROR(IF(AND(ISERROR($E219),ISERROR(INDEX(RestNSAF!E$2:E$251,MATCH(RestNSA!$C218,RestNSAF!$A$2:$A$251,0)))),$E218,INDEX(RestNSAF!E$2:E$251,MATCH(RestNSA!$C218,RestNSAF!$A$2:$A$251,0))),NA())</f>
        <v>#N/A</v>
      </c>
      <c r="J218" s="25" t="e">
        <f>IFERROR(IF(AND(ISERROR($E219),ISERROR(INDEX(RestNSAF!F$2:F$251,MATCH(RestNSA!$C218,RestNSAF!$A$2:$A$251,0)))),$E218,INDEX(RestNSAF!F$2:F$251,MATCH(RestNSA!$C218,RestNSAF!$A$2:$A$251,0))),NA())</f>
        <v>#N/A</v>
      </c>
      <c r="V218" s="28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</row>
    <row r="219" spans="1:36" x14ac:dyDescent="0.25">
      <c r="A219" s="23">
        <f t="shared" si="15"/>
        <v>2</v>
      </c>
      <c r="B219" s="23">
        <f t="shared" si="16"/>
        <v>2010</v>
      </c>
      <c r="C219" s="23">
        <v>218</v>
      </c>
      <c r="D219" s="24">
        <v>40210</v>
      </c>
      <c r="E219" s="25">
        <f>IF(ISBLANK(table!H219),NA(),table!H219)</f>
        <v>35359</v>
      </c>
      <c r="F219" s="26" t="e">
        <f>IFERROR(IF(AND(ISERROR($E220),ISERROR(INDEX(RestNSAF!B$2:B$251,MATCH(RestNSA!$C219,RestNSAF!$A$2:$A$251,0)))),$E219,INDEX(RestNSAF!B$2:B$251,MATCH(RestNSA!$C219,RestNSAF!$A$2:$A$251,0))),NA())</f>
        <v>#N/A</v>
      </c>
      <c r="G219" s="25" t="e">
        <f>IFERROR(IF(AND(ISERROR($E220),ISERROR(INDEX(RestNSAF!C$2:C$251,MATCH(RestNSA!$C219,RestNSAF!$A$2:$A$251,0)))),$E219,INDEX(RestNSAF!C$2:C$251,MATCH(RestNSA!$C219,RestNSAF!$A$2:$A$251,0))),NA())</f>
        <v>#N/A</v>
      </c>
      <c r="H219" s="25" t="e">
        <f>IFERROR(IF(AND(ISERROR($E220),ISERROR(INDEX(RestNSAF!D$2:D$251,MATCH(RestNSA!$C219,RestNSAF!$A$2:$A$251,0)))),$E219,INDEX(RestNSAF!D$2:D$251,MATCH(RestNSA!$C219,RestNSAF!$A$2:$A$251,0))),NA())</f>
        <v>#N/A</v>
      </c>
      <c r="I219" s="25" t="e">
        <f>IFERROR(IF(AND(ISERROR($E220),ISERROR(INDEX(RestNSAF!E$2:E$251,MATCH(RestNSA!$C219,RestNSAF!$A$2:$A$251,0)))),$E219,INDEX(RestNSAF!E$2:E$251,MATCH(RestNSA!$C219,RestNSAF!$A$2:$A$251,0))),NA())</f>
        <v>#N/A</v>
      </c>
      <c r="J219" s="25" t="e">
        <f>IFERROR(IF(AND(ISERROR($E220),ISERROR(INDEX(RestNSAF!F$2:F$251,MATCH(RestNSA!$C219,RestNSAF!$A$2:$A$251,0)))),$E219,INDEX(RestNSAF!F$2:F$251,MATCH(RestNSA!$C219,RestNSAF!$A$2:$A$251,0))),NA())</f>
        <v>#N/A</v>
      </c>
      <c r="V219" s="28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</row>
    <row r="220" spans="1:36" x14ac:dyDescent="0.25">
      <c r="A220" s="23">
        <f t="shared" si="15"/>
        <v>3</v>
      </c>
      <c r="B220" s="23">
        <f t="shared" si="16"/>
        <v>2010</v>
      </c>
      <c r="C220" s="23">
        <v>219</v>
      </c>
      <c r="D220" s="24">
        <v>40238</v>
      </c>
      <c r="E220" s="25">
        <f>IF(ISBLANK(table!H220),NA(),table!H220)</f>
        <v>39374</v>
      </c>
      <c r="F220" s="26" t="e">
        <f>IFERROR(IF(AND(ISERROR($E221),ISERROR(INDEX(RestNSAF!B$2:B$251,MATCH(RestNSA!$C220,RestNSAF!$A$2:$A$251,0)))),$E220,INDEX(RestNSAF!B$2:B$251,MATCH(RestNSA!$C220,RestNSAF!$A$2:$A$251,0))),NA())</f>
        <v>#N/A</v>
      </c>
      <c r="G220" s="25" t="e">
        <f>IFERROR(IF(AND(ISERROR($E221),ISERROR(INDEX(RestNSAF!C$2:C$251,MATCH(RestNSA!$C220,RestNSAF!$A$2:$A$251,0)))),$E220,INDEX(RestNSAF!C$2:C$251,MATCH(RestNSA!$C220,RestNSAF!$A$2:$A$251,0))),NA())</f>
        <v>#N/A</v>
      </c>
      <c r="H220" s="25" t="e">
        <f>IFERROR(IF(AND(ISERROR($E221),ISERROR(INDEX(RestNSAF!D$2:D$251,MATCH(RestNSA!$C220,RestNSAF!$A$2:$A$251,0)))),$E220,INDEX(RestNSAF!D$2:D$251,MATCH(RestNSA!$C220,RestNSAF!$A$2:$A$251,0))),NA())</f>
        <v>#N/A</v>
      </c>
      <c r="I220" s="25" t="e">
        <f>IFERROR(IF(AND(ISERROR($E221),ISERROR(INDEX(RestNSAF!E$2:E$251,MATCH(RestNSA!$C220,RestNSAF!$A$2:$A$251,0)))),$E220,INDEX(RestNSAF!E$2:E$251,MATCH(RestNSA!$C220,RestNSAF!$A$2:$A$251,0))),NA())</f>
        <v>#N/A</v>
      </c>
      <c r="J220" s="25" t="e">
        <f>IFERROR(IF(AND(ISERROR($E221),ISERROR(INDEX(RestNSAF!F$2:F$251,MATCH(RestNSA!$C220,RestNSAF!$A$2:$A$251,0)))),$E220,INDEX(RestNSAF!F$2:F$251,MATCH(RestNSA!$C220,RestNSAF!$A$2:$A$251,0))),NA())</f>
        <v>#N/A</v>
      </c>
      <c r="V220" s="28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</row>
    <row r="221" spans="1:36" x14ac:dyDescent="0.25">
      <c r="A221" s="23">
        <f t="shared" si="15"/>
        <v>4</v>
      </c>
      <c r="B221" s="23">
        <f t="shared" si="16"/>
        <v>2010</v>
      </c>
      <c r="C221" s="23">
        <v>220</v>
      </c>
      <c r="D221" s="24">
        <v>40269</v>
      </c>
      <c r="E221" s="25">
        <f>IF(ISBLANK(table!H221),NA(),table!H221)</f>
        <v>39393</v>
      </c>
      <c r="F221" s="26" t="e">
        <f>IFERROR(IF(AND(ISERROR($E222),ISERROR(INDEX(RestNSAF!B$2:B$251,MATCH(RestNSA!$C221,RestNSAF!$A$2:$A$251,0)))),$E221,INDEX(RestNSAF!B$2:B$251,MATCH(RestNSA!$C221,RestNSAF!$A$2:$A$251,0))),NA())</f>
        <v>#N/A</v>
      </c>
      <c r="G221" s="25" t="e">
        <f>IFERROR(IF(AND(ISERROR($E222),ISERROR(INDEX(RestNSAF!C$2:C$251,MATCH(RestNSA!$C221,RestNSAF!$A$2:$A$251,0)))),$E221,INDEX(RestNSAF!C$2:C$251,MATCH(RestNSA!$C221,RestNSAF!$A$2:$A$251,0))),NA())</f>
        <v>#N/A</v>
      </c>
      <c r="H221" s="25" t="e">
        <f>IFERROR(IF(AND(ISERROR($E222),ISERROR(INDEX(RestNSAF!D$2:D$251,MATCH(RestNSA!$C221,RestNSAF!$A$2:$A$251,0)))),$E221,INDEX(RestNSAF!D$2:D$251,MATCH(RestNSA!$C221,RestNSAF!$A$2:$A$251,0))),NA())</f>
        <v>#N/A</v>
      </c>
      <c r="I221" s="25" t="e">
        <f>IFERROR(IF(AND(ISERROR($E222),ISERROR(INDEX(RestNSAF!E$2:E$251,MATCH(RestNSA!$C221,RestNSAF!$A$2:$A$251,0)))),$E221,INDEX(RestNSAF!E$2:E$251,MATCH(RestNSA!$C221,RestNSAF!$A$2:$A$251,0))),NA())</f>
        <v>#N/A</v>
      </c>
      <c r="J221" s="25" t="e">
        <f>IFERROR(IF(AND(ISERROR($E222),ISERROR(INDEX(RestNSAF!F$2:F$251,MATCH(RestNSA!$C221,RestNSAF!$A$2:$A$251,0)))),$E221,INDEX(RestNSAF!F$2:F$251,MATCH(RestNSA!$C221,RestNSAF!$A$2:$A$251,0))),NA())</f>
        <v>#N/A</v>
      </c>
      <c r="V221" s="28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</row>
    <row r="222" spans="1:36" x14ac:dyDescent="0.25">
      <c r="A222" s="23">
        <f t="shared" si="15"/>
        <v>5</v>
      </c>
      <c r="B222" s="23">
        <f t="shared" si="16"/>
        <v>2010</v>
      </c>
      <c r="C222" s="23">
        <v>221</v>
      </c>
      <c r="D222" s="24">
        <v>40299</v>
      </c>
      <c r="E222" s="25">
        <f>IF(ISBLANK(table!H222),NA(),table!H222)</f>
        <v>40785</v>
      </c>
      <c r="F222" s="26" t="e">
        <f>IFERROR(IF(AND(ISERROR($E223),ISERROR(INDEX(RestNSAF!B$2:B$251,MATCH(RestNSA!$C222,RestNSAF!$A$2:$A$251,0)))),$E222,INDEX(RestNSAF!B$2:B$251,MATCH(RestNSA!$C222,RestNSAF!$A$2:$A$251,0))),NA())</f>
        <v>#N/A</v>
      </c>
      <c r="G222" s="25" t="e">
        <f>IFERROR(IF(AND(ISERROR($E223),ISERROR(INDEX(RestNSAF!C$2:C$251,MATCH(RestNSA!$C222,RestNSAF!$A$2:$A$251,0)))),$E222,INDEX(RestNSAF!C$2:C$251,MATCH(RestNSA!$C222,RestNSAF!$A$2:$A$251,0))),NA())</f>
        <v>#N/A</v>
      </c>
      <c r="H222" s="25" t="e">
        <f>IFERROR(IF(AND(ISERROR($E223),ISERROR(INDEX(RestNSAF!D$2:D$251,MATCH(RestNSA!$C222,RestNSAF!$A$2:$A$251,0)))),$E222,INDEX(RestNSAF!D$2:D$251,MATCH(RestNSA!$C222,RestNSAF!$A$2:$A$251,0))),NA())</f>
        <v>#N/A</v>
      </c>
      <c r="I222" s="25" t="e">
        <f>IFERROR(IF(AND(ISERROR($E223),ISERROR(INDEX(RestNSAF!E$2:E$251,MATCH(RestNSA!$C222,RestNSAF!$A$2:$A$251,0)))),$E222,INDEX(RestNSAF!E$2:E$251,MATCH(RestNSA!$C222,RestNSAF!$A$2:$A$251,0))),NA())</f>
        <v>#N/A</v>
      </c>
      <c r="J222" s="25" t="e">
        <f>IFERROR(IF(AND(ISERROR($E223),ISERROR(INDEX(RestNSAF!F$2:F$251,MATCH(RestNSA!$C222,RestNSAF!$A$2:$A$251,0)))),$E222,INDEX(RestNSAF!F$2:F$251,MATCH(RestNSA!$C222,RestNSAF!$A$2:$A$251,0))),NA())</f>
        <v>#N/A</v>
      </c>
      <c r="V222" s="28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</row>
    <row r="223" spans="1:36" x14ac:dyDescent="0.25">
      <c r="A223" s="23">
        <f t="shared" si="15"/>
        <v>6</v>
      </c>
      <c r="B223" s="23">
        <f t="shared" si="16"/>
        <v>2010</v>
      </c>
      <c r="C223" s="23">
        <v>222</v>
      </c>
      <c r="D223" s="24">
        <v>40330</v>
      </c>
      <c r="E223" s="25">
        <f>IF(ISBLANK(table!H223),NA(),table!H223)</f>
        <v>39421</v>
      </c>
      <c r="F223" s="26" t="e">
        <f>IFERROR(IF(AND(ISERROR($E224),ISERROR(INDEX(RestNSAF!B$2:B$251,MATCH(RestNSA!$C223,RestNSAF!$A$2:$A$251,0)))),$E223,INDEX(RestNSAF!B$2:B$251,MATCH(RestNSA!$C223,RestNSAF!$A$2:$A$251,0))),NA())</f>
        <v>#N/A</v>
      </c>
      <c r="G223" s="25" t="e">
        <f>IFERROR(IF(AND(ISERROR($E224),ISERROR(INDEX(RestNSAF!C$2:C$251,MATCH(RestNSA!$C223,RestNSAF!$A$2:$A$251,0)))),$E223,INDEX(RestNSAF!C$2:C$251,MATCH(RestNSA!$C223,RestNSAF!$A$2:$A$251,0))),NA())</f>
        <v>#N/A</v>
      </c>
      <c r="H223" s="25" t="e">
        <f>IFERROR(IF(AND(ISERROR($E224),ISERROR(INDEX(RestNSAF!D$2:D$251,MATCH(RestNSA!$C223,RestNSAF!$A$2:$A$251,0)))),$E223,INDEX(RestNSAF!D$2:D$251,MATCH(RestNSA!$C223,RestNSAF!$A$2:$A$251,0))),NA())</f>
        <v>#N/A</v>
      </c>
      <c r="I223" s="25" t="e">
        <f>IFERROR(IF(AND(ISERROR($E224),ISERROR(INDEX(RestNSAF!E$2:E$251,MATCH(RestNSA!$C223,RestNSAF!$A$2:$A$251,0)))),$E223,INDEX(RestNSAF!E$2:E$251,MATCH(RestNSA!$C223,RestNSAF!$A$2:$A$251,0))),NA())</f>
        <v>#N/A</v>
      </c>
      <c r="J223" s="25" t="e">
        <f>IFERROR(IF(AND(ISERROR($E224),ISERROR(INDEX(RestNSAF!F$2:F$251,MATCH(RestNSA!$C223,RestNSAF!$A$2:$A$251,0)))),$E223,INDEX(RestNSAF!F$2:F$251,MATCH(RestNSA!$C223,RestNSAF!$A$2:$A$251,0))),NA())</f>
        <v>#N/A</v>
      </c>
      <c r="V223" s="28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</row>
    <row r="224" spans="1:36" x14ac:dyDescent="0.25">
      <c r="A224" s="23">
        <f t="shared" si="15"/>
        <v>7</v>
      </c>
      <c r="B224" s="23">
        <f t="shared" si="16"/>
        <v>2010</v>
      </c>
      <c r="C224" s="23">
        <v>223</v>
      </c>
      <c r="D224" s="24">
        <v>40360</v>
      </c>
      <c r="E224" s="25">
        <f>IF(ISBLANK(table!H224),NA(),table!H224)</f>
        <v>41024</v>
      </c>
      <c r="F224" s="26" t="e">
        <f>IFERROR(IF(AND(ISERROR($E225),ISERROR(INDEX(RestNSAF!B$2:B$251,MATCH(RestNSA!$C224,RestNSAF!$A$2:$A$251,0)))),$E224,INDEX(RestNSAF!B$2:B$251,MATCH(RestNSA!$C224,RestNSAF!$A$2:$A$251,0))),NA())</f>
        <v>#N/A</v>
      </c>
      <c r="G224" s="25" t="e">
        <f>IFERROR(IF(AND(ISERROR($E225),ISERROR(INDEX(RestNSAF!C$2:C$251,MATCH(RestNSA!$C224,RestNSAF!$A$2:$A$251,0)))),$E224,INDEX(RestNSAF!C$2:C$251,MATCH(RestNSA!$C224,RestNSAF!$A$2:$A$251,0))),NA())</f>
        <v>#N/A</v>
      </c>
      <c r="H224" s="25" t="e">
        <f>IFERROR(IF(AND(ISERROR($E225),ISERROR(INDEX(RestNSAF!D$2:D$251,MATCH(RestNSA!$C224,RestNSAF!$A$2:$A$251,0)))),$E224,INDEX(RestNSAF!D$2:D$251,MATCH(RestNSA!$C224,RestNSAF!$A$2:$A$251,0))),NA())</f>
        <v>#N/A</v>
      </c>
      <c r="I224" s="25" t="e">
        <f>IFERROR(IF(AND(ISERROR($E225),ISERROR(INDEX(RestNSAF!E$2:E$251,MATCH(RestNSA!$C224,RestNSAF!$A$2:$A$251,0)))),$E224,INDEX(RestNSAF!E$2:E$251,MATCH(RestNSA!$C224,RestNSAF!$A$2:$A$251,0))),NA())</f>
        <v>#N/A</v>
      </c>
      <c r="J224" s="25" t="e">
        <f>IFERROR(IF(AND(ISERROR($E225),ISERROR(INDEX(RestNSAF!F$2:F$251,MATCH(RestNSA!$C224,RestNSAF!$A$2:$A$251,0)))),$E224,INDEX(RestNSAF!F$2:F$251,MATCH(RestNSA!$C224,RestNSAF!$A$2:$A$251,0))),NA())</f>
        <v>#N/A</v>
      </c>
      <c r="V224" s="28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</row>
    <row r="225" spans="1:36" x14ac:dyDescent="0.25">
      <c r="A225" s="23">
        <f t="shared" si="15"/>
        <v>8</v>
      </c>
      <c r="B225" s="23">
        <f t="shared" si="16"/>
        <v>2010</v>
      </c>
      <c r="C225" s="23">
        <v>224</v>
      </c>
      <c r="D225" s="24">
        <v>40391</v>
      </c>
      <c r="E225" s="25">
        <f>IF(ISBLANK(table!H225),NA(),table!H225)</f>
        <v>40308</v>
      </c>
      <c r="F225" s="26" t="e">
        <f>IFERROR(IF(AND(ISERROR($E226),ISERROR(INDEX(RestNSAF!B$2:B$251,MATCH(RestNSA!$C225,RestNSAF!$A$2:$A$251,0)))),$E225,INDEX(RestNSAF!B$2:B$251,MATCH(RestNSA!$C225,RestNSAF!$A$2:$A$251,0))),NA())</f>
        <v>#N/A</v>
      </c>
      <c r="G225" s="25" t="e">
        <f>IFERROR(IF(AND(ISERROR($E226),ISERROR(INDEX(RestNSAF!C$2:C$251,MATCH(RestNSA!$C225,RestNSAF!$A$2:$A$251,0)))),$E225,INDEX(RestNSAF!C$2:C$251,MATCH(RestNSA!$C225,RestNSAF!$A$2:$A$251,0))),NA())</f>
        <v>#N/A</v>
      </c>
      <c r="H225" s="25" t="e">
        <f>IFERROR(IF(AND(ISERROR($E226),ISERROR(INDEX(RestNSAF!D$2:D$251,MATCH(RestNSA!$C225,RestNSAF!$A$2:$A$251,0)))),$E225,INDEX(RestNSAF!D$2:D$251,MATCH(RestNSA!$C225,RestNSAF!$A$2:$A$251,0))),NA())</f>
        <v>#N/A</v>
      </c>
      <c r="I225" s="25" t="e">
        <f>IFERROR(IF(AND(ISERROR($E226),ISERROR(INDEX(RestNSAF!E$2:E$251,MATCH(RestNSA!$C225,RestNSAF!$A$2:$A$251,0)))),$E225,INDEX(RestNSAF!E$2:E$251,MATCH(RestNSA!$C225,RestNSAF!$A$2:$A$251,0))),NA())</f>
        <v>#N/A</v>
      </c>
      <c r="J225" s="25" t="e">
        <f>IFERROR(IF(AND(ISERROR($E226),ISERROR(INDEX(RestNSAF!F$2:F$251,MATCH(RestNSA!$C225,RestNSAF!$A$2:$A$251,0)))),$E225,INDEX(RestNSAF!F$2:F$251,MATCH(RestNSA!$C225,RestNSAF!$A$2:$A$251,0))),NA())</f>
        <v>#N/A</v>
      </c>
      <c r="V225" s="28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</row>
    <row r="226" spans="1:36" x14ac:dyDescent="0.25">
      <c r="A226" s="23">
        <f t="shared" si="15"/>
        <v>9</v>
      </c>
      <c r="B226" s="23">
        <f t="shared" si="16"/>
        <v>2010</v>
      </c>
      <c r="C226" s="23">
        <v>225</v>
      </c>
      <c r="D226" s="24">
        <v>40422</v>
      </c>
      <c r="E226" s="25">
        <f>IF(ISBLANK(table!H226),NA(),table!H226)</f>
        <v>38361</v>
      </c>
      <c r="F226" s="26" t="e">
        <f>IFERROR(IF(AND(ISERROR($E227),ISERROR(INDEX(RestNSAF!B$2:B$251,MATCH(RestNSA!$C226,RestNSAF!$A$2:$A$251,0)))),$E226,INDEX(RestNSAF!B$2:B$251,MATCH(RestNSA!$C226,RestNSAF!$A$2:$A$251,0))),NA())</f>
        <v>#N/A</v>
      </c>
      <c r="G226" s="25" t="e">
        <f>IFERROR(IF(AND(ISERROR($E227),ISERROR(INDEX(RestNSAF!C$2:C$251,MATCH(RestNSA!$C226,RestNSAF!$A$2:$A$251,0)))),$E226,INDEX(RestNSAF!C$2:C$251,MATCH(RestNSA!$C226,RestNSAF!$A$2:$A$251,0))),NA())</f>
        <v>#N/A</v>
      </c>
      <c r="H226" s="25" t="e">
        <f>IFERROR(IF(AND(ISERROR($E227),ISERROR(INDEX(RestNSAF!D$2:D$251,MATCH(RestNSA!$C226,RestNSAF!$A$2:$A$251,0)))),$E226,INDEX(RestNSAF!D$2:D$251,MATCH(RestNSA!$C226,RestNSAF!$A$2:$A$251,0))),NA())</f>
        <v>#N/A</v>
      </c>
      <c r="I226" s="25" t="e">
        <f>IFERROR(IF(AND(ISERROR($E227),ISERROR(INDEX(RestNSAF!E$2:E$251,MATCH(RestNSA!$C226,RestNSAF!$A$2:$A$251,0)))),$E226,INDEX(RestNSAF!E$2:E$251,MATCH(RestNSA!$C226,RestNSAF!$A$2:$A$251,0))),NA())</f>
        <v>#N/A</v>
      </c>
      <c r="J226" s="25" t="e">
        <f>IFERROR(IF(AND(ISERROR($E227),ISERROR(INDEX(RestNSAF!F$2:F$251,MATCH(RestNSA!$C226,RestNSAF!$A$2:$A$251,0)))),$E226,INDEX(RestNSAF!F$2:F$251,MATCH(RestNSA!$C226,RestNSAF!$A$2:$A$251,0))),NA())</f>
        <v>#N/A</v>
      </c>
      <c r="V226" s="28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</row>
    <row r="227" spans="1:36" x14ac:dyDescent="0.25">
      <c r="A227" s="23">
        <f t="shared" si="15"/>
        <v>10</v>
      </c>
      <c r="B227" s="23">
        <f t="shared" si="16"/>
        <v>2010</v>
      </c>
      <c r="C227" s="23">
        <v>226</v>
      </c>
      <c r="D227" s="24">
        <v>40452</v>
      </c>
      <c r="E227" s="25">
        <f>IF(ISBLANK(table!H227),NA(),table!H227)</f>
        <v>40150</v>
      </c>
      <c r="F227" s="26" t="e">
        <f>IFERROR(IF(AND(ISERROR($E228),ISERROR(INDEX(RestNSAF!B$2:B$251,MATCH(RestNSA!$C227,RestNSAF!$A$2:$A$251,0)))),$E227,INDEX(RestNSAF!B$2:B$251,MATCH(RestNSA!$C227,RestNSAF!$A$2:$A$251,0))),NA())</f>
        <v>#N/A</v>
      </c>
      <c r="G227" s="25" t="e">
        <f>IFERROR(IF(AND(ISERROR($E228),ISERROR(INDEX(RestNSAF!C$2:C$251,MATCH(RestNSA!$C227,RestNSAF!$A$2:$A$251,0)))),$E227,INDEX(RestNSAF!C$2:C$251,MATCH(RestNSA!$C227,RestNSAF!$A$2:$A$251,0))),NA())</f>
        <v>#N/A</v>
      </c>
      <c r="H227" s="25" t="e">
        <f>IFERROR(IF(AND(ISERROR($E228),ISERROR(INDEX(RestNSAF!D$2:D$251,MATCH(RestNSA!$C227,RestNSAF!$A$2:$A$251,0)))),$E227,INDEX(RestNSAF!D$2:D$251,MATCH(RestNSA!$C227,RestNSAF!$A$2:$A$251,0))),NA())</f>
        <v>#N/A</v>
      </c>
      <c r="I227" s="25" t="e">
        <f>IFERROR(IF(AND(ISERROR($E228),ISERROR(INDEX(RestNSAF!E$2:E$251,MATCH(RestNSA!$C227,RestNSAF!$A$2:$A$251,0)))),$E227,INDEX(RestNSAF!E$2:E$251,MATCH(RestNSA!$C227,RestNSAF!$A$2:$A$251,0))),NA())</f>
        <v>#N/A</v>
      </c>
      <c r="J227" s="25" t="e">
        <f>IFERROR(IF(AND(ISERROR($E228),ISERROR(INDEX(RestNSAF!F$2:F$251,MATCH(RestNSA!$C227,RestNSAF!$A$2:$A$251,0)))),$E227,INDEX(RestNSAF!F$2:F$251,MATCH(RestNSA!$C227,RestNSAF!$A$2:$A$251,0))),NA())</f>
        <v>#N/A</v>
      </c>
      <c r="V227" s="28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</row>
    <row r="228" spans="1:36" x14ac:dyDescent="0.25">
      <c r="A228" s="23">
        <f t="shared" si="15"/>
        <v>11</v>
      </c>
      <c r="B228" s="23">
        <f t="shared" si="16"/>
        <v>2010</v>
      </c>
      <c r="C228" s="23">
        <v>227</v>
      </c>
      <c r="D228" s="24">
        <v>40483</v>
      </c>
      <c r="E228" s="25">
        <f>IF(ISBLANK(table!H228),NA(),table!H228)</f>
        <v>37447</v>
      </c>
      <c r="F228" s="26" t="e">
        <f>IFERROR(IF(AND(ISERROR($E229),ISERROR(INDEX(RestNSAF!B$2:B$251,MATCH(RestNSA!$C228,RestNSAF!$A$2:$A$251,0)))),$E228,INDEX(RestNSAF!B$2:B$251,MATCH(RestNSA!$C228,RestNSAF!$A$2:$A$251,0))),NA())</f>
        <v>#N/A</v>
      </c>
      <c r="G228" s="25" t="e">
        <f>IFERROR(IF(AND(ISERROR($E229),ISERROR(INDEX(RestNSAF!C$2:C$251,MATCH(RestNSA!$C228,RestNSAF!$A$2:$A$251,0)))),$E228,INDEX(RestNSAF!C$2:C$251,MATCH(RestNSA!$C228,RestNSAF!$A$2:$A$251,0))),NA())</f>
        <v>#N/A</v>
      </c>
      <c r="H228" s="25" t="e">
        <f>IFERROR(IF(AND(ISERROR($E229),ISERROR(INDEX(RestNSAF!D$2:D$251,MATCH(RestNSA!$C228,RestNSAF!$A$2:$A$251,0)))),$E228,INDEX(RestNSAF!D$2:D$251,MATCH(RestNSA!$C228,RestNSAF!$A$2:$A$251,0))),NA())</f>
        <v>#N/A</v>
      </c>
      <c r="I228" s="25" t="e">
        <f>IFERROR(IF(AND(ISERROR($E229),ISERROR(INDEX(RestNSAF!E$2:E$251,MATCH(RestNSA!$C228,RestNSAF!$A$2:$A$251,0)))),$E228,INDEX(RestNSAF!E$2:E$251,MATCH(RestNSA!$C228,RestNSAF!$A$2:$A$251,0))),NA())</f>
        <v>#N/A</v>
      </c>
      <c r="J228" s="25" t="e">
        <f>IFERROR(IF(AND(ISERROR($E229),ISERROR(INDEX(RestNSAF!F$2:F$251,MATCH(RestNSA!$C228,RestNSAF!$A$2:$A$251,0)))),$E228,INDEX(RestNSAF!F$2:F$251,MATCH(RestNSA!$C228,RestNSAF!$A$2:$A$251,0))),NA())</f>
        <v>#N/A</v>
      </c>
      <c r="V228" s="28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</row>
    <row r="229" spans="1:36" x14ac:dyDescent="0.25">
      <c r="A229" s="23">
        <f t="shared" si="15"/>
        <v>12</v>
      </c>
      <c r="B229" s="23">
        <f t="shared" si="16"/>
        <v>2010</v>
      </c>
      <c r="C229" s="23">
        <v>228</v>
      </c>
      <c r="D229" s="24">
        <v>40513</v>
      </c>
      <c r="E229" s="25">
        <f>IF(ISBLANK(table!H229),NA(),table!H229)</f>
        <v>39785</v>
      </c>
      <c r="F229" s="26" t="e">
        <f>IFERROR(IF(AND(ISERROR($E230),ISERROR(INDEX(RestNSAF!B$2:B$251,MATCH(RestNSA!$C229,RestNSAF!$A$2:$A$251,0)))),$E229,INDEX(RestNSAF!B$2:B$251,MATCH(RestNSA!$C229,RestNSAF!$A$2:$A$251,0))),NA())</f>
        <v>#N/A</v>
      </c>
      <c r="G229" s="25" t="e">
        <f>IFERROR(IF(AND(ISERROR($E230),ISERROR(INDEX(RestNSAF!C$2:C$251,MATCH(RestNSA!$C229,RestNSAF!$A$2:$A$251,0)))),$E229,INDEX(RestNSAF!C$2:C$251,MATCH(RestNSA!$C229,RestNSAF!$A$2:$A$251,0))),NA())</f>
        <v>#N/A</v>
      </c>
      <c r="H229" s="25" t="e">
        <f>IFERROR(IF(AND(ISERROR($E230),ISERROR(INDEX(RestNSAF!D$2:D$251,MATCH(RestNSA!$C229,RestNSAF!$A$2:$A$251,0)))),$E229,INDEX(RestNSAF!D$2:D$251,MATCH(RestNSA!$C229,RestNSAF!$A$2:$A$251,0))),NA())</f>
        <v>#N/A</v>
      </c>
      <c r="I229" s="25" t="e">
        <f>IFERROR(IF(AND(ISERROR($E230),ISERROR(INDEX(RestNSAF!E$2:E$251,MATCH(RestNSA!$C229,RestNSAF!$A$2:$A$251,0)))),$E229,INDEX(RestNSAF!E$2:E$251,MATCH(RestNSA!$C229,RestNSAF!$A$2:$A$251,0))),NA())</f>
        <v>#N/A</v>
      </c>
      <c r="J229" s="25" t="e">
        <f>IFERROR(IF(AND(ISERROR($E230),ISERROR(INDEX(RestNSAF!F$2:F$251,MATCH(RestNSA!$C229,RestNSAF!$A$2:$A$251,0)))),$E229,INDEX(RestNSAF!F$2:F$251,MATCH(RestNSA!$C229,RestNSAF!$A$2:$A$251,0))),NA())</f>
        <v>#N/A</v>
      </c>
      <c r="V229" s="28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</row>
    <row r="230" spans="1:36" x14ac:dyDescent="0.25">
      <c r="A230" s="23">
        <f t="shared" si="15"/>
        <v>1</v>
      </c>
      <c r="B230" s="23">
        <f t="shared" si="16"/>
        <v>2011</v>
      </c>
      <c r="C230" s="23">
        <v>229</v>
      </c>
      <c r="D230" s="24">
        <v>40544</v>
      </c>
      <c r="E230" s="25">
        <f>IF(ISBLANK(table!H230),NA(),table!H230)</f>
        <v>36961</v>
      </c>
      <c r="F230" s="26" t="e">
        <f>IFERROR(IF(AND(ISERROR($E231),ISERROR(INDEX(RestNSAF!B$2:B$251,MATCH(RestNSA!$C230,RestNSAF!$A$2:$A$251,0)))),$E230,INDEX(RestNSAF!B$2:B$251,MATCH(RestNSA!$C230,RestNSAF!$A$2:$A$251,0))),NA())</f>
        <v>#N/A</v>
      </c>
      <c r="G230" s="25" t="e">
        <f>IFERROR(IF(AND(ISERROR($E231),ISERROR(INDEX(RestNSAF!C$2:C$251,MATCH(RestNSA!$C230,RestNSAF!$A$2:$A$251,0)))),$E230,INDEX(RestNSAF!C$2:C$251,MATCH(RestNSA!$C230,RestNSAF!$A$2:$A$251,0))),NA())</f>
        <v>#N/A</v>
      </c>
      <c r="H230" s="25" t="e">
        <f>IFERROR(IF(AND(ISERROR($E231),ISERROR(INDEX(RestNSAF!D$2:D$251,MATCH(RestNSA!$C230,RestNSAF!$A$2:$A$251,0)))),$E230,INDEX(RestNSAF!D$2:D$251,MATCH(RestNSA!$C230,RestNSAF!$A$2:$A$251,0))),NA())</f>
        <v>#N/A</v>
      </c>
      <c r="I230" s="25" t="e">
        <f>IFERROR(IF(AND(ISERROR($E231),ISERROR(INDEX(RestNSAF!E$2:E$251,MATCH(RestNSA!$C230,RestNSAF!$A$2:$A$251,0)))),$E230,INDEX(RestNSAF!E$2:E$251,MATCH(RestNSA!$C230,RestNSAF!$A$2:$A$251,0))),NA())</f>
        <v>#N/A</v>
      </c>
      <c r="J230" s="25" t="e">
        <f>IFERROR(IF(AND(ISERROR($E231),ISERROR(INDEX(RestNSAF!F$2:F$251,MATCH(RestNSA!$C230,RestNSAF!$A$2:$A$251,0)))),$E230,INDEX(RestNSAF!F$2:F$251,MATCH(RestNSA!$C230,RestNSAF!$A$2:$A$251,0))),NA())</f>
        <v>#N/A</v>
      </c>
      <c r="V230" s="28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</row>
    <row r="231" spans="1:36" x14ac:dyDescent="0.25">
      <c r="A231" s="23">
        <f t="shared" si="15"/>
        <v>2</v>
      </c>
      <c r="B231" s="23">
        <f t="shared" si="16"/>
        <v>2011</v>
      </c>
      <c r="C231" s="23">
        <v>230</v>
      </c>
      <c r="D231" s="24">
        <v>40575</v>
      </c>
      <c r="E231" s="25">
        <f>IF(ISBLANK(table!H231),NA(),table!H231)</f>
        <v>37394</v>
      </c>
      <c r="F231" s="26" t="e">
        <f>IFERROR(IF(AND(ISERROR($E232),ISERROR(INDEX(RestNSAF!B$2:B$251,MATCH(RestNSA!$C231,RestNSAF!$A$2:$A$251,0)))),$E231,INDEX(RestNSAF!B$2:B$251,MATCH(RestNSA!$C231,RestNSAF!$A$2:$A$251,0))),NA())</f>
        <v>#N/A</v>
      </c>
      <c r="G231" s="25" t="e">
        <f>IFERROR(IF(AND(ISERROR($E232),ISERROR(INDEX(RestNSAF!C$2:C$251,MATCH(RestNSA!$C231,RestNSAF!$A$2:$A$251,0)))),$E231,INDEX(RestNSAF!C$2:C$251,MATCH(RestNSA!$C231,RestNSAF!$A$2:$A$251,0))),NA())</f>
        <v>#N/A</v>
      </c>
      <c r="H231" s="25" t="e">
        <f>IFERROR(IF(AND(ISERROR($E232),ISERROR(INDEX(RestNSAF!D$2:D$251,MATCH(RestNSA!$C231,RestNSAF!$A$2:$A$251,0)))),$E231,INDEX(RestNSAF!D$2:D$251,MATCH(RestNSA!$C231,RestNSAF!$A$2:$A$251,0))),NA())</f>
        <v>#N/A</v>
      </c>
      <c r="I231" s="25" t="e">
        <f>IFERROR(IF(AND(ISERROR($E232),ISERROR(INDEX(RestNSAF!E$2:E$251,MATCH(RestNSA!$C231,RestNSAF!$A$2:$A$251,0)))),$E231,INDEX(RestNSAF!E$2:E$251,MATCH(RestNSA!$C231,RestNSAF!$A$2:$A$251,0))),NA())</f>
        <v>#N/A</v>
      </c>
      <c r="J231" s="25" t="e">
        <f>IFERROR(IF(AND(ISERROR($E232),ISERROR(INDEX(RestNSAF!F$2:F$251,MATCH(RestNSA!$C231,RestNSAF!$A$2:$A$251,0)))),$E231,INDEX(RestNSAF!F$2:F$251,MATCH(RestNSA!$C231,RestNSAF!$A$2:$A$251,0))),NA())</f>
        <v>#N/A</v>
      </c>
      <c r="V231" s="28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</row>
    <row r="232" spans="1:36" x14ac:dyDescent="0.25">
      <c r="A232" s="23">
        <f t="shared" si="15"/>
        <v>3</v>
      </c>
      <c r="B232" s="23">
        <f t="shared" si="16"/>
        <v>2011</v>
      </c>
      <c r="C232" s="23">
        <v>231</v>
      </c>
      <c r="D232" s="24">
        <v>40603</v>
      </c>
      <c r="E232" s="25">
        <f>IF(ISBLANK(table!H232),NA(),table!H232)</f>
        <v>42036</v>
      </c>
      <c r="F232" s="26" t="e">
        <f>IFERROR(IF(AND(ISERROR($E233),ISERROR(INDEX(RestNSAF!B$2:B$251,MATCH(RestNSA!$C232,RestNSAF!$A$2:$A$251,0)))),$E232,INDEX(RestNSAF!B$2:B$251,MATCH(RestNSA!$C232,RestNSAF!$A$2:$A$251,0))),NA())</f>
        <v>#N/A</v>
      </c>
      <c r="G232" s="25" t="e">
        <f>IFERROR(IF(AND(ISERROR($E233),ISERROR(INDEX(RestNSAF!C$2:C$251,MATCH(RestNSA!$C232,RestNSAF!$A$2:$A$251,0)))),$E232,INDEX(RestNSAF!C$2:C$251,MATCH(RestNSA!$C232,RestNSAF!$A$2:$A$251,0))),NA())</f>
        <v>#N/A</v>
      </c>
      <c r="H232" s="25" t="e">
        <f>IFERROR(IF(AND(ISERROR($E233),ISERROR(INDEX(RestNSAF!D$2:D$251,MATCH(RestNSA!$C232,RestNSAF!$A$2:$A$251,0)))),$E232,INDEX(RestNSAF!D$2:D$251,MATCH(RestNSA!$C232,RestNSAF!$A$2:$A$251,0))),NA())</f>
        <v>#N/A</v>
      </c>
      <c r="I232" s="25" t="e">
        <f>IFERROR(IF(AND(ISERROR($E233),ISERROR(INDEX(RestNSAF!E$2:E$251,MATCH(RestNSA!$C232,RestNSAF!$A$2:$A$251,0)))),$E232,INDEX(RestNSAF!E$2:E$251,MATCH(RestNSA!$C232,RestNSAF!$A$2:$A$251,0))),NA())</f>
        <v>#N/A</v>
      </c>
      <c r="J232" s="25" t="e">
        <f>IFERROR(IF(AND(ISERROR($E233),ISERROR(INDEX(RestNSAF!F$2:F$251,MATCH(RestNSA!$C232,RestNSAF!$A$2:$A$251,0)))),$E232,INDEX(RestNSAF!F$2:F$251,MATCH(RestNSA!$C232,RestNSAF!$A$2:$A$251,0))),NA())</f>
        <v>#N/A</v>
      </c>
      <c r="V232" s="28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</row>
    <row r="233" spans="1:36" x14ac:dyDescent="0.25">
      <c r="A233" s="23">
        <f t="shared" si="15"/>
        <v>4</v>
      </c>
      <c r="B233" s="23">
        <f t="shared" si="16"/>
        <v>2011</v>
      </c>
      <c r="C233" s="23">
        <v>232</v>
      </c>
      <c r="D233" s="24">
        <v>40634</v>
      </c>
      <c r="E233" s="25">
        <f>IF(ISBLANK(table!H233),NA(),table!H233)</f>
        <v>41761</v>
      </c>
      <c r="F233" s="26" t="e">
        <f>IFERROR(IF(AND(ISERROR($E234),ISERROR(INDEX(RestNSAF!B$2:B$251,MATCH(RestNSA!$C233,RestNSAF!$A$2:$A$251,0)))),$E233,INDEX(RestNSAF!B$2:B$251,MATCH(RestNSA!$C233,RestNSAF!$A$2:$A$251,0))),NA())</f>
        <v>#N/A</v>
      </c>
      <c r="G233" s="25" t="e">
        <f>IFERROR(IF(AND(ISERROR($E234),ISERROR(INDEX(RestNSAF!C$2:C$251,MATCH(RestNSA!$C233,RestNSAF!$A$2:$A$251,0)))),$E233,INDEX(RestNSAF!C$2:C$251,MATCH(RestNSA!$C233,RestNSAF!$A$2:$A$251,0))),NA())</f>
        <v>#N/A</v>
      </c>
      <c r="H233" s="25" t="e">
        <f>IFERROR(IF(AND(ISERROR($E234),ISERROR(INDEX(RestNSAF!D$2:D$251,MATCH(RestNSA!$C233,RestNSAF!$A$2:$A$251,0)))),$E233,INDEX(RestNSAF!D$2:D$251,MATCH(RestNSA!$C233,RestNSAF!$A$2:$A$251,0))),NA())</f>
        <v>#N/A</v>
      </c>
      <c r="I233" s="25" t="e">
        <f>IFERROR(IF(AND(ISERROR($E234),ISERROR(INDEX(RestNSAF!E$2:E$251,MATCH(RestNSA!$C233,RestNSAF!$A$2:$A$251,0)))),$E233,INDEX(RestNSAF!E$2:E$251,MATCH(RestNSA!$C233,RestNSAF!$A$2:$A$251,0))),NA())</f>
        <v>#N/A</v>
      </c>
      <c r="J233" s="25" t="e">
        <f>IFERROR(IF(AND(ISERROR($E234),ISERROR(INDEX(RestNSAF!F$2:F$251,MATCH(RestNSA!$C233,RestNSAF!$A$2:$A$251,0)))),$E233,INDEX(RestNSAF!F$2:F$251,MATCH(RestNSA!$C233,RestNSAF!$A$2:$A$251,0))),NA())</f>
        <v>#N/A</v>
      </c>
      <c r="V233" s="28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</row>
    <row r="234" spans="1:36" x14ac:dyDescent="0.25">
      <c r="A234" s="23">
        <f t="shared" si="15"/>
        <v>5</v>
      </c>
      <c r="B234" s="23">
        <f t="shared" si="16"/>
        <v>2011</v>
      </c>
      <c r="C234" s="23">
        <v>233</v>
      </c>
      <c r="D234" s="24">
        <v>40664</v>
      </c>
      <c r="E234" s="25">
        <f>IF(ISBLANK(table!H234),NA(),table!H234)</f>
        <v>43020</v>
      </c>
      <c r="F234" s="26" t="e">
        <f>IFERROR(IF(AND(ISERROR($E235),ISERROR(INDEX(RestNSAF!B$2:B$251,MATCH(RestNSA!$C234,RestNSAF!$A$2:$A$251,0)))),$E234,INDEX(RestNSAF!B$2:B$251,MATCH(RestNSA!$C234,RestNSAF!$A$2:$A$251,0))),NA())</f>
        <v>#N/A</v>
      </c>
      <c r="G234" s="25" t="e">
        <f>IFERROR(IF(AND(ISERROR($E235),ISERROR(INDEX(RestNSAF!C$2:C$251,MATCH(RestNSA!$C234,RestNSAF!$A$2:$A$251,0)))),$E234,INDEX(RestNSAF!C$2:C$251,MATCH(RestNSA!$C234,RestNSAF!$A$2:$A$251,0))),NA())</f>
        <v>#N/A</v>
      </c>
      <c r="H234" s="25" t="e">
        <f>IFERROR(IF(AND(ISERROR($E235),ISERROR(INDEX(RestNSAF!D$2:D$251,MATCH(RestNSA!$C234,RestNSAF!$A$2:$A$251,0)))),$E234,INDEX(RestNSAF!D$2:D$251,MATCH(RestNSA!$C234,RestNSAF!$A$2:$A$251,0))),NA())</f>
        <v>#N/A</v>
      </c>
      <c r="I234" s="25" t="e">
        <f>IFERROR(IF(AND(ISERROR($E235),ISERROR(INDEX(RestNSAF!E$2:E$251,MATCH(RestNSA!$C234,RestNSAF!$A$2:$A$251,0)))),$E234,INDEX(RestNSAF!E$2:E$251,MATCH(RestNSA!$C234,RestNSAF!$A$2:$A$251,0))),NA())</f>
        <v>#N/A</v>
      </c>
      <c r="J234" s="25" t="e">
        <f>IFERROR(IF(AND(ISERROR($E235),ISERROR(INDEX(RestNSAF!F$2:F$251,MATCH(RestNSA!$C234,RestNSAF!$A$2:$A$251,0)))),$E234,INDEX(RestNSAF!F$2:F$251,MATCH(RestNSA!$C234,RestNSAF!$A$2:$A$251,0))),NA())</f>
        <v>#N/A</v>
      </c>
      <c r="V234" s="28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</row>
    <row r="235" spans="1:36" x14ac:dyDescent="0.25">
      <c r="A235" s="23">
        <f t="shared" si="15"/>
        <v>6</v>
      </c>
      <c r="B235" s="23">
        <f t="shared" si="16"/>
        <v>2011</v>
      </c>
      <c r="C235" s="23">
        <v>234</v>
      </c>
      <c r="D235" s="24">
        <v>40695</v>
      </c>
      <c r="E235" s="25">
        <f>IF(ISBLANK(table!H235),NA(),table!H235)</f>
        <v>42080</v>
      </c>
      <c r="F235" s="26" t="e">
        <f>IFERROR(IF(AND(ISERROR($E236),ISERROR(INDEX(RestNSAF!B$2:B$251,MATCH(RestNSA!$C235,RestNSAF!$A$2:$A$251,0)))),$E235,INDEX(RestNSAF!B$2:B$251,MATCH(RestNSA!$C235,RestNSAF!$A$2:$A$251,0))),NA())</f>
        <v>#N/A</v>
      </c>
      <c r="G235" s="25" t="e">
        <f>IFERROR(IF(AND(ISERROR($E236),ISERROR(INDEX(RestNSAF!C$2:C$251,MATCH(RestNSA!$C235,RestNSAF!$A$2:$A$251,0)))),$E235,INDEX(RestNSAF!C$2:C$251,MATCH(RestNSA!$C235,RestNSAF!$A$2:$A$251,0))),NA())</f>
        <v>#N/A</v>
      </c>
      <c r="H235" s="25" t="e">
        <f>IFERROR(IF(AND(ISERROR($E236),ISERROR(INDEX(RestNSAF!D$2:D$251,MATCH(RestNSA!$C235,RestNSAF!$A$2:$A$251,0)))),$E235,INDEX(RestNSAF!D$2:D$251,MATCH(RestNSA!$C235,RestNSAF!$A$2:$A$251,0))),NA())</f>
        <v>#N/A</v>
      </c>
      <c r="I235" s="25" t="e">
        <f>IFERROR(IF(AND(ISERROR($E236),ISERROR(INDEX(RestNSAF!E$2:E$251,MATCH(RestNSA!$C235,RestNSAF!$A$2:$A$251,0)))),$E235,INDEX(RestNSAF!E$2:E$251,MATCH(RestNSA!$C235,RestNSAF!$A$2:$A$251,0))),NA())</f>
        <v>#N/A</v>
      </c>
      <c r="J235" s="25" t="e">
        <f>IFERROR(IF(AND(ISERROR($E236),ISERROR(INDEX(RestNSAF!F$2:F$251,MATCH(RestNSA!$C235,RestNSAF!$A$2:$A$251,0)))),$E235,INDEX(RestNSAF!F$2:F$251,MATCH(RestNSA!$C235,RestNSAF!$A$2:$A$251,0))),NA())</f>
        <v>#N/A</v>
      </c>
      <c r="V235" s="28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</row>
    <row r="236" spans="1:36" x14ac:dyDescent="0.25">
      <c r="A236" s="23">
        <f t="shared" si="15"/>
        <v>7</v>
      </c>
      <c r="B236" s="23">
        <f t="shared" si="16"/>
        <v>2011</v>
      </c>
      <c r="C236" s="23">
        <v>235</v>
      </c>
      <c r="D236" s="24">
        <v>40725</v>
      </c>
      <c r="E236" s="25">
        <f>IF(ISBLANK(table!H236),NA(),table!H236)</f>
        <v>43301</v>
      </c>
      <c r="F236" s="26" t="e">
        <f>IFERROR(IF(AND(ISERROR($E237),ISERROR(INDEX(RestNSAF!B$2:B$251,MATCH(RestNSA!$C236,RestNSAF!$A$2:$A$251,0)))),$E236,INDEX(RestNSAF!B$2:B$251,MATCH(RestNSA!$C236,RestNSAF!$A$2:$A$251,0))),NA())</f>
        <v>#N/A</v>
      </c>
      <c r="G236" s="25" t="e">
        <f>IFERROR(IF(AND(ISERROR($E237),ISERROR(INDEX(RestNSAF!C$2:C$251,MATCH(RestNSA!$C236,RestNSAF!$A$2:$A$251,0)))),$E236,INDEX(RestNSAF!C$2:C$251,MATCH(RestNSA!$C236,RestNSAF!$A$2:$A$251,0))),NA())</f>
        <v>#N/A</v>
      </c>
      <c r="H236" s="25" t="e">
        <f>IFERROR(IF(AND(ISERROR($E237),ISERROR(INDEX(RestNSAF!D$2:D$251,MATCH(RestNSA!$C236,RestNSAF!$A$2:$A$251,0)))),$E236,INDEX(RestNSAF!D$2:D$251,MATCH(RestNSA!$C236,RestNSAF!$A$2:$A$251,0))),NA())</f>
        <v>#N/A</v>
      </c>
      <c r="I236" s="25" t="e">
        <f>IFERROR(IF(AND(ISERROR($E237),ISERROR(INDEX(RestNSAF!E$2:E$251,MATCH(RestNSA!$C236,RestNSAF!$A$2:$A$251,0)))),$E236,INDEX(RestNSAF!E$2:E$251,MATCH(RestNSA!$C236,RestNSAF!$A$2:$A$251,0))),NA())</f>
        <v>#N/A</v>
      </c>
      <c r="J236" s="25" t="e">
        <f>IFERROR(IF(AND(ISERROR($E237),ISERROR(INDEX(RestNSAF!F$2:F$251,MATCH(RestNSA!$C236,RestNSAF!$A$2:$A$251,0)))),$E236,INDEX(RestNSAF!F$2:F$251,MATCH(RestNSA!$C236,RestNSAF!$A$2:$A$251,0))),NA())</f>
        <v>#N/A</v>
      </c>
      <c r="V236" s="28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</row>
    <row r="237" spans="1:36" x14ac:dyDescent="0.25">
      <c r="A237" s="23">
        <f t="shared" si="15"/>
        <v>8</v>
      </c>
      <c r="B237" s="23">
        <f t="shared" si="16"/>
        <v>2011</v>
      </c>
      <c r="C237" s="23">
        <v>236</v>
      </c>
      <c r="D237" s="24">
        <v>40756</v>
      </c>
      <c r="E237" s="25">
        <f>IF(ISBLANK(table!H237),NA(),table!H237)</f>
        <v>42385</v>
      </c>
      <c r="F237" s="26" t="e">
        <f>IFERROR(IF(AND(ISERROR($E238),ISERROR(INDEX(RestNSAF!B$2:B$251,MATCH(RestNSA!$C237,RestNSAF!$A$2:$A$251,0)))),$E237,INDEX(RestNSAF!B$2:B$251,MATCH(RestNSA!$C237,RestNSAF!$A$2:$A$251,0))),NA())</f>
        <v>#N/A</v>
      </c>
      <c r="G237" s="25" t="e">
        <f>IFERROR(IF(AND(ISERROR($E238),ISERROR(INDEX(RestNSAF!C$2:C$251,MATCH(RestNSA!$C237,RestNSAF!$A$2:$A$251,0)))),$E237,INDEX(RestNSAF!C$2:C$251,MATCH(RestNSA!$C237,RestNSAF!$A$2:$A$251,0))),NA())</f>
        <v>#N/A</v>
      </c>
      <c r="H237" s="25" t="e">
        <f>IFERROR(IF(AND(ISERROR($E238),ISERROR(INDEX(RestNSAF!D$2:D$251,MATCH(RestNSA!$C237,RestNSAF!$A$2:$A$251,0)))),$E237,INDEX(RestNSAF!D$2:D$251,MATCH(RestNSA!$C237,RestNSAF!$A$2:$A$251,0))),NA())</f>
        <v>#N/A</v>
      </c>
      <c r="I237" s="25" t="e">
        <f>IFERROR(IF(AND(ISERROR($E238),ISERROR(INDEX(RestNSAF!E$2:E$251,MATCH(RestNSA!$C237,RestNSAF!$A$2:$A$251,0)))),$E237,INDEX(RestNSAF!E$2:E$251,MATCH(RestNSA!$C237,RestNSAF!$A$2:$A$251,0))),NA())</f>
        <v>#N/A</v>
      </c>
      <c r="J237" s="25" t="e">
        <f>IFERROR(IF(AND(ISERROR($E238),ISERROR(INDEX(RestNSAF!F$2:F$251,MATCH(RestNSA!$C237,RestNSAF!$A$2:$A$251,0)))),$E237,INDEX(RestNSAF!F$2:F$251,MATCH(RestNSA!$C237,RestNSAF!$A$2:$A$251,0))),NA())</f>
        <v>#N/A</v>
      </c>
      <c r="V237" s="28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</row>
    <row r="238" spans="1:36" x14ac:dyDescent="0.25">
      <c r="A238" s="23">
        <f t="shared" si="15"/>
        <v>9</v>
      </c>
      <c r="B238" s="23">
        <f t="shared" si="16"/>
        <v>2011</v>
      </c>
      <c r="C238" s="23">
        <v>237</v>
      </c>
      <c r="D238" s="24">
        <v>40787</v>
      </c>
      <c r="E238" s="25">
        <f>IF(ISBLANK(table!H238),NA(),table!H238)</f>
        <v>41383</v>
      </c>
      <c r="F238" s="26" t="e">
        <f>IFERROR(IF(AND(ISERROR($E239),ISERROR(INDEX(RestNSAF!B$2:B$251,MATCH(RestNSA!$C238,RestNSAF!$A$2:$A$251,0)))),$E238,INDEX(RestNSAF!B$2:B$251,MATCH(RestNSA!$C238,RestNSAF!$A$2:$A$251,0))),NA())</f>
        <v>#N/A</v>
      </c>
      <c r="G238" s="25" t="e">
        <f>IFERROR(IF(AND(ISERROR($E239),ISERROR(INDEX(RestNSAF!C$2:C$251,MATCH(RestNSA!$C238,RestNSAF!$A$2:$A$251,0)))),$E238,INDEX(RestNSAF!C$2:C$251,MATCH(RestNSA!$C238,RestNSAF!$A$2:$A$251,0))),NA())</f>
        <v>#N/A</v>
      </c>
      <c r="H238" s="25" t="e">
        <f>IFERROR(IF(AND(ISERROR($E239),ISERROR(INDEX(RestNSAF!D$2:D$251,MATCH(RestNSA!$C238,RestNSAF!$A$2:$A$251,0)))),$E238,INDEX(RestNSAF!D$2:D$251,MATCH(RestNSA!$C238,RestNSAF!$A$2:$A$251,0))),NA())</f>
        <v>#N/A</v>
      </c>
      <c r="I238" s="25" t="e">
        <f>IFERROR(IF(AND(ISERROR($E239),ISERROR(INDEX(RestNSAF!E$2:E$251,MATCH(RestNSA!$C238,RestNSAF!$A$2:$A$251,0)))),$E238,INDEX(RestNSAF!E$2:E$251,MATCH(RestNSA!$C238,RestNSAF!$A$2:$A$251,0))),NA())</f>
        <v>#N/A</v>
      </c>
      <c r="J238" s="25" t="e">
        <f>IFERROR(IF(AND(ISERROR($E239),ISERROR(INDEX(RestNSAF!F$2:F$251,MATCH(RestNSA!$C238,RestNSAF!$A$2:$A$251,0)))),$E238,INDEX(RestNSAF!F$2:F$251,MATCH(RestNSA!$C238,RestNSAF!$A$2:$A$251,0))),NA())</f>
        <v>#N/A</v>
      </c>
      <c r="V238" s="28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</row>
    <row r="239" spans="1:36" x14ac:dyDescent="0.25">
      <c r="A239" s="23">
        <f t="shared" si="15"/>
        <v>10</v>
      </c>
      <c r="B239" s="23">
        <f t="shared" si="16"/>
        <v>2011</v>
      </c>
      <c r="C239" s="23">
        <v>238</v>
      </c>
      <c r="D239" s="24">
        <v>40817</v>
      </c>
      <c r="E239" s="25">
        <f>IF(ISBLANK(table!H239),NA(),table!H239)</f>
        <v>42415</v>
      </c>
      <c r="F239" s="26" t="e">
        <f>IFERROR(IF(AND(ISERROR($E240),ISERROR(INDEX(RestNSAF!B$2:B$251,MATCH(RestNSA!$C239,RestNSAF!$A$2:$A$251,0)))),$E239,INDEX(RestNSAF!B$2:B$251,MATCH(RestNSA!$C239,RestNSAF!$A$2:$A$251,0))),NA())</f>
        <v>#N/A</v>
      </c>
      <c r="G239" s="25" t="e">
        <f>IFERROR(IF(AND(ISERROR($E240),ISERROR(INDEX(RestNSAF!C$2:C$251,MATCH(RestNSA!$C239,RestNSAF!$A$2:$A$251,0)))),$E239,INDEX(RestNSAF!C$2:C$251,MATCH(RestNSA!$C239,RestNSAF!$A$2:$A$251,0))),NA())</f>
        <v>#N/A</v>
      </c>
      <c r="H239" s="25" t="e">
        <f>IFERROR(IF(AND(ISERROR($E240),ISERROR(INDEX(RestNSAF!D$2:D$251,MATCH(RestNSA!$C239,RestNSAF!$A$2:$A$251,0)))),$E239,INDEX(RestNSAF!D$2:D$251,MATCH(RestNSA!$C239,RestNSAF!$A$2:$A$251,0))),NA())</f>
        <v>#N/A</v>
      </c>
      <c r="I239" s="25" t="e">
        <f>IFERROR(IF(AND(ISERROR($E240),ISERROR(INDEX(RestNSAF!E$2:E$251,MATCH(RestNSA!$C239,RestNSAF!$A$2:$A$251,0)))),$E239,INDEX(RestNSAF!E$2:E$251,MATCH(RestNSA!$C239,RestNSAF!$A$2:$A$251,0))),NA())</f>
        <v>#N/A</v>
      </c>
      <c r="J239" s="25" t="e">
        <f>IFERROR(IF(AND(ISERROR($E240),ISERROR(INDEX(RestNSAF!F$2:F$251,MATCH(RestNSA!$C239,RestNSAF!$A$2:$A$251,0)))),$E239,INDEX(RestNSAF!F$2:F$251,MATCH(RestNSA!$C239,RestNSAF!$A$2:$A$251,0))),NA())</f>
        <v>#N/A</v>
      </c>
      <c r="V239" s="28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</row>
    <row r="240" spans="1:36" x14ac:dyDescent="0.25">
      <c r="A240" s="23">
        <f t="shared" si="15"/>
        <v>11</v>
      </c>
      <c r="B240" s="23">
        <f t="shared" si="16"/>
        <v>2011</v>
      </c>
      <c r="C240" s="23">
        <v>239</v>
      </c>
      <c r="D240" s="24">
        <v>40848</v>
      </c>
      <c r="E240" s="25">
        <f>IF(ISBLANK(table!H240),NA(),table!H240)</f>
        <v>39703</v>
      </c>
      <c r="F240" s="26" t="e">
        <f>IFERROR(IF(AND(ISERROR($E241),ISERROR(INDEX(RestNSAF!B$2:B$251,MATCH(RestNSA!$C240,RestNSAF!$A$2:$A$251,0)))),$E240,INDEX(RestNSAF!B$2:B$251,MATCH(RestNSA!$C240,RestNSAF!$A$2:$A$251,0))),NA())</f>
        <v>#N/A</v>
      </c>
      <c r="G240" s="25" t="e">
        <f>IFERROR(IF(AND(ISERROR($E241),ISERROR(INDEX(RestNSAF!C$2:C$251,MATCH(RestNSA!$C240,RestNSAF!$A$2:$A$251,0)))),$E240,INDEX(RestNSAF!C$2:C$251,MATCH(RestNSA!$C240,RestNSAF!$A$2:$A$251,0))),NA())</f>
        <v>#N/A</v>
      </c>
      <c r="H240" s="25" t="e">
        <f>IFERROR(IF(AND(ISERROR($E241),ISERROR(INDEX(RestNSAF!D$2:D$251,MATCH(RestNSA!$C240,RestNSAF!$A$2:$A$251,0)))),$E240,INDEX(RestNSAF!D$2:D$251,MATCH(RestNSA!$C240,RestNSAF!$A$2:$A$251,0))),NA())</f>
        <v>#N/A</v>
      </c>
      <c r="I240" s="25" t="e">
        <f>IFERROR(IF(AND(ISERROR($E241),ISERROR(INDEX(RestNSAF!E$2:E$251,MATCH(RestNSA!$C240,RestNSAF!$A$2:$A$251,0)))),$E240,INDEX(RestNSAF!E$2:E$251,MATCH(RestNSA!$C240,RestNSAF!$A$2:$A$251,0))),NA())</f>
        <v>#N/A</v>
      </c>
      <c r="J240" s="25" t="e">
        <f>IFERROR(IF(AND(ISERROR($E241),ISERROR(INDEX(RestNSAF!F$2:F$251,MATCH(RestNSA!$C240,RestNSAF!$A$2:$A$251,0)))),$E240,INDEX(RestNSAF!F$2:F$251,MATCH(RestNSA!$C240,RestNSAF!$A$2:$A$251,0))),NA())</f>
        <v>#N/A</v>
      </c>
      <c r="V240" s="28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</row>
    <row r="241" spans="1:36" x14ac:dyDescent="0.25">
      <c r="A241" s="23">
        <f t="shared" si="15"/>
        <v>12</v>
      </c>
      <c r="B241" s="23">
        <f t="shared" si="16"/>
        <v>2011</v>
      </c>
      <c r="C241" s="23">
        <v>240</v>
      </c>
      <c r="D241" s="24">
        <v>40878</v>
      </c>
      <c r="E241" s="25">
        <f>IF(ISBLANK(table!H241),NA(),table!H241)</f>
        <v>42911</v>
      </c>
      <c r="F241" s="26" t="e">
        <f>IFERROR(IF(AND(ISERROR($E242),ISERROR(INDEX(RestNSAF!B$2:B$251,MATCH(RestNSA!$C241,RestNSAF!$A$2:$A$251,0)))),$E241,INDEX(RestNSAF!B$2:B$251,MATCH(RestNSA!$C241,RestNSAF!$A$2:$A$251,0))),NA())</f>
        <v>#N/A</v>
      </c>
      <c r="G241" s="25" t="e">
        <f>IFERROR(IF(AND(ISERROR($E242),ISERROR(INDEX(RestNSAF!C$2:C$251,MATCH(RestNSA!$C241,RestNSAF!$A$2:$A$251,0)))),$E241,INDEX(RestNSAF!C$2:C$251,MATCH(RestNSA!$C241,RestNSAF!$A$2:$A$251,0))),NA())</f>
        <v>#N/A</v>
      </c>
      <c r="H241" s="25" t="e">
        <f>IFERROR(IF(AND(ISERROR($E242),ISERROR(INDEX(RestNSAF!D$2:D$251,MATCH(RestNSA!$C241,RestNSAF!$A$2:$A$251,0)))),$E241,INDEX(RestNSAF!D$2:D$251,MATCH(RestNSA!$C241,RestNSAF!$A$2:$A$251,0))),NA())</f>
        <v>#N/A</v>
      </c>
      <c r="I241" s="25" t="e">
        <f>IFERROR(IF(AND(ISERROR($E242),ISERROR(INDEX(RestNSAF!E$2:E$251,MATCH(RestNSA!$C241,RestNSAF!$A$2:$A$251,0)))),$E241,INDEX(RestNSAF!E$2:E$251,MATCH(RestNSA!$C241,RestNSAF!$A$2:$A$251,0))),NA())</f>
        <v>#N/A</v>
      </c>
      <c r="J241" s="25" t="e">
        <f>IFERROR(IF(AND(ISERROR($E242),ISERROR(INDEX(RestNSAF!F$2:F$251,MATCH(RestNSA!$C241,RestNSAF!$A$2:$A$251,0)))),$E241,INDEX(RestNSAF!F$2:F$251,MATCH(RestNSA!$C241,RestNSAF!$A$2:$A$251,0))),NA())</f>
        <v>#N/A</v>
      </c>
      <c r="V241" s="28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</row>
    <row r="242" spans="1:36" x14ac:dyDescent="0.25">
      <c r="A242" s="23">
        <f t="shared" si="15"/>
        <v>1</v>
      </c>
      <c r="B242" s="23">
        <f t="shared" si="16"/>
        <v>2012</v>
      </c>
      <c r="C242" s="23">
        <v>241</v>
      </c>
      <c r="D242" s="24">
        <v>40909</v>
      </c>
      <c r="E242" s="25">
        <f>IF(ISBLANK(table!H242),NA(),table!H242)</f>
        <v>39644</v>
      </c>
      <c r="F242" s="26" t="e">
        <f>IFERROR(IF(AND(ISERROR($E243),ISERROR(INDEX(RestNSAF!B$2:B$251,MATCH(RestNSA!$C242,RestNSAF!$A$2:$A$251,0)))),$E242,INDEX(RestNSAF!B$2:B$251,MATCH(RestNSA!$C242,RestNSAF!$A$2:$A$251,0))),NA())</f>
        <v>#N/A</v>
      </c>
      <c r="G242" s="25" t="e">
        <f>IFERROR(IF(AND(ISERROR($E243),ISERROR(INDEX(RestNSAF!C$2:C$251,MATCH(RestNSA!$C242,RestNSAF!$A$2:$A$251,0)))),$E242,INDEX(RestNSAF!C$2:C$251,MATCH(RestNSA!$C242,RestNSAF!$A$2:$A$251,0))),NA())</f>
        <v>#N/A</v>
      </c>
      <c r="H242" s="25" t="e">
        <f>IFERROR(IF(AND(ISERROR($E243),ISERROR(INDEX(RestNSAF!D$2:D$251,MATCH(RestNSA!$C242,RestNSAF!$A$2:$A$251,0)))),$E242,INDEX(RestNSAF!D$2:D$251,MATCH(RestNSA!$C242,RestNSAF!$A$2:$A$251,0))),NA())</f>
        <v>#N/A</v>
      </c>
      <c r="I242" s="25" t="e">
        <f>IFERROR(IF(AND(ISERROR($E243),ISERROR(INDEX(RestNSAF!E$2:E$251,MATCH(RestNSA!$C242,RestNSAF!$A$2:$A$251,0)))),$E242,INDEX(RestNSAF!E$2:E$251,MATCH(RestNSA!$C242,RestNSAF!$A$2:$A$251,0))),NA())</f>
        <v>#N/A</v>
      </c>
      <c r="J242" s="25" t="e">
        <f>IFERROR(IF(AND(ISERROR($E243),ISERROR(INDEX(RestNSAF!F$2:F$251,MATCH(RestNSA!$C242,RestNSAF!$A$2:$A$251,0)))),$E242,INDEX(RestNSAF!F$2:F$251,MATCH(RestNSA!$C242,RestNSAF!$A$2:$A$251,0))),NA())</f>
        <v>#N/A</v>
      </c>
      <c r="V242" s="28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</row>
    <row r="243" spans="1:36" x14ac:dyDescent="0.25">
      <c r="A243" s="23">
        <f t="shared" si="15"/>
        <v>2</v>
      </c>
      <c r="B243" s="23">
        <f t="shared" si="16"/>
        <v>2012</v>
      </c>
      <c r="C243" s="23">
        <v>242</v>
      </c>
      <c r="D243" s="24">
        <v>40940</v>
      </c>
      <c r="E243" s="25">
        <f>IF(ISBLANK(table!H243),NA(),table!H243)</f>
        <v>40931</v>
      </c>
      <c r="F243" s="26" t="e">
        <f>IFERROR(IF(AND(ISERROR($E244),ISERROR(INDEX(RestNSAF!B$2:B$251,MATCH(RestNSA!$C243,RestNSAF!$A$2:$A$251,0)))),$E243,INDEX(RestNSAF!B$2:B$251,MATCH(RestNSA!$C243,RestNSAF!$A$2:$A$251,0))),NA())</f>
        <v>#N/A</v>
      </c>
      <c r="G243" s="25" t="e">
        <f>IFERROR(IF(AND(ISERROR($E244),ISERROR(INDEX(RestNSAF!C$2:C$251,MATCH(RestNSA!$C243,RestNSAF!$A$2:$A$251,0)))),$E243,INDEX(RestNSAF!C$2:C$251,MATCH(RestNSA!$C243,RestNSAF!$A$2:$A$251,0))),NA())</f>
        <v>#N/A</v>
      </c>
      <c r="H243" s="25" t="e">
        <f>IFERROR(IF(AND(ISERROR($E244),ISERROR(INDEX(RestNSAF!D$2:D$251,MATCH(RestNSA!$C243,RestNSAF!$A$2:$A$251,0)))),$E243,INDEX(RestNSAF!D$2:D$251,MATCH(RestNSA!$C243,RestNSAF!$A$2:$A$251,0))),NA())</f>
        <v>#N/A</v>
      </c>
      <c r="I243" s="25" t="e">
        <f>IFERROR(IF(AND(ISERROR($E244),ISERROR(INDEX(RestNSAF!E$2:E$251,MATCH(RestNSA!$C243,RestNSAF!$A$2:$A$251,0)))),$E243,INDEX(RestNSAF!E$2:E$251,MATCH(RestNSA!$C243,RestNSAF!$A$2:$A$251,0))),NA())</f>
        <v>#N/A</v>
      </c>
      <c r="J243" s="25" t="e">
        <f>IFERROR(IF(AND(ISERROR($E244),ISERROR(INDEX(RestNSAF!F$2:F$251,MATCH(RestNSA!$C243,RestNSAF!$A$2:$A$251,0)))),$E243,INDEX(RestNSAF!F$2:F$251,MATCH(RestNSA!$C243,RestNSAF!$A$2:$A$251,0))),NA())</f>
        <v>#N/A</v>
      </c>
      <c r="V243" s="28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</row>
    <row r="244" spans="1:36" x14ac:dyDescent="0.25">
      <c r="A244" s="23">
        <f t="shared" si="15"/>
        <v>3</v>
      </c>
      <c r="B244" s="23">
        <f t="shared" si="16"/>
        <v>2012</v>
      </c>
      <c r="C244" s="23">
        <v>243</v>
      </c>
      <c r="D244" s="24">
        <v>40969</v>
      </c>
      <c r="E244" s="25">
        <f>IF(ISBLANK(table!H244),NA(),table!H244)</f>
        <v>45647</v>
      </c>
      <c r="F244" s="26" t="e">
        <f>IFERROR(IF(AND(ISERROR($E245),ISERROR(INDEX(RestNSAF!B$2:B$251,MATCH(RestNSA!$C244,RestNSAF!$A$2:$A$251,0)))),$E244,INDEX(RestNSAF!B$2:B$251,MATCH(RestNSA!$C244,RestNSAF!$A$2:$A$251,0))),NA())</f>
        <v>#N/A</v>
      </c>
      <c r="G244" s="25" t="e">
        <f>IFERROR(IF(AND(ISERROR($E245),ISERROR(INDEX(RestNSAF!C$2:C$251,MATCH(RestNSA!$C244,RestNSAF!$A$2:$A$251,0)))),$E244,INDEX(RestNSAF!C$2:C$251,MATCH(RestNSA!$C244,RestNSAF!$A$2:$A$251,0))),NA())</f>
        <v>#N/A</v>
      </c>
      <c r="H244" s="25" t="e">
        <f>IFERROR(IF(AND(ISERROR($E245),ISERROR(INDEX(RestNSAF!D$2:D$251,MATCH(RestNSA!$C244,RestNSAF!$A$2:$A$251,0)))),$E244,INDEX(RestNSAF!D$2:D$251,MATCH(RestNSA!$C244,RestNSAF!$A$2:$A$251,0))),NA())</f>
        <v>#N/A</v>
      </c>
      <c r="I244" s="25" t="e">
        <f>IFERROR(IF(AND(ISERROR($E245),ISERROR(INDEX(RestNSAF!E$2:E$251,MATCH(RestNSA!$C244,RestNSAF!$A$2:$A$251,0)))),$E244,INDEX(RestNSAF!E$2:E$251,MATCH(RestNSA!$C244,RestNSAF!$A$2:$A$251,0))),NA())</f>
        <v>#N/A</v>
      </c>
      <c r="J244" s="25" t="e">
        <f>IFERROR(IF(AND(ISERROR($E245),ISERROR(INDEX(RestNSAF!F$2:F$251,MATCH(RestNSA!$C244,RestNSAF!$A$2:$A$251,0)))),$E244,INDEX(RestNSAF!F$2:F$251,MATCH(RestNSA!$C244,RestNSAF!$A$2:$A$251,0))),NA())</f>
        <v>#N/A</v>
      </c>
      <c r="V244" s="28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</row>
    <row r="245" spans="1:36" x14ac:dyDescent="0.25">
      <c r="A245" s="23">
        <f t="shared" si="15"/>
        <v>4</v>
      </c>
      <c r="B245" s="23">
        <f t="shared" si="16"/>
        <v>2012</v>
      </c>
      <c r="C245" s="23">
        <v>244</v>
      </c>
      <c r="D245" s="24">
        <v>41000</v>
      </c>
      <c r="E245" s="25">
        <f>IF(ISBLANK(table!H245),NA(),table!H245)</f>
        <v>43755</v>
      </c>
      <c r="F245" s="26" t="e">
        <f>IFERROR(IF(AND(ISERROR($E246),ISERROR(INDEX(RestNSAF!B$2:B$251,MATCH(RestNSA!$C245,RestNSAF!$A$2:$A$251,0)))),$E245,INDEX(RestNSAF!B$2:B$251,MATCH(RestNSA!$C245,RestNSAF!$A$2:$A$251,0))),NA())</f>
        <v>#N/A</v>
      </c>
      <c r="G245" s="25" t="e">
        <f>IFERROR(IF(AND(ISERROR($E246),ISERROR(INDEX(RestNSAF!C$2:C$251,MATCH(RestNSA!$C245,RestNSAF!$A$2:$A$251,0)))),$E245,INDEX(RestNSAF!C$2:C$251,MATCH(RestNSA!$C245,RestNSAF!$A$2:$A$251,0))),NA())</f>
        <v>#N/A</v>
      </c>
      <c r="H245" s="25" t="e">
        <f>IFERROR(IF(AND(ISERROR($E246),ISERROR(INDEX(RestNSAF!D$2:D$251,MATCH(RestNSA!$C245,RestNSAF!$A$2:$A$251,0)))),$E245,INDEX(RestNSAF!D$2:D$251,MATCH(RestNSA!$C245,RestNSAF!$A$2:$A$251,0))),NA())</f>
        <v>#N/A</v>
      </c>
      <c r="I245" s="25" t="e">
        <f>IFERROR(IF(AND(ISERROR($E246),ISERROR(INDEX(RestNSAF!E$2:E$251,MATCH(RestNSA!$C245,RestNSAF!$A$2:$A$251,0)))),$E245,INDEX(RestNSAF!E$2:E$251,MATCH(RestNSA!$C245,RestNSAF!$A$2:$A$251,0))),NA())</f>
        <v>#N/A</v>
      </c>
      <c r="J245" s="25" t="e">
        <f>IFERROR(IF(AND(ISERROR($E246),ISERROR(INDEX(RestNSAF!F$2:F$251,MATCH(RestNSA!$C245,RestNSAF!$A$2:$A$251,0)))),$E245,INDEX(RestNSAF!F$2:F$251,MATCH(RestNSA!$C245,RestNSAF!$A$2:$A$251,0))),NA())</f>
        <v>#N/A</v>
      </c>
      <c r="V245" s="28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</row>
    <row r="246" spans="1:36" x14ac:dyDescent="0.25">
      <c r="A246" s="23">
        <f t="shared" si="15"/>
        <v>5</v>
      </c>
      <c r="B246" s="23">
        <f t="shared" si="16"/>
        <v>2012</v>
      </c>
      <c r="C246" s="23">
        <v>245</v>
      </c>
      <c r="D246" s="24">
        <v>41030</v>
      </c>
      <c r="E246" s="25">
        <f>IF(ISBLANK(table!H246),NA(),table!H246)</f>
        <v>45479</v>
      </c>
      <c r="F246" s="26" t="e">
        <f>IFERROR(IF(AND(ISERROR($E247),ISERROR(INDEX(RestNSAF!B$2:B$251,MATCH(RestNSA!$C246,RestNSAF!$A$2:$A$251,0)))),$E246,INDEX(RestNSAF!B$2:B$251,MATCH(RestNSA!$C246,RestNSAF!$A$2:$A$251,0))),NA())</f>
        <v>#N/A</v>
      </c>
      <c r="G246" s="25" t="e">
        <f>IFERROR(IF(AND(ISERROR($E247),ISERROR(INDEX(RestNSAF!C$2:C$251,MATCH(RestNSA!$C246,RestNSAF!$A$2:$A$251,0)))),$E246,INDEX(RestNSAF!C$2:C$251,MATCH(RestNSA!$C246,RestNSAF!$A$2:$A$251,0))),NA())</f>
        <v>#N/A</v>
      </c>
      <c r="H246" s="25" t="e">
        <f>IFERROR(IF(AND(ISERROR($E247),ISERROR(INDEX(RestNSAF!D$2:D$251,MATCH(RestNSA!$C246,RestNSAF!$A$2:$A$251,0)))),$E246,INDEX(RestNSAF!D$2:D$251,MATCH(RestNSA!$C246,RestNSAF!$A$2:$A$251,0))),NA())</f>
        <v>#N/A</v>
      </c>
      <c r="I246" s="25" t="e">
        <f>IFERROR(IF(AND(ISERROR($E247),ISERROR(INDEX(RestNSAF!E$2:E$251,MATCH(RestNSA!$C246,RestNSAF!$A$2:$A$251,0)))),$E246,INDEX(RestNSAF!E$2:E$251,MATCH(RestNSA!$C246,RestNSAF!$A$2:$A$251,0))),NA())</f>
        <v>#N/A</v>
      </c>
      <c r="J246" s="25" t="e">
        <f>IFERROR(IF(AND(ISERROR($E247),ISERROR(INDEX(RestNSAF!F$2:F$251,MATCH(RestNSA!$C246,RestNSAF!$A$2:$A$251,0)))),$E246,INDEX(RestNSAF!F$2:F$251,MATCH(RestNSA!$C246,RestNSAF!$A$2:$A$251,0))),NA())</f>
        <v>#N/A</v>
      </c>
      <c r="V246" s="28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</row>
    <row r="247" spans="1:36" x14ac:dyDescent="0.25">
      <c r="A247" s="23">
        <f t="shared" si="15"/>
        <v>6</v>
      </c>
      <c r="B247" s="23">
        <f t="shared" si="16"/>
        <v>2012</v>
      </c>
      <c r="C247" s="23">
        <v>246</v>
      </c>
      <c r="D247" s="24">
        <v>41061</v>
      </c>
      <c r="E247" s="25">
        <f>IF(ISBLANK(table!H247),NA(),table!H247)</f>
        <v>44892</v>
      </c>
      <c r="F247" s="26" t="e">
        <f>IFERROR(IF(AND(ISERROR($E248),ISERROR(INDEX(RestNSAF!B$2:B$251,MATCH(RestNSA!$C247,RestNSAF!$A$2:$A$251,0)))),$E247,INDEX(RestNSAF!B$2:B$251,MATCH(RestNSA!$C247,RestNSAF!$A$2:$A$251,0))),NA())</f>
        <v>#N/A</v>
      </c>
      <c r="G247" s="25" t="e">
        <f>IFERROR(IF(AND(ISERROR($E248),ISERROR(INDEX(RestNSAF!C$2:C$251,MATCH(RestNSA!$C247,RestNSAF!$A$2:$A$251,0)))),$E247,INDEX(RestNSAF!C$2:C$251,MATCH(RestNSA!$C247,RestNSAF!$A$2:$A$251,0))),NA())</f>
        <v>#N/A</v>
      </c>
      <c r="H247" s="25" t="e">
        <f>IFERROR(IF(AND(ISERROR($E248),ISERROR(INDEX(RestNSAF!D$2:D$251,MATCH(RestNSA!$C247,RestNSAF!$A$2:$A$251,0)))),$E247,INDEX(RestNSAF!D$2:D$251,MATCH(RestNSA!$C247,RestNSAF!$A$2:$A$251,0))),NA())</f>
        <v>#N/A</v>
      </c>
      <c r="I247" s="25" t="e">
        <f>IFERROR(IF(AND(ISERROR($E248),ISERROR(INDEX(RestNSAF!E$2:E$251,MATCH(RestNSA!$C247,RestNSAF!$A$2:$A$251,0)))),$E247,INDEX(RestNSAF!E$2:E$251,MATCH(RestNSA!$C247,RestNSAF!$A$2:$A$251,0))),NA())</f>
        <v>#N/A</v>
      </c>
      <c r="J247" s="25" t="e">
        <f>IFERROR(IF(AND(ISERROR($E248),ISERROR(INDEX(RestNSAF!F$2:F$251,MATCH(RestNSA!$C247,RestNSAF!$A$2:$A$251,0)))),$E247,INDEX(RestNSAF!F$2:F$251,MATCH(RestNSA!$C247,RestNSAF!$A$2:$A$251,0))),NA())</f>
        <v>#N/A</v>
      </c>
      <c r="V247" s="28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</row>
    <row r="248" spans="1:36" x14ac:dyDescent="0.25">
      <c r="A248" s="23">
        <f t="shared" si="15"/>
        <v>7</v>
      </c>
      <c r="B248" s="23">
        <f t="shared" si="16"/>
        <v>2012</v>
      </c>
      <c r="C248" s="23">
        <v>247</v>
      </c>
      <c r="D248" s="24">
        <v>41091</v>
      </c>
      <c r="E248" s="25">
        <f>IF(ISBLANK(table!H248),NA(),table!H248)</f>
        <v>44506</v>
      </c>
      <c r="F248" s="26" t="e">
        <f>IFERROR(IF(AND(ISERROR($E249),ISERROR(INDEX(RestNSAF!B$2:B$251,MATCH(RestNSA!$C248,RestNSAF!$A$2:$A$251,0)))),$E248,INDEX(RestNSAF!B$2:B$251,MATCH(RestNSA!$C248,RestNSAF!$A$2:$A$251,0))),NA())</f>
        <v>#N/A</v>
      </c>
      <c r="G248" s="25" t="e">
        <f>IFERROR(IF(AND(ISERROR($E249),ISERROR(INDEX(RestNSAF!C$2:C$251,MATCH(RestNSA!$C248,RestNSAF!$A$2:$A$251,0)))),$E248,INDEX(RestNSAF!C$2:C$251,MATCH(RestNSA!$C248,RestNSAF!$A$2:$A$251,0))),NA())</f>
        <v>#N/A</v>
      </c>
      <c r="H248" s="25" t="e">
        <f>IFERROR(IF(AND(ISERROR($E249),ISERROR(INDEX(RestNSAF!D$2:D$251,MATCH(RestNSA!$C248,RestNSAF!$A$2:$A$251,0)))),$E248,INDEX(RestNSAF!D$2:D$251,MATCH(RestNSA!$C248,RestNSAF!$A$2:$A$251,0))),NA())</f>
        <v>#N/A</v>
      </c>
      <c r="I248" s="25" t="e">
        <f>IFERROR(IF(AND(ISERROR($E249),ISERROR(INDEX(RestNSAF!E$2:E$251,MATCH(RestNSA!$C248,RestNSAF!$A$2:$A$251,0)))),$E248,INDEX(RestNSAF!E$2:E$251,MATCH(RestNSA!$C248,RestNSAF!$A$2:$A$251,0))),NA())</f>
        <v>#N/A</v>
      </c>
      <c r="J248" s="25" t="e">
        <f>IFERROR(IF(AND(ISERROR($E249),ISERROR(INDEX(RestNSAF!F$2:F$251,MATCH(RestNSA!$C248,RestNSAF!$A$2:$A$251,0)))),$E248,INDEX(RestNSAF!F$2:F$251,MATCH(RestNSA!$C248,RestNSAF!$A$2:$A$251,0))),NA())</f>
        <v>#N/A</v>
      </c>
      <c r="V248" s="28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</row>
    <row r="249" spans="1:36" x14ac:dyDescent="0.25">
      <c r="A249" s="23">
        <f t="shared" si="15"/>
        <v>8</v>
      </c>
      <c r="B249" s="23">
        <f t="shared" si="16"/>
        <v>2012</v>
      </c>
      <c r="C249" s="23">
        <v>248</v>
      </c>
      <c r="D249" s="24">
        <v>41122</v>
      </c>
      <c r="E249" s="25">
        <f>IF(ISBLANK(table!H249),NA(),table!H249)</f>
        <v>44936</v>
      </c>
      <c r="F249" s="26" t="e">
        <f>IFERROR(IF(AND(ISERROR($E250),ISERROR(INDEX(RestNSAF!B$2:B$251,MATCH(RestNSA!$C249,RestNSAF!$A$2:$A$251,0)))),$E249,INDEX(RestNSAF!B$2:B$251,MATCH(RestNSA!$C249,RestNSAF!$A$2:$A$251,0))),NA())</f>
        <v>#N/A</v>
      </c>
      <c r="G249" s="25" t="e">
        <f>IFERROR(IF(AND(ISERROR($E250),ISERROR(INDEX(RestNSAF!C$2:C$251,MATCH(RestNSA!$C249,RestNSAF!$A$2:$A$251,0)))),$E249,INDEX(RestNSAF!C$2:C$251,MATCH(RestNSA!$C249,RestNSAF!$A$2:$A$251,0))),NA())</f>
        <v>#N/A</v>
      </c>
      <c r="H249" s="25" t="e">
        <f>IFERROR(IF(AND(ISERROR($E250),ISERROR(INDEX(RestNSAF!D$2:D$251,MATCH(RestNSA!$C249,RestNSAF!$A$2:$A$251,0)))),$E249,INDEX(RestNSAF!D$2:D$251,MATCH(RestNSA!$C249,RestNSAF!$A$2:$A$251,0))),NA())</f>
        <v>#N/A</v>
      </c>
      <c r="I249" s="25" t="e">
        <f>IFERROR(IF(AND(ISERROR($E250),ISERROR(INDEX(RestNSAF!E$2:E$251,MATCH(RestNSA!$C249,RestNSAF!$A$2:$A$251,0)))),$E249,INDEX(RestNSAF!E$2:E$251,MATCH(RestNSA!$C249,RestNSAF!$A$2:$A$251,0))),NA())</f>
        <v>#N/A</v>
      </c>
      <c r="J249" s="25" t="e">
        <f>IFERROR(IF(AND(ISERROR($E250),ISERROR(INDEX(RestNSAF!F$2:F$251,MATCH(RestNSA!$C249,RestNSAF!$A$2:$A$251,0)))),$E249,INDEX(RestNSAF!F$2:F$251,MATCH(RestNSA!$C249,RestNSAF!$A$2:$A$251,0))),NA())</f>
        <v>#N/A</v>
      </c>
      <c r="V249" s="28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</row>
    <row r="250" spans="1:36" x14ac:dyDescent="0.25">
      <c r="A250" s="23">
        <f t="shared" si="15"/>
        <v>9</v>
      </c>
      <c r="B250" s="23">
        <f t="shared" si="16"/>
        <v>2012</v>
      </c>
      <c r="C250" s="23">
        <v>249</v>
      </c>
      <c r="D250" s="24">
        <v>41153</v>
      </c>
      <c r="E250" s="25">
        <f>IF(ISBLANK(table!H250),NA(),table!H250)</f>
        <v>43027</v>
      </c>
      <c r="F250" s="26" t="e">
        <f>IFERROR(IF(AND(ISERROR($E251),ISERROR(INDEX(RestNSAF!B$2:B$251,MATCH(RestNSA!$C250,RestNSAF!$A$2:$A$251,0)))),$E250,INDEX(RestNSAF!B$2:B$251,MATCH(RestNSA!$C250,RestNSAF!$A$2:$A$251,0))),NA())</f>
        <v>#N/A</v>
      </c>
      <c r="G250" s="25" t="e">
        <f>IFERROR(IF(AND(ISERROR($E251),ISERROR(INDEX(RestNSAF!C$2:C$251,MATCH(RestNSA!$C250,RestNSAF!$A$2:$A$251,0)))),$E250,INDEX(RestNSAF!C$2:C$251,MATCH(RestNSA!$C250,RestNSAF!$A$2:$A$251,0))),NA())</f>
        <v>#N/A</v>
      </c>
      <c r="H250" s="25" t="e">
        <f>IFERROR(IF(AND(ISERROR($E251),ISERROR(INDEX(RestNSAF!D$2:D$251,MATCH(RestNSA!$C250,RestNSAF!$A$2:$A$251,0)))),$E250,INDEX(RestNSAF!D$2:D$251,MATCH(RestNSA!$C250,RestNSAF!$A$2:$A$251,0))),NA())</f>
        <v>#N/A</v>
      </c>
      <c r="I250" s="25" t="e">
        <f>IFERROR(IF(AND(ISERROR($E251),ISERROR(INDEX(RestNSAF!E$2:E$251,MATCH(RestNSA!$C250,RestNSAF!$A$2:$A$251,0)))),$E250,INDEX(RestNSAF!E$2:E$251,MATCH(RestNSA!$C250,RestNSAF!$A$2:$A$251,0))),NA())</f>
        <v>#N/A</v>
      </c>
      <c r="J250" s="25" t="e">
        <f>IFERROR(IF(AND(ISERROR($E251),ISERROR(INDEX(RestNSAF!F$2:F$251,MATCH(RestNSA!$C250,RestNSAF!$A$2:$A$251,0)))),$E250,INDEX(RestNSAF!F$2:F$251,MATCH(RestNSA!$C250,RestNSAF!$A$2:$A$251,0))),NA())</f>
        <v>#N/A</v>
      </c>
      <c r="V250" s="28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</row>
    <row r="251" spans="1:36" x14ac:dyDescent="0.25">
      <c r="A251" s="23">
        <f t="shared" si="15"/>
        <v>10</v>
      </c>
      <c r="B251" s="23">
        <f t="shared" si="16"/>
        <v>2012</v>
      </c>
      <c r="C251" s="23">
        <v>250</v>
      </c>
      <c r="D251" s="24">
        <v>41183</v>
      </c>
      <c r="E251" s="25">
        <f>IF(ISBLANK(table!H251),NA(),table!H251)</f>
        <v>43577</v>
      </c>
      <c r="F251" s="26" t="e">
        <f>IFERROR(IF(AND(ISERROR($E252),ISERROR(INDEX(RestNSAF!B$2:B$251,MATCH(RestNSA!$C251,RestNSAF!$A$2:$A$251,0)))),$E251,INDEX(RestNSAF!B$2:B$251,MATCH(RestNSA!$C251,RestNSAF!$A$2:$A$251,0))),NA())</f>
        <v>#N/A</v>
      </c>
      <c r="G251" s="25" t="e">
        <f>IFERROR(IF(AND(ISERROR($E252),ISERROR(INDEX(RestNSAF!C$2:C$251,MATCH(RestNSA!$C251,RestNSAF!$A$2:$A$251,0)))),$E251,INDEX(RestNSAF!C$2:C$251,MATCH(RestNSA!$C251,RestNSAF!$A$2:$A$251,0))),NA())</f>
        <v>#N/A</v>
      </c>
      <c r="H251" s="25" t="e">
        <f>IFERROR(IF(AND(ISERROR($E252),ISERROR(INDEX(RestNSAF!D$2:D$251,MATCH(RestNSA!$C251,RestNSAF!$A$2:$A$251,0)))),$E251,INDEX(RestNSAF!D$2:D$251,MATCH(RestNSA!$C251,RestNSAF!$A$2:$A$251,0))),NA())</f>
        <v>#N/A</v>
      </c>
      <c r="I251" s="25" t="e">
        <f>IFERROR(IF(AND(ISERROR($E252),ISERROR(INDEX(RestNSAF!E$2:E$251,MATCH(RestNSA!$C251,RestNSAF!$A$2:$A$251,0)))),$E251,INDEX(RestNSAF!E$2:E$251,MATCH(RestNSA!$C251,RestNSAF!$A$2:$A$251,0))),NA())</f>
        <v>#N/A</v>
      </c>
      <c r="J251" s="25" t="e">
        <f>IFERROR(IF(AND(ISERROR($E252),ISERROR(INDEX(RestNSAF!F$2:F$251,MATCH(RestNSA!$C251,RestNSAF!$A$2:$A$251,0)))),$E251,INDEX(RestNSAF!F$2:F$251,MATCH(RestNSA!$C251,RestNSAF!$A$2:$A$251,0))),NA())</f>
        <v>#N/A</v>
      </c>
      <c r="V251" s="28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</row>
    <row r="252" spans="1:36" x14ac:dyDescent="0.25">
      <c r="A252" s="23">
        <f t="shared" si="15"/>
        <v>11</v>
      </c>
      <c r="B252" s="23">
        <f t="shared" si="16"/>
        <v>2012</v>
      </c>
      <c r="C252" s="23">
        <v>251</v>
      </c>
      <c r="D252" s="24">
        <v>41214</v>
      </c>
      <c r="E252" s="25">
        <f>IF(ISBLANK(table!H252),NA(),table!H252)</f>
        <v>42472</v>
      </c>
      <c r="F252" s="26" t="e">
        <f>IFERROR(IF(AND(ISERROR($E253),ISERROR(INDEX(RestNSAF!B$2:B$251,MATCH(RestNSA!$C252,RestNSAF!$A$2:$A$251,0)))),$E252,INDEX(RestNSAF!B$2:B$251,MATCH(RestNSA!$C252,RestNSAF!$A$2:$A$251,0))),NA())</f>
        <v>#N/A</v>
      </c>
      <c r="G252" s="25" t="e">
        <f>IFERROR(IF(AND(ISERROR($E253),ISERROR(INDEX(RestNSAF!C$2:C$251,MATCH(RestNSA!$C252,RestNSAF!$A$2:$A$251,0)))),$E252,INDEX(RestNSAF!C$2:C$251,MATCH(RestNSA!$C252,RestNSAF!$A$2:$A$251,0))),NA())</f>
        <v>#N/A</v>
      </c>
      <c r="H252" s="25" t="e">
        <f>IFERROR(IF(AND(ISERROR($E253),ISERROR(INDEX(RestNSAF!D$2:D$251,MATCH(RestNSA!$C252,RestNSAF!$A$2:$A$251,0)))),$E252,INDEX(RestNSAF!D$2:D$251,MATCH(RestNSA!$C252,RestNSAF!$A$2:$A$251,0))),NA())</f>
        <v>#N/A</v>
      </c>
      <c r="I252" s="25" t="e">
        <f>IFERROR(IF(AND(ISERROR($E253),ISERROR(INDEX(RestNSAF!E$2:E$251,MATCH(RestNSA!$C252,RestNSAF!$A$2:$A$251,0)))),$E252,INDEX(RestNSAF!E$2:E$251,MATCH(RestNSA!$C252,RestNSAF!$A$2:$A$251,0))),NA())</f>
        <v>#N/A</v>
      </c>
      <c r="J252" s="25" t="e">
        <f>IFERROR(IF(AND(ISERROR($E253),ISERROR(INDEX(RestNSAF!F$2:F$251,MATCH(RestNSA!$C252,RestNSAF!$A$2:$A$251,0)))),$E252,INDEX(RestNSAF!F$2:F$251,MATCH(RestNSA!$C252,RestNSAF!$A$2:$A$251,0))),NA())</f>
        <v>#N/A</v>
      </c>
      <c r="V252" s="28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</row>
    <row r="253" spans="1:36" x14ac:dyDescent="0.25">
      <c r="A253" s="23">
        <f t="shared" si="15"/>
        <v>12</v>
      </c>
      <c r="B253" s="23">
        <f t="shared" si="16"/>
        <v>2012</v>
      </c>
      <c r="C253" s="23">
        <v>252</v>
      </c>
      <c r="D253" s="24">
        <v>41244</v>
      </c>
      <c r="E253" s="25">
        <f>IF(ISBLANK(table!H253),NA(),table!H253)</f>
        <v>45295</v>
      </c>
      <c r="F253" s="26" t="e">
        <f>IFERROR(IF(AND(ISERROR($E254),ISERROR(INDEX(RestNSAF!B$2:B$251,MATCH(RestNSA!$C253,RestNSAF!$A$2:$A$251,0)))),$E253,INDEX(RestNSAF!B$2:B$251,MATCH(RestNSA!$C253,RestNSAF!$A$2:$A$251,0))),NA())</f>
        <v>#N/A</v>
      </c>
      <c r="G253" s="25" t="e">
        <f>IFERROR(IF(AND(ISERROR($E254),ISERROR(INDEX(RestNSAF!C$2:C$251,MATCH(RestNSA!$C253,RestNSAF!$A$2:$A$251,0)))),$E253,INDEX(RestNSAF!C$2:C$251,MATCH(RestNSA!$C253,RestNSAF!$A$2:$A$251,0))),NA())</f>
        <v>#N/A</v>
      </c>
      <c r="H253" s="25" t="e">
        <f>IFERROR(IF(AND(ISERROR($E254),ISERROR(INDEX(RestNSAF!D$2:D$251,MATCH(RestNSA!$C253,RestNSAF!$A$2:$A$251,0)))),$E253,INDEX(RestNSAF!D$2:D$251,MATCH(RestNSA!$C253,RestNSAF!$A$2:$A$251,0))),NA())</f>
        <v>#N/A</v>
      </c>
      <c r="I253" s="25" t="e">
        <f>IFERROR(IF(AND(ISERROR($E254),ISERROR(INDEX(RestNSAF!E$2:E$251,MATCH(RestNSA!$C253,RestNSAF!$A$2:$A$251,0)))),$E253,INDEX(RestNSAF!E$2:E$251,MATCH(RestNSA!$C253,RestNSAF!$A$2:$A$251,0))),NA())</f>
        <v>#N/A</v>
      </c>
      <c r="J253" s="25" t="e">
        <f>IFERROR(IF(AND(ISERROR($E254),ISERROR(INDEX(RestNSAF!F$2:F$251,MATCH(RestNSA!$C253,RestNSAF!$A$2:$A$251,0)))),$E253,INDEX(RestNSAF!F$2:F$251,MATCH(RestNSA!$C253,RestNSAF!$A$2:$A$251,0))),NA())</f>
        <v>#N/A</v>
      </c>
      <c r="V253" s="28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</row>
    <row r="254" spans="1:36" x14ac:dyDescent="0.25">
      <c r="A254" s="23">
        <f t="shared" si="15"/>
        <v>1</v>
      </c>
      <c r="B254" s="23">
        <f t="shared" si="16"/>
        <v>2013</v>
      </c>
      <c r="C254" s="23">
        <v>253</v>
      </c>
      <c r="D254" s="24">
        <v>41275</v>
      </c>
      <c r="E254" s="25">
        <f>IF(ISBLANK(table!H254),NA(),table!H254)</f>
        <v>41802</v>
      </c>
      <c r="F254" s="26" t="e">
        <f>IFERROR(IF(AND(ISERROR($E255),ISERROR(INDEX(RestNSAF!B$2:B$251,MATCH(RestNSA!$C254,RestNSAF!$A$2:$A$251,0)))),$E254,INDEX(RestNSAF!B$2:B$251,MATCH(RestNSA!$C254,RestNSAF!$A$2:$A$251,0))),NA())</f>
        <v>#N/A</v>
      </c>
      <c r="G254" s="25" t="e">
        <f>IFERROR(IF(AND(ISERROR($E255),ISERROR(INDEX(RestNSAF!C$2:C$251,MATCH(RestNSA!$C254,RestNSAF!$A$2:$A$251,0)))),$E254,INDEX(RestNSAF!C$2:C$251,MATCH(RestNSA!$C254,RestNSAF!$A$2:$A$251,0))),NA())</f>
        <v>#N/A</v>
      </c>
      <c r="H254" s="25" t="e">
        <f>IFERROR(IF(AND(ISERROR($E255),ISERROR(INDEX(RestNSAF!D$2:D$251,MATCH(RestNSA!$C254,RestNSAF!$A$2:$A$251,0)))),$E254,INDEX(RestNSAF!D$2:D$251,MATCH(RestNSA!$C254,RestNSAF!$A$2:$A$251,0))),NA())</f>
        <v>#N/A</v>
      </c>
      <c r="I254" s="25" t="e">
        <f>IFERROR(IF(AND(ISERROR($E255),ISERROR(INDEX(RestNSAF!E$2:E$251,MATCH(RestNSA!$C254,RestNSAF!$A$2:$A$251,0)))),$E254,INDEX(RestNSAF!E$2:E$251,MATCH(RestNSA!$C254,RestNSAF!$A$2:$A$251,0))),NA())</f>
        <v>#N/A</v>
      </c>
      <c r="J254" s="25" t="e">
        <f>IFERROR(IF(AND(ISERROR($E255),ISERROR(INDEX(RestNSAF!F$2:F$251,MATCH(RestNSA!$C254,RestNSAF!$A$2:$A$251,0)))),$E254,INDEX(RestNSAF!F$2:F$251,MATCH(RestNSA!$C254,RestNSAF!$A$2:$A$251,0))),NA())</f>
        <v>#N/A</v>
      </c>
      <c r="V254" s="28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</row>
    <row r="255" spans="1:36" x14ac:dyDescent="0.25">
      <c r="A255" s="23">
        <f t="shared" si="15"/>
        <v>2</v>
      </c>
      <c r="B255" s="23">
        <f t="shared" si="16"/>
        <v>2013</v>
      </c>
      <c r="C255" s="23">
        <v>254</v>
      </c>
      <c r="D255" s="24">
        <v>41306</v>
      </c>
      <c r="E255" s="25">
        <f>IF(ISBLANK(table!H255),NA(),table!H255)</f>
        <v>41503</v>
      </c>
      <c r="F255" s="26" t="e">
        <f>IFERROR(IF(AND(ISERROR($E256),ISERROR(INDEX(RestNSAF!B$2:B$251,MATCH(RestNSA!$C255,RestNSAF!$A$2:$A$251,0)))),$E255,INDEX(RestNSAF!B$2:B$251,MATCH(RestNSA!$C255,RestNSAF!$A$2:$A$251,0))),NA())</f>
        <v>#N/A</v>
      </c>
      <c r="G255" s="25" t="e">
        <f>IFERROR(IF(AND(ISERROR($E256),ISERROR(INDEX(RestNSAF!C$2:C$251,MATCH(RestNSA!$C255,RestNSAF!$A$2:$A$251,0)))),$E255,INDEX(RestNSAF!C$2:C$251,MATCH(RestNSA!$C255,RestNSAF!$A$2:$A$251,0))),NA())</f>
        <v>#N/A</v>
      </c>
      <c r="H255" s="25" t="e">
        <f>IFERROR(IF(AND(ISERROR($E256),ISERROR(INDEX(RestNSAF!D$2:D$251,MATCH(RestNSA!$C255,RestNSAF!$A$2:$A$251,0)))),$E255,INDEX(RestNSAF!D$2:D$251,MATCH(RestNSA!$C255,RestNSAF!$A$2:$A$251,0))),NA())</f>
        <v>#N/A</v>
      </c>
      <c r="I255" s="25" t="e">
        <f>IFERROR(IF(AND(ISERROR($E256),ISERROR(INDEX(RestNSAF!E$2:E$251,MATCH(RestNSA!$C255,RestNSAF!$A$2:$A$251,0)))),$E255,INDEX(RestNSAF!E$2:E$251,MATCH(RestNSA!$C255,RestNSAF!$A$2:$A$251,0))),NA())</f>
        <v>#N/A</v>
      </c>
      <c r="J255" s="25" t="e">
        <f>IFERROR(IF(AND(ISERROR($E256),ISERROR(INDEX(RestNSAF!F$2:F$251,MATCH(RestNSA!$C255,RestNSAF!$A$2:$A$251,0)))),$E255,INDEX(RestNSAF!F$2:F$251,MATCH(RestNSA!$C255,RestNSAF!$A$2:$A$251,0))),NA())</f>
        <v>#N/A</v>
      </c>
      <c r="V255" s="28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</row>
    <row r="256" spans="1:36" x14ac:dyDescent="0.25">
      <c r="A256" s="23">
        <f t="shared" si="15"/>
        <v>3</v>
      </c>
      <c r="B256" s="23">
        <f t="shared" si="16"/>
        <v>2013</v>
      </c>
      <c r="C256" s="23">
        <v>255</v>
      </c>
      <c r="D256" s="24">
        <v>41334</v>
      </c>
      <c r="E256" s="25">
        <f>IF(ISBLANK(table!H256),NA(),table!H256)</f>
        <v>47577</v>
      </c>
      <c r="F256" s="26" t="e">
        <f>IFERROR(IF(AND(ISERROR($E257),ISERROR(INDEX(RestNSAF!B$2:B$251,MATCH(RestNSA!$C256,RestNSAF!$A$2:$A$251,0)))),$E256,INDEX(RestNSAF!B$2:B$251,MATCH(RestNSA!$C256,RestNSAF!$A$2:$A$251,0))),NA())</f>
        <v>#N/A</v>
      </c>
      <c r="G256" s="25" t="e">
        <f>IFERROR(IF(AND(ISERROR($E257),ISERROR(INDEX(RestNSAF!C$2:C$251,MATCH(RestNSA!$C256,RestNSAF!$A$2:$A$251,0)))),$E256,INDEX(RestNSAF!C$2:C$251,MATCH(RestNSA!$C256,RestNSAF!$A$2:$A$251,0))),NA())</f>
        <v>#N/A</v>
      </c>
      <c r="H256" s="25" t="e">
        <f>IFERROR(IF(AND(ISERROR($E257),ISERROR(INDEX(RestNSAF!D$2:D$251,MATCH(RestNSA!$C256,RestNSAF!$A$2:$A$251,0)))),$E256,INDEX(RestNSAF!D$2:D$251,MATCH(RestNSA!$C256,RestNSAF!$A$2:$A$251,0))),NA())</f>
        <v>#N/A</v>
      </c>
      <c r="I256" s="25" t="e">
        <f>IFERROR(IF(AND(ISERROR($E257),ISERROR(INDEX(RestNSAF!E$2:E$251,MATCH(RestNSA!$C256,RestNSAF!$A$2:$A$251,0)))),$E256,INDEX(RestNSAF!E$2:E$251,MATCH(RestNSA!$C256,RestNSAF!$A$2:$A$251,0))),NA())</f>
        <v>#N/A</v>
      </c>
      <c r="J256" s="25" t="e">
        <f>IFERROR(IF(AND(ISERROR($E257),ISERROR(INDEX(RestNSAF!F$2:F$251,MATCH(RestNSA!$C256,RestNSAF!$A$2:$A$251,0)))),$E256,INDEX(RestNSAF!F$2:F$251,MATCH(RestNSA!$C256,RestNSAF!$A$2:$A$251,0))),NA())</f>
        <v>#N/A</v>
      </c>
      <c r="V256" s="28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</row>
    <row r="257" spans="1:36" x14ac:dyDescent="0.25">
      <c r="A257" s="23">
        <f t="shared" si="15"/>
        <v>4</v>
      </c>
      <c r="B257" s="23">
        <f t="shared" si="16"/>
        <v>2013</v>
      </c>
      <c r="C257" s="23">
        <v>256</v>
      </c>
      <c r="D257" s="24">
        <v>41365</v>
      </c>
      <c r="E257" s="25">
        <f>IF(ISBLANK(table!H257),NA(),table!H257)</f>
        <v>45575</v>
      </c>
      <c r="F257" s="26" t="e">
        <f>IFERROR(IF(AND(ISERROR($E258),ISERROR(INDEX(RestNSAF!B$2:B$251,MATCH(RestNSA!$C257,RestNSAF!$A$2:$A$251,0)))),$E257,INDEX(RestNSAF!B$2:B$251,MATCH(RestNSA!$C257,RestNSAF!$A$2:$A$251,0))),NA())</f>
        <v>#N/A</v>
      </c>
      <c r="G257" s="25" t="e">
        <f>IFERROR(IF(AND(ISERROR($E258),ISERROR(INDEX(RestNSAF!C$2:C$251,MATCH(RestNSA!$C257,RestNSAF!$A$2:$A$251,0)))),$E257,INDEX(RestNSAF!C$2:C$251,MATCH(RestNSA!$C257,RestNSAF!$A$2:$A$251,0))),NA())</f>
        <v>#N/A</v>
      </c>
      <c r="H257" s="25" t="e">
        <f>IFERROR(IF(AND(ISERROR($E258),ISERROR(INDEX(RestNSAF!D$2:D$251,MATCH(RestNSA!$C257,RestNSAF!$A$2:$A$251,0)))),$E257,INDEX(RestNSAF!D$2:D$251,MATCH(RestNSA!$C257,RestNSAF!$A$2:$A$251,0))),NA())</f>
        <v>#N/A</v>
      </c>
      <c r="I257" s="25" t="e">
        <f>IFERROR(IF(AND(ISERROR($E258),ISERROR(INDEX(RestNSAF!E$2:E$251,MATCH(RestNSA!$C257,RestNSAF!$A$2:$A$251,0)))),$E257,INDEX(RestNSAF!E$2:E$251,MATCH(RestNSA!$C257,RestNSAF!$A$2:$A$251,0))),NA())</f>
        <v>#N/A</v>
      </c>
      <c r="J257" s="25" t="e">
        <f>IFERROR(IF(AND(ISERROR($E258),ISERROR(INDEX(RestNSAF!F$2:F$251,MATCH(RestNSA!$C257,RestNSAF!$A$2:$A$251,0)))),$E257,INDEX(RestNSAF!F$2:F$251,MATCH(RestNSA!$C257,RestNSAF!$A$2:$A$251,0))),NA())</f>
        <v>#N/A</v>
      </c>
      <c r="V257" s="28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</row>
    <row r="258" spans="1:36" x14ac:dyDescent="0.25">
      <c r="A258" s="23">
        <f t="shared" si="15"/>
        <v>5</v>
      </c>
      <c r="B258" s="23">
        <f t="shared" si="16"/>
        <v>2013</v>
      </c>
      <c r="C258" s="23">
        <v>257</v>
      </c>
      <c r="D258" s="24">
        <v>41395</v>
      </c>
      <c r="E258" s="25">
        <f>IF(ISBLANK(table!H258),NA(),table!H258)</f>
        <v>47507</v>
      </c>
      <c r="F258" s="26" t="e">
        <f>IFERROR(IF(AND(ISERROR($E259),ISERROR(INDEX(RestNSAF!B$2:B$251,MATCH(RestNSA!$C258,RestNSAF!$A$2:$A$251,0)))),$E258,INDEX(RestNSAF!B$2:B$251,MATCH(RestNSA!$C258,RestNSAF!$A$2:$A$251,0))),NA())</f>
        <v>#N/A</v>
      </c>
      <c r="G258" s="25" t="e">
        <f>IFERROR(IF(AND(ISERROR($E259),ISERROR(INDEX(RestNSAF!C$2:C$251,MATCH(RestNSA!$C258,RestNSAF!$A$2:$A$251,0)))),$E258,INDEX(RestNSAF!C$2:C$251,MATCH(RestNSA!$C258,RestNSAF!$A$2:$A$251,0))),NA())</f>
        <v>#N/A</v>
      </c>
      <c r="H258" s="25" t="e">
        <f>IFERROR(IF(AND(ISERROR($E259),ISERROR(INDEX(RestNSAF!D$2:D$251,MATCH(RestNSA!$C258,RestNSAF!$A$2:$A$251,0)))),$E258,INDEX(RestNSAF!D$2:D$251,MATCH(RestNSA!$C258,RestNSAF!$A$2:$A$251,0))),NA())</f>
        <v>#N/A</v>
      </c>
      <c r="I258" s="25" t="e">
        <f>IFERROR(IF(AND(ISERROR($E259),ISERROR(INDEX(RestNSAF!E$2:E$251,MATCH(RestNSA!$C258,RestNSAF!$A$2:$A$251,0)))),$E258,INDEX(RestNSAF!E$2:E$251,MATCH(RestNSA!$C258,RestNSAF!$A$2:$A$251,0))),NA())</f>
        <v>#N/A</v>
      </c>
      <c r="J258" s="25" t="e">
        <f>IFERROR(IF(AND(ISERROR($E259),ISERROR(INDEX(RestNSAF!F$2:F$251,MATCH(RestNSA!$C258,RestNSAF!$A$2:$A$251,0)))),$E258,INDEX(RestNSAF!F$2:F$251,MATCH(RestNSA!$C258,RestNSAF!$A$2:$A$251,0))),NA())</f>
        <v>#N/A</v>
      </c>
      <c r="V258" s="28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</row>
    <row r="259" spans="1:36" x14ac:dyDescent="0.25">
      <c r="A259" s="23">
        <f t="shared" ref="A259:A322" si="17">MONTH(D259)</f>
        <v>6</v>
      </c>
      <c r="B259" s="23">
        <f t="shared" ref="B259:B322" si="18">YEAR(D259)</f>
        <v>2013</v>
      </c>
      <c r="C259" s="23">
        <v>258</v>
      </c>
      <c r="D259" s="24">
        <v>41426</v>
      </c>
      <c r="E259" s="25">
        <f>IF(ISBLANK(table!H259),NA(),table!H259)</f>
        <v>45463</v>
      </c>
      <c r="F259" s="26" t="e">
        <f>IFERROR(IF(AND(ISERROR($E260),ISERROR(INDEX(RestNSAF!B$2:B$251,MATCH(RestNSA!$C259,RestNSAF!$A$2:$A$251,0)))),$E259,INDEX(RestNSAF!B$2:B$251,MATCH(RestNSA!$C259,RestNSAF!$A$2:$A$251,0))),NA())</f>
        <v>#N/A</v>
      </c>
      <c r="G259" s="25" t="e">
        <f>IFERROR(IF(AND(ISERROR($E260),ISERROR(INDEX(RestNSAF!C$2:C$251,MATCH(RestNSA!$C259,RestNSAF!$A$2:$A$251,0)))),$E259,INDEX(RestNSAF!C$2:C$251,MATCH(RestNSA!$C259,RestNSAF!$A$2:$A$251,0))),NA())</f>
        <v>#N/A</v>
      </c>
      <c r="H259" s="25" t="e">
        <f>IFERROR(IF(AND(ISERROR($E260),ISERROR(INDEX(RestNSAF!D$2:D$251,MATCH(RestNSA!$C259,RestNSAF!$A$2:$A$251,0)))),$E259,INDEX(RestNSAF!D$2:D$251,MATCH(RestNSA!$C259,RestNSAF!$A$2:$A$251,0))),NA())</f>
        <v>#N/A</v>
      </c>
      <c r="I259" s="25" t="e">
        <f>IFERROR(IF(AND(ISERROR($E260),ISERROR(INDEX(RestNSAF!E$2:E$251,MATCH(RestNSA!$C259,RestNSAF!$A$2:$A$251,0)))),$E259,INDEX(RestNSAF!E$2:E$251,MATCH(RestNSA!$C259,RestNSAF!$A$2:$A$251,0))),NA())</f>
        <v>#N/A</v>
      </c>
      <c r="J259" s="25" t="e">
        <f>IFERROR(IF(AND(ISERROR($E260),ISERROR(INDEX(RestNSAF!F$2:F$251,MATCH(RestNSA!$C259,RestNSAF!$A$2:$A$251,0)))),$E259,INDEX(RestNSAF!F$2:F$251,MATCH(RestNSA!$C259,RestNSAF!$A$2:$A$251,0))),NA())</f>
        <v>#N/A</v>
      </c>
      <c r="V259" s="28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</row>
    <row r="260" spans="1:36" x14ac:dyDescent="0.25">
      <c r="A260" s="23">
        <f t="shared" si="17"/>
        <v>7</v>
      </c>
      <c r="B260" s="23">
        <f t="shared" si="18"/>
        <v>2013</v>
      </c>
      <c r="C260" s="23">
        <v>259</v>
      </c>
      <c r="D260" s="24">
        <v>41456</v>
      </c>
      <c r="E260" s="25">
        <f>IF(ISBLANK(table!H260),NA(),table!H260)</f>
        <v>45504</v>
      </c>
      <c r="F260" s="26" t="e">
        <f>IFERROR(IF(AND(ISERROR($E261),ISERROR(INDEX(RestNSAF!B$2:B$251,MATCH(RestNSA!$C260,RestNSAF!$A$2:$A$251,0)))),$E260,INDEX(RestNSAF!B$2:B$251,MATCH(RestNSA!$C260,RestNSAF!$A$2:$A$251,0))),NA())</f>
        <v>#N/A</v>
      </c>
      <c r="G260" s="25" t="e">
        <f>IFERROR(IF(AND(ISERROR($E261),ISERROR(INDEX(RestNSAF!C$2:C$251,MATCH(RestNSA!$C260,RestNSAF!$A$2:$A$251,0)))),$E260,INDEX(RestNSAF!C$2:C$251,MATCH(RestNSA!$C260,RestNSAF!$A$2:$A$251,0))),NA())</f>
        <v>#N/A</v>
      </c>
      <c r="H260" s="25" t="e">
        <f>IFERROR(IF(AND(ISERROR($E261),ISERROR(INDEX(RestNSAF!D$2:D$251,MATCH(RestNSA!$C260,RestNSAF!$A$2:$A$251,0)))),$E260,INDEX(RestNSAF!D$2:D$251,MATCH(RestNSA!$C260,RestNSAF!$A$2:$A$251,0))),NA())</f>
        <v>#N/A</v>
      </c>
      <c r="I260" s="25" t="e">
        <f>IFERROR(IF(AND(ISERROR($E261),ISERROR(INDEX(RestNSAF!E$2:E$251,MATCH(RestNSA!$C260,RestNSAF!$A$2:$A$251,0)))),$E260,INDEX(RestNSAF!E$2:E$251,MATCH(RestNSA!$C260,RestNSAF!$A$2:$A$251,0))),NA())</f>
        <v>#N/A</v>
      </c>
      <c r="J260" s="25" t="e">
        <f>IFERROR(IF(AND(ISERROR($E261),ISERROR(INDEX(RestNSAF!F$2:F$251,MATCH(RestNSA!$C260,RestNSAF!$A$2:$A$251,0)))),$E260,INDEX(RestNSAF!F$2:F$251,MATCH(RestNSA!$C260,RestNSAF!$A$2:$A$251,0))),NA())</f>
        <v>#N/A</v>
      </c>
      <c r="V260" s="28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</row>
    <row r="261" spans="1:36" x14ac:dyDescent="0.25">
      <c r="A261" s="23">
        <f t="shared" si="17"/>
        <v>8</v>
      </c>
      <c r="B261" s="23">
        <f t="shared" si="18"/>
        <v>2013</v>
      </c>
      <c r="C261" s="23">
        <v>260</v>
      </c>
      <c r="D261" s="24">
        <v>41487</v>
      </c>
      <c r="E261" s="25">
        <f>IF(ISBLANK(table!H261),NA(),table!H261)</f>
        <v>46917</v>
      </c>
      <c r="F261" s="26" t="e">
        <f>IFERROR(IF(AND(ISERROR($E262),ISERROR(INDEX(RestNSAF!B$2:B$251,MATCH(RestNSA!$C261,RestNSAF!$A$2:$A$251,0)))),$E261,INDEX(RestNSAF!B$2:B$251,MATCH(RestNSA!$C261,RestNSAF!$A$2:$A$251,0))),NA())</f>
        <v>#N/A</v>
      </c>
      <c r="G261" s="25" t="e">
        <f>IFERROR(IF(AND(ISERROR($E262),ISERROR(INDEX(RestNSAF!C$2:C$251,MATCH(RestNSA!$C261,RestNSAF!$A$2:$A$251,0)))),$E261,INDEX(RestNSAF!C$2:C$251,MATCH(RestNSA!$C261,RestNSAF!$A$2:$A$251,0))),NA())</f>
        <v>#N/A</v>
      </c>
      <c r="H261" s="25" t="e">
        <f>IFERROR(IF(AND(ISERROR($E262),ISERROR(INDEX(RestNSAF!D$2:D$251,MATCH(RestNSA!$C261,RestNSAF!$A$2:$A$251,0)))),$E261,INDEX(RestNSAF!D$2:D$251,MATCH(RestNSA!$C261,RestNSAF!$A$2:$A$251,0))),NA())</f>
        <v>#N/A</v>
      </c>
      <c r="I261" s="25" t="e">
        <f>IFERROR(IF(AND(ISERROR($E262),ISERROR(INDEX(RestNSAF!E$2:E$251,MATCH(RestNSA!$C261,RestNSAF!$A$2:$A$251,0)))),$E261,INDEX(RestNSAF!E$2:E$251,MATCH(RestNSA!$C261,RestNSAF!$A$2:$A$251,0))),NA())</f>
        <v>#N/A</v>
      </c>
      <c r="J261" s="25" t="e">
        <f>IFERROR(IF(AND(ISERROR($E262),ISERROR(INDEX(RestNSAF!F$2:F$251,MATCH(RestNSA!$C261,RestNSAF!$A$2:$A$251,0)))),$E261,INDEX(RestNSAF!F$2:F$251,MATCH(RestNSA!$C261,RestNSAF!$A$2:$A$251,0))),NA())</f>
        <v>#N/A</v>
      </c>
      <c r="V261" s="28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</row>
    <row r="262" spans="1:36" x14ac:dyDescent="0.25">
      <c r="A262" s="23">
        <f t="shared" si="17"/>
        <v>9</v>
      </c>
      <c r="B262" s="23">
        <f t="shared" si="18"/>
        <v>2013</v>
      </c>
      <c r="C262" s="23">
        <v>261</v>
      </c>
      <c r="D262" s="24">
        <v>41518</v>
      </c>
      <c r="E262" s="25">
        <f>IF(ISBLANK(table!H262),NA(),table!H262)</f>
        <v>43668</v>
      </c>
      <c r="F262" s="26" t="e">
        <f>IFERROR(IF(AND(ISERROR($E263),ISERROR(INDEX(RestNSAF!B$2:B$251,MATCH(RestNSA!$C262,RestNSAF!$A$2:$A$251,0)))),$E262,INDEX(RestNSAF!B$2:B$251,MATCH(RestNSA!$C262,RestNSAF!$A$2:$A$251,0))),NA())</f>
        <v>#N/A</v>
      </c>
      <c r="G262" s="25" t="e">
        <f>IFERROR(IF(AND(ISERROR($E263),ISERROR(INDEX(RestNSAF!C$2:C$251,MATCH(RestNSA!$C262,RestNSAF!$A$2:$A$251,0)))),$E262,INDEX(RestNSAF!C$2:C$251,MATCH(RestNSA!$C262,RestNSAF!$A$2:$A$251,0))),NA())</f>
        <v>#N/A</v>
      </c>
      <c r="H262" s="25" t="e">
        <f>IFERROR(IF(AND(ISERROR($E263),ISERROR(INDEX(RestNSAF!D$2:D$251,MATCH(RestNSA!$C262,RestNSAF!$A$2:$A$251,0)))),$E262,INDEX(RestNSAF!D$2:D$251,MATCH(RestNSA!$C262,RestNSAF!$A$2:$A$251,0))),NA())</f>
        <v>#N/A</v>
      </c>
      <c r="I262" s="25" t="e">
        <f>IFERROR(IF(AND(ISERROR($E263),ISERROR(INDEX(RestNSAF!E$2:E$251,MATCH(RestNSA!$C262,RestNSAF!$A$2:$A$251,0)))),$E262,INDEX(RestNSAF!E$2:E$251,MATCH(RestNSA!$C262,RestNSAF!$A$2:$A$251,0))),NA())</f>
        <v>#N/A</v>
      </c>
      <c r="J262" s="25" t="e">
        <f>IFERROR(IF(AND(ISERROR($E263),ISERROR(INDEX(RestNSAF!F$2:F$251,MATCH(RestNSA!$C262,RestNSAF!$A$2:$A$251,0)))),$E262,INDEX(RestNSAF!F$2:F$251,MATCH(RestNSA!$C262,RestNSAF!$A$2:$A$251,0))),NA())</f>
        <v>#N/A</v>
      </c>
      <c r="V262" s="28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</row>
    <row r="263" spans="1:36" x14ac:dyDescent="0.25">
      <c r="A263" s="23">
        <f t="shared" si="17"/>
        <v>10</v>
      </c>
      <c r="B263" s="23">
        <f t="shared" si="18"/>
        <v>2013</v>
      </c>
      <c r="C263" s="23">
        <v>262</v>
      </c>
      <c r="D263" s="24">
        <v>41548</v>
      </c>
      <c r="E263" s="25">
        <f>IF(ISBLANK(table!H263),NA(),table!H263)</f>
        <v>46080</v>
      </c>
      <c r="F263" s="26" t="e">
        <f>IFERROR(IF(AND(ISERROR($E264),ISERROR(INDEX(RestNSAF!B$2:B$251,MATCH(RestNSA!$C263,RestNSAF!$A$2:$A$251,0)))),$E263,INDEX(RestNSAF!B$2:B$251,MATCH(RestNSA!$C263,RestNSAF!$A$2:$A$251,0))),NA())</f>
        <v>#N/A</v>
      </c>
      <c r="G263" s="25" t="e">
        <f>IFERROR(IF(AND(ISERROR($E264),ISERROR(INDEX(RestNSAF!C$2:C$251,MATCH(RestNSA!$C263,RestNSAF!$A$2:$A$251,0)))),$E263,INDEX(RestNSAF!C$2:C$251,MATCH(RestNSA!$C263,RestNSAF!$A$2:$A$251,0))),NA())</f>
        <v>#N/A</v>
      </c>
      <c r="H263" s="25" t="e">
        <f>IFERROR(IF(AND(ISERROR($E264),ISERROR(INDEX(RestNSAF!D$2:D$251,MATCH(RestNSA!$C263,RestNSAF!$A$2:$A$251,0)))),$E263,INDEX(RestNSAF!D$2:D$251,MATCH(RestNSA!$C263,RestNSAF!$A$2:$A$251,0))),NA())</f>
        <v>#N/A</v>
      </c>
      <c r="I263" s="25" t="e">
        <f>IFERROR(IF(AND(ISERROR($E264),ISERROR(INDEX(RestNSAF!E$2:E$251,MATCH(RestNSA!$C263,RestNSAF!$A$2:$A$251,0)))),$E263,INDEX(RestNSAF!E$2:E$251,MATCH(RestNSA!$C263,RestNSAF!$A$2:$A$251,0))),NA())</f>
        <v>#N/A</v>
      </c>
      <c r="J263" s="25" t="e">
        <f>IFERROR(IF(AND(ISERROR($E264),ISERROR(INDEX(RestNSAF!F$2:F$251,MATCH(RestNSA!$C263,RestNSAF!$A$2:$A$251,0)))),$E263,INDEX(RestNSAF!F$2:F$251,MATCH(RestNSA!$C263,RestNSAF!$A$2:$A$251,0))),NA())</f>
        <v>#N/A</v>
      </c>
      <c r="V263" s="28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</row>
    <row r="264" spans="1:36" x14ac:dyDescent="0.25">
      <c r="A264" s="23">
        <f t="shared" si="17"/>
        <v>11</v>
      </c>
      <c r="B264" s="23">
        <f t="shared" si="18"/>
        <v>2013</v>
      </c>
      <c r="C264" s="23">
        <v>263</v>
      </c>
      <c r="D264" s="24">
        <v>41579</v>
      </c>
      <c r="E264" s="25">
        <f>IF(ISBLANK(table!H264),NA(),table!H264)</f>
        <v>45299</v>
      </c>
      <c r="F264" s="26" t="e">
        <f>IFERROR(IF(AND(ISERROR($E265),ISERROR(INDEX(RestNSAF!B$2:B$251,MATCH(RestNSA!$C264,RestNSAF!$A$2:$A$251,0)))),$E264,INDEX(RestNSAF!B$2:B$251,MATCH(RestNSA!$C264,RestNSAF!$A$2:$A$251,0))),NA())</f>
        <v>#N/A</v>
      </c>
      <c r="G264" s="25" t="e">
        <f>IFERROR(IF(AND(ISERROR($E265),ISERROR(INDEX(RestNSAF!C$2:C$251,MATCH(RestNSA!$C264,RestNSAF!$A$2:$A$251,0)))),$E264,INDEX(RestNSAF!C$2:C$251,MATCH(RestNSA!$C264,RestNSAF!$A$2:$A$251,0))),NA())</f>
        <v>#N/A</v>
      </c>
      <c r="H264" s="25" t="e">
        <f>IFERROR(IF(AND(ISERROR($E265),ISERROR(INDEX(RestNSAF!D$2:D$251,MATCH(RestNSA!$C264,RestNSAF!$A$2:$A$251,0)))),$E264,INDEX(RestNSAF!D$2:D$251,MATCH(RestNSA!$C264,RestNSAF!$A$2:$A$251,0))),NA())</f>
        <v>#N/A</v>
      </c>
      <c r="I264" s="25" t="e">
        <f>IFERROR(IF(AND(ISERROR($E265),ISERROR(INDEX(RestNSAF!E$2:E$251,MATCH(RestNSA!$C264,RestNSAF!$A$2:$A$251,0)))),$E264,INDEX(RestNSAF!E$2:E$251,MATCH(RestNSA!$C264,RestNSAF!$A$2:$A$251,0))),NA())</f>
        <v>#N/A</v>
      </c>
      <c r="J264" s="25" t="e">
        <f>IFERROR(IF(AND(ISERROR($E265),ISERROR(INDEX(RestNSAF!F$2:F$251,MATCH(RestNSA!$C264,RestNSAF!$A$2:$A$251,0)))),$E264,INDEX(RestNSAF!F$2:F$251,MATCH(RestNSA!$C264,RestNSAF!$A$2:$A$251,0))),NA())</f>
        <v>#N/A</v>
      </c>
      <c r="V264" s="28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</row>
    <row r="265" spans="1:36" x14ac:dyDescent="0.25">
      <c r="A265" s="23">
        <f t="shared" si="17"/>
        <v>12</v>
      </c>
      <c r="B265" s="23">
        <f t="shared" si="18"/>
        <v>2013</v>
      </c>
      <c r="C265" s="23">
        <v>264</v>
      </c>
      <c r="D265" s="24">
        <v>41609</v>
      </c>
      <c r="E265" s="25">
        <f>IF(ISBLANK(table!H265),NA(),table!H265)</f>
        <v>46612</v>
      </c>
      <c r="F265" s="26" t="e">
        <f>IFERROR(IF(AND(ISERROR($E266),ISERROR(INDEX(RestNSAF!B$2:B$251,MATCH(RestNSA!$C265,RestNSAF!$A$2:$A$251,0)))),$E265,INDEX(RestNSAF!B$2:B$251,MATCH(RestNSA!$C265,RestNSAF!$A$2:$A$251,0))),NA())</f>
        <v>#N/A</v>
      </c>
      <c r="G265" s="25" t="e">
        <f>IFERROR(IF(AND(ISERROR($E266),ISERROR(INDEX(RestNSAF!C$2:C$251,MATCH(RestNSA!$C265,RestNSAF!$A$2:$A$251,0)))),$E265,INDEX(RestNSAF!C$2:C$251,MATCH(RestNSA!$C265,RestNSAF!$A$2:$A$251,0))),NA())</f>
        <v>#N/A</v>
      </c>
      <c r="H265" s="25" t="e">
        <f>IFERROR(IF(AND(ISERROR($E266),ISERROR(INDEX(RestNSAF!D$2:D$251,MATCH(RestNSA!$C265,RestNSAF!$A$2:$A$251,0)))),$E265,INDEX(RestNSAF!D$2:D$251,MATCH(RestNSA!$C265,RestNSAF!$A$2:$A$251,0))),NA())</f>
        <v>#N/A</v>
      </c>
      <c r="I265" s="25" t="e">
        <f>IFERROR(IF(AND(ISERROR($E266),ISERROR(INDEX(RestNSAF!E$2:E$251,MATCH(RestNSA!$C265,RestNSAF!$A$2:$A$251,0)))),$E265,INDEX(RestNSAF!E$2:E$251,MATCH(RestNSA!$C265,RestNSAF!$A$2:$A$251,0))),NA())</f>
        <v>#N/A</v>
      </c>
      <c r="J265" s="25" t="e">
        <f>IFERROR(IF(AND(ISERROR($E266),ISERROR(INDEX(RestNSAF!F$2:F$251,MATCH(RestNSA!$C265,RestNSAF!$A$2:$A$251,0)))),$E265,INDEX(RestNSAF!F$2:F$251,MATCH(RestNSA!$C265,RestNSAF!$A$2:$A$251,0))),NA())</f>
        <v>#N/A</v>
      </c>
      <c r="V265" s="28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</row>
    <row r="266" spans="1:36" x14ac:dyDescent="0.25">
      <c r="A266" s="23">
        <f t="shared" si="17"/>
        <v>1</v>
      </c>
      <c r="B266" s="23">
        <f t="shared" si="18"/>
        <v>2014</v>
      </c>
      <c r="C266" s="23">
        <v>265</v>
      </c>
      <c r="D266" s="24">
        <v>41640</v>
      </c>
      <c r="E266" s="25">
        <f>IF(ISBLANK(table!H266),NA(),table!H266)</f>
        <v>42933</v>
      </c>
      <c r="F266" s="26" t="e">
        <f>IFERROR(IF(AND(ISERROR($E267),ISERROR(INDEX(RestNSAF!B$2:B$251,MATCH(RestNSA!$C266,RestNSAF!$A$2:$A$251,0)))),$E266,INDEX(RestNSAF!B$2:B$251,MATCH(RestNSA!$C266,RestNSAF!$A$2:$A$251,0))),NA())</f>
        <v>#N/A</v>
      </c>
      <c r="G266" s="25" t="e">
        <f>IFERROR(IF(AND(ISERROR($E267),ISERROR(INDEX(RestNSAF!C$2:C$251,MATCH(RestNSA!$C266,RestNSAF!$A$2:$A$251,0)))),$E266,INDEX(RestNSAF!C$2:C$251,MATCH(RestNSA!$C266,RestNSAF!$A$2:$A$251,0))),NA())</f>
        <v>#N/A</v>
      </c>
      <c r="H266" s="25" t="e">
        <f>IFERROR(IF(AND(ISERROR($E267),ISERROR(INDEX(RestNSAF!D$2:D$251,MATCH(RestNSA!$C266,RestNSAF!$A$2:$A$251,0)))),$E266,INDEX(RestNSAF!D$2:D$251,MATCH(RestNSA!$C266,RestNSAF!$A$2:$A$251,0))),NA())</f>
        <v>#N/A</v>
      </c>
      <c r="I266" s="25" t="e">
        <f>IFERROR(IF(AND(ISERROR($E267),ISERROR(INDEX(RestNSAF!E$2:E$251,MATCH(RestNSA!$C266,RestNSAF!$A$2:$A$251,0)))),$E266,INDEX(RestNSAF!E$2:E$251,MATCH(RestNSA!$C266,RestNSAF!$A$2:$A$251,0))),NA())</f>
        <v>#N/A</v>
      </c>
      <c r="J266" s="25" t="e">
        <f>IFERROR(IF(AND(ISERROR($E267),ISERROR(INDEX(RestNSAF!F$2:F$251,MATCH(RestNSA!$C266,RestNSAF!$A$2:$A$251,0)))),$E266,INDEX(RestNSAF!F$2:F$251,MATCH(RestNSA!$C266,RestNSAF!$A$2:$A$251,0))),NA())</f>
        <v>#N/A</v>
      </c>
      <c r="V266" s="28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</row>
    <row r="267" spans="1:36" x14ac:dyDescent="0.25">
      <c r="A267" s="23">
        <f t="shared" si="17"/>
        <v>2</v>
      </c>
      <c r="B267" s="23">
        <f t="shared" si="18"/>
        <v>2014</v>
      </c>
      <c r="C267" s="23">
        <v>266</v>
      </c>
      <c r="D267" s="24">
        <v>41671</v>
      </c>
      <c r="E267" s="25">
        <f>IF(ISBLANK(table!H267),NA(),table!H267)</f>
        <v>42898</v>
      </c>
      <c r="F267" s="26" t="e">
        <f>IFERROR(IF(AND(ISERROR($E268),ISERROR(INDEX(RestNSAF!B$2:B$251,MATCH(RestNSA!$C267,RestNSAF!$A$2:$A$251,0)))),$E267,INDEX(RestNSAF!B$2:B$251,MATCH(RestNSA!$C267,RestNSAF!$A$2:$A$251,0))),NA())</f>
        <v>#N/A</v>
      </c>
      <c r="G267" s="25" t="e">
        <f>IFERROR(IF(AND(ISERROR($E268),ISERROR(INDEX(RestNSAF!C$2:C$251,MATCH(RestNSA!$C267,RestNSAF!$A$2:$A$251,0)))),$E267,INDEX(RestNSAF!C$2:C$251,MATCH(RestNSA!$C267,RestNSAF!$A$2:$A$251,0))),NA())</f>
        <v>#N/A</v>
      </c>
      <c r="H267" s="25" t="e">
        <f>IFERROR(IF(AND(ISERROR($E268),ISERROR(INDEX(RestNSAF!D$2:D$251,MATCH(RestNSA!$C267,RestNSAF!$A$2:$A$251,0)))),$E267,INDEX(RestNSAF!D$2:D$251,MATCH(RestNSA!$C267,RestNSAF!$A$2:$A$251,0))),NA())</f>
        <v>#N/A</v>
      </c>
      <c r="I267" s="25" t="e">
        <f>IFERROR(IF(AND(ISERROR($E268),ISERROR(INDEX(RestNSAF!E$2:E$251,MATCH(RestNSA!$C267,RestNSAF!$A$2:$A$251,0)))),$E267,INDEX(RestNSAF!E$2:E$251,MATCH(RestNSA!$C267,RestNSAF!$A$2:$A$251,0))),NA())</f>
        <v>#N/A</v>
      </c>
      <c r="J267" s="25" t="e">
        <f>IFERROR(IF(AND(ISERROR($E268),ISERROR(INDEX(RestNSAF!F$2:F$251,MATCH(RestNSA!$C267,RestNSAF!$A$2:$A$251,0)))),$E267,INDEX(RestNSAF!F$2:F$251,MATCH(RestNSA!$C267,RestNSAF!$A$2:$A$251,0))),NA())</f>
        <v>#N/A</v>
      </c>
      <c r="V267" s="28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</row>
    <row r="268" spans="1:36" x14ac:dyDescent="0.25">
      <c r="A268" s="23">
        <f t="shared" si="17"/>
        <v>3</v>
      </c>
      <c r="B268" s="23">
        <f t="shared" si="18"/>
        <v>2014</v>
      </c>
      <c r="C268" s="23">
        <v>267</v>
      </c>
      <c r="D268" s="24">
        <v>41699</v>
      </c>
      <c r="E268" s="25">
        <f>IF(ISBLANK(table!H268),NA(),table!H268)</f>
        <v>49417</v>
      </c>
      <c r="F268" s="26" t="e">
        <f>IFERROR(IF(AND(ISERROR($E269),ISERROR(INDEX(RestNSAF!B$2:B$251,MATCH(RestNSA!$C268,RestNSAF!$A$2:$A$251,0)))),$E268,INDEX(RestNSAF!B$2:B$251,MATCH(RestNSA!$C268,RestNSAF!$A$2:$A$251,0))),NA())</f>
        <v>#N/A</v>
      </c>
      <c r="G268" s="25" t="e">
        <f>IFERROR(IF(AND(ISERROR($E269),ISERROR(INDEX(RestNSAF!C$2:C$251,MATCH(RestNSA!$C268,RestNSAF!$A$2:$A$251,0)))),$E268,INDEX(RestNSAF!C$2:C$251,MATCH(RestNSA!$C268,RestNSAF!$A$2:$A$251,0))),NA())</f>
        <v>#N/A</v>
      </c>
      <c r="H268" s="25" t="e">
        <f>IFERROR(IF(AND(ISERROR($E269),ISERROR(INDEX(RestNSAF!D$2:D$251,MATCH(RestNSA!$C268,RestNSAF!$A$2:$A$251,0)))),$E268,INDEX(RestNSAF!D$2:D$251,MATCH(RestNSA!$C268,RestNSAF!$A$2:$A$251,0))),NA())</f>
        <v>#N/A</v>
      </c>
      <c r="I268" s="25" t="e">
        <f>IFERROR(IF(AND(ISERROR($E269),ISERROR(INDEX(RestNSAF!E$2:E$251,MATCH(RestNSA!$C268,RestNSAF!$A$2:$A$251,0)))),$E268,INDEX(RestNSAF!E$2:E$251,MATCH(RestNSA!$C268,RestNSAF!$A$2:$A$251,0))),NA())</f>
        <v>#N/A</v>
      </c>
      <c r="J268" s="25" t="e">
        <f>IFERROR(IF(AND(ISERROR($E269),ISERROR(INDEX(RestNSAF!F$2:F$251,MATCH(RestNSA!$C268,RestNSAF!$A$2:$A$251,0)))),$E268,INDEX(RestNSAF!F$2:F$251,MATCH(RestNSA!$C268,RestNSAF!$A$2:$A$251,0))),NA())</f>
        <v>#N/A</v>
      </c>
      <c r="V268" s="28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</row>
    <row r="269" spans="1:36" x14ac:dyDescent="0.25">
      <c r="A269" s="23">
        <f t="shared" si="17"/>
        <v>4</v>
      </c>
      <c r="B269" s="23">
        <f t="shared" si="18"/>
        <v>2014</v>
      </c>
      <c r="C269" s="23">
        <v>268</v>
      </c>
      <c r="D269" s="24">
        <v>41730</v>
      </c>
      <c r="E269" s="25">
        <f>IF(ISBLANK(table!H269),NA(),table!H269)</f>
        <v>47707</v>
      </c>
      <c r="F269" s="26" t="e">
        <f>IFERROR(IF(AND(ISERROR($E270),ISERROR(INDEX(RestNSAF!B$2:B$251,MATCH(RestNSA!$C269,RestNSAF!$A$2:$A$251,0)))),$E269,INDEX(RestNSAF!B$2:B$251,MATCH(RestNSA!$C269,RestNSAF!$A$2:$A$251,0))),NA())</f>
        <v>#N/A</v>
      </c>
      <c r="G269" s="25" t="e">
        <f>IFERROR(IF(AND(ISERROR($E270),ISERROR(INDEX(RestNSAF!C$2:C$251,MATCH(RestNSA!$C269,RestNSAF!$A$2:$A$251,0)))),$E269,INDEX(RestNSAF!C$2:C$251,MATCH(RestNSA!$C269,RestNSAF!$A$2:$A$251,0))),NA())</f>
        <v>#N/A</v>
      </c>
      <c r="H269" s="25" t="e">
        <f>IFERROR(IF(AND(ISERROR($E270),ISERROR(INDEX(RestNSAF!D$2:D$251,MATCH(RestNSA!$C269,RestNSAF!$A$2:$A$251,0)))),$E269,INDEX(RestNSAF!D$2:D$251,MATCH(RestNSA!$C269,RestNSAF!$A$2:$A$251,0))),NA())</f>
        <v>#N/A</v>
      </c>
      <c r="I269" s="25" t="e">
        <f>IFERROR(IF(AND(ISERROR($E270),ISERROR(INDEX(RestNSAF!E$2:E$251,MATCH(RestNSA!$C269,RestNSAF!$A$2:$A$251,0)))),$E269,INDEX(RestNSAF!E$2:E$251,MATCH(RestNSA!$C269,RestNSAF!$A$2:$A$251,0))),NA())</f>
        <v>#N/A</v>
      </c>
      <c r="J269" s="25" t="e">
        <f>IFERROR(IF(AND(ISERROR($E270),ISERROR(INDEX(RestNSAF!F$2:F$251,MATCH(RestNSA!$C269,RestNSAF!$A$2:$A$251,0)))),$E269,INDEX(RestNSAF!F$2:F$251,MATCH(RestNSA!$C269,RestNSAF!$A$2:$A$251,0))),NA())</f>
        <v>#N/A</v>
      </c>
      <c r="V269" s="28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</row>
    <row r="270" spans="1:36" x14ac:dyDescent="0.25">
      <c r="A270" s="23">
        <f t="shared" si="17"/>
        <v>5</v>
      </c>
      <c r="B270" s="23">
        <f t="shared" si="18"/>
        <v>2014</v>
      </c>
      <c r="C270" s="23">
        <v>269</v>
      </c>
      <c r="D270" s="24">
        <v>41760</v>
      </c>
      <c r="E270" s="25">
        <f>IF(ISBLANK(table!H270),NA(),table!H270)</f>
        <v>51060</v>
      </c>
      <c r="F270" s="26" t="e">
        <f>IFERROR(IF(AND(ISERROR($E271),ISERROR(INDEX(RestNSAF!B$2:B$251,MATCH(RestNSA!$C270,RestNSAF!$A$2:$A$251,0)))),$E270,INDEX(RestNSAF!B$2:B$251,MATCH(RestNSA!$C270,RestNSAF!$A$2:$A$251,0))),NA())</f>
        <v>#N/A</v>
      </c>
      <c r="G270" s="25" t="e">
        <f>IFERROR(IF(AND(ISERROR($E271),ISERROR(INDEX(RestNSAF!C$2:C$251,MATCH(RestNSA!$C270,RestNSAF!$A$2:$A$251,0)))),$E270,INDEX(RestNSAF!C$2:C$251,MATCH(RestNSA!$C270,RestNSAF!$A$2:$A$251,0))),NA())</f>
        <v>#N/A</v>
      </c>
      <c r="H270" s="25" t="e">
        <f>IFERROR(IF(AND(ISERROR($E271),ISERROR(INDEX(RestNSAF!D$2:D$251,MATCH(RestNSA!$C270,RestNSAF!$A$2:$A$251,0)))),$E270,INDEX(RestNSAF!D$2:D$251,MATCH(RestNSA!$C270,RestNSAF!$A$2:$A$251,0))),NA())</f>
        <v>#N/A</v>
      </c>
      <c r="I270" s="25" t="e">
        <f>IFERROR(IF(AND(ISERROR($E271),ISERROR(INDEX(RestNSAF!E$2:E$251,MATCH(RestNSA!$C270,RestNSAF!$A$2:$A$251,0)))),$E270,INDEX(RestNSAF!E$2:E$251,MATCH(RestNSA!$C270,RestNSAF!$A$2:$A$251,0))),NA())</f>
        <v>#N/A</v>
      </c>
      <c r="J270" s="25" t="e">
        <f>IFERROR(IF(AND(ISERROR($E271),ISERROR(INDEX(RestNSAF!F$2:F$251,MATCH(RestNSA!$C270,RestNSAF!$A$2:$A$251,0)))),$E270,INDEX(RestNSAF!F$2:F$251,MATCH(RestNSA!$C270,RestNSAF!$A$2:$A$251,0))),NA())</f>
        <v>#N/A</v>
      </c>
      <c r="V270" s="28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</row>
    <row r="271" spans="1:36" x14ac:dyDescent="0.25">
      <c r="A271" s="23">
        <f t="shared" si="17"/>
        <v>6</v>
      </c>
      <c r="B271" s="23">
        <f t="shared" si="18"/>
        <v>2014</v>
      </c>
      <c r="C271" s="23">
        <v>270</v>
      </c>
      <c r="D271" s="24">
        <v>41791</v>
      </c>
      <c r="E271" s="25">
        <f>IF(ISBLANK(table!H271),NA(),table!H271)</f>
        <v>47905</v>
      </c>
      <c r="F271" s="26" t="e">
        <f>IFERROR(IF(AND(ISERROR($E272),ISERROR(INDEX(RestNSAF!B$2:B$251,MATCH(RestNSA!$C271,RestNSAF!$A$2:$A$251,0)))),$E271,INDEX(RestNSAF!B$2:B$251,MATCH(RestNSA!$C271,RestNSAF!$A$2:$A$251,0))),NA())</f>
        <v>#N/A</v>
      </c>
      <c r="G271" s="25" t="e">
        <f>IFERROR(IF(AND(ISERROR($E272),ISERROR(INDEX(RestNSAF!C$2:C$251,MATCH(RestNSA!$C271,RestNSAF!$A$2:$A$251,0)))),$E271,INDEX(RestNSAF!C$2:C$251,MATCH(RestNSA!$C271,RestNSAF!$A$2:$A$251,0))),NA())</f>
        <v>#N/A</v>
      </c>
      <c r="H271" s="25" t="e">
        <f>IFERROR(IF(AND(ISERROR($E272),ISERROR(INDEX(RestNSAF!D$2:D$251,MATCH(RestNSA!$C271,RestNSAF!$A$2:$A$251,0)))),$E271,INDEX(RestNSAF!D$2:D$251,MATCH(RestNSA!$C271,RestNSAF!$A$2:$A$251,0))),NA())</f>
        <v>#N/A</v>
      </c>
      <c r="I271" s="25" t="e">
        <f>IFERROR(IF(AND(ISERROR($E272),ISERROR(INDEX(RestNSAF!E$2:E$251,MATCH(RestNSA!$C271,RestNSAF!$A$2:$A$251,0)))),$E271,INDEX(RestNSAF!E$2:E$251,MATCH(RestNSA!$C271,RestNSAF!$A$2:$A$251,0))),NA())</f>
        <v>#N/A</v>
      </c>
      <c r="J271" s="25" t="e">
        <f>IFERROR(IF(AND(ISERROR($E272),ISERROR(INDEX(RestNSAF!F$2:F$251,MATCH(RestNSA!$C271,RestNSAF!$A$2:$A$251,0)))),$E271,INDEX(RestNSAF!F$2:F$251,MATCH(RestNSA!$C271,RestNSAF!$A$2:$A$251,0))),NA())</f>
        <v>#N/A</v>
      </c>
      <c r="V271" s="28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</row>
    <row r="272" spans="1:36" x14ac:dyDescent="0.25">
      <c r="A272" s="23">
        <f t="shared" si="17"/>
        <v>7</v>
      </c>
      <c r="B272" s="23">
        <f t="shared" si="18"/>
        <v>2014</v>
      </c>
      <c r="C272" s="23">
        <v>271</v>
      </c>
      <c r="D272" s="24">
        <v>41821</v>
      </c>
      <c r="E272" s="25">
        <f>IF(ISBLANK(table!H272),NA(),table!H272)</f>
        <v>48711</v>
      </c>
      <c r="F272" s="26" t="e">
        <f>IFERROR(IF(AND(ISERROR($E273),ISERROR(INDEX(RestNSAF!B$2:B$251,MATCH(RestNSA!$C272,RestNSAF!$A$2:$A$251,0)))),$E272,INDEX(RestNSAF!B$2:B$251,MATCH(RestNSA!$C272,RestNSAF!$A$2:$A$251,0))),NA())</f>
        <v>#N/A</v>
      </c>
      <c r="G272" s="25" t="e">
        <f>IFERROR(IF(AND(ISERROR($E273),ISERROR(INDEX(RestNSAF!C$2:C$251,MATCH(RestNSA!$C272,RestNSAF!$A$2:$A$251,0)))),$E272,INDEX(RestNSAF!C$2:C$251,MATCH(RestNSA!$C272,RestNSAF!$A$2:$A$251,0))),NA())</f>
        <v>#N/A</v>
      </c>
      <c r="H272" s="25" t="e">
        <f>IFERROR(IF(AND(ISERROR($E273),ISERROR(INDEX(RestNSAF!D$2:D$251,MATCH(RestNSA!$C272,RestNSAF!$A$2:$A$251,0)))),$E272,INDEX(RestNSAF!D$2:D$251,MATCH(RestNSA!$C272,RestNSAF!$A$2:$A$251,0))),NA())</f>
        <v>#N/A</v>
      </c>
      <c r="I272" s="25" t="e">
        <f>IFERROR(IF(AND(ISERROR($E273),ISERROR(INDEX(RestNSAF!E$2:E$251,MATCH(RestNSA!$C272,RestNSAF!$A$2:$A$251,0)))),$E272,INDEX(RestNSAF!E$2:E$251,MATCH(RestNSA!$C272,RestNSAF!$A$2:$A$251,0))),NA())</f>
        <v>#N/A</v>
      </c>
      <c r="J272" s="25" t="e">
        <f>IFERROR(IF(AND(ISERROR($E273),ISERROR(INDEX(RestNSAF!F$2:F$251,MATCH(RestNSA!$C272,RestNSAF!$A$2:$A$251,0)))),$E272,INDEX(RestNSAF!F$2:F$251,MATCH(RestNSA!$C272,RestNSAF!$A$2:$A$251,0))),NA())</f>
        <v>#N/A</v>
      </c>
      <c r="V272" s="28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</row>
    <row r="273" spans="1:36" x14ac:dyDescent="0.25">
      <c r="A273" s="23">
        <f t="shared" si="17"/>
        <v>8</v>
      </c>
      <c r="B273" s="23">
        <f t="shared" si="18"/>
        <v>2014</v>
      </c>
      <c r="C273" s="23">
        <v>272</v>
      </c>
      <c r="D273" s="24">
        <v>41852</v>
      </c>
      <c r="E273" s="25">
        <f>IF(ISBLANK(table!H273),NA(),table!H273)</f>
        <v>50121</v>
      </c>
      <c r="F273" s="26" t="e">
        <f>IFERROR(IF(AND(ISERROR($E274),ISERROR(INDEX(RestNSAF!B$2:B$251,MATCH(RestNSA!$C273,RestNSAF!$A$2:$A$251,0)))),$E273,INDEX(RestNSAF!B$2:B$251,MATCH(RestNSA!$C273,RestNSAF!$A$2:$A$251,0))),NA())</f>
        <v>#N/A</v>
      </c>
      <c r="G273" s="25" t="e">
        <f>IFERROR(IF(AND(ISERROR($E274),ISERROR(INDEX(RestNSAF!C$2:C$251,MATCH(RestNSA!$C273,RestNSAF!$A$2:$A$251,0)))),$E273,INDEX(RestNSAF!C$2:C$251,MATCH(RestNSA!$C273,RestNSAF!$A$2:$A$251,0))),NA())</f>
        <v>#N/A</v>
      </c>
      <c r="H273" s="25" t="e">
        <f>IFERROR(IF(AND(ISERROR($E274),ISERROR(INDEX(RestNSAF!D$2:D$251,MATCH(RestNSA!$C273,RestNSAF!$A$2:$A$251,0)))),$E273,INDEX(RestNSAF!D$2:D$251,MATCH(RestNSA!$C273,RestNSAF!$A$2:$A$251,0))),NA())</f>
        <v>#N/A</v>
      </c>
      <c r="I273" s="25" t="e">
        <f>IFERROR(IF(AND(ISERROR($E274),ISERROR(INDEX(RestNSAF!E$2:E$251,MATCH(RestNSA!$C273,RestNSAF!$A$2:$A$251,0)))),$E273,INDEX(RestNSAF!E$2:E$251,MATCH(RestNSA!$C273,RestNSAF!$A$2:$A$251,0))),NA())</f>
        <v>#N/A</v>
      </c>
      <c r="J273" s="25" t="e">
        <f>IFERROR(IF(AND(ISERROR($E274),ISERROR(INDEX(RestNSAF!F$2:F$251,MATCH(RestNSA!$C273,RestNSAF!$A$2:$A$251,0)))),$E273,INDEX(RestNSAF!F$2:F$251,MATCH(RestNSA!$C273,RestNSAF!$A$2:$A$251,0))),NA())</f>
        <v>#N/A</v>
      </c>
      <c r="V273" s="28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</row>
    <row r="274" spans="1:36" x14ac:dyDescent="0.25">
      <c r="A274" s="23">
        <f t="shared" si="17"/>
        <v>9</v>
      </c>
      <c r="B274" s="23">
        <f t="shared" si="18"/>
        <v>2014</v>
      </c>
      <c r="C274" s="23">
        <v>273</v>
      </c>
      <c r="D274" s="24">
        <v>41883</v>
      </c>
      <c r="E274" s="25">
        <f>IF(ISBLANK(table!H274),NA(),table!H274)</f>
        <v>47124</v>
      </c>
      <c r="F274" s="26" t="e">
        <f>IFERROR(IF(AND(ISERROR($E275),ISERROR(INDEX(RestNSAF!B$2:B$251,MATCH(RestNSA!$C274,RestNSAF!$A$2:$A$251,0)))),$E274,INDEX(RestNSAF!B$2:B$251,MATCH(RestNSA!$C274,RestNSAF!$A$2:$A$251,0))),NA())</f>
        <v>#N/A</v>
      </c>
      <c r="G274" s="25" t="e">
        <f>IFERROR(IF(AND(ISERROR($E275),ISERROR(INDEX(RestNSAF!C$2:C$251,MATCH(RestNSA!$C274,RestNSAF!$A$2:$A$251,0)))),$E274,INDEX(RestNSAF!C$2:C$251,MATCH(RestNSA!$C274,RestNSAF!$A$2:$A$251,0))),NA())</f>
        <v>#N/A</v>
      </c>
      <c r="H274" s="25" t="e">
        <f>IFERROR(IF(AND(ISERROR($E275),ISERROR(INDEX(RestNSAF!D$2:D$251,MATCH(RestNSA!$C274,RestNSAF!$A$2:$A$251,0)))),$E274,INDEX(RestNSAF!D$2:D$251,MATCH(RestNSA!$C274,RestNSAF!$A$2:$A$251,0))),NA())</f>
        <v>#N/A</v>
      </c>
      <c r="I274" s="25" t="e">
        <f>IFERROR(IF(AND(ISERROR($E275),ISERROR(INDEX(RestNSAF!E$2:E$251,MATCH(RestNSA!$C274,RestNSAF!$A$2:$A$251,0)))),$E274,INDEX(RestNSAF!E$2:E$251,MATCH(RestNSA!$C274,RestNSAF!$A$2:$A$251,0))),NA())</f>
        <v>#N/A</v>
      </c>
      <c r="J274" s="25" t="e">
        <f>IFERROR(IF(AND(ISERROR($E275),ISERROR(INDEX(RestNSAF!F$2:F$251,MATCH(RestNSA!$C274,RestNSAF!$A$2:$A$251,0)))),$E274,INDEX(RestNSAF!F$2:F$251,MATCH(RestNSA!$C274,RestNSAF!$A$2:$A$251,0))),NA())</f>
        <v>#N/A</v>
      </c>
      <c r="V274" s="28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</row>
    <row r="275" spans="1:36" x14ac:dyDescent="0.25">
      <c r="A275" s="23">
        <f t="shared" si="17"/>
        <v>10</v>
      </c>
      <c r="B275" s="23">
        <f t="shared" si="18"/>
        <v>2014</v>
      </c>
      <c r="C275" s="23">
        <v>274</v>
      </c>
      <c r="D275" s="24">
        <v>41913</v>
      </c>
      <c r="E275" s="25">
        <f>IF(ISBLANK(table!H275),NA(),table!H275)</f>
        <v>50210</v>
      </c>
      <c r="F275" s="26" t="e">
        <f>IFERROR(IF(AND(ISERROR($E276),ISERROR(INDEX(RestNSAF!B$2:B$251,MATCH(RestNSA!$C275,RestNSAF!$A$2:$A$251,0)))),$E275,INDEX(RestNSAF!B$2:B$251,MATCH(RestNSA!$C275,RestNSAF!$A$2:$A$251,0))),NA())</f>
        <v>#N/A</v>
      </c>
      <c r="G275" s="25" t="e">
        <f>IFERROR(IF(AND(ISERROR($E276),ISERROR(INDEX(RestNSAF!C$2:C$251,MATCH(RestNSA!$C275,RestNSAF!$A$2:$A$251,0)))),$E275,INDEX(RestNSAF!C$2:C$251,MATCH(RestNSA!$C275,RestNSAF!$A$2:$A$251,0))),NA())</f>
        <v>#N/A</v>
      </c>
      <c r="H275" s="25" t="e">
        <f>IFERROR(IF(AND(ISERROR($E276),ISERROR(INDEX(RestNSAF!D$2:D$251,MATCH(RestNSA!$C275,RestNSAF!$A$2:$A$251,0)))),$E275,INDEX(RestNSAF!D$2:D$251,MATCH(RestNSA!$C275,RestNSAF!$A$2:$A$251,0))),NA())</f>
        <v>#N/A</v>
      </c>
      <c r="I275" s="25" t="e">
        <f>IFERROR(IF(AND(ISERROR($E276),ISERROR(INDEX(RestNSAF!E$2:E$251,MATCH(RestNSA!$C275,RestNSAF!$A$2:$A$251,0)))),$E275,INDEX(RestNSAF!E$2:E$251,MATCH(RestNSA!$C275,RestNSAF!$A$2:$A$251,0))),NA())</f>
        <v>#N/A</v>
      </c>
      <c r="J275" s="25" t="e">
        <f>IFERROR(IF(AND(ISERROR($E276),ISERROR(INDEX(RestNSAF!F$2:F$251,MATCH(RestNSA!$C275,RestNSAF!$A$2:$A$251,0)))),$E275,INDEX(RestNSAF!F$2:F$251,MATCH(RestNSA!$C275,RestNSAF!$A$2:$A$251,0))),NA())</f>
        <v>#N/A</v>
      </c>
      <c r="V275" s="28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</row>
    <row r="276" spans="1:36" x14ac:dyDescent="0.25">
      <c r="A276" s="23">
        <f t="shared" si="17"/>
        <v>11</v>
      </c>
      <c r="B276" s="23">
        <f t="shared" si="18"/>
        <v>2014</v>
      </c>
      <c r="C276" s="23">
        <v>275</v>
      </c>
      <c r="D276" s="24">
        <v>41944</v>
      </c>
      <c r="E276" s="25">
        <f>IF(ISBLANK(table!H276),NA(),table!H276)</f>
        <v>47697</v>
      </c>
      <c r="F276" s="26" t="e">
        <f>IFERROR(IF(AND(ISERROR($E277),ISERROR(INDEX(RestNSAF!B$2:B$251,MATCH(RestNSA!$C276,RestNSAF!$A$2:$A$251,0)))),$E276,INDEX(RestNSAF!B$2:B$251,MATCH(RestNSA!$C276,RestNSAF!$A$2:$A$251,0))),NA())</f>
        <v>#N/A</v>
      </c>
      <c r="G276" s="25" t="e">
        <f>IFERROR(IF(AND(ISERROR($E277),ISERROR(INDEX(RestNSAF!C$2:C$251,MATCH(RestNSA!$C276,RestNSAF!$A$2:$A$251,0)))),$E276,INDEX(RestNSAF!C$2:C$251,MATCH(RestNSA!$C276,RestNSAF!$A$2:$A$251,0))),NA())</f>
        <v>#N/A</v>
      </c>
      <c r="H276" s="25" t="e">
        <f>IFERROR(IF(AND(ISERROR($E277),ISERROR(INDEX(RestNSAF!D$2:D$251,MATCH(RestNSA!$C276,RestNSAF!$A$2:$A$251,0)))),$E276,INDEX(RestNSAF!D$2:D$251,MATCH(RestNSA!$C276,RestNSAF!$A$2:$A$251,0))),NA())</f>
        <v>#N/A</v>
      </c>
      <c r="I276" s="25" t="e">
        <f>IFERROR(IF(AND(ISERROR($E277),ISERROR(INDEX(RestNSAF!E$2:E$251,MATCH(RestNSA!$C276,RestNSAF!$A$2:$A$251,0)))),$E276,INDEX(RestNSAF!E$2:E$251,MATCH(RestNSA!$C276,RestNSAF!$A$2:$A$251,0))),NA())</f>
        <v>#N/A</v>
      </c>
      <c r="J276" s="25" t="e">
        <f>IFERROR(IF(AND(ISERROR($E277),ISERROR(INDEX(RestNSAF!F$2:F$251,MATCH(RestNSA!$C276,RestNSAF!$A$2:$A$251,0)))),$E276,INDEX(RestNSAF!F$2:F$251,MATCH(RestNSA!$C276,RestNSAF!$A$2:$A$251,0))),NA())</f>
        <v>#N/A</v>
      </c>
      <c r="V276" s="28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</row>
    <row r="277" spans="1:36" x14ac:dyDescent="0.25">
      <c r="A277" s="23">
        <f t="shared" si="17"/>
        <v>12</v>
      </c>
      <c r="B277" s="23">
        <f t="shared" si="18"/>
        <v>2014</v>
      </c>
      <c r="C277" s="23">
        <v>276</v>
      </c>
      <c r="D277" s="24">
        <v>41974</v>
      </c>
      <c r="E277" s="25">
        <f>IF(ISBLANK(table!H277),NA(),table!H277)</f>
        <v>50867</v>
      </c>
      <c r="F277" s="26" t="e">
        <f>IFERROR(IF(AND(ISERROR($E278),ISERROR(INDEX(RestNSAF!B$2:B$251,MATCH(RestNSA!$C277,RestNSAF!$A$2:$A$251,0)))),$E277,INDEX(RestNSAF!B$2:B$251,MATCH(RestNSA!$C277,RestNSAF!$A$2:$A$251,0))),NA())</f>
        <v>#N/A</v>
      </c>
      <c r="G277" s="25" t="e">
        <f>IFERROR(IF(AND(ISERROR($E278),ISERROR(INDEX(RestNSAF!C$2:C$251,MATCH(RestNSA!$C277,RestNSAF!$A$2:$A$251,0)))),$E277,INDEX(RestNSAF!C$2:C$251,MATCH(RestNSA!$C277,RestNSAF!$A$2:$A$251,0))),NA())</f>
        <v>#N/A</v>
      </c>
      <c r="H277" s="25" t="e">
        <f>IFERROR(IF(AND(ISERROR($E278),ISERROR(INDEX(RestNSAF!D$2:D$251,MATCH(RestNSA!$C277,RestNSAF!$A$2:$A$251,0)))),$E277,INDEX(RestNSAF!D$2:D$251,MATCH(RestNSA!$C277,RestNSAF!$A$2:$A$251,0))),NA())</f>
        <v>#N/A</v>
      </c>
      <c r="I277" s="25" t="e">
        <f>IFERROR(IF(AND(ISERROR($E278),ISERROR(INDEX(RestNSAF!E$2:E$251,MATCH(RestNSA!$C277,RestNSAF!$A$2:$A$251,0)))),$E277,INDEX(RestNSAF!E$2:E$251,MATCH(RestNSA!$C277,RestNSAF!$A$2:$A$251,0))),NA())</f>
        <v>#N/A</v>
      </c>
      <c r="J277" s="25" t="e">
        <f>IFERROR(IF(AND(ISERROR($E278),ISERROR(INDEX(RestNSAF!F$2:F$251,MATCH(RestNSA!$C277,RestNSAF!$A$2:$A$251,0)))),$E277,INDEX(RestNSAF!F$2:F$251,MATCH(RestNSA!$C277,RestNSAF!$A$2:$A$251,0))),NA())</f>
        <v>#N/A</v>
      </c>
      <c r="V277" s="28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</row>
    <row r="278" spans="1:36" x14ac:dyDescent="0.25">
      <c r="A278" s="23">
        <f t="shared" si="17"/>
        <v>1</v>
      </c>
      <c r="B278" s="23">
        <f t="shared" si="18"/>
        <v>2015</v>
      </c>
      <c r="C278" s="23">
        <v>277</v>
      </c>
      <c r="D278" s="24">
        <v>42005</v>
      </c>
      <c r="E278" s="25">
        <f>IF(ISBLANK(table!H278),NA(),table!H278)</f>
        <v>48092</v>
      </c>
      <c r="F278" s="26" t="e">
        <f>IFERROR(IF(AND(ISERROR($E279),ISERROR(INDEX(RestNSAF!B$2:B$251,MATCH(RestNSA!$C278,RestNSAF!$A$2:$A$251,0)))),$E278,INDEX(RestNSAF!B$2:B$251,MATCH(RestNSA!$C278,RestNSAF!$A$2:$A$251,0))),NA())</f>
        <v>#N/A</v>
      </c>
      <c r="G278" s="25" t="e">
        <f>IFERROR(IF(AND(ISERROR($E279),ISERROR(INDEX(RestNSAF!C$2:C$251,MATCH(RestNSA!$C278,RestNSAF!$A$2:$A$251,0)))),$E278,INDEX(RestNSAF!C$2:C$251,MATCH(RestNSA!$C278,RestNSAF!$A$2:$A$251,0))),NA())</f>
        <v>#N/A</v>
      </c>
      <c r="H278" s="25" t="e">
        <f>IFERROR(IF(AND(ISERROR($E279),ISERROR(INDEX(RestNSAF!D$2:D$251,MATCH(RestNSA!$C278,RestNSAF!$A$2:$A$251,0)))),$E278,INDEX(RestNSAF!D$2:D$251,MATCH(RestNSA!$C278,RestNSAF!$A$2:$A$251,0))),NA())</f>
        <v>#N/A</v>
      </c>
      <c r="I278" s="25" t="e">
        <f>IFERROR(IF(AND(ISERROR($E279),ISERROR(INDEX(RestNSAF!E$2:E$251,MATCH(RestNSA!$C278,RestNSAF!$A$2:$A$251,0)))),$E278,INDEX(RestNSAF!E$2:E$251,MATCH(RestNSA!$C278,RestNSAF!$A$2:$A$251,0))),NA())</f>
        <v>#N/A</v>
      </c>
      <c r="J278" s="25" t="e">
        <f>IFERROR(IF(AND(ISERROR($E279),ISERROR(INDEX(RestNSAF!F$2:F$251,MATCH(RestNSA!$C278,RestNSAF!$A$2:$A$251,0)))),$E278,INDEX(RestNSAF!F$2:F$251,MATCH(RestNSA!$C278,RestNSAF!$A$2:$A$251,0))),NA())</f>
        <v>#N/A</v>
      </c>
      <c r="V278" s="28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</row>
    <row r="279" spans="1:36" x14ac:dyDescent="0.25">
      <c r="A279" s="23">
        <f t="shared" si="17"/>
        <v>2</v>
      </c>
      <c r="B279" s="23">
        <f t="shared" si="18"/>
        <v>2015</v>
      </c>
      <c r="C279" s="23">
        <v>278</v>
      </c>
      <c r="D279" s="24">
        <v>42036</v>
      </c>
      <c r="E279" s="25">
        <f>IF(ISBLANK(table!H279),NA(),table!H279)</f>
        <v>46741</v>
      </c>
      <c r="F279" s="26" t="e">
        <f>IFERROR(IF(AND(ISERROR($E280),ISERROR(INDEX(RestNSAF!B$2:B$251,MATCH(RestNSA!$C279,RestNSAF!$A$2:$A$251,0)))),$E279,INDEX(RestNSAF!B$2:B$251,MATCH(RestNSA!$C279,RestNSAF!$A$2:$A$251,0))),NA())</f>
        <v>#N/A</v>
      </c>
      <c r="G279" s="25" t="e">
        <f>IFERROR(IF(AND(ISERROR($E280),ISERROR(INDEX(RestNSAF!C$2:C$251,MATCH(RestNSA!$C279,RestNSAF!$A$2:$A$251,0)))),$E279,INDEX(RestNSAF!C$2:C$251,MATCH(RestNSA!$C279,RestNSAF!$A$2:$A$251,0))),NA())</f>
        <v>#N/A</v>
      </c>
      <c r="H279" s="25" t="e">
        <f>IFERROR(IF(AND(ISERROR($E280),ISERROR(INDEX(RestNSAF!D$2:D$251,MATCH(RestNSA!$C279,RestNSAF!$A$2:$A$251,0)))),$E279,INDEX(RestNSAF!D$2:D$251,MATCH(RestNSA!$C279,RestNSAF!$A$2:$A$251,0))),NA())</f>
        <v>#N/A</v>
      </c>
      <c r="I279" s="25" t="e">
        <f>IFERROR(IF(AND(ISERROR($E280),ISERROR(INDEX(RestNSAF!E$2:E$251,MATCH(RestNSA!$C279,RestNSAF!$A$2:$A$251,0)))),$E279,INDEX(RestNSAF!E$2:E$251,MATCH(RestNSA!$C279,RestNSAF!$A$2:$A$251,0))),NA())</f>
        <v>#N/A</v>
      </c>
      <c r="J279" s="25" t="e">
        <f>IFERROR(IF(AND(ISERROR($E280),ISERROR(INDEX(RestNSAF!F$2:F$251,MATCH(RestNSA!$C279,RestNSAF!$A$2:$A$251,0)))),$E279,INDEX(RestNSAF!F$2:F$251,MATCH(RestNSA!$C279,RestNSAF!$A$2:$A$251,0))),NA())</f>
        <v>#N/A</v>
      </c>
      <c r="V279" s="28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</row>
    <row r="280" spans="1:36" x14ac:dyDescent="0.25">
      <c r="A280" s="23">
        <f t="shared" si="17"/>
        <v>3</v>
      </c>
      <c r="B280" s="23">
        <f t="shared" si="18"/>
        <v>2015</v>
      </c>
      <c r="C280" s="23">
        <v>279</v>
      </c>
      <c r="D280" s="24">
        <v>42064</v>
      </c>
      <c r="E280" s="25">
        <f>IF(ISBLANK(table!H280),NA(),table!H280)</f>
        <v>53271</v>
      </c>
      <c r="F280" s="26" t="e">
        <f>IFERROR(IF(AND(ISERROR($E281),ISERROR(INDEX(RestNSAF!B$2:B$251,MATCH(RestNSA!$C280,RestNSAF!$A$2:$A$251,0)))),$E280,INDEX(RestNSAF!B$2:B$251,MATCH(RestNSA!$C280,RestNSAF!$A$2:$A$251,0))),NA())</f>
        <v>#N/A</v>
      </c>
      <c r="G280" s="25" t="e">
        <f>IFERROR(IF(AND(ISERROR($E281),ISERROR(INDEX(RestNSAF!C$2:C$251,MATCH(RestNSA!$C280,RestNSAF!$A$2:$A$251,0)))),$E280,INDEX(RestNSAF!C$2:C$251,MATCH(RestNSA!$C280,RestNSAF!$A$2:$A$251,0))),NA())</f>
        <v>#N/A</v>
      </c>
      <c r="H280" s="25" t="e">
        <f>IFERROR(IF(AND(ISERROR($E281),ISERROR(INDEX(RestNSAF!D$2:D$251,MATCH(RestNSA!$C280,RestNSAF!$A$2:$A$251,0)))),$E280,INDEX(RestNSAF!D$2:D$251,MATCH(RestNSA!$C280,RestNSAF!$A$2:$A$251,0))),NA())</f>
        <v>#N/A</v>
      </c>
      <c r="I280" s="25" t="e">
        <f>IFERROR(IF(AND(ISERROR($E281),ISERROR(INDEX(RestNSAF!E$2:E$251,MATCH(RestNSA!$C280,RestNSAF!$A$2:$A$251,0)))),$E280,INDEX(RestNSAF!E$2:E$251,MATCH(RestNSA!$C280,RestNSAF!$A$2:$A$251,0))),NA())</f>
        <v>#N/A</v>
      </c>
      <c r="J280" s="25" t="e">
        <f>IFERROR(IF(AND(ISERROR($E281),ISERROR(INDEX(RestNSAF!F$2:F$251,MATCH(RestNSA!$C280,RestNSAF!$A$2:$A$251,0)))),$E280,INDEX(RestNSAF!F$2:F$251,MATCH(RestNSA!$C280,RestNSAF!$A$2:$A$251,0))),NA())</f>
        <v>#N/A</v>
      </c>
      <c r="V280" s="28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</row>
    <row r="281" spans="1:36" x14ac:dyDescent="0.25">
      <c r="A281" s="23">
        <f t="shared" si="17"/>
        <v>4</v>
      </c>
      <c r="B281" s="23">
        <f t="shared" si="18"/>
        <v>2015</v>
      </c>
      <c r="C281" s="23">
        <v>280</v>
      </c>
      <c r="D281" s="24">
        <v>42095</v>
      </c>
      <c r="E281" s="25">
        <f>IF(ISBLANK(table!H281),NA(),table!H281)</f>
        <v>52417</v>
      </c>
      <c r="F281" s="26" t="e">
        <f>IFERROR(IF(AND(ISERROR($E282),ISERROR(INDEX(RestNSAF!B$2:B$251,MATCH(RestNSA!$C281,RestNSAF!$A$2:$A$251,0)))),$E281,INDEX(RestNSAF!B$2:B$251,MATCH(RestNSA!$C281,RestNSAF!$A$2:$A$251,0))),NA())</f>
        <v>#N/A</v>
      </c>
      <c r="G281" s="25" t="e">
        <f>IFERROR(IF(AND(ISERROR($E282),ISERROR(INDEX(RestNSAF!C$2:C$251,MATCH(RestNSA!$C281,RestNSAF!$A$2:$A$251,0)))),$E281,INDEX(RestNSAF!C$2:C$251,MATCH(RestNSA!$C281,RestNSAF!$A$2:$A$251,0))),NA())</f>
        <v>#N/A</v>
      </c>
      <c r="H281" s="25" t="e">
        <f>IFERROR(IF(AND(ISERROR($E282),ISERROR(INDEX(RestNSAF!D$2:D$251,MATCH(RestNSA!$C281,RestNSAF!$A$2:$A$251,0)))),$E281,INDEX(RestNSAF!D$2:D$251,MATCH(RestNSA!$C281,RestNSAF!$A$2:$A$251,0))),NA())</f>
        <v>#N/A</v>
      </c>
      <c r="I281" s="25" t="e">
        <f>IFERROR(IF(AND(ISERROR($E282),ISERROR(INDEX(RestNSAF!E$2:E$251,MATCH(RestNSA!$C281,RestNSAF!$A$2:$A$251,0)))),$E281,INDEX(RestNSAF!E$2:E$251,MATCH(RestNSA!$C281,RestNSAF!$A$2:$A$251,0))),NA())</f>
        <v>#N/A</v>
      </c>
      <c r="J281" s="25" t="e">
        <f>IFERROR(IF(AND(ISERROR($E282),ISERROR(INDEX(RestNSAF!F$2:F$251,MATCH(RestNSA!$C281,RestNSAF!$A$2:$A$251,0)))),$E281,INDEX(RestNSAF!F$2:F$251,MATCH(RestNSA!$C281,RestNSAF!$A$2:$A$251,0))),NA())</f>
        <v>#N/A</v>
      </c>
      <c r="V281" s="28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</row>
    <row r="282" spans="1:36" x14ac:dyDescent="0.25">
      <c r="A282" s="23">
        <f t="shared" si="17"/>
        <v>5</v>
      </c>
      <c r="B282" s="23">
        <f t="shared" si="18"/>
        <v>2015</v>
      </c>
      <c r="C282" s="23">
        <v>281</v>
      </c>
      <c r="D282" s="24">
        <v>42125</v>
      </c>
      <c r="E282" s="25">
        <f>IF(ISBLANK(table!H282),NA(),table!H282)</f>
        <v>55548</v>
      </c>
      <c r="F282" s="26" t="e">
        <f>IFERROR(IF(AND(ISERROR($E283),ISERROR(INDEX(RestNSAF!B$2:B$251,MATCH(RestNSA!$C282,RestNSAF!$A$2:$A$251,0)))),$E282,INDEX(RestNSAF!B$2:B$251,MATCH(RestNSA!$C282,RestNSAF!$A$2:$A$251,0))),NA())</f>
        <v>#N/A</v>
      </c>
      <c r="G282" s="25" t="e">
        <f>IFERROR(IF(AND(ISERROR($E283),ISERROR(INDEX(RestNSAF!C$2:C$251,MATCH(RestNSA!$C282,RestNSAF!$A$2:$A$251,0)))),$E282,INDEX(RestNSAF!C$2:C$251,MATCH(RestNSA!$C282,RestNSAF!$A$2:$A$251,0))),NA())</f>
        <v>#N/A</v>
      </c>
      <c r="H282" s="25" t="e">
        <f>IFERROR(IF(AND(ISERROR($E283),ISERROR(INDEX(RestNSAF!D$2:D$251,MATCH(RestNSA!$C282,RestNSAF!$A$2:$A$251,0)))),$E282,INDEX(RestNSAF!D$2:D$251,MATCH(RestNSA!$C282,RestNSAF!$A$2:$A$251,0))),NA())</f>
        <v>#N/A</v>
      </c>
      <c r="I282" s="25" t="e">
        <f>IFERROR(IF(AND(ISERROR($E283),ISERROR(INDEX(RestNSAF!E$2:E$251,MATCH(RestNSA!$C282,RestNSAF!$A$2:$A$251,0)))),$E282,INDEX(RestNSAF!E$2:E$251,MATCH(RestNSA!$C282,RestNSAF!$A$2:$A$251,0))),NA())</f>
        <v>#N/A</v>
      </c>
      <c r="J282" s="25" t="e">
        <f>IFERROR(IF(AND(ISERROR($E283),ISERROR(INDEX(RestNSAF!F$2:F$251,MATCH(RestNSA!$C282,RestNSAF!$A$2:$A$251,0)))),$E282,INDEX(RestNSAF!F$2:F$251,MATCH(RestNSA!$C282,RestNSAF!$A$2:$A$251,0))),NA())</f>
        <v>#N/A</v>
      </c>
      <c r="V282" s="28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</row>
    <row r="283" spans="1:36" x14ac:dyDescent="0.25">
      <c r="A283" s="23">
        <f t="shared" si="17"/>
        <v>6</v>
      </c>
      <c r="B283" s="23">
        <f t="shared" si="18"/>
        <v>2015</v>
      </c>
      <c r="C283" s="23">
        <v>282</v>
      </c>
      <c r="D283" s="24">
        <v>42156</v>
      </c>
      <c r="E283" s="25">
        <f>IF(ISBLANK(table!H283),NA(),table!H283)</f>
        <v>52144</v>
      </c>
      <c r="F283" s="26" t="e">
        <f>IFERROR(IF(AND(ISERROR($E284),ISERROR(INDEX(RestNSAF!B$2:B$251,MATCH(RestNSA!$C283,RestNSAF!$A$2:$A$251,0)))),$E283,INDEX(RestNSAF!B$2:B$251,MATCH(RestNSA!$C283,RestNSAF!$A$2:$A$251,0))),NA())</f>
        <v>#N/A</v>
      </c>
      <c r="G283" s="25" t="e">
        <f>IFERROR(IF(AND(ISERROR($E284),ISERROR(INDEX(RestNSAF!C$2:C$251,MATCH(RestNSA!$C283,RestNSAF!$A$2:$A$251,0)))),$E283,INDEX(RestNSAF!C$2:C$251,MATCH(RestNSA!$C283,RestNSAF!$A$2:$A$251,0))),NA())</f>
        <v>#N/A</v>
      </c>
      <c r="H283" s="25" t="e">
        <f>IFERROR(IF(AND(ISERROR($E284),ISERROR(INDEX(RestNSAF!D$2:D$251,MATCH(RestNSA!$C283,RestNSAF!$A$2:$A$251,0)))),$E283,INDEX(RestNSAF!D$2:D$251,MATCH(RestNSA!$C283,RestNSAF!$A$2:$A$251,0))),NA())</f>
        <v>#N/A</v>
      </c>
      <c r="I283" s="25" t="e">
        <f>IFERROR(IF(AND(ISERROR($E284),ISERROR(INDEX(RestNSAF!E$2:E$251,MATCH(RestNSA!$C283,RestNSAF!$A$2:$A$251,0)))),$E283,INDEX(RestNSAF!E$2:E$251,MATCH(RestNSA!$C283,RestNSAF!$A$2:$A$251,0))),NA())</f>
        <v>#N/A</v>
      </c>
      <c r="J283" s="25" t="e">
        <f>IFERROR(IF(AND(ISERROR($E284),ISERROR(INDEX(RestNSAF!F$2:F$251,MATCH(RestNSA!$C283,RestNSAF!$A$2:$A$251,0)))),$E283,INDEX(RestNSAF!F$2:F$251,MATCH(RestNSA!$C283,RestNSAF!$A$2:$A$251,0))),NA())</f>
        <v>#N/A</v>
      </c>
      <c r="V283" s="28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</row>
    <row r="284" spans="1:36" x14ac:dyDescent="0.25">
      <c r="A284" s="23">
        <f t="shared" si="17"/>
        <v>7</v>
      </c>
      <c r="B284" s="23">
        <f t="shared" si="18"/>
        <v>2015</v>
      </c>
      <c r="C284" s="23">
        <v>283</v>
      </c>
      <c r="D284" s="24">
        <v>42186</v>
      </c>
      <c r="E284" s="25">
        <f>IF(ISBLANK(table!H284),NA(),table!H284)</f>
        <v>53209</v>
      </c>
      <c r="F284" s="26" t="e">
        <f>IFERROR(IF(AND(ISERROR($E285),ISERROR(INDEX(RestNSAF!B$2:B$251,MATCH(RestNSA!$C284,RestNSAF!$A$2:$A$251,0)))),$E284,INDEX(RestNSAF!B$2:B$251,MATCH(RestNSA!$C284,RestNSAF!$A$2:$A$251,0))),NA())</f>
        <v>#N/A</v>
      </c>
      <c r="G284" s="25" t="e">
        <f>IFERROR(IF(AND(ISERROR($E285),ISERROR(INDEX(RestNSAF!C$2:C$251,MATCH(RestNSA!$C284,RestNSAF!$A$2:$A$251,0)))),$E284,INDEX(RestNSAF!C$2:C$251,MATCH(RestNSA!$C284,RestNSAF!$A$2:$A$251,0))),NA())</f>
        <v>#N/A</v>
      </c>
      <c r="H284" s="25" t="e">
        <f>IFERROR(IF(AND(ISERROR($E285),ISERROR(INDEX(RestNSAF!D$2:D$251,MATCH(RestNSA!$C284,RestNSAF!$A$2:$A$251,0)))),$E284,INDEX(RestNSAF!D$2:D$251,MATCH(RestNSA!$C284,RestNSAF!$A$2:$A$251,0))),NA())</f>
        <v>#N/A</v>
      </c>
      <c r="I284" s="25" t="e">
        <f>IFERROR(IF(AND(ISERROR($E285),ISERROR(INDEX(RestNSAF!E$2:E$251,MATCH(RestNSA!$C284,RestNSAF!$A$2:$A$251,0)))),$E284,INDEX(RestNSAF!E$2:E$251,MATCH(RestNSA!$C284,RestNSAF!$A$2:$A$251,0))),NA())</f>
        <v>#N/A</v>
      </c>
      <c r="J284" s="25" t="e">
        <f>IFERROR(IF(AND(ISERROR($E285),ISERROR(INDEX(RestNSAF!F$2:F$251,MATCH(RestNSA!$C284,RestNSAF!$A$2:$A$251,0)))),$E284,INDEX(RestNSAF!F$2:F$251,MATCH(RestNSA!$C284,RestNSAF!$A$2:$A$251,0))),NA())</f>
        <v>#N/A</v>
      </c>
      <c r="V284" s="28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</row>
    <row r="285" spans="1:36" x14ac:dyDescent="0.25">
      <c r="A285" s="23">
        <f t="shared" si="17"/>
        <v>8</v>
      </c>
      <c r="B285" s="23">
        <f t="shared" si="18"/>
        <v>2015</v>
      </c>
      <c r="C285" s="23">
        <v>284</v>
      </c>
      <c r="D285" s="24">
        <v>42217</v>
      </c>
      <c r="E285" s="25">
        <f>IF(ISBLANK(table!H285),NA(),table!H285)</f>
        <v>53208</v>
      </c>
      <c r="F285" s="26" t="e">
        <f>IFERROR(IF(AND(ISERROR($E286),ISERROR(INDEX(RestNSAF!B$2:B$251,MATCH(RestNSA!$C285,RestNSAF!$A$2:$A$251,0)))),$E285,INDEX(RestNSAF!B$2:B$251,MATCH(RestNSA!$C285,RestNSAF!$A$2:$A$251,0))),NA())</f>
        <v>#N/A</v>
      </c>
      <c r="G285" s="25" t="e">
        <f>IFERROR(IF(AND(ISERROR($E286),ISERROR(INDEX(RestNSAF!C$2:C$251,MATCH(RestNSA!$C285,RestNSAF!$A$2:$A$251,0)))),$E285,INDEX(RestNSAF!C$2:C$251,MATCH(RestNSA!$C285,RestNSAF!$A$2:$A$251,0))),NA())</f>
        <v>#N/A</v>
      </c>
      <c r="H285" s="25" t="e">
        <f>IFERROR(IF(AND(ISERROR($E286),ISERROR(INDEX(RestNSAF!D$2:D$251,MATCH(RestNSA!$C285,RestNSAF!$A$2:$A$251,0)))),$E285,INDEX(RestNSAF!D$2:D$251,MATCH(RestNSA!$C285,RestNSAF!$A$2:$A$251,0))),NA())</f>
        <v>#N/A</v>
      </c>
      <c r="I285" s="25" t="e">
        <f>IFERROR(IF(AND(ISERROR($E286),ISERROR(INDEX(RestNSAF!E$2:E$251,MATCH(RestNSA!$C285,RestNSAF!$A$2:$A$251,0)))),$E285,INDEX(RestNSAF!E$2:E$251,MATCH(RestNSA!$C285,RestNSAF!$A$2:$A$251,0))),NA())</f>
        <v>#N/A</v>
      </c>
      <c r="J285" s="25" t="e">
        <f>IFERROR(IF(AND(ISERROR($E286),ISERROR(INDEX(RestNSAF!F$2:F$251,MATCH(RestNSA!$C285,RestNSAF!$A$2:$A$251,0)))),$E285,INDEX(RestNSAF!F$2:F$251,MATCH(RestNSA!$C285,RestNSAF!$A$2:$A$251,0))),NA())</f>
        <v>#N/A</v>
      </c>
      <c r="V285" s="28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</row>
    <row r="286" spans="1:36" x14ac:dyDescent="0.25">
      <c r="A286" s="23">
        <f t="shared" si="17"/>
        <v>9</v>
      </c>
      <c r="B286" s="23">
        <f t="shared" si="18"/>
        <v>2015</v>
      </c>
      <c r="C286" s="23">
        <v>285</v>
      </c>
      <c r="D286" s="24">
        <v>42248</v>
      </c>
      <c r="E286" s="25">
        <f>IF(ISBLANK(table!H286),NA(),table!H286)</f>
        <v>50770</v>
      </c>
      <c r="F286" s="26" t="e">
        <f>IFERROR(IF(AND(ISERROR($E287),ISERROR(INDEX(RestNSAF!B$2:B$251,MATCH(RestNSA!$C286,RestNSAF!$A$2:$A$251,0)))),$E286,INDEX(RestNSAF!B$2:B$251,MATCH(RestNSA!$C286,RestNSAF!$A$2:$A$251,0))),NA())</f>
        <v>#N/A</v>
      </c>
      <c r="G286" s="25" t="e">
        <f>IFERROR(IF(AND(ISERROR($E287),ISERROR(INDEX(RestNSAF!C$2:C$251,MATCH(RestNSA!$C286,RestNSAF!$A$2:$A$251,0)))),$E286,INDEX(RestNSAF!C$2:C$251,MATCH(RestNSA!$C286,RestNSAF!$A$2:$A$251,0))),NA())</f>
        <v>#N/A</v>
      </c>
      <c r="H286" s="25" t="e">
        <f>IFERROR(IF(AND(ISERROR($E287),ISERROR(INDEX(RestNSAF!D$2:D$251,MATCH(RestNSA!$C286,RestNSAF!$A$2:$A$251,0)))),$E286,INDEX(RestNSAF!D$2:D$251,MATCH(RestNSA!$C286,RestNSAF!$A$2:$A$251,0))),NA())</f>
        <v>#N/A</v>
      </c>
      <c r="I286" s="25" t="e">
        <f>IFERROR(IF(AND(ISERROR($E287),ISERROR(INDEX(RestNSAF!E$2:E$251,MATCH(RestNSA!$C286,RestNSAF!$A$2:$A$251,0)))),$E286,INDEX(RestNSAF!E$2:E$251,MATCH(RestNSA!$C286,RestNSAF!$A$2:$A$251,0))),NA())</f>
        <v>#N/A</v>
      </c>
      <c r="J286" s="25" t="e">
        <f>IFERROR(IF(AND(ISERROR($E287),ISERROR(INDEX(RestNSAF!F$2:F$251,MATCH(RestNSA!$C286,RestNSAF!$A$2:$A$251,0)))),$E286,INDEX(RestNSAF!F$2:F$251,MATCH(RestNSA!$C286,RestNSAF!$A$2:$A$251,0))),NA())</f>
        <v>#N/A</v>
      </c>
      <c r="V286" s="28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</row>
    <row r="287" spans="1:36" x14ac:dyDescent="0.25">
      <c r="A287" s="23">
        <f t="shared" si="17"/>
        <v>10</v>
      </c>
      <c r="B287" s="23">
        <f t="shared" si="18"/>
        <v>2015</v>
      </c>
      <c r="C287" s="23">
        <v>286</v>
      </c>
      <c r="D287" s="24">
        <v>42278</v>
      </c>
      <c r="E287" s="25">
        <f>IF(ISBLANK(table!H287),NA(),table!H287)</f>
        <v>54032</v>
      </c>
      <c r="F287" s="26" t="e">
        <f>IFERROR(IF(AND(ISERROR($E288),ISERROR(INDEX(RestNSAF!B$2:B$251,MATCH(RestNSA!$C287,RestNSAF!$A$2:$A$251,0)))),$E287,INDEX(RestNSAF!B$2:B$251,MATCH(RestNSA!$C287,RestNSAF!$A$2:$A$251,0))),NA())</f>
        <v>#N/A</v>
      </c>
      <c r="G287" s="25" t="e">
        <f>IFERROR(IF(AND(ISERROR($E288),ISERROR(INDEX(RestNSAF!C$2:C$251,MATCH(RestNSA!$C287,RestNSAF!$A$2:$A$251,0)))),$E287,INDEX(RestNSAF!C$2:C$251,MATCH(RestNSA!$C287,RestNSAF!$A$2:$A$251,0))),NA())</f>
        <v>#N/A</v>
      </c>
      <c r="H287" s="25" t="e">
        <f>IFERROR(IF(AND(ISERROR($E288),ISERROR(INDEX(RestNSAF!D$2:D$251,MATCH(RestNSA!$C287,RestNSAF!$A$2:$A$251,0)))),$E287,INDEX(RestNSAF!D$2:D$251,MATCH(RestNSA!$C287,RestNSAF!$A$2:$A$251,0))),NA())</f>
        <v>#N/A</v>
      </c>
      <c r="I287" s="25" t="e">
        <f>IFERROR(IF(AND(ISERROR($E288),ISERROR(INDEX(RestNSAF!E$2:E$251,MATCH(RestNSA!$C287,RestNSAF!$A$2:$A$251,0)))),$E287,INDEX(RestNSAF!E$2:E$251,MATCH(RestNSA!$C287,RestNSAF!$A$2:$A$251,0))),NA())</f>
        <v>#N/A</v>
      </c>
      <c r="J287" s="25" t="e">
        <f>IFERROR(IF(AND(ISERROR($E288),ISERROR(INDEX(RestNSAF!F$2:F$251,MATCH(RestNSA!$C287,RestNSAF!$A$2:$A$251,0)))),$E287,INDEX(RestNSAF!F$2:F$251,MATCH(RestNSA!$C287,RestNSAF!$A$2:$A$251,0))),NA())</f>
        <v>#N/A</v>
      </c>
      <c r="V287" s="28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</row>
    <row r="288" spans="1:36" x14ac:dyDescent="0.25">
      <c r="A288" s="23">
        <f t="shared" si="17"/>
        <v>11</v>
      </c>
      <c r="B288" s="23">
        <f t="shared" si="18"/>
        <v>2015</v>
      </c>
      <c r="C288" s="23">
        <v>287</v>
      </c>
      <c r="D288" s="24">
        <v>42309</v>
      </c>
      <c r="E288" s="25">
        <f>IF(ISBLANK(table!H288),NA(),table!H288)</f>
        <v>50189</v>
      </c>
      <c r="F288" s="26" t="e">
        <f>IFERROR(IF(AND(ISERROR($E289),ISERROR(INDEX(RestNSAF!B$2:B$251,MATCH(RestNSA!$C288,RestNSAF!$A$2:$A$251,0)))),$E288,INDEX(RestNSAF!B$2:B$251,MATCH(RestNSA!$C288,RestNSAF!$A$2:$A$251,0))),NA())</f>
        <v>#N/A</v>
      </c>
      <c r="G288" s="25" t="e">
        <f>IFERROR(IF(AND(ISERROR($E289),ISERROR(INDEX(RestNSAF!C$2:C$251,MATCH(RestNSA!$C288,RestNSAF!$A$2:$A$251,0)))),$E288,INDEX(RestNSAF!C$2:C$251,MATCH(RestNSA!$C288,RestNSAF!$A$2:$A$251,0))),NA())</f>
        <v>#N/A</v>
      </c>
      <c r="H288" s="25" t="e">
        <f>IFERROR(IF(AND(ISERROR($E289),ISERROR(INDEX(RestNSAF!D$2:D$251,MATCH(RestNSA!$C288,RestNSAF!$A$2:$A$251,0)))),$E288,INDEX(RestNSAF!D$2:D$251,MATCH(RestNSA!$C288,RestNSAF!$A$2:$A$251,0))),NA())</f>
        <v>#N/A</v>
      </c>
      <c r="I288" s="25" t="e">
        <f>IFERROR(IF(AND(ISERROR($E289),ISERROR(INDEX(RestNSAF!E$2:E$251,MATCH(RestNSA!$C288,RestNSAF!$A$2:$A$251,0)))),$E288,INDEX(RestNSAF!E$2:E$251,MATCH(RestNSA!$C288,RestNSAF!$A$2:$A$251,0))),NA())</f>
        <v>#N/A</v>
      </c>
      <c r="J288" s="25" t="e">
        <f>IFERROR(IF(AND(ISERROR($E289),ISERROR(INDEX(RestNSAF!F$2:F$251,MATCH(RestNSA!$C288,RestNSAF!$A$2:$A$251,0)))),$E288,INDEX(RestNSAF!F$2:F$251,MATCH(RestNSA!$C288,RestNSAF!$A$2:$A$251,0))),NA())</f>
        <v>#N/A</v>
      </c>
      <c r="V288" s="28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</row>
    <row r="289" spans="1:36" x14ac:dyDescent="0.25">
      <c r="A289" s="23">
        <f t="shared" si="17"/>
        <v>12</v>
      </c>
      <c r="B289" s="23">
        <f t="shared" si="18"/>
        <v>2015</v>
      </c>
      <c r="C289" s="23">
        <v>288</v>
      </c>
      <c r="D289" s="24">
        <v>42339</v>
      </c>
      <c r="E289" s="25">
        <f>IF(ISBLANK(table!H289),NA(),table!H289)</f>
        <v>54554</v>
      </c>
      <c r="F289" s="26" t="e">
        <f>IFERROR(IF(AND(ISERROR($E290),ISERROR(INDEX(RestNSAF!B$2:B$251,MATCH(RestNSA!$C289,RestNSAF!$A$2:$A$251,0)))),$E289,INDEX(RestNSAF!B$2:B$251,MATCH(RestNSA!$C289,RestNSAF!$A$2:$A$251,0))),NA())</f>
        <v>#N/A</v>
      </c>
      <c r="G289" s="25" t="e">
        <f>IFERROR(IF(AND(ISERROR($E290),ISERROR(INDEX(RestNSAF!C$2:C$251,MATCH(RestNSA!$C289,RestNSAF!$A$2:$A$251,0)))),$E289,INDEX(RestNSAF!C$2:C$251,MATCH(RestNSA!$C289,RestNSAF!$A$2:$A$251,0))),NA())</f>
        <v>#N/A</v>
      </c>
      <c r="H289" s="25" t="e">
        <f>IFERROR(IF(AND(ISERROR($E290),ISERROR(INDEX(RestNSAF!D$2:D$251,MATCH(RestNSA!$C289,RestNSAF!$A$2:$A$251,0)))),$E289,INDEX(RestNSAF!D$2:D$251,MATCH(RestNSA!$C289,RestNSAF!$A$2:$A$251,0))),NA())</f>
        <v>#N/A</v>
      </c>
      <c r="I289" s="25" t="e">
        <f>IFERROR(IF(AND(ISERROR($E290),ISERROR(INDEX(RestNSAF!E$2:E$251,MATCH(RestNSA!$C289,RestNSAF!$A$2:$A$251,0)))),$E289,INDEX(RestNSAF!E$2:E$251,MATCH(RestNSA!$C289,RestNSAF!$A$2:$A$251,0))),NA())</f>
        <v>#N/A</v>
      </c>
      <c r="J289" s="25" t="e">
        <f>IFERROR(IF(AND(ISERROR($E290),ISERROR(INDEX(RestNSAF!F$2:F$251,MATCH(RestNSA!$C289,RestNSAF!$A$2:$A$251,0)))),$E289,INDEX(RestNSAF!F$2:F$251,MATCH(RestNSA!$C289,RestNSAF!$A$2:$A$251,0))),NA())</f>
        <v>#N/A</v>
      </c>
      <c r="V289" s="28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</row>
    <row r="290" spans="1:36" x14ac:dyDescent="0.25">
      <c r="A290" s="23">
        <f t="shared" si="17"/>
        <v>1</v>
      </c>
      <c r="B290" s="23">
        <f t="shared" si="18"/>
        <v>2016</v>
      </c>
      <c r="C290" s="23">
        <v>289</v>
      </c>
      <c r="D290" s="24">
        <v>42370</v>
      </c>
      <c r="E290" s="25">
        <f>IF(ISBLANK(table!H290),NA(),table!H290)</f>
        <v>50026</v>
      </c>
      <c r="F290" s="26" t="e">
        <f>IFERROR(IF(AND(ISERROR($E291),ISERROR(INDEX(RestNSAF!B$2:B$251,MATCH(RestNSA!$C290,RestNSAF!$A$2:$A$251,0)))),$E290,INDEX(RestNSAF!B$2:B$251,MATCH(RestNSA!$C290,RestNSAF!$A$2:$A$251,0))),NA())</f>
        <v>#N/A</v>
      </c>
      <c r="G290" s="25" t="e">
        <f>IFERROR(IF(AND(ISERROR($E291),ISERROR(INDEX(RestNSAF!C$2:C$251,MATCH(RestNSA!$C290,RestNSAF!$A$2:$A$251,0)))),$E290,INDEX(RestNSAF!C$2:C$251,MATCH(RestNSA!$C290,RestNSAF!$A$2:$A$251,0))),NA())</f>
        <v>#N/A</v>
      </c>
      <c r="H290" s="25" t="e">
        <f>IFERROR(IF(AND(ISERROR($E291),ISERROR(INDEX(RestNSAF!D$2:D$251,MATCH(RestNSA!$C290,RestNSAF!$A$2:$A$251,0)))),$E290,INDEX(RestNSAF!D$2:D$251,MATCH(RestNSA!$C290,RestNSAF!$A$2:$A$251,0))),NA())</f>
        <v>#N/A</v>
      </c>
      <c r="I290" s="25" t="e">
        <f>IFERROR(IF(AND(ISERROR($E291),ISERROR(INDEX(RestNSAF!E$2:E$251,MATCH(RestNSA!$C290,RestNSAF!$A$2:$A$251,0)))),$E290,INDEX(RestNSAF!E$2:E$251,MATCH(RestNSA!$C290,RestNSAF!$A$2:$A$251,0))),NA())</f>
        <v>#N/A</v>
      </c>
      <c r="J290" s="25" t="e">
        <f>IFERROR(IF(AND(ISERROR($E291),ISERROR(INDEX(RestNSAF!F$2:F$251,MATCH(RestNSA!$C290,RestNSAF!$A$2:$A$251,0)))),$E290,INDEX(RestNSAF!F$2:F$251,MATCH(RestNSA!$C290,RestNSAF!$A$2:$A$251,0))),NA())</f>
        <v>#N/A</v>
      </c>
      <c r="V290" s="28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</row>
    <row r="291" spans="1:36" x14ac:dyDescent="0.25">
      <c r="A291" s="23">
        <f t="shared" si="17"/>
        <v>2</v>
      </c>
      <c r="B291" s="23">
        <f t="shared" si="18"/>
        <v>2016</v>
      </c>
      <c r="C291" s="23">
        <v>290</v>
      </c>
      <c r="D291" s="24">
        <v>42401</v>
      </c>
      <c r="E291" s="25">
        <f>IF(ISBLANK(table!H291),NA(),table!H291)</f>
        <v>51478</v>
      </c>
      <c r="F291" s="26" t="e">
        <f>IFERROR(IF(AND(ISERROR($E292),ISERROR(INDEX(RestNSAF!B$2:B$251,MATCH(RestNSA!$C291,RestNSAF!$A$2:$A$251,0)))),$E291,INDEX(RestNSAF!B$2:B$251,MATCH(RestNSA!$C291,RestNSAF!$A$2:$A$251,0))),NA())</f>
        <v>#N/A</v>
      </c>
      <c r="G291" s="25" t="e">
        <f>IFERROR(IF(AND(ISERROR($E292),ISERROR(INDEX(RestNSAF!C$2:C$251,MATCH(RestNSA!$C291,RestNSAF!$A$2:$A$251,0)))),$E291,INDEX(RestNSAF!C$2:C$251,MATCH(RestNSA!$C291,RestNSAF!$A$2:$A$251,0))),NA())</f>
        <v>#N/A</v>
      </c>
      <c r="H291" s="25" t="e">
        <f>IFERROR(IF(AND(ISERROR($E292),ISERROR(INDEX(RestNSAF!D$2:D$251,MATCH(RestNSA!$C291,RestNSAF!$A$2:$A$251,0)))),$E291,INDEX(RestNSAF!D$2:D$251,MATCH(RestNSA!$C291,RestNSAF!$A$2:$A$251,0))),NA())</f>
        <v>#N/A</v>
      </c>
      <c r="I291" s="25" t="e">
        <f>IFERROR(IF(AND(ISERROR($E292),ISERROR(INDEX(RestNSAF!E$2:E$251,MATCH(RestNSA!$C291,RestNSAF!$A$2:$A$251,0)))),$E291,INDEX(RestNSAF!E$2:E$251,MATCH(RestNSA!$C291,RestNSAF!$A$2:$A$251,0))),NA())</f>
        <v>#N/A</v>
      </c>
      <c r="J291" s="25" t="e">
        <f>IFERROR(IF(AND(ISERROR($E292),ISERROR(INDEX(RestNSAF!F$2:F$251,MATCH(RestNSA!$C291,RestNSAF!$A$2:$A$251,0)))),$E291,INDEX(RestNSAF!F$2:F$251,MATCH(RestNSA!$C291,RestNSAF!$A$2:$A$251,0))),NA())</f>
        <v>#N/A</v>
      </c>
      <c r="V291" s="28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</row>
    <row r="292" spans="1:36" x14ac:dyDescent="0.25">
      <c r="A292" s="23">
        <f t="shared" si="17"/>
        <v>3</v>
      </c>
      <c r="B292" s="23">
        <f t="shared" si="18"/>
        <v>2016</v>
      </c>
      <c r="C292" s="23">
        <v>291</v>
      </c>
      <c r="D292" s="24">
        <v>42430</v>
      </c>
      <c r="E292" s="25">
        <f>IF(ISBLANK(table!H292),NA(),table!H292)</f>
        <v>55868</v>
      </c>
      <c r="F292" s="26" t="e">
        <f>IFERROR(IF(AND(ISERROR($E293),ISERROR(INDEX(RestNSAF!B$2:B$251,MATCH(RestNSA!$C292,RestNSAF!$A$2:$A$251,0)))),$E292,INDEX(RestNSAF!B$2:B$251,MATCH(RestNSA!$C292,RestNSAF!$A$2:$A$251,0))),NA())</f>
        <v>#N/A</v>
      </c>
      <c r="G292" s="25" t="e">
        <f>IFERROR(IF(AND(ISERROR($E293),ISERROR(INDEX(RestNSAF!C$2:C$251,MATCH(RestNSA!$C292,RestNSAF!$A$2:$A$251,0)))),$E292,INDEX(RestNSAF!C$2:C$251,MATCH(RestNSA!$C292,RestNSAF!$A$2:$A$251,0))),NA())</f>
        <v>#N/A</v>
      </c>
      <c r="H292" s="25" t="e">
        <f>IFERROR(IF(AND(ISERROR($E293),ISERROR(INDEX(RestNSAF!D$2:D$251,MATCH(RestNSA!$C292,RestNSAF!$A$2:$A$251,0)))),$E292,INDEX(RestNSAF!D$2:D$251,MATCH(RestNSA!$C292,RestNSAF!$A$2:$A$251,0))),NA())</f>
        <v>#N/A</v>
      </c>
      <c r="I292" s="25" t="e">
        <f>IFERROR(IF(AND(ISERROR($E293),ISERROR(INDEX(RestNSAF!E$2:E$251,MATCH(RestNSA!$C292,RestNSAF!$A$2:$A$251,0)))),$E292,INDEX(RestNSAF!E$2:E$251,MATCH(RestNSA!$C292,RestNSAF!$A$2:$A$251,0))),NA())</f>
        <v>#N/A</v>
      </c>
      <c r="J292" s="25" t="e">
        <f>IFERROR(IF(AND(ISERROR($E293),ISERROR(INDEX(RestNSAF!F$2:F$251,MATCH(RestNSA!$C292,RestNSAF!$A$2:$A$251,0)))),$E292,INDEX(RestNSAF!F$2:F$251,MATCH(RestNSA!$C292,RestNSAF!$A$2:$A$251,0))),NA())</f>
        <v>#N/A</v>
      </c>
      <c r="V292" s="28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</row>
    <row r="293" spans="1:36" x14ac:dyDescent="0.25">
      <c r="A293" s="23">
        <f t="shared" si="17"/>
        <v>4</v>
      </c>
      <c r="B293" s="23">
        <f t="shared" si="18"/>
        <v>2016</v>
      </c>
      <c r="C293" s="23">
        <v>292</v>
      </c>
      <c r="D293" s="24">
        <v>42461</v>
      </c>
      <c r="E293" s="25">
        <f>IF(ISBLANK(table!H293),NA(),table!H293)</f>
        <v>56362</v>
      </c>
      <c r="F293" s="26" t="e">
        <f>IFERROR(IF(AND(ISERROR($E294),ISERROR(INDEX(RestNSAF!B$2:B$251,MATCH(RestNSA!$C293,RestNSAF!$A$2:$A$251,0)))),$E293,INDEX(RestNSAF!B$2:B$251,MATCH(RestNSA!$C293,RestNSAF!$A$2:$A$251,0))),NA())</f>
        <v>#N/A</v>
      </c>
      <c r="G293" s="25" t="e">
        <f>IFERROR(IF(AND(ISERROR($E294),ISERROR(INDEX(RestNSAF!C$2:C$251,MATCH(RestNSA!$C293,RestNSAF!$A$2:$A$251,0)))),$E293,INDEX(RestNSAF!C$2:C$251,MATCH(RestNSA!$C293,RestNSAF!$A$2:$A$251,0))),NA())</f>
        <v>#N/A</v>
      </c>
      <c r="H293" s="25" t="e">
        <f>IFERROR(IF(AND(ISERROR($E294),ISERROR(INDEX(RestNSAF!D$2:D$251,MATCH(RestNSA!$C293,RestNSAF!$A$2:$A$251,0)))),$E293,INDEX(RestNSAF!D$2:D$251,MATCH(RestNSA!$C293,RestNSAF!$A$2:$A$251,0))),NA())</f>
        <v>#N/A</v>
      </c>
      <c r="I293" s="25" t="e">
        <f>IFERROR(IF(AND(ISERROR($E294),ISERROR(INDEX(RestNSAF!E$2:E$251,MATCH(RestNSA!$C293,RestNSAF!$A$2:$A$251,0)))),$E293,INDEX(RestNSAF!E$2:E$251,MATCH(RestNSA!$C293,RestNSAF!$A$2:$A$251,0))),NA())</f>
        <v>#N/A</v>
      </c>
      <c r="J293" s="25" t="e">
        <f>IFERROR(IF(AND(ISERROR($E294),ISERROR(INDEX(RestNSAF!F$2:F$251,MATCH(RestNSA!$C293,RestNSAF!$A$2:$A$251,0)))),$E293,INDEX(RestNSAF!F$2:F$251,MATCH(RestNSA!$C293,RestNSAF!$A$2:$A$251,0))),NA())</f>
        <v>#N/A</v>
      </c>
      <c r="V293" s="28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</row>
    <row r="294" spans="1:36" x14ac:dyDescent="0.25">
      <c r="A294" s="23">
        <f t="shared" si="17"/>
        <v>5</v>
      </c>
      <c r="B294" s="23">
        <f t="shared" si="18"/>
        <v>2016</v>
      </c>
      <c r="C294" s="23">
        <v>293</v>
      </c>
      <c r="D294" s="24">
        <v>42491</v>
      </c>
      <c r="E294" s="25">
        <f>IF(ISBLANK(table!H294),NA(),table!H294)</f>
        <v>57071</v>
      </c>
      <c r="F294" s="26" t="e">
        <f>IFERROR(IF(AND(ISERROR($E295),ISERROR(INDEX(RestNSAF!B$2:B$251,MATCH(RestNSA!$C294,RestNSAF!$A$2:$A$251,0)))),$E294,INDEX(RestNSAF!B$2:B$251,MATCH(RestNSA!$C294,RestNSAF!$A$2:$A$251,0))),NA())</f>
        <v>#N/A</v>
      </c>
      <c r="G294" s="25" t="e">
        <f>IFERROR(IF(AND(ISERROR($E295),ISERROR(INDEX(RestNSAF!C$2:C$251,MATCH(RestNSA!$C294,RestNSAF!$A$2:$A$251,0)))),$E294,INDEX(RestNSAF!C$2:C$251,MATCH(RestNSA!$C294,RestNSAF!$A$2:$A$251,0))),NA())</f>
        <v>#N/A</v>
      </c>
      <c r="H294" s="25" t="e">
        <f>IFERROR(IF(AND(ISERROR($E295),ISERROR(INDEX(RestNSAF!D$2:D$251,MATCH(RestNSA!$C294,RestNSAF!$A$2:$A$251,0)))),$E294,INDEX(RestNSAF!D$2:D$251,MATCH(RestNSA!$C294,RestNSAF!$A$2:$A$251,0))),NA())</f>
        <v>#N/A</v>
      </c>
      <c r="I294" s="25" t="e">
        <f>IFERROR(IF(AND(ISERROR($E295),ISERROR(INDEX(RestNSAF!E$2:E$251,MATCH(RestNSA!$C294,RestNSAF!$A$2:$A$251,0)))),$E294,INDEX(RestNSAF!E$2:E$251,MATCH(RestNSA!$C294,RestNSAF!$A$2:$A$251,0))),NA())</f>
        <v>#N/A</v>
      </c>
      <c r="J294" s="25" t="e">
        <f>IFERROR(IF(AND(ISERROR($E295),ISERROR(INDEX(RestNSAF!F$2:F$251,MATCH(RestNSA!$C294,RestNSAF!$A$2:$A$251,0)))),$E294,INDEX(RestNSAF!F$2:F$251,MATCH(RestNSA!$C294,RestNSAF!$A$2:$A$251,0))),NA())</f>
        <v>#N/A</v>
      </c>
      <c r="V294" s="28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</row>
    <row r="295" spans="1:36" x14ac:dyDescent="0.25">
      <c r="A295" s="23">
        <f t="shared" si="17"/>
        <v>6</v>
      </c>
      <c r="B295" s="23">
        <f t="shared" si="18"/>
        <v>2016</v>
      </c>
      <c r="C295" s="23">
        <v>294</v>
      </c>
      <c r="D295" s="24">
        <v>42522</v>
      </c>
      <c r="E295" s="25">
        <f>IF(ISBLANK(table!H295),NA(),table!H295)</f>
        <v>54677</v>
      </c>
      <c r="F295" s="26" t="e">
        <f>IFERROR(IF(AND(ISERROR($E296),ISERROR(INDEX(RestNSAF!B$2:B$251,MATCH(RestNSA!$C295,RestNSAF!$A$2:$A$251,0)))),$E295,INDEX(RestNSAF!B$2:B$251,MATCH(RestNSA!$C295,RestNSAF!$A$2:$A$251,0))),NA())</f>
        <v>#N/A</v>
      </c>
      <c r="G295" s="25" t="e">
        <f>IFERROR(IF(AND(ISERROR($E296),ISERROR(INDEX(RestNSAF!C$2:C$251,MATCH(RestNSA!$C295,RestNSAF!$A$2:$A$251,0)))),$E295,INDEX(RestNSAF!C$2:C$251,MATCH(RestNSA!$C295,RestNSAF!$A$2:$A$251,0))),NA())</f>
        <v>#N/A</v>
      </c>
      <c r="H295" s="25" t="e">
        <f>IFERROR(IF(AND(ISERROR($E296),ISERROR(INDEX(RestNSAF!D$2:D$251,MATCH(RestNSA!$C295,RestNSAF!$A$2:$A$251,0)))),$E295,INDEX(RestNSAF!D$2:D$251,MATCH(RestNSA!$C295,RestNSAF!$A$2:$A$251,0))),NA())</f>
        <v>#N/A</v>
      </c>
      <c r="I295" s="25" t="e">
        <f>IFERROR(IF(AND(ISERROR($E296),ISERROR(INDEX(RestNSAF!E$2:E$251,MATCH(RestNSA!$C295,RestNSAF!$A$2:$A$251,0)))),$E295,INDEX(RestNSAF!E$2:E$251,MATCH(RestNSA!$C295,RestNSAF!$A$2:$A$251,0))),NA())</f>
        <v>#N/A</v>
      </c>
      <c r="J295" s="25" t="e">
        <f>IFERROR(IF(AND(ISERROR($E296),ISERROR(INDEX(RestNSAF!F$2:F$251,MATCH(RestNSA!$C295,RestNSAF!$A$2:$A$251,0)))),$E295,INDEX(RestNSAF!F$2:F$251,MATCH(RestNSA!$C295,RestNSAF!$A$2:$A$251,0))),NA())</f>
        <v>#N/A</v>
      </c>
      <c r="V295" s="28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</row>
    <row r="296" spans="1:36" x14ac:dyDescent="0.25">
      <c r="A296" s="23">
        <f t="shared" si="17"/>
        <v>7</v>
      </c>
      <c r="B296" s="23">
        <f t="shared" si="18"/>
        <v>2016</v>
      </c>
      <c r="C296" s="23">
        <v>295</v>
      </c>
      <c r="D296" s="24">
        <v>42552</v>
      </c>
      <c r="E296" s="25">
        <f>IF(ISBLANK(table!H296),NA(),table!H296)</f>
        <v>56068</v>
      </c>
      <c r="F296" s="26" t="e">
        <f>IFERROR(IF(AND(ISERROR($E297),ISERROR(INDEX(RestNSAF!B$2:B$251,MATCH(RestNSA!$C296,RestNSAF!$A$2:$A$251,0)))),$E296,INDEX(RestNSAF!B$2:B$251,MATCH(RestNSA!$C296,RestNSAF!$A$2:$A$251,0))),NA())</f>
        <v>#N/A</v>
      </c>
      <c r="G296" s="25" t="e">
        <f>IFERROR(IF(AND(ISERROR($E297),ISERROR(INDEX(RestNSAF!C$2:C$251,MATCH(RestNSA!$C296,RestNSAF!$A$2:$A$251,0)))),$E296,INDEX(RestNSAF!C$2:C$251,MATCH(RestNSA!$C296,RestNSAF!$A$2:$A$251,0))),NA())</f>
        <v>#N/A</v>
      </c>
      <c r="H296" s="25" t="e">
        <f>IFERROR(IF(AND(ISERROR($E297),ISERROR(INDEX(RestNSAF!D$2:D$251,MATCH(RestNSA!$C296,RestNSAF!$A$2:$A$251,0)))),$E296,INDEX(RestNSAF!D$2:D$251,MATCH(RestNSA!$C296,RestNSAF!$A$2:$A$251,0))),NA())</f>
        <v>#N/A</v>
      </c>
      <c r="I296" s="25" t="e">
        <f>IFERROR(IF(AND(ISERROR($E297),ISERROR(INDEX(RestNSAF!E$2:E$251,MATCH(RestNSA!$C296,RestNSAF!$A$2:$A$251,0)))),$E296,INDEX(RestNSAF!E$2:E$251,MATCH(RestNSA!$C296,RestNSAF!$A$2:$A$251,0))),NA())</f>
        <v>#N/A</v>
      </c>
      <c r="J296" s="25" t="e">
        <f>IFERROR(IF(AND(ISERROR($E297),ISERROR(INDEX(RestNSAF!F$2:F$251,MATCH(RestNSA!$C296,RestNSAF!$A$2:$A$251,0)))),$E296,INDEX(RestNSAF!F$2:F$251,MATCH(RestNSA!$C296,RestNSAF!$A$2:$A$251,0))),NA())</f>
        <v>#N/A</v>
      </c>
      <c r="V296" s="28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</row>
    <row r="297" spans="1:36" x14ac:dyDescent="0.25">
      <c r="A297" s="23">
        <f t="shared" si="17"/>
        <v>8</v>
      </c>
      <c r="B297" s="23">
        <f t="shared" si="18"/>
        <v>2016</v>
      </c>
      <c r="C297" s="23">
        <v>296</v>
      </c>
      <c r="D297" s="24">
        <v>42583</v>
      </c>
      <c r="E297" s="25">
        <f>IF(ISBLANK(table!H297),NA(),table!H297)</f>
        <v>55232</v>
      </c>
      <c r="F297" s="26" t="e">
        <f>IFERROR(IF(AND(ISERROR($E298),ISERROR(INDEX(RestNSAF!B$2:B$251,MATCH(RestNSA!$C297,RestNSAF!$A$2:$A$251,0)))),$E297,INDEX(RestNSAF!B$2:B$251,MATCH(RestNSA!$C297,RestNSAF!$A$2:$A$251,0))),NA())</f>
        <v>#N/A</v>
      </c>
      <c r="G297" s="25" t="e">
        <f>IFERROR(IF(AND(ISERROR($E298),ISERROR(INDEX(RestNSAF!C$2:C$251,MATCH(RestNSA!$C297,RestNSAF!$A$2:$A$251,0)))),$E297,INDEX(RestNSAF!C$2:C$251,MATCH(RestNSA!$C297,RestNSAF!$A$2:$A$251,0))),NA())</f>
        <v>#N/A</v>
      </c>
      <c r="H297" s="25" t="e">
        <f>IFERROR(IF(AND(ISERROR($E298),ISERROR(INDEX(RestNSAF!D$2:D$251,MATCH(RestNSA!$C297,RestNSAF!$A$2:$A$251,0)))),$E297,INDEX(RestNSAF!D$2:D$251,MATCH(RestNSA!$C297,RestNSAF!$A$2:$A$251,0))),NA())</f>
        <v>#N/A</v>
      </c>
      <c r="I297" s="25" t="e">
        <f>IFERROR(IF(AND(ISERROR($E298),ISERROR(INDEX(RestNSAF!E$2:E$251,MATCH(RestNSA!$C297,RestNSAF!$A$2:$A$251,0)))),$E297,INDEX(RestNSAF!E$2:E$251,MATCH(RestNSA!$C297,RestNSAF!$A$2:$A$251,0))),NA())</f>
        <v>#N/A</v>
      </c>
      <c r="J297" s="25" t="e">
        <f>IFERROR(IF(AND(ISERROR($E298),ISERROR(INDEX(RestNSAF!F$2:F$251,MATCH(RestNSA!$C297,RestNSAF!$A$2:$A$251,0)))),$E297,INDEX(RestNSAF!F$2:F$251,MATCH(RestNSA!$C297,RestNSAF!$A$2:$A$251,0))),NA())</f>
        <v>#N/A</v>
      </c>
      <c r="V297" s="28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</row>
    <row r="298" spans="1:36" x14ac:dyDescent="0.25">
      <c r="A298" s="23">
        <f t="shared" si="17"/>
        <v>9</v>
      </c>
      <c r="B298" s="23">
        <f t="shared" si="18"/>
        <v>2016</v>
      </c>
      <c r="C298" s="23">
        <v>297</v>
      </c>
      <c r="D298" s="24">
        <v>42614</v>
      </c>
      <c r="E298" s="25">
        <f>IF(ISBLANK(table!H298),NA(),table!H298)</f>
        <v>54361</v>
      </c>
      <c r="F298" s="26" t="e">
        <f>IFERROR(IF(AND(ISERROR($E299),ISERROR(INDEX(RestNSAF!B$2:B$251,MATCH(RestNSA!$C298,RestNSAF!$A$2:$A$251,0)))),$E298,INDEX(RestNSAF!B$2:B$251,MATCH(RestNSA!$C298,RestNSAF!$A$2:$A$251,0))),NA())</f>
        <v>#N/A</v>
      </c>
      <c r="G298" s="25" t="e">
        <f>IFERROR(IF(AND(ISERROR($E299),ISERROR(INDEX(RestNSAF!C$2:C$251,MATCH(RestNSA!$C298,RestNSAF!$A$2:$A$251,0)))),$E298,INDEX(RestNSAF!C$2:C$251,MATCH(RestNSA!$C298,RestNSAF!$A$2:$A$251,0))),NA())</f>
        <v>#N/A</v>
      </c>
      <c r="H298" s="25" t="e">
        <f>IFERROR(IF(AND(ISERROR($E299),ISERROR(INDEX(RestNSAF!D$2:D$251,MATCH(RestNSA!$C298,RestNSAF!$A$2:$A$251,0)))),$E298,INDEX(RestNSAF!D$2:D$251,MATCH(RestNSA!$C298,RestNSAF!$A$2:$A$251,0))),NA())</f>
        <v>#N/A</v>
      </c>
      <c r="I298" s="25" t="e">
        <f>IFERROR(IF(AND(ISERROR($E299),ISERROR(INDEX(RestNSAF!E$2:E$251,MATCH(RestNSA!$C298,RestNSAF!$A$2:$A$251,0)))),$E298,INDEX(RestNSAF!E$2:E$251,MATCH(RestNSA!$C298,RestNSAF!$A$2:$A$251,0))),NA())</f>
        <v>#N/A</v>
      </c>
      <c r="J298" s="25" t="e">
        <f>IFERROR(IF(AND(ISERROR($E299),ISERROR(INDEX(RestNSAF!F$2:F$251,MATCH(RestNSA!$C298,RestNSAF!$A$2:$A$251,0)))),$E298,INDEX(RestNSAF!F$2:F$251,MATCH(RestNSA!$C298,RestNSAF!$A$2:$A$251,0))),NA())</f>
        <v>#N/A</v>
      </c>
      <c r="V298" s="28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</row>
    <row r="299" spans="1:36" x14ac:dyDescent="0.25">
      <c r="A299" s="23">
        <f t="shared" si="17"/>
        <v>10</v>
      </c>
      <c r="B299" s="23">
        <f t="shared" si="18"/>
        <v>2016</v>
      </c>
      <c r="C299" s="23">
        <v>298</v>
      </c>
      <c r="D299" s="24">
        <v>42644</v>
      </c>
      <c r="E299" s="25">
        <f>IF(ISBLANK(table!H299),NA(),table!H299)</f>
        <v>55801</v>
      </c>
      <c r="F299" s="26" t="e">
        <f>IFERROR(IF(AND(ISERROR($E300),ISERROR(INDEX(RestNSAF!B$2:B$251,MATCH(RestNSA!$C299,RestNSAF!$A$2:$A$251,0)))),$E299,INDEX(RestNSAF!B$2:B$251,MATCH(RestNSA!$C299,RestNSAF!$A$2:$A$251,0))),NA())</f>
        <v>#N/A</v>
      </c>
      <c r="G299" s="25" t="e">
        <f>IFERROR(IF(AND(ISERROR($E300),ISERROR(INDEX(RestNSAF!C$2:C$251,MATCH(RestNSA!$C299,RestNSAF!$A$2:$A$251,0)))),$E299,INDEX(RestNSAF!C$2:C$251,MATCH(RestNSA!$C299,RestNSAF!$A$2:$A$251,0))),NA())</f>
        <v>#N/A</v>
      </c>
      <c r="H299" s="25" t="e">
        <f>IFERROR(IF(AND(ISERROR($E300),ISERROR(INDEX(RestNSAF!D$2:D$251,MATCH(RestNSA!$C299,RestNSAF!$A$2:$A$251,0)))),$E299,INDEX(RestNSAF!D$2:D$251,MATCH(RestNSA!$C299,RestNSAF!$A$2:$A$251,0))),NA())</f>
        <v>#N/A</v>
      </c>
      <c r="I299" s="25" t="e">
        <f>IFERROR(IF(AND(ISERROR($E300),ISERROR(INDEX(RestNSAF!E$2:E$251,MATCH(RestNSA!$C299,RestNSAF!$A$2:$A$251,0)))),$E299,INDEX(RestNSAF!E$2:E$251,MATCH(RestNSA!$C299,RestNSAF!$A$2:$A$251,0))),NA())</f>
        <v>#N/A</v>
      </c>
      <c r="J299" s="25" t="e">
        <f>IFERROR(IF(AND(ISERROR($E300),ISERROR(INDEX(RestNSAF!F$2:F$251,MATCH(RestNSA!$C299,RestNSAF!$A$2:$A$251,0)))),$E299,INDEX(RestNSAF!F$2:F$251,MATCH(RestNSA!$C299,RestNSAF!$A$2:$A$251,0))),NA())</f>
        <v>#N/A</v>
      </c>
      <c r="V299" s="28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</row>
    <row r="300" spans="1:36" x14ac:dyDescent="0.25">
      <c r="A300" s="23">
        <f t="shared" si="17"/>
        <v>11</v>
      </c>
      <c r="B300" s="23">
        <f t="shared" si="18"/>
        <v>2016</v>
      </c>
      <c r="C300" s="23">
        <v>299</v>
      </c>
      <c r="D300" s="24">
        <v>42675</v>
      </c>
      <c r="E300" s="25">
        <f>IF(ISBLANK(table!H300),NA(),table!H300)</f>
        <v>53337</v>
      </c>
      <c r="F300" s="26" t="e">
        <f>IFERROR(IF(AND(ISERROR($E301),ISERROR(INDEX(RestNSAF!B$2:B$251,MATCH(RestNSA!$C300,RestNSAF!$A$2:$A$251,0)))),$E300,INDEX(RestNSAF!B$2:B$251,MATCH(RestNSA!$C300,RestNSAF!$A$2:$A$251,0))),NA())</f>
        <v>#N/A</v>
      </c>
      <c r="G300" s="25" t="e">
        <f>IFERROR(IF(AND(ISERROR($E301),ISERROR(INDEX(RestNSAF!C$2:C$251,MATCH(RestNSA!$C300,RestNSAF!$A$2:$A$251,0)))),$E300,INDEX(RestNSAF!C$2:C$251,MATCH(RestNSA!$C300,RestNSAF!$A$2:$A$251,0))),NA())</f>
        <v>#N/A</v>
      </c>
      <c r="H300" s="25" t="e">
        <f>IFERROR(IF(AND(ISERROR($E301),ISERROR(INDEX(RestNSAF!D$2:D$251,MATCH(RestNSA!$C300,RestNSAF!$A$2:$A$251,0)))),$E300,INDEX(RestNSAF!D$2:D$251,MATCH(RestNSA!$C300,RestNSAF!$A$2:$A$251,0))),NA())</f>
        <v>#N/A</v>
      </c>
      <c r="I300" s="25" t="e">
        <f>IFERROR(IF(AND(ISERROR($E301),ISERROR(INDEX(RestNSAF!E$2:E$251,MATCH(RestNSA!$C300,RestNSAF!$A$2:$A$251,0)))),$E300,INDEX(RestNSAF!E$2:E$251,MATCH(RestNSA!$C300,RestNSAF!$A$2:$A$251,0))),NA())</f>
        <v>#N/A</v>
      </c>
      <c r="J300" s="25" t="e">
        <f>IFERROR(IF(AND(ISERROR($E301),ISERROR(INDEX(RestNSAF!F$2:F$251,MATCH(RestNSA!$C300,RestNSAF!$A$2:$A$251,0)))),$E300,INDEX(RestNSAF!F$2:F$251,MATCH(RestNSA!$C300,RestNSAF!$A$2:$A$251,0))),NA())</f>
        <v>#N/A</v>
      </c>
      <c r="V300" s="28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</row>
    <row r="301" spans="1:36" x14ac:dyDescent="0.25">
      <c r="A301" s="23">
        <f t="shared" si="17"/>
        <v>12</v>
      </c>
      <c r="B301" s="23">
        <f t="shared" si="18"/>
        <v>2016</v>
      </c>
      <c r="C301" s="23">
        <v>300</v>
      </c>
      <c r="D301" s="24">
        <v>42705</v>
      </c>
      <c r="E301" s="25">
        <f>IF(ISBLANK(table!H301),NA(),table!H301)</f>
        <v>57586</v>
      </c>
      <c r="F301" s="26" t="e">
        <f>IFERROR(IF(AND(ISERROR($E302),ISERROR(INDEX(RestNSAF!B$2:B$251,MATCH(RestNSA!$C301,RestNSAF!$A$2:$A$251,0)))),$E301,INDEX(RestNSAF!B$2:B$251,MATCH(RestNSA!$C301,RestNSAF!$A$2:$A$251,0))),NA())</f>
        <v>#N/A</v>
      </c>
      <c r="G301" s="25" t="e">
        <f>IFERROR(IF(AND(ISERROR($E302),ISERROR(INDEX(RestNSAF!C$2:C$251,MATCH(RestNSA!$C301,RestNSAF!$A$2:$A$251,0)))),$E301,INDEX(RestNSAF!C$2:C$251,MATCH(RestNSA!$C301,RestNSAF!$A$2:$A$251,0))),NA())</f>
        <v>#N/A</v>
      </c>
      <c r="H301" s="25" t="e">
        <f>IFERROR(IF(AND(ISERROR($E302),ISERROR(INDEX(RestNSAF!D$2:D$251,MATCH(RestNSA!$C301,RestNSAF!$A$2:$A$251,0)))),$E301,INDEX(RestNSAF!D$2:D$251,MATCH(RestNSA!$C301,RestNSAF!$A$2:$A$251,0))),NA())</f>
        <v>#N/A</v>
      </c>
      <c r="I301" s="25" t="e">
        <f>IFERROR(IF(AND(ISERROR($E302),ISERROR(INDEX(RestNSAF!E$2:E$251,MATCH(RestNSA!$C301,RestNSAF!$A$2:$A$251,0)))),$E301,INDEX(RestNSAF!E$2:E$251,MATCH(RestNSA!$C301,RestNSAF!$A$2:$A$251,0))),NA())</f>
        <v>#N/A</v>
      </c>
      <c r="J301" s="25" t="e">
        <f>IFERROR(IF(AND(ISERROR($E302),ISERROR(INDEX(RestNSAF!F$2:F$251,MATCH(RestNSA!$C301,RestNSAF!$A$2:$A$251,0)))),$E301,INDEX(RestNSAF!F$2:F$251,MATCH(RestNSA!$C301,RestNSAF!$A$2:$A$251,0))),NA())</f>
        <v>#N/A</v>
      </c>
      <c r="V301" s="28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</row>
    <row r="302" spans="1:36" x14ac:dyDescent="0.25">
      <c r="A302" s="23">
        <f t="shared" si="17"/>
        <v>1</v>
      </c>
      <c r="B302" s="23">
        <f t="shared" si="18"/>
        <v>2017</v>
      </c>
      <c r="C302" s="23">
        <v>301</v>
      </c>
      <c r="D302" s="24">
        <v>42736</v>
      </c>
      <c r="E302" s="25">
        <f>IF(ISBLANK(table!H302),NA(),table!H302)</f>
        <v>52951</v>
      </c>
      <c r="F302" s="26" t="e">
        <f>IFERROR(IF(AND(ISERROR($E303),ISERROR(INDEX(RestNSAF!B$2:B$251,MATCH(RestNSA!$C302,RestNSAF!$A$2:$A$251,0)))),$E302,INDEX(RestNSAF!B$2:B$251,MATCH(RestNSA!$C302,RestNSAF!$A$2:$A$251,0))),NA())</f>
        <v>#N/A</v>
      </c>
      <c r="G302" s="25" t="e">
        <f>IFERROR(IF(AND(ISERROR($E303),ISERROR(INDEX(RestNSAF!C$2:C$251,MATCH(RestNSA!$C302,RestNSAF!$A$2:$A$251,0)))),$E302,INDEX(RestNSAF!C$2:C$251,MATCH(RestNSA!$C302,RestNSAF!$A$2:$A$251,0))),NA())</f>
        <v>#N/A</v>
      </c>
      <c r="H302" s="25" t="e">
        <f>IFERROR(IF(AND(ISERROR($E303),ISERROR(INDEX(RestNSAF!D$2:D$251,MATCH(RestNSA!$C302,RestNSAF!$A$2:$A$251,0)))),$E302,INDEX(RestNSAF!D$2:D$251,MATCH(RestNSA!$C302,RestNSAF!$A$2:$A$251,0))),NA())</f>
        <v>#N/A</v>
      </c>
      <c r="I302" s="25" t="e">
        <f>IFERROR(IF(AND(ISERROR($E303),ISERROR(INDEX(RestNSAF!E$2:E$251,MATCH(RestNSA!$C302,RestNSAF!$A$2:$A$251,0)))),$E302,INDEX(RestNSAF!E$2:E$251,MATCH(RestNSA!$C302,RestNSAF!$A$2:$A$251,0))),NA())</f>
        <v>#N/A</v>
      </c>
      <c r="J302" s="25" t="e">
        <f>IFERROR(IF(AND(ISERROR($E303),ISERROR(INDEX(RestNSAF!F$2:F$251,MATCH(RestNSA!$C302,RestNSAF!$A$2:$A$251,0)))),$E302,INDEX(RestNSAF!F$2:F$251,MATCH(RestNSA!$C302,RestNSAF!$A$2:$A$251,0))),NA())</f>
        <v>#N/A</v>
      </c>
      <c r="V302" s="28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</row>
    <row r="303" spans="1:36" x14ac:dyDescent="0.25">
      <c r="A303" s="23">
        <f t="shared" si="17"/>
        <v>2</v>
      </c>
      <c r="B303" s="23">
        <f t="shared" si="18"/>
        <v>2017</v>
      </c>
      <c r="C303" s="23">
        <v>302</v>
      </c>
      <c r="D303" s="24">
        <v>42767</v>
      </c>
      <c r="E303" s="25">
        <f>IF(ISBLANK(table!H303),NA(),table!H303)</f>
        <v>52796</v>
      </c>
      <c r="F303" s="26" t="e">
        <f>IFERROR(IF(AND(ISERROR($E304),ISERROR(INDEX(RestNSAF!B$2:B$251,MATCH(RestNSA!$C303,RestNSAF!$A$2:$A$251,0)))),$E303,INDEX(RestNSAF!B$2:B$251,MATCH(RestNSA!$C303,RestNSAF!$A$2:$A$251,0))),NA())</f>
        <v>#N/A</v>
      </c>
      <c r="G303" s="25" t="e">
        <f>IFERROR(IF(AND(ISERROR($E304),ISERROR(INDEX(RestNSAF!C$2:C$251,MATCH(RestNSA!$C303,RestNSAF!$A$2:$A$251,0)))),$E303,INDEX(RestNSAF!C$2:C$251,MATCH(RestNSA!$C303,RestNSAF!$A$2:$A$251,0))),NA())</f>
        <v>#N/A</v>
      </c>
      <c r="H303" s="25" t="e">
        <f>IFERROR(IF(AND(ISERROR($E304),ISERROR(INDEX(RestNSAF!D$2:D$251,MATCH(RestNSA!$C303,RestNSAF!$A$2:$A$251,0)))),$E303,INDEX(RestNSAF!D$2:D$251,MATCH(RestNSA!$C303,RestNSAF!$A$2:$A$251,0))),NA())</f>
        <v>#N/A</v>
      </c>
      <c r="I303" s="25" t="e">
        <f>IFERROR(IF(AND(ISERROR($E304),ISERROR(INDEX(RestNSAF!E$2:E$251,MATCH(RestNSA!$C303,RestNSAF!$A$2:$A$251,0)))),$E303,INDEX(RestNSAF!E$2:E$251,MATCH(RestNSA!$C303,RestNSAF!$A$2:$A$251,0))),NA())</f>
        <v>#N/A</v>
      </c>
      <c r="J303" s="25" t="e">
        <f>IFERROR(IF(AND(ISERROR($E304),ISERROR(INDEX(RestNSAF!F$2:F$251,MATCH(RestNSA!$C303,RestNSAF!$A$2:$A$251,0)))),$E303,INDEX(RestNSAF!F$2:F$251,MATCH(RestNSA!$C303,RestNSAF!$A$2:$A$251,0))),NA())</f>
        <v>#N/A</v>
      </c>
      <c r="V303" s="28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</row>
    <row r="304" spans="1:36" x14ac:dyDescent="0.25">
      <c r="A304" s="23">
        <f t="shared" si="17"/>
        <v>3</v>
      </c>
      <c r="B304" s="23">
        <f t="shared" si="18"/>
        <v>2017</v>
      </c>
      <c r="C304" s="23">
        <v>303</v>
      </c>
      <c r="D304" s="24">
        <v>42795</v>
      </c>
      <c r="E304" s="25">
        <f>IF(ISBLANK(table!H304),NA(),table!H304)</f>
        <v>60151</v>
      </c>
      <c r="F304" s="26" t="e">
        <f>IFERROR(IF(AND(ISERROR($E305),ISERROR(INDEX(RestNSAF!B$2:B$251,MATCH(RestNSA!$C304,RestNSAF!$A$2:$A$251,0)))),$E304,INDEX(RestNSAF!B$2:B$251,MATCH(RestNSA!$C304,RestNSAF!$A$2:$A$251,0))),NA())</f>
        <v>#N/A</v>
      </c>
      <c r="G304" s="25" t="e">
        <f>IFERROR(IF(AND(ISERROR($E305),ISERROR(INDEX(RestNSAF!C$2:C$251,MATCH(RestNSA!$C304,RestNSAF!$A$2:$A$251,0)))),$E304,INDEX(RestNSAF!C$2:C$251,MATCH(RestNSA!$C304,RestNSAF!$A$2:$A$251,0))),NA())</f>
        <v>#N/A</v>
      </c>
      <c r="H304" s="25" t="e">
        <f>IFERROR(IF(AND(ISERROR($E305),ISERROR(INDEX(RestNSAF!D$2:D$251,MATCH(RestNSA!$C304,RestNSAF!$A$2:$A$251,0)))),$E304,INDEX(RestNSAF!D$2:D$251,MATCH(RestNSA!$C304,RestNSAF!$A$2:$A$251,0))),NA())</f>
        <v>#N/A</v>
      </c>
      <c r="I304" s="25" t="e">
        <f>IFERROR(IF(AND(ISERROR($E305),ISERROR(INDEX(RestNSAF!E$2:E$251,MATCH(RestNSA!$C304,RestNSAF!$A$2:$A$251,0)))),$E304,INDEX(RestNSAF!E$2:E$251,MATCH(RestNSA!$C304,RestNSAF!$A$2:$A$251,0))),NA())</f>
        <v>#N/A</v>
      </c>
      <c r="J304" s="25" t="e">
        <f>IFERROR(IF(AND(ISERROR($E305),ISERROR(INDEX(RestNSAF!F$2:F$251,MATCH(RestNSA!$C304,RestNSAF!$A$2:$A$251,0)))),$E304,INDEX(RestNSAF!F$2:F$251,MATCH(RestNSA!$C304,RestNSAF!$A$2:$A$251,0))),NA())</f>
        <v>#N/A</v>
      </c>
      <c r="V304" s="28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</row>
    <row r="305" spans="1:36" x14ac:dyDescent="0.25">
      <c r="A305" s="23">
        <f t="shared" si="17"/>
        <v>4</v>
      </c>
      <c r="B305" s="23">
        <f t="shared" si="18"/>
        <v>2017</v>
      </c>
      <c r="C305" s="23">
        <v>304</v>
      </c>
      <c r="D305" s="24">
        <v>42826</v>
      </c>
      <c r="E305" s="25">
        <f>IF(ISBLANK(table!H305),NA(),table!H305)</f>
        <v>58584</v>
      </c>
      <c r="F305" s="26" t="e">
        <f>IFERROR(IF(AND(ISERROR($E306),ISERROR(INDEX(RestNSAF!B$2:B$251,MATCH(RestNSA!$C305,RestNSAF!$A$2:$A$251,0)))),$E305,INDEX(RestNSAF!B$2:B$251,MATCH(RestNSA!$C305,RestNSAF!$A$2:$A$251,0))),NA())</f>
        <v>#N/A</v>
      </c>
      <c r="G305" s="25" t="e">
        <f>IFERROR(IF(AND(ISERROR($E306),ISERROR(INDEX(RestNSAF!C$2:C$251,MATCH(RestNSA!$C305,RestNSAF!$A$2:$A$251,0)))),$E305,INDEX(RestNSAF!C$2:C$251,MATCH(RestNSA!$C305,RestNSAF!$A$2:$A$251,0))),NA())</f>
        <v>#N/A</v>
      </c>
      <c r="H305" s="25" t="e">
        <f>IFERROR(IF(AND(ISERROR($E306),ISERROR(INDEX(RestNSAF!D$2:D$251,MATCH(RestNSA!$C305,RestNSAF!$A$2:$A$251,0)))),$E305,INDEX(RestNSAF!D$2:D$251,MATCH(RestNSA!$C305,RestNSAF!$A$2:$A$251,0))),NA())</f>
        <v>#N/A</v>
      </c>
      <c r="I305" s="25" t="e">
        <f>IFERROR(IF(AND(ISERROR($E306),ISERROR(INDEX(RestNSAF!E$2:E$251,MATCH(RestNSA!$C305,RestNSAF!$A$2:$A$251,0)))),$E305,INDEX(RestNSAF!E$2:E$251,MATCH(RestNSA!$C305,RestNSAF!$A$2:$A$251,0))),NA())</f>
        <v>#N/A</v>
      </c>
      <c r="J305" s="25" t="e">
        <f>IFERROR(IF(AND(ISERROR($E306),ISERROR(INDEX(RestNSAF!F$2:F$251,MATCH(RestNSA!$C305,RestNSAF!$A$2:$A$251,0)))),$E305,INDEX(RestNSAF!F$2:F$251,MATCH(RestNSA!$C305,RestNSAF!$A$2:$A$251,0))),NA())</f>
        <v>#N/A</v>
      </c>
      <c r="V305" s="28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</row>
    <row r="306" spans="1:36" x14ac:dyDescent="0.25">
      <c r="A306" s="23">
        <f t="shared" si="17"/>
        <v>5</v>
      </c>
      <c r="B306" s="23">
        <f t="shared" si="18"/>
        <v>2017</v>
      </c>
      <c r="C306" s="23">
        <v>305</v>
      </c>
      <c r="D306" s="24">
        <v>42856</v>
      </c>
      <c r="E306" s="25">
        <f>IF(ISBLANK(table!H306),NA(),table!H306)</f>
        <v>60139</v>
      </c>
      <c r="F306" s="26" t="e">
        <f>IFERROR(IF(AND(ISERROR($E307),ISERROR(INDEX(RestNSAF!B$2:B$251,MATCH(RestNSA!$C306,RestNSAF!$A$2:$A$251,0)))),$E306,INDEX(RestNSAF!B$2:B$251,MATCH(RestNSA!$C306,RestNSAF!$A$2:$A$251,0))),NA())</f>
        <v>#N/A</v>
      </c>
      <c r="G306" s="25" t="e">
        <f>IFERROR(IF(AND(ISERROR($E307),ISERROR(INDEX(RestNSAF!C$2:C$251,MATCH(RestNSA!$C306,RestNSAF!$A$2:$A$251,0)))),$E306,INDEX(RestNSAF!C$2:C$251,MATCH(RestNSA!$C306,RestNSAF!$A$2:$A$251,0))),NA())</f>
        <v>#N/A</v>
      </c>
      <c r="H306" s="25" t="e">
        <f>IFERROR(IF(AND(ISERROR($E307),ISERROR(INDEX(RestNSAF!D$2:D$251,MATCH(RestNSA!$C306,RestNSAF!$A$2:$A$251,0)))),$E306,INDEX(RestNSAF!D$2:D$251,MATCH(RestNSA!$C306,RestNSAF!$A$2:$A$251,0))),NA())</f>
        <v>#N/A</v>
      </c>
      <c r="I306" s="25" t="e">
        <f>IFERROR(IF(AND(ISERROR($E307),ISERROR(INDEX(RestNSAF!E$2:E$251,MATCH(RestNSA!$C306,RestNSAF!$A$2:$A$251,0)))),$E306,INDEX(RestNSAF!E$2:E$251,MATCH(RestNSA!$C306,RestNSAF!$A$2:$A$251,0))),NA())</f>
        <v>#N/A</v>
      </c>
      <c r="J306" s="25" t="e">
        <f>IFERROR(IF(AND(ISERROR($E307),ISERROR(INDEX(RestNSAF!F$2:F$251,MATCH(RestNSA!$C306,RestNSAF!$A$2:$A$251,0)))),$E306,INDEX(RestNSAF!F$2:F$251,MATCH(RestNSA!$C306,RestNSAF!$A$2:$A$251,0))),NA())</f>
        <v>#N/A</v>
      </c>
      <c r="V306" s="28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</row>
    <row r="307" spans="1:36" x14ac:dyDescent="0.25">
      <c r="A307" s="23">
        <f t="shared" si="17"/>
        <v>6</v>
      </c>
      <c r="B307" s="23">
        <f t="shared" si="18"/>
        <v>2017</v>
      </c>
      <c r="C307" s="23">
        <v>306</v>
      </c>
      <c r="D307" s="24">
        <v>42887</v>
      </c>
      <c r="E307" s="25">
        <f>IF(ISBLANK(table!H307),NA(),table!H307)</f>
        <v>58671</v>
      </c>
      <c r="F307" s="26" t="e">
        <f>IFERROR(IF(AND(ISERROR($E308),ISERROR(INDEX(RestNSAF!B$2:B$251,MATCH(RestNSA!$C307,RestNSAF!$A$2:$A$251,0)))),$E307,INDEX(RestNSAF!B$2:B$251,MATCH(RestNSA!$C307,RestNSAF!$A$2:$A$251,0))),NA())</f>
        <v>#N/A</v>
      </c>
      <c r="G307" s="25" t="e">
        <f>IFERROR(IF(AND(ISERROR($E308),ISERROR(INDEX(RestNSAF!C$2:C$251,MATCH(RestNSA!$C307,RestNSAF!$A$2:$A$251,0)))),$E307,INDEX(RestNSAF!C$2:C$251,MATCH(RestNSA!$C307,RestNSAF!$A$2:$A$251,0))),NA())</f>
        <v>#N/A</v>
      </c>
      <c r="H307" s="25" t="e">
        <f>IFERROR(IF(AND(ISERROR($E308),ISERROR(INDEX(RestNSAF!D$2:D$251,MATCH(RestNSA!$C307,RestNSAF!$A$2:$A$251,0)))),$E307,INDEX(RestNSAF!D$2:D$251,MATCH(RestNSA!$C307,RestNSAF!$A$2:$A$251,0))),NA())</f>
        <v>#N/A</v>
      </c>
      <c r="I307" s="25" t="e">
        <f>IFERROR(IF(AND(ISERROR($E308),ISERROR(INDEX(RestNSAF!E$2:E$251,MATCH(RestNSA!$C307,RestNSAF!$A$2:$A$251,0)))),$E307,INDEX(RestNSAF!E$2:E$251,MATCH(RestNSA!$C307,RestNSAF!$A$2:$A$251,0))),NA())</f>
        <v>#N/A</v>
      </c>
      <c r="J307" s="25" t="e">
        <f>IFERROR(IF(AND(ISERROR($E308),ISERROR(INDEX(RestNSAF!F$2:F$251,MATCH(RestNSA!$C307,RestNSAF!$A$2:$A$251,0)))),$E307,INDEX(RestNSAF!F$2:F$251,MATCH(RestNSA!$C307,RestNSAF!$A$2:$A$251,0))),NA())</f>
        <v>#N/A</v>
      </c>
      <c r="V307" s="28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</row>
    <row r="308" spans="1:36" x14ac:dyDescent="0.25">
      <c r="A308" s="23">
        <f t="shared" si="17"/>
        <v>7</v>
      </c>
      <c r="B308" s="23">
        <f t="shared" si="18"/>
        <v>2017</v>
      </c>
      <c r="C308" s="23">
        <v>307</v>
      </c>
      <c r="D308" s="24">
        <v>42917</v>
      </c>
      <c r="E308" s="25">
        <f>IF(ISBLANK(table!H308),NA(),table!H308)</f>
        <v>58464</v>
      </c>
      <c r="F308" s="26" t="e">
        <f>IFERROR(IF(AND(ISERROR($E309),ISERROR(INDEX(RestNSAF!B$2:B$251,MATCH(RestNSA!$C308,RestNSAF!$A$2:$A$251,0)))),$E308,INDEX(RestNSAF!B$2:B$251,MATCH(RestNSA!$C308,RestNSAF!$A$2:$A$251,0))),NA())</f>
        <v>#N/A</v>
      </c>
      <c r="G308" s="25" t="e">
        <f>IFERROR(IF(AND(ISERROR($E309),ISERROR(INDEX(RestNSAF!C$2:C$251,MATCH(RestNSA!$C308,RestNSAF!$A$2:$A$251,0)))),$E308,INDEX(RestNSAF!C$2:C$251,MATCH(RestNSA!$C308,RestNSAF!$A$2:$A$251,0))),NA())</f>
        <v>#N/A</v>
      </c>
      <c r="H308" s="25" t="e">
        <f>IFERROR(IF(AND(ISERROR($E309),ISERROR(INDEX(RestNSAF!D$2:D$251,MATCH(RestNSA!$C308,RestNSAF!$A$2:$A$251,0)))),$E308,INDEX(RestNSAF!D$2:D$251,MATCH(RestNSA!$C308,RestNSAF!$A$2:$A$251,0))),NA())</f>
        <v>#N/A</v>
      </c>
      <c r="I308" s="25" t="e">
        <f>IFERROR(IF(AND(ISERROR($E309),ISERROR(INDEX(RestNSAF!E$2:E$251,MATCH(RestNSA!$C308,RestNSAF!$A$2:$A$251,0)))),$E308,INDEX(RestNSAF!E$2:E$251,MATCH(RestNSA!$C308,RestNSAF!$A$2:$A$251,0))),NA())</f>
        <v>#N/A</v>
      </c>
      <c r="J308" s="25" t="e">
        <f>IFERROR(IF(AND(ISERROR($E309),ISERROR(INDEX(RestNSAF!F$2:F$251,MATCH(RestNSA!$C308,RestNSAF!$A$2:$A$251,0)))),$E308,INDEX(RestNSAF!F$2:F$251,MATCH(RestNSA!$C308,RestNSAF!$A$2:$A$251,0))),NA())</f>
        <v>#N/A</v>
      </c>
      <c r="V308" s="28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</row>
    <row r="309" spans="1:36" x14ac:dyDescent="0.25">
      <c r="A309" s="23">
        <f t="shared" si="17"/>
        <v>8</v>
      </c>
      <c r="B309" s="23">
        <f t="shared" si="18"/>
        <v>2017</v>
      </c>
      <c r="C309" s="23">
        <v>308</v>
      </c>
      <c r="D309" s="24">
        <v>42948</v>
      </c>
      <c r="E309" s="25">
        <f>IF(ISBLANK(table!H309),NA(),table!H309)</f>
        <v>58508</v>
      </c>
      <c r="F309" s="26" t="e">
        <f>IFERROR(IF(AND(ISERROR($E310),ISERROR(INDEX(RestNSAF!B$2:B$251,MATCH(RestNSA!$C309,RestNSAF!$A$2:$A$251,0)))),$E309,INDEX(RestNSAF!B$2:B$251,MATCH(RestNSA!$C309,RestNSAF!$A$2:$A$251,0))),NA())</f>
        <v>#N/A</v>
      </c>
      <c r="G309" s="25" t="e">
        <f>IFERROR(IF(AND(ISERROR($E310),ISERROR(INDEX(RestNSAF!C$2:C$251,MATCH(RestNSA!$C309,RestNSAF!$A$2:$A$251,0)))),$E309,INDEX(RestNSAF!C$2:C$251,MATCH(RestNSA!$C309,RestNSAF!$A$2:$A$251,0))),NA())</f>
        <v>#N/A</v>
      </c>
      <c r="H309" s="25" t="e">
        <f>IFERROR(IF(AND(ISERROR($E310),ISERROR(INDEX(RestNSAF!D$2:D$251,MATCH(RestNSA!$C309,RestNSAF!$A$2:$A$251,0)))),$E309,INDEX(RestNSAF!D$2:D$251,MATCH(RestNSA!$C309,RestNSAF!$A$2:$A$251,0))),NA())</f>
        <v>#N/A</v>
      </c>
      <c r="I309" s="25" t="e">
        <f>IFERROR(IF(AND(ISERROR($E310),ISERROR(INDEX(RestNSAF!E$2:E$251,MATCH(RestNSA!$C309,RestNSAF!$A$2:$A$251,0)))),$E309,INDEX(RestNSAF!E$2:E$251,MATCH(RestNSA!$C309,RestNSAF!$A$2:$A$251,0))),NA())</f>
        <v>#N/A</v>
      </c>
      <c r="J309" s="25" t="e">
        <f>IFERROR(IF(AND(ISERROR($E310),ISERROR(INDEX(RestNSAF!F$2:F$251,MATCH(RestNSA!$C309,RestNSAF!$A$2:$A$251,0)))),$E309,INDEX(RestNSAF!F$2:F$251,MATCH(RestNSA!$C309,RestNSAF!$A$2:$A$251,0))),NA())</f>
        <v>#N/A</v>
      </c>
      <c r="V309" s="28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</row>
    <row r="310" spans="1:36" x14ac:dyDescent="0.25">
      <c r="A310" s="23">
        <f t="shared" si="17"/>
        <v>9</v>
      </c>
      <c r="B310" s="23">
        <f t="shared" si="18"/>
        <v>2017</v>
      </c>
      <c r="C310" s="23">
        <v>309</v>
      </c>
      <c r="D310" s="24">
        <v>42979</v>
      </c>
      <c r="E310" s="25">
        <f>IF(ISBLANK(table!H310),NA(),table!H310)</f>
        <v>57152</v>
      </c>
      <c r="F310" s="26" t="e">
        <f>IFERROR(IF(AND(ISERROR($E311),ISERROR(INDEX(RestNSAF!B$2:B$251,MATCH(RestNSA!$C310,RestNSAF!$A$2:$A$251,0)))),$E310,INDEX(RestNSAF!B$2:B$251,MATCH(RestNSA!$C310,RestNSAF!$A$2:$A$251,0))),NA())</f>
        <v>#N/A</v>
      </c>
      <c r="G310" s="25" t="e">
        <f>IFERROR(IF(AND(ISERROR($E311),ISERROR(INDEX(RestNSAF!C$2:C$251,MATCH(RestNSA!$C310,RestNSAF!$A$2:$A$251,0)))),$E310,INDEX(RestNSAF!C$2:C$251,MATCH(RestNSA!$C310,RestNSAF!$A$2:$A$251,0))),NA())</f>
        <v>#N/A</v>
      </c>
      <c r="H310" s="25" t="e">
        <f>IFERROR(IF(AND(ISERROR($E311),ISERROR(INDEX(RestNSAF!D$2:D$251,MATCH(RestNSA!$C310,RestNSAF!$A$2:$A$251,0)))),$E310,INDEX(RestNSAF!D$2:D$251,MATCH(RestNSA!$C310,RestNSAF!$A$2:$A$251,0))),NA())</f>
        <v>#N/A</v>
      </c>
      <c r="I310" s="25" t="e">
        <f>IFERROR(IF(AND(ISERROR($E311),ISERROR(INDEX(RestNSAF!E$2:E$251,MATCH(RestNSA!$C310,RestNSAF!$A$2:$A$251,0)))),$E310,INDEX(RestNSAF!E$2:E$251,MATCH(RestNSA!$C310,RestNSAF!$A$2:$A$251,0))),NA())</f>
        <v>#N/A</v>
      </c>
      <c r="J310" s="25" t="e">
        <f>IFERROR(IF(AND(ISERROR($E311),ISERROR(INDEX(RestNSAF!F$2:F$251,MATCH(RestNSA!$C310,RestNSAF!$A$2:$A$251,0)))),$E310,INDEX(RestNSAF!F$2:F$251,MATCH(RestNSA!$C310,RestNSAF!$A$2:$A$251,0))),NA())</f>
        <v>#N/A</v>
      </c>
      <c r="V310" s="28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</row>
    <row r="311" spans="1:36" x14ac:dyDescent="0.25">
      <c r="A311" s="23">
        <f t="shared" si="17"/>
        <v>10</v>
      </c>
      <c r="B311" s="23">
        <f t="shared" si="18"/>
        <v>2017</v>
      </c>
      <c r="C311" s="23">
        <v>310</v>
      </c>
      <c r="D311" s="24">
        <v>43009</v>
      </c>
      <c r="E311" s="25">
        <f>IF(ISBLANK(table!H311),NA(),table!H311)</f>
        <v>58224</v>
      </c>
      <c r="F311" s="26" t="e">
        <f>IFERROR(IF(AND(ISERROR($E312),ISERROR(INDEX(RestNSAF!B$2:B$251,MATCH(RestNSA!$C311,RestNSAF!$A$2:$A$251,0)))),$E311,INDEX(RestNSAF!B$2:B$251,MATCH(RestNSA!$C311,RestNSAF!$A$2:$A$251,0))),NA())</f>
        <v>#N/A</v>
      </c>
      <c r="G311" s="25" t="e">
        <f>IFERROR(IF(AND(ISERROR($E312),ISERROR(INDEX(RestNSAF!C$2:C$251,MATCH(RestNSA!$C311,RestNSAF!$A$2:$A$251,0)))),$E311,INDEX(RestNSAF!C$2:C$251,MATCH(RestNSA!$C311,RestNSAF!$A$2:$A$251,0))),NA())</f>
        <v>#N/A</v>
      </c>
      <c r="H311" s="25" t="e">
        <f>IFERROR(IF(AND(ISERROR($E312),ISERROR(INDEX(RestNSAF!D$2:D$251,MATCH(RestNSA!$C311,RestNSAF!$A$2:$A$251,0)))),$E311,INDEX(RestNSAF!D$2:D$251,MATCH(RestNSA!$C311,RestNSAF!$A$2:$A$251,0))),NA())</f>
        <v>#N/A</v>
      </c>
      <c r="I311" s="25" t="e">
        <f>IFERROR(IF(AND(ISERROR($E312),ISERROR(INDEX(RestNSAF!E$2:E$251,MATCH(RestNSA!$C311,RestNSAF!$A$2:$A$251,0)))),$E311,INDEX(RestNSAF!E$2:E$251,MATCH(RestNSA!$C311,RestNSAF!$A$2:$A$251,0))),NA())</f>
        <v>#N/A</v>
      </c>
      <c r="J311" s="25" t="e">
        <f>IFERROR(IF(AND(ISERROR($E312),ISERROR(INDEX(RestNSAF!F$2:F$251,MATCH(RestNSA!$C311,RestNSAF!$A$2:$A$251,0)))),$E311,INDEX(RestNSAF!F$2:F$251,MATCH(RestNSA!$C311,RestNSAF!$A$2:$A$251,0))),NA())</f>
        <v>#N/A</v>
      </c>
      <c r="V311" s="28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</row>
    <row r="312" spans="1:36" x14ac:dyDescent="0.25">
      <c r="A312" s="23">
        <f t="shared" si="17"/>
        <v>11</v>
      </c>
      <c r="B312" s="23">
        <f t="shared" si="18"/>
        <v>2017</v>
      </c>
      <c r="C312" s="23">
        <v>311</v>
      </c>
      <c r="D312" s="24">
        <v>43040</v>
      </c>
      <c r="E312" s="25">
        <f>IF(ISBLANK(table!H312),NA(),table!H312)</f>
        <v>55734</v>
      </c>
      <c r="F312" s="26" t="e">
        <f>IFERROR(IF(AND(ISERROR($E313),ISERROR(INDEX(RestNSAF!B$2:B$251,MATCH(RestNSA!$C312,RestNSAF!$A$2:$A$251,0)))),$E312,INDEX(RestNSAF!B$2:B$251,MATCH(RestNSA!$C312,RestNSAF!$A$2:$A$251,0))),NA())</f>
        <v>#N/A</v>
      </c>
      <c r="G312" s="25" t="e">
        <f>IFERROR(IF(AND(ISERROR($E313),ISERROR(INDEX(RestNSAF!C$2:C$251,MATCH(RestNSA!$C312,RestNSAF!$A$2:$A$251,0)))),$E312,INDEX(RestNSAF!C$2:C$251,MATCH(RestNSA!$C312,RestNSAF!$A$2:$A$251,0))),NA())</f>
        <v>#N/A</v>
      </c>
      <c r="H312" s="25" t="e">
        <f>IFERROR(IF(AND(ISERROR($E313),ISERROR(INDEX(RestNSAF!D$2:D$251,MATCH(RestNSA!$C312,RestNSAF!$A$2:$A$251,0)))),$E312,INDEX(RestNSAF!D$2:D$251,MATCH(RestNSA!$C312,RestNSAF!$A$2:$A$251,0))),NA())</f>
        <v>#N/A</v>
      </c>
      <c r="I312" s="25" t="e">
        <f>IFERROR(IF(AND(ISERROR($E313),ISERROR(INDEX(RestNSAF!E$2:E$251,MATCH(RestNSA!$C312,RestNSAF!$A$2:$A$251,0)))),$E312,INDEX(RestNSAF!E$2:E$251,MATCH(RestNSA!$C312,RestNSAF!$A$2:$A$251,0))),NA())</f>
        <v>#N/A</v>
      </c>
      <c r="J312" s="25" t="e">
        <f>IFERROR(IF(AND(ISERROR($E313),ISERROR(INDEX(RestNSAF!F$2:F$251,MATCH(RestNSA!$C312,RestNSAF!$A$2:$A$251,0)))),$E312,INDEX(RestNSAF!F$2:F$251,MATCH(RestNSA!$C312,RestNSAF!$A$2:$A$251,0))),NA())</f>
        <v>#N/A</v>
      </c>
      <c r="V312" s="28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</row>
    <row r="313" spans="1:36" x14ac:dyDescent="0.25">
      <c r="A313" s="23">
        <f t="shared" si="17"/>
        <v>12</v>
      </c>
      <c r="B313" s="23">
        <f t="shared" si="18"/>
        <v>2017</v>
      </c>
      <c r="C313" s="23">
        <v>312</v>
      </c>
      <c r="D313" s="24">
        <v>43070</v>
      </c>
      <c r="E313" s="25">
        <f>IF(ISBLANK(table!H313),NA(),table!H313)</f>
        <v>61275</v>
      </c>
      <c r="F313" s="26" t="e">
        <f>IFERROR(IF(AND(ISERROR($E314),ISERROR(INDEX(RestNSAF!B$2:B$251,MATCH(RestNSA!$C313,RestNSAF!$A$2:$A$251,0)))),$E313,INDEX(RestNSAF!B$2:B$251,MATCH(RestNSA!$C313,RestNSAF!$A$2:$A$251,0))),NA())</f>
        <v>#N/A</v>
      </c>
      <c r="G313" s="25" t="e">
        <f>IFERROR(IF(AND(ISERROR($E314),ISERROR(INDEX(RestNSAF!C$2:C$251,MATCH(RestNSA!$C313,RestNSAF!$A$2:$A$251,0)))),$E313,INDEX(RestNSAF!C$2:C$251,MATCH(RestNSA!$C313,RestNSAF!$A$2:$A$251,0))),NA())</f>
        <v>#N/A</v>
      </c>
      <c r="H313" s="25" t="e">
        <f>IFERROR(IF(AND(ISERROR($E314),ISERROR(INDEX(RestNSAF!D$2:D$251,MATCH(RestNSA!$C313,RestNSAF!$A$2:$A$251,0)))),$E313,INDEX(RestNSAF!D$2:D$251,MATCH(RestNSA!$C313,RestNSAF!$A$2:$A$251,0))),NA())</f>
        <v>#N/A</v>
      </c>
      <c r="I313" s="25" t="e">
        <f>IFERROR(IF(AND(ISERROR($E314),ISERROR(INDEX(RestNSAF!E$2:E$251,MATCH(RestNSA!$C313,RestNSAF!$A$2:$A$251,0)))),$E313,INDEX(RestNSAF!E$2:E$251,MATCH(RestNSA!$C313,RestNSAF!$A$2:$A$251,0))),NA())</f>
        <v>#N/A</v>
      </c>
      <c r="J313" s="25" t="e">
        <f>IFERROR(IF(AND(ISERROR($E314),ISERROR(INDEX(RestNSAF!F$2:F$251,MATCH(RestNSA!$C313,RestNSAF!$A$2:$A$251,0)))),$E313,INDEX(RestNSAF!F$2:F$251,MATCH(RestNSA!$C313,RestNSAF!$A$2:$A$251,0))),NA())</f>
        <v>#N/A</v>
      </c>
      <c r="V313" s="28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</row>
    <row r="314" spans="1:36" x14ac:dyDescent="0.25">
      <c r="A314" s="23">
        <f t="shared" si="17"/>
        <v>1</v>
      </c>
      <c r="B314" s="23">
        <f t="shared" si="18"/>
        <v>2018</v>
      </c>
      <c r="C314" s="23">
        <v>313</v>
      </c>
      <c r="D314" s="24">
        <v>43101</v>
      </c>
      <c r="E314" s="25">
        <f>IF(ISBLANK(table!H314),NA(),table!H314)</f>
        <v>54587</v>
      </c>
      <c r="F314" s="26" t="e">
        <f>IFERROR(IF(AND(ISERROR($E315),ISERROR(INDEX(RestNSAF!B$2:B$251,MATCH(RestNSA!$C314,RestNSAF!$A$2:$A$251,0)))),$E314,INDEX(RestNSAF!B$2:B$251,MATCH(RestNSA!$C314,RestNSAF!$A$2:$A$251,0))),NA())</f>
        <v>#N/A</v>
      </c>
      <c r="G314" s="25" t="e">
        <f>IFERROR(IF(AND(ISERROR($E315),ISERROR(INDEX(RestNSAF!C$2:C$251,MATCH(RestNSA!$C314,RestNSAF!$A$2:$A$251,0)))),$E314,INDEX(RestNSAF!C$2:C$251,MATCH(RestNSA!$C314,RestNSAF!$A$2:$A$251,0))),NA())</f>
        <v>#N/A</v>
      </c>
      <c r="H314" s="25" t="e">
        <f>IFERROR(IF(AND(ISERROR($E315),ISERROR(INDEX(RestNSAF!D$2:D$251,MATCH(RestNSA!$C314,RestNSAF!$A$2:$A$251,0)))),$E314,INDEX(RestNSAF!D$2:D$251,MATCH(RestNSA!$C314,RestNSAF!$A$2:$A$251,0))),NA())</f>
        <v>#N/A</v>
      </c>
      <c r="I314" s="25" t="e">
        <f>IFERROR(IF(AND(ISERROR($E315),ISERROR(INDEX(RestNSAF!E$2:E$251,MATCH(RestNSA!$C314,RestNSAF!$A$2:$A$251,0)))),$E314,INDEX(RestNSAF!E$2:E$251,MATCH(RestNSA!$C314,RestNSAF!$A$2:$A$251,0))),NA())</f>
        <v>#N/A</v>
      </c>
      <c r="J314" s="25" t="e">
        <f>IFERROR(IF(AND(ISERROR($E315),ISERROR(INDEX(RestNSAF!F$2:F$251,MATCH(RestNSA!$C314,RestNSAF!$A$2:$A$251,0)))),$E314,INDEX(RestNSAF!F$2:F$251,MATCH(RestNSA!$C314,RestNSAF!$A$2:$A$251,0))),NA())</f>
        <v>#N/A</v>
      </c>
      <c r="V314" s="28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</row>
    <row r="315" spans="1:36" x14ac:dyDescent="0.25">
      <c r="A315" s="23">
        <f t="shared" si="17"/>
        <v>2</v>
      </c>
      <c r="B315" s="23">
        <f t="shared" si="18"/>
        <v>2018</v>
      </c>
      <c r="C315" s="23">
        <v>314</v>
      </c>
      <c r="D315" s="24">
        <v>43132</v>
      </c>
      <c r="E315" s="25">
        <f>IF(ISBLANK(table!H315),NA(),table!H315)</f>
        <v>54830</v>
      </c>
      <c r="F315" s="26" t="e">
        <f>IFERROR(IF(AND(ISERROR($E316),ISERROR(INDEX(RestNSAF!B$2:B$251,MATCH(RestNSA!$C315,RestNSAF!$A$2:$A$251,0)))),$E315,INDEX(RestNSAF!B$2:B$251,MATCH(RestNSA!$C315,RestNSAF!$A$2:$A$251,0))),NA())</f>
        <v>#N/A</v>
      </c>
      <c r="G315" s="25" t="e">
        <f>IFERROR(IF(AND(ISERROR($E316),ISERROR(INDEX(RestNSAF!C$2:C$251,MATCH(RestNSA!$C315,RestNSAF!$A$2:$A$251,0)))),$E315,INDEX(RestNSAF!C$2:C$251,MATCH(RestNSA!$C315,RestNSAF!$A$2:$A$251,0))),NA())</f>
        <v>#N/A</v>
      </c>
      <c r="H315" s="25" t="e">
        <f>IFERROR(IF(AND(ISERROR($E316),ISERROR(INDEX(RestNSAF!D$2:D$251,MATCH(RestNSA!$C315,RestNSAF!$A$2:$A$251,0)))),$E315,INDEX(RestNSAF!D$2:D$251,MATCH(RestNSA!$C315,RestNSAF!$A$2:$A$251,0))),NA())</f>
        <v>#N/A</v>
      </c>
      <c r="I315" s="25" t="e">
        <f>IFERROR(IF(AND(ISERROR($E316),ISERROR(INDEX(RestNSAF!E$2:E$251,MATCH(RestNSA!$C315,RestNSAF!$A$2:$A$251,0)))),$E315,INDEX(RestNSAF!E$2:E$251,MATCH(RestNSA!$C315,RestNSAF!$A$2:$A$251,0))),NA())</f>
        <v>#N/A</v>
      </c>
      <c r="J315" s="25" t="e">
        <f>IFERROR(IF(AND(ISERROR($E316),ISERROR(INDEX(RestNSAF!F$2:F$251,MATCH(RestNSA!$C315,RestNSAF!$A$2:$A$251,0)))),$E315,INDEX(RestNSAF!F$2:F$251,MATCH(RestNSA!$C315,RestNSAF!$A$2:$A$251,0))),NA())</f>
        <v>#N/A</v>
      </c>
      <c r="V315" s="28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</row>
    <row r="316" spans="1:36" x14ac:dyDescent="0.25">
      <c r="A316" s="23">
        <f t="shared" si="17"/>
        <v>3</v>
      </c>
      <c r="B316" s="23">
        <f t="shared" si="18"/>
        <v>2018</v>
      </c>
      <c r="C316" s="23">
        <v>315</v>
      </c>
      <c r="D316" s="24">
        <v>43160</v>
      </c>
      <c r="E316" s="25">
        <f>IF(ISBLANK(table!H316),NA(),table!H316)</f>
        <v>63544</v>
      </c>
      <c r="F316" s="26" t="e">
        <f>IFERROR(IF(AND(ISERROR($E317),ISERROR(INDEX(RestNSAF!B$2:B$251,MATCH(RestNSA!$C316,RestNSAF!$A$2:$A$251,0)))),$E316,INDEX(RestNSAF!B$2:B$251,MATCH(RestNSA!$C316,RestNSAF!$A$2:$A$251,0))),NA())</f>
        <v>#N/A</v>
      </c>
      <c r="G316" s="25" t="e">
        <f>IFERROR(IF(AND(ISERROR($E317),ISERROR(INDEX(RestNSAF!C$2:C$251,MATCH(RestNSA!$C316,RestNSAF!$A$2:$A$251,0)))),$E316,INDEX(RestNSAF!C$2:C$251,MATCH(RestNSA!$C316,RestNSAF!$A$2:$A$251,0))),NA())</f>
        <v>#N/A</v>
      </c>
      <c r="H316" s="25" t="e">
        <f>IFERROR(IF(AND(ISERROR($E317),ISERROR(INDEX(RestNSAF!D$2:D$251,MATCH(RestNSA!$C316,RestNSAF!$A$2:$A$251,0)))),$E316,INDEX(RestNSAF!D$2:D$251,MATCH(RestNSA!$C316,RestNSAF!$A$2:$A$251,0))),NA())</f>
        <v>#N/A</v>
      </c>
      <c r="I316" s="25" t="e">
        <f>IFERROR(IF(AND(ISERROR($E317),ISERROR(INDEX(RestNSAF!E$2:E$251,MATCH(RestNSA!$C316,RestNSAF!$A$2:$A$251,0)))),$E316,INDEX(RestNSAF!E$2:E$251,MATCH(RestNSA!$C316,RestNSAF!$A$2:$A$251,0))),NA())</f>
        <v>#N/A</v>
      </c>
      <c r="J316" s="25" t="e">
        <f>IFERROR(IF(AND(ISERROR($E317),ISERROR(INDEX(RestNSAF!F$2:F$251,MATCH(RestNSA!$C316,RestNSAF!$A$2:$A$251,0)))),$E316,INDEX(RestNSAF!F$2:F$251,MATCH(RestNSA!$C316,RestNSAF!$A$2:$A$251,0))),NA())</f>
        <v>#N/A</v>
      </c>
      <c r="V316" s="28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</row>
    <row r="317" spans="1:36" x14ac:dyDescent="0.25">
      <c r="A317" s="23">
        <f t="shared" si="17"/>
        <v>4</v>
      </c>
      <c r="B317" s="23">
        <f t="shared" si="18"/>
        <v>2018</v>
      </c>
      <c r="C317" s="23">
        <v>316</v>
      </c>
      <c r="D317" s="24">
        <v>43191</v>
      </c>
      <c r="E317" s="25">
        <f>IF(ISBLANK(table!H317),NA(),table!H317)</f>
        <v>60281</v>
      </c>
      <c r="F317" s="26" t="e">
        <f>IFERROR(IF(AND(ISERROR($E318),ISERROR(INDEX(RestNSAF!B$2:B$251,MATCH(RestNSA!$C317,RestNSAF!$A$2:$A$251,0)))),$E317,INDEX(RestNSAF!B$2:B$251,MATCH(RestNSA!$C317,RestNSAF!$A$2:$A$251,0))),NA())</f>
        <v>#N/A</v>
      </c>
      <c r="G317" s="25" t="e">
        <f>IFERROR(IF(AND(ISERROR($E318),ISERROR(INDEX(RestNSAF!C$2:C$251,MATCH(RestNSA!$C317,RestNSAF!$A$2:$A$251,0)))),$E317,INDEX(RestNSAF!C$2:C$251,MATCH(RestNSA!$C317,RestNSAF!$A$2:$A$251,0))),NA())</f>
        <v>#N/A</v>
      </c>
      <c r="H317" s="25" t="e">
        <f>IFERROR(IF(AND(ISERROR($E318),ISERROR(INDEX(RestNSAF!D$2:D$251,MATCH(RestNSA!$C317,RestNSAF!$A$2:$A$251,0)))),$E317,INDEX(RestNSAF!D$2:D$251,MATCH(RestNSA!$C317,RestNSAF!$A$2:$A$251,0))),NA())</f>
        <v>#N/A</v>
      </c>
      <c r="I317" s="25" t="e">
        <f>IFERROR(IF(AND(ISERROR($E318),ISERROR(INDEX(RestNSAF!E$2:E$251,MATCH(RestNSA!$C317,RestNSAF!$A$2:$A$251,0)))),$E317,INDEX(RestNSAF!E$2:E$251,MATCH(RestNSA!$C317,RestNSAF!$A$2:$A$251,0))),NA())</f>
        <v>#N/A</v>
      </c>
      <c r="J317" s="25" t="e">
        <f>IFERROR(IF(AND(ISERROR($E318),ISERROR(INDEX(RestNSAF!F$2:F$251,MATCH(RestNSA!$C317,RestNSAF!$A$2:$A$251,0)))),$E317,INDEX(RestNSAF!F$2:F$251,MATCH(RestNSA!$C317,RestNSAF!$A$2:$A$251,0))),NA())</f>
        <v>#N/A</v>
      </c>
      <c r="V317" s="28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</row>
    <row r="318" spans="1:36" x14ac:dyDescent="0.25">
      <c r="A318" s="23">
        <f t="shared" si="17"/>
        <v>5</v>
      </c>
      <c r="B318" s="23">
        <f t="shared" si="18"/>
        <v>2018</v>
      </c>
      <c r="C318" s="23">
        <v>317</v>
      </c>
      <c r="D318" s="24">
        <v>43221</v>
      </c>
      <c r="E318" s="25">
        <f>IF(ISBLANK(table!H318),NA(),table!H318)</f>
        <v>64079</v>
      </c>
      <c r="F318" s="26" t="e">
        <f>IFERROR(IF(AND(ISERROR($E319),ISERROR(INDEX(RestNSAF!B$2:B$251,MATCH(RestNSA!$C318,RestNSAF!$A$2:$A$251,0)))),$E318,INDEX(RestNSAF!B$2:B$251,MATCH(RestNSA!$C318,RestNSAF!$A$2:$A$251,0))),NA())</f>
        <v>#N/A</v>
      </c>
      <c r="G318" s="25" t="e">
        <f>IFERROR(IF(AND(ISERROR($E319),ISERROR(INDEX(RestNSAF!C$2:C$251,MATCH(RestNSA!$C318,RestNSAF!$A$2:$A$251,0)))),$E318,INDEX(RestNSAF!C$2:C$251,MATCH(RestNSA!$C318,RestNSAF!$A$2:$A$251,0))),NA())</f>
        <v>#N/A</v>
      </c>
      <c r="H318" s="25" t="e">
        <f>IFERROR(IF(AND(ISERROR($E319),ISERROR(INDEX(RestNSAF!D$2:D$251,MATCH(RestNSA!$C318,RestNSAF!$A$2:$A$251,0)))),$E318,INDEX(RestNSAF!D$2:D$251,MATCH(RestNSA!$C318,RestNSAF!$A$2:$A$251,0))),NA())</f>
        <v>#N/A</v>
      </c>
      <c r="I318" s="25" t="e">
        <f>IFERROR(IF(AND(ISERROR($E319),ISERROR(INDEX(RestNSAF!E$2:E$251,MATCH(RestNSA!$C318,RestNSAF!$A$2:$A$251,0)))),$E318,INDEX(RestNSAF!E$2:E$251,MATCH(RestNSA!$C318,RestNSAF!$A$2:$A$251,0))),NA())</f>
        <v>#N/A</v>
      </c>
      <c r="J318" s="25" t="e">
        <f>IFERROR(IF(AND(ISERROR($E319),ISERROR(INDEX(RestNSAF!F$2:F$251,MATCH(RestNSA!$C318,RestNSAF!$A$2:$A$251,0)))),$E318,INDEX(RestNSAF!F$2:F$251,MATCH(RestNSA!$C318,RestNSAF!$A$2:$A$251,0))),NA())</f>
        <v>#N/A</v>
      </c>
      <c r="V318" s="28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</row>
    <row r="319" spans="1:36" x14ac:dyDescent="0.25">
      <c r="A319" s="23">
        <f t="shared" si="17"/>
        <v>6</v>
      </c>
      <c r="B319" s="23">
        <f t="shared" si="18"/>
        <v>2018</v>
      </c>
      <c r="C319" s="23">
        <v>318</v>
      </c>
      <c r="D319" s="24">
        <v>43252</v>
      </c>
      <c r="E319" s="25">
        <f>IF(ISBLANK(table!H319),NA(),table!H319)</f>
        <v>63621</v>
      </c>
      <c r="F319" s="26" t="e">
        <f>IFERROR(IF(AND(ISERROR($E320),ISERROR(INDEX(RestNSAF!B$2:B$251,MATCH(RestNSA!$C319,RestNSAF!$A$2:$A$251,0)))),$E319,INDEX(RestNSAF!B$2:B$251,MATCH(RestNSA!$C319,RestNSAF!$A$2:$A$251,0))),NA())</f>
        <v>#N/A</v>
      </c>
      <c r="G319" s="25" t="e">
        <f>IFERROR(IF(AND(ISERROR($E320),ISERROR(INDEX(RestNSAF!C$2:C$251,MATCH(RestNSA!$C319,RestNSAF!$A$2:$A$251,0)))),$E319,INDEX(RestNSAF!C$2:C$251,MATCH(RestNSA!$C319,RestNSAF!$A$2:$A$251,0))),NA())</f>
        <v>#N/A</v>
      </c>
      <c r="H319" s="25" t="e">
        <f>IFERROR(IF(AND(ISERROR($E320),ISERROR(INDEX(RestNSAF!D$2:D$251,MATCH(RestNSA!$C319,RestNSAF!$A$2:$A$251,0)))),$E319,INDEX(RestNSAF!D$2:D$251,MATCH(RestNSA!$C319,RestNSAF!$A$2:$A$251,0))),NA())</f>
        <v>#N/A</v>
      </c>
      <c r="I319" s="25" t="e">
        <f>IFERROR(IF(AND(ISERROR($E320),ISERROR(INDEX(RestNSAF!E$2:E$251,MATCH(RestNSA!$C319,RestNSAF!$A$2:$A$251,0)))),$E319,INDEX(RestNSAF!E$2:E$251,MATCH(RestNSA!$C319,RestNSAF!$A$2:$A$251,0))),NA())</f>
        <v>#N/A</v>
      </c>
      <c r="J319" s="25" t="e">
        <f>IFERROR(IF(AND(ISERROR($E320),ISERROR(INDEX(RestNSAF!F$2:F$251,MATCH(RestNSA!$C319,RestNSAF!$A$2:$A$251,0)))),$E319,INDEX(RestNSAF!F$2:F$251,MATCH(RestNSA!$C319,RestNSAF!$A$2:$A$251,0))),NA())</f>
        <v>#N/A</v>
      </c>
      <c r="V319" s="28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</row>
    <row r="320" spans="1:36" x14ac:dyDescent="0.25">
      <c r="A320" s="23">
        <f t="shared" si="17"/>
        <v>7</v>
      </c>
      <c r="B320" s="23">
        <f t="shared" si="18"/>
        <v>2018</v>
      </c>
      <c r="C320" s="23">
        <v>319</v>
      </c>
      <c r="D320" s="24">
        <v>43282</v>
      </c>
      <c r="E320" s="25">
        <f>IF(ISBLANK(table!H320),NA(),table!H320)</f>
        <v>63480</v>
      </c>
      <c r="F320" s="26" t="e">
        <f>IFERROR(IF(AND(ISERROR($E321),ISERROR(INDEX(RestNSAF!B$2:B$251,MATCH(RestNSA!$C320,RestNSAF!$A$2:$A$251,0)))),$E320,INDEX(RestNSAF!B$2:B$251,MATCH(RestNSA!$C320,RestNSAF!$A$2:$A$251,0))),NA())</f>
        <v>#N/A</v>
      </c>
      <c r="G320" s="25" t="e">
        <f>IFERROR(IF(AND(ISERROR($E321),ISERROR(INDEX(RestNSAF!C$2:C$251,MATCH(RestNSA!$C320,RestNSAF!$A$2:$A$251,0)))),$E320,INDEX(RestNSAF!C$2:C$251,MATCH(RestNSA!$C320,RestNSAF!$A$2:$A$251,0))),NA())</f>
        <v>#N/A</v>
      </c>
      <c r="H320" s="25" t="e">
        <f>IFERROR(IF(AND(ISERROR($E321),ISERROR(INDEX(RestNSAF!D$2:D$251,MATCH(RestNSA!$C320,RestNSAF!$A$2:$A$251,0)))),$E320,INDEX(RestNSAF!D$2:D$251,MATCH(RestNSA!$C320,RestNSAF!$A$2:$A$251,0))),NA())</f>
        <v>#N/A</v>
      </c>
      <c r="I320" s="25" t="e">
        <f>IFERROR(IF(AND(ISERROR($E321),ISERROR(INDEX(RestNSAF!E$2:E$251,MATCH(RestNSA!$C320,RestNSAF!$A$2:$A$251,0)))),$E320,INDEX(RestNSAF!E$2:E$251,MATCH(RestNSA!$C320,RestNSAF!$A$2:$A$251,0))),NA())</f>
        <v>#N/A</v>
      </c>
      <c r="J320" s="25" t="e">
        <f>IFERROR(IF(AND(ISERROR($E321),ISERROR(INDEX(RestNSAF!F$2:F$251,MATCH(RestNSA!$C320,RestNSAF!$A$2:$A$251,0)))),$E320,INDEX(RestNSAF!F$2:F$251,MATCH(RestNSA!$C320,RestNSAF!$A$2:$A$251,0))),NA())</f>
        <v>#N/A</v>
      </c>
      <c r="V320" s="28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</row>
    <row r="321" spans="1:36" x14ac:dyDescent="0.25">
      <c r="A321" s="23">
        <f t="shared" si="17"/>
        <v>8</v>
      </c>
      <c r="B321" s="23">
        <f t="shared" si="18"/>
        <v>2018</v>
      </c>
      <c r="C321" s="23">
        <v>320</v>
      </c>
      <c r="D321" s="24">
        <v>43313</v>
      </c>
      <c r="E321" s="25">
        <f>IF(ISBLANK(table!H321),NA(),table!H321)</f>
        <v>64506</v>
      </c>
      <c r="F321" s="26" t="e">
        <f>IFERROR(IF(AND(ISERROR($E322),ISERROR(INDEX(RestNSAF!B$2:B$251,MATCH(RestNSA!$C321,RestNSAF!$A$2:$A$251,0)))),$E321,INDEX(RestNSAF!B$2:B$251,MATCH(RestNSA!$C321,RestNSAF!$A$2:$A$251,0))),NA())</f>
        <v>#N/A</v>
      </c>
      <c r="G321" s="25" t="e">
        <f>IFERROR(IF(AND(ISERROR($E322),ISERROR(INDEX(RestNSAF!C$2:C$251,MATCH(RestNSA!$C321,RestNSAF!$A$2:$A$251,0)))),$E321,INDEX(RestNSAF!C$2:C$251,MATCH(RestNSA!$C321,RestNSAF!$A$2:$A$251,0))),NA())</f>
        <v>#N/A</v>
      </c>
      <c r="H321" s="25" t="e">
        <f>IFERROR(IF(AND(ISERROR($E322),ISERROR(INDEX(RestNSAF!D$2:D$251,MATCH(RestNSA!$C321,RestNSAF!$A$2:$A$251,0)))),$E321,INDEX(RestNSAF!D$2:D$251,MATCH(RestNSA!$C321,RestNSAF!$A$2:$A$251,0))),NA())</f>
        <v>#N/A</v>
      </c>
      <c r="I321" s="25" t="e">
        <f>IFERROR(IF(AND(ISERROR($E322),ISERROR(INDEX(RestNSAF!E$2:E$251,MATCH(RestNSA!$C321,RestNSAF!$A$2:$A$251,0)))),$E321,INDEX(RestNSAF!E$2:E$251,MATCH(RestNSA!$C321,RestNSAF!$A$2:$A$251,0))),NA())</f>
        <v>#N/A</v>
      </c>
      <c r="J321" s="25" t="e">
        <f>IFERROR(IF(AND(ISERROR($E322),ISERROR(INDEX(RestNSAF!F$2:F$251,MATCH(RestNSA!$C321,RestNSAF!$A$2:$A$251,0)))),$E321,INDEX(RestNSAF!F$2:F$251,MATCH(RestNSA!$C321,RestNSAF!$A$2:$A$251,0))),NA())</f>
        <v>#N/A</v>
      </c>
      <c r="V321" s="28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</row>
    <row r="322" spans="1:36" x14ac:dyDescent="0.25">
      <c r="A322" s="23">
        <f t="shared" si="17"/>
        <v>9</v>
      </c>
      <c r="B322" s="23">
        <f t="shared" si="18"/>
        <v>2018</v>
      </c>
      <c r="C322" s="23">
        <v>321</v>
      </c>
      <c r="D322" s="24">
        <v>43344</v>
      </c>
      <c r="E322" s="25">
        <f>IF(ISBLANK(table!H322),NA(),table!H322)</f>
        <v>59887</v>
      </c>
      <c r="F322" s="26" t="e">
        <f>IFERROR(IF(AND(ISERROR($E323),ISERROR(INDEX(RestNSAF!B$2:B$251,MATCH(RestNSA!$C322,RestNSAF!$A$2:$A$251,0)))),$E322,INDEX(RestNSAF!B$2:B$251,MATCH(RestNSA!$C322,RestNSAF!$A$2:$A$251,0))),NA())</f>
        <v>#N/A</v>
      </c>
      <c r="G322" s="25" t="e">
        <f>IFERROR(IF(AND(ISERROR($E323),ISERROR(INDEX(RestNSAF!C$2:C$251,MATCH(RestNSA!$C322,RestNSAF!$A$2:$A$251,0)))),$E322,INDEX(RestNSAF!C$2:C$251,MATCH(RestNSA!$C322,RestNSAF!$A$2:$A$251,0))),NA())</f>
        <v>#N/A</v>
      </c>
      <c r="H322" s="25" t="e">
        <f>IFERROR(IF(AND(ISERROR($E323),ISERROR(INDEX(RestNSAF!D$2:D$251,MATCH(RestNSA!$C322,RestNSAF!$A$2:$A$251,0)))),$E322,INDEX(RestNSAF!D$2:D$251,MATCH(RestNSA!$C322,RestNSAF!$A$2:$A$251,0))),NA())</f>
        <v>#N/A</v>
      </c>
      <c r="I322" s="25" t="e">
        <f>IFERROR(IF(AND(ISERROR($E323),ISERROR(INDEX(RestNSAF!E$2:E$251,MATCH(RestNSA!$C322,RestNSAF!$A$2:$A$251,0)))),$E322,INDEX(RestNSAF!E$2:E$251,MATCH(RestNSA!$C322,RestNSAF!$A$2:$A$251,0))),NA())</f>
        <v>#N/A</v>
      </c>
      <c r="J322" s="25" t="e">
        <f>IFERROR(IF(AND(ISERROR($E323),ISERROR(INDEX(RestNSAF!F$2:F$251,MATCH(RestNSA!$C322,RestNSAF!$A$2:$A$251,0)))),$E322,INDEX(RestNSAF!F$2:F$251,MATCH(RestNSA!$C322,RestNSAF!$A$2:$A$251,0))),NA())</f>
        <v>#N/A</v>
      </c>
      <c r="V322" s="28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</row>
    <row r="323" spans="1:36" x14ac:dyDescent="0.25">
      <c r="A323" s="23">
        <f t="shared" ref="A323:A373" si="19">MONTH(D323)</f>
        <v>10</v>
      </c>
      <c r="B323" s="23">
        <f t="shared" ref="B323:B373" si="20">YEAR(D323)</f>
        <v>2018</v>
      </c>
      <c r="C323" s="23">
        <v>322</v>
      </c>
      <c r="D323" s="24">
        <v>43374</v>
      </c>
      <c r="E323" s="25">
        <f>IF(ISBLANK(table!H323),NA(),table!H323)</f>
        <v>61570</v>
      </c>
      <c r="F323" s="26" t="e">
        <f>IFERROR(IF(AND(ISERROR($E324),ISERROR(INDEX(RestNSAF!B$2:B$251,MATCH(RestNSA!$C323,RestNSAF!$A$2:$A$251,0)))),$E323,INDEX(RestNSAF!B$2:B$251,MATCH(RestNSA!$C323,RestNSAF!$A$2:$A$251,0))),NA())</f>
        <v>#N/A</v>
      </c>
      <c r="G323" s="25" t="e">
        <f>IFERROR(IF(AND(ISERROR($E324),ISERROR(INDEX(RestNSAF!C$2:C$251,MATCH(RestNSA!$C323,RestNSAF!$A$2:$A$251,0)))),$E323,INDEX(RestNSAF!C$2:C$251,MATCH(RestNSA!$C323,RestNSAF!$A$2:$A$251,0))),NA())</f>
        <v>#N/A</v>
      </c>
      <c r="H323" s="25" t="e">
        <f>IFERROR(IF(AND(ISERROR($E324),ISERROR(INDEX(RestNSAF!D$2:D$251,MATCH(RestNSA!$C323,RestNSAF!$A$2:$A$251,0)))),$E323,INDEX(RestNSAF!D$2:D$251,MATCH(RestNSA!$C323,RestNSAF!$A$2:$A$251,0))),NA())</f>
        <v>#N/A</v>
      </c>
      <c r="I323" s="25" t="e">
        <f>IFERROR(IF(AND(ISERROR($E324),ISERROR(INDEX(RestNSAF!E$2:E$251,MATCH(RestNSA!$C323,RestNSAF!$A$2:$A$251,0)))),$E323,INDEX(RestNSAF!E$2:E$251,MATCH(RestNSA!$C323,RestNSAF!$A$2:$A$251,0))),NA())</f>
        <v>#N/A</v>
      </c>
      <c r="J323" s="25" t="e">
        <f>IFERROR(IF(AND(ISERROR($E324),ISERROR(INDEX(RestNSAF!F$2:F$251,MATCH(RestNSA!$C323,RestNSAF!$A$2:$A$251,0)))),$E323,INDEX(RestNSAF!F$2:F$251,MATCH(RestNSA!$C323,RestNSAF!$A$2:$A$251,0))),NA())</f>
        <v>#N/A</v>
      </c>
      <c r="V323" s="28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</row>
    <row r="324" spans="1:36" x14ac:dyDescent="0.25">
      <c r="A324" s="23">
        <f t="shared" si="19"/>
        <v>11</v>
      </c>
      <c r="B324" s="23">
        <f t="shared" si="20"/>
        <v>2018</v>
      </c>
      <c r="C324" s="23">
        <v>323</v>
      </c>
      <c r="D324" s="24">
        <v>43405</v>
      </c>
      <c r="E324" s="25">
        <f>IF(ISBLANK(table!H324),NA(),table!H324)</f>
        <v>58893</v>
      </c>
      <c r="F324" s="26" t="e">
        <f>IFERROR(IF(AND(ISERROR($E325),ISERROR(INDEX(RestNSAF!B$2:B$251,MATCH(RestNSA!$C324,RestNSAF!$A$2:$A$251,0)))),$E324,INDEX(RestNSAF!B$2:B$251,MATCH(RestNSA!$C324,RestNSAF!$A$2:$A$251,0))),NA())</f>
        <v>#N/A</v>
      </c>
      <c r="G324" s="25" t="e">
        <f>IFERROR(IF(AND(ISERROR($E325),ISERROR(INDEX(RestNSAF!C$2:C$251,MATCH(RestNSA!$C324,RestNSAF!$A$2:$A$251,0)))),$E324,INDEX(RestNSAF!C$2:C$251,MATCH(RestNSA!$C324,RestNSAF!$A$2:$A$251,0))),NA())</f>
        <v>#N/A</v>
      </c>
      <c r="H324" s="25" t="e">
        <f>IFERROR(IF(AND(ISERROR($E325),ISERROR(INDEX(RestNSAF!D$2:D$251,MATCH(RestNSA!$C324,RestNSAF!$A$2:$A$251,0)))),$E324,INDEX(RestNSAF!D$2:D$251,MATCH(RestNSA!$C324,RestNSAF!$A$2:$A$251,0))),NA())</f>
        <v>#N/A</v>
      </c>
      <c r="I324" s="25" t="e">
        <f>IFERROR(IF(AND(ISERROR($E325),ISERROR(INDEX(RestNSAF!E$2:E$251,MATCH(RestNSA!$C324,RestNSAF!$A$2:$A$251,0)))),$E324,INDEX(RestNSAF!E$2:E$251,MATCH(RestNSA!$C324,RestNSAF!$A$2:$A$251,0))),NA())</f>
        <v>#N/A</v>
      </c>
      <c r="J324" s="25" t="e">
        <f>IFERROR(IF(AND(ISERROR($E325),ISERROR(INDEX(RestNSAF!F$2:F$251,MATCH(RestNSA!$C324,RestNSAF!$A$2:$A$251,0)))),$E324,INDEX(RestNSAF!F$2:F$251,MATCH(RestNSA!$C324,RestNSAF!$A$2:$A$251,0))),NA())</f>
        <v>#N/A</v>
      </c>
      <c r="V324" s="28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</row>
    <row r="325" spans="1:36" x14ac:dyDescent="0.25">
      <c r="A325" s="23">
        <f t="shared" si="19"/>
        <v>12</v>
      </c>
      <c r="B325" s="23">
        <f t="shared" si="20"/>
        <v>2018</v>
      </c>
      <c r="C325" s="23">
        <v>324</v>
      </c>
      <c r="D325" s="24">
        <v>43435</v>
      </c>
      <c r="E325" s="25">
        <f>IF(ISBLANK(table!H325),NA(),table!H325)</f>
        <v>62742</v>
      </c>
      <c r="F325" s="26" t="e">
        <f>IFERROR(IF(AND(ISERROR($E326),ISERROR(INDEX(RestNSAF!B$2:B$251,MATCH(RestNSA!$C325,RestNSAF!$A$2:$A$251,0)))),$E325,INDEX(RestNSAF!B$2:B$251,MATCH(RestNSA!$C325,RestNSAF!$A$2:$A$251,0))),NA())</f>
        <v>#N/A</v>
      </c>
      <c r="G325" s="25" t="e">
        <f>IFERROR(IF(AND(ISERROR($E326),ISERROR(INDEX(RestNSAF!C$2:C$251,MATCH(RestNSA!$C325,RestNSAF!$A$2:$A$251,0)))),$E325,INDEX(RestNSAF!C$2:C$251,MATCH(RestNSA!$C325,RestNSAF!$A$2:$A$251,0))),NA())</f>
        <v>#N/A</v>
      </c>
      <c r="H325" s="25" t="e">
        <f>IFERROR(IF(AND(ISERROR($E326),ISERROR(INDEX(RestNSAF!D$2:D$251,MATCH(RestNSA!$C325,RestNSAF!$A$2:$A$251,0)))),$E325,INDEX(RestNSAF!D$2:D$251,MATCH(RestNSA!$C325,RestNSAF!$A$2:$A$251,0))),NA())</f>
        <v>#N/A</v>
      </c>
      <c r="I325" s="25" t="e">
        <f>IFERROR(IF(AND(ISERROR($E326),ISERROR(INDEX(RestNSAF!E$2:E$251,MATCH(RestNSA!$C325,RestNSAF!$A$2:$A$251,0)))),$E325,INDEX(RestNSAF!E$2:E$251,MATCH(RestNSA!$C325,RestNSAF!$A$2:$A$251,0))),NA())</f>
        <v>#N/A</v>
      </c>
      <c r="J325" s="25" t="e">
        <f>IFERROR(IF(AND(ISERROR($E326),ISERROR(INDEX(RestNSAF!F$2:F$251,MATCH(RestNSA!$C325,RestNSAF!$A$2:$A$251,0)))),$E325,INDEX(RestNSAF!F$2:F$251,MATCH(RestNSA!$C325,RestNSAF!$A$2:$A$251,0))),NA())</f>
        <v>#N/A</v>
      </c>
      <c r="V325" s="28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</row>
    <row r="326" spans="1:36" x14ac:dyDescent="0.25">
      <c r="A326" s="23">
        <f t="shared" si="19"/>
        <v>1</v>
      </c>
      <c r="B326" s="23">
        <f t="shared" si="20"/>
        <v>2019</v>
      </c>
      <c r="C326" s="23">
        <v>325</v>
      </c>
      <c r="D326" s="24">
        <v>43466</v>
      </c>
      <c r="E326" s="25">
        <f>IF(ISBLANK(table!H326),NA(),table!H326)</f>
        <v>56653</v>
      </c>
      <c r="F326" s="26" t="e">
        <f>IFERROR(IF(AND(ISERROR($E327),ISERROR(INDEX(RestNSAF!B$2:B$251,MATCH(RestNSA!$C326,RestNSAF!$A$2:$A$251,0)))),$E326,INDEX(RestNSAF!B$2:B$251,MATCH(RestNSA!$C326,RestNSAF!$A$2:$A$251,0))),NA())</f>
        <v>#N/A</v>
      </c>
      <c r="G326" s="25" t="e">
        <f>IFERROR(IF(AND(ISERROR($E327),ISERROR(INDEX(RestNSAF!C$2:C$251,MATCH(RestNSA!$C326,RestNSAF!$A$2:$A$251,0)))),$E326,INDEX(RestNSAF!C$2:C$251,MATCH(RestNSA!$C326,RestNSAF!$A$2:$A$251,0))),NA())</f>
        <v>#N/A</v>
      </c>
      <c r="H326" s="25" t="e">
        <f>IFERROR(IF(AND(ISERROR($E327),ISERROR(INDEX(RestNSAF!D$2:D$251,MATCH(RestNSA!$C326,RestNSAF!$A$2:$A$251,0)))),$E326,INDEX(RestNSAF!D$2:D$251,MATCH(RestNSA!$C326,RestNSAF!$A$2:$A$251,0))),NA())</f>
        <v>#N/A</v>
      </c>
      <c r="I326" s="25" t="e">
        <f>IFERROR(IF(AND(ISERROR($E327),ISERROR(INDEX(RestNSAF!E$2:E$251,MATCH(RestNSA!$C326,RestNSAF!$A$2:$A$251,0)))),$E326,INDEX(RestNSAF!E$2:E$251,MATCH(RestNSA!$C326,RestNSAF!$A$2:$A$251,0))),NA())</f>
        <v>#N/A</v>
      </c>
      <c r="J326" s="25" t="e">
        <f>IFERROR(IF(AND(ISERROR($E327),ISERROR(INDEX(RestNSAF!F$2:F$251,MATCH(RestNSA!$C326,RestNSAF!$A$2:$A$251,0)))),$E326,INDEX(RestNSAF!F$2:F$251,MATCH(RestNSA!$C326,RestNSAF!$A$2:$A$251,0))),NA())</f>
        <v>#N/A</v>
      </c>
      <c r="V326" s="28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</row>
    <row r="327" spans="1:36" x14ac:dyDescent="0.25">
      <c r="A327" s="23">
        <f t="shared" si="19"/>
        <v>2</v>
      </c>
      <c r="B327" s="23">
        <f t="shared" si="20"/>
        <v>2019</v>
      </c>
      <c r="C327" s="23">
        <v>326</v>
      </c>
      <c r="D327" s="24">
        <v>43497</v>
      </c>
      <c r="E327" s="25">
        <f>IF(ISBLANK(table!H327),NA(),table!H327)</f>
        <v>56816</v>
      </c>
      <c r="F327" s="26" t="e">
        <f>IFERROR(IF(AND(ISERROR($E328),ISERROR(INDEX(RestNSAF!B$2:B$251,MATCH(RestNSA!$C327,RestNSAF!$A$2:$A$251,0)))),$E327,INDEX(RestNSAF!B$2:B$251,MATCH(RestNSA!$C327,RestNSAF!$A$2:$A$251,0))),NA())</f>
        <v>#N/A</v>
      </c>
      <c r="G327" s="25" t="e">
        <f>IFERROR(IF(AND(ISERROR($E328),ISERROR(INDEX(RestNSAF!C$2:C$251,MATCH(RestNSA!$C327,RestNSAF!$A$2:$A$251,0)))),$E327,INDEX(RestNSAF!C$2:C$251,MATCH(RestNSA!$C327,RestNSAF!$A$2:$A$251,0))),NA())</f>
        <v>#N/A</v>
      </c>
      <c r="H327" s="25" t="e">
        <f>IFERROR(IF(AND(ISERROR($E328),ISERROR(INDEX(RestNSAF!D$2:D$251,MATCH(RestNSA!$C327,RestNSAF!$A$2:$A$251,0)))),$E327,INDEX(RestNSAF!D$2:D$251,MATCH(RestNSA!$C327,RestNSAF!$A$2:$A$251,0))),NA())</f>
        <v>#N/A</v>
      </c>
      <c r="I327" s="25" t="e">
        <f>IFERROR(IF(AND(ISERROR($E328),ISERROR(INDEX(RestNSAF!E$2:E$251,MATCH(RestNSA!$C327,RestNSAF!$A$2:$A$251,0)))),$E327,INDEX(RestNSAF!E$2:E$251,MATCH(RestNSA!$C327,RestNSAF!$A$2:$A$251,0))),NA())</f>
        <v>#N/A</v>
      </c>
      <c r="J327" s="25" t="e">
        <f>IFERROR(IF(AND(ISERROR($E328),ISERROR(INDEX(RestNSAF!F$2:F$251,MATCH(RestNSA!$C327,RestNSAF!$A$2:$A$251,0)))),$E327,INDEX(RestNSAF!F$2:F$251,MATCH(RestNSA!$C327,RestNSAF!$A$2:$A$251,0))),NA())</f>
        <v>#N/A</v>
      </c>
      <c r="V327" s="28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</row>
    <row r="328" spans="1:36" x14ac:dyDescent="0.25">
      <c r="A328" s="23">
        <f t="shared" si="19"/>
        <v>3</v>
      </c>
      <c r="B328" s="23">
        <f t="shared" si="20"/>
        <v>2019</v>
      </c>
      <c r="C328" s="23">
        <v>327</v>
      </c>
      <c r="D328" s="24">
        <v>43525</v>
      </c>
      <c r="E328" s="25">
        <f>IF(ISBLANK(table!H328),NA(),table!H328)</f>
        <v>66103</v>
      </c>
      <c r="F328" s="26" t="e">
        <f>IFERROR(IF(AND(ISERROR($E329),ISERROR(INDEX(RestNSAF!B$2:B$251,MATCH(RestNSA!$C328,RestNSAF!$A$2:$A$251,0)))),$E328,INDEX(RestNSAF!B$2:B$251,MATCH(RestNSA!$C328,RestNSAF!$A$2:$A$251,0))),NA())</f>
        <v>#N/A</v>
      </c>
      <c r="G328" s="25" t="e">
        <f>IFERROR(IF(AND(ISERROR($E329),ISERROR(INDEX(RestNSAF!C$2:C$251,MATCH(RestNSA!$C328,RestNSAF!$A$2:$A$251,0)))),$E328,INDEX(RestNSAF!C$2:C$251,MATCH(RestNSA!$C328,RestNSAF!$A$2:$A$251,0))),NA())</f>
        <v>#N/A</v>
      </c>
      <c r="H328" s="25" t="e">
        <f>IFERROR(IF(AND(ISERROR($E329),ISERROR(INDEX(RestNSAF!D$2:D$251,MATCH(RestNSA!$C328,RestNSAF!$A$2:$A$251,0)))),$E328,INDEX(RestNSAF!D$2:D$251,MATCH(RestNSA!$C328,RestNSAF!$A$2:$A$251,0))),NA())</f>
        <v>#N/A</v>
      </c>
      <c r="I328" s="25" t="e">
        <f>IFERROR(IF(AND(ISERROR($E329),ISERROR(INDEX(RestNSAF!E$2:E$251,MATCH(RestNSA!$C328,RestNSAF!$A$2:$A$251,0)))),$E328,INDEX(RestNSAF!E$2:E$251,MATCH(RestNSA!$C328,RestNSAF!$A$2:$A$251,0))),NA())</f>
        <v>#N/A</v>
      </c>
      <c r="J328" s="25" t="e">
        <f>IFERROR(IF(AND(ISERROR($E329),ISERROR(INDEX(RestNSAF!F$2:F$251,MATCH(RestNSA!$C328,RestNSAF!$A$2:$A$251,0)))),$E328,INDEX(RestNSAF!F$2:F$251,MATCH(RestNSA!$C328,RestNSAF!$A$2:$A$251,0))),NA())</f>
        <v>#N/A</v>
      </c>
      <c r="V328" s="28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</row>
    <row r="329" spans="1:36" x14ac:dyDescent="0.25">
      <c r="A329" s="23">
        <f t="shared" si="19"/>
        <v>4</v>
      </c>
      <c r="B329" s="23">
        <f t="shared" si="20"/>
        <v>2019</v>
      </c>
      <c r="C329" s="23">
        <v>328</v>
      </c>
      <c r="D329" s="24">
        <v>43556</v>
      </c>
      <c r="E329" s="25">
        <f>IF(ISBLANK(table!H329),NA(),table!H329)</f>
        <v>63453</v>
      </c>
      <c r="F329" s="26" t="e">
        <f>IFERROR(IF(AND(ISERROR($E330),ISERROR(INDEX(RestNSAF!B$2:B$251,MATCH(RestNSA!$C329,RestNSAF!$A$2:$A$251,0)))),$E329,INDEX(RestNSAF!B$2:B$251,MATCH(RestNSA!$C329,RestNSAF!$A$2:$A$251,0))),NA())</f>
        <v>#N/A</v>
      </c>
      <c r="G329" s="25" t="e">
        <f>IFERROR(IF(AND(ISERROR($E330),ISERROR(INDEX(RestNSAF!C$2:C$251,MATCH(RestNSA!$C329,RestNSAF!$A$2:$A$251,0)))),$E329,INDEX(RestNSAF!C$2:C$251,MATCH(RestNSA!$C329,RestNSAF!$A$2:$A$251,0))),NA())</f>
        <v>#N/A</v>
      </c>
      <c r="H329" s="25" t="e">
        <f>IFERROR(IF(AND(ISERROR($E330),ISERROR(INDEX(RestNSAF!D$2:D$251,MATCH(RestNSA!$C329,RestNSAF!$A$2:$A$251,0)))),$E329,INDEX(RestNSAF!D$2:D$251,MATCH(RestNSA!$C329,RestNSAF!$A$2:$A$251,0))),NA())</f>
        <v>#N/A</v>
      </c>
      <c r="I329" s="25" t="e">
        <f>IFERROR(IF(AND(ISERROR($E330),ISERROR(INDEX(RestNSAF!E$2:E$251,MATCH(RestNSA!$C329,RestNSAF!$A$2:$A$251,0)))),$E329,INDEX(RestNSAF!E$2:E$251,MATCH(RestNSA!$C329,RestNSAF!$A$2:$A$251,0))),NA())</f>
        <v>#N/A</v>
      </c>
      <c r="J329" s="25" t="e">
        <f>IFERROR(IF(AND(ISERROR($E330),ISERROR(INDEX(RestNSAF!F$2:F$251,MATCH(RestNSA!$C329,RestNSAF!$A$2:$A$251,0)))),$E329,INDEX(RestNSAF!F$2:F$251,MATCH(RestNSA!$C329,RestNSAF!$A$2:$A$251,0))),NA())</f>
        <v>#N/A</v>
      </c>
      <c r="V329" s="28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</row>
    <row r="330" spans="1:36" x14ac:dyDescent="0.25">
      <c r="A330" s="23">
        <f t="shared" si="19"/>
        <v>5</v>
      </c>
      <c r="B330" s="23">
        <f t="shared" si="20"/>
        <v>2019</v>
      </c>
      <c r="C330" s="23">
        <v>329</v>
      </c>
      <c r="D330" s="24">
        <v>43586</v>
      </c>
      <c r="E330" s="25">
        <f>IF(ISBLANK(table!H330),NA(),table!H330)</f>
        <v>67732</v>
      </c>
      <c r="F330" s="26" t="e">
        <f>IFERROR(IF(AND(ISERROR($E331),ISERROR(INDEX(RestNSAF!B$2:B$251,MATCH(RestNSA!$C330,RestNSAF!$A$2:$A$251,0)))),$E330,INDEX(RestNSAF!B$2:B$251,MATCH(RestNSA!$C330,RestNSAF!$A$2:$A$251,0))),NA())</f>
        <v>#N/A</v>
      </c>
      <c r="G330" s="25" t="e">
        <f>IFERROR(IF(AND(ISERROR($E331),ISERROR(INDEX(RestNSAF!C$2:C$251,MATCH(RestNSA!$C330,RestNSAF!$A$2:$A$251,0)))),$E330,INDEX(RestNSAF!C$2:C$251,MATCH(RestNSA!$C330,RestNSAF!$A$2:$A$251,0))),NA())</f>
        <v>#N/A</v>
      </c>
      <c r="H330" s="25" t="e">
        <f>IFERROR(IF(AND(ISERROR($E331),ISERROR(INDEX(RestNSAF!D$2:D$251,MATCH(RestNSA!$C330,RestNSAF!$A$2:$A$251,0)))),$E330,INDEX(RestNSAF!D$2:D$251,MATCH(RestNSA!$C330,RestNSAF!$A$2:$A$251,0))),NA())</f>
        <v>#N/A</v>
      </c>
      <c r="I330" s="25" t="e">
        <f>IFERROR(IF(AND(ISERROR($E331),ISERROR(INDEX(RestNSAF!E$2:E$251,MATCH(RestNSA!$C330,RestNSAF!$A$2:$A$251,0)))),$E330,INDEX(RestNSAF!E$2:E$251,MATCH(RestNSA!$C330,RestNSAF!$A$2:$A$251,0))),NA())</f>
        <v>#N/A</v>
      </c>
      <c r="J330" s="25" t="e">
        <f>IFERROR(IF(AND(ISERROR($E331),ISERROR(INDEX(RestNSAF!F$2:F$251,MATCH(RestNSA!$C330,RestNSAF!$A$2:$A$251,0)))),$E330,INDEX(RestNSAF!F$2:F$251,MATCH(RestNSA!$C330,RestNSAF!$A$2:$A$251,0))),NA())</f>
        <v>#N/A</v>
      </c>
      <c r="V330" s="28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</row>
    <row r="331" spans="1:36" x14ac:dyDescent="0.25">
      <c r="A331" s="23">
        <f t="shared" si="19"/>
        <v>6</v>
      </c>
      <c r="B331" s="23">
        <f t="shared" si="20"/>
        <v>2019</v>
      </c>
      <c r="C331" s="23">
        <v>330</v>
      </c>
      <c r="D331" s="24">
        <v>43617</v>
      </c>
      <c r="E331" s="25">
        <f>IF(ISBLANK(table!H331),NA(),table!H331)</f>
        <v>66255</v>
      </c>
      <c r="F331" s="26" t="e">
        <f>IFERROR(IF(AND(ISERROR($E332),ISERROR(INDEX(RestNSAF!B$2:B$251,MATCH(RestNSA!$C331,RestNSAF!$A$2:$A$251,0)))),$E331,INDEX(RestNSAF!B$2:B$251,MATCH(RestNSA!$C331,RestNSAF!$A$2:$A$251,0))),NA())</f>
        <v>#N/A</v>
      </c>
      <c r="G331" s="25" t="e">
        <f>IFERROR(IF(AND(ISERROR($E332),ISERROR(INDEX(RestNSAF!C$2:C$251,MATCH(RestNSA!$C331,RestNSAF!$A$2:$A$251,0)))),$E331,INDEX(RestNSAF!C$2:C$251,MATCH(RestNSA!$C331,RestNSAF!$A$2:$A$251,0))),NA())</f>
        <v>#N/A</v>
      </c>
      <c r="H331" s="25" t="e">
        <f>IFERROR(IF(AND(ISERROR($E332),ISERROR(INDEX(RestNSAF!D$2:D$251,MATCH(RestNSA!$C331,RestNSAF!$A$2:$A$251,0)))),$E331,INDEX(RestNSAF!D$2:D$251,MATCH(RestNSA!$C331,RestNSAF!$A$2:$A$251,0))),NA())</f>
        <v>#N/A</v>
      </c>
      <c r="I331" s="25" t="e">
        <f>IFERROR(IF(AND(ISERROR($E332),ISERROR(INDEX(RestNSAF!E$2:E$251,MATCH(RestNSA!$C331,RestNSAF!$A$2:$A$251,0)))),$E331,INDEX(RestNSAF!E$2:E$251,MATCH(RestNSA!$C331,RestNSAF!$A$2:$A$251,0))),NA())</f>
        <v>#N/A</v>
      </c>
      <c r="J331" s="25" t="e">
        <f>IFERROR(IF(AND(ISERROR($E332),ISERROR(INDEX(RestNSAF!F$2:F$251,MATCH(RestNSA!$C331,RestNSAF!$A$2:$A$251,0)))),$E331,INDEX(RestNSAF!F$2:F$251,MATCH(RestNSA!$C331,RestNSAF!$A$2:$A$251,0))),NA())</f>
        <v>#N/A</v>
      </c>
      <c r="V331" s="28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</row>
    <row r="332" spans="1:36" x14ac:dyDescent="0.25">
      <c r="A332" s="23">
        <f t="shared" si="19"/>
        <v>7</v>
      </c>
      <c r="B332" s="23">
        <f t="shared" si="20"/>
        <v>2019</v>
      </c>
      <c r="C332" s="23">
        <v>331</v>
      </c>
      <c r="D332" s="24">
        <v>43647</v>
      </c>
      <c r="E332" s="25">
        <f>IF(ISBLANK(table!H332),NA(),table!H332)</f>
        <v>66368</v>
      </c>
      <c r="F332" s="26" t="e">
        <f>IFERROR(IF(AND(ISERROR($E333),ISERROR(INDEX(RestNSAF!B$2:B$251,MATCH(RestNSA!$C332,RestNSAF!$A$2:$A$251,0)))),$E332,INDEX(RestNSAF!B$2:B$251,MATCH(RestNSA!$C332,RestNSAF!$A$2:$A$251,0))),NA())</f>
        <v>#N/A</v>
      </c>
      <c r="G332" s="25" t="e">
        <f>IFERROR(IF(AND(ISERROR($E333),ISERROR(INDEX(RestNSAF!C$2:C$251,MATCH(RestNSA!$C332,RestNSAF!$A$2:$A$251,0)))),$E332,INDEX(RestNSAF!C$2:C$251,MATCH(RestNSA!$C332,RestNSAF!$A$2:$A$251,0))),NA())</f>
        <v>#N/A</v>
      </c>
      <c r="H332" s="25" t="e">
        <f>IFERROR(IF(AND(ISERROR($E333),ISERROR(INDEX(RestNSAF!D$2:D$251,MATCH(RestNSA!$C332,RestNSAF!$A$2:$A$251,0)))),$E332,INDEX(RestNSAF!D$2:D$251,MATCH(RestNSA!$C332,RestNSAF!$A$2:$A$251,0))),NA())</f>
        <v>#N/A</v>
      </c>
      <c r="I332" s="25" t="e">
        <f>IFERROR(IF(AND(ISERROR($E333),ISERROR(INDEX(RestNSAF!E$2:E$251,MATCH(RestNSA!$C332,RestNSAF!$A$2:$A$251,0)))),$E332,INDEX(RestNSAF!E$2:E$251,MATCH(RestNSA!$C332,RestNSAF!$A$2:$A$251,0))),NA())</f>
        <v>#N/A</v>
      </c>
      <c r="J332" s="25" t="e">
        <f>IFERROR(IF(AND(ISERROR($E333),ISERROR(INDEX(RestNSAF!F$2:F$251,MATCH(RestNSA!$C332,RestNSAF!$A$2:$A$251,0)))),$E332,INDEX(RestNSAF!F$2:F$251,MATCH(RestNSA!$C332,RestNSAF!$A$2:$A$251,0))),NA())</f>
        <v>#N/A</v>
      </c>
      <c r="V332" s="28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</row>
    <row r="333" spans="1:36" x14ac:dyDescent="0.25">
      <c r="A333" s="23">
        <f t="shared" si="19"/>
        <v>8</v>
      </c>
      <c r="B333" s="23">
        <f t="shared" si="20"/>
        <v>2019</v>
      </c>
      <c r="C333" s="23">
        <v>332</v>
      </c>
      <c r="D333" s="24">
        <v>43678</v>
      </c>
      <c r="E333" s="25">
        <f>IF(ISBLANK(table!H333),NA(),table!H333)</f>
        <v>68385</v>
      </c>
      <c r="F333" s="26" t="e">
        <f>IFERROR(IF(AND(ISERROR($E334),ISERROR(INDEX(RestNSAF!B$2:B$251,MATCH(RestNSA!$C333,RestNSAF!$A$2:$A$251,0)))),$E333,INDEX(RestNSAF!B$2:B$251,MATCH(RestNSA!$C333,RestNSAF!$A$2:$A$251,0))),NA())</f>
        <v>#N/A</v>
      </c>
      <c r="G333" s="25" t="e">
        <f>IFERROR(IF(AND(ISERROR($E334),ISERROR(INDEX(RestNSAF!C$2:C$251,MATCH(RestNSA!$C333,RestNSAF!$A$2:$A$251,0)))),$E333,INDEX(RestNSAF!C$2:C$251,MATCH(RestNSA!$C333,RestNSAF!$A$2:$A$251,0))),NA())</f>
        <v>#N/A</v>
      </c>
      <c r="H333" s="25" t="e">
        <f>IFERROR(IF(AND(ISERROR($E334),ISERROR(INDEX(RestNSAF!D$2:D$251,MATCH(RestNSA!$C333,RestNSAF!$A$2:$A$251,0)))),$E333,INDEX(RestNSAF!D$2:D$251,MATCH(RestNSA!$C333,RestNSAF!$A$2:$A$251,0))),NA())</f>
        <v>#N/A</v>
      </c>
      <c r="I333" s="25" t="e">
        <f>IFERROR(IF(AND(ISERROR($E334),ISERROR(INDEX(RestNSAF!E$2:E$251,MATCH(RestNSA!$C333,RestNSAF!$A$2:$A$251,0)))),$E333,INDEX(RestNSAF!E$2:E$251,MATCH(RestNSA!$C333,RestNSAF!$A$2:$A$251,0))),NA())</f>
        <v>#N/A</v>
      </c>
      <c r="J333" s="25" t="e">
        <f>IFERROR(IF(AND(ISERROR($E334),ISERROR(INDEX(RestNSAF!F$2:F$251,MATCH(RestNSA!$C333,RestNSAF!$A$2:$A$251,0)))),$E333,INDEX(RestNSAF!F$2:F$251,MATCH(RestNSA!$C333,RestNSAF!$A$2:$A$251,0))),NA())</f>
        <v>#N/A</v>
      </c>
      <c r="V333" s="28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</row>
    <row r="334" spans="1:36" x14ac:dyDescent="0.25">
      <c r="A334" s="23">
        <f t="shared" si="19"/>
        <v>9</v>
      </c>
      <c r="B334" s="23">
        <f t="shared" si="20"/>
        <v>2019</v>
      </c>
      <c r="C334" s="23">
        <v>333</v>
      </c>
      <c r="D334" s="24">
        <v>43709</v>
      </c>
      <c r="E334" s="25">
        <f>IF(ISBLANK(table!H334),NA(),table!H334)</f>
        <v>63670</v>
      </c>
      <c r="F334" s="26" t="e">
        <f>IFERROR(IF(AND(ISERROR($E335),ISERROR(INDEX(RestNSAF!B$2:B$251,MATCH(RestNSA!$C334,RestNSAF!$A$2:$A$251,0)))),$E334,INDEX(RestNSAF!B$2:B$251,MATCH(RestNSA!$C334,RestNSAF!$A$2:$A$251,0))),NA())</f>
        <v>#N/A</v>
      </c>
      <c r="G334" s="25" t="e">
        <f>IFERROR(IF(AND(ISERROR($E335),ISERROR(INDEX(RestNSAF!C$2:C$251,MATCH(RestNSA!$C334,RestNSAF!$A$2:$A$251,0)))),$E334,INDEX(RestNSAF!C$2:C$251,MATCH(RestNSA!$C334,RestNSAF!$A$2:$A$251,0))),NA())</f>
        <v>#N/A</v>
      </c>
      <c r="H334" s="25" t="e">
        <f>IFERROR(IF(AND(ISERROR($E335),ISERROR(INDEX(RestNSAF!D$2:D$251,MATCH(RestNSA!$C334,RestNSAF!$A$2:$A$251,0)))),$E334,INDEX(RestNSAF!D$2:D$251,MATCH(RestNSA!$C334,RestNSAF!$A$2:$A$251,0))),NA())</f>
        <v>#N/A</v>
      </c>
      <c r="I334" s="25" t="e">
        <f>IFERROR(IF(AND(ISERROR($E335),ISERROR(INDEX(RestNSAF!E$2:E$251,MATCH(RestNSA!$C334,RestNSAF!$A$2:$A$251,0)))),$E334,INDEX(RestNSAF!E$2:E$251,MATCH(RestNSA!$C334,RestNSAF!$A$2:$A$251,0))),NA())</f>
        <v>#N/A</v>
      </c>
      <c r="J334" s="25" t="e">
        <f>IFERROR(IF(AND(ISERROR($E335),ISERROR(INDEX(RestNSAF!F$2:F$251,MATCH(RestNSA!$C334,RestNSAF!$A$2:$A$251,0)))),$E334,INDEX(RestNSAF!F$2:F$251,MATCH(RestNSA!$C334,RestNSAF!$A$2:$A$251,0))),NA())</f>
        <v>#N/A</v>
      </c>
      <c r="V334" s="28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</row>
    <row r="335" spans="1:36" x14ac:dyDescent="0.25">
      <c r="A335" s="23">
        <f t="shared" si="19"/>
        <v>10</v>
      </c>
      <c r="B335" s="23">
        <f t="shared" si="20"/>
        <v>2019</v>
      </c>
      <c r="C335" s="23">
        <v>334</v>
      </c>
      <c r="D335" s="24">
        <v>43739</v>
      </c>
      <c r="E335" s="25">
        <f>IF(ISBLANK(table!H335),NA(),table!H335)</f>
        <v>66200</v>
      </c>
      <c r="F335" s="26" t="e">
        <f>IFERROR(IF(AND(ISERROR($E336),ISERROR(INDEX(RestNSAF!B$2:B$251,MATCH(RestNSA!$C335,RestNSAF!$A$2:$A$251,0)))),$E335,INDEX(RestNSAF!B$2:B$251,MATCH(RestNSA!$C335,RestNSAF!$A$2:$A$251,0))),NA())</f>
        <v>#N/A</v>
      </c>
      <c r="G335" s="25" t="e">
        <f>IFERROR(IF(AND(ISERROR($E336),ISERROR(INDEX(RestNSAF!C$2:C$251,MATCH(RestNSA!$C335,RestNSAF!$A$2:$A$251,0)))),$E335,INDEX(RestNSAF!C$2:C$251,MATCH(RestNSA!$C335,RestNSAF!$A$2:$A$251,0))),NA())</f>
        <v>#N/A</v>
      </c>
      <c r="H335" s="25" t="e">
        <f>IFERROR(IF(AND(ISERROR($E336),ISERROR(INDEX(RestNSAF!D$2:D$251,MATCH(RestNSA!$C335,RestNSAF!$A$2:$A$251,0)))),$E335,INDEX(RestNSAF!D$2:D$251,MATCH(RestNSA!$C335,RestNSAF!$A$2:$A$251,0))),NA())</f>
        <v>#N/A</v>
      </c>
      <c r="I335" s="25" t="e">
        <f>IFERROR(IF(AND(ISERROR($E336),ISERROR(INDEX(RestNSAF!E$2:E$251,MATCH(RestNSA!$C335,RestNSAF!$A$2:$A$251,0)))),$E335,INDEX(RestNSAF!E$2:E$251,MATCH(RestNSA!$C335,RestNSAF!$A$2:$A$251,0))),NA())</f>
        <v>#N/A</v>
      </c>
      <c r="J335" s="25" t="e">
        <f>IFERROR(IF(AND(ISERROR($E336),ISERROR(INDEX(RestNSAF!F$2:F$251,MATCH(RestNSA!$C335,RestNSAF!$A$2:$A$251,0)))),$E335,INDEX(RestNSAF!F$2:F$251,MATCH(RestNSA!$C335,RestNSAF!$A$2:$A$251,0))),NA())</f>
        <v>#N/A</v>
      </c>
      <c r="V335" s="28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</row>
    <row r="336" spans="1:36" x14ac:dyDescent="0.25">
      <c r="A336" s="23">
        <f t="shared" si="19"/>
        <v>11</v>
      </c>
      <c r="B336" s="23">
        <f t="shared" si="20"/>
        <v>2019</v>
      </c>
      <c r="C336" s="23">
        <v>335</v>
      </c>
      <c r="D336" s="24">
        <v>43770</v>
      </c>
      <c r="E336" s="25">
        <f>IF(ISBLANK(table!H336),NA(),table!H336)</f>
        <v>63932</v>
      </c>
      <c r="F336" s="26" t="e">
        <f>IFERROR(IF(AND(ISERROR($E337),ISERROR(INDEX(RestNSAF!B$2:B$251,MATCH(RestNSA!$C336,RestNSAF!$A$2:$A$251,0)))),$E336,INDEX(RestNSAF!B$2:B$251,MATCH(RestNSA!$C336,RestNSAF!$A$2:$A$251,0))),NA())</f>
        <v>#N/A</v>
      </c>
      <c r="G336" s="25" t="e">
        <f>IFERROR(IF(AND(ISERROR($E337),ISERROR(INDEX(RestNSAF!C$2:C$251,MATCH(RestNSA!$C336,RestNSAF!$A$2:$A$251,0)))),$E336,INDEX(RestNSAF!C$2:C$251,MATCH(RestNSA!$C336,RestNSAF!$A$2:$A$251,0))),NA())</f>
        <v>#N/A</v>
      </c>
      <c r="H336" s="25" t="e">
        <f>IFERROR(IF(AND(ISERROR($E337),ISERROR(INDEX(RestNSAF!D$2:D$251,MATCH(RestNSA!$C336,RestNSAF!$A$2:$A$251,0)))),$E336,INDEX(RestNSAF!D$2:D$251,MATCH(RestNSA!$C336,RestNSAF!$A$2:$A$251,0))),NA())</f>
        <v>#N/A</v>
      </c>
      <c r="I336" s="25" t="e">
        <f>IFERROR(IF(AND(ISERROR($E337),ISERROR(INDEX(RestNSAF!E$2:E$251,MATCH(RestNSA!$C336,RestNSAF!$A$2:$A$251,0)))),$E336,INDEX(RestNSAF!E$2:E$251,MATCH(RestNSA!$C336,RestNSAF!$A$2:$A$251,0))),NA())</f>
        <v>#N/A</v>
      </c>
      <c r="J336" s="25" t="e">
        <f>IFERROR(IF(AND(ISERROR($E337),ISERROR(INDEX(RestNSAF!F$2:F$251,MATCH(RestNSA!$C336,RestNSAF!$A$2:$A$251,0)))),$E336,INDEX(RestNSAF!F$2:F$251,MATCH(RestNSA!$C336,RestNSAF!$A$2:$A$251,0))),NA())</f>
        <v>#N/A</v>
      </c>
      <c r="V336" s="28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</row>
    <row r="337" spans="1:36" x14ac:dyDescent="0.25">
      <c r="A337" s="23">
        <f t="shared" si="19"/>
        <v>12</v>
      </c>
      <c r="B337" s="23">
        <f t="shared" si="20"/>
        <v>2019</v>
      </c>
      <c r="C337" s="23">
        <v>336</v>
      </c>
      <c r="D337" s="24">
        <v>43800</v>
      </c>
      <c r="E337" s="25">
        <f>IF(ISBLANK(table!H337),NA(),table!H337)</f>
        <v>67181</v>
      </c>
      <c r="F337" s="26" t="e">
        <f>IFERROR(IF(AND(ISERROR($E338),ISERROR(INDEX(RestNSAF!B$2:B$251,MATCH(RestNSA!$C337,RestNSAF!$A$2:$A$251,0)))),$E337,INDEX(RestNSAF!B$2:B$251,MATCH(RestNSA!$C337,RestNSAF!$A$2:$A$251,0))),NA())</f>
        <v>#N/A</v>
      </c>
      <c r="G337" s="25" t="e">
        <f>IFERROR(IF(AND(ISERROR($E338),ISERROR(INDEX(RestNSAF!C$2:C$251,MATCH(RestNSA!$C337,RestNSAF!$A$2:$A$251,0)))),$E337,INDEX(RestNSAF!C$2:C$251,MATCH(RestNSA!$C337,RestNSAF!$A$2:$A$251,0))),NA())</f>
        <v>#N/A</v>
      </c>
      <c r="H337" s="25" t="e">
        <f>IFERROR(IF(AND(ISERROR($E338),ISERROR(INDEX(RestNSAF!D$2:D$251,MATCH(RestNSA!$C337,RestNSAF!$A$2:$A$251,0)))),$E337,INDEX(RestNSAF!D$2:D$251,MATCH(RestNSA!$C337,RestNSAF!$A$2:$A$251,0))),NA())</f>
        <v>#N/A</v>
      </c>
      <c r="I337" s="25" t="e">
        <f>IFERROR(IF(AND(ISERROR($E338),ISERROR(INDEX(RestNSAF!E$2:E$251,MATCH(RestNSA!$C337,RestNSAF!$A$2:$A$251,0)))),$E337,INDEX(RestNSAF!E$2:E$251,MATCH(RestNSA!$C337,RestNSAF!$A$2:$A$251,0))),NA())</f>
        <v>#N/A</v>
      </c>
      <c r="J337" s="25" t="e">
        <f>IFERROR(IF(AND(ISERROR($E338),ISERROR(INDEX(RestNSAF!F$2:F$251,MATCH(RestNSA!$C337,RestNSAF!$A$2:$A$251,0)))),$E337,INDEX(RestNSAF!F$2:F$251,MATCH(RestNSA!$C337,RestNSAF!$A$2:$A$251,0))),NA())</f>
        <v>#N/A</v>
      </c>
      <c r="V337" s="28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</row>
    <row r="338" spans="1:36" x14ac:dyDescent="0.25">
      <c r="A338" s="23">
        <f t="shared" si="19"/>
        <v>1</v>
      </c>
      <c r="B338" s="23">
        <f t="shared" si="20"/>
        <v>2020</v>
      </c>
      <c r="C338" s="23">
        <v>337</v>
      </c>
      <c r="D338" s="24">
        <v>43831</v>
      </c>
      <c r="E338" s="25">
        <f>IF(ISBLANK(table!H338),NA(),table!H338)</f>
        <v>63058</v>
      </c>
      <c r="F338" s="26" t="e">
        <f>IFERROR(IF(AND(ISERROR($E339),ISERROR(INDEX(RestNSAF!B$2:B$251,MATCH(RestNSA!$C338,RestNSAF!$A$2:$A$251,0)))),$E338,INDEX(RestNSAF!B$2:B$251,MATCH(RestNSA!$C338,RestNSAF!$A$2:$A$251,0))),NA())</f>
        <v>#N/A</v>
      </c>
      <c r="G338" s="25" t="e">
        <f>IFERROR(IF(AND(ISERROR($E339),ISERROR(INDEX(RestNSAF!C$2:C$251,MATCH(RestNSA!$C338,RestNSAF!$A$2:$A$251,0)))),$E338,INDEX(RestNSAF!C$2:C$251,MATCH(RestNSA!$C338,RestNSAF!$A$2:$A$251,0))),NA())</f>
        <v>#N/A</v>
      </c>
      <c r="H338" s="25" t="e">
        <f>IFERROR(IF(AND(ISERROR($E339),ISERROR(INDEX(RestNSAF!D$2:D$251,MATCH(RestNSA!$C338,RestNSAF!$A$2:$A$251,0)))),$E338,INDEX(RestNSAF!D$2:D$251,MATCH(RestNSA!$C338,RestNSAF!$A$2:$A$251,0))),NA())</f>
        <v>#N/A</v>
      </c>
      <c r="I338" s="25" t="e">
        <f>IFERROR(IF(AND(ISERROR($E339),ISERROR(INDEX(RestNSAF!E$2:E$251,MATCH(RestNSA!$C338,RestNSAF!$A$2:$A$251,0)))),$E338,INDEX(RestNSAF!E$2:E$251,MATCH(RestNSA!$C338,RestNSAF!$A$2:$A$251,0))),NA())</f>
        <v>#N/A</v>
      </c>
      <c r="J338" s="25" t="e">
        <f>IFERROR(IF(AND(ISERROR($E339),ISERROR(INDEX(RestNSAF!F$2:F$251,MATCH(RestNSA!$C338,RestNSAF!$A$2:$A$251,0)))),$E338,INDEX(RestNSAF!F$2:F$251,MATCH(RestNSA!$C338,RestNSAF!$A$2:$A$251,0))),NA())</f>
        <v>#N/A</v>
      </c>
      <c r="V338" s="28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</row>
    <row r="339" spans="1:36" x14ac:dyDescent="0.25">
      <c r="A339" s="23">
        <f t="shared" si="19"/>
        <v>2</v>
      </c>
      <c r="B339" s="23">
        <f t="shared" si="20"/>
        <v>2020</v>
      </c>
      <c r="C339" s="23">
        <v>338</v>
      </c>
      <c r="D339" s="24">
        <v>43862</v>
      </c>
      <c r="E339" s="25">
        <f>IF(ISBLANK(table!H339),NA(),table!H339)</f>
        <v>64862</v>
      </c>
      <c r="F339" s="26" t="e">
        <f>IFERROR(IF(AND(ISERROR($E340),ISERROR(INDEX(RestNSAF!B$2:B$251,MATCH(RestNSA!$C339,RestNSAF!$A$2:$A$251,0)))),$E339,INDEX(RestNSAF!B$2:B$251,MATCH(RestNSA!$C339,RestNSAF!$A$2:$A$251,0))),NA())</f>
        <v>#N/A</v>
      </c>
      <c r="G339" s="25" t="e">
        <f>IFERROR(IF(AND(ISERROR($E340),ISERROR(INDEX(RestNSAF!C$2:C$251,MATCH(RestNSA!$C339,RestNSAF!$A$2:$A$251,0)))),$E339,INDEX(RestNSAF!C$2:C$251,MATCH(RestNSA!$C339,RestNSAF!$A$2:$A$251,0))),NA())</f>
        <v>#N/A</v>
      </c>
      <c r="H339" s="25" t="e">
        <f>IFERROR(IF(AND(ISERROR($E340),ISERROR(INDEX(RestNSAF!D$2:D$251,MATCH(RestNSA!$C339,RestNSAF!$A$2:$A$251,0)))),$E339,INDEX(RestNSAF!D$2:D$251,MATCH(RestNSA!$C339,RestNSAF!$A$2:$A$251,0))),NA())</f>
        <v>#N/A</v>
      </c>
      <c r="I339" s="25" t="e">
        <f>IFERROR(IF(AND(ISERROR($E340),ISERROR(INDEX(RestNSAF!E$2:E$251,MATCH(RestNSA!$C339,RestNSAF!$A$2:$A$251,0)))),$E339,INDEX(RestNSAF!E$2:E$251,MATCH(RestNSA!$C339,RestNSAF!$A$2:$A$251,0))),NA())</f>
        <v>#N/A</v>
      </c>
      <c r="J339" s="25" t="e">
        <f>IFERROR(IF(AND(ISERROR($E340),ISERROR(INDEX(RestNSAF!F$2:F$251,MATCH(RestNSA!$C339,RestNSAF!$A$2:$A$251,0)))),$E339,INDEX(RestNSAF!F$2:F$251,MATCH(RestNSA!$C339,RestNSAF!$A$2:$A$251,0))),NA())</f>
        <v>#N/A</v>
      </c>
      <c r="V339" s="28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</row>
    <row r="340" spans="1:36" x14ac:dyDescent="0.25">
      <c r="A340" s="23">
        <f t="shared" si="19"/>
        <v>3</v>
      </c>
      <c r="B340" s="23">
        <f t="shared" si="20"/>
        <v>2020</v>
      </c>
      <c r="C340" s="23">
        <v>339</v>
      </c>
      <c r="D340" s="24">
        <v>43891</v>
      </c>
      <c r="E340" s="25">
        <f>IF(ISBLANK(table!H340),NA(),table!H340)</f>
        <v>49430</v>
      </c>
      <c r="F340" s="26" t="e">
        <f>IFERROR(IF(AND(ISERROR($E341),ISERROR(INDEX(RestNSAF!B$2:B$251,MATCH(RestNSA!$C340,RestNSAF!$A$2:$A$251,0)))),$E340,INDEX(RestNSAF!B$2:B$251,MATCH(RestNSA!$C340,RestNSAF!$A$2:$A$251,0))),NA())</f>
        <v>#N/A</v>
      </c>
      <c r="G340" s="25" t="e">
        <f>IFERROR(IF(AND(ISERROR($E341),ISERROR(INDEX(RestNSAF!C$2:C$251,MATCH(RestNSA!$C340,RestNSAF!$A$2:$A$251,0)))),$E340,INDEX(RestNSAF!C$2:C$251,MATCH(RestNSA!$C340,RestNSAF!$A$2:$A$251,0))),NA())</f>
        <v>#N/A</v>
      </c>
      <c r="H340" s="25" t="e">
        <f>IFERROR(IF(AND(ISERROR($E341),ISERROR(INDEX(RestNSAF!D$2:D$251,MATCH(RestNSA!$C340,RestNSAF!$A$2:$A$251,0)))),$E340,INDEX(RestNSAF!D$2:D$251,MATCH(RestNSA!$C340,RestNSAF!$A$2:$A$251,0))),NA())</f>
        <v>#N/A</v>
      </c>
      <c r="I340" s="25" t="e">
        <f>IFERROR(IF(AND(ISERROR($E341),ISERROR(INDEX(RestNSAF!E$2:E$251,MATCH(RestNSA!$C340,RestNSAF!$A$2:$A$251,0)))),$E340,INDEX(RestNSAF!E$2:E$251,MATCH(RestNSA!$C340,RestNSAF!$A$2:$A$251,0))),NA())</f>
        <v>#N/A</v>
      </c>
      <c r="J340" s="25" t="e">
        <f>IFERROR(IF(AND(ISERROR($E341),ISERROR(INDEX(RestNSAF!F$2:F$251,MATCH(RestNSA!$C340,RestNSAF!$A$2:$A$251,0)))),$E340,INDEX(RestNSAF!F$2:F$251,MATCH(RestNSA!$C340,RestNSAF!$A$2:$A$251,0))),NA())</f>
        <v>#N/A</v>
      </c>
      <c r="V340" s="28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</row>
    <row r="341" spans="1:36" x14ac:dyDescent="0.25">
      <c r="A341" s="23">
        <f t="shared" si="19"/>
        <v>4</v>
      </c>
      <c r="B341" s="23">
        <f t="shared" si="20"/>
        <v>2020</v>
      </c>
      <c r="C341" s="23">
        <v>340</v>
      </c>
      <c r="D341" s="24">
        <v>43922</v>
      </c>
      <c r="E341" s="25">
        <f>IF(ISBLANK(table!H341),NA(),table!H341)</f>
        <v>31169</v>
      </c>
      <c r="F341" s="26" t="e">
        <f>IFERROR(IF(AND(ISERROR($E342),ISERROR(INDEX(RestNSAF!B$2:B$251,MATCH(RestNSA!$C341,RestNSAF!$A$2:$A$251,0)))),$E341,INDEX(RestNSAF!B$2:B$251,MATCH(RestNSA!$C341,RestNSAF!$A$2:$A$251,0))),NA())</f>
        <v>#N/A</v>
      </c>
      <c r="G341" s="25" t="e">
        <f>IFERROR(IF(AND(ISERROR($E342),ISERROR(INDEX(RestNSAF!C$2:C$251,MATCH(RestNSA!$C341,RestNSAF!$A$2:$A$251,0)))),$E341,INDEX(RestNSAF!C$2:C$251,MATCH(RestNSA!$C341,RestNSAF!$A$2:$A$251,0))),NA())</f>
        <v>#N/A</v>
      </c>
      <c r="H341" s="25" t="e">
        <f>IFERROR(IF(AND(ISERROR($E342),ISERROR(INDEX(RestNSAF!D$2:D$251,MATCH(RestNSA!$C341,RestNSAF!$A$2:$A$251,0)))),$E341,INDEX(RestNSAF!D$2:D$251,MATCH(RestNSA!$C341,RestNSAF!$A$2:$A$251,0))),NA())</f>
        <v>#N/A</v>
      </c>
      <c r="I341" s="25" t="e">
        <f>IFERROR(IF(AND(ISERROR($E342),ISERROR(INDEX(RestNSAF!E$2:E$251,MATCH(RestNSA!$C341,RestNSAF!$A$2:$A$251,0)))),$E341,INDEX(RestNSAF!E$2:E$251,MATCH(RestNSA!$C341,RestNSAF!$A$2:$A$251,0))),NA())</f>
        <v>#N/A</v>
      </c>
      <c r="J341" s="25" t="e">
        <f>IFERROR(IF(AND(ISERROR($E342),ISERROR(INDEX(RestNSAF!F$2:F$251,MATCH(RestNSA!$C341,RestNSAF!$A$2:$A$251,0)))),$E341,INDEX(RestNSAF!F$2:F$251,MATCH(RestNSA!$C341,RestNSAF!$A$2:$A$251,0))),NA())</f>
        <v>#N/A</v>
      </c>
      <c r="V341" s="28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</row>
    <row r="342" spans="1:36" x14ac:dyDescent="0.25">
      <c r="A342" s="23">
        <f t="shared" si="19"/>
        <v>5</v>
      </c>
      <c r="B342" s="23">
        <f t="shared" si="20"/>
        <v>2020</v>
      </c>
      <c r="C342" s="23">
        <v>341</v>
      </c>
      <c r="D342" s="24">
        <v>43952</v>
      </c>
      <c r="E342" s="25">
        <f>IF(ISBLANK(table!H342),NA(),table!H342)</f>
        <v>43934</v>
      </c>
      <c r="F342" s="26" t="e">
        <f>IFERROR(IF(AND(ISERROR($E343),ISERROR(INDEX(RestNSAF!B$2:B$251,MATCH(RestNSA!$C342,RestNSAF!$A$2:$A$251,0)))),$E342,INDEX(RestNSAF!B$2:B$251,MATCH(RestNSA!$C342,RestNSAF!$A$2:$A$251,0))),NA())</f>
        <v>#N/A</v>
      </c>
      <c r="G342" s="25" t="e">
        <f>IFERROR(IF(AND(ISERROR($E343),ISERROR(INDEX(RestNSAF!C$2:C$251,MATCH(RestNSA!$C342,RestNSAF!$A$2:$A$251,0)))),$E342,INDEX(RestNSAF!C$2:C$251,MATCH(RestNSA!$C342,RestNSAF!$A$2:$A$251,0))),NA())</f>
        <v>#N/A</v>
      </c>
      <c r="H342" s="25" t="e">
        <f>IFERROR(IF(AND(ISERROR($E343),ISERROR(INDEX(RestNSAF!D$2:D$251,MATCH(RestNSA!$C342,RestNSAF!$A$2:$A$251,0)))),$E342,INDEX(RestNSAF!D$2:D$251,MATCH(RestNSA!$C342,RestNSAF!$A$2:$A$251,0))),NA())</f>
        <v>#N/A</v>
      </c>
      <c r="I342" s="25" t="e">
        <f>IFERROR(IF(AND(ISERROR($E343),ISERROR(INDEX(RestNSAF!E$2:E$251,MATCH(RestNSA!$C342,RestNSAF!$A$2:$A$251,0)))),$E342,INDEX(RestNSAF!E$2:E$251,MATCH(RestNSA!$C342,RestNSAF!$A$2:$A$251,0))),NA())</f>
        <v>#N/A</v>
      </c>
      <c r="J342" s="25" t="e">
        <f>IFERROR(IF(AND(ISERROR($E343),ISERROR(INDEX(RestNSAF!F$2:F$251,MATCH(RestNSA!$C342,RestNSAF!$A$2:$A$251,0)))),$E342,INDEX(RestNSAF!F$2:F$251,MATCH(RestNSA!$C342,RestNSAF!$A$2:$A$251,0))),NA())</f>
        <v>#N/A</v>
      </c>
      <c r="V342" s="28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</row>
    <row r="343" spans="1:36" x14ac:dyDescent="0.25">
      <c r="A343" s="23">
        <f t="shared" si="19"/>
        <v>6</v>
      </c>
      <c r="B343" s="23">
        <f t="shared" si="20"/>
        <v>2020</v>
      </c>
      <c r="C343" s="23">
        <v>342</v>
      </c>
      <c r="D343" s="24">
        <v>43983</v>
      </c>
      <c r="E343" s="25">
        <f>IF(ISBLANK(table!H343),NA(),table!H343)</f>
        <v>53690</v>
      </c>
      <c r="F343" s="26" t="e">
        <f>IFERROR(IF(AND(ISERROR($E344),ISERROR(INDEX(RestNSAF!B$2:B$251,MATCH(RestNSA!$C343,RestNSAF!$A$2:$A$251,0)))),$E343,INDEX(RestNSAF!B$2:B$251,MATCH(RestNSA!$C343,RestNSAF!$A$2:$A$251,0))),NA())</f>
        <v>#N/A</v>
      </c>
      <c r="G343" s="25" t="e">
        <f>IFERROR(IF(AND(ISERROR($E344),ISERROR(INDEX(RestNSAF!C$2:C$251,MATCH(RestNSA!$C343,RestNSAF!$A$2:$A$251,0)))),$E343,INDEX(RestNSAF!C$2:C$251,MATCH(RestNSA!$C343,RestNSAF!$A$2:$A$251,0))),NA())</f>
        <v>#N/A</v>
      </c>
      <c r="H343" s="25" t="e">
        <f>IFERROR(IF(AND(ISERROR($E344),ISERROR(INDEX(RestNSAF!D$2:D$251,MATCH(RestNSA!$C343,RestNSAF!$A$2:$A$251,0)))),$E343,INDEX(RestNSAF!D$2:D$251,MATCH(RestNSA!$C343,RestNSAF!$A$2:$A$251,0))),NA())</f>
        <v>#N/A</v>
      </c>
      <c r="I343" s="25" t="e">
        <f>IFERROR(IF(AND(ISERROR($E344),ISERROR(INDEX(RestNSAF!E$2:E$251,MATCH(RestNSA!$C343,RestNSAF!$A$2:$A$251,0)))),$E343,INDEX(RestNSAF!E$2:E$251,MATCH(RestNSA!$C343,RestNSAF!$A$2:$A$251,0))),NA())</f>
        <v>#N/A</v>
      </c>
      <c r="J343" s="25" t="e">
        <f>IFERROR(IF(AND(ISERROR($E344),ISERROR(INDEX(RestNSAF!F$2:F$251,MATCH(RestNSA!$C343,RestNSAF!$A$2:$A$251,0)))),$E343,INDEX(RestNSAF!F$2:F$251,MATCH(RestNSA!$C343,RestNSAF!$A$2:$A$251,0))),NA())</f>
        <v>#N/A</v>
      </c>
      <c r="V343" s="28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</row>
    <row r="344" spans="1:36" x14ac:dyDescent="0.25">
      <c r="A344" s="23">
        <f t="shared" si="19"/>
        <v>7</v>
      </c>
      <c r="B344" s="23">
        <f t="shared" si="20"/>
        <v>2020</v>
      </c>
      <c r="C344" s="23">
        <v>343</v>
      </c>
      <c r="D344" s="24">
        <v>44013</v>
      </c>
      <c r="E344" s="25">
        <f>IF(ISBLANK(table!H344),NA(),table!H344)</f>
        <v>57005</v>
      </c>
      <c r="F344" s="26" t="e">
        <f>IFERROR(IF(AND(ISERROR($E345),ISERROR(INDEX(RestNSAF!B$2:B$251,MATCH(RestNSA!$C344,RestNSAF!$A$2:$A$251,0)))),$E344,INDEX(RestNSAF!B$2:B$251,MATCH(RestNSA!$C344,RestNSAF!$A$2:$A$251,0))),NA())</f>
        <v>#N/A</v>
      </c>
      <c r="G344" s="25" t="e">
        <f>IFERROR(IF(AND(ISERROR($E345),ISERROR(INDEX(RestNSAF!C$2:C$251,MATCH(RestNSA!$C344,RestNSAF!$A$2:$A$251,0)))),$E344,INDEX(RestNSAF!C$2:C$251,MATCH(RestNSA!$C344,RestNSAF!$A$2:$A$251,0))),NA())</f>
        <v>#N/A</v>
      </c>
      <c r="H344" s="25" t="e">
        <f>IFERROR(IF(AND(ISERROR($E345),ISERROR(INDEX(RestNSAF!D$2:D$251,MATCH(RestNSA!$C344,RestNSAF!$A$2:$A$251,0)))),$E344,INDEX(RestNSAF!D$2:D$251,MATCH(RestNSA!$C344,RestNSAF!$A$2:$A$251,0))),NA())</f>
        <v>#N/A</v>
      </c>
      <c r="I344" s="25" t="e">
        <f>IFERROR(IF(AND(ISERROR($E345),ISERROR(INDEX(RestNSAF!E$2:E$251,MATCH(RestNSA!$C344,RestNSAF!$A$2:$A$251,0)))),$E344,INDEX(RestNSAF!E$2:E$251,MATCH(RestNSA!$C344,RestNSAF!$A$2:$A$251,0))),NA())</f>
        <v>#N/A</v>
      </c>
      <c r="J344" s="25" t="e">
        <f>IFERROR(IF(AND(ISERROR($E345),ISERROR(INDEX(RestNSAF!F$2:F$251,MATCH(RestNSA!$C344,RestNSAF!$A$2:$A$251,0)))),$E344,INDEX(RestNSAF!F$2:F$251,MATCH(RestNSA!$C344,RestNSAF!$A$2:$A$251,0))),NA())</f>
        <v>#N/A</v>
      </c>
      <c r="V344" s="28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</row>
    <row r="345" spans="1:36" x14ac:dyDescent="0.25">
      <c r="A345" s="23">
        <f t="shared" si="19"/>
        <v>8</v>
      </c>
      <c r="B345" s="23">
        <f t="shared" si="20"/>
        <v>2020</v>
      </c>
      <c r="C345" s="23">
        <v>344</v>
      </c>
      <c r="D345" s="24">
        <v>44044</v>
      </c>
      <c r="E345" s="25">
        <f>IF(ISBLANK(table!H345),NA(),table!H345)</f>
        <v>59245</v>
      </c>
      <c r="F345" s="26" t="e">
        <f>IFERROR(IF(AND(ISERROR($E346),ISERROR(INDEX(RestNSAF!B$2:B$251,MATCH(RestNSA!$C345,RestNSAF!$A$2:$A$251,0)))),$E345,INDEX(RestNSAF!B$2:B$251,MATCH(RestNSA!$C345,RestNSAF!$A$2:$A$251,0))),NA())</f>
        <v>#N/A</v>
      </c>
      <c r="G345" s="25" t="e">
        <f>IFERROR(IF(AND(ISERROR($E346),ISERROR(INDEX(RestNSAF!C$2:C$251,MATCH(RestNSA!$C345,RestNSAF!$A$2:$A$251,0)))),$E345,INDEX(RestNSAF!C$2:C$251,MATCH(RestNSA!$C345,RestNSAF!$A$2:$A$251,0))),NA())</f>
        <v>#N/A</v>
      </c>
      <c r="H345" s="25" t="e">
        <f>IFERROR(IF(AND(ISERROR($E346),ISERROR(INDEX(RestNSAF!D$2:D$251,MATCH(RestNSA!$C345,RestNSAF!$A$2:$A$251,0)))),$E345,INDEX(RestNSAF!D$2:D$251,MATCH(RestNSA!$C345,RestNSAF!$A$2:$A$251,0))),NA())</f>
        <v>#N/A</v>
      </c>
      <c r="I345" s="25" t="e">
        <f>IFERROR(IF(AND(ISERROR($E346),ISERROR(INDEX(RestNSAF!E$2:E$251,MATCH(RestNSA!$C345,RestNSAF!$A$2:$A$251,0)))),$E345,INDEX(RestNSAF!E$2:E$251,MATCH(RestNSA!$C345,RestNSAF!$A$2:$A$251,0))),NA())</f>
        <v>#N/A</v>
      </c>
      <c r="J345" s="25" t="e">
        <f>IFERROR(IF(AND(ISERROR($E346),ISERROR(INDEX(RestNSAF!F$2:F$251,MATCH(RestNSA!$C345,RestNSAF!$A$2:$A$251,0)))),$E345,INDEX(RestNSAF!F$2:F$251,MATCH(RestNSA!$C345,RestNSAF!$A$2:$A$251,0))),NA())</f>
        <v>#N/A</v>
      </c>
      <c r="V345" s="28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</row>
    <row r="346" spans="1:36" x14ac:dyDescent="0.25">
      <c r="A346" s="23">
        <f t="shared" si="19"/>
        <v>9</v>
      </c>
      <c r="B346" s="23">
        <f t="shared" si="20"/>
        <v>2020</v>
      </c>
      <c r="C346" s="23">
        <v>345</v>
      </c>
      <c r="D346" s="24">
        <v>44075</v>
      </c>
      <c r="E346" s="25">
        <f>IF(ISBLANK(table!H346),NA(),table!H346)</f>
        <v>57810</v>
      </c>
      <c r="F346" s="26" t="e">
        <f>IFERROR(IF(AND(ISERROR($E347),ISERROR(INDEX(RestNSAF!B$2:B$251,MATCH(RestNSA!$C346,RestNSAF!$A$2:$A$251,0)))),$E346,INDEX(RestNSAF!B$2:B$251,MATCH(RestNSA!$C346,RestNSAF!$A$2:$A$251,0))),NA())</f>
        <v>#N/A</v>
      </c>
      <c r="G346" s="25" t="e">
        <f>IFERROR(IF(AND(ISERROR($E347),ISERROR(INDEX(RestNSAF!C$2:C$251,MATCH(RestNSA!$C346,RestNSAF!$A$2:$A$251,0)))),$E346,INDEX(RestNSAF!C$2:C$251,MATCH(RestNSA!$C346,RestNSAF!$A$2:$A$251,0))),NA())</f>
        <v>#N/A</v>
      </c>
      <c r="H346" s="25" t="e">
        <f>IFERROR(IF(AND(ISERROR($E347),ISERROR(INDEX(RestNSAF!D$2:D$251,MATCH(RestNSA!$C346,RestNSAF!$A$2:$A$251,0)))),$E346,INDEX(RestNSAF!D$2:D$251,MATCH(RestNSA!$C346,RestNSAF!$A$2:$A$251,0))),NA())</f>
        <v>#N/A</v>
      </c>
      <c r="I346" s="25" t="e">
        <f>IFERROR(IF(AND(ISERROR($E347),ISERROR(INDEX(RestNSAF!E$2:E$251,MATCH(RestNSA!$C346,RestNSAF!$A$2:$A$251,0)))),$E346,INDEX(RestNSAF!E$2:E$251,MATCH(RestNSA!$C346,RestNSAF!$A$2:$A$251,0))),NA())</f>
        <v>#N/A</v>
      </c>
      <c r="J346" s="25" t="e">
        <f>IFERROR(IF(AND(ISERROR($E347),ISERROR(INDEX(RestNSAF!F$2:F$251,MATCH(RestNSA!$C346,RestNSAF!$A$2:$A$251,0)))),$E346,INDEX(RestNSAF!F$2:F$251,MATCH(RestNSA!$C346,RestNSAF!$A$2:$A$251,0))),NA())</f>
        <v>#N/A</v>
      </c>
      <c r="V346" s="28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</row>
    <row r="347" spans="1:36" x14ac:dyDescent="0.25">
      <c r="A347" s="23">
        <f t="shared" si="19"/>
        <v>10</v>
      </c>
      <c r="B347" s="23">
        <f t="shared" si="20"/>
        <v>2020</v>
      </c>
      <c r="C347" s="23">
        <v>346</v>
      </c>
      <c r="D347" s="24">
        <v>44105</v>
      </c>
      <c r="E347" s="25">
        <f>IF(ISBLANK(table!H347),NA(),table!H347)</f>
        <v>60704</v>
      </c>
      <c r="F347" s="26" t="e">
        <f>IFERROR(IF(AND(ISERROR($E348),ISERROR(INDEX(RestNSAF!B$2:B$251,MATCH(RestNSA!$C347,RestNSAF!$A$2:$A$251,0)))),$E347,INDEX(RestNSAF!B$2:B$251,MATCH(RestNSA!$C347,RestNSAF!$A$2:$A$251,0))),NA())</f>
        <v>#N/A</v>
      </c>
      <c r="G347" s="25" t="e">
        <f>IFERROR(IF(AND(ISERROR($E348),ISERROR(INDEX(RestNSAF!C$2:C$251,MATCH(RestNSA!$C347,RestNSAF!$A$2:$A$251,0)))),$E347,INDEX(RestNSAF!C$2:C$251,MATCH(RestNSA!$C347,RestNSAF!$A$2:$A$251,0))),NA())</f>
        <v>#N/A</v>
      </c>
      <c r="H347" s="25" t="e">
        <f>IFERROR(IF(AND(ISERROR($E348),ISERROR(INDEX(RestNSAF!D$2:D$251,MATCH(RestNSA!$C347,RestNSAF!$A$2:$A$251,0)))),$E347,INDEX(RestNSAF!D$2:D$251,MATCH(RestNSA!$C347,RestNSAF!$A$2:$A$251,0))),NA())</f>
        <v>#N/A</v>
      </c>
      <c r="I347" s="25" t="e">
        <f>IFERROR(IF(AND(ISERROR($E348),ISERROR(INDEX(RestNSAF!E$2:E$251,MATCH(RestNSA!$C347,RestNSAF!$A$2:$A$251,0)))),$E347,INDEX(RestNSAF!E$2:E$251,MATCH(RestNSA!$C347,RestNSAF!$A$2:$A$251,0))),NA())</f>
        <v>#N/A</v>
      </c>
      <c r="J347" s="25" t="e">
        <f>IFERROR(IF(AND(ISERROR($E348),ISERROR(INDEX(RestNSAF!F$2:F$251,MATCH(RestNSA!$C347,RestNSAF!$A$2:$A$251,0)))),$E347,INDEX(RestNSAF!F$2:F$251,MATCH(RestNSA!$C347,RestNSAF!$A$2:$A$251,0))),NA())</f>
        <v>#N/A</v>
      </c>
      <c r="V347" s="28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</row>
    <row r="348" spans="1:36" x14ac:dyDescent="0.25">
      <c r="A348" s="23">
        <f t="shared" si="19"/>
        <v>11</v>
      </c>
      <c r="B348" s="23">
        <f t="shared" si="20"/>
        <v>2020</v>
      </c>
      <c r="C348" s="23">
        <v>347</v>
      </c>
      <c r="D348" s="24">
        <v>44136</v>
      </c>
      <c r="E348" s="25">
        <f>IF(ISBLANK(table!H348),NA(),table!H348)</f>
        <v>53923</v>
      </c>
      <c r="F348" s="26" t="e">
        <f>IFERROR(IF(AND(ISERROR($E349),ISERROR(INDEX(RestNSAF!B$2:B$251,MATCH(RestNSA!$C348,RestNSAF!$A$2:$A$251,0)))),$E348,INDEX(RestNSAF!B$2:B$251,MATCH(RestNSA!$C348,RestNSAF!$A$2:$A$251,0))),NA())</f>
        <v>#N/A</v>
      </c>
      <c r="G348" s="25" t="e">
        <f>IFERROR(IF(AND(ISERROR($E349),ISERROR(INDEX(RestNSAF!C$2:C$251,MATCH(RestNSA!$C348,RestNSAF!$A$2:$A$251,0)))),$E348,INDEX(RestNSAF!C$2:C$251,MATCH(RestNSA!$C348,RestNSAF!$A$2:$A$251,0))),NA())</f>
        <v>#N/A</v>
      </c>
      <c r="H348" s="25" t="e">
        <f>IFERROR(IF(AND(ISERROR($E349),ISERROR(INDEX(RestNSAF!D$2:D$251,MATCH(RestNSA!$C348,RestNSAF!$A$2:$A$251,0)))),$E348,INDEX(RestNSAF!D$2:D$251,MATCH(RestNSA!$C348,RestNSAF!$A$2:$A$251,0))),NA())</f>
        <v>#N/A</v>
      </c>
      <c r="I348" s="25" t="e">
        <f>IFERROR(IF(AND(ISERROR($E349),ISERROR(INDEX(RestNSAF!E$2:E$251,MATCH(RestNSA!$C348,RestNSAF!$A$2:$A$251,0)))),$E348,INDEX(RestNSAF!E$2:E$251,MATCH(RestNSA!$C348,RestNSAF!$A$2:$A$251,0))),NA())</f>
        <v>#N/A</v>
      </c>
      <c r="J348" s="25" t="e">
        <f>IFERROR(IF(AND(ISERROR($E349),ISERROR(INDEX(RestNSAF!F$2:F$251,MATCH(RestNSA!$C348,RestNSAF!$A$2:$A$251,0)))),$E348,INDEX(RestNSAF!F$2:F$251,MATCH(RestNSA!$C348,RestNSAF!$A$2:$A$251,0))),NA())</f>
        <v>#N/A</v>
      </c>
      <c r="V348" s="28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</row>
    <row r="349" spans="1:36" x14ac:dyDescent="0.25">
      <c r="A349" s="23">
        <f t="shared" si="19"/>
        <v>12</v>
      </c>
      <c r="B349" s="23">
        <f t="shared" si="20"/>
        <v>2020</v>
      </c>
      <c r="C349" s="23">
        <v>348</v>
      </c>
      <c r="D349" s="24">
        <v>44166</v>
      </c>
      <c r="E349" s="25">
        <f>IF(ISBLANK(table!H349),NA(),table!H349)</f>
        <v>54390</v>
      </c>
      <c r="F349" s="26" t="e">
        <f>IFERROR(IF(AND(ISERROR($E350),ISERROR(INDEX(RestNSAF!B$2:B$251,MATCH(RestNSA!$C349,RestNSAF!$A$2:$A$251,0)))),$E349,INDEX(RestNSAF!B$2:B$251,MATCH(RestNSA!$C349,RestNSAF!$A$2:$A$251,0))),NA())</f>
        <v>#N/A</v>
      </c>
      <c r="G349" s="25" t="e">
        <f>IFERROR(IF(AND(ISERROR($E350),ISERROR(INDEX(RestNSAF!C$2:C$251,MATCH(RestNSA!$C349,RestNSAF!$A$2:$A$251,0)))),$E349,INDEX(RestNSAF!C$2:C$251,MATCH(RestNSA!$C349,RestNSAF!$A$2:$A$251,0))),NA())</f>
        <v>#N/A</v>
      </c>
      <c r="H349" s="25" t="e">
        <f>IFERROR(IF(AND(ISERROR($E350),ISERROR(INDEX(RestNSAF!D$2:D$251,MATCH(RestNSA!$C349,RestNSAF!$A$2:$A$251,0)))),$E349,INDEX(RestNSAF!D$2:D$251,MATCH(RestNSA!$C349,RestNSAF!$A$2:$A$251,0))),NA())</f>
        <v>#N/A</v>
      </c>
      <c r="I349" s="25" t="e">
        <f>IFERROR(IF(AND(ISERROR($E350),ISERROR(INDEX(RestNSAF!E$2:E$251,MATCH(RestNSA!$C349,RestNSAF!$A$2:$A$251,0)))),$E349,INDEX(RestNSAF!E$2:E$251,MATCH(RestNSA!$C349,RestNSAF!$A$2:$A$251,0))),NA())</f>
        <v>#N/A</v>
      </c>
      <c r="J349" s="25" t="e">
        <f>IFERROR(IF(AND(ISERROR($E350),ISERROR(INDEX(RestNSAF!F$2:F$251,MATCH(RestNSA!$C349,RestNSAF!$A$2:$A$251,0)))),$E349,INDEX(RestNSAF!F$2:F$251,MATCH(RestNSA!$C349,RestNSAF!$A$2:$A$251,0))),NA())</f>
        <v>#N/A</v>
      </c>
      <c r="V349" s="28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</row>
    <row r="350" spans="1:36" x14ac:dyDescent="0.25">
      <c r="A350" s="23">
        <f t="shared" si="19"/>
        <v>1</v>
      </c>
      <c r="B350" s="23">
        <f t="shared" si="20"/>
        <v>2021</v>
      </c>
      <c r="C350" s="23">
        <v>349</v>
      </c>
      <c r="D350" s="24">
        <v>44197</v>
      </c>
      <c r="E350" s="25">
        <f>IF(ISBLANK(table!H350),NA(),table!H350)</f>
        <v>55742</v>
      </c>
      <c r="F350" s="26" t="e">
        <f>IFERROR(IF(AND(ISERROR($E351),ISERROR(INDEX(RestNSAF!B$2:B$251,MATCH(RestNSA!$C350,RestNSAF!$A$2:$A$251,0)))),$E350,INDEX(RestNSAF!B$2:B$251,MATCH(RestNSA!$C350,RestNSAF!$A$2:$A$251,0))),NA())</f>
        <v>#N/A</v>
      </c>
      <c r="G350" s="25" t="e">
        <f>IFERROR(IF(AND(ISERROR($E351),ISERROR(INDEX(RestNSAF!C$2:C$251,MATCH(RestNSA!$C350,RestNSAF!$A$2:$A$251,0)))),$E350,INDEX(RestNSAF!C$2:C$251,MATCH(RestNSA!$C350,RestNSAF!$A$2:$A$251,0))),NA())</f>
        <v>#N/A</v>
      </c>
      <c r="H350" s="25" t="e">
        <f>IFERROR(IF(AND(ISERROR($E351),ISERROR(INDEX(RestNSAF!D$2:D$251,MATCH(RestNSA!$C350,RestNSAF!$A$2:$A$251,0)))),$E350,INDEX(RestNSAF!D$2:D$251,MATCH(RestNSA!$C350,RestNSAF!$A$2:$A$251,0))),NA())</f>
        <v>#N/A</v>
      </c>
      <c r="I350" s="25" t="e">
        <f>IFERROR(IF(AND(ISERROR($E351),ISERROR(INDEX(RestNSAF!E$2:E$251,MATCH(RestNSA!$C350,RestNSAF!$A$2:$A$251,0)))),$E350,INDEX(RestNSAF!E$2:E$251,MATCH(RestNSA!$C350,RestNSAF!$A$2:$A$251,0))),NA())</f>
        <v>#N/A</v>
      </c>
      <c r="J350" s="25" t="e">
        <f>IFERROR(IF(AND(ISERROR($E351),ISERROR(INDEX(RestNSAF!F$2:F$251,MATCH(RestNSA!$C350,RestNSAF!$A$2:$A$251,0)))),$E350,INDEX(RestNSAF!F$2:F$251,MATCH(RestNSA!$C350,RestNSAF!$A$2:$A$251,0))),NA())</f>
        <v>#N/A</v>
      </c>
      <c r="V350" s="28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</row>
    <row r="351" spans="1:36" x14ac:dyDescent="0.25">
      <c r="A351" s="23">
        <f t="shared" si="19"/>
        <v>2</v>
      </c>
      <c r="B351" s="23">
        <f t="shared" si="20"/>
        <v>2021</v>
      </c>
      <c r="C351" s="23">
        <v>350</v>
      </c>
      <c r="D351" s="24">
        <v>44228</v>
      </c>
      <c r="E351" s="25">
        <f>IF(ISBLANK(table!H351),NA(),table!H351)</f>
        <v>53664</v>
      </c>
      <c r="F351" s="26" t="e">
        <f>IFERROR(IF(AND(ISERROR($E352),ISERROR(INDEX(RestNSAF!B$2:B$251,MATCH(RestNSA!$C351,RestNSAF!$A$2:$A$251,0)))),$E351,INDEX(RestNSAF!B$2:B$251,MATCH(RestNSA!$C351,RestNSAF!$A$2:$A$251,0))),NA())</f>
        <v>#N/A</v>
      </c>
      <c r="G351" s="25" t="e">
        <f>IFERROR(IF(AND(ISERROR($E352),ISERROR(INDEX(RestNSAF!C$2:C$251,MATCH(RestNSA!$C351,RestNSAF!$A$2:$A$251,0)))),$E351,INDEX(RestNSAF!C$2:C$251,MATCH(RestNSA!$C351,RestNSAF!$A$2:$A$251,0))),NA())</f>
        <v>#N/A</v>
      </c>
      <c r="H351" s="25" t="e">
        <f>IFERROR(IF(AND(ISERROR($E352),ISERROR(INDEX(RestNSAF!D$2:D$251,MATCH(RestNSA!$C351,RestNSAF!$A$2:$A$251,0)))),$E351,INDEX(RestNSAF!D$2:D$251,MATCH(RestNSA!$C351,RestNSAF!$A$2:$A$251,0))),NA())</f>
        <v>#N/A</v>
      </c>
      <c r="I351" s="25" t="e">
        <f>IFERROR(IF(AND(ISERROR($E352),ISERROR(INDEX(RestNSAF!E$2:E$251,MATCH(RestNSA!$C351,RestNSAF!$A$2:$A$251,0)))),$E351,INDEX(RestNSAF!E$2:E$251,MATCH(RestNSA!$C351,RestNSAF!$A$2:$A$251,0))),NA())</f>
        <v>#N/A</v>
      </c>
      <c r="J351" s="25" t="e">
        <f>IFERROR(IF(AND(ISERROR($E352),ISERROR(INDEX(RestNSAF!F$2:F$251,MATCH(RestNSA!$C351,RestNSAF!$A$2:$A$251,0)))),$E351,INDEX(RestNSAF!F$2:F$251,MATCH(RestNSA!$C351,RestNSAF!$A$2:$A$251,0))),NA())</f>
        <v>#N/A</v>
      </c>
      <c r="V351" s="28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</row>
    <row r="352" spans="1:36" x14ac:dyDescent="0.25">
      <c r="A352" s="23">
        <f t="shared" si="19"/>
        <v>3</v>
      </c>
      <c r="B352" s="23">
        <f t="shared" si="20"/>
        <v>2021</v>
      </c>
      <c r="C352" s="23">
        <v>351</v>
      </c>
      <c r="D352" s="24">
        <v>44256</v>
      </c>
      <c r="E352" s="25">
        <f>IF(ISBLANK(table!H352),NA(),table!H352)</f>
        <v>69181</v>
      </c>
      <c r="F352" s="26" t="e">
        <f>IFERROR(IF(AND(ISERROR($E353),ISERROR(INDEX(RestNSAF!B$2:B$251,MATCH(RestNSA!$C352,RestNSAF!$A$2:$A$251,0)))),$E352,INDEX(RestNSAF!B$2:B$251,MATCH(RestNSA!$C352,RestNSAF!$A$2:$A$251,0))),NA())</f>
        <v>#N/A</v>
      </c>
      <c r="G352" s="25" t="e">
        <f>IFERROR(IF(AND(ISERROR($E353),ISERROR(INDEX(RestNSAF!C$2:C$251,MATCH(RestNSA!$C352,RestNSAF!$A$2:$A$251,0)))),$E352,INDEX(RestNSAF!C$2:C$251,MATCH(RestNSA!$C352,RestNSAF!$A$2:$A$251,0))),NA())</f>
        <v>#N/A</v>
      </c>
      <c r="H352" s="25" t="e">
        <f>IFERROR(IF(AND(ISERROR($E353),ISERROR(INDEX(RestNSAF!D$2:D$251,MATCH(RestNSA!$C352,RestNSAF!$A$2:$A$251,0)))),$E352,INDEX(RestNSAF!D$2:D$251,MATCH(RestNSA!$C352,RestNSAF!$A$2:$A$251,0))),NA())</f>
        <v>#N/A</v>
      </c>
      <c r="I352" s="25" t="e">
        <f>IFERROR(IF(AND(ISERROR($E353),ISERROR(INDEX(RestNSAF!E$2:E$251,MATCH(RestNSA!$C352,RestNSAF!$A$2:$A$251,0)))),$E352,INDEX(RestNSAF!E$2:E$251,MATCH(RestNSA!$C352,RestNSAF!$A$2:$A$251,0))),NA())</f>
        <v>#N/A</v>
      </c>
      <c r="J352" s="25" t="e">
        <f>IFERROR(IF(AND(ISERROR($E353),ISERROR(INDEX(RestNSAF!F$2:F$251,MATCH(RestNSA!$C352,RestNSAF!$A$2:$A$251,0)))),$E352,INDEX(RestNSAF!F$2:F$251,MATCH(RestNSA!$C352,RestNSAF!$A$2:$A$251,0))),NA())</f>
        <v>#N/A</v>
      </c>
      <c r="V352" s="28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</row>
    <row r="353" spans="1:36" x14ac:dyDescent="0.25">
      <c r="A353" s="23">
        <f t="shared" si="19"/>
        <v>4</v>
      </c>
      <c r="B353" s="23">
        <f t="shared" si="20"/>
        <v>2021</v>
      </c>
      <c r="C353" s="23">
        <v>352</v>
      </c>
      <c r="D353" s="24">
        <v>44287</v>
      </c>
      <c r="E353" s="25">
        <f>IF(ISBLANK(table!H353),NA(),table!H353)</f>
        <v>71577</v>
      </c>
      <c r="F353" s="26" t="e">
        <f>IFERROR(IF(AND(ISERROR($E354),ISERROR(INDEX(RestNSAF!B$2:B$251,MATCH(RestNSA!$C353,RestNSAF!$A$2:$A$251,0)))),$E353,INDEX(RestNSAF!B$2:B$251,MATCH(RestNSA!$C353,RestNSAF!$A$2:$A$251,0))),NA())</f>
        <v>#N/A</v>
      </c>
      <c r="G353" s="25" t="e">
        <f>IFERROR(IF(AND(ISERROR($E354),ISERROR(INDEX(RestNSAF!C$2:C$251,MATCH(RestNSA!$C353,RestNSAF!$A$2:$A$251,0)))),$E353,INDEX(RestNSAF!C$2:C$251,MATCH(RestNSA!$C353,RestNSAF!$A$2:$A$251,0))),NA())</f>
        <v>#N/A</v>
      </c>
      <c r="H353" s="25" t="e">
        <f>IFERROR(IF(AND(ISERROR($E354),ISERROR(INDEX(RestNSAF!D$2:D$251,MATCH(RestNSA!$C353,RestNSAF!$A$2:$A$251,0)))),$E353,INDEX(RestNSAF!D$2:D$251,MATCH(RestNSA!$C353,RestNSAF!$A$2:$A$251,0))),NA())</f>
        <v>#N/A</v>
      </c>
      <c r="I353" s="25" t="e">
        <f>IFERROR(IF(AND(ISERROR($E354),ISERROR(INDEX(RestNSAF!E$2:E$251,MATCH(RestNSA!$C353,RestNSAF!$A$2:$A$251,0)))),$E353,INDEX(RestNSAF!E$2:E$251,MATCH(RestNSA!$C353,RestNSAF!$A$2:$A$251,0))),NA())</f>
        <v>#N/A</v>
      </c>
      <c r="J353" s="25" t="e">
        <f>IFERROR(IF(AND(ISERROR($E354),ISERROR(INDEX(RestNSAF!F$2:F$251,MATCH(RestNSA!$C353,RestNSAF!$A$2:$A$251,0)))),$E353,INDEX(RestNSAF!F$2:F$251,MATCH(RestNSA!$C353,RestNSAF!$A$2:$A$251,0))),NA())</f>
        <v>#N/A</v>
      </c>
      <c r="V353" s="28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</row>
    <row r="354" spans="1:36" x14ac:dyDescent="0.25">
      <c r="A354" s="23">
        <f t="shared" si="19"/>
        <v>5</v>
      </c>
      <c r="B354" s="23">
        <f t="shared" si="20"/>
        <v>2021</v>
      </c>
      <c r="C354" s="23">
        <v>353</v>
      </c>
      <c r="D354" s="24">
        <v>44317</v>
      </c>
      <c r="E354" s="25">
        <f>IF(ISBLANK(table!H354),NA(),table!H354)</f>
        <v>77191</v>
      </c>
      <c r="F354" s="26" t="e">
        <f>IFERROR(IF(AND(ISERROR($E355),ISERROR(INDEX(RestNSAF!B$2:B$251,MATCH(RestNSA!$C354,RestNSAF!$A$2:$A$251,0)))),$E354,INDEX(RestNSAF!B$2:B$251,MATCH(RestNSA!$C354,RestNSAF!$A$2:$A$251,0))),NA())</f>
        <v>#N/A</v>
      </c>
      <c r="G354" s="25" t="e">
        <f>IFERROR(IF(AND(ISERROR($E355),ISERROR(INDEX(RestNSAF!C$2:C$251,MATCH(RestNSA!$C354,RestNSAF!$A$2:$A$251,0)))),$E354,INDEX(RestNSAF!C$2:C$251,MATCH(RestNSA!$C354,RestNSAF!$A$2:$A$251,0))),NA())</f>
        <v>#N/A</v>
      </c>
      <c r="H354" s="25" t="e">
        <f>IFERROR(IF(AND(ISERROR($E355),ISERROR(INDEX(RestNSAF!D$2:D$251,MATCH(RestNSA!$C354,RestNSAF!$A$2:$A$251,0)))),$E354,INDEX(RestNSAF!D$2:D$251,MATCH(RestNSA!$C354,RestNSAF!$A$2:$A$251,0))),NA())</f>
        <v>#N/A</v>
      </c>
      <c r="I354" s="25" t="e">
        <f>IFERROR(IF(AND(ISERROR($E355),ISERROR(INDEX(RestNSAF!E$2:E$251,MATCH(RestNSA!$C354,RestNSAF!$A$2:$A$251,0)))),$E354,INDEX(RestNSAF!E$2:E$251,MATCH(RestNSA!$C354,RestNSAF!$A$2:$A$251,0))),NA())</f>
        <v>#N/A</v>
      </c>
      <c r="J354" s="25" t="e">
        <f>IFERROR(IF(AND(ISERROR($E355),ISERROR(INDEX(RestNSAF!F$2:F$251,MATCH(RestNSA!$C354,RestNSAF!$A$2:$A$251,0)))),$E354,INDEX(RestNSAF!F$2:F$251,MATCH(RestNSA!$C354,RestNSAF!$A$2:$A$251,0))),NA())</f>
        <v>#N/A</v>
      </c>
      <c r="V354" s="28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</row>
    <row r="355" spans="1:36" x14ac:dyDescent="0.25">
      <c r="A355" s="23">
        <f t="shared" si="19"/>
        <v>6</v>
      </c>
      <c r="B355" s="23">
        <f t="shared" si="20"/>
        <v>2021</v>
      </c>
      <c r="C355" s="23">
        <v>354</v>
      </c>
      <c r="D355" s="24">
        <v>44348</v>
      </c>
      <c r="E355" s="25">
        <f>IF(ISBLANK(table!H355),NA(),table!H355)</f>
        <v>77430</v>
      </c>
      <c r="F355" s="26" t="e">
        <f>IFERROR(IF(AND(ISERROR($E356),ISERROR(INDEX(RestNSAF!B$2:B$251,MATCH(RestNSA!$C355,RestNSAF!$A$2:$A$251,0)))),$E355,INDEX(RestNSAF!B$2:B$251,MATCH(RestNSA!$C355,RestNSAF!$A$2:$A$251,0))),NA())</f>
        <v>#N/A</v>
      </c>
      <c r="G355" s="25" t="e">
        <f>IFERROR(IF(AND(ISERROR($E356),ISERROR(INDEX(RestNSAF!C$2:C$251,MATCH(RestNSA!$C355,RestNSAF!$A$2:$A$251,0)))),$E355,INDEX(RestNSAF!C$2:C$251,MATCH(RestNSA!$C355,RestNSAF!$A$2:$A$251,0))),NA())</f>
        <v>#N/A</v>
      </c>
      <c r="H355" s="25" t="e">
        <f>IFERROR(IF(AND(ISERROR($E356),ISERROR(INDEX(RestNSAF!D$2:D$251,MATCH(RestNSA!$C355,RestNSAF!$A$2:$A$251,0)))),$E355,INDEX(RestNSAF!D$2:D$251,MATCH(RestNSA!$C355,RestNSAF!$A$2:$A$251,0))),NA())</f>
        <v>#N/A</v>
      </c>
      <c r="I355" s="25" t="e">
        <f>IFERROR(IF(AND(ISERROR($E356),ISERROR(INDEX(RestNSAF!E$2:E$251,MATCH(RestNSA!$C355,RestNSAF!$A$2:$A$251,0)))),$E355,INDEX(RestNSAF!E$2:E$251,MATCH(RestNSA!$C355,RestNSAF!$A$2:$A$251,0))),NA())</f>
        <v>#N/A</v>
      </c>
      <c r="J355" s="25" t="e">
        <f>IFERROR(IF(AND(ISERROR($E356),ISERROR(INDEX(RestNSAF!F$2:F$251,MATCH(RestNSA!$C355,RestNSAF!$A$2:$A$251,0)))),$E355,INDEX(RestNSAF!F$2:F$251,MATCH(RestNSA!$C355,RestNSAF!$A$2:$A$251,0))),NA())</f>
        <v>#N/A</v>
      </c>
      <c r="V355" s="28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</row>
    <row r="356" spans="1:36" x14ac:dyDescent="0.25">
      <c r="A356" s="23">
        <f t="shared" si="19"/>
        <v>7</v>
      </c>
      <c r="B356" s="23">
        <f t="shared" si="20"/>
        <v>2021</v>
      </c>
      <c r="C356" s="23">
        <v>355</v>
      </c>
      <c r="D356" s="24">
        <v>44378</v>
      </c>
      <c r="E356" s="25">
        <f>IF(ISBLANK(table!H356),NA(),table!H356)</f>
        <v>81467</v>
      </c>
      <c r="F356" s="26" t="e">
        <f>IFERROR(IF(AND(ISERROR($E357),ISERROR(INDEX(RestNSAF!B$2:B$251,MATCH(RestNSA!$C356,RestNSAF!$A$2:$A$251,0)))),$E356,INDEX(RestNSAF!B$2:B$251,MATCH(RestNSA!$C356,RestNSAF!$A$2:$A$251,0))),NA())</f>
        <v>#N/A</v>
      </c>
      <c r="G356" s="25" t="e">
        <f>IFERROR(IF(AND(ISERROR($E357),ISERROR(INDEX(RestNSAF!C$2:C$251,MATCH(RestNSA!$C356,RestNSAF!$A$2:$A$251,0)))),$E356,INDEX(RestNSAF!C$2:C$251,MATCH(RestNSA!$C356,RestNSAF!$A$2:$A$251,0))),NA())</f>
        <v>#N/A</v>
      </c>
      <c r="H356" s="25" t="e">
        <f>IFERROR(IF(AND(ISERROR($E357),ISERROR(INDEX(RestNSAF!D$2:D$251,MATCH(RestNSA!$C356,RestNSAF!$A$2:$A$251,0)))),$E356,INDEX(RestNSAF!D$2:D$251,MATCH(RestNSA!$C356,RestNSAF!$A$2:$A$251,0))),NA())</f>
        <v>#N/A</v>
      </c>
      <c r="I356" s="25" t="e">
        <f>IFERROR(IF(AND(ISERROR($E357),ISERROR(INDEX(RestNSAF!E$2:E$251,MATCH(RestNSA!$C356,RestNSAF!$A$2:$A$251,0)))),$E356,INDEX(RestNSAF!E$2:E$251,MATCH(RestNSA!$C356,RestNSAF!$A$2:$A$251,0))),NA())</f>
        <v>#N/A</v>
      </c>
      <c r="J356" s="25" t="e">
        <f>IFERROR(IF(AND(ISERROR($E357),ISERROR(INDEX(RestNSAF!F$2:F$251,MATCH(RestNSA!$C356,RestNSAF!$A$2:$A$251,0)))),$E356,INDEX(RestNSAF!F$2:F$251,MATCH(RestNSA!$C356,RestNSAF!$A$2:$A$251,0))),NA())</f>
        <v>#N/A</v>
      </c>
      <c r="V356" s="28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</row>
    <row r="357" spans="1:36" x14ac:dyDescent="0.25">
      <c r="A357" s="23">
        <f t="shared" si="19"/>
        <v>8</v>
      </c>
      <c r="B357" s="23">
        <f t="shared" si="20"/>
        <v>2021</v>
      </c>
      <c r="C357" s="23">
        <v>356</v>
      </c>
      <c r="D357" s="24">
        <v>44409</v>
      </c>
      <c r="E357" s="25">
        <f>IF(ISBLANK(table!H357),NA(),table!H357)</f>
        <v>79581</v>
      </c>
      <c r="F357" s="26" t="e">
        <f>IFERROR(IF(AND(ISERROR($E358),ISERROR(INDEX(RestNSAF!B$2:B$251,MATCH(RestNSA!$C357,RestNSAF!$A$2:$A$251,0)))),$E357,INDEX(RestNSAF!B$2:B$251,MATCH(RestNSA!$C357,RestNSAF!$A$2:$A$251,0))),NA())</f>
        <v>#N/A</v>
      </c>
      <c r="G357" s="25" t="e">
        <f>IFERROR(IF(AND(ISERROR($E358),ISERROR(INDEX(RestNSAF!C$2:C$251,MATCH(RestNSA!$C357,RestNSAF!$A$2:$A$251,0)))),$E357,INDEX(RestNSAF!C$2:C$251,MATCH(RestNSA!$C357,RestNSAF!$A$2:$A$251,0))),NA())</f>
        <v>#N/A</v>
      </c>
      <c r="H357" s="25" t="e">
        <f>IFERROR(IF(AND(ISERROR($E358),ISERROR(INDEX(RestNSAF!D$2:D$251,MATCH(RestNSA!$C357,RestNSAF!$A$2:$A$251,0)))),$E357,INDEX(RestNSAF!D$2:D$251,MATCH(RestNSA!$C357,RestNSAF!$A$2:$A$251,0))),NA())</f>
        <v>#N/A</v>
      </c>
      <c r="I357" s="25" t="e">
        <f>IFERROR(IF(AND(ISERROR($E358),ISERROR(INDEX(RestNSAF!E$2:E$251,MATCH(RestNSA!$C357,RestNSAF!$A$2:$A$251,0)))),$E357,INDEX(RestNSAF!E$2:E$251,MATCH(RestNSA!$C357,RestNSAF!$A$2:$A$251,0))),NA())</f>
        <v>#N/A</v>
      </c>
      <c r="J357" s="25" t="e">
        <f>IFERROR(IF(AND(ISERROR($E358),ISERROR(INDEX(RestNSAF!F$2:F$251,MATCH(RestNSA!$C357,RestNSAF!$A$2:$A$251,0)))),$E357,INDEX(RestNSAF!F$2:F$251,MATCH(RestNSA!$C357,RestNSAF!$A$2:$A$251,0))),NA())</f>
        <v>#N/A</v>
      </c>
      <c r="V357" s="28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</row>
    <row r="358" spans="1:36" x14ac:dyDescent="0.25">
      <c r="A358" s="23">
        <f t="shared" si="19"/>
        <v>9</v>
      </c>
      <c r="B358" s="23">
        <f t="shared" si="20"/>
        <v>2021</v>
      </c>
      <c r="C358" s="23">
        <v>357</v>
      </c>
      <c r="D358" s="24">
        <v>44440</v>
      </c>
      <c r="E358" s="25">
        <f>IF(ISBLANK(table!H358),NA(),table!H358)</f>
        <v>76566</v>
      </c>
      <c r="F358" s="26" t="e">
        <f>IFERROR(IF(AND(ISERROR($E359),ISERROR(INDEX(RestNSAF!B$2:B$251,MATCH(RestNSA!$C358,RestNSAF!$A$2:$A$251,0)))),$E358,INDEX(RestNSAF!B$2:B$251,MATCH(RestNSA!$C358,RestNSAF!$A$2:$A$251,0))),NA())</f>
        <v>#N/A</v>
      </c>
      <c r="G358" s="25" t="e">
        <f>IFERROR(IF(AND(ISERROR($E359),ISERROR(INDEX(RestNSAF!C$2:C$251,MATCH(RestNSA!$C358,RestNSAF!$A$2:$A$251,0)))),$E358,INDEX(RestNSAF!C$2:C$251,MATCH(RestNSA!$C358,RestNSAF!$A$2:$A$251,0))),NA())</f>
        <v>#N/A</v>
      </c>
      <c r="H358" s="25" t="e">
        <f>IFERROR(IF(AND(ISERROR($E359),ISERROR(INDEX(RestNSAF!D$2:D$251,MATCH(RestNSA!$C358,RestNSAF!$A$2:$A$251,0)))),$E358,INDEX(RestNSAF!D$2:D$251,MATCH(RestNSA!$C358,RestNSAF!$A$2:$A$251,0))),NA())</f>
        <v>#N/A</v>
      </c>
      <c r="I358" s="25" t="e">
        <f>IFERROR(IF(AND(ISERROR($E359),ISERROR(INDEX(RestNSAF!E$2:E$251,MATCH(RestNSA!$C358,RestNSAF!$A$2:$A$251,0)))),$E358,INDEX(RestNSAF!E$2:E$251,MATCH(RestNSA!$C358,RestNSAF!$A$2:$A$251,0))),NA())</f>
        <v>#N/A</v>
      </c>
      <c r="J358" s="25" t="e">
        <f>IFERROR(IF(AND(ISERROR($E359),ISERROR(INDEX(RestNSAF!F$2:F$251,MATCH(RestNSA!$C358,RestNSAF!$A$2:$A$251,0)))),$E358,INDEX(RestNSAF!F$2:F$251,MATCH(RestNSA!$C358,RestNSAF!$A$2:$A$251,0))),NA())</f>
        <v>#N/A</v>
      </c>
      <c r="V358" s="28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</row>
    <row r="359" spans="1:36" x14ac:dyDescent="0.25">
      <c r="A359" s="23">
        <f t="shared" si="19"/>
        <v>10</v>
      </c>
      <c r="B359" s="23">
        <f t="shared" si="20"/>
        <v>2021</v>
      </c>
      <c r="C359" s="23">
        <v>358</v>
      </c>
      <c r="D359" s="24">
        <v>44470</v>
      </c>
      <c r="E359" s="25">
        <f>IF(ISBLANK(table!H359),NA(),table!H359)</f>
        <v>80332</v>
      </c>
      <c r="F359" s="26" t="e">
        <f>IFERROR(IF(AND(ISERROR($E360),ISERROR(INDEX(RestNSAF!B$2:B$251,MATCH(RestNSA!$C359,RestNSAF!$A$2:$A$251,0)))),$E359,INDEX(RestNSAF!B$2:B$251,MATCH(RestNSA!$C359,RestNSAF!$A$2:$A$251,0))),NA())</f>
        <v>#N/A</v>
      </c>
      <c r="G359" s="25" t="e">
        <f>IFERROR(IF(AND(ISERROR($E360),ISERROR(INDEX(RestNSAF!C$2:C$251,MATCH(RestNSA!$C359,RestNSAF!$A$2:$A$251,0)))),$E359,INDEX(RestNSAF!C$2:C$251,MATCH(RestNSA!$C359,RestNSAF!$A$2:$A$251,0))),NA())</f>
        <v>#N/A</v>
      </c>
      <c r="H359" s="25" t="e">
        <f>IFERROR(IF(AND(ISERROR($E360),ISERROR(INDEX(RestNSAF!D$2:D$251,MATCH(RestNSA!$C359,RestNSAF!$A$2:$A$251,0)))),$E359,INDEX(RestNSAF!D$2:D$251,MATCH(RestNSA!$C359,RestNSAF!$A$2:$A$251,0))),NA())</f>
        <v>#N/A</v>
      </c>
      <c r="I359" s="25" t="e">
        <f>IFERROR(IF(AND(ISERROR($E360),ISERROR(INDEX(RestNSAF!E$2:E$251,MATCH(RestNSA!$C359,RestNSAF!$A$2:$A$251,0)))),$E359,INDEX(RestNSAF!E$2:E$251,MATCH(RestNSA!$C359,RestNSAF!$A$2:$A$251,0))),NA())</f>
        <v>#N/A</v>
      </c>
      <c r="J359" s="25" t="e">
        <f>IFERROR(IF(AND(ISERROR($E360),ISERROR(INDEX(RestNSAF!F$2:F$251,MATCH(RestNSA!$C359,RestNSAF!$A$2:$A$251,0)))),$E359,INDEX(RestNSAF!F$2:F$251,MATCH(RestNSA!$C359,RestNSAF!$A$2:$A$251,0))),NA())</f>
        <v>#N/A</v>
      </c>
      <c r="V359" s="28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</row>
    <row r="360" spans="1:36" x14ac:dyDescent="0.25">
      <c r="A360" s="23">
        <f t="shared" si="19"/>
        <v>11</v>
      </c>
      <c r="B360" s="23">
        <f t="shared" si="20"/>
        <v>2021</v>
      </c>
      <c r="C360" s="23">
        <v>359</v>
      </c>
      <c r="D360" s="24">
        <v>44501</v>
      </c>
      <c r="E360" s="25">
        <f>IF(ISBLANK(table!H360),NA(),table!H360)</f>
        <v>74782</v>
      </c>
      <c r="F360" s="26" t="e">
        <f>IFERROR(IF(AND(ISERROR($E361),ISERROR(INDEX(RestNSAF!B$2:B$251,MATCH(RestNSA!$C360,RestNSAF!$A$2:$A$251,0)))),$E360,INDEX(RestNSAF!B$2:B$251,MATCH(RestNSA!$C360,RestNSAF!$A$2:$A$251,0))),NA())</f>
        <v>#N/A</v>
      </c>
      <c r="G360" s="25" t="e">
        <f>IFERROR(IF(AND(ISERROR($E361),ISERROR(INDEX(RestNSAF!C$2:C$251,MATCH(RestNSA!$C360,RestNSAF!$A$2:$A$251,0)))),$E360,INDEX(RestNSAF!C$2:C$251,MATCH(RestNSA!$C360,RestNSAF!$A$2:$A$251,0))),NA())</f>
        <v>#N/A</v>
      </c>
      <c r="H360" s="25" t="e">
        <f>IFERROR(IF(AND(ISERROR($E361),ISERROR(INDEX(RestNSAF!D$2:D$251,MATCH(RestNSA!$C360,RestNSAF!$A$2:$A$251,0)))),$E360,INDEX(RestNSAF!D$2:D$251,MATCH(RestNSA!$C360,RestNSAF!$A$2:$A$251,0))),NA())</f>
        <v>#N/A</v>
      </c>
      <c r="I360" s="25" t="e">
        <f>IFERROR(IF(AND(ISERROR($E361),ISERROR(INDEX(RestNSAF!E$2:E$251,MATCH(RestNSA!$C360,RestNSAF!$A$2:$A$251,0)))),$E360,INDEX(RestNSAF!E$2:E$251,MATCH(RestNSA!$C360,RestNSAF!$A$2:$A$251,0))),NA())</f>
        <v>#N/A</v>
      </c>
      <c r="J360" s="25" t="e">
        <f>IFERROR(IF(AND(ISERROR($E361),ISERROR(INDEX(RestNSAF!F$2:F$251,MATCH(RestNSA!$C360,RestNSAF!$A$2:$A$251,0)))),$E360,INDEX(RestNSAF!F$2:F$251,MATCH(RestNSA!$C360,RestNSAF!$A$2:$A$251,0))),NA())</f>
        <v>#N/A</v>
      </c>
      <c r="V360" s="28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</row>
    <row r="361" spans="1:36" x14ac:dyDescent="0.25">
      <c r="A361" s="23">
        <f t="shared" si="19"/>
        <v>12</v>
      </c>
      <c r="B361" s="23">
        <f t="shared" si="20"/>
        <v>2021</v>
      </c>
      <c r="C361" s="23">
        <v>360</v>
      </c>
      <c r="D361" s="24">
        <v>44531</v>
      </c>
      <c r="E361" s="25">
        <f>IF(ISBLANK(table!H361),NA(),table!H361)</f>
        <v>78824</v>
      </c>
      <c r="F361" s="26" t="e">
        <f>IFERROR(IF(AND(ISERROR($E362),ISERROR(INDEX(RestNSAF!B$2:B$251,MATCH(RestNSA!$C361,RestNSAF!$A$2:$A$251,0)))),$E361,INDEX(RestNSAF!B$2:B$251,MATCH(RestNSA!$C361,RestNSAF!$A$2:$A$251,0))),NA())</f>
        <v>#N/A</v>
      </c>
      <c r="G361" s="25" t="e">
        <f>IFERROR(IF(AND(ISERROR($E362),ISERROR(INDEX(RestNSAF!C$2:C$251,MATCH(RestNSA!$C361,RestNSAF!$A$2:$A$251,0)))),$E361,INDEX(RestNSAF!C$2:C$251,MATCH(RestNSA!$C361,RestNSAF!$A$2:$A$251,0))),NA())</f>
        <v>#N/A</v>
      </c>
      <c r="H361" s="25" t="e">
        <f>IFERROR(IF(AND(ISERROR($E362),ISERROR(INDEX(RestNSAF!D$2:D$251,MATCH(RestNSA!$C361,RestNSAF!$A$2:$A$251,0)))),$E361,INDEX(RestNSAF!D$2:D$251,MATCH(RestNSA!$C361,RestNSAF!$A$2:$A$251,0))),NA())</f>
        <v>#N/A</v>
      </c>
      <c r="I361" s="25" t="e">
        <f>IFERROR(IF(AND(ISERROR($E362),ISERROR(INDEX(RestNSAF!E$2:E$251,MATCH(RestNSA!$C361,RestNSAF!$A$2:$A$251,0)))),$E361,INDEX(RestNSAF!E$2:E$251,MATCH(RestNSA!$C361,RestNSAF!$A$2:$A$251,0))),NA())</f>
        <v>#N/A</v>
      </c>
      <c r="J361" s="25" t="e">
        <f>IFERROR(IF(AND(ISERROR($E362),ISERROR(INDEX(RestNSAF!F$2:F$251,MATCH(RestNSA!$C361,RestNSAF!$A$2:$A$251,0)))),$E361,INDEX(RestNSAF!F$2:F$251,MATCH(RestNSA!$C361,RestNSAF!$A$2:$A$251,0))),NA())</f>
        <v>#N/A</v>
      </c>
      <c r="V361" s="28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</row>
    <row r="362" spans="1:36" x14ac:dyDescent="0.25">
      <c r="A362" s="23">
        <f t="shared" si="19"/>
        <v>1</v>
      </c>
      <c r="B362" s="23">
        <f t="shared" si="20"/>
        <v>2022</v>
      </c>
      <c r="C362" s="23">
        <v>361</v>
      </c>
      <c r="D362" s="24">
        <v>44562</v>
      </c>
      <c r="E362" s="25">
        <f>IF(ISBLANK(table!H362),NA(),table!H362)</f>
        <v>69815</v>
      </c>
      <c r="F362" s="26" t="e">
        <f>IFERROR(IF(AND(ISERROR($E363),ISERROR(INDEX(RestNSAF!B$2:B$251,MATCH(RestNSA!$C362,RestNSAF!$A$2:$A$251,0)))),$E362,INDEX(RestNSAF!B$2:B$251,MATCH(RestNSA!$C362,RestNSAF!$A$2:$A$251,0))),NA())</f>
        <v>#N/A</v>
      </c>
      <c r="G362" s="25" t="e">
        <f>IFERROR(IF(AND(ISERROR($E363),ISERROR(INDEX(RestNSAF!C$2:C$251,MATCH(RestNSA!$C362,RestNSAF!$A$2:$A$251,0)))),$E362,INDEX(RestNSAF!C$2:C$251,MATCH(RestNSA!$C362,RestNSAF!$A$2:$A$251,0))),NA())</f>
        <v>#N/A</v>
      </c>
      <c r="H362" s="25" t="e">
        <f>IFERROR(IF(AND(ISERROR($E363),ISERROR(INDEX(RestNSAF!D$2:D$251,MATCH(RestNSA!$C362,RestNSAF!$A$2:$A$251,0)))),$E362,INDEX(RestNSAF!D$2:D$251,MATCH(RestNSA!$C362,RestNSAF!$A$2:$A$251,0))),NA())</f>
        <v>#N/A</v>
      </c>
      <c r="I362" s="25" t="e">
        <f>IFERROR(IF(AND(ISERROR($E363),ISERROR(INDEX(RestNSAF!E$2:E$251,MATCH(RestNSA!$C362,RestNSAF!$A$2:$A$251,0)))),$E362,INDEX(RestNSAF!E$2:E$251,MATCH(RestNSA!$C362,RestNSAF!$A$2:$A$251,0))),NA())</f>
        <v>#N/A</v>
      </c>
      <c r="J362" s="25" t="e">
        <f>IFERROR(IF(AND(ISERROR($E363),ISERROR(INDEX(RestNSAF!F$2:F$251,MATCH(RestNSA!$C362,RestNSAF!$A$2:$A$251,0)))),$E362,INDEX(RestNSAF!F$2:F$251,MATCH(RestNSA!$C362,RestNSAF!$A$2:$A$251,0))),NA())</f>
        <v>#N/A</v>
      </c>
      <c r="V362" s="28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</row>
    <row r="363" spans="1:36" x14ac:dyDescent="0.25">
      <c r="A363" s="23">
        <f t="shared" si="19"/>
        <v>2</v>
      </c>
      <c r="B363" s="23">
        <f t="shared" si="20"/>
        <v>2022</v>
      </c>
      <c r="C363" s="23">
        <v>362</v>
      </c>
      <c r="D363" s="24">
        <v>44593</v>
      </c>
      <c r="E363" s="25">
        <f>IF(ISBLANK(table!H363),NA(),table!H363)</f>
        <v>72739</v>
      </c>
      <c r="F363" s="26" t="e">
        <f>IFERROR(IF(AND(ISERROR($E364),ISERROR(INDEX(RestNSAF!B$2:B$251,MATCH(RestNSA!$C363,RestNSAF!$A$2:$A$251,0)))),$E363,INDEX(RestNSAF!B$2:B$251,MATCH(RestNSA!$C363,RestNSAF!$A$2:$A$251,0))),NA())</f>
        <v>#N/A</v>
      </c>
      <c r="G363" s="25" t="e">
        <f>IFERROR(IF(AND(ISERROR($E364),ISERROR(INDEX(RestNSAF!C$2:C$251,MATCH(RestNSA!$C363,RestNSAF!$A$2:$A$251,0)))),$E363,INDEX(RestNSAF!C$2:C$251,MATCH(RestNSA!$C363,RestNSAF!$A$2:$A$251,0))),NA())</f>
        <v>#N/A</v>
      </c>
      <c r="H363" s="25" t="e">
        <f>IFERROR(IF(AND(ISERROR($E364),ISERROR(INDEX(RestNSAF!D$2:D$251,MATCH(RestNSA!$C363,RestNSAF!$A$2:$A$251,0)))),$E363,INDEX(RestNSAF!D$2:D$251,MATCH(RestNSA!$C363,RestNSAF!$A$2:$A$251,0))),NA())</f>
        <v>#N/A</v>
      </c>
      <c r="I363" s="25" t="e">
        <f>IFERROR(IF(AND(ISERROR($E364),ISERROR(INDEX(RestNSAF!E$2:E$251,MATCH(RestNSA!$C363,RestNSAF!$A$2:$A$251,0)))),$E363,INDEX(RestNSAF!E$2:E$251,MATCH(RestNSA!$C363,RestNSAF!$A$2:$A$251,0))),NA())</f>
        <v>#N/A</v>
      </c>
      <c r="J363" s="25" t="e">
        <f>IFERROR(IF(AND(ISERROR($E364),ISERROR(INDEX(RestNSAF!F$2:F$251,MATCH(RestNSA!$C363,RestNSAF!$A$2:$A$251,0)))),$E363,INDEX(RestNSAF!F$2:F$251,MATCH(RestNSA!$C363,RestNSAF!$A$2:$A$251,0))),NA())</f>
        <v>#N/A</v>
      </c>
      <c r="V363" s="28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</row>
    <row r="364" spans="1:36" x14ac:dyDescent="0.25">
      <c r="A364" s="23">
        <f t="shared" si="19"/>
        <v>3</v>
      </c>
      <c r="B364" s="23">
        <f t="shared" si="20"/>
        <v>2022</v>
      </c>
      <c r="C364" s="23">
        <v>363</v>
      </c>
      <c r="D364" s="24">
        <v>44621</v>
      </c>
      <c r="E364" s="25">
        <f>IF(ISBLANK(table!H364),NA(),table!H364)</f>
        <v>84777</v>
      </c>
      <c r="F364" s="26" t="e">
        <f>IFERROR(IF(AND(ISERROR($E365),ISERROR(INDEX(RestNSAF!B$2:B$251,MATCH(RestNSA!$C364,RestNSAF!$A$2:$A$251,0)))),$E364,INDEX(RestNSAF!B$2:B$251,MATCH(RestNSA!$C364,RestNSAF!$A$2:$A$251,0))),NA())</f>
        <v>#N/A</v>
      </c>
      <c r="G364" s="25" t="e">
        <f>IFERROR(IF(AND(ISERROR($E365),ISERROR(INDEX(RestNSAF!C$2:C$251,MATCH(RestNSA!$C364,RestNSAF!$A$2:$A$251,0)))),$E364,INDEX(RestNSAF!C$2:C$251,MATCH(RestNSA!$C364,RestNSAF!$A$2:$A$251,0))),NA())</f>
        <v>#N/A</v>
      </c>
      <c r="H364" s="25" t="e">
        <f>IFERROR(IF(AND(ISERROR($E365),ISERROR(INDEX(RestNSAF!D$2:D$251,MATCH(RestNSA!$C364,RestNSAF!$A$2:$A$251,0)))),$E364,INDEX(RestNSAF!D$2:D$251,MATCH(RestNSA!$C364,RestNSAF!$A$2:$A$251,0))),NA())</f>
        <v>#N/A</v>
      </c>
      <c r="I364" s="25" t="e">
        <f>IFERROR(IF(AND(ISERROR($E365),ISERROR(INDEX(RestNSAF!E$2:E$251,MATCH(RestNSA!$C364,RestNSAF!$A$2:$A$251,0)))),$E364,INDEX(RestNSAF!E$2:E$251,MATCH(RestNSA!$C364,RestNSAF!$A$2:$A$251,0))),NA())</f>
        <v>#N/A</v>
      </c>
      <c r="J364" s="25" t="e">
        <f>IFERROR(IF(AND(ISERROR($E365),ISERROR(INDEX(RestNSAF!F$2:F$251,MATCH(RestNSA!$C364,RestNSAF!$A$2:$A$251,0)))),$E364,INDEX(RestNSAF!F$2:F$251,MATCH(RestNSA!$C364,RestNSAF!$A$2:$A$251,0))),NA())</f>
        <v>#N/A</v>
      </c>
      <c r="V364" s="28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</row>
    <row r="365" spans="1:36" x14ac:dyDescent="0.25">
      <c r="A365" s="23">
        <f t="shared" si="19"/>
        <v>4</v>
      </c>
      <c r="B365" s="23">
        <f t="shared" si="20"/>
        <v>2022</v>
      </c>
      <c r="C365" s="23">
        <v>364</v>
      </c>
      <c r="D365" s="24">
        <v>44652</v>
      </c>
      <c r="E365" s="25">
        <f>IF(ISBLANK(table!H365),NA(),table!H365)</f>
        <v>86931</v>
      </c>
      <c r="F365" s="26" t="e">
        <f>IFERROR(IF(AND(ISERROR($E366),ISERROR(INDEX(RestNSAF!B$2:B$251,MATCH(RestNSA!$C365,RestNSAF!$A$2:$A$251,0)))),$E365,INDEX(RestNSAF!B$2:B$251,MATCH(RestNSA!$C365,RestNSAF!$A$2:$A$251,0))),NA())</f>
        <v>#N/A</v>
      </c>
      <c r="G365" s="25" t="e">
        <f>IFERROR(IF(AND(ISERROR($E366),ISERROR(INDEX(RestNSAF!C$2:C$251,MATCH(RestNSA!$C365,RestNSAF!$A$2:$A$251,0)))),$E365,INDEX(RestNSAF!C$2:C$251,MATCH(RestNSA!$C365,RestNSAF!$A$2:$A$251,0))),NA())</f>
        <v>#N/A</v>
      </c>
      <c r="H365" s="25" t="e">
        <f>IFERROR(IF(AND(ISERROR($E366),ISERROR(INDEX(RestNSAF!D$2:D$251,MATCH(RestNSA!$C365,RestNSAF!$A$2:$A$251,0)))),$E365,INDEX(RestNSAF!D$2:D$251,MATCH(RestNSA!$C365,RestNSAF!$A$2:$A$251,0))),NA())</f>
        <v>#N/A</v>
      </c>
      <c r="I365" s="25" t="e">
        <f>IFERROR(IF(AND(ISERROR($E366),ISERROR(INDEX(RestNSAF!E$2:E$251,MATCH(RestNSA!$C365,RestNSAF!$A$2:$A$251,0)))),$E365,INDEX(RestNSAF!E$2:E$251,MATCH(RestNSA!$C365,RestNSAF!$A$2:$A$251,0))),NA())</f>
        <v>#N/A</v>
      </c>
      <c r="J365" s="25" t="e">
        <f>IFERROR(IF(AND(ISERROR($E366),ISERROR(INDEX(RestNSAF!F$2:F$251,MATCH(RestNSA!$C365,RestNSAF!$A$2:$A$251,0)))),$E365,INDEX(RestNSAF!F$2:F$251,MATCH(RestNSA!$C365,RestNSAF!$A$2:$A$251,0))),NA())</f>
        <v>#N/A</v>
      </c>
      <c r="V365" s="28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</row>
    <row r="366" spans="1:36" x14ac:dyDescent="0.25">
      <c r="A366" s="23">
        <f t="shared" si="19"/>
        <v>5</v>
      </c>
      <c r="B366" s="23">
        <f t="shared" si="20"/>
        <v>2022</v>
      </c>
      <c r="C366" s="23">
        <v>365</v>
      </c>
      <c r="D366" s="24">
        <v>44682</v>
      </c>
      <c r="E366" s="25">
        <f>IF(ISBLANK(table!H366),NA(),table!H366)</f>
        <v>90527</v>
      </c>
      <c r="F366" s="26" t="e">
        <f>IFERROR(IF(AND(ISERROR($E367),ISERROR(INDEX(RestNSAF!B$2:B$251,MATCH(RestNSA!$C366,RestNSAF!$A$2:$A$251,0)))),$E366,INDEX(RestNSAF!B$2:B$251,MATCH(RestNSA!$C366,RestNSAF!$A$2:$A$251,0))),NA())</f>
        <v>#N/A</v>
      </c>
      <c r="G366" s="25" t="e">
        <f>IFERROR(IF(AND(ISERROR($E367),ISERROR(INDEX(RestNSAF!C$2:C$251,MATCH(RestNSA!$C366,RestNSAF!$A$2:$A$251,0)))),$E366,INDEX(RestNSAF!C$2:C$251,MATCH(RestNSA!$C366,RestNSAF!$A$2:$A$251,0))),NA())</f>
        <v>#N/A</v>
      </c>
      <c r="H366" s="25" t="e">
        <f>IFERROR(IF(AND(ISERROR($E367),ISERROR(INDEX(RestNSAF!D$2:D$251,MATCH(RestNSA!$C366,RestNSAF!$A$2:$A$251,0)))),$E366,INDEX(RestNSAF!D$2:D$251,MATCH(RestNSA!$C366,RestNSAF!$A$2:$A$251,0))),NA())</f>
        <v>#N/A</v>
      </c>
      <c r="I366" s="25" t="e">
        <f>IFERROR(IF(AND(ISERROR($E367),ISERROR(INDEX(RestNSAF!E$2:E$251,MATCH(RestNSA!$C366,RestNSAF!$A$2:$A$251,0)))),$E366,INDEX(RestNSAF!E$2:E$251,MATCH(RestNSA!$C366,RestNSAF!$A$2:$A$251,0))),NA())</f>
        <v>#N/A</v>
      </c>
      <c r="J366" s="25" t="e">
        <f>IFERROR(IF(AND(ISERROR($E367),ISERROR(INDEX(RestNSAF!F$2:F$251,MATCH(RestNSA!$C366,RestNSAF!$A$2:$A$251,0)))),$E366,INDEX(RestNSAF!F$2:F$251,MATCH(RestNSA!$C366,RestNSAF!$A$2:$A$251,0))),NA())</f>
        <v>#N/A</v>
      </c>
      <c r="V366" s="28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</row>
    <row r="367" spans="1:36" x14ac:dyDescent="0.25">
      <c r="A367" s="23">
        <f t="shared" si="19"/>
        <v>6</v>
      </c>
      <c r="B367" s="23">
        <f t="shared" si="20"/>
        <v>2022</v>
      </c>
      <c r="C367" s="23">
        <v>366</v>
      </c>
      <c r="D367" s="24">
        <v>44713</v>
      </c>
      <c r="E367" s="25">
        <f>IF(ISBLANK(table!H367),NA(),table!H367)</f>
        <v>88002</v>
      </c>
      <c r="F367" s="26" t="e">
        <f>IFERROR(IF(AND(ISERROR($E368),ISERROR(INDEX(RestNSAF!B$2:B$251,MATCH(RestNSA!$C367,RestNSAF!$A$2:$A$251,0)))),$E367,INDEX(RestNSAF!B$2:B$251,MATCH(RestNSA!$C367,RestNSAF!$A$2:$A$251,0))),NA())</f>
        <v>#N/A</v>
      </c>
      <c r="G367" s="25" t="e">
        <f>IFERROR(IF(AND(ISERROR($E368),ISERROR(INDEX(RestNSAF!C$2:C$251,MATCH(RestNSA!$C367,RestNSAF!$A$2:$A$251,0)))),$E367,INDEX(RestNSAF!C$2:C$251,MATCH(RestNSA!$C367,RestNSAF!$A$2:$A$251,0))),NA())</f>
        <v>#N/A</v>
      </c>
      <c r="H367" s="25" t="e">
        <f>IFERROR(IF(AND(ISERROR($E368),ISERROR(INDEX(RestNSAF!D$2:D$251,MATCH(RestNSA!$C367,RestNSAF!$A$2:$A$251,0)))),$E367,INDEX(RestNSAF!D$2:D$251,MATCH(RestNSA!$C367,RestNSAF!$A$2:$A$251,0))),NA())</f>
        <v>#N/A</v>
      </c>
      <c r="I367" s="25" t="e">
        <f>IFERROR(IF(AND(ISERROR($E368),ISERROR(INDEX(RestNSAF!E$2:E$251,MATCH(RestNSA!$C367,RestNSAF!$A$2:$A$251,0)))),$E367,INDEX(RestNSAF!E$2:E$251,MATCH(RestNSA!$C367,RestNSAF!$A$2:$A$251,0))),NA())</f>
        <v>#N/A</v>
      </c>
      <c r="J367" s="25" t="e">
        <f>IFERROR(IF(AND(ISERROR($E368),ISERROR(INDEX(RestNSAF!F$2:F$251,MATCH(RestNSA!$C367,RestNSAF!$A$2:$A$251,0)))),$E367,INDEX(RestNSAF!F$2:F$251,MATCH(RestNSA!$C367,RestNSAF!$A$2:$A$251,0))),NA())</f>
        <v>#N/A</v>
      </c>
      <c r="V367" s="28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</row>
    <row r="368" spans="1:36" x14ac:dyDescent="0.25">
      <c r="A368" s="23">
        <f t="shared" si="19"/>
        <v>7</v>
      </c>
      <c r="B368" s="23">
        <f t="shared" si="20"/>
        <v>2022</v>
      </c>
      <c r="C368" s="23">
        <v>367</v>
      </c>
      <c r="D368" s="24">
        <v>44743</v>
      </c>
      <c r="E368" s="25">
        <f>IF(ISBLANK(table!H368),NA(),table!H368)</f>
        <v>89304</v>
      </c>
      <c r="F368" s="26" t="e">
        <f>IFERROR(IF(AND(ISERROR($E369),ISERROR(INDEX(RestNSAF!B$2:B$251,MATCH(RestNSA!$C368,RestNSAF!$A$2:$A$251,0)))),$E368,INDEX(RestNSAF!B$2:B$251,MATCH(RestNSA!$C368,RestNSAF!$A$2:$A$251,0))),NA())</f>
        <v>#N/A</v>
      </c>
      <c r="G368" s="25" t="e">
        <f>IFERROR(IF(AND(ISERROR($E369),ISERROR(INDEX(RestNSAF!C$2:C$251,MATCH(RestNSA!$C368,RestNSAF!$A$2:$A$251,0)))),$E368,INDEX(RestNSAF!C$2:C$251,MATCH(RestNSA!$C368,RestNSAF!$A$2:$A$251,0))),NA())</f>
        <v>#N/A</v>
      </c>
      <c r="H368" s="25" t="e">
        <f>IFERROR(IF(AND(ISERROR($E369),ISERROR(INDEX(RestNSAF!D$2:D$251,MATCH(RestNSA!$C368,RestNSAF!$A$2:$A$251,0)))),$E368,INDEX(RestNSAF!D$2:D$251,MATCH(RestNSA!$C368,RestNSAF!$A$2:$A$251,0))),NA())</f>
        <v>#N/A</v>
      </c>
      <c r="I368" s="25" t="e">
        <f>IFERROR(IF(AND(ISERROR($E369),ISERROR(INDEX(RestNSAF!E$2:E$251,MATCH(RestNSA!$C368,RestNSAF!$A$2:$A$251,0)))),$E368,INDEX(RestNSAF!E$2:E$251,MATCH(RestNSA!$C368,RestNSAF!$A$2:$A$251,0))),NA())</f>
        <v>#N/A</v>
      </c>
      <c r="J368" s="25" t="e">
        <f>IFERROR(IF(AND(ISERROR($E369),ISERROR(INDEX(RestNSAF!F$2:F$251,MATCH(RestNSA!$C368,RestNSAF!$A$2:$A$251,0)))),$E368,INDEX(RestNSAF!F$2:F$251,MATCH(RestNSA!$C368,RestNSAF!$A$2:$A$251,0))),NA())</f>
        <v>#N/A</v>
      </c>
      <c r="V368" s="28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</row>
    <row r="369" spans="1:36" x14ac:dyDescent="0.25">
      <c r="A369" s="23">
        <f t="shared" si="19"/>
        <v>8</v>
      </c>
      <c r="B369" s="23">
        <f t="shared" si="20"/>
        <v>2022</v>
      </c>
      <c r="C369" s="23">
        <v>368</v>
      </c>
      <c r="D369" s="24">
        <v>44774</v>
      </c>
      <c r="E369" s="25">
        <f>IF(ISBLANK(table!H369),NA(),table!H369)</f>
        <v>89313</v>
      </c>
      <c r="F369" s="26" t="e">
        <f>IFERROR(IF(AND(ISERROR($E370),ISERROR(INDEX(RestNSAF!B$2:B$251,MATCH(RestNSA!$C369,RestNSAF!$A$2:$A$251,0)))),$E369,INDEX(RestNSAF!B$2:B$251,MATCH(RestNSA!$C369,RestNSAF!$A$2:$A$251,0))),NA())</f>
        <v>#N/A</v>
      </c>
      <c r="G369" s="25" t="e">
        <f>IFERROR(IF(AND(ISERROR($E370),ISERROR(INDEX(RestNSAF!C$2:C$251,MATCH(RestNSA!$C369,RestNSAF!$A$2:$A$251,0)))),$E369,INDEX(RestNSAF!C$2:C$251,MATCH(RestNSA!$C369,RestNSAF!$A$2:$A$251,0))),NA())</f>
        <v>#N/A</v>
      </c>
      <c r="H369" s="25" t="e">
        <f>IFERROR(IF(AND(ISERROR($E370),ISERROR(INDEX(RestNSAF!D$2:D$251,MATCH(RestNSA!$C369,RestNSAF!$A$2:$A$251,0)))),$E369,INDEX(RestNSAF!D$2:D$251,MATCH(RestNSA!$C369,RestNSAF!$A$2:$A$251,0))),NA())</f>
        <v>#N/A</v>
      </c>
      <c r="I369" s="25" t="e">
        <f>IFERROR(IF(AND(ISERROR($E370),ISERROR(INDEX(RestNSAF!E$2:E$251,MATCH(RestNSA!$C369,RestNSAF!$A$2:$A$251,0)))),$E369,INDEX(RestNSAF!E$2:E$251,MATCH(RestNSA!$C369,RestNSAF!$A$2:$A$251,0))),NA())</f>
        <v>#N/A</v>
      </c>
      <c r="J369" s="25" t="e">
        <f>IFERROR(IF(AND(ISERROR($E370),ISERROR(INDEX(RestNSAF!F$2:F$251,MATCH(RestNSA!$C369,RestNSAF!$A$2:$A$251,0)))),$E369,INDEX(RestNSAF!F$2:F$251,MATCH(RestNSA!$C369,RestNSAF!$A$2:$A$251,0))),NA())</f>
        <v>#N/A</v>
      </c>
      <c r="V369" s="28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</row>
    <row r="370" spans="1:36" x14ac:dyDescent="0.25">
      <c r="A370" s="23">
        <f t="shared" si="19"/>
        <v>9</v>
      </c>
      <c r="B370" s="23">
        <f t="shared" si="20"/>
        <v>2022</v>
      </c>
      <c r="C370" s="23">
        <v>369</v>
      </c>
      <c r="D370" s="24">
        <v>44805</v>
      </c>
      <c r="E370" s="25">
        <f>IF(ISBLANK(table!H370),NA(),table!H370)</f>
        <v>87314</v>
      </c>
      <c r="F370" s="26" t="e">
        <f>IFERROR(IF(AND(ISERROR($E371),ISERROR(INDEX(RestNSAF!B$2:B$251,MATCH(RestNSA!$C370,RestNSAF!$A$2:$A$251,0)))),$E370,INDEX(RestNSAF!B$2:B$251,MATCH(RestNSA!$C370,RestNSAF!$A$2:$A$251,0))),NA())</f>
        <v>#N/A</v>
      </c>
      <c r="G370" s="25" t="e">
        <f>IFERROR(IF(AND(ISERROR($E371),ISERROR(INDEX(RestNSAF!C$2:C$251,MATCH(RestNSA!$C370,RestNSAF!$A$2:$A$251,0)))),$E370,INDEX(RestNSAF!C$2:C$251,MATCH(RestNSA!$C370,RestNSAF!$A$2:$A$251,0))),NA())</f>
        <v>#N/A</v>
      </c>
      <c r="H370" s="25" t="e">
        <f>IFERROR(IF(AND(ISERROR($E371),ISERROR(INDEX(RestNSAF!D$2:D$251,MATCH(RestNSA!$C370,RestNSAF!$A$2:$A$251,0)))),$E370,INDEX(RestNSAF!D$2:D$251,MATCH(RestNSA!$C370,RestNSAF!$A$2:$A$251,0))),NA())</f>
        <v>#N/A</v>
      </c>
      <c r="I370" s="25" t="e">
        <f>IFERROR(IF(AND(ISERROR($E371),ISERROR(INDEX(RestNSAF!E$2:E$251,MATCH(RestNSA!$C370,RestNSAF!$A$2:$A$251,0)))),$E370,INDEX(RestNSAF!E$2:E$251,MATCH(RestNSA!$C370,RestNSAF!$A$2:$A$251,0))),NA())</f>
        <v>#N/A</v>
      </c>
      <c r="J370" s="25" t="e">
        <f>IFERROR(IF(AND(ISERROR($E371),ISERROR(INDEX(RestNSAF!F$2:F$251,MATCH(RestNSA!$C370,RestNSAF!$A$2:$A$251,0)))),$E370,INDEX(RestNSAF!F$2:F$251,MATCH(RestNSA!$C370,RestNSAF!$A$2:$A$251,0))),NA())</f>
        <v>#N/A</v>
      </c>
      <c r="V370" s="28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</row>
    <row r="371" spans="1:36" x14ac:dyDescent="0.25">
      <c r="A371" s="23">
        <f t="shared" si="19"/>
        <v>10</v>
      </c>
      <c r="B371" s="23">
        <f t="shared" si="20"/>
        <v>2022</v>
      </c>
      <c r="C371" s="23">
        <v>370</v>
      </c>
      <c r="D371" s="24">
        <v>44835</v>
      </c>
      <c r="E371" s="25">
        <f>IF(ISBLANK(table!H371),NA(),table!H371)</f>
        <v>90778</v>
      </c>
      <c r="F371" s="26" t="e">
        <f>IFERROR(IF(AND(ISERROR($E372),ISERROR(INDEX(RestNSAF!B$2:B$251,MATCH(RestNSA!$C371,RestNSAF!$A$2:$A$251,0)))),$E371,INDEX(RestNSAF!B$2:B$251,MATCH(RestNSA!$C371,RestNSAF!$A$2:$A$251,0))),NA())</f>
        <v>#N/A</v>
      </c>
      <c r="G371" s="25" t="e">
        <f>IFERROR(IF(AND(ISERROR($E372),ISERROR(INDEX(RestNSAF!C$2:C$251,MATCH(RestNSA!$C371,RestNSAF!$A$2:$A$251,0)))),$E371,INDEX(RestNSAF!C$2:C$251,MATCH(RestNSA!$C371,RestNSAF!$A$2:$A$251,0))),NA())</f>
        <v>#N/A</v>
      </c>
      <c r="H371" s="25" t="e">
        <f>IFERROR(IF(AND(ISERROR($E372),ISERROR(INDEX(RestNSAF!D$2:D$251,MATCH(RestNSA!$C371,RestNSAF!$A$2:$A$251,0)))),$E371,INDEX(RestNSAF!D$2:D$251,MATCH(RestNSA!$C371,RestNSAF!$A$2:$A$251,0))),NA())</f>
        <v>#N/A</v>
      </c>
      <c r="I371" s="25" t="e">
        <f>IFERROR(IF(AND(ISERROR($E372),ISERROR(INDEX(RestNSAF!E$2:E$251,MATCH(RestNSA!$C371,RestNSAF!$A$2:$A$251,0)))),$E371,INDEX(RestNSAF!E$2:E$251,MATCH(RestNSA!$C371,RestNSAF!$A$2:$A$251,0))),NA())</f>
        <v>#N/A</v>
      </c>
      <c r="J371" s="25" t="e">
        <f>IFERROR(IF(AND(ISERROR($E372),ISERROR(INDEX(RestNSAF!F$2:F$251,MATCH(RestNSA!$C371,RestNSAF!$A$2:$A$251,0)))),$E371,INDEX(RestNSAF!F$2:F$251,MATCH(RestNSA!$C371,RestNSAF!$A$2:$A$251,0))),NA())</f>
        <v>#N/A</v>
      </c>
      <c r="V371" s="28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</row>
    <row r="372" spans="1:36" x14ac:dyDescent="0.25">
      <c r="A372" s="23">
        <f t="shared" si="19"/>
        <v>11</v>
      </c>
      <c r="B372" s="23">
        <f t="shared" si="20"/>
        <v>2022</v>
      </c>
      <c r="C372" s="23">
        <v>371</v>
      </c>
      <c r="D372" s="24">
        <v>44866</v>
      </c>
      <c r="E372" s="25">
        <f>IF(ISBLANK(table!H372),NA(),table!H372)</f>
        <v>83827</v>
      </c>
      <c r="F372" s="26" t="e">
        <f>IFERROR(IF(AND(ISERROR($E373),ISERROR(INDEX(RestNSAF!B$2:B$251,MATCH(RestNSA!$C372,RestNSAF!$A$2:$A$251,0)))),$E372,INDEX(RestNSAF!B$2:B$251,MATCH(RestNSA!$C372,RestNSAF!$A$2:$A$251,0))),NA())</f>
        <v>#N/A</v>
      </c>
      <c r="G372" s="25" t="e">
        <f>IFERROR(IF(AND(ISERROR($E373),ISERROR(INDEX(RestNSAF!C$2:C$251,MATCH(RestNSA!$C372,RestNSAF!$A$2:$A$251,0)))),$E372,INDEX(RestNSAF!C$2:C$251,MATCH(RestNSA!$C372,RestNSAF!$A$2:$A$251,0))),NA())</f>
        <v>#N/A</v>
      </c>
      <c r="H372" s="25" t="e">
        <f>IFERROR(IF(AND(ISERROR($E373),ISERROR(INDEX(RestNSAF!D$2:D$251,MATCH(RestNSA!$C372,RestNSAF!$A$2:$A$251,0)))),$E372,INDEX(RestNSAF!D$2:D$251,MATCH(RestNSA!$C372,RestNSAF!$A$2:$A$251,0))),NA())</f>
        <v>#N/A</v>
      </c>
      <c r="I372" s="25" t="e">
        <f>IFERROR(IF(AND(ISERROR($E373),ISERROR(INDEX(RestNSAF!E$2:E$251,MATCH(RestNSA!$C372,RestNSAF!$A$2:$A$251,0)))),$E372,INDEX(RestNSAF!E$2:E$251,MATCH(RestNSA!$C372,RestNSAF!$A$2:$A$251,0))),NA())</f>
        <v>#N/A</v>
      </c>
      <c r="J372" s="25" t="e">
        <f>IFERROR(IF(AND(ISERROR($E373),ISERROR(INDEX(RestNSAF!F$2:F$251,MATCH(RestNSA!$C372,RestNSAF!$A$2:$A$251,0)))),$E372,INDEX(RestNSAF!F$2:F$251,MATCH(RestNSA!$C372,RestNSAF!$A$2:$A$251,0))),NA())</f>
        <v>#N/A</v>
      </c>
      <c r="V372" s="28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</row>
    <row r="373" spans="1:36" x14ac:dyDescent="0.25">
      <c r="A373" s="23">
        <f t="shared" si="19"/>
        <v>12</v>
      </c>
      <c r="B373" s="23">
        <f t="shared" si="20"/>
        <v>2022</v>
      </c>
      <c r="C373" s="23">
        <v>372</v>
      </c>
      <c r="D373" s="24">
        <v>44896</v>
      </c>
      <c r="E373" s="25">
        <f>IF(ISBLANK(table!H373),NA(),table!H373)</f>
        <v>91042</v>
      </c>
      <c r="F373" s="26" t="e">
        <f>IFERROR(IF(AND(ISERROR($E374),ISERROR(INDEX(RestNSAF!B$2:B$251,MATCH(RestNSA!$C373,RestNSAF!$A$2:$A$251,0)))),$E373,INDEX(RestNSAF!B$2:B$251,MATCH(RestNSA!$C373,RestNSAF!$A$2:$A$251,0))),NA())</f>
        <v>#N/A</v>
      </c>
      <c r="G373" s="25" t="e">
        <f>IFERROR(IF(AND(ISERROR($E374),ISERROR(INDEX(RestNSAF!C$2:C$251,MATCH(RestNSA!$C373,RestNSAF!$A$2:$A$251,0)))),$E373,INDEX(RestNSAF!C$2:C$251,MATCH(RestNSA!$C373,RestNSAF!$A$2:$A$251,0))),NA())</f>
        <v>#N/A</v>
      </c>
      <c r="H373" s="25" t="e">
        <f>IFERROR(IF(AND(ISERROR($E374),ISERROR(INDEX(RestNSAF!D$2:D$251,MATCH(RestNSA!$C373,RestNSAF!$A$2:$A$251,0)))),$E373,INDEX(RestNSAF!D$2:D$251,MATCH(RestNSA!$C373,RestNSAF!$A$2:$A$251,0))),NA())</f>
        <v>#N/A</v>
      </c>
      <c r="I373" s="25" t="e">
        <f>IFERROR(IF(AND(ISERROR($E374),ISERROR(INDEX(RestNSAF!E$2:E$251,MATCH(RestNSA!$C373,RestNSAF!$A$2:$A$251,0)))),$E373,INDEX(RestNSAF!E$2:E$251,MATCH(RestNSA!$C373,RestNSAF!$A$2:$A$251,0))),NA())</f>
        <v>#N/A</v>
      </c>
      <c r="J373" s="25" t="e">
        <f>IFERROR(IF(AND(ISERROR($E374),ISERROR(INDEX(RestNSAF!F$2:F$251,MATCH(RestNSA!$C373,RestNSAF!$A$2:$A$251,0)))),$E373,INDEX(RestNSAF!F$2:F$251,MATCH(RestNSA!$C373,RestNSAF!$A$2:$A$251,0))),NA())</f>
        <v>#N/A</v>
      </c>
      <c r="V373" s="28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</row>
    <row r="374" spans="1:36" x14ac:dyDescent="0.25">
      <c r="A374" s="23">
        <f t="shared" ref="A374:A437" si="21">MONTH(D374)</f>
        <v>1</v>
      </c>
      <c r="B374" s="23">
        <f t="shared" ref="B374:B437" si="22">YEAR(D374)</f>
        <v>2023</v>
      </c>
      <c r="C374" s="23">
        <v>373</v>
      </c>
      <c r="D374" s="24">
        <v>44927</v>
      </c>
      <c r="E374" s="25">
        <f>IF(ISBLANK(table!H374),NA(),table!H374)</f>
        <v>86068</v>
      </c>
      <c r="F374" s="26" t="e">
        <f>IFERROR(IF(AND(ISERROR($E375),ISERROR(INDEX(RestNSAF!B$2:B$251,MATCH(RestNSA!$C374,RestNSAF!$A$2:$A$251,0)))),$E374,INDEX(RestNSAF!B$2:B$251,MATCH(RestNSA!$C374,RestNSAF!$A$2:$A$251,0))),NA())</f>
        <v>#N/A</v>
      </c>
      <c r="G374" s="25" t="e">
        <f>IFERROR(IF(AND(ISERROR($E375),ISERROR(INDEX(RestNSAF!C$2:C$251,MATCH(RestNSA!$C374,RestNSAF!$A$2:$A$251,0)))),$E374,INDEX(RestNSAF!C$2:C$251,MATCH(RestNSA!$C374,RestNSAF!$A$2:$A$251,0))),NA())</f>
        <v>#N/A</v>
      </c>
      <c r="H374" s="25" t="e">
        <f>IFERROR(IF(AND(ISERROR($E375),ISERROR(INDEX(RestNSAF!D$2:D$251,MATCH(RestNSA!$C374,RestNSAF!$A$2:$A$251,0)))),$E374,INDEX(RestNSAF!D$2:D$251,MATCH(RestNSA!$C374,RestNSAF!$A$2:$A$251,0))),NA())</f>
        <v>#N/A</v>
      </c>
      <c r="I374" s="25" t="e">
        <f>IFERROR(IF(AND(ISERROR($E375),ISERROR(INDEX(RestNSAF!E$2:E$251,MATCH(RestNSA!$C374,RestNSAF!$A$2:$A$251,0)))),$E374,INDEX(RestNSAF!E$2:E$251,MATCH(RestNSA!$C374,RestNSAF!$A$2:$A$251,0))),NA())</f>
        <v>#N/A</v>
      </c>
      <c r="J374" s="25" t="e">
        <f>IFERROR(IF(AND(ISERROR($E375),ISERROR(INDEX(RestNSAF!F$2:F$251,MATCH(RestNSA!$C374,RestNSAF!$A$2:$A$251,0)))),$E374,INDEX(RestNSAF!F$2:F$251,MATCH(RestNSA!$C374,RestNSAF!$A$2:$A$251,0))),NA())</f>
        <v>#N/A</v>
      </c>
    </row>
    <row r="375" spans="1:36" x14ac:dyDescent="0.25">
      <c r="A375" s="23">
        <f t="shared" si="21"/>
        <v>2</v>
      </c>
      <c r="B375" s="23">
        <f t="shared" si="22"/>
        <v>2023</v>
      </c>
      <c r="C375" s="23">
        <v>374</v>
      </c>
      <c r="D375" s="24">
        <v>44958</v>
      </c>
      <c r="E375" s="25">
        <f>IF(ISBLANK(table!H375),NA(),table!H375)</f>
        <v>83744</v>
      </c>
      <c r="F375" s="26">
        <f>IFERROR(IF(AND(ISERROR($E376),ISERROR(INDEX(RestNSAF!B$2:B$251,MATCH(RestNSA!$C375,RestNSAF!$A$2:$A$251,0)))),$E375,INDEX(RestNSAF!B$2:B$251,MATCH(RestNSA!$C375,RestNSAF!$A$2:$A$251,0))),NA())</f>
        <v>83744</v>
      </c>
      <c r="G375" s="25">
        <f>IFERROR(IF(AND(ISERROR($E376),ISERROR(INDEX(RestNSAF!C$2:C$251,MATCH(RestNSA!$C375,RestNSAF!$A$2:$A$251,0)))),$E375,INDEX(RestNSAF!C$2:C$251,MATCH(RestNSA!$C375,RestNSAF!$A$2:$A$251,0))),NA())</f>
        <v>83744</v>
      </c>
      <c r="H375" s="25">
        <f>IFERROR(IF(AND(ISERROR($E376),ISERROR(INDEX(RestNSAF!D$2:D$251,MATCH(RestNSA!$C375,RestNSAF!$A$2:$A$251,0)))),$E375,INDEX(RestNSAF!D$2:D$251,MATCH(RestNSA!$C375,RestNSAF!$A$2:$A$251,0))),NA())</f>
        <v>83744</v>
      </c>
      <c r="I375" s="25">
        <f>IFERROR(IF(AND(ISERROR($E376),ISERROR(INDEX(RestNSAF!E$2:E$251,MATCH(RestNSA!$C375,RestNSAF!$A$2:$A$251,0)))),$E375,INDEX(RestNSAF!E$2:E$251,MATCH(RestNSA!$C375,RestNSAF!$A$2:$A$251,0))),NA())</f>
        <v>83744</v>
      </c>
      <c r="J375" s="25">
        <f>IFERROR(IF(AND(ISERROR($E376),ISERROR(INDEX(RestNSAF!F$2:F$251,MATCH(RestNSA!$C375,RestNSAF!$A$2:$A$251,0)))),$E375,INDEX(RestNSAF!F$2:F$251,MATCH(RestNSA!$C375,RestNSAF!$A$2:$A$251,0))),NA())</f>
        <v>83744</v>
      </c>
    </row>
    <row r="376" spans="1:36" x14ac:dyDescent="0.25">
      <c r="A376" s="23">
        <f t="shared" si="21"/>
        <v>3</v>
      </c>
      <c r="B376" s="23">
        <f t="shared" si="22"/>
        <v>2023</v>
      </c>
      <c r="C376" s="23">
        <v>375</v>
      </c>
      <c r="D376" s="24">
        <v>44986</v>
      </c>
      <c r="E376" s="25" t="e">
        <f>IF(ISBLANK(table!H376),NA(),table!H376)</f>
        <v>#N/A</v>
      </c>
      <c r="F376" s="26">
        <f>IFERROR(IF(AND(ISERROR($E377),ISERROR(INDEX(RestNSAF!B$2:B$251,MATCH(RestNSA!$C376,RestNSAF!$A$2:$A$251,0)))),$E376,INDEX(RestNSAF!B$2:B$251,MATCH(RestNSA!$C376,RestNSAF!$A$2:$A$251,0))),NA())</f>
        <v>87379.786207376106</v>
      </c>
      <c r="G376" s="25">
        <f>IFERROR(IF(AND(ISERROR($E377),ISERROR(INDEX(RestNSAF!C$2:C$251,MATCH(RestNSA!$C376,RestNSAF!$A$2:$A$251,0)))),$E376,INDEX(RestNSAF!C$2:C$251,MATCH(RestNSA!$C376,RestNSAF!$A$2:$A$251,0))),NA())</f>
        <v>84091.335043287501</v>
      </c>
      <c r="H376" s="25">
        <f>IFERROR(IF(AND(ISERROR($E377),ISERROR(INDEX(RestNSAF!D$2:D$251,MATCH(RestNSA!$C376,RestNSAF!$A$2:$A$251,0)))),$E376,INDEX(RestNSAF!D$2:D$251,MATCH(RestNSA!$C376,RestNSAF!$A$2:$A$251,0))),NA())</f>
        <v>90668.237371464696</v>
      </c>
      <c r="I376" s="25">
        <f>IFERROR(IF(AND(ISERROR($E377),ISERROR(INDEX(RestNSAF!E$2:E$251,MATCH(RestNSA!$C376,RestNSAF!$A$2:$A$251,0)))),$E376,INDEX(RestNSAF!E$2:E$251,MATCH(RestNSA!$C376,RestNSAF!$A$2:$A$251,0))),NA())</f>
        <v>82350.534150870997</v>
      </c>
      <c r="J376" s="25">
        <f>IFERROR(IF(AND(ISERROR($E377),ISERROR(INDEX(RestNSAF!F$2:F$251,MATCH(RestNSA!$C376,RestNSAF!$A$2:$A$251,0)))),$E376,INDEX(RestNSAF!F$2:F$251,MATCH(RestNSA!$C376,RestNSAF!$A$2:$A$251,0))),NA())</f>
        <v>92409.038263881201</v>
      </c>
    </row>
    <row r="377" spans="1:36" x14ac:dyDescent="0.25">
      <c r="A377" s="23">
        <f t="shared" si="21"/>
        <v>4</v>
      </c>
      <c r="B377" s="23">
        <f t="shared" si="22"/>
        <v>2023</v>
      </c>
      <c r="C377" s="23">
        <v>376</v>
      </c>
      <c r="D377" s="24">
        <v>45017</v>
      </c>
      <c r="E377" s="25" t="e">
        <f>IF(ISBLANK(table!H377),NA(),table!H377)</f>
        <v>#N/A</v>
      </c>
      <c r="F377" s="26">
        <f>IFERROR(IF(AND(ISERROR($E378),ISERROR(INDEX(RestNSAF!B$2:B$251,MATCH(RestNSA!$C377,RestNSAF!$A$2:$A$251,0)))),$E377,INDEX(RestNSAF!B$2:B$251,MATCH(RestNSA!$C377,RestNSAF!$A$2:$A$251,0))),NA())</f>
        <v>83061.254070650495</v>
      </c>
      <c r="G377" s="25">
        <f>IFERROR(IF(AND(ISERROR($E378),ISERROR(INDEX(RestNSAF!C$2:C$251,MATCH(RestNSA!$C377,RestNSAF!$A$2:$A$251,0)))),$E377,INDEX(RestNSAF!C$2:C$251,MATCH(RestNSA!$C377,RestNSAF!$A$2:$A$251,0))),NA())</f>
        <v>78589.959980292697</v>
      </c>
      <c r="H377" s="25">
        <f>IFERROR(IF(AND(ISERROR($E378),ISERROR(INDEX(RestNSAF!D$2:D$251,MATCH(RestNSA!$C377,RestNSAF!$A$2:$A$251,0)))),$E377,INDEX(RestNSAF!D$2:D$251,MATCH(RestNSA!$C377,RestNSAF!$A$2:$A$251,0))),NA())</f>
        <v>87532.548161008293</v>
      </c>
      <c r="I377" s="25">
        <f>IFERROR(IF(AND(ISERROR($E378),ISERROR(INDEX(RestNSAF!E$2:E$251,MATCH(RestNSA!$C377,RestNSAF!$A$2:$A$251,0)))),$E377,INDEX(RestNSAF!E$2:E$251,MATCH(RestNSA!$C377,RestNSAF!$A$2:$A$251,0))),NA())</f>
        <v>76222.999866135593</v>
      </c>
      <c r="J377" s="25">
        <f>IFERROR(IF(AND(ISERROR($E378),ISERROR(INDEX(RestNSAF!F$2:F$251,MATCH(RestNSA!$C377,RestNSAF!$A$2:$A$251,0)))),$E377,INDEX(RestNSAF!F$2:F$251,MATCH(RestNSA!$C377,RestNSAF!$A$2:$A$251,0))),NA())</f>
        <v>89899.508275165397</v>
      </c>
    </row>
    <row r="378" spans="1:36" x14ac:dyDescent="0.25">
      <c r="A378" s="23">
        <f t="shared" si="21"/>
        <v>5</v>
      </c>
      <c r="B378" s="23">
        <f t="shared" si="22"/>
        <v>2023</v>
      </c>
      <c r="C378" s="23">
        <v>377</v>
      </c>
      <c r="D378" s="24">
        <v>45047</v>
      </c>
      <c r="E378" s="25" t="e">
        <f>IF(ISBLANK(table!H378),NA(),table!H378)</f>
        <v>#N/A</v>
      </c>
      <c r="F378" s="26">
        <f>IFERROR(IF(AND(ISERROR($E379),ISERROR(INDEX(RestNSAF!B$2:B$251,MATCH(RestNSA!$C378,RestNSAF!$A$2:$A$251,0)))),$E378,INDEX(RestNSAF!B$2:B$251,MATCH(RestNSA!$C378,RestNSAF!$A$2:$A$251,0))),NA())</f>
        <v>88717.145980230096</v>
      </c>
      <c r="G378" s="25">
        <f>IFERROR(IF(AND(ISERROR($E379),ISERROR(INDEX(RestNSAF!C$2:C$251,MATCH(RestNSA!$C378,RestNSAF!$A$2:$A$251,0)))),$E378,INDEX(RestNSAF!C$2:C$251,MATCH(RestNSA!$C378,RestNSAF!$A$2:$A$251,0))),NA())</f>
        <v>83523.780616599906</v>
      </c>
      <c r="H378" s="25">
        <f>IFERROR(IF(AND(ISERROR($E379),ISERROR(INDEX(RestNSAF!D$2:D$251,MATCH(RestNSA!$C378,RestNSAF!$A$2:$A$251,0)))),$E378,INDEX(RestNSAF!D$2:D$251,MATCH(RestNSA!$C378,RestNSAF!$A$2:$A$251,0))),NA())</f>
        <v>93910.5113438603</v>
      </c>
      <c r="I378" s="25">
        <f>IFERROR(IF(AND(ISERROR($E379),ISERROR(INDEX(RestNSAF!E$2:E$251,MATCH(RestNSA!$C378,RestNSAF!$A$2:$A$251,0)))),$E378,INDEX(RestNSAF!E$2:E$251,MATCH(RestNSA!$C378,RestNSAF!$A$2:$A$251,0))),NA())</f>
        <v>80774.579059836702</v>
      </c>
      <c r="J378" s="25">
        <f>IFERROR(IF(AND(ISERROR($E379),ISERROR(INDEX(RestNSAF!F$2:F$251,MATCH(RestNSA!$C378,RestNSAF!$A$2:$A$251,0)))),$E378,INDEX(RestNSAF!F$2:F$251,MATCH(RestNSA!$C378,RestNSAF!$A$2:$A$251,0))),NA())</f>
        <v>96659.712900623505</v>
      </c>
    </row>
    <row r="379" spans="1:36" x14ac:dyDescent="0.25">
      <c r="A379" s="23">
        <f t="shared" si="21"/>
        <v>6</v>
      </c>
      <c r="B379" s="23">
        <f t="shared" si="22"/>
        <v>2023</v>
      </c>
      <c r="C379" s="23">
        <v>378</v>
      </c>
      <c r="D379" s="24">
        <v>45078</v>
      </c>
      <c r="E379" s="25" t="e">
        <f>IF(ISBLANK(table!H379),NA(),table!H379)</f>
        <v>#N/A</v>
      </c>
      <c r="F379" s="26">
        <f>IFERROR(IF(AND(ISERROR($E380),ISERROR(INDEX(RestNSAF!B$2:B$251,MATCH(RestNSA!$C379,RestNSAF!$A$2:$A$251,0)))),$E379,INDEX(RestNSAF!B$2:B$251,MATCH(RestNSA!$C379,RestNSAF!$A$2:$A$251,0))),NA())</f>
        <v>84840.650552184103</v>
      </c>
      <c r="G379" s="25">
        <f>IFERROR(IF(AND(ISERROR($E380),ISERROR(INDEX(RestNSAF!C$2:C$251,MATCH(RestNSA!$C379,RestNSAF!$A$2:$A$251,0)))),$E379,INDEX(RestNSAF!C$2:C$251,MATCH(RestNSA!$C379,RestNSAF!$A$2:$A$251,0))),NA())</f>
        <v>78986.4353449185</v>
      </c>
      <c r="H379" s="25">
        <f>IFERROR(IF(AND(ISERROR($E380),ISERROR(INDEX(RestNSAF!D$2:D$251,MATCH(RestNSA!$C379,RestNSAF!$A$2:$A$251,0)))),$E379,INDEX(RestNSAF!D$2:D$251,MATCH(RestNSA!$C379,RestNSAF!$A$2:$A$251,0))),NA())</f>
        <v>90694.865759449604</v>
      </c>
      <c r="I379" s="25">
        <f>IFERROR(IF(AND(ISERROR($E380),ISERROR(INDEX(RestNSAF!E$2:E$251,MATCH(RestNSA!$C379,RestNSAF!$A$2:$A$251,0)))),$E379,INDEX(RestNSAF!E$2:E$251,MATCH(RestNSA!$C379,RestNSAF!$A$2:$A$251,0))),NA())</f>
        <v>75887.401012739094</v>
      </c>
      <c r="J379" s="25">
        <f>IFERROR(IF(AND(ISERROR($E380),ISERROR(INDEX(RestNSAF!F$2:F$251,MATCH(RestNSA!$C379,RestNSAF!$A$2:$A$251,0)))),$E379,INDEX(RestNSAF!F$2:F$251,MATCH(RestNSA!$C379,RestNSAF!$A$2:$A$251,0))),NA())</f>
        <v>93793.900091628995</v>
      </c>
    </row>
    <row r="380" spans="1:36" x14ac:dyDescent="0.25">
      <c r="A380" s="23">
        <f t="shared" si="21"/>
        <v>7</v>
      </c>
      <c r="B380" s="23">
        <f t="shared" si="22"/>
        <v>2023</v>
      </c>
      <c r="C380" s="23">
        <v>379</v>
      </c>
      <c r="D380" s="24">
        <v>45108</v>
      </c>
      <c r="E380" s="25" t="e">
        <f>IF(ISBLANK(table!H380),NA(),table!H380)</f>
        <v>#N/A</v>
      </c>
      <c r="F380" s="26">
        <f>IFERROR(IF(AND(ISERROR($E381),ISERROR(INDEX(RestNSAF!B$2:B$251,MATCH(RestNSA!$C380,RestNSAF!$A$2:$A$251,0)))),$E380,INDEX(RestNSAF!B$2:B$251,MATCH(RestNSA!$C380,RestNSAF!$A$2:$A$251,0))),NA())</f>
        <v>86694.058769396594</v>
      </c>
      <c r="G380" s="25">
        <f>IFERROR(IF(AND(ISERROR($E381),ISERROR(INDEX(RestNSAF!C$2:C$251,MATCH(RestNSA!$C380,RestNSAF!$A$2:$A$251,0)))),$E380,INDEX(RestNSAF!C$2:C$251,MATCH(RestNSA!$C380,RestNSAF!$A$2:$A$251,0))),NA())</f>
        <v>80526.476771214497</v>
      </c>
      <c r="H380" s="25">
        <f>IFERROR(IF(AND(ISERROR($E381),ISERROR(INDEX(RestNSAF!D$2:D$251,MATCH(RestNSA!$C380,RestNSAF!$A$2:$A$251,0)))),$E380,INDEX(RestNSAF!D$2:D$251,MATCH(RestNSA!$C380,RestNSAF!$A$2:$A$251,0))),NA())</f>
        <v>92861.640767578705</v>
      </c>
      <c r="I380" s="25">
        <f>IFERROR(IF(AND(ISERROR($E381),ISERROR(INDEX(RestNSAF!E$2:E$251,MATCH(RestNSA!$C380,RestNSAF!$A$2:$A$251,0)))),$E380,INDEX(RestNSAF!E$2:E$251,MATCH(RestNSA!$C380,RestNSAF!$A$2:$A$251,0))),NA())</f>
        <v>77261.556080363094</v>
      </c>
      <c r="J380" s="25">
        <f>IFERROR(IF(AND(ISERROR($E381),ISERROR(INDEX(RestNSAF!F$2:F$251,MATCH(RestNSA!$C380,RestNSAF!$A$2:$A$251,0)))),$E380,INDEX(RestNSAF!F$2:F$251,MATCH(RestNSA!$C380,RestNSAF!$A$2:$A$251,0))),NA())</f>
        <v>96126.561458430006</v>
      </c>
    </row>
    <row r="381" spans="1:36" x14ac:dyDescent="0.25">
      <c r="A381" s="23">
        <f t="shared" si="21"/>
        <v>8</v>
      </c>
      <c r="B381" s="23">
        <f t="shared" si="22"/>
        <v>2023</v>
      </c>
      <c r="C381" s="23">
        <v>380</v>
      </c>
      <c r="D381" s="24">
        <v>45139</v>
      </c>
      <c r="E381" s="25" t="e">
        <f>IF(ISBLANK(table!H381),NA(),table!H381)</f>
        <v>#N/A</v>
      </c>
      <c r="F381" s="26">
        <f>IFERROR(IF(AND(ISERROR($E382),ISERROR(INDEX(RestNSAF!B$2:B$251,MATCH(RestNSA!$C381,RestNSAF!$A$2:$A$251,0)))),$E381,INDEX(RestNSAF!B$2:B$251,MATCH(RestNSA!$C381,RestNSAF!$A$2:$A$251,0))),NA())</f>
        <v>87236.308457319697</v>
      </c>
      <c r="G381" s="25">
        <f>IFERROR(IF(AND(ISERROR($E382),ISERROR(INDEX(RestNSAF!C$2:C$251,MATCH(RestNSA!$C381,RestNSAF!$A$2:$A$251,0)))),$E381,INDEX(RestNSAF!C$2:C$251,MATCH(RestNSA!$C381,RestNSAF!$A$2:$A$251,0))),NA())</f>
        <v>80352.227666676699</v>
      </c>
      <c r="H381" s="25">
        <f>IFERROR(IF(AND(ISERROR($E382),ISERROR(INDEX(RestNSAF!D$2:D$251,MATCH(RestNSA!$C381,RestNSAF!$A$2:$A$251,0)))),$E381,INDEX(RestNSAF!D$2:D$251,MATCH(RestNSA!$C381,RestNSAF!$A$2:$A$251,0))),NA())</f>
        <v>94120.389247962696</v>
      </c>
      <c r="I381" s="25">
        <f>IFERROR(IF(AND(ISERROR($E382),ISERROR(INDEX(RestNSAF!E$2:E$251,MATCH(RestNSA!$C381,RestNSAF!$A$2:$A$251,0)))),$E381,INDEX(RestNSAF!E$2:E$251,MATCH(RestNSA!$C381,RestNSAF!$A$2:$A$251,0))),NA())</f>
        <v>76708.015426371305</v>
      </c>
      <c r="J381" s="25">
        <f>IFERROR(IF(AND(ISERROR($E382),ISERROR(INDEX(RestNSAF!F$2:F$251,MATCH(RestNSA!$C381,RestNSAF!$A$2:$A$251,0)))),$E381,INDEX(RestNSAF!F$2:F$251,MATCH(RestNSA!$C381,RestNSAF!$A$2:$A$251,0))),NA())</f>
        <v>97764.601488268207</v>
      </c>
    </row>
    <row r="382" spans="1:36" x14ac:dyDescent="0.25">
      <c r="A382" s="23">
        <f t="shared" si="21"/>
        <v>9</v>
      </c>
      <c r="B382" s="23">
        <f t="shared" si="22"/>
        <v>2023</v>
      </c>
      <c r="C382" s="23">
        <v>381</v>
      </c>
      <c r="D382" s="24">
        <v>45170</v>
      </c>
      <c r="E382" s="25" t="e">
        <f>IF(ISBLANK(table!H382),NA(),table!H382)</f>
        <v>#N/A</v>
      </c>
      <c r="F382" s="26">
        <f>IFERROR(IF(AND(ISERROR($E383),ISERROR(INDEX(RestNSAF!B$2:B$251,MATCH(RestNSA!$C382,RestNSAF!$A$2:$A$251,0)))),$E382,INDEX(RestNSAF!B$2:B$251,MATCH(RestNSA!$C382,RestNSAF!$A$2:$A$251,0))),NA())</f>
        <v>85325.197270715202</v>
      </c>
      <c r="G382" s="25">
        <f>IFERROR(IF(AND(ISERROR($E383),ISERROR(INDEX(RestNSAF!C$2:C$251,MATCH(RestNSA!$C382,RestNSAF!$A$2:$A$251,0)))),$E382,INDEX(RestNSAF!C$2:C$251,MATCH(RestNSA!$C382,RestNSAF!$A$2:$A$251,0))),NA())</f>
        <v>78059.380749082702</v>
      </c>
      <c r="H382" s="25">
        <f>IFERROR(IF(AND(ISERROR($E383),ISERROR(INDEX(RestNSAF!D$2:D$251,MATCH(RestNSA!$C382,RestNSAF!$A$2:$A$251,0)))),$E382,INDEX(RestNSAF!D$2:D$251,MATCH(RestNSA!$C382,RestNSAF!$A$2:$A$251,0))),NA())</f>
        <v>92591.013792347701</v>
      </c>
      <c r="I382" s="25">
        <f>IFERROR(IF(AND(ISERROR($E383),ISERROR(INDEX(RestNSAF!E$2:E$251,MATCH(RestNSA!$C382,RestNSAF!$A$2:$A$251,0)))),$E382,INDEX(RestNSAF!E$2:E$251,MATCH(RestNSA!$C382,RestNSAF!$A$2:$A$251,0))),NA())</f>
        <v>74213.089819444504</v>
      </c>
      <c r="J382" s="25">
        <f>IFERROR(IF(AND(ISERROR($E383),ISERROR(INDEX(RestNSAF!F$2:F$251,MATCH(RestNSA!$C382,RestNSAF!$A$2:$A$251,0)))),$E382,INDEX(RestNSAF!F$2:F$251,MATCH(RestNSA!$C382,RestNSAF!$A$2:$A$251,0))),NA())</f>
        <v>96437.3047219859</v>
      </c>
    </row>
    <row r="383" spans="1:36" x14ac:dyDescent="0.25">
      <c r="A383" s="23">
        <f t="shared" si="21"/>
        <v>10</v>
      </c>
      <c r="B383" s="23">
        <f t="shared" si="22"/>
        <v>2023</v>
      </c>
      <c r="C383" s="23">
        <v>382</v>
      </c>
      <c r="D383" s="24">
        <v>45200</v>
      </c>
      <c r="E383" s="25" t="e">
        <f>IF(ISBLANK(table!H383),NA(),table!H383)</f>
        <v>#N/A</v>
      </c>
      <c r="F383" s="26">
        <f>IFERROR(IF(AND(ISERROR($E384),ISERROR(INDEX(RestNSAF!B$2:B$251,MATCH(RestNSA!$C383,RestNSAF!$A$2:$A$251,0)))),$E383,INDEX(RestNSAF!B$2:B$251,MATCH(RestNSA!$C383,RestNSAF!$A$2:$A$251,0))),NA())</f>
        <v>88689.849953027806</v>
      </c>
      <c r="G383" s="25">
        <f>IFERROR(IF(AND(ISERROR($E384),ISERROR(INDEX(RestNSAF!C$2:C$251,MATCH(RestNSA!$C383,RestNSAF!$A$2:$A$251,0)))),$E383,INDEX(RestNSAF!C$2:C$251,MATCH(RestNSA!$C383,RestNSAF!$A$2:$A$251,0))),NA())</f>
        <v>80923.780721296105</v>
      </c>
      <c r="H383" s="25">
        <f>IFERROR(IF(AND(ISERROR($E384),ISERROR(INDEX(RestNSAF!D$2:D$251,MATCH(RestNSA!$C383,RestNSAF!$A$2:$A$251,0)))),$E383,INDEX(RestNSAF!D$2:D$251,MATCH(RestNSA!$C383,RestNSAF!$A$2:$A$251,0))),NA())</f>
        <v>96455.919184759594</v>
      </c>
      <c r="I383" s="25">
        <f>IFERROR(IF(AND(ISERROR($E384),ISERROR(INDEX(RestNSAF!E$2:E$251,MATCH(RestNSA!$C383,RestNSAF!$A$2:$A$251,0)))),$E383,INDEX(RestNSAF!E$2:E$251,MATCH(RestNSA!$C383,RestNSAF!$A$2:$A$251,0))),NA())</f>
        <v>76812.672003367697</v>
      </c>
      <c r="J383" s="25">
        <f>IFERROR(IF(AND(ISERROR($E384),ISERROR(INDEX(RestNSAF!F$2:F$251,MATCH(RestNSA!$C383,RestNSAF!$A$2:$A$251,0)))),$E383,INDEX(RestNSAF!F$2:F$251,MATCH(RestNSA!$C383,RestNSAF!$A$2:$A$251,0))),NA())</f>
        <v>100567.027902688</v>
      </c>
    </row>
    <row r="384" spans="1:36" x14ac:dyDescent="0.25">
      <c r="A384" s="23">
        <f t="shared" si="21"/>
        <v>11</v>
      </c>
      <c r="B384" s="23">
        <f t="shared" si="22"/>
        <v>2023</v>
      </c>
      <c r="C384" s="23">
        <v>383</v>
      </c>
      <c r="D384" s="24">
        <v>45231</v>
      </c>
      <c r="E384" s="25" t="e">
        <f>IF(ISBLANK(table!H384),NA(),table!H384)</f>
        <v>#N/A</v>
      </c>
      <c r="F384" s="26">
        <f>IFERROR(IF(AND(ISERROR($E385),ISERROR(INDEX(RestNSAF!B$2:B$251,MATCH(RestNSA!$C384,RestNSAF!$A$2:$A$251,0)))),$E384,INDEX(RestNSAF!B$2:B$251,MATCH(RestNSA!$C384,RestNSAF!$A$2:$A$251,0))),NA())</f>
        <v>85682.390015031793</v>
      </c>
      <c r="G384" s="25">
        <f>IFERROR(IF(AND(ISERROR($E385),ISERROR(INDEX(RestNSAF!C$2:C$251,MATCH(RestNSA!$C384,RestNSAF!$A$2:$A$251,0)))),$E384,INDEX(RestNSAF!C$2:C$251,MATCH(RestNSA!$C384,RestNSAF!$A$2:$A$251,0))),NA())</f>
        <v>77487.453297079104</v>
      </c>
      <c r="H384" s="25">
        <f>IFERROR(IF(AND(ISERROR($E385),ISERROR(INDEX(RestNSAF!D$2:D$251,MATCH(RestNSA!$C384,RestNSAF!$A$2:$A$251,0)))),$E384,INDEX(RestNSAF!D$2:D$251,MATCH(RestNSA!$C384,RestNSAF!$A$2:$A$251,0))),NA())</f>
        <v>93877.326732984497</v>
      </c>
      <c r="I384" s="25">
        <f>IFERROR(IF(AND(ISERROR($E385),ISERROR(INDEX(RestNSAF!E$2:E$251,MATCH(RestNSA!$C384,RestNSAF!$A$2:$A$251,0)))),$E384,INDEX(RestNSAF!E$2:E$251,MATCH(RestNSA!$C384,RestNSAF!$A$2:$A$251,0))),NA())</f>
        <v>73149.315845716905</v>
      </c>
      <c r="J384" s="25">
        <f>IFERROR(IF(AND(ISERROR($E385),ISERROR(INDEX(RestNSAF!F$2:F$251,MATCH(RestNSA!$C384,RestNSAF!$A$2:$A$251,0)))),$E384,INDEX(RestNSAF!F$2:F$251,MATCH(RestNSA!$C384,RestNSAF!$A$2:$A$251,0))),NA())</f>
        <v>98215.464184346798</v>
      </c>
    </row>
    <row r="385" spans="1:10" x14ac:dyDescent="0.25">
      <c r="A385" s="23">
        <f t="shared" si="21"/>
        <v>12</v>
      </c>
      <c r="B385" s="23">
        <f t="shared" si="22"/>
        <v>2023</v>
      </c>
      <c r="C385" s="23">
        <v>384</v>
      </c>
      <c r="D385" s="24">
        <v>45261</v>
      </c>
      <c r="E385" s="25" t="e">
        <f>IF(ISBLANK(table!H385),NA(),table!H385)</f>
        <v>#N/A</v>
      </c>
      <c r="F385" s="26">
        <f>IFERROR(IF(AND(ISERROR($E386),ISERROR(INDEX(RestNSAF!B$2:B$251,MATCH(RestNSA!$C385,RestNSAF!$A$2:$A$251,0)))),$E385,INDEX(RestNSAF!B$2:B$251,MATCH(RestNSA!$C385,RestNSAF!$A$2:$A$251,0))),NA())</f>
        <v>88261.552950880694</v>
      </c>
      <c r="G385" s="25">
        <f>IFERROR(IF(AND(ISERROR($E386),ISERROR(INDEX(RestNSAF!C$2:C$251,MATCH(RestNSA!$C385,RestNSAF!$A$2:$A$251,0)))),$E385,INDEX(RestNSAF!C$2:C$251,MATCH(RestNSA!$C385,RestNSAF!$A$2:$A$251,0))),NA())</f>
        <v>79736.574594567603</v>
      </c>
      <c r="H385" s="25">
        <f>IFERROR(IF(AND(ISERROR($E386),ISERROR(INDEX(RestNSAF!D$2:D$251,MATCH(RestNSA!$C385,RestNSAF!$A$2:$A$251,0)))),$E385,INDEX(RestNSAF!D$2:D$251,MATCH(RestNSA!$C385,RestNSAF!$A$2:$A$251,0))),NA())</f>
        <v>96786.5313071938</v>
      </c>
      <c r="I385" s="25">
        <f>IFERROR(IF(AND(ISERROR($E386),ISERROR(INDEX(RestNSAF!E$2:E$251,MATCH(RestNSA!$C385,RestNSAF!$A$2:$A$251,0)))),$E385,INDEX(RestNSAF!E$2:E$251,MATCH(RestNSA!$C385,RestNSAF!$A$2:$A$251,0))),NA())</f>
        <v>75223.723653503301</v>
      </c>
      <c r="J385" s="25">
        <f>IFERROR(IF(AND(ISERROR($E386),ISERROR(INDEX(RestNSAF!F$2:F$251,MATCH(RestNSA!$C385,RestNSAF!$A$2:$A$251,0)))),$E385,INDEX(RestNSAF!F$2:F$251,MATCH(RestNSA!$C385,RestNSAF!$A$2:$A$251,0))),NA())</f>
        <v>101299.382248258</v>
      </c>
    </row>
    <row r="386" spans="1:10" x14ac:dyDescent="0.25">
      <c r="A386" s="23">
        <f t="shared" si="21"/>
        <v>1</v>
      </c>
      <c r="B386" s="23">
        <f t="shared" si="22"/>
        <v>2024</v>
      </c>
      <c r="C386" s="23">
        <v>385</v>
      </c>
      <c r="D386" s="24">
        <v>45292</v>
      </c>
      <c r="E386" s="25" t="e">
        <f>IF(ISBLANK(table!H386),NA(),table!H386)</f>
        <v>#N/A</v>
      </c>
      <c r="F386" s="26">
        <f>IFERROR(IF(AND(ISERROR($E387),ISERROR(INDEX(RestNSAF!B$2:B$251,MATCH(RestNSA!$C386,RestNSAF!$A$2:$A$251,0)))),$E386,INDEX(RestNSAF!B$2:B$251,MATCH(RestNSA!$C386,RestNSAF!$A$2:$A$251,0))),NA())</f>
        <v>87295.210208836899</v>
      </c>
      <c r="G386" s="25">
        <f>IFERROR(IF(AND(ISERROR($E387),ISERROR(INDEX(RestNSAF!C$2:C$251,MATCH(RestNSA!$C386,RestNSAF!$A$2:$A$251,0)))),$E386,INDEX(RestNSAF!C$2:C$251,MATCH(RestNSA!$C386,RestNSAF!$A$2:$A$251,0))),NA())</f>
        <v>78300.367878572593</v>
      </c>
      <c r="H386" s="25">
        <f>IFERROR(IF(AND(ISERROR($E387),ISERROR(INDEX(RestNSAF!D$2:D$251,MATCH(RestNSA!$C386,RestNSAF!$A$2:$A$251,0)))),$E386,INDEX(RestNSAF!D$2:D$251,MATCH(RestNSA!$C386,RestNSAF!$A$2:$A$251,0))),NA())</f>
        <v>96290.052539101205</v>
      </c>
      <c r="I386" s="25">
        <f>IFERROR(IF(AND(ISERROR($E387),ISERROR(INDEX(RestNSAF!E$2:E$251,MATCH(RestNSA!$C386,RestNSAF!$A$2:$A$251,0)))),$E386,INDEX(RestNSAF!E$2:E$251,MATCH(RestNSA!$C386,RestNSAF!$A$2:$A$251,0))),NA())</f>
        <v>73538.785974402999</v>
      </c>
      <c r="J386" s="25">
        <f>IFERROR(IF(AND(ISERROR($E387),ISERROR(INDEX(RestNSAF!F$2:F$251,MATCH(RestNSA!$C386,RestNSAF!$A$2:$A$251,0)))),$E386,INDEX(RestNSAF!F$2:F$251,MATCH(RestNSA!$C386,RestNSAF!$A$2:$A$251,0))),NA())</f>
        <v>101051.634443271</v>
      </c>
    </row>
    <row r="387" spans="1:10" x14ac:dyDescent="0.25">
      <c r="A387" s="23">
        <f t="shared" si="21"/>
        <v>2</v>
      </c>
      <c r="B387" s="23">
        <f t="shared" si="22"/>
        <v>2024</v>
      </c>
      <c r="C387" s="23">
        <v>386</v>
      </c>
      <c r="D387" s="24">
        <v>45323</v>
      </c>
      <c r="E387" s="25" t="e">
        <f>IF(ISBLANK(table!H387),NA(),table!H387)</f>
        <v>#N/A</v>
      </c>
      <c r="F387" s="26">
        <f>IFERROR(IF(AND(ISERROR($E388),ISERROR(INDEX(RestNSAF!B$2:B$251,MATCH(RestNSA!$C387,RestNSAF!$A$2:$A$251,0)))),$E387,INDEX(RestNSAF!B$2:B$251,MATCH(RestNSA!$C387,RestNSAF!$A$2:$A$251,0))),NA())</f>
        <v>87277.072534822801</v>
      </c>
      <c r="G387" s="25">
        <f>IFERROR(IF(AND(ISERROR($E388),ISERROR(INDEX(RestNSAF!C$2:C$251,MATCH(RestNSA!$C387,RestNSAF!$A$2:$A$251,0)))),$E387,INDEX(RestNSAF!C$2:C$251,MATCH(RestNSA!$C387,RestNSAF!$A$2:$A$251,0))),NA())</f>
        <v>77991.356373111397</v>
      </c>
      <c r="H387" s="25">
        <f>IFERROR(IF(AND(ISERROR($E388),ISERROR(INDEX(RestNSAF!D$2:D$251,MATCH(RestNSA!$C387,RestNSAF!$A$2:$A$251,0)))),$E387,INDEX(RestNSAF!D$2:D$251,MATCH(RestNSA!$C387,RestNSAF!$A$2:$A$251,0))),NA())</f>
        <v>96562.788696534102</v>
      </c>
      <c r="I387" s="25">
        <f>IFERROR(IF(AND(ISERROR($E388),ISERROR(INDEX(RestNSAF!E$2:E$251,MATCH(RestNSA!$C387,RestNSAF!$A$2:$A$251,0)))),$E387,INDEX(RestNSAF!E$2:E$251,MATCH(RestNSA!$C387,RestNSAF!$A$2:$A$251,0))),NA())</f>
        <v>73075.795163762203</v>
      </c>
      <c r="J387" s="25">
        <f>IFERROR(IF(AND(ISERROR($E388),ISERROR(INDEX(RestNSAF!F$2:F$251,MATCH(RestNSA!$C387,RestNSAF!$A$2:$A$251,0)))),$E387,INDEX(RestNSAF!F$2:F$251,MATCH(RestNSA!$C387,RestNSAF!$A$2:$A$251,0))),NA())</f>
        <v>101478.34990588301</v>
      </c>
    </row>
    <row r="388" spans="1:10" x14ac:dyDescent="0.25">
      <c r="A388" s="23">
        <f t="shared" si="21"/>
        <v>3</v>
      </c>
      <c r="B388" s="23">
        <f t="shared" si="22"/>
        <v>2024</v>
      </c>
      <c r="C388" s="23">
        <v>387</v>
      </c>
      <c r="D388" s="24">
        <v>45352</v>
      </c>
      <c r="E388" s="25" t="e">
        <f>IF(ISBLANK(table!H388),NA(),table!H388)</f>
        <v>#N/A</v>
      </c>
      <c r="F388" s="26">
        <f>IFERROR(IF(AND(ISERROR($E389),ISERROR(INDEX(RestNSAF!B$2:B$251,MATCH(RestNSA!$C388,RestNSAF!$A$2:$A$251,0)))),$E388,INDEX(RestNSAF!B$2:B$251,MATCH(RestNSA!$C388,RestNSAF!$A$2:$A$251,0))),NA())</f>
        <v>88783.629435752198</v>
      </c>
      <c r="G388" s="25">
        <f>IFERROR(IF(AND(ISERROR($E389),ISERROR(INDEX(RestNSAF!C$2:C$251,MATCH(RestNSA!$C388,RestNSAF!$A$2:$A$251,0)))),$E388,INDEX(RestNSAF!C$2:C$251,MATCH(RestNSA!$C388,RestNSAF!$A$2:$A$251,0))),NA())</f>
        <v>79088.8308256085</v>
      </c>
      <c r="H388" s="25">
        <f>IFERROR(IF(AND(ISERROR($E389),ISERROR(INDEX(RestNSAF!D$2:D$251,MATCH(RestNSA!$C388,RestNSAF!$A$2:$A$251,0)))),$E388,INDEX(RestNSAF!D$2:D$251,MATCH(RestNSA!$C388,RestNSAF!$A$2:$A$251,0))),NA())</f>
        <v>98478.428045895998</v>
      </c>
      <c r="I388" s="25">
        <f>IFERROR(IF(AND(ISERROR($E389),ISERROR(INDEX(RestNSAF!E$2:E$251,MATCH(RestNSA!$C388,RestNSAF!$A$2:$A$251,0)))),$E388,INDEX(RestNSAF!E$2:E$251,MATCH(RestNSA!$C388,RestNSAF!$A$2:$A$251,0))),NA())</f>
        <v>73956.714449170395</v>
      </c>
      <c r="J388" s="25">
        <f>IFERROR(IF(AND(ISERROR($E389),ISERROR(INDEX(RestNSAF!F$2:F$251,MATCH(RestNSA!$C388,RestNSAF!$A$2:$A$251,0)))),$E388,INDEX(RestNSAF!F$2:F$251,MATCH(RestNSA!$C388,RestNSAF!$A$2:$A$251,0))),NA())</f>
        <v>103610.544422334</v>
      </c>
    </row>
    <row r="389" spans="1:10" x14ac:dyDescent="0.25">
      <c r="A389" s="23">
        <f t="shared" si="21"/>
        <v>4</v>
      </c>
      <c r="B389" s="23">
        <f t="shared" si="22"/>
        <v>2024</v>
      </c>
      <c r="C389" s="23">
        <v>388</v>
      </c>
      <c r="D389" s="24">
        <v>45383</v>
      </c>
      <c r="E389" s="25" t="e">
        <f>IF(ISBLANK(table!H389),NA(),table!H389)</f>
        <v>#N/A</v>
      </c>
      <c r="F389" s="26">
        <f>IFERROR(IF(AND(ISERROR($E390),ISERROR(INDEX(RestNSAF!B$2:B$251,MATCH(RestNSA!$C389,RestNSAF!$A$2:$A$251,0)))),$E389,INDEX(RestNSAF!B$2:B$251,MATCH(RestNSA!$C389,RestNSAF!$A$2:$A$251,0))),NA())</f>
        <v>87047.554532832597</v>
      </c>
      <c r="G389" s="25">
        <f>IFERROR(IF(AND(ISERROR($E390),ISERROR(INDEX(RestNSAF!C$2:C$251,MATCH(RestNSA!$C389,RestNSAF!$A$2:$A$251,0)))),$E389,INDEX(RestNSAF!C$2:C$251,MATCH(RestNSA!$C389,RestNSAF!$A$2:$A$251,0))),NA())</f>
        <v>77038.039958810507</v>
      </c>
      <c r="H389" s="25">
        <f>IFERROR(IF(AND(ISERROR($E390),ISERROR(INDEX(RestNSAF!D$2:D$251,MATCH(RestNSA!$C389,RestNSAF!$A$2:$A$251,0)))),$E389,INDEX(RestNSAF!D$2:D$251,MATCH(RestNSA!$C389,RestNSAF!$A$2:$A$251,0))),NA())</f>
        <v>97057.0691068546</v>
      </c>
      <c r="I389" s="25">
        <f>IFERROR(IF(AND(ISERROR($E390),ISERROR(INDEX(RestNSAF!E$2:E$251,MATCH(RestNSA!$C389,RestNSAF!$A$2:$A$251,0)))),$E389,INDEX(RestNSAF!E$2:E$251,MATCH(RestNSA!$C389,RestNSAF!$A$2:$A$251,0))),NA())</f>
        <v>71739.323014676498</v>
      </c>
      <c r="J389" s="25">
        <f>IFERROR(IF(AND(ISERROR($E390),ISERROR(INDEX(RestNSAF!F$2:F$251,MATCH(RestNSA!$C389,RestNSAF!$A$2:$A$251,0)))),$E389,INDEX(RestNSAF!F$2:F$251,MATCH(RestNSA!$C389,RestNSAF!$A$2:$A$251,0))),NA())</f>
        <v>102355.786050989</v>
      </c>
    </row>
    <row r="390" spans="1:10" x14ac:dyDescent="0.25">
      <c r="A390" s="23">
        <f t="shared" si="21"/>
        <v>5</v>
      </c>
      <c r="B390" s="23">
        <f t="shared" si="22"/>
        <v>2024</v>
      </c>
      <c r="C390" s="23">
        <v>389</v>
      </c>
      <c r="D390" s="24">
        <v>45413</v>
      </c>
      <c r="E390" s="25" t="e">
        <f>IF(ISBLANK(table!H390),NA(),table!H390)</f>
        <v>#N/A</v>
      </c>
      <c r="F390" s="26">
        <f>IFERROR(IF(AND(ISERROR($E391),ISERROR(INDEX(RestNSAF!B$2:B$251,MATCH(RestNSA!$C390,RestNSAF!$A$2:$A$251,0)))),$E390,INDEX(RestNSAF!B$2:B$251,MATCH(RestNSA!$C390,RestNSAF!$A$2:$A$251,0))),NA())</f>
        <v>89184.710461726107</v>
      </c>
      <c r="G390" s="25">
        <f>IFERROR(IF(AND(ISERROR($E391),ISERROR(INDEX(RestNSAF!C$2:C$251,MATCH(RestNSA!$C390,RestNSAF!$A$2:$A$251,0)))),$E390,INDEX(RestNSAF!C$2:C$251,MATCH(RestNSA!$C390,RestNSAF!$A$2:$A$251,0))),NA())</f>
        <v>78857.212353324998</v>
      </c>
      <c r="H390" s="25">
        <f>IFERROR(IF(AND(ISERROR($E391),ISERROR(INDEX(RestNSAF!D$2:D$251,MATCH(RestNSA!$C390,RestNSAF!$A$2:$A$251,0)))),$E390,INDEX(RestNSAF!D$2:D$251,MATCH(RestNSA!$C390,RestNSAF!$A$2:$A$251,0))),NA())</f>
        <v>99512.208570127201</v>
      </c>
      <c r="I390" s="25">
        <f>IFERROR(IF(AND(ISERROR($E391),ISERROR(INDEX(RestNSAF!E$2:E$251,MATCH(RestNSA!$C390,RestNSAF!$A$2:$A$251,0)))),$E390,INDEX(RestNSAF!E$2:E$251,MATCH(RestNSA!$C390,RestNSAF!$A$2:$A$251,0))),NA())</f>
        <v>73390.165094158307</v>
      </c>
      <c r="J390" s="25">
        <f>IFERROR(IF(AND(ISERROR($E391),ISERROR(INDEX(RestNSAF!F$2:F$251,MATCH(RestNSA!$C390,RestNSAF!$A$2:$A$251,0)))),$E390,INDEX(RestNSAF!F$2:F$251,MATCH(RestNSA!$C390,RestNSAF!$A$2:$A$251,0))),NA())</f>
        <v>104979.25582929399</v>
      </c>
    </row>
    <row r="391" spans="1:10" x14ac:dyDescent="0.25">
      <c r="A391" s="23">
        <f t="shared" si="21"/>
        <v>6</v>
      </c>
      <c r="B391" s="23">
        <f t="shared" si="22"/>
        <v>2024</v>
      </c>
      <c r="C391" s="23">
        <v>390</v>
      </c>
      <c r="D391" s="24">
        <v>45444</v>
      </c>
      <c r="E391" s="25" t="e">
        <f>IF(ISBLANK(table!H391),NA(),table!H391)</f>
        <v>#N/A</v>
      </c>
      <c r="F391" s="26">
        <f>IFERROR(IF(AND(ISERROR($E392),ISERROR(INDEX(RestNSAF!B$2:B$251,MATCH(RestNSA!$C391,RestNSAF!$A$2:$A$251,0)))),$E391,INDEX(RestNSAF!B$2:B$251,MATCH(RestNSA!$C391,RestNSAF!$A$2:$A$251,0))),NA())</f>
        <v>87884.930628063099</v>
      </c>
      <c r="G391" s="25">
        <f>IFERROR(IF(AND(ISERROR($E392),ISERROR(INDEX(RestNSAF!C$2:C$251,MATCH(RestNSA!$C391,RestNSAF!$A$2:$A$251,0)))),$E391,INDEX(RestNSAF!C$2:C$251,MATCH(RestNSA!$C391,RestNSAF!$A$2:$A$251,0))),NA())</f>
        <v>77208.249688117605</v>
      </c>
      <c r="H391" s="25">
        <f>IFERROR(IF(AND(ISERROR($E392),ISERROR(INDEX(RestNSAF!D$2:D$251,MATCH(RestNSA!$C391,RestNSAF!$A$2:$A$251,0)))),$E391,INDEX(RestNSAF!D$2:D$251,MATCH(RestNSA!$C391,RestNSAF!$A$2:$A$251,0))),NA())</f>
        <v>98561.611568008506</v>
      </c>
      <c r="I391" s="25">
        <f>IFERROR(IF(AND(ISERROR($E392),ISERROR(INDEX(RestNSAF!E$2:E$251,MATCH(RestNSA!$C391,RestNSAF!$A$2:$A$251,0)))),$E391,INDEX(RestNSAF!E$2:E$251,MATCH(RestNSA!$C391,RestNSAF!$A$2:$A$251,0))),NA())</f>
        <v>71556.356203649906</v>
      </c>
      <c r="J391" s="25">
        <f>IFERROR(IF(AND(ISERROR($E392),ISERROR(INDEX(RestNSAF!F$2:F$251,MATCH(RestNSA!$C391,RestNSAF!$A$2:$A$251,0)))),$E391,INDEX(RestNSAF!F$2:F$251,MATCH(RestNSA!$C391,RestNSAF!$A$2:$A$251,0))),NA())</f>
        <v>104213.505052476</v>
      </c>
    </row>
    <row r="392" spans="1:10" x14ac:dyDescent="0.25">
      <c r="A392" s="23">
        <f t="shared" si="21"/>
        <v>7</v>
      </c>
      <c r="B392" s="23">
        <f t="shared" si="22"/>
        <v>2024</v>
      </c>
      <c r="C392" s="23">
        <v>391</v>
      </c>
      <c r="D392" s="24">
        <v>45474</v>
      </c>
      <c r="E392" s="25" t="e">
        <f>IF(ISBLANK(table!H392),NA(),table!H392)</f>
        <v>#N/A</v>
      </c>
      <c r="F392" s="26">
        <f>IFERROR(IF(AND(ISERROR($E393),ISERROR(INDEX(RestNSAF!B$2:B$251,MATCH(RestNSA!$C392,RestNSAF!$A$2:$A$251,0)))),$E392,INDEX(RestNSAF!B$2:B$251,MATCH(RestNSA!$C392,RestNSAF!$A$2:$A$251,0))),NA())</f>
        <v>88787.853291053107</v>
      </c>
      <c r="G392" s="25">
        <f>IFERROR(IF(AND(ISERROR($E393),ISERROR(INDEX(RestNSAF!C$2:C$251,MATCH(RestNSA!$C392,RestNSAF!$A$2:$A$251,0)))),$E392,INDEX(RestNSAF!C$2:C$251,MATCH(RestNSA!$C392,RestNSAF!$A$2:$A$251,0))),NA())</f>
        <v>77843.977672126202</v>
      </c>
      <c r="H392" s="25">
        <f>IFERROR(IF(AND(ISERROR($E393),ISERROR(INDEX(RestNSAF!D$2:D$251,MATCH(RestNSA!$C392,RestNSAF!$A$2:$A$251,0)))),$E392,INDEX(RestNSAF!D$2:D$251,MATCH(RestNSA!$C392,RestNSAF!$A$2:$A$251,0))),NA())</f>
        <v>99731.728909979895</v>
      </c>
      <c r="I392" s="25">
        <f>IFERROR(IF(AND(ISERROR($E393),ISERROR(INDEX(RestNSAF!E$2:E$251,MATCH(RestNSA!$C392,RestNSAF!$A$2:$A$251,0)))),$E392,INDEX(RestNSAF!E$2:E$251,MATCH(RestNSA!$C392,RestNSAF!$A$2:$A$251,0))),NA())</f>
        <v>72050.639868612605</v>
      </c>
      <c r="J392" s="25">
        <f>IFERROR(IF(AND(ISERROR($E393),ISERROR(INDEX(RestNSAF!F$2:F$251,MATCH(RestNSA!$C392,RestNSAF!$A$2:$A$251,0)))),$E392,INDEX(RestNSAF!F$2:F$251,MATCH(RestNSA!$C392,RestNSAF!$A$2:$A$251,0))),NA())</f>
        <v>105525.066713494</v>
      </c>
    </row>
    <row r="393" spans="1:10" x14ac:dyDescent="0.25">
      <c r="A393" s="23">
        <f t="shared" si="21"/>
        <v>8</v>
      </c>
      <c r="B393" s="23">
        <f t="shared" si="22"/>
        <v>2024</v>
      </c>
      <c r="C393" s="23">
        <v>392</v>
      </c>
      <c r="D393" s="24">
        <v>45505</v>
      </c>
      <c r="E393" s="25" t="e">
        <f>IF(ISBLANK(table!H393),NA(),table!H393)</f>
        <v>#N/A</v>
      </c>
      <c r="F393" s="26">
        <f>IFERROR(IF(AND(ISERROR($E394),ISERROR(INDEX(RestNSAF!B$2:B$251,MATCH(RestNSA!$C393,RestNSAF!$A$2:$A$251,0)))),$E393,INDEX(RestNSAF!B$2:B$251,MATCH(RestNSA!$C393,RestNSAF!$A$2:$A$251,0))),NA())</f>
        <v>89095.033570079206</v>
      </c>
      <c r="G393" s="25">
        <f>IFERROR(IF(AND(ISERROR($E394),ISERROR(INDEX(RestNSAF!C$2:C$251,MATCH(RestNSA!$C393,RestNSAF!$A$2:$A$251,0)))),$E393,INDEX(RestNSAF!C$2:C$251,MATCH(RestNSA!$C393,RestNSAF!$A$2:$A$251,0))),NA())</f>
        <v>77810.321701527704</v>
      </c>
      <c r="H393" s="25">
        <f>IFERROR(IF(AND(ISERROR($E394),ISERROR(INDEX(RestNSAF!D$2:D$251,MATCH(RestNSA!$C393,RestNSAF!$A$2:$A$251,0)))),$E393,INDEX(RestNSAF!D$2:D$251,MATCH(RestNSA!$C393,RestNSAF!$A$2:$A$251,0))),NA())</f>
        <v>100379.745438631</v>
      </c>
      <c r="I393" s="25">
        <f>IFERROR(IF(AND(ISERROR($E394),ISERROR(INDEX(RestNSAF!E$2:E$251,MATCH(RestNSA!$C393,RestNSAF!$A$2:$A$251,0)))),$E393,INDEX(RestNSAF!E$2:E$251,MATCH(RestNSA!$C393,RestNSAF!$A$2:$A$251,0))),NA())</f>
        <v>71836.556086285098</v>
      </c>
      <c r="J393" s="25">
        <f>IFERROR(IF(AND(ISERROR($E394),ISERROR(INDEX(RestNSAF!F$2:F$251,MATCH(RestNSA!$C393,RestNSAF!$A$2:$A$251,0)))),$E393,INDEX(RestNSAF!F$2:F$251,MATCH(RestNSA!$C393,RestNSAF!$A$2:$A$251,0))),NA())</f>
        <v>106353.51105387299</v>
      </c>
    </row>
    <row r="394" spans="1:10" x14ac:dyDescent="0.25">
      <c r="A394" s="23">
        <f t="shared" si="21"/>
        <v>9</v>
      </c>
      <c r="B394" s="23">
        <f t="shared" si="22"/>
        <v>2024</v>
      </c>
      <c r="C394" s="23">
        <v>393</v>
      </c>
      <c r="D394" s="24">
        <v>45536</v>
      </c>
      <c r="E394" s="25" t="e">
        <f>IF(ISBLANK(table!H394),NA(),table!H394)</f>
        <v>#N/A</v>
      </c>
      <c r="F394" s="26">
        <f>IFERROR(IF(AND(ISERROR($E395),ISERROR(INDEX(RestNSAF!B$2:B$251,MATCH(RestNSA!$C394,RestNSAF!$A$2:$A$251,0)))),$E394,INDEX(RestNSAF!B$2:B$251,MATCH(RestNSA!$C394,RestNSAF!$A$2:$A$251,0))),NA())</f>
        <v>88482.489839201196</v>
      </c>
      <c r="G394" s="25">
        <f>IFERROR(IF(AND(ISERROR($E395),ISERROR(INDEX(RestNSAF!C$2:C$251,MATCH(RestNSA!$C394,RestNSAF!$A$2:$A$251,0)))),$E394,INDEX(RestNSAF!C$2:C$251,MATCH(RestNSA!$C394,RestNSAF!$A$2:$A$251,0))),NA())</f>
        <v>76934.186901550303</v>
      </c>
      <c r="H394" s="25">
        <f>IFERROR(IF(AND(ISERROR($E395),ISERROR(INDEX(RestNSAF!D$2:D$251,MATCH(RestNSA!$C394,RestNSAF!$A$2:$A$251,0)))),$E394,INDEX(RestNSAF!D$2:D$251,MATCH(RestNSA!$C394,RestNSAF!$A$2:$A$251,0))),NA())</f>
        <v>100030.792776852</v>
      </c>
      <c r="I394" s="25">
        <f>IFERROR(IF(AND(ISERROR($E395),ISERROR(INDEX(RestNSAF!E$2:E$251,MATCH(RestNSA!$C394,RestNSAF!$A$2:$A$251,0)))),$E394,INDEX(RestNSAF!E$2:E$251,MATCH(RestNSA!$C394,RestNSAF!$A$2:$A$251,0))),NA())</f>
        <v>70820.884603101906</v>
      </c>
      <c r="J394" s="25">
        <f>IFERROR(IF(AND(ISERROR($E395),ISERROR(INDEX(RestNSAF!F$2:F$251,MATCH(RestNSA!$C394,RestNSAF!$A$2:$A$251,0)))),$E394,INDEX(RestNSAF!F$2:F$251,MATCH(RestNSA!$C394,RestNSAF!$A$2:$A$251,0))),NA())</f>
        <v>106144.09507530001</v>
      </c>
    </row>
    <row r="395" spans="1:10" x14ac:dyDescent="0.25">
      <c r="A395" s="23">
        <f t="shared" si="21"/>
        <v>10</v>
      </c>
      <c r="B395" s="23">
        <f t="shared" si="22"/>
        <v>2024</v>
      </c>
      <c r="C395" s="23">
        <v>394</v>
      </c>
      <c r="D395" s="24">
        <v>45566</v>
      </c>
      <c r="E395" s="25" t="e">
        <f>IF(ISBLANK(table!H395),NA(),table!H395)</f>
        <v>#N/A</v>
      </c>
      <c r="F395" s="26">
        <f>IFERROR(IF(AND(ISERROR($E396),ISERROR(INDEX(RestNSAF!B$2:B$251,MATCH(RestNSA!$C395,RestNSAF!$A$2:$A$251,0)))),$E395,INDEX(RestNSAF!B$2:B$251,MATCH(RestNSA!$C395,RestNSAF!$A$2:$A$251,0))),NA())</f>
        <v>89844.221956010704</v>
      </c>
      <c r="G395" s="25">
        <f>IFERROR(IF(AND(ISERROR($E396),ISERROR(INDEX(RestNSAF!C$2:C$251,MATCH(RestNSA!$C395,RestNSAF!$A$2:$A$251,0)))),$E395,INDEX(RestNSAF!C$2:C$251,MATCH(RestNSA!$C395,RestNSAF!$A$2:$A$251,0))),NA())</f>
        <v>77999.452736244304</v>
      </c>
      <c r="H395" s="25">
        <f>IFERROR(IF(AND(ISERROR($E396),ISERROR(INDEX(RestNSAF!D$2:D$251,MATCH(RestNSA!$C395,RestNSAF!$A$2:$A$251,0)))),$E395,INDEX(RestNSAF!D$2:D$251,MATCH(RestNSA!$C395,RestNSAF!$A$2:$A$251,0))),NA())</f>
        <v>101688.991175777</v>
      </c>
      <c r="I395" s="25">
        <f>IFERROR(IF(AND(ISERROR($E396),ISERROR(INDEX(RestNSAF!E$2:E$251,MATCH(RestNSA!$C395,RestNSAF!$A$2:$A$251,0)))),$E395,INDEX(RestNSAF!E$2:E$251,MATCH(RestNSA!$C395,RestNSAF!$A$2:$A$251,0))),NA())</f>
        <v>71729.210668060507</v>
      </c>
      <c r="J395" s="25">
        <f>IFERROR(IF(AND(ISERROR($E396),ISERROR(INDEX(RestNSAF!F$2:F$251,MATCH(RestNSA!$C395,RestNSAF!$A$2:$A$251,0)))),$E395,INDEX(RestNSAF!F$2:F$251,MATCH(RestNSA!$C395,RestNSAF!$A$2:$A$251,0))),NA())</f>
        <v>107959.233243961</v>
      </c>
    </row>
    <row r="396" spans="1:10" x14ac:dyDescent="0.25">
      <c r="A396" s="23">
        <f t="shared" si="21"/>
        <v>11</v>
      </c>
      <c r="B396" s="23">
        <f t="shared" si="22"/>
        <v>2024</v>
      </c>
      <c r="C396" s="23">
        <v>395</v>
      </c>
      <c r="D396" s="24">
        <v>45597</v>
      </c>
      <c r="E396" s="25" t="e">
        <f>IF(ISBLANK(table!H396),NA(),table!H396)</f>
        <v>#N/A</v>
      </c>
      <c r="F396" s="26">
        <f>IFERROR(IF(AND(ISERROR($E397),ISERROR(INDEX(RestNSAF!B$2:B$251,MATCH(RestNSA!$C396,RestNSAF!$A$2:$A$251,0)))),$E396,INDEX(RestNSAF!B$2:B$251,MATCH(RestNSA!$C396,RestNSAF!$A$2:$A$251,0))),NA())</f>
        <v>88832.863582377293</v>
      </c>
      <c r="G396" s="25">
        <f>IFERROR(IF(AND(ISERROR($E397),ISERROR(INDEX(RestNSAF!C$2:C$251,MATCH(RestNSA!$C396,RestNSAF!$A$2:$A$251,0)))),$E396,INDEX(RestNSAF!C$2:C$251,MATCH(RestNSA!$C396,RestNSAF!$A$2:$A$251,0))),NA())</f>
        <v>76706.1964429121</v>
      </c>
      <c r="H396" s="25">
        <f>IFERROR(IF(AND(ISERROR($E397),ISERROR(INDEX(RestNSAF!D$2:D$251,MATCH(RestNSA!$C396,RestNSAF!$A$2:$A$251,0)))),$E396,INDEX(RestNSAF!D$2:D$251,MATCH(RestNSA!$C396,RestNSAF!$A$2:$A$251,0))),NA())</f>
        <v>100959.53072184201</v>
      </c>
      <c r="I396" s="25">
        <f>IFERROR(IF(AND(ISERROR($E397),ISERROR(INDEX(RestNSAF!E$2:E$251,MATCH(RestNSA!$C396,RestNSAF!$A$2:$A$251,0)))),$E396,INDEX(RestNSAF!E$2:E$251,MATCH(RestNSA!$C396,RestNSAF!$A$2:$A$251,0))),NA())</f>
        <v>70286.726630208097</v>
      </c>
      <c r="J396" s="25">
        <f>IFERROR(IF(AND(ISERROR($E397),ISERROR(INDEX(RestNSAF!F$2:F$251,MATCH(RestNSA!$C396,RestNSAF!$A$2:$A$251,0)))),$E396,INDEX(RestNSAF!F$2:F$251,MATCH(RestNSA!$C396,RestNSAF!$A$2:$A$251,0))),NA())</f>
        <v>107379.000534547</v>
      </c>
    </row>
    <row r="397" spans="1:10" x14ac:dyDescent="0.25">
      <c r="A397" s="23">
        <f t="shared" si="21"/>
        <v>12</v>
      </c>
      <c r="B397" s="23">
        <f t="shared" si="22"/>
        <v>2024</v>
      </c>
      <c r="C397" s="23">
        <v>396</v>
      </c>
      <c r="D397" s="24">
        <v>45627</v>
      </c>
      <c r="E397" s="25" t="e">
        <f>IF(ISBLANK(table!H397),NA(),table!H397)</f>
        <v>#N/A</v>
      </c>
      <c r="F397" s="26">
        <f>IFERROR(IF(AND(ISERROR($E398),ISERROR(INDEX(RestNSAF!B$2:B$251,MATCH(RestNSA!$C397,RestNSAF!$A$2:$A$251,0)))),$E397,INDEX(RestNSAF!B$2:B$251,MATCH(RestNSA!$C397,RestNSAF!$A$2:$A$251,0))),NA())</f>
        <v>89935.462679803197</v>
      </c>
      <c r="G397" s="25">
        <f>IFERROR(IF(AND(ISERROR($E398),ISERROR(INDEX(RestNSAF!C$2:C$251,MATCH(RestNSA!$C397,RestNSAF!$A$2:$A$251,0)))),$E397,INDEX(RestNSAF!C$2:C$251,MATCH(RestNSA!$C397,RestNSAF!$A$2:$A$251,0))),NA())</f>
        <v>77553.563609364297</v>
      </c>
      <c r="H397" s="25">
        <f>IFERROR(IF(AND(ISERROR($E398),ISERROR(INDEX(RestNSAF!D$2:D$251,MATCH(RestNSA!$C397,RestNSAF!$A$2:$A$251,0)))),$E397,INDEX(RestNSAF!D$2:D$251,MATCH(RestNSA!$C397,RestNSAF!$A$2:$A$251,0))),NA())</f>
        <v>102317.36175024199</v>
      </c>
      <c r="I397" s="25">
        <f>IFERROR(IF(AND(ISERROR($E398),ISERROR(INDEX(RestNSAF!E$2:E$251,MATCH(RestNSA!$C397,RestNSAF!$A$2:$A$251,0)))),$E397,INDEX(RestNSAF!E$2:E$251,MATCH(RestNSA!$C397,RestNSAF!$A$2:$A$251,0))),NA())</f>
        <v>70998.9821738803</v>
      </c>
      <c r="J397" s="25">
        <f>IFERROR(IF(AND(ISERROR($E398),ISERROR(INDEX(RestNSAF!F$2:F$251,MATCH(RestNSA!$C397,RestNSAF!$A$2:$A$251,0)))),$E397,INDEX(RestNSAF!F$2:F$251,MATCH(RestNSA!$C397,RestNSAF!$A$2:$A$251,0))),NA())</f>
        <v>108871.94318572601</v>
      </c>
    </row>
    <row r="398" spans="1:10" x14ac:dyDescent="0.25">
      <c r="A398" s="23">
        <f t="shared" si="21"/>
        <v>1</v>
      </c>
      <c r="B398" s="23">
        <f t="shared" si="22"/>
        <v>2025</v>
      </c>
      <c r="C398" s="23">
        <v>397</v>
      </c>
      <c r="D398" s="24">
        <v>45658</v>
      </c>
      <c r="E398" s="25" t="e">
        <f>IF(ISBLANK(table!H398),NA(),table!H398)</f>
        <v>#N/A</v>
      </c>
      <c r="F398" s="26">
        <f>IFERROR(IF(AND(ISERROR($E399),ISERROR(INDEX(RestNSAF!B$2:B$251,MATCH(RestNSA!$C398,RestNSAF!$A$2:$A$251,0)))),$E398,INDEX(RestNSAF!B$2:B$251,MATCH(RestNSA!$C398,RestNSAF!$A$2:$A$251,0))),NA())</f>
        <v>89677.530181457594</v>
      </c>
      <c r="G398" s="25">
        <f>IFERROR(IF(AND(ISERROR($E399),ISERROR(INDEX(RestNSAF!C$2:C$251,MATCH(RestNSA!$C398,RestNSAF!$A$2:$A$251,0)))),$E398,INDEX(RestNSAF!C$2:C$251,MATCH(RestNSA!$C398,RestNSAF!$A$2:$A$251,0))),NA())</f>
        <v>77007.324867877105</v>
      </c>
      <c r="H398" s="25">
        <f>IFERROR(IF(AND(ISERROR($E399),ISERROR(INDEX(RestNSAF!D$2:D$251,MATCH(RestNSA!$C398,RestNSAF!$A$2:$A$251,0)))),$E398,INDEX(RestNSAF!D$2:D$251,MATCH(RestNSA!$C398,RestNSAF!$A$2:$A$251,0))),NA())</f>
        <v>102347.735495038</v>
      </c>
      <c r="I398" s="25">
        <f>IFERROR(IF(AND(ISERROR($E399),ISERROR(INDEX(RestNSAF!E$2:E$251,MATCH(RestNSA!$C398,RestNSAF!$A$2:$A$251,0)))),$E398,INDEX(RestNSAF!E$2:E$251,MATCH(RestNSA!$C398,RestNSAF!$A$2:$A$251,0))),NA())</f>
        <v>70300.123326359404</v>
      </c>
      <c r="J398" s="25">
        <f>IFERROR(IF(AND(ISERROR($E399),ISERROR(INDEX(RestNSAF!F$2:F$251,MATCH(RestNSA!$C398,RestNSAF!$A$2:$A$251,0)))),$E398,INDEX(RestNSAF!F$2:F$251,MATCH(RestNSA!$C398,RestNSAF!$A$2:$A$251,0))),NA())</f>
        <v>109054.937036556</v>
      </c>
    </row>
    <row r="399" spans="1:10" x14ac:dyDescent="0.25">
      <c r="A399" s="23">
        <f t="shared" si="21"/>
        <v>2</v>
      </c>
      <c r="B399" s="23">
        <f t="shared" si="22"/>
        <v>2025</v>
      </c>
      <c r="C399" s="23">
        <v>398</v>
      </c>
      <c r="D399" s="24">
        <v>45689</v>
      </c>
      <c r="E399" s="25" t="e">
        <f>IF(ISBLANK(table!H399),NA(),table!H399)</f>
        <v>#N/A</v>
      </c>
      <c r="F399" s="26">
        <f>IFERROR(IF(AND(ISERROR($E400),ISERROR(INDEX(RestNSAF!B$2:B$251,MATCH(RestNSA!$C399,RestNSAF!$A$2:$A$251,0)))),$E399,INDEX(RestNSAF!B$2:B$251,MATCH(RestNSA!$C399,RestNSAF!$A$2:$A$251,0))),NA())</f>
        <v>89797.023913098397</v>
      </c>
      <c r="G399" s="25">
        <f>IFERROR(IF(AND(ISERROR($E400),ISERROR(INDEX(RestNSAF!C$2:C$251,MATCH(RestNSA!$C399,RestNSAF!$A$2:$A$251,0)))),$E399,INDEX(RestNSAF!C$2:C$251,MATCH(RestNSA!$C399,RestNSAF!$A$2:$A$251,0))),NA())</f>
        <v>76887.678442764402</v>
      </c>
      <c r="H399" s="25">
        <f>IFERROR(IF(AND(ISERROR($E400),ISERROR(INDEX(RestNSAF!D$2:D$251,MATCH(RestNSA!$C399,RestNSAF!$A$2:$A$251,0)))),$E399,INDEX(RestNSAF!D$2:D$251,MATCH(RestNSA!$C399,RestNSAF!$A$2:$A$251,0))),NA())</f>
        <v>102706.369383432</v>
      </c>
      <c r="I399" s="25">
        <f>IFERROR(IF(AND(ISERROR($E400),ISERROR(INDEX(RestNSAF!E$2:E$251,MATCH(RestNSA!$C399,RestNSAF!$A$2:$A$251,0)))),$E399,INDEX(RestNSAF!E$2:E$251,MATCH(RestNSA!$C399,RestNSAF!$A$2:$A$251,0))),NA())</f>
        <v>70053.883749176995</v>
      </c>
      <c r="J399" s="25">
        <f>IFERROR(IF(AND(ISERROR($E400),ISERROR(INDEX(RestNSAF!F$2:F$251,MATCH(RestNSA!$C399,RestNSAF!$A$2:$A$251,0)))),$E399,INDEX(RestNSAF!F$2:F$251,MATCH(RestNSA!$C399,RestNSAF!$A$2:$A$251,0))),NA())</f>
        <v>109540.16407702</v>
      </c>
    </row>
    <row r="400" spans="1:10" x14ac:dyDescent="0.25">
      <c r="A400" s="23">
        <f t="shared" si="21"/>
        <v>3</v>
      </c>
      <c r="B400" s="23">
        <f t="shared" si="22"/>
        <v>2025</v>
      </c>
      <c r="C400" s="23">
        <v>399</v>
      </c>
      <c r="D400" s="24">
        <v>45717</v>
      </c>
      <c r="E400" s="25" t="e">
        <f>IF(ISBLANK(table!H400),NA(),table!H400)</f>
        <v>#N/A</v>
      </c>
      <c r="F400" s="26">
        <f>IFERROR(IF(AND(ISERROR($E401),ISERROR(INDEX(RestNSAF!B$2:B$251,MATCH(RestNSA!$C400,RestNSAF!$A$2:$A$251,0)))),$E400,INDEX(RestNSAF!B$2:B$251,MATCH(RestNSA!$C400,RestNSAF!$A$2:$A$251,0))),NA())</f>
        <v>90469.409635353601</v>
      </c>
      <c r="G400" s="25">
        <f>IFERROR(IF(AND(ISERROR($E401),ISERROR(INDEX(RestNSAF!C$2:C$251,MATCH(RestNSA!$C400,RestNSAF!$A$2:$A$251,0)))),$E400,INDEX(RestNSAF!C$2:C$251,MATCH(RestNSA!$C400,RestNSAF!$A$2:$A$251,0))),NA())</f>
        <v>77289.473122237003</v>
      </c>
      <c r="H400" s="25">
        <f>IFERROR(IF(AND(ISERROR($E401),ISERROR(INDEX(RestNSAF!D$2:D$251,MATCH(RestNSA!$C400,RestNSAF!$A$2:$A$251,0)))),$E400,INDEX(RestNSAF!D$2:D$251,MATCH(RestNSA!$C400,RestNSAF!$A$2:$A$251,0))),NA())</f>
        <v>103649.34614846999</v>
      </c>
      <c r="I400" s="25">
        <f>IFERROR(IF(AND(ISERROR($E401),ISERROR(INDEX(RestNSAF!E$2:E$251,MATCH(RestNSA!$C400,RestNSAF!$A$2:$A$251,0)))),$E400,INDEX(RestNSAF!E$2:E$251,MATCH(RestNSA!$C400,RestNSAF!$A$2:$A$251,0))),NA())</f>
        <v>70312.436183212107</v>
      </c>
      <c r="J400" s="25">
        <f>IFERROR(IF(AND(ISERROR($E401),ISERROR(INDEX(RestNSAF!F$2:F$251,MATCH(RestNSA!$C400,RestNSAF!$A$2:$A$251,0)))),$E400,INDEX(RestNSAF!F$2:F$251,MATCH(RestNSA!$C400,RestNSAF!$A$2:$A$251,0))),NA())</f>
        <v>110626.38308749501</v>
      </c>
    </row>
    <row r="401" spans="1:10" x14ac:dyDescent="0.25">
      <c r="A401" s="23">
        <f t="shared" si="21"/>
        <v>4</v>
      </c>
      <c r="B401" s="23">
        <f t="shared" si="22"/>
        <v>2025</v>
      </c>
      <c r="C401" s="23">
        <v>400</v>
      </c>
      <c r="D401" s="24">
        <v>45748</v>
      </c>
      <c r="E401" s="25" t="e">
        <f>IF(ISBLANK(table!H401),NA(),table!H401)</f>
        <v>#N/A</v>
      </c>
      <c r="F401" s="26">
        <f>IFERROR(IF(AND(ISERROR($E402),ISERROR(INDEX(RestNSAF!B$2:B$251,MATCH(RestNSA!$C401,RestNSAF!$A$2:$A$251,0)))),$E401,INDEX(RestNSAF!B$2:B$251,MATCH(RestNSA!$C401,RestNSAF!$A$2:$A$251,0))),NA())</f>
        <v>89937.781726811605</v>
      </c>
      <c r="G401" s="25">
        <f>IFERROR(IF(AND(ISERROR($E402),ISERROR(INDEX(RestNSAF!C$2:C$251,MATCH(RestNSA!$C401,RestNSAF!$A$2:$A$251,0)))),$E401,INDEX(RestNSAF!C$2:C$251,MATCH(RestNSA!$C401,RestNSAF!$A$2:$A$251,0))),NA())</f>
        <v>76514.287079224203</v>
      </c>
      <c r="H401" s="25">
        <f>IFERROR(IF(AND(ISERROR($E402),ISERROR(INDEX(RestNSAF!D$2:D$251,MATCH(RestNSA!$C401,RestNSAF!$A$2:$A$251,0)))),$E401,INDEX(RestNSAF!D$2:D$251,MATCH(RestNSA!$C401,RestNSAF!$A$2:$A$251,0))),NA())</f>
        <v>103361.27637439901</v>
      </c>
      <c r="I401" s="25">
        <f>IFERROR(IF(AND(ISERROR($E402),ISERROR(INDEX(RestNSAF!E$2:E$251,MATCH(RestNSA!$C401,RestNSAF!$A$2:$A$251,0)))),$E401,INDEX(RestNSAF!E$2:E$251,MATCH(RestNSA!$C401,RestNSAF!$A$2:$A$251,0))),NA())</f>
        <v>69408.318251998498</v>
      </c>
      <c r="J401" s="25">
        <f>IFERROR(IF(AND(ISERROR($E402),ISERROR(INDEX(RestNSAF!F$2:F$251,MATCH(RestNSA!$C401,RestNSAF!$A$2:$A$251,0)))),$E401,INDEX(RestNSAF!F$2:F$251,MATCH(RestNSA!$C401,RestNSAF!$A$2:$A$251,0))),NA())</f>
        <v>110467.245201625</v>
      </c>
    </row>
    <row r="402" spans="1:10" x14ac:dyDescent="0.25">
      <c r="A402" s="23">
        <f t="shared" si="21"/>
        <v>5</v>
      </c>
      <c r="B402" s="23">
        <f t="shared" si="22"/>
        <v>2025</v>
      </c>
      <c r="C402" s="23">
        <v>401</v>
      </c>
      <c r="D402" s="24">
        <v>45778</v>
      </c>
      <c r="E402" s="25" t="e">
        <f>IF(ISBLANK(table!H402),NA(),table!H402)</f>
        <v>#N/A</v>
      </c>
      <c r="F402" s="26">
        <f>IFERROR(IF(AND(ISERROR($E403),ISERROR(INDEX(RestNSAF!B$2:B$251,MATCH(RestNSA!$C402,RestNSAF!$A$2:$A$251,0)))),$E402,INDEX(RestNSAF!B$2:B$251,MATCH(RestNSA!$C402,RestNSAF!$A$2:$A$251,0))),NA())</f>
        <v>90859.884606334104</v>
      </c>
      <c r="G402" s="25">
        <f>IFERROR(IF(AND(ISERROR($E403),ISERROR(INDEX(RestNSAF!C$2:C$251,MATCH(RestNSA!$C402,RestNSAF!$A$2:$A$251,0)))),$E402,INDEX(RestNSAF!C$2:C$251,MATCH(RestNSA!$C402,RestNSAF!$A$2:$A$251,0))),NA())</f>
        <v>77193.042740163903</v>
      </c>
      <c r="H402" s="25">
        <f>IFERROR(IF(AND(ISERROR($E403),ISERROR(INDEX(RestNSAF!D$2:D$251,MATCH(RestNSA!$C402,RestNSAF!$A$2:$A$251,0)))),$E402,INDEX(RestNSAF!D$2:D$251,MATCH(RestNSA!$C402,RestNSAF!$A$2:$A$251,0))),NA())</f>
        <v>104526.726472504</v>
      </c>
      <c r="I402" s="25">
        <f>IFERROR(IF(AND(ISERROR($E403),ISERROR(INDEX(RestNSAF!E$2:E$251,MATCH(RestNSA!$C402,RestNSAF!$A$2:$A$251,0)))),$E402,INDEX(RestNSAF!E$2:E$251,MATCH(RestNSA!$C402,RestNSAF!$A$2:$A$251,0))),NA())</f>
        <v>69958.2536768641</v>
      </c>
      <c r="J402" s="25">
        <f>IFERROR(IF(AND(ISERROR($E403),ISERROR(INDEX(RestNSAF!F$2:F$251,MATCH(RestNSA!$C402,RestNSAF!$A$2:$A$251,0)))),$E402,INDEX(RestNSAF!F$2:F$251,MATCH(RestNSA!$C402,RestNSAF!$A$2:$A$251,0))),NA())</f>
        <v>111761.51553580401</v>
      </c>
    </row>
    <row r="403" spans="1:10" x14ac:dyDescent="0.25">
      <c r="A403" s="23">
        <f t="shared" si="21"/>
        <v>6</v>
      </c>
      <c r="B403" s="23">
        <f t="shared" si="22"/>
        <v>2025</v>
      </c>
      <c r="C403" s="23">
        <v>402</v>
      </c>
      <c r="D403" s="24">
        <v>45809</v>
      </c>
      <c r="E403" s="25" t="e">
        <f>IF(ISBLANK(table!H403),NA(),table!H403)</f>
        <v>#N/A</v>
      </c>
      <c r="F403" s="26">
        <f>IFERROR(IF(AND(ISERROR($E404),ISERROR(INDEX(RestNSAF!B$2:B$251,MATCH(RestNSA!$C403,RestNSAF!$A$2:$A$251,0)))),$E403,INDEX(RestNSAF!B$2:B$251,MATCH(RestNSA!$C403,RestNSAF!$A$2:$A$251,0))),NA())</f>
        <v>90482.604300526495</v>
      </c>
      <c r="G403" s="25">
        <f>IFERROR(IF(AND(ISERROR($E404),ISERROR(INDEX(RestNSAF!C$2:C$251,MATCH(RestNSA!$C403,RestNSAF!$A$2:$A$251,0)))),$E403,INDEX(RestNSAF!C$2:C$251,MATCH(RestNSA!$C403,RestNSAF!$A$2:$A$251,0))),NA())</f>
        <v>76565.564886042397</v>
      </c>
      <c r="H403" s="25">
        <f>IFERROR(IF(AND(ISERROR($E404),ISERROR(INDEX(RestNSAF!D$2:D$251,MATCH(RestNSA!$C403,RestNSAF!$A$2:$A$251,0)))),$E403,INDEX(RestNSAF!D$2:D$251,MATCH(RestNSA!$C403,RestNSAF!$A$2:$A$251,0))),NA())</f>
        <v>104399.643715011</v>
      </c>
      <c r="I403" s="25">
        <f>IFERROR(IF(AND(ISERROR($E404),ISERROR(INDEX(RestNSAF!E$2:E$251,MATCH(RestNSA!$C403,RestNSAF!$A$2:$A$251,0)))),$E403,INDEX(RestNSAF!E$2:E$251,MATCH(RestNSA!$C403,RestNSAF!$A$2:$A$251,0))),NA())</f>
        <v>69198.329241159794</v>
      </c>
      <c r="J403" s="25">
        <f>IFERROR(IF(AND(ISERROR($E404),ISERROR(INDEX(RestNSAF!F$2:F$251,MATCH(RestNSA!$C403,RestNSAF!$A$2:$A$251,0)))),$E403,INDEX(RestNSAF!F$2:F$251,MATCH(RestNSA!$C403,RestNSAF!$A$2:$A$251,0))),NA())</f>
        <v>111766.87935989301</v>
      </c>
    </row>
    <row r="404" spans="1:10" x14ac:dyDescent="0.25">
      <c r="A404" s="23">
        <f t="shared" si="21"/>
        <v>7</v>
      </c>
      <c r="B404" s="23">
        <f t="shared" si="22"/>
        <v>2025</v>
      </c>
      <c r="C404" s="23">
        <v>403</v>
      </c>
      <c r="D404" s="24">
        <v>45839</v>
      </c>
      <c r="E404" s="25" t="e">
        <f>IF(ISBLANK(table!H404),NA(),table!H404)</f>
        <v>#N/A</v>
      </c>
      <c r="F404" s="26">
        <f>IFERROR(IF(AND(ISERROR($E405),ISERROR(INDEX(RestNSAF!B$2:B$251,MATCH(RestNSA!$C404,RestNSAF!$A$2:$A$251,0)))),$E404,INDEX(RestNSAF!B$2:B$251,MATCH(RestNSA!$C404,RestNSAF!$A$2:$A$251,0))),NA())</f>
        <v>90945.999028835606</v>
      </c>
      <c r="G404" s="25">
        <f>IFERROR(IF(AND(ISERROR($E405),ISERROR(INDEX(RestNSAF!C$2:C$251,MATCH(RestNSA!$C404,RestNSAF!$A$2:$A$251,0)))),$E404,INDEX(RestNSAF!C$2:C$251,MATCH(RestNSA!$C404,RestNSAF!$A$2:$A$251,0))),NA())</f>
        <v>76803.849217294905</v>
      </c>
      <c r="H404" s="25">
        <f>IFERROR(IF(AND(ISERROR($E405),ISERROR(INDEX(RestNSAF!D$2:D$251,MATCH(RestNSA!$C404,RestNSAF!$A$2:$A$251,0)))),$E404,INDEX(RestNSAF!D$2:D$251,MATCH(RestNSA!$C404,RestNSAF!$A$2:$A$251,0))),NA())</f>
        <v>105088.148840376</v>
      </c>
      <c r="I404" s="25">
        <f>IFERROR(IF(AND(ISERROR($E405),ISERROR(INDEX(RestNSAF!E$2:E$251,MATCH(RestNSA!$C404,RestNSAF!$A$2:$A$251,0)))),$E404,INDEX(RestNSAF!E$2:E$251,MATCH(RestNSA!$C404,RestNSAF!$A$2:$A$251,0))),NA())</f>
        <v>69317.447326500696</v>
      </c>
      <c r="J404" s="25">
        <f>IFERROR(IF(AND(ISERROR($E405),ISERROR(INDEX(RestNSAF!F$2:F$251,MATCH(RestNSA!$C404,RestNSAF!$A$2:$A$251,0)))),$E404,INDEX(RestNSAF!F$2:F$251,MATCH(RestNSA!$C404,RestNSAF!$A$2:$A$251,0))),NA())</f>
        <v>112574.55073117001</v>
      </c>
    </row>
    <row r="405" spans="1:10" x14ac:dyDescent="0.25">
      <c r="A405" s="23">
        <f t="shared" si="21"/>
        <v>8</v>
      </c>
      <c r="B405" s="23">
        <f t="shared" si="22"/>
        <v>2025</v>
      </c>
      <c r="C405" s="23">
        <v>404</v>
      </c>
      <c r="D405" s="24">
        <v>45870</v>
      </c>
      <c r="E405" s="25" t="e">
        <f>IF(ISBLANK(table!H405),NA(),table!H405)</f>
        <v>#N/A</v>
      </c>
      <c r="F405" s="26">
        <f>IFERROR(IF(AND(ISERROR($E406),ISERROR(INDEX(RestNSAF!B$2:B$251,MATCH(RestNSA!$C405,RestNSAF!$A$2:$A$251,0)))),$E405,INDEX(RestNSAF!B$2:B$251,MATCH(RestNSA!$C405,RestNSAF!$A$2:$A$251,0))),NA())</f>
        <v>91170.379082538493</v>
      </c>
      <c r="G405" s="25">
        <f>IFERROR(IF(AND(ISERROR($E406),ISERROR(INDEX(RestNSAF!C$2:C$251,MATCH(RestNSA!$C405,RestNSAF!$A$2:$A$251,0)))),$E405,INDEX(RestNSAF!C$2:C$251,MATCH(RestNSA!$C405,RestNSAF!$A$2:$A$251,0))),NA())</f>
        <v>76783.101509539396</v>
      </c>
      <c r="H405" s="25">
        <f>IFERROR(IF(AND(ISERROR($E406),ISERROR(INDEX(RestNSAF!D$2:D$251,MATCH(RestNSA!$C405,RestNSAF!$A$2:$A$251,0)))),$E405,INDEX(RestNSAF!D$2:D$251,MATCH(RestNSA!$C405,RestNSAF!$A$2:$A$251,0))),NA())</f>
        <v>105557.65665553699</v>
      </c>
      <c r="I405" s="25">
        <f>IFERROR(IF(AND(ISERROR($E406),ISERROR(INDEX(RestNSAF!E$2:E$251,MATCH(RestNSA!$C405,RestNSAF!$A$2:$A$251,0)))),$E405,INDEX(RestNSAF!E$2:E$251,MATCH(RestNSA!$C405,RestNSAF!$A$2:$A$251,0))),NA())</f>
        <v>69166.936820208706</v>
      </c>
      <c r="J405" s="25">
        <f>IFERROR(IF(AND(ISERROR($E406),ISERROR(INDEX(RestNSAF!F$2:F$251,MATCH(RestNSA!$C405,RestNSAF!$A$2:$A$251,0)))),$E405,INDEX(RestNSAF!F$2:F$251,MATCH(RestNSA!$C405,RestNSAF!$A$2:$A$251,0))),NA())</f>
        <v>113173.821344868</v>
      </c>
    </row>
    <row r="406" spans="1:10" x14ac:dyDescent="0.25">
      <c r="A406" s="23">
        <f t="shared" si="21"/>
        <v>9</v>
      </c>
      <c r="B406" s="23">
        <f t="shared" si="22"/>
        <v>2025</v>
      </c>
      <c r="C406" s="23">
        <v>405</v>
      </c>
      <c r="D406" s="24">
        <v>45901</v>
      </c>
      <c r="E406" s="25" t="e">
        <f>IF(ISBLANK(table!H406),NA(),table!H406)</f>
        <v>#N/A</v>
      </c>
      <c r="F406" s="26">
        <f>IFERROR(IF(AND(ISERROR($E407),ISERROR(INDEX(RestNSAF!B$2:B$251,MATCH(RestNSA!$C406,RestNSAF!$A$2:$A$251,0)))),$E406,INDEX(RestNSAF!B$2:B$251,MATCH(RestNSA!$C406,RestNSAF!$A$2:$A$251,0))),NA())</f>
        <v>91062.312468991106</v>
      </c>
      <c r="G406" s="25">
        <f>IFERROR(IF(AND(ISERROR($E407),ISERROR(INDEX(RestNSAF!C$2:C$251,MATCH(RestNSA!$C406,RestNSAF!$A$2:$A$251,0)))),$E406,INDEX(RestNSAF!C$2:C$251,MATCH(RestNSA!$C406,RestNSAF!$A$2:$A$251,0))),NA())</f>
        <v>76454.016550241999</v>
      </c>
      <c r="H406" s="25">
        <f>IFERROR(IF(AND(ISERROR($E407),ISERROR(INDEX(RestNSAF!D$2:D$251,MATCH(RestNSA!$C406,RestNSAF!$A$2:$A$251,0)))),$E406,INDEX(RestNSAF!D$2:D$251,MATCH(RestNSA!$C406,RestNSAF!$A$2:$A$251,0))),NA())</f>
        <v>105670.60838773999</v>
      </c>
      <c r="I406" s="25">
        <f>IFERROR(IF(AND(ISERROR($E407),ISERROR(INDEX(RestNSAF!E$2:E$251,MATCH(RestNSA!$C406,RestNSAF!$A$2:$A$251,0)))),$E406,INDEX(RestNSAF!E$2:E$251,MATCH(RestNSA!$C406,RestNSAF!$A$2:$A$251,0))),NA())</f>
        <v>68720.851816110997</v>
      </c>
      <c r="J406" s="25">
        <f>IFERROR(IF(AND(ISERROR($E407),ISERROR(INDEX(RestNSAF!F$2:F$251,MATCH(RestNSA!$C406,RestNSAF!$A$2:$A$251,0)))),$E406,INDEX(RestNSAF!F$2:F$251,MATCH(RestNSA!$C406,RestNSAF!$A$2:$A$251,0))),NA())</f>
        <v>113403.773121871</v>
      </c>
    </row>
    <row r="407" spans="1:10" x14ac:dyDescent="0.25">
      <c r="A407" s="23">
        <f t="shared" si="21"/>
        <v>10</v>
      </c>
      <c r="B407" s="23">
        <f t="shared" si="22"/>
        <v>2025</v>
      </c>
      <c r="C407" s="23">
        <v>406</v>
      </c>
      <c r="D407" s="24">
        <v>45931</v>
      </c>
      <c r="E407" s="25" t="e">
        <f>IF(ISBLANK(table!H407),NA(),table!H407)</f>
        <v>#N/A</v>
      </c>
      <c r="F407" s="26">
        <f>IFERROR(IF(AND(ISERROR($E408),ISERROR(INDEX(RestNSAF!B$2:B$251,MATCH(RestNSA!$C407,RestNSAF!$A$2:$A$251,0)))),$E407,INDEX(RestNSAF!B$2:B$251,MATCH(RestNSA!$C407,RestNSAF!$A$2:$A$251,0))),NA())</f>
        <v>91688.425495158197</v>
      </c>
      <c r="G407" s="25">
        <f>IFERROR(IF(AND(ISERROR($E408),ISERROR(INDEX(RestNSAF!C$2:C$251,MATCH(RestNSA!$C407,RestNSAF!$A$2:$A$251,0)))),$E407,INDEX(RestNSAF!C$2:C$251,MATCH(RestNSA!$C407,RestNSAF!$A$2:$A$251,0))),NA())</f>
        <v>76850.470816596193</v>
      </c>
      <c r="H407" s="25">
        <f>IFERROR(IF(AND(ISERROR($E408),ISERROR(INDEX(RestNSAF!D$2:D$251,MATCH(RestNSA!$C407,RestNSAF!$A$2:$A$251,0)))),$E407,INDEX(RestNSAF!D$2:D$251,MATCH(RestNSA!$C407,RestNSAF!$A$2:$A$251,0))),NA())</f>
        <v>106526.38017372</v>
      </c>
      <c r="I407" s="25">
        <f>IFERROR(IF(AND(ISERROR($E408),ISERROR(INDEX(RestNSAF!E$2:E$251,MATCH(RestNSA!$C407,RestNSAF!$A$2:$A$251,0)))),$E407,INDEX(RestNSAF!E$2:E$251,MATCH(RestNSA!$C407,RestNSAF!$A$2:$A$251,0))),NA())</f>
        <v>68995.732078752</v>
      </c>
      <c r="J407" s="25">
        <f>IFERROR(IF(AND(ISERROR($E408),ISERROR(INDEX(RestNSAF!F$2:F$251,MATCH(RestNSA!$C407,RestNSAF!$A$2:$A$251,0)))),$E407,INDEX(RestNSAF!F$2:F$251,MATCH(RestNSA!$C407,RestNSAF!$A$2:$A$251,0))),NA())</f>
        <v>114381.118911564</v>
      </c>
    </row>
    <row r="408" spans="1:10" x14ac:dyDescent="0.25">
      <c r="A408" s="23">
        <f t="shared" si="21"/>
        <v>11</v>
      </c>
      <c r="B408" s="23">
        <f t="shared" si="22"/>
        <v>2025</v>
      </c>
      <c r="C408" s="23">
        <v>407</v>
      </c>
      <c r="D408" s="24">
        <v>45962</v>
      </c>
      <c r="E408" s="25" t="e">
        <f>IF(ISBLANK(table!H408),NA(),table!H408)</f>
        <v>#N/A</v>
      </c>
      <c r="F408" s="26">
        <f>IFERROR(IF(AND(ISERROR($E409),ISERROR(INDEX(RestNSAF!B$2:B$251,MATCH(RestNSA!$C408,RestNSAF!$A$2:$A$251,0)))),$E408,INDEX(RestNSAF!B$2:B$251,MATCH(RestNSA!$C408,RestNSAF!$A$2:$A$251,0))),NA())</f>
        <v>91424.117148630903</v>
      </c>
      <c r="G408" s="25">
        <f>IFERROR(IF(AND(ISERROR($E409),ISERROR(INDEX(RestNSAF!C$2:C$251,MATCH(RestNSA!$C408,RestNSAF!$A$2:$A$251,0)))),$E408,INDEX(RestNSAF!C$2:C$251,MATCH(RestNSA!$C408,RestNSAF!$A$2:$A$251,0))),NA())</f>
        <v>76362.450880762204</v>
      </c>
      <c r="H408" s="25">
        <f>IFERROR(IF(AND(ISERROR($E409),ISERROR(INDEX(RestNSAF!D$2:D$251,MATCH(RestNSA!$C408,RestNSAF!$A$2:$A$251,0)))),$E408,INDEX(RestNSAF!D$2:D$251,MATCH(RestNSA!$C408,RestNSAF!$A$2:$A$251,0))),NA())</f>
        <v>106485.78341649999</v>
      </c>
      <c r="I408" s="25">
        <f>IFERROR(IF(AND(ISERROR($E409),ISERROR(INDEX(RestNSAF!E$2:E$251,MATCH(RestNSA!$C408,RestNSAF!$A$2:$A$251,0)))),$E408,INDEX(RestNSAF!E$2:E$251,MATCH(RestNSA!$C408,RestNSAF!$A$2:$A$251,0))),NA())</f>
        <v>68389.286381099795</v>
      </c>
      <c r="J408" s="25">
        <f>IFERROR(IF(AND(ISERROR($E409),ISERROR(INDEX(RestNSAF!F$2:F$251,MATCH(RestNSA!$C408,RestNSAF!$A$2:$A$251,0)))),$E408,INDEX(RestNSAF!F$2:F$251,MATCH(RestNSA!$C408,RestNSAF!$A$2:$A$251,0))),NA())</f>
        <v>114458.947916162</v>
      </c>
    </row>
    <row r="409" spans="1:10" x14ac:dyDescent="0.25">
      <c r="A409" s="23">
        <f t="shared" si="21"/>
        <v>12</v>
      </c>
      <c r="B409" s="23">
        <f t="shared" si="22"/>
        <v>2025</v>
      </c>
      <c r="C409" s="23">
        <v>408</v>
      </c>
      <c r="D409" s="24">
        <v>45992</v>
      </c>
      <c r="E409" s="25" t="e">
        <f>IF(ISBLANK(table!H409),NA(),table!H409)</f>
        <v>#N/A</v>
      </c>
      <c r="F409" s="26">
        <f>IFERROR(IF(AND(ISERROR($E410),ISERROR(INDEX(RestNSAF!B$2:B$251,MATCH(RestNSA!$C409,RestNSAF!$A$2:$A$251,0)))),$E409,INDEX(RestNSAF!B$2:B$251,MATCH(RestNSA!$C409,RestNSAF!$A$2:$A$251,0))),NA())</f>
        <v>91958.507410626</v>
      </c>
      <c r="G409" s="25">
        <f>IFERROR(IF(AND(ISERROR($E410),ISERROR(INDEX(RestNSAF!C$2:C$251,MATCH(RestNSA!$C409,RestNSAF!$A$2:$A$251,0)))),$E409,INDEX(RestNSAF!C$2:C$251,MATCH(RestNSA!$C409,RestNSAF!$A$2:$A$251,0))),NA())</f>
        <v>76682.441081987796</v>
      </c>
      <c r="H409" s="25">
        <f>IFERROR(IF(AND(ISERROR($E410),ISERROR(INDEX(RestNSAF!D$2:D$251,MATCH(RestNSA!$C409,RestNSAF!$A$2:$A$251,0)))),$E409,INDEX(RestNSAF!D$2:D$251,MATCH(RestNSA!$C409,RestNSAF!$A$2:$A$251,0))),NA())</f>
        <v>107234.573739264</v>
      </c>
      <c r="I409" s="25">
        <f>IFERROR(IF(AND(ISERROR($E410),ISERROR(INDEX(RestNSAF!E$2:E$251,MATCH(RestNSA!$C409,RestNSAF!$A$2:$A$251,0)))),$E409,INDEX(RestNSAF!E$2:E$251,MATCH(RestNSA!$C409,RestNSAF!$A$2:$A$251,0))),NA())</f>
        <v>68595.780045962805</v>
      </c>
      <c r="J409" s="25">
        <f>IFERROR(IF(AND(ISERROR($E410),ISERROR(INDEX(RestNSAF!F$2:F$251,MATCH(RestNSA!$C409,RestNSAF!$A$2:$A$251,0)))),$E409,INDEX(RestNSAF!F$2:F$251,MATCH(RestNSA!$C409,RestNSAF!$A$2:$A$251,0))),NA())</f>
        <v>115321.23477528901</v>
      </c>
    </row>
    <row r="410" spans="1:10" x14ac:dyDescent="0.25">
      <c r="A410" s="23">
        <f t="shared" si="21"/>
        <v>1</v>
      </c>
      <c r="B410" s="23">
        <f t="shared" si="22"/>
        <v>2026</v>
      </c>
      <c r="C410" s="23">
        <v>409</v>
      </c>
      <c r="D410" s="24">
        <v>46023</v>
      </c>
      <c r="E410" s="25" t="e">
        <f>IF(ISBLANK(table!H410),NA(),table!H410)</f>
        <v>#N/A</v>
      </c>
      <c r="F410" s="26">
        <f>IFERROR(IF(AND(ISERROR($E411),ISERROR(INDEX(RestNSAF!B$2:B$251,MATCH(RestNSA!$C410,RestNSAF!$A$2:$A$251,0)))),$E410,INDEX(RestNSAF!B$2:B$251,MATCH(RestNSA!$C410,RestNSAF!$A$2:$A$251,0))),NA())</f>
        <v>91973.480450662799</v>
      </c>
      <c r="G410" s="25">
        <f>IFERROR(IF(AND(ISERROR($E411),ISERROR(INDEX(RestNSAF!C$2:C$251,MATCH(RestNSA!$C410,RestNSAF!$A$2:$A$251,0)))),$E410,INDEX(RestNSAF!C$2:C$251,MATCH(RestNSA!$C410,RestNSAF!$A$2:$A$251,0))),NA())</f>
        <v>76474.394583966598</v>
      </c>
      <c r="H410" s="25">
        <f>IFERROR(IF(AND(ISERROR($E411),ISERROR(INDEX(RestNSAF!D$2:D$251,MATCH(RestNSA!$C410,RestNSAF!$A$2:$A$251,0)))),$E410,INDEX(RestNSAF!D$2:D$251,MATCH(RestNSA!$C410,RestNSAF!$A$2:$A$251,0))),NA())</f>
        <v>107472.566317359</v>
      </c>
      <c r="I410" s="25">
        <f>IFERROR(IF(AND(ISERROR($E411),ISERROR(INDEX(RestNSAF!E$2:E$251,MATCH(RestNSA!$C410,RestNSAF!$A$2:$A$251,0)))),$E410,INDEX(RestNSAF!E$2:E$251,MATCH(RestNSA!$C410,RestNSAF!$A$2:$A$251,0))),NA())</f>
        <v>68269.674135924899</v>
      </c>
      <c r="J410" s="25">
        <f>IFERROR(IF(AND(ISERROR($E411),ISERROR(INDEX(RestNSAF!F$2:F$251,MATCH(RestNSA!$C410,RestNSAF!$A$2:$A$251,0)))),$E410,INDEX(RestNSAF!F$2:F$251,MATCH(RestNSA!$C410,RestNSAF!$A$2:$A$251,0))),NA())</f>
        <v>115677.286765401</v>
      </c>
    </row>
    <row r="411" spans="1:10" x14ac:dyDescent="0.25">
      <c r="A411" s="23">
        <f t="shared" si="21"/>
        <v>2</v>
      </c>
      <c r="B411" s="23">
        <f t="shared" si="22"/>
        <v>2026</v>
      </c>
      <c r="C411" s="23">
        <v>410</v>
      </c>
      <c r="D411" s="24">
        <v>46054</v>
      </c>
      <c r="E411" s="25" t="e">
        <f>IF(ISBLANK(table!H411),NA(),table!H411)</f>
        <v>#N/A</v>
      </c>
      <c r="F411" s="26">
        <f>IFERROR(IF(AND(ISERROR($E412),ISERROR(INDEX(RestNSAF!B$2:B$251,MATCH(RestNSA!$C411,RestNSAF!$A$2:$A$251,0)))),$E411,INDEX(RestNSAF!B$2:B$251,MATCH(RestNSA!$C411,RestNSAF!$A$2:$A$251,0))),NA())</f>
        <v>92139.635075657396</v>
      </c>
      <c r="G411" s="25">
        <f>IFERROR(IF(AND(ISERROR($E412),ISERROR(INDEX(RestNSAF!C$2:C$251,MATCH(RestNSA!$C411,RestNSAF!$A$2:$A$251,0)))),$E411,INDEX(RestNSAF!C$2:C$251,MATCH(RestNSA!$C411,RestNSAF!$A$2:$A$251,0))),NA())</f>
        <v>76433.898172919697</v>
      </c>
      <c r="H411" s="25">
        <f>IFERROR(IF(AND(ISERROR($E412),ISERROR(INDEX(RestNSAF!D$2:D$251,MATCH(RestNSA!$C411,RestNSAF!$A$2:$A$251,0)))),$E411,INDEX(RestNSAF!D$2:D$251,MATCH(RestNSA!$C411,RestNSAF!$A$2:$A$251,0))),NA())</f>
        <v>107845.37197839499</v>
      </c>
      <c r="I411" s="25">
        <f>IFERROR(IF(AND(ISERROR($E412),ISERROR(INDEX(RestNSAF!E$2:E$251,MATCH(RestNSA!$C411,RestNSAF!$A$2:$A$251,0)))),$E411,INDEX(RestNSAF!E$2:E$251,MATCH(RestNSA!$C411,RestNSAF!$A$2:$A$251,0))),NA())</f>
        <v>68119.783274418005</v>
      </c>
      <c r="J411" s="25">
        <f>IFERROR(IF(AND(ISERROR($E412),ISERROR(INDEX(RestNSAF!F$2:F$251,MATCH(RestNSA!$C411,RestNSAF!$A$2:$A$251,0)))),$E411,INDEX(RestNSAF!F$2:F$251,MATCH(RestNSA!$C411,RestNSAF!$A$2:$A$251,0))),NA())</f>
        <v>116159.486876897</v>
      </c>
    </row>
    <row r="412" spans="1:10" x14ac:dyDescent="0.25">
      <c r="A412" s="23">
        <f t="shared" si="21"/>
        <v>3</v>
      </c>
      <c r="B412" s="23">
        <f t="shared" si="22"/>
        <v>2026</v>
      </c>
      <c r="C412" s="23">
        <v>411</v>
      </c>
      <c r="D412" s="24">
        <v>46082</v>
      </c>
      <c r="E412" s="25" t="e">
        <f>IF(ISBLANK(table!H412),NA(),table!H412)</f>
        <v>#N/A</v>
      </c>
      <c r="F412" s="26">
        <f>IFERROR(IF(AND(ISERROR($E413),ISERROR(INDEX(RestNSAF!B$2:B$251,MATCH(RestNSA!$C412,RestNSAF!$A$2:$A$251,0)))),$E412,INDEX(RestNSAF!B$2:B$251,MATCH(RestNSA!$C412,RestNSAF!$A$2:$A$251,0))),NA())</f>
        <v>92505.591120770405</v>
      </c>
      <c r="G412" s="25">
        <f>IFERROR(IF(AND(ISERROR($E413),ISERROR(INDEX(RestNSAF!C$2:C$251,MATCH(RestNSA!$C412,RestNSAF!$A$2:$A$251,0)))),$E412,INDEX(RestNSAF!C$2:C$251,MATCH(RestNSA!$C412,RestNSAF!$A$2:$A$251,0))),NA())</f>
        <v>76584.648613619604</v>
      </c>
      <c r="H412" s="25">
        <f>IFERROR(IF(AND(ISERROR($E413),ISERROR(INDEX(RestNSAF!D$2:D$251,MATCH(RestNSA!$C412,RestNSAF!$A$2:$A$251,0)))),$E412,INDEX(RestNSAF!D$2:D$251,MATCH(RestNSA!$C412,RestNSAF!$A$2:$A$251,0))),NA())</f>
        <v>108426.533627921</v>
      </c>
      <c r="I412" s="25">
        <f>IFERROR(IF(AND(ISERROR($E413),ISERROR(INDEX(RestNSAF!E$2:E$251,MATCH(RestNSA!$C412,RestNSAF!$A$2:$A$251,0)))),$E412,INDEX(RestNSAF!E$2:E$251,MATCH(RestNSA!$C412,RestNSAF!$A$2:$A$251,0))),NA())</f>
        <v>68156.6107497091</v>
      </c>
      <c r="J412" s="25">
        <f>IFERROR(IF(AND(ISERROR($E413),ISERROR(INDEX(RestNSAF!F$2:F$251,MATCH(RestNSA!$C412,RestNSAF!$A$2:$A$251,0)))),$E412,INDEX(RestNSAF!F$2:F$251,MATCH(RestNSA!$C412,RestNSAF!$A$2:$A$251,0))),NA())</f>
        <v>116854.571491832</v>
      </c>
    </row>
    <row r="413" spans="1:10" x14ac:dyDescent="0.25">
      <c r="A413" s="23">
        <f t="shared" si="21"/>
        <v>4</v>
      </c>
      <c r="B413" s="23">
        <f t="shared" si="22"/>
        <v>2026</v>
      </c>
      <c r="C413" s="23">
        <v>412</v>
      </c>
      <c r="D413" s="24">
        <v>46113</v>
      </c>
      <c r="E413" s="25" t="e">
        <f>IF(ISBLANK(table!H413),NA(),table!H413)</f>
        <v>#N/A</v>
      </c>
      <c r="F413" s="26">
        <f>IFERROR(IF(AND(ISERROR($E414),ISERROR(INDEX(RestNSAF!B$2:B$251,MATCH(RestNSA!$C413,RestNSAF!$A$2:$A$251,0)))),$E413,INDEX(RestNSAF!B$2:B$251,MATCH(RestNSA!$C413,RestNSAF!$A$2:$A$251,0))),NA())</f>
        <v>92423.904212046094</v>
      </c>
      <c r="G413" s="25">
        <f>IFERROR(IF(AND(ISERROR($E414),ISERROR(INDEX(RestNSAF!C$2:C$251,MATCH(RestNSA!$C413,RestNSAF!$A$2:$A$251,0)))),$E413,INDEX(RestNSAF!C$2:C$251,MATCH(RestNSA!$C413,RestNSAF!$A$2:$A$251,0))),NA())</f>
        <v>76297.471546578498</v>
      </c>
      <c r="H413" s="25">
        <f>IFERROR(IF(AND(ISERROR($E414),ISERROR(INDEX(RestNSAF!D$2:D$251,MATCH(RestNSA!$C413,RestNSAF!$A$2:$A$251,0)))),$E413,INDEX(RestNSAF!D$2:D$251,MATCH(RestNSA!$C413,RestNSAF!$A$2:$A$251,0))),NA())</f>
        <v>108550.336877514</v>
      </c>
      <c r="I413" s="25">
        <f>IFERROR(IF(AND(ISERROR($E414),ISERROR(INDEX(RestNSAF!E$2:E$251,MATCH(RestNSA!$C413,RestNSAF!$A$2:$A$251,0)))),$E413,INDEX(RestNSAF!E$2:E$251,MATCH(RestNSA!$C413,RestNSAF!$A$2:$A$251,0))),NA())</f>
        <v>67760.653763754395</v>
      </c>
      <c r="J413" s="25">
        <f>IFERROR(IF(AND(ISERROR($E414),ISERROR(INDEX(RestNSAF!F$2:F$251,MATCH(RestNSA!$C413,RestNSAF!$A$2:$A$251,0)))),$E413,INDEX(RestNSAF!F$2:F$251,MATCH(RestNSA!$C413,RestNSAF!$A$2:$A$251,0))),NA())</f>
        <v>117087.154660338</v>
      </c>
    </row>
    <row r="414" spans="1:10" x14ac:dyDescent="0.25">
      <c r="A414" s="23">
        <f t="shared" si="21"/>
        <v>5</v>
      </c>
      <c r="B414" s="23">
        <f t="shared" si="22"/>
        <v>2026</v>
      </c>
      <c r="C414" s="23">
        <v>413</v>
      </c>
      <c r="D414" s="24">
        <v>46143</v>
      </c>
      <c r="E414" s="25" t="e">
        <f>IF(ISBLANK(table!H414),NA(),table!H414)</f>
        <v>#N/A</v>
      </c>
      <c r="F414" s="26">
        <f>IFERROR(IF(AND(ISERROR($E415),ISERROR(INDEX(RestNSAF!B$2:B$251,MATCH(RestNSA!$C414,RestNSAF!$A$2:$A$251,0)))),$E414,INDEX(RestNSAF!B$2:B$251,MATCH(RestNSA!$C414,RestNSAF!$A$2:$A$251,0))),NA())</f>
        <v>92887.588028496102</v>
      </c>
      <c r="G414" s="25">
        <f>IFERROR(IF(AND(ISERROR($E415),ISERROR(INDEX(RestNSAF!C$2:C$251,MATCH(RestNSA!$C414,RestNSAF!$A$2:$A$251,0)))),$E414,INDEX(RestNSAF!C$2:C$251,MATCH(RestNSA!$C414,RestNSAF!$A$2:$A$251,0))),NA())</f>
        <v>76556.813833471795</v>
      </c>
      <c r="H414" s="25">
        <f>IFERROR(IF(AND(ISERROR($E415),ISERROR(INDEX(RestNSAF!D$2:D$251,MATCH(RestNSA!$C414,RestNSAF!$A$2:$A$251,0)))),$E414,INDEX(RestNSAF!D$2:D$251,MATCH(RestNSA!$C414,RestNSAF!$A$2:$A$251,0))),NA())</f>
        <v>109218.36222352</v>
      </c>
      <c r="I414" s="25">
        <f>IFERROR(IF(AND(ISERROR($E415),ISERROR(INDEX(RestNSAF!E$2:E$251,MATCH(RestNSA!$C414,RestNSAF!$A$2:$A$251,0)))),$E414,INDEX(RestNSAF!E$2:E$251,MATCH(RestNSA!$C414,RestNSAF!$A$2:$A$251,0))),NA())</f>
        <v>67911.824179070405</v>
      </c>
      <c r="J414" s="25">
        <f>IFERROR(IF(AND(ISERROR($E415),ISERROR(INDEX(RestNSAF!F$2:F$251,MATCH(RestNSA!$C414,RestNSAF!$A$2:$A$251,0)))),$E414,INDEX(RestNSAF!F$2:F$251,MATCH(RestNSA!$C414,RestNSAF!$A$2:$A$251,0))),NA())</f>
        <v>117863.351877922</v>
      </c>
    </row>
    <row r="415" spans="1:10" x14ac:dyDescent="0.25">
      <c r="A415" s="23">
        <f t="shared" si="21"/>
        <v>6</v>
      </c>
      <c r="B415" s="23">
        <f t="shared" si="22"/>
        <v>2026</v>
      </c>
      <c r="C415" s="23">
        <v>414</v>
      </c>
      <c r="D415" s="24">
        <v>46174</v>
      </c>
      <c r="E415" s="25" t="e">
        <f>IF(ISBLANK(table!H415),NA(),table!H415)</f>
        <v>#N/A</v>
      </c>
      <c r="F415" s="26">
        <f>IFERROR(IF(AND(ISERROR($E416),ISERROR(INDEX(RestNSAF!B$2:B$251,MATCH(RestNSA!$C415,RestNSAF!$A$2:$A$251,0)))),$E415,INDEX(RestNSAF!B$2:B$251,MATCH(RestNSA!$C415,RestNSAF!$A$2:$A$251,0))),NA())</f>
        <v>92860.354025060893</v>
      </c>
      <c r="G415" s="25">
        <f>IFERROR(IF(AND(ISERROR($E416),ISERROR(INDEX(RestNSAF!C$2:C$251,MATCH(RestNSA!$C415,RestNSAF!$A$2:$A$251,0)))),$E415,INDEX(RestNSAF!C$2:C$251,MATCH(RestNSA!$C415,RestNSAF!$A$2:$A$251,0))),NA())</f>
        <v>76324.374212806404</v>
      </c>
      <c r="H415" s="25">
        <f>IFERROR(IF(AND(ISERROR($E416),ISERROR(INDEX(RestNSAF!D$2:D$251,MATCH(RestNSA!$C415,RestNSAF!$A$2:$A$251,0)))),$E415,INDEX(RestNSAF!D$2:D$251,MATCH(RestNSA!$C415,RestNSAF!$A$2:$A$251,0))),NA())</f>
        <v>109396.333837315</v>
      </c>
      <c r="I415" s="25">
        <f>IFERROR(IF(AND(ISERROR($E416),ISERROR(INDEX(RestNSAF!E$2:E$251,MATCH(RestNSA!$C415,RestNSAF!$A$2:$A$251,0)))),$E415,INDEX(RestNSAF!E$2:E$251,MATCH(RestNSA!$C415,RestNSAF!$A$2:$A$251,0))),NA())</f>
        <v>67570.755266444103</v>
      </c>
      <c r="J415" s="25">
        <f>IFERROR(IF(AND(ISERROR($E416),ISERROR(INDEX(RestNSAF!F$2:F$251,MATCH(RestNSA!$C415,RestNSAF!$A$2:$A$251,0)))),$E415,INDEX(RestNSAF!F$2:F$251,MATCH(RestNSA!$C415,RestNSAF!$A$2:$A$251,0))),NA())</f>
        <v>118149.952783678</v>
      </c>
    </row>
    <row r="416" spans="1:10" x14ac:dyDescent="0.25">
      <c r="A416" s="23">
        <f t="shared" si="21"/>
        <v>7</v>
      </c>
      <c r="B416" s="23">
        <f t="shared" si="22"/>
        <v>2026</v>
      </c>
      <c r="C416" s="23">
        <v>415</v>
      </c>
      <c r="D416" s="24">
        <v>46204</v>
      </c>
      <c r="E416" s="25" t="e">
        <f>IF(ISBLANK(table!H416),NA(),table!H416)</f>
        <v>#N/A</v>
      </c>
      <c r="F416" s="26">
        <f>IFERROR(IF(AND(ISERROR($E417),ISERROR(INDEX(RestNSAF!B$2:B$251,MATCH(RestNSA!$C416,RestNSAF!$A$2:$A$251,0)))),$E416,INDEX(RestNSAF!B$2:B$251,MATCH(RestNSA!$C416,RestNSAF!$A$2:$A$251,0))),NA())</f>
        <v>93154.012395073107</v>
      </c>
      <c r="G416" s="25">
        <f>IFERROR(IF(AND(ISERROR($E417),ISERROR(INDEX(RestNSAF!C$2:C$251,MATCH(RestNSA!$C416,RestNSAF!$A$2:$A$251,0)))),$E416,INDEX(RestNSAF!C$2:C$251,MATCH(RestNSA!$C416,RestNSAF!$A$2:$A$251,0))),NA())</f>
        <v>76421.864715387695</v>
      </c>
      <c r="H416" s="25">
        <f>IFERROR(IF(AND(ISERROR($E417),ISERROR(INDEX(RestNSAF!D$2:D$251,MATCH(RestNSA!$C416,RestNSAF!$A$2:$A$251,0)))),$E416,INDEX(RestNSAF!D$2:D$251,MATCH(RestNSA!$C416,RestNSAF!$A$2:$A$251,0))),NA())</f>
        <v>109886.160074759</v>
      </c>
      <c r="I416" s="25">
        <f>IFERROR(IF(AND(ISERROR($E417),ISERROR(INDEX(RestNSAF!E$2:E$251,MATCH(RestNSA!$C416,RestNSAF!$A$2:$A$251,0)))),$E416,INDEX(RestNSAF!E$2:E$251,MATCH(RestNSA!$C416,RestNSAF!$A$2:$A$251,0))),NA())</f>
        <v>67564.400772810593</v>
      </c>
      <c r="J416" s="25">
        <f>IFERROR(IF(AND(ISERROR($E417),ISERROR(INDEX(RestNSAF!F$2:F$251,MATCH(RestNSA!$C416,RestNSAF!$A$2:$A$251,0)))),$E416,INDEX(RestNSAF!F$2:F$251,MATCH(RestNSA!$C416,RestNSAF!$A$2:$A$251,0))),NA())</f>
        <v>118743.624017336</v>
      </c>
    </row>
    <row r="417" spans="1:10" x14ac:dyDescent="0.25">
      <c r="A417" s="23">
        <f t="shared" si="21"/>
        <v>8</v>
      </c>
      <c r="B417" s="23">
        <f t="shared" si="22"/>
        <v>2026</v>
      </c>
      <c r="C417" s="23">
        <v>416</v>
      </c>
      <c r="D417" s="24">
        <v>46235</v>
      </c>
      <c r="E417" s="25" t="e">
        <f>IF(ISBLANK(table!H417),NA(),table!H417)</f>
        <v>#N/A</v>
      </c>
      <c r="F417" s="26">
        <f>IFERROR(IF(AND(ISERROR($E418),ISERROR(INDEX(RestNSAF!B$2:B$251,MATCH(RestNSA!$C417,RestNSAF!$A$2:$A$251,0)))),$E417,INDEX(RestNSAF!B$2:B$251,MATCH(RestNSA!$C417,RestNSAF!$A$2:$A$251,0))),NA())</f>
        <v>93352.136435906199</v>
      </c>
      <c r="G417" s="25">
        <f>IFERROR(IF(AND(ISERROR($E418),ISERROR(INDEX(RestNSAF!C$2:C$251,MATCH(RestNSA!$C417,RestNSAF!$A$2:$A$251,0)))),$E417,INDEX(RestNSAF!C$2:C$251,MATCH(RestNSA!$C417,RestNSAF!$A$2:$A$251,0))),NA())</f>
        <v>76418.585609039597</v>
      </c>
      <c r="H417" s="25">
        <f>IFERROR(IF(AND(ISERROR($E418),ISERROR(INDEX(RestNSAF!D$2:D$251,MATCH(RestNSA!$C417,RestNSAF!$A$2:$A$251,0)))),$E417,INDEX(RestNSAF!D$2:D$251,MATCH(RestNSA!$C417,RestNSAF!$A$2:$A$251,0))),NA())</f>
        <v>110285.687262773</v>
      </c>
      <c r="I417" s="25">
        <f>IFERROR(IF(AND(ISERROR($E418),ISERROR(INDEX(RestNSAF!E$2:E$251,MATCH(RestNSA!$C417,RestNSAF!$A$2:$A$251,0)))),$E417,INDEX(RestNSAF!E$2:E$251,MATCH(RestNSA!$C417,RestNSAF!$A$2:$A$251,0))),NA())</f>
        <v>67454.505280554906</v>
      </c>
      <c r="J417" s="25">
        <f>IFERROR(IF(AND(ISERROR($E418),ISERROR(INDEX(RestNSAF!F$2:F$251,MATCH(RestNSA!$C417,RestNSAF!$A$2:$A$251,0)))),$E417,INDEX(RestNSAF!F$2:F$251,MATCH(RestNSA!$C417,RestNSAF!$A$2:$A$251,0))),NA())</f>
        <v>119249.767591257</v>
      </c>
    </row>
    <row r="418" spans="1:10" x14ac:dyDescent="0.25">
      <c r="A418" s="23">
        <f t="shared" si="21"/>
        <v>9</v>
      </c>
      <c r="B418" s="23">
        <f t="shared" si="22"/>
        <v>2026</v>
      </c>
      <c r="C418" s="23">
        <v>417</v>
      </c>
      <c r="D418" s="24">
        <v>46266</v>
      </c>
      <c r="E418" s="25" t="e">
        <f>IF(ISBLANK(table!H418),NA(),table!H418)</f>
        <v>#N/A</v>
      </c>
      <c r="F418" s="26">
        <f>IFERROR(IF(AND(ISERROR($E419),ISERROR(INDEX(RestNSAF!B$2:B$251,MATCH(RestNSA!$C418,RestNSAF!$A$2:$A$251,0)))),$E418,INDEX(RestNSAF!B$2:B$251,MATCH(RestNSA!$C418,RestNSAF!$A$2:$A$251,0))),NA())</f>
        <v>93430.236064146098</v>
      </c>
      <c r="G418" s="25">
        <f>IFERROR(IF(AND(ISERROR($E419),ISERROR(INDEX(RestNSAF!C$2:C$251,MATCH(RestNSA!$C418,RestNSAF!$A$2:$A$251,0)))),$E418,INDEX(RestNSAF!C$2:C$251,MATCH(RestNSA!$C418,RestNSAF!$A$2:$A$251,0))),NA())</f>
        <v>76304.091969926303</v>
      </c>
      <c r="H418" s="25">
        <f>IFERROR(IF(AND(ISERROR($E419),ISERROR(INDEX(RestNSAF!D$2:D$251,MATCH(RestNSA!$C418,RestNSAF!$A$2:$A$251,0)))),$E418,INDEX(RestNSAF!D$2:D$251,MATCH(RestNSA!$C418,RestNSAF!$A$2:$A$251,0))),NA())</f>
        <v>110556.380158366</v>
      </c>
      <c r="I418" s="25">
        <f>IFERROR(IF(AND(ISERROR($E419),ISERROR(INDEX(RestNSAF!E$2:E$251,MATCH(RestNSA!$C418,RestNSAF!$A$2:$A$251,0)))),$E418,INDEX(RestNSAF!E$2:E$251,MATCH(RestNSA!$C418,RestNSAF!$A$2:$A$251,0))),NA())</f>
        <v>67238.058924204204</v>
      </c>
      <c r="J418" s="25">
        <f>IFERROR(IF(AND(ISERROR($E419),ISERROR(INDEX(RestNSAF!F$2:F$251,MATCH(RestNSA!$C418,RestNSAF!$A$2:$A$251,0)))),$E418,INDEX(RestNSAF!F$2:F$251,MATCH(RestNSA!$C418,RestNSAF!$A$2:$A$251,0))),NA())</f>
        <v>119622.41320408801</v>
      </c>
    </row>
    <row r="419" spans="1:10" x14ac:dyDescent="0.25">
      <c r="A419" s="23">
        <f t="shared" si="21"/>
        <v>10</v>
      </c>
      <c r="B419" s="23">
        <f t="shared" si="22"/>
        <v>2026</v>
      </c>
      <c r="C419" s="23">
        <v>418</v>
      </c>
      <c r="D419" s="24">
        <v>46296</v>
      </c>
      <c r="E419" s="25" t="e">
        <f>IF(ISBLANK(table!H419),NA(),table!H419)</f>
        <v>#N/A</v>
      </c>
      <c r="F419" s="26">
        <f>IFERROR(IF(AND(ISERROR($E420),ISERROR(INDEX(RestNSAF!B$2:B$251,MATCH(RestNSA!$C419,RestNSAF!$A$2:$A$251,0)))),$E419,INDEX(RestNSAF!B$2:B$251,MATCH(RestNSA!$C419,RestNSAF!$A$2:$A$251,0))),NA())</f>
        <v>93781.250935663396</v>
      </c>
      <c r="G419" s="25">
        <f>IFERROR(IF(AND(ISERROR($E420),ISERROR(INDEX(RestNSAF!C$2:C$251,MATCH(RestNSA!$C419,RestNSAF!$A$2:$A$251,0)))),$E419,INDEX(RestNSAF!C$2:C$251,MATCH(RestNSA!$C419,RestNSAF!$A$2:$A$251,0))),NA())</f>
        <v>76460.732640532093</v>
      </c>
      <c r="H419" s="25">
        <f>IFERROR(IF(AND(ISERROR($E420),ISERROR(INDEX(RestNSAF!D$2:D$251,MATCH(RestNSA!$C419,RestNSAF!$A$2:$A$251,0)))),$E419,INDEX(RestNSAF!D$2:D$251,MATCH(RestNSA!$C419,RestNSAF!$A$2:$A$251,0))),NA())</f>
        <v>111101.76923079501</v>
      </c>
      <c r="I419" s="25">
        <f>IFERROR(IF(AND(ISERROR($E420),ISERROR(INDEX(RestNSAF!E$2:E$251,MATCH(RestNSA!$C419,RestNSAF!$A$2:$A$251,0)))),$E419,INDEX(RestNSAF!E$2:E$251,MATCH(RestNSA!$C419,RestNSAF!$A$2:$A$251,0))),NA())</f>
        <v>67291.804108294993</v>
      </c>
      <c r="J419" s="25">
        <f>IFERROR(IF(AND(ISERROR($E420),ISERROR(INDEX(RestNSAF!F$2:F$251,MATCH(RestNSA!$C419,RestNSAF!$A$2:$A$251,0)))),$E419,INDEX(RestNSAF!F$2:F$251,MATCH(RestNSA!$C419,RestNSAF!$A$2:$A$251,0))),NA())</f>
        <v>120270.697763032</v>
      </c>
    </row>
    <row r="420" spans="1:10" x14ac:dyDescent="0.25">
      <c r="A420" s="23">
        <f t="shared" si="21"/>
        <v>11</v>
      </c>
      <c r="B420" s="23">
        <f t="shared" si="22"/>
        <v>2026</v>
      </c>
      <c r="C420" s="23">
        <v>419</v>
      </c>
      <c r="D420" s="24">
        <v>46327</v>
      </c>
      <c r="E420" s="25" t="e">
        <f>IF(ISBLANK(table!H420),NA(),table!H420)</f>
        <v>#N/A</v>
      </c>
      <c r="F420" s="26">
        <f>IFERROR(IF(AND(ISERROR($E421),ISERROR(INDEX(RestNSAF!B$2:B$251,MATCH(RestNSA!$C420,RestNSAF!$A$2:$A$251,0)))),$E420,INDEX(RestNSAF!B$2:B$251,MATCH(RestNSA!$C420,RestNSAF!$A$2:$A$251,0))),NA())</f>
        <v>93798.248862574794</v>
      </c>
      <c r="G420" s="25">
        <f>IFERROR(IF(AND(ISERROR($E421),ISERROR(INDEX(RestNSAF!C$2:C$251,MATCH(RestNSA!$C420,RestNSAF!$A$2:$A$251,0)))),$E420,INDEX(RestNSAF!C$2:C$251,MATCH(RestNSA!$C420,RestNSAF!$A$2:$A$251,0))),NA())</f>
        <v>76286.377401989594</v>
      </c>
      <c r="H420" s="25">
        <f>IFERROR(IF(AND(ISERROR($E421),ISERROR(INDEX(RestNSAF!D$2:D$251,MATCH(RestNSA!$C420,RestNSAF!$A$2:$A$251,0)))),$E420,INDEX(RestNSAF!D$2:D$251,MATCH(RestNSA!$C420,RestNSAF!$A$2:$A$251,0))),NA())</f>
        <v>111310.12032315999</v>
      </c>
      <c r="I420" s="25">
        <f>IFERROR(IF(AND(ISERROR($E421),ISERROR(INDEX(RestNSAF!E$2:E$251,MATCH(RestNSA!$C420,RestNSAF!$A$2:$A$251,0)))),$E420,INDEX(RestNSAF!E$2:E$251,MATCH(RestNSA!$C420,RestNSAF!$A$2:$A$251,0))),NA())</f>
        <v>67016.152622806097</v>
      </c>
      <c r="J420" s="25">
        <f>IFERROR(IF(AND(ISERROR($E421),ISERROR(INDEX(RestNSAF!F$2:F$251,MATCH(RestNSA!$C420,RestNSAF!$A$2:$A$251,0)))),$E420,INDEX(RestNSAF!F$2:F$251,MATCH(RestNSA!$C420,RestNSAF!$A$2:$A$251,0))),NA())</f>
        <v>120580.345102343</v>
      </c>
    </row>
    <row r="421" spans="1:10" x14ac:dyDescent="0.25">
      <c r="A421" s="23">
        <f t="shared" si="21"/>
        <v>12</v>
      </c>
      <c r="B421" s="23">
        <f t="shared" si="22"/>
        <v>2026</v>
      </c>
      <c r="C421" s="23">
        <v>420</v>
      </c>
      <c r="D421" s="24">
        <v>46357</v>
      </c>
      <c r="E421" s="25" t="e">
        <f>IF(ISBLANK(table!H421),NA(),table!H421)</f>
        <v>#N/A</v>
      </c>
      <c r="F421" s="26">
        <f>IFERROR(IF(AND(ISERROR($E422),ISERROR(INDEX(RestNSAF!B$2:B$251,MATCH(RestNSA!$C421,RestNSAF!$A$2:$A$251,0)))),$E421,INDEX(RestNSAF!B$2:B$251,MATCH(RestNSA!$C421,RestNSAF!$A$2:$A$251,0))),NA())</f>
        <v>94116.973434189495</v>
      </c>
      <c r="G421" s="25">
        <f>IFERROR(IF(AND(ISERROR($E422),ISERROR(INDEX(RestNSAF!C$2:C$251,MATCH(RestNSA!$C421,RestNSAF!$A$2:$A$251,0)))),$E421,INDEX(RestNSAF!C$2:C$251,MATCH(RestNSA!$C421,RestNSAF!$A$2:$A$251,0))),NA())</f>
        <v>76417.7190853629</v>
      </c>
      <c r="H421" s="25">
        <f>IFERROR(IF(AND(ISERROR($E422),ISERROR(INDEX(RestNSAF!D$2:D$251,MATCH(RestNSA!$C421,RestNSAF!$A$2:$A$251,0)))),$E421,INDEX(RestNSAF!D$2:D$251,MATCH(RestNSA!$C421,RestNSAF!$A$2:$A$251,0))),NA())</f>
        <v>111816.227783016</v>
      </c>
      <c r="I421" s="25">
        <f>IFERROR(IF(AND(ISERROR($E422),ISERROR(INDEX(RestNSAF!E$2:E$251,MATCH(RestNSA!$C421,RestNSAF!$A$2:$A$251,0)))),$E421,INDEX(RestNSAF!E$2:E$251,MATCH(RestNSA!$C421,RestNSAF!$A$2:$A$251,0))),NA())</f>
        <v>67048.2997970328</v>
      </c>
      <c r="J421" s="25">
        <f>IFERROR(IF(AND(ISERROR($E422),ISERROR(INDEX(RestNSAF!F$2:F$251,MATCH(RestNSA!$C421,RestNSAF!$A$2:$A$251,0)))),$E421,INDEX(RestNSAF!F$2:F$251,MATCH(RestNSA!$C421,RestNSAF!$A$2:$A$251,0))),NA())</f>
        <v>121185.647071346</v>
      </c>
    </row>
    <row r="422" spans="1:10" x14ac:dyDescent="0.25">
      <c r="A422" s="23">
        <f t="shared" si="21"/>
        <v>1</v>
      </c>
      <c r="B422" s="23">
        <f t="shared" si="22"/>
        <v>2027</v>
      </c>
      <c r="C422" s="23">
        <v>421</v>
      </c>
      <c r="D422" s="24">
        <v>46388</v>
      </c>
      <c r="E422" s="25" t="e">
        <f>IF(ISBLANK(table!H422),NA(),table!H422)</f>
        <v>#N/A</v>
      </c>
      <c r="F422" s="26">
        <f>IFERROR(IF(AND(ISERROR($E423),ISERROR(INDEX(RestNSAF!B$2:B$251,MATCH(RestNSA!$C422,RestNSAF!$A$2:$A$251,0)))),$E422,INDEX(RestNSAF!B$2:B$251,MATCH(RestNSA!$C422,RestNSAF!$A$2:$A$251,0))),NA())</f>
        <v>94237.471526465393</v>
      </c>
      <c r="G422" s="25">
        <f>IFERROR(IF(AND(ISERROR($E423),ISERROR(INDEX(RestNSAF!C$2:C$251,MATCH(RestNSA!$C422,RestNSAF!$A$2:$A$251,0)))),$E422,INDEX(RestNSAF!C$2:C$251,MATCH(RestNSA!$C422,RestNSAF!$A$2:$A$251,0))),NA())</f>
        <v>76349.065648277203</v>
      </c>
      <c r="H422" s="25">
        <f>IFERROR(IF(AND(ISERROR($E423),ISERROR(INDEX(RestNSAF!D$2:D$251,MATCH(RestNSA!$C422,RestNSAF!$A$2:$A$251,0)))),$E422,INDEX(RestNSAF!D$2:D$251,MATCH(RestNSA!$C422,RestNSAF!$A$2:$A$251,0))),NA())</f>
        <v>112125.87740465401</v>
      </c>
      <c r="I422" s="25">
        <f>IFERROR(IF(AND(ISERROR($E423),ISERROR(INDEX(RestNSAF!E$2:E$251,MATCH(RestNSA!$C422,RestNSAF!$A$2:$A$251,0)))),$E422,INDEX(RestNSAF!E$2:E$251,MATCH(RestNSA!$C422,RestNSAF!$A$2:$A$251,0))),NA())</f>
        <v>66879.515588746799</v>
      </c>
      <c r="J422" s="25">
        <f>IFERROR(IF(AND(ISERROR($E423),ISERROR(INDEX(RestNSAF!F$2:F$251,MATCH(RestNSA!$C422,RestNSAF!$A$2:$A$251,0)))),$E422,INDEX(RestNSAF!F$2:F$251,MATCH(RestNSA!$C422,RestNSAF!$A$2:$A$251,0))),NA())</f>
        <v>121595.427464184</v>
      </c>
    </row>
    <row r="423" spans="1:10" x14ac:dyDescent="0.25">
      <c r="A423" s="23">
        <f t="shared" si="21"/>
        <v>2</v>
      </c>
      <c r="B423" s="23">
        <f t="shared" si="22"/>
        <v>2027</v>
      </c>
      <c r="C423" s="23">
        <v>422</v>
      </c>
      <c r="D423" s="24">
        <v>46419</v>
      </c>
      <c r="E423" s="25" t="e">
        <f>IF(ISBLANK(table!H423),NA(),table!H423)</f>
        <v>#N/A</v>
      </c>
      <c r="F423" s="26">
        <f>IFERROR(IF(AND(ISERROR($E424),ISERROR(INDEX(RestNSAF!B$2:B$251,MATCH(RestNSA!$C423,RestNSAF!$A$2:$A$251,0)))),$E423,INDEX(RestNSAF!B$2:B$251,MATCH(RestNSA!$C423,RestNSAF!$A$2:$A$251,0))),NA())</f>
        <v>94418.284937263903</v>
      </c>
      <c r="G423" s="25">
        <f>IFERROR(IF(AND(ISERROR($E424),ISERROR(INDEX(RestNSAF!C$2:C$251,MATCH(RestNSA!$C423,RestNSAF!$A$2:$A$251,0)))),$E423,INDEX(RestNSAF!C$2:C$251,MATCH(RestNSA!$C423,RestNSAF!$A$2:$A$251,0))),NA())</f>
        <v>76347.016801988197</v>
      </c>
      <c r="H423" s="25">
        <f>IFERROR(IF(AND(ISERROR($E424),ISERROR(INDEX(RestNSAF!D$2:D$251,MATCH(RestNSA!$C423,RestNSAF!$A$2:$A$251,0)))),$E423,INDEX(RestNSAF!D$2:D$251,MATCH(RestNSA!$C423,RestNSAF!$A$2:$A$251,0))),NA())</f>
        <v>112489.55307254</v>
      </c>
      <c r="I423" s="25">
        <f>IFERROR(IF(AND(ISERROR($E424),ISERROR(INDEX(RestNSAF!E$2:E$251,MATCH(RestNSA!$C423,RestNSAF!$A$2:$A$251,0)))),$E423,INDEX(RestNSAF!E$2:E$251,MATCH(RestNSA!$C423,RestNSAF!$A$2:$A$251,0))),NA())</f>
        <v>66780.665310889206</v>
      </c>
      <c r="J423" s="25">
        <f>IFERROR(IF(AND(ISERROR($E424),ISERROR(INDEX(RestNSAF!F$2:F$251,MATCH(RestNSA!$C423,RestNSAF!$A$2:$A$251,0)))),$E423,INDEX(RestNSAF!F$2:F$251,MATCH(RestNSA!$C423,RestNSAF!$A$2:$A$251,0))),NA())</f>
        <v>122055.90456363899</v>
      </c>
    </row>
    <row r="424" spans="1:10" x14ac:dyDescent="0.25">
      <c r="A424" s="23">
        <f t="shared" si="21"/>
        <v>3</v>
      </c>
      <c r="B424" s="23">
        <f t="shared" si="22"/>
        <v>2027</v>
      </c>
      <c r="C424" s="23">
        <v>423</v>
      </c>
      <c r="D424" s="24">
        <v>46447</v>
      </c>
      <c r="E424" s="25" t="e">
        <f>IF(ISBLANK(table!H424),NA(),table!H424)</f>
        <v>#N/A</v>
      </c>
      <c r="F424" s="26">
        <f>IFERROR(IF(AND(ISERROR($E425),ISERROR(INDEX(RestNSAF!B$2:B$251,MATCH(RestNSA!$C424,RestNSAF!$A$2:$A$251,0)))),$E424,INDEX(RestNSAF!B$2:B$251,MATCH(RestNSA!$C424,RestNSAF!$A$2:$A$251,0))),NA())</f>
        <v>94671.164198320505</v>
      </c>
      <c r="G424" s="25">
        <f>IFERROR(IF(AND(ISERROR($E425),ISERROR(INDEX(RestNSAF!C$2:C$251,MATCH(RestNSA!$C424,RestNSAF!$A$2:$A$251,0)))),$E424,INDEX(RestNSAF!C$2:C$251,MATCH(RestNSA!$C424,RestNSAF!$A$2:$A$251,0))),NA())</f>
        <v>76415.155526428702</v>
      </c>
      <c r="H424" s="25">
        <f>IFERROR(IF(AND(ISERROR($E425),ISERROR(INDEX(RestNSAF!D$2:D$251,MATCH(RestNSA!$C424,RestNSAF!$A$2:$A$251,0)))),$E424,INDEX(RestNSAF!D$2:D$251,MATCH(RestNSA!$C424,RestNSAF!$A$2:$A$251,0))),NA())</f>
        <v>112927.172870212</v>
      </c>
      <c r="I424" s="25">
        <f>IFERROR(IF(AND(ISERROR($E425),ISERROR(INDEX(RestNSAF!E$2:E$251,MATCH(RestNSA!$C424,RestNSAF!$A$2:$A$251,0)))),$E424,INDEX(RestNSAF!E$2:E$251,MATCH(RestNSA!$C424,RestNSAF!$A$2:$A$251,0))),NA())</f>
        <v>66751.008302639806</v>
      </c>
      <c r="J424" s="25">
        <f>IFERROR(IF(AND(ISERROR($E425),ISERROR(INDEX(RestNSAF!F$2:F$251,MATCH(RestNSA!$C424,RestNSAF!$A$2:$A$251,0)))),$E424,INDEX(RestNSAF!F$2:F$251,MATCH(RestNSA!$C424,RestNSAF!$A$2:$A$251,0))),NA())</f>
        <v>122591.320094001</v>
      </c>
    </row>
    <row r="425" spans="1:10" x14ac:dyDescent="0.25">
      <c r="A425" s="23">
        <f t="shared" si="21"/>
        <v>4</v>
      </c>
      <c r="B425" s="23">
        <f t="shared" si="22"/>
        <v>2027</v>
      </c>
      <c r="C425" s="23">
        <v>424</v>
      </c>
      <c r="D425" s="24">
        <v>46478</v>
      </c>
      <c r="E425" s="25" t="e">
        <f>IF(ISBLANK(table!H425),NA(),table!H425)</f>
        <v>#N/A</v>
      </c>
      <c r="F425" s="26">
        <f>IFERROR(IF(AND(ISERROR($E426),ISERROR(INDEX(RestNSAF!B$2:B$251,MATCH(RestNSA!$C425,RestNSAF!$A$2:$A$251,0)))),$E425,INDEX(RestNSAF!B$2:B$251,MATCH(RestNSA!$C425,RestNSAF!$A$2:$A$251,0))),NA())</f>
        <v>94757.668067026403</v>
      </c>
      <c r="G425" s="25">
        <f>IFERROR(IF(AND(ISERROR($E426),ISERROR(INDEX(RestNSAF!C$2:C$251,MATCH(RestNSA!$C425,RestNSAF!$A$2:$A$251,0)))),$E425,INDEX(RestNSAF!C$2:C$251,MATCH(RestNSA!$C425,RestNSAF!$A$2:$A$251,0))),NA())</f>
        <v>76321.055421803598</v>
      </c>
      <c r="H425" s="25">
        <f>IFERROR(IF(AND(ISERROR($E426),ISERROR(INDEX(RestNSAF!D$2:D$251,MATCH(RestNSA!$C425,RestNSAF!$A$2:$A$251,0)))),$E425,INDEX(RestNSAF!D$2:D$251,MATCH(RestNSA!$C425,RestNSAF!$A$2:$A$251,0))),NA())</f>
        <v>113194.280712249</v>
      </c>
      <c r="I425" s="25">
        <f>IFERROR(IF(AND(ISERROR($E426),ISERROR(INDEX(RestNSAF!E$2:E$251,MATCH(RestNSA!$C425,RestNSAF!$A$2:$A$251,0)))),$E425,INDEX(RestNSAF!E$2:E$251,MATCH(RestNSA!$C425,RestNSAF!$A$2:$A$251,0))),NA())</f>
        <v>66561.302229654495</v>
      </c>
      <c r="J425" s="25">
        <f>IFERROR(IF(AND(ISERROR($E426),ISERROR(INDEX(RestNSAF!F$2:F$251,MATCH(RestNSA!$C425,RestNSAF!$A$2:$A$251,0)))),$E425,INDEX(RestNSAF!F$2:F$251,MATCH(RestNSA!$C425,RestNSAF!$A$2:$A$251,0))),NA())</f>
        <v>122954.03390439801</v>
      </c>
    </row>
    <row r="426" spans="1:10" x14ac:dyDescent="0.25">
      <c r="A426" s="23">
        <f t="shared" si="21"/>
        <v>5</v>
      </c>
      <c r="B426" s="23">
        <f t="shared" si="22"/>
        <v>2027</v>
      </c>
      <c r="C426" s="23">
        <v>425</v>
      </c>
      <c r="D426" s="24">
        <v>46508</v>
      </c>
      <c r="E426" s="25" t="e">
        <f>IF(ISBLANK(table!H426),NA(),table!H426)</f>
        <v>#N/A</v>
      </c>
      <c r="F426" s="26">
        <f>IFERROR(IF(AND(ISERROR($E427),ISERROR(INDEX(RestNSAF!B$2:B$251,MATCH(RestNSA!$C426,RestNSAF!$A$2:$A$251,0)))),$E426,INDEX(RestNSAF!B$2:B$251,MATCH(RestNSA!$C426,RestNSAF!$A$2:$A$251,0))),NA())</f>
        <v>95048.734145561495</v>
      </c>
      <c r="G426" s="25">
        <f>IFERROR(IF(AND(ISERROR($E427),ISERROR(INDEX(RestNSAF!C$2:C$251,MATCH(RestNSA!$C426,RestNSAF!$A$2:$A$251,0)))),$E426,INDEX(RestNSAF!C$2:C$251,MATCH(RestNSA!$C426,RestNSAF!$A$2:$A$251,0))),NA())</f>
        <v>76432.751355289394</v>
      </c>
      <c r="H426" s="25">
        <f>IFERROR(IF(AND(ISERROR($E427),ISERROR(INDEX(RestNSAF!D$2:D$251,MATCH(RestNSA!$C426,RestNSAF!$A$2:$A$251,0)))),$E426,INDEX(RestNSAF!D$2:D$251,MATCH(RestNSA!$C426,RestNSAF!$A$2:$A$251,0))),NA())</f>
        <v>113664.716935834</v>
      </c>
      <c r="I426" s="25">
        <f>IFERROR(IF(AND(ISERROR($E427),ISERROR(INDEX(RestNSAF!E$2:E$251,MATCH(RestNSA!$C426,RestNSAF!$A$2:$A$251,0)))),$E426,INDEX(RestNSAF!E$2:E$251,MATCH(RestNSA!$C426,RestNSAF!$A$2:$A$251,0))),NA())</f>
        <v>66578.045344018305</v>
      </c>
      <c r="J426" s="25">
        <f>IFERROR(IF(AND(ISERROR($E427),ISERROR(INDEX(RestNSAF!F$2:F$251,MATCH(RestNSA!$C426,RestNSAF!$A$2:$A$251,0)))),$E426,INDEX(RestNSAF!F$2:F$251,MATCH(RestNSA!$C426,RestNSAF!$A$2:$A$251,0))),NA())</f>
        <v>123519.42294710501</v>
      </c>
    </row>
    <row r="427" spans="1:10" x14ac:dyDescent="0.25">
      <c r="A427" s="23">
        <f t="shared" si="21"/>
        <v>6</v>
      </c>
      <c r="B427" s="23">
        <f t="shared" si="22"/>
        <v>2027</v>
      </c>
      <c r="C427" s="23">
        <v>426</v>
      </c>
      <c r="D427" s="24">
        <v>46539</v>
      </c>
      <c r="E427" s="25" t="e">
        <f>IF(ISBLANK(table!H427),NA(),table!H427)</f>
        <v>#N/A</v>
      </c>
      <c r="F427" s="26">
        <f>IFERROR(IF(AND(ISERROR($E428),ISERROR(INDEX(RestNSAF!B$2:B$251,MATCH(RestNSA!$C427,RestNSAF!$A$2:$A$251,0)))),$E427,INDEX(RestNSAF!B$2:B$251,MATCH(RestNSA!$C427,RestNSAF!$A$2:$A$251,0))),NA())</f>
        <v>95154.362523156902</v>
      </c>
      <c r="G427" s="25">
        <f>IFERROR(IF(AND(ISERROR($E428),ISERROR(INDEX(RestNSAF!C$2:C$251,MATCH(RestNSA!$C427,RestNSAF!$A$2:$A$251,0)))),$E427,INDEX(RestNSAF!C$2:C$251,MATCH(RestNSA!$C427,RestNSAF!$A$2:$A$251,0))),NA())</f>
        <v>76359.638533188598</v>
      </c>
      <c r="H427" s="25">
        <f>IFERROR(IF(AND(ISERROR($E428),ISERROR(INDEX(RestNSAF!D$2:D$251,MATCH(RestNSA!$C427,RestNSAF!$A$2:$A$251,0)))),$E427,INDEX(RestNSAF!D$2:D$251,MATCH(RestNSA!$C427,RestNSAF!$A$2:$A$251,0))),NA())</f>
        <v>113949.086513125</v>
      </c>
      <c r="I427" s="25">
        <f>IFERROR(IF(AND(ISERROR($E428),ISERROR(INDEX(RestNSAF!E$2:E$251,MATCH(RestNSA!$C427,RestNSAF!$A$2:$A$251,0)))),$E427,INDEX(RestNSAF!E$2:E$251,MATCH(RestNSA!$C427,RestNSAF!$A$2:$A$251,0))),NA())</f>
        <v>66410.312646354098</v>
      </c>
      <c r="J427" s="25">
        <f>IFERROR(IF(AND(ISERROR($E428),ISERROR(INDEX(RestNSAF!F$2:F$251,MATCH(RestNSA!$C427,RestNSAF!$A$2:$A$251,0)))),$E427,INDEX(RestNSAF!F$2:F$251,MATCH(RestNSA!$C427,RestNSAF!$A$2:$A$251,0))),NA())</f>
        <v>123898.41239996</v>
      </c>
    </row>
    <row r="428" spans="1:10" x14ac:dyDescent="0.25">
      <c r="A428" s="23">
        <f t="shared" si="21"/>
        <v>7</v>
      </c>
      <c r="B428" s="23">
        <f t="shared" si="22"/>
        <v>2027</v>
      </c>
      <c r="C428" s="23">
        <v>427</v>
      </c>
      <c r="D428" s="24">
        <v>46569</v>
      </c>
      <c r="E428" s="25" t="e">
        <f>IF(ISBLANK(table!H428),NA(),table!H428)</f>
        <v>#N/A</v>
      </c>
      <c r="F428" s="26">
        <f>IFERROR(IF(AND(ISERROR($E429),ISERROR(INDEX(RestNSAF!B$2:B$251,MATCH(RestNSA!$C428,RestNSAF!$A$2:$A$251,0)))),$E428,INDEX(RestNSAF!B$2:B$251,MATCH(RestNSA!$C428,RestNSAF!$A$2:$A$251,0))),NA())</f>
        <v>95382.430970048794</v>
      </c>
      <c r="G428" s="25">
        <f>IFERROR(IF(AND(ISERROR($E429),ISERROR(INDEX(RestNSAF!C$2:C$251,MATCH(RestNSA!$C428,RestNSAF!$A$2:$A$251,0)))),$E428,INDEX(RestNSAF!C$2:C$251,MATCH(RestNSA!$C428,RestNSAF!$A$2:$A$251,0))),NA())</f>
        <v>76412.793427551107</v>
      </c>
      <c r="H428" s="25">
        <f>IFERROR(IF(AND(ISERROR($E429),ISERROR(INDEX(RestNSAF!D$2:D$251,MATCH(RestNSA!$C428,RestNSAF!$A$2:$A$251,0)))),$E428,INDEX(RestNSAF!D$2:D$251,MATCH(RestNSA!$C428,RestNSAF!$A$2:$A$251,0))),NA())</f>
        <v>114352.068512546</v>
      </c>
      <c r="I428" s="25">
        <f>IFERROR(IF(AND(ISERROR($E429),ISERROR(INDEX(RestNSAF!E$2:E$251,MATCH(RestNSA!$C428,RestNSAF!$A$2:$A$251,0)))),$E428,INDEX(RestNSAF!E$2:E$251,MATCH(RestNSA!$C428,RestNSAF!$A$2:$A$251,0))),NA())</f>
        <v>66370.873899167593</v>
      </c>
      <c r="J428" s="25">
        <f>IFERROR(IF(AND(ISERROR($E429),ISERROR(INDEX(RestNSAF!F$2:F$251,MATCH(RestNSA!$C428,RestNSAF!$A$2:$A$251,0)))),$E428,INDEX(RestNSAF!F$2:F$251,MATCH(RestNSA!$C428,RestNSAF!$A$2:$A$251,0))),NA())</f>
        <v>124393.98804092999</v>
      </c>
    </row>
    <row r="429" spans="1:10" x14ac:dyDescent="0.25">
      <c r="A429" s="23">
        <f t="shared" si="21"/>
        <v>8</v>
      </c>
      <c r="B429" s="23">
        <f t="shared" si="22"/>
        <v>2027</v>
      </c>
      <c r="C429" s="23">
        <v>428</v>
      </c>
      <c r="D429" s="24">
        <v>46600</v>
      </c>
      <c r="E429" s="25" t="e">
        <f>IF(ISBLANK(table!H429),NA(),table!H429)</f>
        <v>#N/A</v>
      </c>
      <c r="F429" s="26">
        <f>IFERROR(IF(AND(ISERROR($E430),ISERROR(INDEX(RestNSAF!B$2:B$251,MATCH(RestNSA!$C429,RestNSAF!$A$2:$A$251,0)))),$E429,INDEX(RestNSAF!B$2:B$251,MATCH(RestNSA!$C429,RestNSAF!$A$2:$A$251,0))),NA())</f>
        <v>95572.452031288703</v>
      </c>
      <c r="G429" s="25">
        <f>IFERROR(IF(AND(ISERROR($E430),ISERROR(INDEX(RestNSAF!C$2:C$251,MATCH(RestNSA!$C429,RestNSAF!$A$2:$A$251,0)))),$E429,INDEX(RestNSAF!C$2:C$251,MATCH(RestNSA!$C429,RestNSAF!$A$2:$A$251,0))),NA())</f>
        <v>76427.006003615199</v>
      </c>
      <c r="H429" s="25">
        <f>IFERROR(IF(AND(ISERROR($E430),ISERROR(INDEX(RestNSAF!D$2:D$251,MATCH(RestNSA!$C429,RestNSAF!$A$2:$A$251,0)))),$E429,INDEX(RestNSAF!D$2:D$251,MATCH(RestNSA!$C429,RestNSAF!$A$2:$A$251,0))),NA())</f>
        <v>114717.898058962</v>
      </c>
      <c r="I429" s="25">
        <f>IFERROR(IF(AND(ISERROR($E430),ISERROR(INDEX(RestNSAF!E$2:E$251,MATCH(RestNSA!$C429,RestNSAF!$A$2:$A$251,0)))),$E429,INDEX(RestNSAF!E$2:E$251,MATCH(RestNSA!$C429,RestNSAF!$A$2:$A$251,0))),NA())</f>
        <v>66292.019084956701</v>
      </c>
      <c r="J429" s="25">
        <f>IFERROR(IF(AND(ISERROR($E430),ISERROR(INDEX(RestNSAF!F$2:F$251,MATCH(RestNSA!$C429,RestNSAF!$A$2:$A$251,0)))),$E429,INDEX(RestNSAF!F$2:F$251,MATCH(RestNSA!$C429,RestNSAF!$A$2:$A$251,0))),NA())</f>
        <v>124852.884977621</v>
      </c>
    </row>
    <row r="430" spans="1:10" x14ac:dyDescent="0.25">
      <c r="A430" s="23">
        <f t="shared" si="21"/>
        <v>9</v>
      </c>
      <c r="B430" s="23">
        <f t="shared" si="22"/>
        <v>2027</v>
      </c>
      <c r="C430" s="23">
        <v>429</v>
      </c>
      <c r="D430" s="24">
        <v>46631</v>
      </c>
      <c r="E430" s="25" t="e">
        <f>IF(ISBLANK(table!H430),NA(),table!H430)</f>
        <v>#N/A</v>
      </c>
      <c r="F430" s="26">
        <f>IFERROR(IF(AND(ISERROR($E431),ISERROR(INDEX(RestNSAF!B$2:B$251,MATCH(RestNSA!$C430,RestNSAF!$A$2:$A$251,0)))),$E430,INDEX(RestNSAF!B$2:B$251,MATCH(RestNSA!$C430,RestNSAF!$A$2:$A$251,0))),NA())</f>
        <v>95719.224822287797</v>
      </c>
      <c r="G430" s="25">
        <f>IFERROR(IF(AND(ISERROR($E431),ISERROR(INDEX(RestNSAF!C$2:C$251,MATCH(RestNSA!$C430,RestNSAF!$A$2:$A$251,0)))),$E430,INDEX(RestNSAF!C$2:C$251,MATCH(RestNSA!$C430,RestNSAF!$A$2:$A$251,0))),NA())</f>
        <v>76401.728403386296</v>
      </c>
      <c r="H430" s="25">
        <f>IFERROR(IF(AND(ISERROR($E431),ISERROR(INDEX(RestNSAF!D$2:D$251,MATCH(RestNSA!$C430,RestNSAF!$A$2:$A$251,0)))),$E430,INDEX(RestNSAF!D$2:D$251,MATCH(RestNSA!$C430,RestNSAF!$A$2:$A$251,0))),NA())</f>
        <v>115036.72124118901</v>
      </c>
      <c r="I430" s="25">
        <f>IFERROR(IF(AND(ISERROR($E431),ISERROR(INDEX(RestNSAF!E$2:E$251,MATCH(RestNSA!$C430,RestNSAF!$A$2:$A$251,0)))),$E430,INDEX(RestNSAF!E$2:E$251,MATCH(RestNSA!$C430,RestNSAF!$A$2:$A$251,0))),NA())</f>
        <v>66175.663509217295</v>
      </c>
      <c r="J430" s="25">
        <f>IFERROR(IF(AND(ISERROR($E431),ISERROR(INDEX(RestNSAF!F$2:F$251,MATCH(RestNSA!$C430,RestNSAF!$A$2:$A$251,0)))),$E430,INDEX(RestNSAF!F$2:F$251,MATCH(RestNSA!$C430,RestNSAF!$A$2:$A$251,0))),NA())</f>
        <v>125262.78613535799</v>
      </c>
    </row>
    <row r="431" spans="1:10" x14ac:dyDescent="0.25">
      <c r="A431" s="23">
        <f t="shared" si="21"/>
        <v>10</v>
      </c>
      <c r="B431" s="23">
        <f t="shared" si="22"/>
        <v>2027</v>
      </c>
      <c r="C431" s="23">
        <v>430</v>
      </c>
      <c r="D431" s="24">
        <v>46661</v>
      </c>
      <c r="E431" s="25" t="e">
        <f>IF(ISBLANK(table!H431),NA(),table!H431)</f>
        <v>#N/A</v>
      </c>
      <c r="F431" s="26">
        <f>IFERROR(IF(AND(ISERROR($E432),ISERROR(INDEX(RestNSAF!B$2:B$251,MATCH(RestNSA!$C431,RestNSAF!$A$2:$A$251,0)))),$E431,INDEX(RestNSAF!B$2:B$251,MATCH(RestNSA!$C431,RestNSAF!$A$2:$A$251,0))),NA())</f>
        <v>95967.415651515199</v>
      </c>
      <c r="G431" s="25">
        <f>IFERROR(IF(AND(ISERROR($E432),ISERROR(INDEX(RestNSAF!C$2:C$251,MATCH(RestNSA!$C431,RestNSAF!$A$2:$A$251,0)))),$E431,INDEX(RestNSAF!C$2:C$251,MATCH(RestNSA!$C431,RestNSAF!$A$2:$A$251,0))),NA())</f>
        <v>76478.053151674903</v>
      </c>
      <c r="H431" s="25">
        <f>IFERROR(IF(AND(ISERROR($E432),ISERROR(INDEX(RestNSAF!D$2:D$251,MATCH(RestNSA!$C431,RestNSAF!$A$2:$A$251,0)))),$E431,INDEX(RestNSAF!D$2:D$251,MATCH(RestNSA!$C431,RestNSAF!$A$2:$A$251,0))),NA())</f>
        <v>115456.778151356</v>
      </c>
      <c r="I431" s="25">
        <f>IFERROR(IF(AND(ISERROR($E432),ISERROR(INDEX(RestNSAF!E$2:E$251,MATCH(RestNSA!$C431,RestNSAF!$A$2:$A$251,0)))),$E431,INDEX(RestNSAF!E$2:E$251,MATCH(RestNSA!$C431,RestNSAF!$A$2:$A$251,0))),NA())</f>
        <v>66161.007849968795</v>
      </c>
      <c r="J431" s="25">
        <f>IFERROR(IF(AND(ISERROR($E432),ISERROR(INDEX(RestNSAF!F$2:F$251,MATCH(RestNSA!$C431,RestNSAF!$A$2:$A$251,0)))),$E431,INDEX(RestNSAF!F$2:F$251,MATCH(RestNSA!$C431,RestNSAF!$A$2:$A$251,0))),NA())</f>
        <v>125773.823453062</v>
      </c>
    </row>
    <row r="432" spans="1:10" x14ac:dyDescent="0.25">
      <c r="A432" s="23">
        <f t="shared" si="21"/>
        <v>11</v>
      </c>
      <c r="B432" s="23">
        <f t="shared" si="22"/>
        <v>2027</v>
      </c>
      <c r="C432" s="23">
        <v>431</v>
      </c>
      <c r="D432" s="24">
        <v>46692</v>
      </c>
      <c r="E432" s="25" t="e">
        <f>IF(ISBLANK(table!H432),NA(),table!H432)</f>
        <v>#N/A</v>
      </c>
      <c r="F432" s="26">
        <f>IFERROR(IF(AND(ISERROR($E433),ISERROR(INDEX(RestNSAF!B$2:B$251,MATCH(RestNSA!$C432,RestNSAF!$A$2:$A$251,0)))),$E432,INDEX(RestNSAF!B$2:B$251,MATCH(RestNSA!$C432,RestNSAF!$A$2:$A$251,0))),NA())</f>
        <v>96090.332017658293</v>
      </c>
      <c r="G432" s="25">
        <f>IFERROR(IF(AND(ISERROR($E433),ISERROR(INDEX(RestNSAF!C$2:C$251,MATCH(RestNSA!$C432,RestNSAF!$A$2:$A$251,0)))),$E432,INDEX(RestNSAF!C$2:C$251,MATCH(RestNSA!$C432,RestNSAF!$A$2:$A$251,0))),NA())</f>
        <v>76430.919960601605</v>
      </c>
      <c r="H432" s="25">
        <f>IFERROR(IF(AND(ISERROR($E433),ISERROR(INDEX(RestNSAF!D$2:D$251,MATCH(RestNSA!$C432,RestNSAF!$A$2:$A$251,0)))),$E432,INDEX(RestNSAF!D$2:D$251,MATCH(RestNSA!$C432,RestNSAF!$A$2:$A$251,0))),NA())</f>
        <v>115749.744074715</v>
      </c>
      <c r="I432" s="25">
        <f>IFERROR(IF(AND(ISERROR($E433),ISERROR(INDEX(RestNSAF!E$2:E$251,MATCH(RestNSA!$C432,RestNSAF!$A$2:$A$251,0)))),$E432,INDEX(RestNSAF!E$2:E$251,MATCH(RestNSA!$C432,RestNSAF!$A$2:$A$251,0))),NA())</f>
        <v>66023.855860930693</v>
      </c>
      <c r="J432" s="25">
        <f>IFERROR(IF(AND(ISERROR($E433),ISERROR(INDEX(RestNSAF!F$2:F$251,MATCH(RestNSA!$C432,RestNSAF!$A$2:$A$251,0)))),$E432,INDEX(RestNSAF!F$2:F$251,MATCH(RestNSA!$C432,RestNSAF!$A$2:$A$251,0))),NA())</f>
        <v>126156.80817438599</v>
      </c>
    </row>
    <row r="433" spans="1:10" x14ac:dyDescent="0.25">
      <c r="A433" s="23">
        <f t="shared" si="21"/>
        <v>12</v>
      </c>
      <c r="B433" s="23">
        <f t="shared" si="22"/>
        <v>2027</v>
      </c>
      <c r="C433" s="23">
        <v>432</v>
      </c>
      <c r="D433" s="24">
        <v>46722</v>
      </c>
      <c r="E433" s="25" t="e">
        <f>IF(ISBLANK(table!H433),NA(),table!H433)</f>
        <v>#N/A</v>
      </c>
      <c r="F433" s="26">
        <f>IFERROR(IF(AND(ISERROR($E434),ISERROR(INDEX(RestNSAF!B$2:B$251,MATCH(RestNSA!$C433,RestNSAF!$A$2:$A$251,0)))),$E433,INDEX(RestNSAF!B$2:B$251,MATCH(RestNSA!$C433,RestNSAF!$A$2:$A$251,0))),NA())</f>
        <v>96327.210883867898</v>
      </c>
      <c r="G433" s="25">
        <f>IFERROR(IF(AND(ISERROR($E434),ISERROR(INDEX(RestNSAF!C$2:C$251,MATCH(RestNSA!$C433,RestNSAF!$A$2:$A$251,0)))),$E433,INDEX(RestNSAF!C$2:C$251,MATCH(RestNSA!$C433,RestNSAF!$A$2:$A$251,0))),NA())</f>
        <v>76499.825374979293</v>
      </c>
      <c r="H433" s="25">
        <f>IFERROR(IF(AND(ISERROR($E434),ISERROR(INDEX(RestNSAF!D$2:D$251,MATCH(RestNSA!$C433,RestNSAF!$A$2:$A$251,0)))),$E433,INDEX(RestNSAF!D$2:D$251,MATCH(RestNSA!$C433,RestNSAF!$A$2:$A$251,0))),NA())</f>
        <v>116154.59639275599</v>
      </c>
      <c r="I433" s="25">
        <f>IFERROR(IF(AND(ISERROR($E434),ISERROR(INDEX(RestNSAF!E$2:E$251,MATCH(RestNSA!$C433,RestNSAF!$A$2:$A$251,0)))),$E433,INDEX(RestNSAF!E$2:E$251,MATCH(RestNSA!$C433,RestNSAF!$A$2:$A$251,0))),NA())</f>
        <v>66003.841501147093</v>
      </c>
      <c r="J433" s="25">
        <f>IFERROR(IF(AND(ISERROR($E434),ISERROR(INDEX(RestNSAF!F$2:F$251,MATCH(RestNSA!$C433,RestNSAF!$A$2:$A$251,0)))),$E433,INDEX(RestNSAF!F$2:F$251,MATCH(RestNSA!$C433,RestNSAF!$A$2:$A$251,0))),NA())</f>
        <v>126650.58026658899</v>
      </c>
    </row>
    <row r="434" spans="1:10" x14ac:dyDescent="0.25">
      <c r="A434" s="23">
        <f t="shared" si="21"/>
        <v>1</v>
      </c>
      <c r="B434" s="23">
        <f t="shared" si="22"/>
        <v>2028</v>
      </c>
      <c r="C434" s="23">
        <v>433</v>
      </c>
      <c r="D434" s="24">
        <v>46753</v>
      </c>
      <c r="E434" s="25" t="e">
        <f>IF(ISBLANK(table!H434),NA(),table!H434)</f>
        <v>#N/A</v>
      </c>
      <c r="F434" s="26">
        <f>IFERROR(IF(AND(ISERROR($E435),ISERROR(INDEX(RestNSAF!B$2:B$251,MATCH(RestNSA!$C434,RestNSAF!$A$2:$A$251,0)))),$E434,INDEX(RestNSAF!B$2:B$251,MATCH(RestNSA!$C434,RestNSAF!$A$2:$A$251,0))),NA())</f>
        <v>96488.4681912347</v>
      </c>
      <c r="G434" s="25">
        <f>IFERROR(IF(AND(ISERROR($E435),ISERROR(INDEX(RestNSAF!C$2:C$251,MATCH(RestNSA!$C434,RestNSAF!$A$2:$A$251,0)))),$E434,INDEX(RestNSAF!C$2:C$251,MATCH(RestNSA!$C434,RestNSAF!$A$2:$A$251,0))),NA())</f>
        <v>76493.278444119394</v>
      </c>
      <c r="H434" s="25">
        <f>IFERROR(IF(AND(ISERROR($E435),ISERROR(INDEX(RestNSAF!D$2:D$251,MATCH(RestNSA!$C434,RestNSAF!$A$2:$A$251,0)))),$E434,INDEX(RestNSAF!D$2:D$251,MATCH(RestNSA!$C434,RestNSAF!$A$2:$A$251,0))),NA())</f>
        <v>116483.65793835001</v>
      </c>
      <c r="I434" s="25">
        <f>IFERROR(IF(AND(ISERROR($E435),ISERROR(INDEX(RestNSAF!E$2:E$251,MATCH(RestNSA!$C434,RestNSAF!$A$2:$A$251,0)))),$E434,INDEX(RestNSAF!E$2:E$251,MATCH(RestNSA!$C434,RestNSAF!$A$2:$A$251,0))),NA())</f>
        <v>65908.464372397706</v>
      </c>
      <c r="J434" s="25">
        <f>IFERROR(IF(AND(ISERROR($E435),ISERROR(INDEX(RestNSAF!F$2:F$251,MATCH(RestNSA!$C434,RestNSAF!$A$2:$A$251,0)))),$E434,INDEX(RestNSAF!F$2:F$251,MATCH(RestNSA!$C434,RestNSAF!$A$2:$A$251,0))),NA())</f>
        <v>127068.472010072</v>
      </c>
    </row>
    <row r="435" spans="1:10" x14ac:dyDescent="0.25">
      <c r="A435" s="23">
        <f t="shared" si="21"/>
        <v>2</v>
      </c>
      <c r="B435" s="23">
        <f t="shared" si="22"/>
        <v>2028</v>
      </c>
      <c r="C435" s="23">
        <v>434</v>
      </c>
      <c r="D435" s="24">
        <v>46784</v>
      </c>
      <c r="E435" s="25" t="e">
        <f>IF(ISBLANK(table!H435),NA(),table!H435)</f>
        <v>#N/A</v>
      </c>
      <c r="F435" s="26">
        <f>IFERROR(IF(AND(ISERROR($E436),ISERROR(INDEX(RestNSAF!B$2:B$251,MATCH(RestNSA!$C435,RestNSAF!$A$2:$A$251,0)))),$E435,INDEX(RestNSAF!B$2:B$251,MATCH(RestNSA!$C435,RestNSAF!$A$2:$A$251,0))),NA())</f>
        <v>96673.706724325806</v>
      </c>
      <c r="G435" s="25">
        <f>IFERROR(IF(AND(ISERROR($E436),ISERROR(INDEX(RestNSAF!C$2:C$251,MATCH(RestNSA!$C435,RestNSAF!$A$2:$A$251,0)))),$E435,INDEX(RestNSAF!C$2:C$251,MATCH(RestNSA!$C435,RestNSAF!$A$2:$A$251,0))),NA())</f>
        <v>76513.559791359105</v>
      </c>
      <c r="H435" s="25">
        <f>IFERROR(IF(AND(ISERROR($E436),ISERROR(INDEX(RestNSAF!D$2:D$251,MATCH(RestNSA!$C435,RestNSAF!$A$2:$A$251,0)))),$E435,INDEX(RestNSAF!D$2:D$251,MATCH(RestNSA!$C435,RestNSAF!$A$2:$A$251,0))),NA())</f>
        <v>116833.853657293</v>
      </c>
      <c r="I435" s="25">
        <f>IFERROR(IF(AND(ISERROR($E436),ISERROR(INDEX(RestNSAF!E$2:E$251,MATCH(RestNSA!$C435,RestNSAF!$A$2:$A$251,0)))),$E435,INDEX(RestNSAF!E$2:E$251,MATCH(RestNSA!$C435,RestNSAF!$A$2:$A$251,0))),NA())</f>
        <v>65841.422660235796</v>
      </c>
      <c r="J435" s="25">
        <f>IFERROR(IF(AND(ISERROR($E436),ISERROR(INDEX(RestNSAF!F$2:F$251,MATCH(RestNSA!$C435,RestNSAF!$A$2:$A$251,0)))),$E435,INDEX(RestNSAF!F$2:F$251,MATCH(RestNSA!$C435,RestNSAF!$A$2:$A$251,0))),NA())</f>
        <v>127505.99078841601</v>
      </c>
    </row>
    <row r="436" spans="1:10" x14ac:dyDescent="0.25">
      <c r="A436" s="23">
        <f t="shared" si="21"/>
        <v>3</v>
      </c>
      <c r="B436" s="23">
        <f t="shared" si="22"/>
        <v>2028</v>
      </c>
      <c r="C436" s="23">
        <v>435</v>
      </c>
      <c r="D436" s="24">
        <v>46813</v>
      </c>
      <c r="E436" s="25" t="e">
        <f>IF(ISBLANK(table!H436),NA(),table!H436)</f>
        <v>#N/A</v>
      </c>
      <c r="F436" s="26">
        <f>IFERROR(IF(AND(ISERROR($E437),ISERROR(INDEX(RestNSAF!B$2:B$251,MATCH(RestNSA!$C436,RestNSAF!$A$2:$A$251,0)))),$E436,INDEX(RestNSAF!B$2:B$251,MATCH(RestNSA!$C436,RestNSAF!$A$2:$A$251,0))),NA())</f>
        <v>96884.885702379601</v>
      </c>
      <c r="G436" s="25">
        <f>IFERROR(IF(AND(ISERROR($E437),ISERROR(INDEX(RestNSAF!C$2:C$251,MATCH(RestNSA!$C436,RestNSAF!$A$2:$A$251,0)))),$E436,INDEX(RestNSAF!C$2:C$251,MATCH(RestNSA!$C436,RestNSAF!$A$2:$A$251,0))),NA())</f>
        <v>76559.859918760805</v>
      </c>
      <c r="H436" s="25">
        <f>IFERROR(IF(AND(ISERROR($E437),ISERROR(INDEX(RestNSAF!D$2:D$251,MATCH(RestNSA!$C436,RestNSAF!$A$2:$A$251,0)))),$E436,INDEX(RestNSAF!D$2:D$251,MATCH(RestNSA!$C436,RestNSAF!$A$2:$A$251,0))),NA())</f>
        <v>117209.911485998</v>
      </c>
      <c r="I436" s="25">
        <f>IFERROR(IF(AND(ISERROR($E437),ISERROR(INDEX(RestNSAF!E$2:E$251,MATCH(RestNSA!$C436,RestNSAF!$A$2:$A$251,0)))),$E436,INDEX(RestNSAF!E$2:E$251,MATCH(RestNSA!$C436,RestNSAF!$A$2:$A$251,0))),NA())</f>
        <v>65800.441196385698</v>
      </c>
      <c r="J436" s="25">
        <f>IFERROR(IF(AND(ISERROR($E437),ISERROR(INDEX(RestNSAF!F$2:F$251,MATCH(RestNSA!$C436,RestNSAF!$A$2:$A$251,0)))),$E436,INDEX(RestNSAF!F$2:F$251,MATCH(RestNSA!$C436,RestNSAF!$A$2:$A$251,0))),NA())</f>
        <v>127969.330208374</v>
      </c>
    </row>
    <row r="437" spans="1:10" x14ac:dyDescent="0.25">
      <c r="A437" s="23">
        <f t="shared" si="21"/>
        <v>4</v>
      </c>
      <c r="B437" s="23">
        <f t="shared" si="22"/>
        <v>2028</v>
      </c>
      <c r="C437" s="23">
        <v>436</v>
      </c>
      <c r="D437" s="24">
        <v>46844</v>
      </c>
      <c r="E437" s="25" t="e">
        <f>IF(ISBLANK(table!H437),NA(),table!H437)</f>
        <v>#N/A</v>
      </c>
      <c r="F437" s="26">
        <f>IFERROR(IF(AND(ISERROR($E438),ISERROR(INDEX(RestNSAF!B$2:B$251,MATCH(RestNSA!$C437,RestNSAF!$A$2:$A$251,0)))),$E437,INDEX(RestNSAF!B$2:B$251,MATCH(RestNSA!$C437,RestNSAF!$A$2:$A$251,0))),NA())</f>
        <v>97034.247996070306</v>
      </c>
      <c r="G437" s="25">
        <f>IFERROR(IF(AND(ISERROR($E438),ISERROR(INDEX(RestNSAF!C$2:C$251,MATCH(RestNSA!$C437,RestNSAF!$A$2:$A$251,0)))),$E437,INDEX(RestNSAF!C$2:C$251,MATCH(RestNSA!$C437,RestNSAF!$A$2:$A$251,0))),NA())</f>
        <v>76546.455945207403</v>
      </c>
      <c r="H437" s="25">
        <f>IFERROR(IF(AND(ISERROR($E438),ISERROR(INDEX(RestNSAF!D$2:D$251,MATCH(RestNSA!$C437,RestNSAF!$A$2:$A$251,0)))),$E437,INDEX(RestNSAF!D$2:D$251,MATCH(RestNSA!$C437,RestNSAF!$A$2:$A$251,0))),NA())</f>
        <v>117522.04004693301</v>
      </c>
      <c r="I437" s="25">
        <f>IFERROR(IF(AND(ISERROR($E438),ISERROR(INDEX(RestNSAF!E$2:E$251,MATCH(RestNSA!$C437,RestNSAF!$A$2:$A$251,0)))),$E437,INDEX(RestNSAF!E$2:E$251,MATCH(RestNSA!$C437,RestNSAF!$A$2:$A$251,0))),NA())</f>
        <v>65700.873965683102</v>
      </c>
      <c r="J437" s="25">
        <f>IFERROR(IF(AND(ISERROR($E438),ISERROR(INDEX(RestNSAF!F$2:F$251,MATCH(RestNSA!$C437,RestNSAF!$A$2:$A$251,0)))),$E437,INDEX(RestNSAF!F$2:F$251,MATCH(RestNSA!$C437,RestNSAF!$A$2:$A$251,0))),NA())</f>
        <v>128367.622026458</v>
      </c>
    </row>
    <row r="438" spans="1:10" x14ac:dyDescent="0.25">
      <c r="A438" s="23">
        <f t="shared" ref="A438:A501" si="23">MONTH(D438)</f>
        <v>5</v>
      </c>
      <c r="B438" s="23">
        <f t="shared" ref="B438:B501" si="24">YEAR(D438)</f>
        <v>2028</v>
      </c>
      <c r="C438" s="23">
        <v>437</v>
      </c>
      <c r="D438" s="24">
        <v>46874</v>
      </c>
      <c r="E438" s="25" t="e">
        <f>IF(ISBLANK(table!H438),NA(),table!H438)</f>
        <v>#N/A</v>
      </c>
      <c r="F438" s="26">
        <f>IFERROR(IF(AND(ISERROR($E439),ISERROR(INDEX(RestNSAF!B$2:B$251,MATCH(RestNSA!$C438,RestNSAF!$A$2:$A$251,0)))),$E438,INDEX(RestNSAF!B$2:B$251,MATCH(RestNSA!$C438,RestNSAF!$A$2:$A$251,0))),NA())</f>
        <v>97260.325214490003</v>
      </c>
      <c r="G438" s="25">
        <f>IFERROR(IF(AND(ISERROR($E439),ISERROR(INDEX(RestNSAF!C$2:C$251,MATCH(RestNSA!$C438,RestNSAF!$A$2:$A$251,0)))),$E438,INDEX(RestNSAF!C$2:C$251,MATCH(RestNSA!$C438,RestNSAF!$A$2:$A$251,0))),NA())</f>
        <v>76610.859360039904</v>
      </c>
      <c r="H438" s="25">
        <f>IFERROR(IF(AND(ISERROR($E439),ISERROR(INDEX(RestNSAF!D$2:D$251,MATCH(RestNSA!$C438,RestNSAF!$A$2:$A$251,0)))),$E438,INDEX(RestNSAF!D$2:D$251,MATCH(RestNSA!$C438,RestNSAF!$A$2:$A$251,0))),NA())</f>
        <v>117909.79106894</v>
      </c>
      <c r="I438" s="25">
        <f>IFERROR(IF(AND(ISERROR($E439),ISERROR(INDEX(RestNSAF!E$2:E$251,MATCH(RestNSA!$C438,RestNSAF!$A$2:$A$251,0)))),$E438,INDEX(RestNSAF!E$2:E$251,MATCH(RestNSA!$C438,RestNSAF!$A$2:$A$251,0))),NA())</f>
        <v>65679.692438693004</v>
      </c>
      <c r="J438" s="25">
        <f>IFERROR(IF(AND(ISERROR($E439),ISERROR(INDEX(RestNSAF!F$2:F$251,MATCH(RestNSA!$C438,RestNSAF!$A$2:$A$251,0)))),$E438,INDEX(RestNSAF!F$2:F$251,MATCH(RestNSA!$C438,RestNSAF!$A$2:$A$251,0))),NA())</f>
        <v>128840.957990287</v>
      </c>
    </row>
    <row r="439" spans="1:10" x14ac:dyDescent="0.25">
      <c r="A439" s="23">
        <f t="shared" si="23"/>
        <v>6</v>
      </c>
      <c r="B439" s="23">
        <f t="shared" si="24"/>
        <v>2028</v>
      </c>
      <c r="C439" s="23">
        <v>438</v>
      </c>
      <c r="D439" s="24">
        <v>46905</v>
      </c>
      <c r="E439" s="25" t="e">
        <f>IF(ISBLANK(table!H439),NA(),table!H439)</f>
        <v>#N/A</v>
      </c>
      <c r="F439" s="26">
        <f>IFERROR(IF(AND(ISERROR($E440),ISERROR(INDEX(RestNSAF!B$2:B$251,MATCH(RestNSA!$C439,RestNSAF!$A$2:$A$251,0)))),$E439,INDEX(RestNSAF!B$2:B$251,MATCH(RestNSA!$C439,RestNSAF!$A$2:$A$251,0))),NA())</f>
        <v>97416.368979645194</v>
      </c>
      <c r="G439" s="25">
        <f>IFERROR(IF(AND(ISERROR($E440),ISERROR(INDEX(RestNSAF!C$2:C$251,MATCH(RestNSA!$C439,RestNSAF!$A$2:$A$251,0)))),$E439,INDEX(RestNSAF!C$2:C$251,MATCH(RestNSA!$C439,RestNSAF!$A$2:$A$251,0))),NA())</f>
        <v>76606.130289424502</v>
      </c>
      <c r="H439" s="25">
        <f>IFERROR(IF(AND(ISERROR($E440),ISERROR(INDEX(RestNSAF!D$2:D$251,MATCH(RestNSA!$C439,RestNSAF!$A$2:$A$251,0)))),$E439,INDEX(RestNSAF!D$2:D$251,MATCH(RestNSA!$C439,RestNSAF!$A$2:$A$251,0))),NA())</f>
        <v>118226.607669866</v>
      </c>
      <c r="I439" s="25">
        <f>IFERROR(IF(AND(ISERROR($E440),ISERROR(INDEX(RestNSAF!E$2:E$251,MATCH(RestNSA!$C439,RestNSAF!$A$2:$A$251,0)))),$E439,INDEX(RestNSAF!E$2:E$251,MATCH(RestNSA!$C439,RestNSAF!$A$2:$A$251,0))),NA())</f>
        <v>65589.855369807105</v>
      </c>
      <c r="J439" s="25">
        <f>IFERROR(IF(AND(ISERROR($E440),ISERROR(INDEX(RestNSAF!F$2:F$251,MATCH(RestNSA!$C439,RestNSAF!$A$2:$A$251,0)))),$E439,INDEX(RestNSAF!F$2:F$251,MATCH(RestNSA!$C439,RestNSAF!$A$2:$A$251,0))),NA())</f>
        <v>129242.88258948299</v>
      </c>
    </row>
    <row r="440" spans="1:10" x14ac:dyDescent="0.25">
      <c r="A440" s="23">
        <f t="shared" si="23"/>
        <v>7</v>
      </c>
      <c r="B440" s="23">
        <f t="shared" si="24"/>
        <v>2028</v>
      </c>
      <c r="C440" s="23">
        <v>439</v>
      </c>
      <c r="D440" s="24">
        <v>46935</v>
      </c>
      <c r="E440" s="25" t="e">
        <f>IF(ISBLANK(table!H440),NA(),table!H440)</f>
        <v>#N/A</v>
      </c>
      <c r="F440" s="26">
        <f>IFERROR(IF(AND(ISERROR($E441),ISERROR(INDEX(RestNSAF!B$2:B$251,MATCH(RestNSA!$C440,RestNSAF!$A$2:$A$251,0)))),$E440,INDEX(RestNSAF!B$2:B$251,MATCH(RestNSA!$C440,RestNSAF!$A$2:$A$251,0))),NA())</f>
        <v>97619.113983171803</v>
      </c>
      <c r="G440" s="25">
        <f>IFERROR(IF(AND(ISERROR($E441),ISERROR(INDEX(RestNSAF!C$2:C$251,MATCH(RestNSA!$C440,RestNSAF!$A$2:$A$251,0)))),$E440,INDEX(RestNSAF!C$2:C$251,MATCH(RestNSA!$C440,RestNSAF!$A$2:$A$251,0))),NA())</f>
        <v>76650.057042414002</v>
      </c>
      <c r="H440" s="25">
        <f>IFERROR(IF(AND(ISERROR($E441),ISERROR(INDEX(RestNSAF!D$2:D$251,MATCH(RestNSA!$C440,RestNSAF!$A$2:$A$251,0)))),$E440,INDEX(RestNSAF!D$2:D$251,MATCH(RestNSA!$C440,RestNSAF!$A$2:$A$251,0))),NA())</f>
        <v>118588.17092393</v>
      </c>
      <c r="I440" s="25">
        <f>IFERROR(IF(AND(ISERROR($E441),ISERROR(INDEX(RestNSAF!E$2:E$251,MATCH(RestNSA!$C440,RestNSAF!$A$2:$A$251,0)))),$E440,INDEX(RestNSAF!E$2:E$251,MATCH(RestNSA!$C440,RestNSAF!$A$2:$A$251,0))),NA())</f>
        <v>65549.708819447595</v>
      </c>
      <c r="J440" s="25">
        <f>IFERROR(IF(AND(ISERROR($E441),ISERROR(INDEX(RestNSAF!F$2:F$251,MATCH(RestNSA!$C440,RestNSAF!$A$2:$A$251,0)))),$E440,INDEX(RestNSAF!F$2:F$251,MATCH(RestNSA!$C440,RestNSAF!$A$2:$A$251,0))),NA())</f>
        <v>129688.519146896</v>
      </c>
    </row>
    <row r="441" spans="1:10" x14ac:dyDescent="0.25">
      <c r="A441" s="23">
        <f t="shared" si="23"/>
        <v>8</v>
      </c>
      <c r="B441" s="23">
        <f t="shared" si="24"/>
        <v>2028</v>
      </c>
      <c r="C441" s="23">
        <v>440</v>
      </c>
      <c r="D441" s="24">
        <v>46966</v>
      </c>
      <c r="E441" s="25" t="e">
        <f>IF(ISBLANK(table!H441),NA(),table!H441)</f>
        <v>#N/A</v>
      </c>
      <c r="F441" s="26">
        <f>IFERROR(IF(AND(ISERROR($E442),ISERROR(INDEX(RestNSAF!B$2:B$251,MATCH(RestNSA!$C441,RestNSAF!$A$2:$A$251,0)))),$E441,INDEX(RestNSAF!B$2:B$251,MATCH(RestNSA!$C441,RestNSAF!$A$2:$A$251,0))),NA())</f>
        <v>97806.755198215207</v>
      </c>
      <c r="G441" s="25">
        <f>IFERROR(IF(AND(ISERROR($E442),ISERROR(INDEX(RestNSAF!C$2:C$251,MATCH(RestNSA!$C441,RestNSAF!$A$2:$A$251,0)))),$E441,INDEX(RestNSAF!C$2:C$251,MATCH(RestNSA!$C441,RestNSAF!$A$2:$A$251,0))),NA())</f>
        <v>76679.225856560297</v>
      </c>
      <c r="H441" s="25">
        <f>IFERROR(IF(AND(ISERROR($E442),ISERROR(INDEX(RestNSAF!D$2:D$251,MATCH(RestNSA!$C441,RestNSAF!$A$2:$A$251,0)))),$E441,INDEX(RestNSAF!D$2:D$251,MATCH(RestNSA!$C441,RestNSAF!$A$2:$A$251,0))),NA())</f>
        <v>118934.28453987</v>
      </c>
      <c r="I441" s="25">
        <f>IFERROR(IF(AND(ISERROR($E442),ISERROR(INDEX(RestNSAF!E$2:E$251,MATCH(RestNSA!$C441,RestNSAF!$A$2:$A$251,0)))),$E441,INDEX(RestNSAF!E$2:E$251,MATCH(RestNSA!$C441,RestNSAF!$A$2:$A$251,0))),NA())</f>
        <v>65494.987411985101</v>
      </c>
      <c r="J441" s="25">
        <f>IFERROR(IF(AND(ISERROR($E442),ISERROR(INDEX(RestNSAF!F$2:F$251,MATCH(RestNSA!$C441,RestNSAF!$A$2:$A$251,0)))),$E441,INDEX(RestNSAF!F$2:F$251,MATCH(RestNSA!$C441,RestNSAF!$A$2:$A$251,0))),NA())</f>
        <v>130118.52298444499</v>
      </c>
    </row>
    <row r="442" spans="1:10" x14ac:dyDescent="0.25">
      <c r="A442" s="23">
        <f t="shared" si="23"/>
        <v>9</v>
      </c>
      <c r="B442" s="23">
        <f t="shared" si="24"/>
        <v>2028</v>
      </c>
      <c r="C442" s="23">
        <v>441</v>
      </c>
      <c r="D442" s="24">
        <v>46997</v>
      </c>
      <c r="E442" s="25" t="e">
        <f>IF(ISBLANK(table!H442),NA(),table!H442)</f>
        <v>#N/A</v>
      </c>
      <c r="F442" s="26">
        <f>IFERROR(IF(AND(ISERROR($E443),ISERROR(INDEX(RestNSAF!B$2:B$251,MATCH(RestNSA!$C442,RestNSAF!$A$2:$A$251,0)))),$E442,INDEX(RestNSAF!B$2:B$251,MATCH(RestNSA!$C442,RestNSAF!$A$2:$A$251,0))),NA())</f>
        <v>97978.845889679505</v>
      </c>
      <c r="G442" s="25">
        <f>IFERROR(IF(AND(ISERROR($E443),ISERROR(INDEX(RestNSAF!C$2:C$251,MATCH(RestNSA!$C442,RestNSAF!$A$2:$A$251,0)))),$E442,INDEX(RestNSAF!C$2:C$251,MATCH(RestNSA!$C442,RestNSAF!$A$2:$A$251,0))),NA())</f>
        <v>76694.764365343595</v>
      </c>
      <c r="H442" s="25">
        <f>IFERROR(IF(AND(ISERROR($E443),ISERROR(INDEX(RestNSAF!D$2:D$251,MATCH(RestNSA!$C442,RestNSAF!$A$2:$A$251,0)))),$E442,INDEX(RestNSAF!D$2:D$251,MATCH(RestNSA!$C442,RestNSAF!$A$2:$A$251,0))),NA())</f>
        <v>119262.92741401499</v>
      </c>
      <c r="I442" s="25">
        <f>IFERROR(IF(AND(ISERROR($E443),ISERROR(INDEX(RestNSAF!E$2:E$251,MATCH(RestNSA!$C442,RestNSAF!$A$2:$A$251,0)))),$E442,INDEX(RestNSAF!E$2:E$251,MATCH(RestNSA!$C442,RestNSAF!$A$2:$A$251,0))),NA())</f>
        <v>65427.6522012809</v>
      </c>
      <c r="J442" s="25">
        <f>IFERROR(IF(AND(ISERROR($E443),ISERROR(INDEX(RestNSAF!F$2:F$251,MATCH(RestNSA!$C442,RestNSAF!$A$2:$A$251,0)))),$E442,INDEX(RestNSAF!F$2:F$251,MATCH(RestNSA!$C442,RestNSAF!$A$2:$A$251,0))),NA())</f>
        <v>130530.03957807799</v>
      </c>
    </row>
    <row r="443" spans="1:10" x14ac:dyDescent="0.25">
      <c r="A443" s="23">
        <f t="shared" si="23"/>
        <v>10</v>
      </c>
      <c r="B443" s="23">
        <f t="shared" si="24"/>
        <v>2028</v>
      </c>
      <c r="C443" s="23">
        <v>442</v>
      </c>
      <c r="D443" s="24">
        <v>47027</v>
      </c>
      <c r="E443" s="25" t="e">
        <f>IF(ISBLANK(table!H443),NA(),table!H443)</f>
        <v>#N/A</v>
      </c>
      <c r="F443" s="26">
        <f>IFERROR(IF(AND(ISERROR($E444),ISERROR(INDEX(RestNSAF!B$2:B$251,MATCH(RestNSA!$C443,RestNSAF!$A$2:$A$251,0)))),$E443,INDEX(RestNSAF!B$2:B$251,MATCH(RestNSA!$C443,RestNSAF!$A$2:$A$251,0))),NA())</f>
        <v>98188.612178515003</v>
      </c>
      <c r="G443" s="25">
        <f>IFERROR(IF(AND(ISERROR($E444),ISERROR(INDEX(RestNSAF!C$2:C$251,MATCH(RestNSA!$C443,RestNSAF!$A$2:$A$251,0)))),$E443,INDEX(RestNSAF!C$2:C$251,MATCH(RestNSA!$C443,RestNSAF!$A$2:$A$251,0))),NA())</f>
        <v>76748.657707648003</v>
      </c>
      <c r="H443" s="25">
        <f>IFERROR(IF(AND(ISERROR($E444),ISERROR(INDEX(RestNSAF!D$2:D$251,MATCH(RestNSA!$C443,RestNSAF!$A$2:$A$251,0)))),$E443,INDEX(RestNSAF!D$2:D$251,MATCH(RestNSA!$C443,RestNSAF!$A$2:$A$251,0))),NA())</f>
        <v>119628.566649382</v>
      </c>
      <c r="I443" s="25">
        <f>IFERROR(IF(AND(ISERROR($E444),ISERROR(INDEX(RestNSAF!E$2:E$251,MATCH(RestNSA!$C443,RestNSAF!$A$2:$A$251,0)))),$E443,INDEX(RestNSAF!E$2:E$251,MATCH(RestNSA!$C443,RestNSAF!$A$2:$A$251,0))),NA())</f>
        <v>65399.031389996002</v>
      </c>
      <c r="J443" s="25">
        <f>IFERROR(IF(AND(ISERROR($E444),ISERROR(INDEX(RestNSAF!F$2:F$251,MATCH(RestNSA!$C443,RestNSAF!$A$2:$A$251,0)))),$E443,INDEX(RestNSAF!F$2:F$251,MATCH(RestNSA!$C443,RestNSAF!$A$2:$A$251,0))),NA())</f>
        <v>130978.192967034</v>
      </c>
    </row>
    <row r="444" spans="1:10" x14ac:dyDescent="0.25">
      <c r="A444" s="23">
        <f t="shared" si="23"/>
        <v>11</v>
      </c>
      <c r="B444" s="23">
        <f t="shared" si="24"/>
        <v>2028</v>
      </c>
      <c r="C444" s="23">
        <v>443</v>
      </c>
      <c r="D444" s="24">
        <v>47058</v>
      </c>
      <c r="E444" s="25" t="e">
        <f>IF(ISBLANK(table!H444),NA(),table!H444)</f>
        <v>#N/A</v>
      </c>
      <c r="F444" s="26">
        <f>IFERROR(IF(AND(ISERROR($E445),ISERROR(INDEX(RestNSAF!B$2:B$251,MATCH(RestNSA!$C444,RestNSAF!$A$2:$A$251,0)))),$E444,INDEX(RestNSAF!B$2:B$251,MATCH(RestNSA!$C444,RestNSAF!$A$2:$A$251,0))),NA())</f>
        <v>98351.402332356403</v>
      </c>
      <c r="G444" s="25">
        <f>IFERROR(IF(AND(ISERROR($E445),ISERROR(INDEX(RestNSAF!C$2:C$251,MATCH(RestNSA!$C444,RestNSAF!$A$2:$A$251,0)))),$E444,INDEX(RestNSAF!C$2:C$251,MATCH(RestNSA!$C444,RestNSAF!$A$2:$A$251,0))),NA())</f>
        <v>76756.816072068803</v>
      </c>
      <c r="H444" s="25">
        <f>IFERROR(IF(AND(ISERROR($E445),ISERROR(INDEX(RestNSAF!D$2:D$251,MATCH(RestNSA!$C444,RestNSAF!$A$2:$A$251,0)))),$E444,INDEX(RestNSAF!D$2:D$251,MATCH(RestNSA!$C444,RestNSAF!$A$2:$A$251,0))),NA())</f>
        <v>119945.988592644</v>
      </c>
      <c r="I444" s="25">
        <f>IFERROR(IF(AND(ISERROR($E445),ISERROR(INDEX(RestNSAF!E$2:E$251,MATCH(RestNSA!$C444,RestNSAF!$A$2:$A$251,0)))),$E444,INDEX(RestNSAF!E$2:E$251,MATCH(RestNSA!$C444,RestNSAF!$A$2:$A$251,0))),NA())</f>
        <v>65325.332629713397</v>
      </c>
      <c r="J444" s="25">
        <f>IFERROR(IF(AND(ISERROR($E445),ISERROR(INDEX(RestNSAF!F$2:F$251,MATCH(RestNSA!$C444,RestNSAF!$A$2:$A$251,0)))),$E444,INDEX(RestNSAF!F$2:F$251,MATCH(RestNSA!$C444,RestNSAF!$A$2:$A$251,0))),NA())</f>
        <v>131377.47203499899</v>
      </c>
    </row>
    <row r="445" spans="1:10" x14ac:dyDescent="0.25">
      <c r="A445" s="23">
        <f t="shared" si="23"/>
        <v>12</v>
      </c>
      <c r="B445" s="23">
        <f t="shared" si="24"/>
        <v>2028</v>
      </c>
      <c r="C445" s="23">
        <v>444</v>
      </c>
      <c r="D445" s="24">
        <v>47088</v>
      </c>
      <c r="E445" s="25" t="e">
        <f>IF(ISBLANK(table!H445),NA(),table!H445)</f>
        <v>#N/A</v>
      </c>
      <c r="F445" s="26">
        <f>IFERROR(IF(AND(ISERROR($E446),ISERROR(INDEX(RestNSAF!B$2:B$251,MATCH(RestNSA!$C445,RestNSAF!$A$2:$A$251,0)))),$E445,INDEX(RestNSAF!B$2:B$251,MATCH(RestNSA!$C445,RestNSAF!$A$2:$A$251,0))),NA())</f>
        <v>98557.228182332998</v>
      </c>
      <c r="G445" s="25">
        <f>IFERROR(IF(AND(ISERROR($E446),ISERROR(INDEX(RestNSAF!C$2:C$251,MATCH(RestNSA!$C445,RestNSAF!$A$2:$A$251,0)))),$E445,INDEX(RestNSAF!C$2:C$251,MATCH(RestNSA!$C445,RestNSAF!$A$2:$A$251,0))),NA())</f>
        <v>76809.314084464495</v>
      </c>
      <c r="H445" s="25">
        <f>IFERROR(IF(AND(ISERROR($E446),ISERROR(INDEX(RestNSAF!D$2:D$251,MATCH(RestNSA!$C445,RestNSAF!$A$2:$A$251,0)))),$E445,INDEX(RestNSAF!D$2:D$251,MATCH(RestNSA!$C445,RestNSAF!$A$2:$A$251,0))),NA())</f>
        <v>120305.142280202</v>
      </c>
      <c r="I445" s="25">
        <f>IFERROR(IF(AND(ISERROR($E446),ISERROR(INDEX(RestNSAF!E$2:E$251,MATCH(RestNSA!$C445,RestNSAF!$A$2:$A$251,0)))),$E445,INDEX(RestNSAF!E$2:E$251,MATCH(RestNSA!$C445,RestNSAF!$A$2:$A$251,0))),NA())</f>
        <v>65296.663787813697</v>
      </c>
      <c r="J445" s="25">
        <f>IFERROR(IF(AND(ISERROR($E446),ISERROR(INDEX(RestNSAF!F$2:F$251,MATCH(RestNSA!$C445,RestNSAF!$A$2:$A$251,0)))),$E445,INDEX(RestNSAF!F$2:F$251,MATCH(RestNSA!$C445,RestNSAF!$A$2:$A$251,0))),NA())</f>
        <v>131817.79257685199</v>
      </c>
    </row>
    <row r="446" spans="1:10" x14ac:dyDescent="0.25">
      <c r="A446" s="23">
        <f t="shared" si="23"/>
        <v>1</v>
      </c>
      <c r="B446" s="23">
        <f t="shared" si="24"/>
        <v>2029</v>
      </c>
      <c r="C446" s="23">
        <v>445</v>
      </c>
      <c r="D446" s="24">
        <v>47119</v>
      </c>
      <c r="E446" s="25" t="e">
        <f>IF(ISBLANK(table!H446),NA(),table!H446)</f>
        <v>#N/A</v>
      </c>
      <c r="F446" s="26">
        <f>IFERROR(IF(AND(ISERROR($E447),ISERROR(INDEX(RestNSAF!B$2:B$251,MATCH(RestNSA!$C446,RestNSAF!$A$2:$A$251,0)))),$E446,INDEX(RestNSAF!B$2:B$251,MATCH(RestNSA!$C446,RestNSAF!$A$2:$A$251,0))),NA())</f>
        <v>98734.215549142493</v>
      </c>
      <c r="G446" s="25">
        <f>IFERROR(IF(AND(ISERROR($E447),ISERROR(INDEX(RestNSAF!C$2:C$251,MATCH(RestNSA!$C446,RestNSAF!$A$2:$A$251,0)))),$E446,INDEX(RestNSAF!C$2:C$251,MATCH(RestNSA!$C446,RestNSAF!$A$2:$A$251,0))),NA())</f>
        <v>76833.625248050201</v>
      </c>
      <c r="H446" s="25">
        <f>IFERROR(IF(AND(ISERROR($E447),ISERROR(INDEX(RestNSAF!D$2:D$251,MATCH(RestNSA!$C446,RestNSAF!$A$2:$A$251,0)))),$E446,INDEX(RestNSAF!D$2:D$251,MATCH(RestNSA!$C446,RestNSAF!$A$2:$A$251,0))),NA())</f>
        <v>120634.805850235</v>
      </c>
      <c r="I446" s="25">
        <f>IFERROR(IF(AND(ISERROR($E447),ISERROR(INDEX(RestNSAF!E$2:E$251,MATCH(RestNSA!$C446,RestNSAF!$A$2:$A$251,0)))),$E446,INDEX(RestNSAF!E$2:E$251,MATCH(RestNSA!$C446,RestNSAF!$A$2:$A$251,0))),NA())</f>
        <v>65240.153051495603</v>
      </c>
      <c r="J446" s="25">
        <f>IFERROR(IF(AND(ISERROR($E447),ISERROR(INDEX(RestNSAF!F$2:F$251,MATCH(RestNSA!$C446,RestNSAF!$A$2:$A$251,0)))),$E446,INDEX(RestNSAF!F$2:F$251,MATCH(RestNSA!$C446,RestNSAF!$A$2:$A$251,0))),NA())</f>
        <v>132228.278046789</v>
      </c>
    </row>
    <row r="447" spans="1:10" x14ac:dyDescent="0.25">
      <c r="A447" s="23">
        <f t="shared" si="23"/>
        <v>2</v>
      </c>
      <c r="B447" s="23">
        <f t="shared" si="24"/>
        <v>2029</v>
      </c>
      <c r="C447" s="23">
        <v>446</v>
      </c>
      <c r="D447" s="24">
        <v>47150</v>
      </c>
      <c r="E447" s="25" t="e">
        <f>IF(ISBLANK(table!H447),NA(),table!H447)</f>
        <v>#N/A</v>
      </c>
      <c r="F447" s="26">
        <f>IFERROR(IF(AND(ISERROR($E448),ISERROR(INDEX(RestNSAF!B$2:B$251,MATCH(RestNSA!$C447,RestNSAF!$A$2:$A$251,0)))),$E447,INDEX(RestNSAF!B$2:B$251,MATCH(RestNSA!$C447,RestNSAF!$A$2:$A$251,0))),NA())</f>
        <v>98920.708646645304</v>
      </c>
      <c r="G447" s="25">
        <f>IFERROR(IF(AND(ISERROR($E448),ISERROR(INDEX(RestNSAF!C$2:C$251,MATCH(RestNSA!$C447,RestNSAF!$A$2:$A$251,0)))),$E447,INDEX(RestNSAF!C$2:C$251,MATCH(RestNSA!$C447,RestNSAF!$A$2:$A$251,0))),NA())</f>
        <v>76868.996893363204</v>
      </c>
      <c r="H447" s="25">
        <f>IFERROR(IF(AND(ISERROR($E448),ISERROR(INDEX(RestNSAF!D$2:D$251,MATCH(RestNSA!$C447,RestNSAF!$A$2:$A$251,0)))),$E447,INDEX(RestNSAF!D$2:D$251,MATCH(RestNSA!$C447,RestNSAF!$A$2:$A$251,0))),NA())</f>
        <v>120972.420399927</v>
      </c>
      <c r="I447" s="25">
        <f>IFERROR(IF(AND(ISERROR($E448),ISERROR(INDEX(RestNSAF!E$2:E$251,MATCH(RestNSA!$C447,RestNSAF!$A$2:$A$251,0)))),$E447,INDEX(RestNSAF!E$2:E$251,MATCH(RestNSA!$C447,RestNSAF!$A$2:$A$251,0))),NA())</f>
        <v>65195.525832386302</v>
      </c>
      <c r="J447" s="25">
        <f>IFERROR(IF(AND(ISERROR($E448),ISERROR(INDEX(RestNSAF!F$2:F$251,MATCH(RestNSA!$C447,RestNSAF!$A$2:$A$251,0)))),$E447,INDEX(RestNSAF!F$2:F$251,MATCH(RestNSA!$C447,RestNSAF!$A$2:$A$251,0))),NA())</f>
        <v>132645.89146090401</v>
      </c>
    </row>
    <row r="448" spans="1:10" x14ac:dyDescent="0.25">
      <c r="A448" s="23">
        <f t="shared" si="23"/>
        <v>3</v>
      </c>
      <c r="B448" s="23">
        <f t="shared" si="24"/>
        <v>2029</v>
      </c>
      <c r="C448" s="23">
        <v>447</v>
      </c>
      <c r="D448" s="24">
        <v>47178</v>
      </c>
      <c r="E448" s="25" t="e">
        <f>IF(ISBLANK(table!H448),NA(),table!H448)</f>
        <v>#N/A</v>
      </c>
      <c r="F448" s="26">
        <f>IFERROR(IF(AND(ISERROR($E449),ISERROR(INDEX(RestNSAF!B$2:B$251,MATCH(RestNSA!$C448,RestNSAF!$A$2:$A$251,0)))),$E448,INDEX(RestNSAF!B$2:B$251,MATCH(RestNSA!$C448,RestNSAF!$A$2:$A$251,0))),NA())</f>
        <v>99116.518403605995</v>
      </c>
      <c r="G448" s="25">
        <f>IFERROR(IF(AND(ISERROR($E449),ISERROR(INDEX(RestNSAF!C$2:C$251,MATCH(RestNSA!$C448,RestNSAF!$A$2:$A$251,0)))),$E448,INDEX(RestNSAF!C$2:C$251,MATCH(RestNSA!$C448,RestNSAF!$A$2:$A$251,0))),NA())</f>
        <v>76914.277554407803</v>
      </c>
      <c r="H448" s="25">
        <f>IFERROR(IF(AND(ISERROR($E449),ISERROR(INDEX(RestNSAF!D$2:D$251,MATCH(RestNSA!$C448,RestNSAF!$A$2:$A$251,0)))),$E448,INDEX(RestNSAF!D$2:D$251,MATCH(RestNSA!$C448,RestNSAF!$A$2:$A$251,0))),NA())</f>
        <v>121318.759252804</v>
      </c>
      <c r="I448" s="25">
        <f>IFERROR(IF(AND(ISERROR($E449),ISERROR(INDEX(RestNSAF!E$2:E$251,MATCH(RestNSA!$C448,RestNSAF!$A$2:$A$251,0)))),$E448,INDEX(RestNSAF!E$2:E$251,MATCH(RestNSA!$C448,RestNSAF!$A$2:$A$251,0))),NA())</f>
        <v>65161.1212034782</v>
      </c>
      <c r="J448" s="25">
        <f>IFERROR(IF(AND(ISERROR($E449),ISERROR(INDEX(RestNSAF!F$2:F$251,MATCH(RestNSA!$C448,RestNSAF!$A$2:$A$251,0)))),$E448,INDEX(RestNSAF!F$2:F$251,MATCH(RestNSA!$C448,RestNSAF!$A$2:$A$251,0))),NA())</f>
        <v>133071.915603734</v>
      </c>
    </row>
    <row r="449" spans="1:10" x14ac:dyDescent="0.25">
      <c r="A449" s="23">
        <f t="shared" si="23"/>
        <v>4</v>
      </c>
      <c r="B449" s="23">
        <f t="shared" si="24"/>
        <v>2029</v>
      </c>
      <c r="C449" s="23">
        <v>448</v>
      </c>
      <c r="D449" s="24">
        <v>47209</v>
      </c>
      <c r="E449" s="25" t="e">
        <f>IF(ISBLANK(table!H449),NA(),table!H449)</f>
        <v>#N/A</v>
      </c>
      <c r="F449" s="26">
        <f>IFERROR(IF(AND(ISERROR($E450),ISERROR(INDEX(RestNSAF!B$2:B$251,MATCH(RestNSA!$C449,RestNSAF!$A$2:$A$251,0)))),$E449,INDEX(RestNSAF!B$2:B$251,MATCH(RestNSA!$C449,RestNSAF!$A$2:$A$251,0))),NA())</f>
        <v>99289.36783386</v>
      </c>
      <c r="G449" s="25">
        <f>IFERROR(IF(AND(ISERROR($E450),ISERROR(INDEX(RestNSAF!C$2:C$251,MATCH(RestNSA!$C449,RestNSAF!$A$2:$A$251,0)))),$E449,INDEX(RestNSAF!C$2:C$251,MATCH(RestNSA!$C449,RestNSAF!$A$2:$A$251,0))),NA())</f>
        <v>76937.886777198204</v>
      </c>
      <c r="H449" s="25">
        <f>IFERROR(IF(AND(ISERROR($E450),ISERROR(INDEX(RestNSAF!D$2:D$251,MATCH(RestNSA!$C449,RestNSAF!$A$2:$A$251,0)))),$E449,INDEX(RestNSAF!D$2:D$251,MATCH(RestNSA!$C449,RestNSAF!$A$2:$A$251,0))),NA())</f>
        <v>121640.848890522</v>
      </c>
      <c r="I449" s="25">
        <f>IFERROR(IF(AND(ISERROR($E450),ISERROR(INDEX(RestNSAF!E$2:E$251,MATCH(RestNSA!$C449,RestNSAF!$A$2:$A$251,0)))),$E449,INDEX(RestNSAF!E$2:E$251,MATCH(RestNSA!$C449,RestNSAF!$A$2:$A$251,0))),NA())</f>
        <v>65105.727432648397</v>
      </c>
      <c r="J449" s="25">
        <f>IFERROR(IF(AND(ISERROR($E450),ISERROR(INDEX(RestNSAF!F$2:F$251,MATCH(RestNSA!$C449,RestNSAF!$A$2:$A$251,0)))),$E449,INDEX(RestNSAF!F$2:F$251,MATCH(RestNSA!$C449,RestNSAF!$A$2:$A$251,0))),NA())</f>
        <v>133473.00823507199</v>
      </c>
    </row>
    <row r="450" spans="1:10" x14ac:dyDescent="0.25">
      <c r="A450" s="23">
        <f t="shared" si="23"/>
        <v>5</v>
      </c>
      <c r="B450" s="23">
        <f t="shared" si="24"/>
        <v>2029</v>
      </c>
      <c r="C450" s="23">
        <v>449</v>
      </c>
      <c r="D450" s="24">
        <v>47239</v>
      </c>
      <c r="E450" s="25" t="e">
        <f>IF(ISBLANK(table!H450),NA(),table!H450)</f>
        <v>#N/A</v>
      </c>
      <c r="F450" s="26">
        <f>IFERROR(IF(AND(ISERROR($E451),ISERROR(INDEX(RestNSAF!B$2:B$251,MATCH(RestNSA!$C450,RestNSAF!$A$2:$A$251,0)))),$E450,INDEX(RestNSAF!B$2:B$251,MATCH(RestNSA!$C450,RestNSAF!$A$2:$A$251,0))),NA())</f>
        <v>99490.981625754197</v>
      </c>
      <c r="G450" s="25">
        <f>IFERROR(IF(AND(ISERROR($E451),ISERROR(INDEX(RestNSAF!C$2:C$251,MATCH(RestNSA!$C450,RestNSAF!$A$2:$A$251,0)))),$E450,INDEX(RestNSAF!C$2:C$251,MATCH(RestNSA!$C450,RestNSAF!$A$2:$A$251,0))),NA())</f>
        <v>76991.179435788406</v>
      </c>
      <c r="H450" s="25">
        <f>IFERROR(IF(AND(ISERROR($E451),ISERROR(INDEX(RestNSAF!D$2:D$251,MATCH(RestNSA!$C450,RestNSAF!$A$2:$A$251,0)))),$E450,INDEX(RestNSAF!D$2:D$251,MATCH(RestNSA!$C450,RestNSAF!$A$2:$A$251,0))),NA())</f>
        <v>121990.78381572</v>
      </c>
      <c r="I450" s="25">
        <f>IFERROR(IF(AND(ISERROR($E451),ISERROR(INDEX(RestNSAF!E$2:E$251,MATCH(RestNSA!$C450,RestNSAF!$A$2:$A$251,0)))),$E450,INDEX(RestNSAF!E$2:E$251,MATCH(RestNSA!$C450,RestNSAF!$A$2:$A$251,0))),NA())</f>
        <v>65080.503626089398</v>
      </c>
      <c r="J450" s="25">
        <f>IFERROR(IF(AND(ISERROR($E451),ISERROR(INDEX(RestNSAF!F$2:F$251,MATCH(RestNSA!$C450,RestNSAF!$A$2:$A$251,0)))),$E450,INDEX(RestNSAF!F$2:F$251,MATCH(RestNSA!$C450,RestNSAF!$A$2:$A$251,0))),NA())</f>
        <v>133901.459625419</v>
      </c>
    </row>
    <row r="451" spans="1:10" x14ac:dyDescent="0.25">
      <c r="A451" s="23">
        <f t="shared" si="23"/>
        <v>6</v>
      </c>
      <c r="B451" s="23">
        <f t="shared" si="24"/>
        <v>2029</v>
      </c>
      <c r="C451" s="23">
        <v>450</v>
      </c>
      <c r="D451" s="24">
        <v>47270</v>
      </c>
      <c r="E451" s="25" t="e">
        <f>IF(ISBLANK(table!H451),NA(),table!H451)</f>
        <v>#N/A</v>
      </c>
      <c r="F451" s="26">
        <f>IFERROR(IF(AND(ISERROR($E452),ISERROR(INDEX(RestNSAF!B$2:B$251,MATCH(RestNSA!$C451,RestNSAF!$A$2:$A$251,0)))),$E451,INDEX(RestNSAF!B$2:B$251,MATCH(RestNSA!$C451,RestNSAF!$A$2:$A$251,0))),NA())</f>
        <v>99666.151127332894</v>
      </c>
      <c r="G451" s="25">
        <f>IFERROR(IF(AND(ISERROR($E452),ISERROR(INDEX(RestNSAF!C$2:C$251,MATCH(RestNSA!$C451,RestNSAF!$A$2:$A$251,0)))),$E451,INDEX(RestNSAF!C$2:C$251,MATCH(RestNSA!$C451,RestNSAF!$A$2:$A$251,0))),NA())</f>
        <v>77018.880857376804</v>
      </c>
      <c r="H451" s="25">
        <f>IFERROR(IF(AND(ISERROR($E452),ISERROR(INDEX(RestNSAF!D$2:D$251,MATCH(RestNSA!$C451,RestNSAF!$A$2:$A$251,0)))),$E451,INDEX(RestNSAF!D$2:D$251,MATCH(RestNSA!$C451,RestNSAF!$A$2:$A$251,0))),NA())</f>
        <v>122313.421397289</v>
      </c>
      <c r="I451" s="25">
        <f>IFERROR(IF(AND(ISERROR($E452),ISERROR(INDEX(RestNSAF!E$2:E$251,MATCH(RestNSA!$C451,RestNSAF!$A$2:$A$251,0)))),$E451,INDEX(RestNSAF!E$2:E$251,MATCH(RestNSA!$C451,RestNSAF!$A$2:$A$251,0))),NA())</f>
        <v>65030.140161675103</v>
      </c>
      <c r="J451" s="25">
        <f>IFERROR(IF(AND(ISERROR($E452),ISERROR(INDEX(RestNSAF!F$2:F$251,MATCH(RestNSA!$C451,RestNSAF!$A$2:$A$251,0)))),$E451,INDEX(RestNSAF!F$2:F$251,MATCH(RestNSA!$C451,RestNSAF!$A$2:$A$251,0))),NA())</f>
        <v>134302.162092991</v>
      </c>
    </row>
    <row r="452" spans="1:10" x14ac:dyDescent="0.25">
      <c r="A452" s="23">
        <f t="shared" si="23"/>
        <v>7</v>
      </c>
      <c r="B452" s="23">
        <f t="shared" si="24"/>
        <v>2029</v>
      </c>
      <c r="C452" s="23">
        <v>451</v>
      </c>
      <c r="D452" s="24">
        <v>47300</v>
      </c>
      <c r="E452" s="25" t="e">
        <f>IF(ISBLANK(table!H452),NA(),table!H452)</f>
        <v>#N/A</v>
      </c>
      <c r="F452" s="26">
        <f>IFERROR(IF(AND(ISERROR($E453),ISERROR(INDEX(RestNSAF!B$2:B$251,MATCH(RestNSA!$C452,RestNSAF!$A$2:$A$251,0)))),$E452,INDEX(RestNSAF!B$2:B$251,MATCH(RestNSA!$C452,RestNSAF!$A$2:$A$251,0))),NA())</f>
        <v>99859.127113807102</v>
      </c>
      <c r="G452" s="25">
        <f>IFERROR(IF(AND(ISERROR($E453),ISERROR(INDEX(RestNSAF!C$2:C$251,MATCH(RestNSA!$C452,RestNSAF!$A$2:$A$251,0)))),$E452,INDEX(RestNSAF!C$2:C$251,MATCH(RestNSA!$C452,RestNSAF!$A$2:$A$251,0))),NA())</f>
        <v>77065.589962065002</v>
      </c>
      <c r="H452" s="25">
        <f>IFERROR(IF(AND(ISERROR($E453),ISERROR(INDEX(RestNSAF!D$2:D$251,MATCH(RestNSA!$C452,RestNSAF!$A$2:$A$251,0)))),$E452,INDEX(RestNSAF!D$2:D$251,MATCH(RestNSA!$C452,RestNSAF!$A$2:$A$251,0))),NA())</f>
        <v>122652.664265549</v>
      </c>
      <c r="I452" s="25">
        <f>IFERROR(IF(AND(ISERROR($E453),ISERROR(INDEX(RestNSAF!E$2:E$251,MATCH(RestNSA!$C452,RestNSAF!$A$2:$A$251,0)))),$E452,INDEX(RestNSAF!E$2:E$251,MATCH(RestNSA!$C452,RestNSAF!$A$2:$A$251,0))),NA())</f>
        <v>64999.420256279598</v>
      </c>
      <c r="J452" s="25">
        <f>IFERROR(IF(AND(ISERROR($E453),ISERROR(INDEX(RestNSAF!F$2:F$251,MATCH(RestNSA!$C452,RestNSAF!$A$2:$A$251,0)))),$E452,INDEX(RestNSAF!F$2:F$251,MATCH(RestNSA!$C452,RestNSAF!$A$2:$A$251,0))),NA())</f>
        <v>134718.833971335</v>
      </c>
    </row>
    <row r="453" spans="1:10" x14ac:dyDescent="0.25">
      <c r="A453" s="23">
        <f t="shared" si="23"/>
        <v>8</v>
      </c>
      <c r="B453" s="23">
        <f t="shared" si="24"/>
        <v>2029</v>
      </c>
      <c r="C453" s="23">
        <v>452</v>
      </c>
      <c r="D453" s="24">
        <v>47331</v>
      </c>
      <c r="E453" s="25" t="e">
        <f>IF(ISBLANK(table!H453),NA(),table!H453)</f>
        <v>#N/A</v>
      </c>
      <c r="F453" s="26">
        <f>IFERROR(IF(AND(ISERROR($E454),ISERROR(INDEX(RestNSAF!B$2:B$251,MATCH(RestNSA!$C453,RestNSAF!$A$2:$A$251,0)))),$E453,INDEX(RestNSAF!B$2:B$251,MATCH(RestNSA!$C453,RestNSAF!$A$2:$A$251,0))),NA())</f>
        <v>100046.124685751</v>
      </c>
      <c r="G453" s="25">
        <f>IFERROR(IF(AND(ISERROR($E454),ISERROR(INDEX(RestNSAF!C$2:C$251,MATCH(RestNSA!$C453,RestNSAF!$A$2:$A$251,0)))),$E453,INDEX(RestNSAF!C$2:C$251,MATCH(RestNSA!$C453,RestNSAF!$A$2:$A$251,0))),NA())</f>
        <v>77106.960154255095</v>
      </c>
      <c r="H453" s="25">
        <f>IFERROR(IF(AND(ISERROR($E454),ISERROR(INDEX(RestNSAF!D$2:D$251,MATCH(RestNSA!$C453,RestNSAF!$A$2:$A$251,0)))),$E453,INDEX(RestNSAF!D$2:D$251,MATCH(RestNSA!$C453,RestNSAF!$A$2:$A$251,0))),NA())</f>
        <v>122985.289217247</v>
      </c>
      <c r="I453" s="25">
        <f>IFERROR(IF(AND(ISERROR($E454),ISERROR(INDEX(RestNSAF!E$2:E$251,MATCH(RestNSA!$C453,RestNSAF!$A$2:$A$251,0)))),$E453,INDEX(RestNSAF!E$2:E$251,MATCH(RestNSA!$C453,RestNSAF!$A$2:$A$251,0))),NA())</f>
        <v>64963.6999703127</v>
      </c>
      <c r="J453" s="25">
        <f>IFERROR(IF(AND(ISERROR($E454),ISERROR(INDEX(RestNSAF!F$2:F$251,MATCH(RestNSA!$C453,RestNSAF!$A$2:$A$251,0)))),$E453,INDEX(RestNSAF!F$2:F$251,MATCH(RestNSA!$C453,RestNSAF!$A$2:$A$251,0))),NA())</f>
        <v>135128.54940118999</v>
      </c>
    </row>
    <row r="454" spans="1:10" x14ac:dyDescent="0.25">
      <c r="A454" s="23">
        <f t="shared" si="23"/>
        <v>9</v>
      </c>
      <c r="B454" s="23">
        <f t="shared" si="24"/>
        <v>2029</v>
      </c>
      <c r="C454" s="23">
        <v>453</v>
      </c>
      <c r="D454" s="24">
        <v>47362</v>
      </c>
      <c r="E454" s="25" t="e">
        <f>IF(ISBLANK(table!H454),NA(),table!H454)</f>
        <v>#N/A</v>
      </c>
      <c r="F454" s="26">
        <f>IFERROR(IF(AND(ISERROR($E455),ISERROR(INDEX(RestNSAF!B$2:B$251,MATCH(RestNSA!$C454,RestNSAF!$A$2:$A$251,0)))),$E454,INDEX(RestNSAF!B$2:B$251,MATCH(RestNSA!$C454,RestNSAF!$A$2:$A$251,0))),NA())</f>
        <v>100227.543841726</v>
      </c>
      <c r="G454" s="25">
        <f>IFERROR(IF(AND(ISERROR($E455),ISERROR(INDEX(RestNSAF!C$2:C$251,MATCH(RestNSA!$C454,RestNSAF!$A$2:$A$251,0)))),$E454,INDEX(RestNSAF!C$2:C$251,MATCH(RestNSA!$C454,RestNSAF!$A$2:$A$251,0))),NA())</f>
        <v>77143.928623010099</v>
      </c>
      <c r="H454" s="25">
        <f>IFERROR(IF(AND(ISERROR($E455),ISERROR(INDEX(RestNSAF!D$2:D$251,MATCH(RestNSA!$C454,RestNSAF!$A$2:$A$251,0)))),$E454,INDEX(RestNSAF!D$2:D$251,MATCH(RestNSA!$C454,RestNSAF!$A$2:$A$251,0))),NA())</f>
        <v>123311.159060441</v>
      </c>
      <c r="I454" s="25">
        <f>IFERROR(IF(AND(ISERROR($E455),ISERROR(INDEX(RestNSAF!E$2:E$251,MATCH(RestNSA!$C454,RestNSAF!$A$2:$A$251,0)))),$E454,INDEX(RestNSAF!E$2:E$251,MATCH(RestNSA!$C454,RestNSAF!$A$2:$A$251,0))),NA())</f>
        <v>64924.200864311599</v>
      </c>
      <c r="J454" s="25">
        <f>IFERROR(IF(AND(ISERROR($E455),ISERROR(INDEX(RestNSAF!F$2:F$251,MATCH(RestNSA!$C454,RestNSAF!$A$2:$A$251,0)))),$E454,INDEX(RestNSAF!F$2:F$251,MATCH(RestNSA!$C454,RestNSAF!$A$2:$A$251,0))),NA())</f>
        <v>135530.88681914</v>
      </c>
    </row>
    <row r="455" spans="1:10" x14ac:dyDescent="0.25">
      <c r="A455" s="23">
        <f t="shared" si="23"/>
        <v>10</v>
      </c>
      <c r="B455" s="23">
        <f t="shared" si="24"/>
        <v>2029</v>
      </c>
      <c r="C455" s="23">
        <v>454</v>
      </c>
      <c r="D455" s="24">
        <v>47392</v>
      </c>
      <c r="E455" s="25" t="e">
        <f>IF(ISBLANK(table!H455),NA(),table!H455)</f>
        <v>#N/A</v>
      </c>
      <c r="F455" s="26">
        <f>IFERROR(IF(AND(ISERROR($E456),ISERROR(INDEX(RestNSAF!B$2:B$251,MATCH(RestNSA!$C455,RestNSAF!$A$2:$A$251,0)))),$E455,INDEX(RestNSAF!B$2:B$251,MATCH(RestNSA!$C455,RestNSAF!$A$2:$A$251,0))),NA())</f>
        <v>100422.954327147</v>
      </c>
      <c r="G455" s="25">
        <f>IFERROR(IF(AND(ISERROR($E456),ISERROR(INDEX(RestNSAF!C$2:C$251,MATCH(RestNSA!$C455,RestNSAF!$A$2:$A$251,0)))),$E455,INDEX(RestNSAF!C$2:C$251,MATCH(RestNSA!$C455,RestNSAF!$A$2:$A$251,0))),NA())</f>
        <v>77195.623131173299</v>
      </c>
      <c r="H455" s="25">
        <f>IFERROR(IF(AND(ISERROR($E456),ISERROR(INDEX(RestNSAF!D$2:D$251,MATCH(RestNSA!$C455,RestNSAF!$A$2:$A$251,0)))),$E455,INDEX(RestNSAF!D$2:D$251,MATCH(RestNSA!$C455,RestNSAF!$A$2:$A$251,0))),NA())</f>
        <v>123650.28552311999</v>
      </c>
      <c r="I455" s="25">
        <f>IFERROR(IF(AND(ISERROR($E456),ISERROR(INDEX(RestNSAF!E$2:E$251,MATCH(RestNSA!$C455,RestNSAF!$A$2:$A$251,0)))),$E455,INDEX(RestNSAF!E$2:E$251,MATCH(RestNSA!$C455,RestNSAF!$A$2:$A$251,0))),NA())</f>
        <v>64899.816729678503</v>
      </c>
      <c r="J455" s="25">
        <f>IFERROR(IF(AND(ISERROR($E456),ISERROR(INDEX(RestNSAF!F$2:F$251,MATCH(RestNSA!$C455,RestNSAF!$A$2:$A$251,0)))),$E455,INDEX(RestNSAF!F$2:F$251,MATCH(RestNSA!$C455,RestNSAF!$A$2:$A$251,0))),NA())</f>
        <v>135946.091924615</v>
      </c>
    </row>
    <row r="456" spans="1:10" x14ac:dyDescent="0.25">
      <c r="A456" s="23">
        <f t="shared" si="23"/>
        <v>11</v>
      </c>
      <c r="B456" s="23">
        <f t="shared" si="24"/>
        <v>2029</v>
      </c>
      <c r="C456" s="23">
        <v>455</v>
      </c>
      <c r="D456" s="24">
        <v>47423</v>
      </c>
      <c r="E456" s="25" t="e">
        <f>IF(ISBLANK(table!H456),NA(),table!H456)</f>
        <v>#N/A</v>
      </c>
      <c r="F456" s="26">
        <f>IFERROR(IF(AND(ISERROR($E457),ISERROR(INDEX(RestNSAF!B$2:B$251,MATCH(RestNSA!$C456,RestNSAF!$A$2:$A$251,0)))),$E456,INDEX(RestNSAF!B$2:B$251,MATCH(RestNSA!$C456,RestNSAF!$A$2:$A$251,0))),NA())</f>
        <v>100600.75267089</v>
      </c>
      <c r="G456" s="25">
        <f>IFERROR(IF(AND(ISERROR($E457),ISERROR(INDEX(RestNSAF!C$2:C$251,MATCH(RestNSA!$C456,RestNSAF!$A$2:$A$251,0)))),$E456,INDEX(RestNSAF!C$2:C$251,MATCH(RestNSA!$C456,RestNSAF!$A$2:$A$251,0))),NA())</f>
        <v>77230.632576877601</v>
      </c>
      <c r="H456" s="25">
        <f>IFERROR(IF(AND(ISERROR($E457),ISERROR(INDEX(RestNSAF!D$2:D$251,MATCH(RestNSA!$C456,RestNSAF!$A$2:$A$251,0)))),$E456,INDEX(RestNSAF!D$2:D$251,MATCH(RestNSA!$C456,RestNSAF!$A$2:$A$251,0))),NA())</f>
        <v>123970.872764902</v>
      </c>
      <c r="I456" s="25">
        <f>IFERROR(IF(AND(ISERROR($E457),ISERROR(INDEX(RestNSAF!E$2:E$251,MATCH(RestNSA!$C456,RestNSAF!$A$2:$A$251,0)))),$E456,INDEX(RestNSAF!E$2:E$251,MATCH(RestNSA!$C456,RestNSAF!$A$2:$A$251,0))),NA())</f>
        <v>64859.238298680502</v>
      </c>
      <c r="J456" s="25">
        <f>IFERROR(IF(AND(ISERROR($E457),ISERROR(INDEX(RestNSAF!F$2:F$251,MATCH(RestNSA!$C456,RestNSAF!$A$2:$A$251,0)))),$E456,INDEX(RestNSAF!F$2:F$251,MATCH(RestNSA!$C456,RestNSAF!$A$2:$A$251,0))),NA())</f>
        <v>136342.26704309901</v>
      </c>
    </row>
    <row r="457" spans="1:10" x14ac:dyDescent="0.25">
      <c r="A457" s="23">
        <f t="shared" si="23"/>
        <v>12</v>
      </c>
      <c r="B457" s="23">
        <f t="shared" si="24"/>
        <v>2029</v>
      </c>
      <c r="C457" s="23">
        <v>456</v>
      </c>
      <c r="D457" s="24">
        <v>47453</v>
      </c>
      <c r="E457" s="25" t="e">
        <f>IF(ISBLANK(table!H457),NA(),table!H457)</f>
        <v>#N/A</v>
      </c>
      <c r="F457" s="26">
        <f>IFERROR(IF(AND(ISERROR($E458),ISERROR(INDEX(RestNSAF!B$2:B$251,MATCH(RestNSA!$C457,RestNSAF!$A$2:$A$251,0)))),$E457,INDEX(RestNSAF!B$2:B$251,MATCH(RestNSA!$C457,RestNSAF!$A$2:$A$251,0))),NA())</f>
        <v>100794.79957418601</v>
      </c>
      <c r="G457" s="25">
        <f>IFERROR(IF(AND(ISERROR($E458),ISERROR(INDEX(RestNSAF!C$2:C$251,MATCH(RestNSA!$C457,RestNSAF!$A$2:$A$251,0)))),$E457,INDEX(RestNSAF!C$2:C$251,MATCH(RestNSA!$C457,RestNSAF!$A$2:$A$251,0))),NA())</f>
        <v>77282.826305013499</v>
      </c>
      <c r="H457" s="25">
        <f>IFERROR(IF(AND(ISERROR($E458),ISERROR(INDEX(RestNSAF!D$2:D$251,MATCH(RestNSA!$C457,RestNSAF!$A$2:$A$251,0)))),$E457,INDEX(RestNSAF!D$2:D$251,MATCH(RestNSA!$C457,RestNSAF!$A$2:$A$251,0))),NA())</f>
        <v>124306.77284335801</v>
      </c>
      <c r="I457" s="25">
        <f>IFERROR(IF(AND(ISERROR($E458),ISERROR(INDEX(RestNSAF!E$2:E$251,MATCH(RestNSA!$C457,RestNSAF!$A$2:$A$251,0)))),$E457,INDEX(RestNSAF!E$2:E$251,MATCH(RestNSA!$C457,RestNSAF!$A$2:$A$251,0))),NA())</f>
        <v>64836.339491884697</v>
      </c>
      <c r="J457" s="25">
        <f>IFERROR(IF(AND(ISERROR($E458),ISERROR(INDEX(RestNSAF!F$2:F$251,MATCH(RestNSA!$C457,RestNSAF!$A$2:$A$251,0)))),$E457,INDEX(RestNSAF!F$2:F$251,MATCH(RestNSA!$C457,RestNSAF!$A$2:$A$251,0))),NA())</f>
        <v>136753.25965648601</v>
      </c>
    </row>
    <row r="458" spans="1:10" x14ac:dyDescent="0.25">
      <c r="A458" s="23">
        <f t="shared" si="23"/>
        <v>1</v>
      </c>
      <c r="B458" s="23">
        <f t="shared" si="24"/>
        <v>2030</v>
      </c>
      <c r="C458" s="23">
        <v>457</v>
      </c>
      <c r="D458" s="24">
        <v>47484</v>
      </c>
      <c r="E458" s="25" t="e">
        <f>IF(ISBLANK(table!H458),NA(),table!H458)</f>
        <v>#N/A</v>
      </c>
      <c r="F458" s="26">
        <f>IFERROR(IF(AND(ISERROR($E459),ISERROR(INDEX(RestNSAF!B$2:B$251,MATCH(RestNSA!$C458,RestNSAF!$A$2:$A$251,0)))),$E458,INDEX(RestNSAF!B$2:B$251,MATCH(RestNSA!$C458,RestNSAF!$A$2:$A$251,0))),NA())</f>
        <v>100977.85271758</v>
      </c>
      <c r="G458" s="25">
        <f>IFERROR(IF(AND(ISERROR($E459),ISERROR(INDEX(RestNSAF!C$2:C$251,MATCH(RestNSA!$C458,RestNSAF!$A$2:$A$251,0)))),$E458,INDEX(RestNSAF!C$2:C$251,MATCH(RestNSA!$C458,RestNSAF!$A$2:$A$251,0))),NA())</f>
        <v>77324.731713482106</v>
      </c>
      <c r="H458" s="25">
        <f>IFERROR(IF(AND(ISERROR($E459),ISERROR(INDEX(RestNSAF!D$2:D$251,MATCH(RestNSA!$C458,RestNSAF!$A$2:$A$251,0)))),$E458,INDEX(RestNSAF!D$2:D$251,MATCH(RestNSA!$C458,RestNSAF!$A$2:$A$251,0))),NA())</f>
        <v>124630.973721678</v>
      </c>
      <c r="I458" s="25">
        <f>IFERROR(IF(AND(ISERROR($E459),ISERROR(INDEX(RestNSAF!E$2:E$251,MATCH(RestNSA!$C458,RestNSAF!$A$2:$A$251,0)))),$E458,INDEX(RestNSAF!E$2:E$251,MATCH(RestNSA!$C458,RestNSAF!$A$2:$A$251,0))),NA())</f>
        <v>64803.525802923803</v>
      </c>
      <c r="J458" s="25">
        <f>IFERROR(IF(AND(ISERROR($E459),ISERROR(INDEX(RestNSAF!F$2:F$251,MATCH(RestNSA!$C458,RestNSAF!$A$2:$A$251,0)))),$E458,INDEX(RestNSAF!F$2:F$251,MATCH(RestNSA!$C458,RestNSAF!$A$2:$A$251,0))),NA())</f>
        <v>137152.17963223599</v>
      </c>
    </row>
    <row r="459" spans="1:10" x14ac:dyDescent="0.25">
      <c r="A459" s="23">
        <f t="shared" si="23"/>
        <v>2</v>
      </c>
      <c r="B459" s="23">
        <f t="shared" si="24"/>
        <v>2030</v>
      </c>
      <c r="C459" s="23">
        <v>458</v>
      </c>
      <c r="D459" s="24">
        <v>47515</v>
      </c>
      <c r="E459" s="25" t="e">
        <f>IF(ISBLANK(table!H459),NA(),table!H459)</f>
        <v>#N/A</v>
      </c>
      <c r="F459" s="26">
        <f>IFERROR(IF(AND(ISERROR($E460),ISERROR(INDEX(RestNSAF!B$2:B$251,MATCH(RestNSA!$C459,RestNSAF!$A$2:$A$251,0)))),$E459,INDEX(RestNSAF!B$2:B$251,MATCH(RestNSA!$C459,RestNSAF!$A$2:$A$251,0))),NA())</f>
        <v>101164.66338770901</v>
      </c>
      <c r="G459" s="25">
        <f>IFERROR(IF(AND(ISERROR($E460),ISERROR(INDEX(RestNSAF!C$2:C$251,MATCH(RestNSA!$C459,RestNSAF!$A$2:$A$251,0)))),$E459,INDEX(RestNSAF!C$2:C$251,MATCH(RestNSA!$C459,RestNSAF!$A$2:$A$251,0))),NA())</f>
        <v>77371.405072118199</v>
      </c>
      <c r="H459" s="25">
        <f>IFERROR(IF(AND(ISERROR($E460),ISERROR(INDEX(RestNSAF!D$2:D$251,MATCH(RestNSA!$C459,RestNSAF!$A$2:$A$251,0)))),$E459,INDEX(RestNSAF!D$2:D$251,MATCH(RestNSA!$C459,RestNSAF!$A$2:$A$251,0))),NA())</f>
        <v>124957.92170330101</v>
      </c>
      <c r="I459" s="25">
        <f>IFERROR(IF(AND(ISERROR($E460),ISERROR(INDEX(RestNSAF!E$2:E$251,MATCH(RestNSA!$C459,RestNSAF!$A$2:$A$251,0)))),$E459,INDEX(RestNSAF!E$2:E$251,MATCH(RestNSA!$C459,RestNSAF!$A$2:$A$251,0))),NA())</f>
        <v>64776.0149499857</v>
      </c>
      <c r="J459" s="25">
        <f>IFERROR(IF(AND(ISERROR($E460),ISERROR(INDEX(RestNSAF!F$2:F$251,MATCH(RestNSA!$C459,RestNSAF!$A$2:$A$251,0)))),$E459,INDEX(RestNSAF!F$2:F$251,MATCH(RestNSA!$C459,RestNSAF!$A$2:$A$251,0))),NA())</f>
        <v>137553.31182543299</v>
      </c>
    </row>
    <row r="460" spans="1:10" x14ac:dyDescent="0.25">
      <c r="A460" s="23">
        <f t="shared" si="23"/>
        <v>3</v>
      </c>
      <c r="B460" s="23">
        <f t="shared" si="24"/>
        <v>2030</v>
      </c>
      <c r="C460" s="23">
        <v>459</v>
      </c>
      <c r="D460" s="24">
        <v>47543</v>
      </c>
      <c r="E460" s="25" t="e">
        <f>IF(ISBLANK(table!H460),NA(),table!H460)</f>
        <v>#N/A</v>
      </c>
      <c r="F460" s="26">
        <f>IFERROR(IF(AND(ISERROR($E461),ISERROR(INDEX(RestNSAF!B$2:B$251,MATCH(RestNSA!$C460,RestNSAF!$A$2:$A$251,0)))),$E460,INDEX(RestNSAF!B$2:B$251,MATCH(RestNSA!$C460,RestNSAF!$A$2:$A$251,0))),NA())</f>
        <v>101354.812039711</v>
      </c>
      <c r="G460" s="25">
        <f>IFERROR(IF(AND(ISERROR($E461),ISERROR(INDEX(RestNSAF!C$2:C$251,MATCH(RestNSA!$C460,RestNSAF!$A$2:$A$251,0)))),$E460,INDEX(RestNSAF!C$2:C$251,MATCH(RestNSA!$C460,RestNSAF!$A$2:$A$251,0))),NA())</f>
        <v>77422.084006175501</v>
      </c>
      <c r="H460" s="25">
        <f>IFERROR(IF(AND(ISERROR($E461),ISERROR(INDEX(RestNSAF!D$2:D$251,MATCH(RestNSA!$C460,RestNSAF!$A$2:$A$251,0)))),$E460,INDEX(RestNSAF!D$2:D$251,MATCH(RestNSA!$C460,RestNSAF!$A$2:$A$251,0))),NA())</f>
        <v>125287.540073246</v>
      </c>
      <c r="I460" s="25">
        <f>IFERROR(IF(AND(ISERROR($E461),ISERROR(INDEX(RestNSAF!E$2:E$251,MATCH(RestNSA!$C460,RestNSAF!$A$2:$A$251,0)))),$E460,INDEX(RestNSAF!E$2:E$251,MATCH(RestNSA!$C460,RestNSAF!$A$2:$A$251,0))),NA())</f>
        <v>64752.863075146102</v>
      </c>
      <c r="J460" s="25">
        <f>IFERROR(IF(AND(ISERROR($E461),ISERROR(INDEX(RestNSAF!F$2:F$251,MATCH(RestNSA!$C460,RestNSAF!$A$2:$A$251,0)))),$E460,INDEX(RestNSAF!F$2:F$251,MATCH(RestNSA!$C460,RestNSAF!$A$2:$A$251,0))),NA())</f>
        <v>137956.76100427599</v>
      </c>
    </row>
    <row r="461" spans="1:10" x14ac:dyDescent="0.25">
      <c r="A461" s="23">
        <f t="shared" si="23"/>
        <v>4</v>
      </c>
      <c r="B461" s="23">
        <f t="shared" si="24"/>
        <v>2030</v>
      </c>
      <c r="C461" s="23">
        <v>460</v>
      </c>
      <c r="D461" s="24">
        <v>47574</v>
      </c>
      <c r="E461" s="25" t="e">
        <f>IF(ISBLANK(table!H461),NA(),table!H461)</f>
        <v>#N/A</v>
      </c>
      <c r="F461" s="26">
        <f>IFERROR(IF(AND(ISERROR($E462),ISERROR(INDEX(RestNSAF!B$2:B$251,MATCH(RestNSA!$C461,RestNSAF!$A$2:$A$251,0)))),$E461,INDEX(RestNSAF!B$2:B$251,MATCH(RestNSA!$C461,RestNSAF!$A$2:$A$251,0))),NA())</f>
        <v>101536.435534056</v>
      </c>
      <c r="G461" s="25">
        <f>IFERROR(IF(AND(ISERROR($E462),ISERROR(INDEX(RestNSAF!C$2:C$251,MATCH(RestNSA!$C461,RestNSAF!$A$2:$A$251,0)))),$E461,INDEX(RestNSAF!C$2:C$251,MATCH(RestNSA!$C461,RestNSAF!$A$2:$A$251,0))),NA())</f>
        <v>77465.143444309593</v>
      </c>
      <c r="H461" s="25">
        <f>IFERROR(IF(AND(ISERROR($E462),ISERROR(INDEX(RestNSAF!D$2:D$251,MATCH(RestNSA!$C461,RestNSAF!$A$2:$A$251,0)))),$E461,INDEX(RestNSAF!D$2:D$251,MATCH(RestNSA!$C461,RestNSAF!$A$2:$A$251,0))),NA())</f>
        <v>125607.727623803</v>
      </c>
      <c r="I461" s="25">
        <f>IFERROR(IF(AND(ISERROR($E462),ISERROR(INDEX(RestNSAF!E$2:E$251,MATCH(RestNSA!$C461,RestNSAF!$A$2:$A$251,0)))),$E461,INDEX(RestNSAF!E$2:E$251,MATCH(RestNSA!$C461,RestNSAF!$A$2:$A$251,0))),NA())</f>
        <v>64722.571132744801</v>
      </c>
      <c r="J461" s="25">
        <f>IFERROR(IF(AND(ISERROR($E462),ISERROR(INDEX(RestNSAF!F$2:F$251,MATCH(RestNSA!$C461,RestNSAF!$A$2:$A$251,0)))),$E461,INDEX(RestNSAF!F$2:F$251,MATCH(RestNSA!$C461,RestNSAF!$A$2:$A$251,0))),NA())</f>
        <v>138350.29993536801</v>
      </c>
    </row>
    <row r="462" spans="1:10" x14ac:dyDescent="0.25">
      <c r="A462" s="23">
        <f t="shared" si="23"/>
        <v>5</v>
      </c>
      <c r="B462" s="23">
        <f t="shared" si="24"/>
        <v>2030</v>
      </c>
      <c r="C462" s="23">
        <v>461</v>
      </c>
      <c r="D462" s="24">
        <v>47604</v>
      </c>
      <c r="E462" s="25" t="e">
        <f>IF(ISBLANK(table!H462),NA(),table!H462)</f>
        <v>#N/A</v>
      </c>
      <c r="F462" s="26">
        <f>IFERROR(IF(AND(ISERROR($E463),ISERROR(INDEX(RestNSAF!B$2:B$251,MATCH(RestNSA!$C462,RestNSAF!$A$2:$A$251,0)))),$E462,INDEX(RestNSAF!B$2:B$251,MATCH(RestNSA!$C462,RestNSAF!$A$2:$A$251,0))),NA())</f>
        <v>101728.842274137</v>
      </c>
      <c r="G462" s="25">
        <f>IFERROR(IF(AND(ISERROR($E463),ISERROR(INDEX(RestNSAF!C$2:C$251,MATCH(RestNSA!$C462,RestNSAF!$A$2:$A$251,0)))),$E462,INDEX(RestNSAF!C$2:C$251,MATCH(RestNSA!$C462,RestNSAF!$A$2:$A$251,0))),NA())</f>
        <v>77519.752693206203</v>
      </c>
      <c r="H462" s="25">
        <f>IFERROR(IF(AND(ISERROR($E463),ISERROR(INDEX(RestNSAF!D$2:D$251,MATCH(RestNSA!$C462,RestNSAF!$A$2:$A$251,0)))),$E462,INDEX(RestNSAF!D$2:D$251,MATCH(RestNSA!$C462,RestNSAF!$A$2:$A$251,0))),NA())</f>
        <v>125937.931855067</v>
      </c>
      <c r="I462" s="25">
        <f>IFERROR(IF(AND(ISERROR($E463),ISERROR(INDEX(RestNSAF!E$2:E$251,MATCH(RestNSA!$C462,RestNSAF!$A$2:$A$251,0)))),$E462,INDEX(RestNSAF!E$2:E$251,MATCH(RestNSA!$C462,RestNSAF!$A$2:$A$251,0))),NA())</f>
        <v>64704.234796119199</v>
      </c>
      <c r="J462" s="25">
        <f>IFERROR(IF(AND(ISERROR($E463),ISERROR(INDEX(RestNSAF!F$2:F$251,MATCH(RestNSA!$C462,RestNSAF!$A$2:$A$251,0)))),$E462,INDEX(RestNSAF!F$2:F$251,MATCH(RestNSA!$C462,RestNSAF!$A$2:$A$251,0))),NA())</f>
        <v>138753.449752154</v>
      </c>
    </row>
    <row r="463" spans="1:10" x14ac:dyDescent="0.25">
      <c r="A463" s="23">
        <f t="shared" si="23"/>
        <v>6</v>
      </c>
      <c r="B463" s="23">
        <f t="shared" si="24"/>
        <v>2030</v>
      </c>
      <c r="C463" s="23">
        <v>462</v>
      </c>
      <c r="D463" s="24">
        <v>47635</v>
      </c>
      <c r="E463" s="25" t="e">
        <f>IF(ISBLANK(table!H463),NA(),table!H463)</f>
        <v>#N/A</v>
      </c>
      <c r="F463" s="26">
        <f>IFERROR(IF(AND(ISERROR($E464),ISERROR(INDEX(RestNSAF!B$2:B$251,MATCH(RestNSA!$C463,RestNSAF!$A$2:$A$251,0)))),$E463,INDEX(RestNSAF!B$2:B$251,MATCH(RestNSA!$C463,RestNSAF!$A$2:$A$251,0))),NA())</f>
        <v>101911.26563073001</v>
      </c>
      <c r="G463" s="25">
        <f>IFERROR(IF(AND(ISERROR($E464),ISERROR(INDEX(RestNSAF!C$2:C$251,MATCH(RestNSA!$C463,RestNSAF!$A$2:$A$251,0)))),$E463,INDEX(RestNSAF!C$2:C$251,MATCH(RestNSA!$C463,RestNSAF!$A$2:$A$251,0))),NA())</f>
        <v>77565.118616237902</v>
      </c>
      <c r="H463" s="25">
        <f>IFERROR(IF(AND(ISERROR($E464),ISERROR(INDEX(RestNSAF!D$2:D$251,MATCH(RestNSA!$C463,RestNSAF!$A$2:$A$251,0)))),$E463,INDEX(RestNSAF!D$2:D$251,MATCH(RestNSA!$C463,RestNSAF!$A$2:$A$251,0))),NA())</f>
        <v>126257.41264522199</v>
      </c>
      <c r="I463" s="25">
        <f>IFERROR(IF(AND(ISERROR($E464),ISERROR(INDEX(RestNSAF!E$2:E$251,MATCH(RestNSA!$C463,RestNSAF!$A$2:$A$251,0)))),$E463,INDEX(RestNSAF!E$2:E$251,MATCH(RestNSA!$C463,RestNSAF!$A$2:$A$251,0))),NA())</f>
        <v>64677.046896469503</v>
      </c>
      <c r="J463" s="25">
        <f>IFERROR(IF(AND(ISERROR($E464),ISERROR(INDEX(RestNSAF!F$2:F$251,MATCH(RestNSA!$C463,RestNSAF!$A$2:$A$251,0)))),$E463,INDEX(RestNSAF!F$2:F$251,MATCH(RestNSA!$C463,RestNSAF!$A$2:$A$251,0))),NA())</f>
        <v>139145.48436499</v>
      </c>
    </row>
    <row r="464" spans="1:10" x14ac:dyDescent="0.25">
      <c r="A464" s="23">
        <f t="shared" si="23"/>
        <v>7</v>
      </c>
      <c r="B464" s="23">
        <f t="shared" si="24"/>
        <v>2030</v>
      </c>
      <c r="C464" s="23">
        <v>463</v>
      </c>
      <c r="D464" s="24">
        <v>47665</v>
      </c>
      <c r="E464" s="25" t="e">
        <f>IF(ISBLANK(table!H464),NA(),table!H464)</f>
        <v>#N/A</v>
      </c>
      <c r="F464" s="26">
        <f>IFERROR(IF(AND(ISERROR($E465),ISERROR(INDEX(RestNSAF!B$2:B$251,MATCH(RestNSA!$C464,RestNSAF!$A$2:$A$251,0)))),$E464,INDEX(RestNSAF!B$2:B$251,MATCH(RestNSA!$C464,RestNSAF!$A$2:$A$251,0))),NA())</f>
        <v>102100.47597503899</v>
      </c>
      <c r="G464" s="25">
        <f>IFERROR(IF(AND(ISERROR($E465),ISERROR(INDEX(RestNSAF!C$2:C$251,MATCH(RestNSA!$C464,RestNSAF!$A$2:$A$251,0)))),$E464,INDEX(RestNSAF!C$2:C$251,MATCH(RestNSA!$C464,RestNSAF!$A$2:$A$251,0))),NA())</f>
        <v>77618.124376415406</v>
      </c>
      <c r="H464" s="25">
        <f>IFERROR(IF(AND(ISERROR($E465),ISERROR(INDEX(RestNSAF!D$2:D$251,MATCH(RestNSA!$C464,RestNSAF!$A$2:$A$251,0)))),$E464,INDEX(RestNSAF!D$2:D$251,MATCH(RestNSA!$C464,RestNSAF!$A$2:$A$251,0))),NA())</f>
        <v>126582.827573662</v>
      </c>
      <c r="I464" s="25">
        <f>IFERROR(IF(AND(ISERROR($E465),ISERROR(INDEX(RestNSAF!E$2:E$251,MATCH(RestNSA!$C464,RestNSAF!$A$2:$A$251,0)))),$E464,INDEX(RestNSAF!E$2:E$251,MATCH(RestNSA!$C464,RestNSAF!$A$2:$A$251,0))),NA())</f>
        <v>64657.950305182399</v>
      </c>
      <c r="J464" s="25">
        <f>IFERROR(IF(AND(ISERROR($E465),ISERROR(INDEX(RestNSAF!F$2:F$251,MATCH(RestNSA!$C464,RestNSAF!$A$2:$A$251,0)))),$E464,INDEX(RestNSAF!F$2:F$251,MATCH(RestNSA!$C464,RestNSAF!$A$2:$A$251,0))),NA())</f>
        <v>139543.001644895</v>
      </c>
    </row>
    <row r="465" spans="1:10" x14ac:dyDescent="0.25">
      <c r="A465" s="23">
        <f t="shared" si="23"/>
        <v>8</v>
      </c>
      <c r="B465" s="23">
        <f t="shared" si="24"/>
        <v>2030</v>
      </c>
      <c r="C465" s="23">
        <v>464</v>
      </c>
      <c r="D465" s="24">
        <v>47696</v>
      </c>
      <c r="E465" s="25" t="e">
        <f>IF(ISBLANK(table!H465),NA(),table!H465)</f>
        <v>#N/A</v>
      </c>
      <c r="F465" s="26">
        <f>IFERROR(IF(AND(ISERROR($E466),ISERROR(INDEX(RestNSAF!B$2:B$251,MATCH(RestNSA!$C465,RestNSAF!$A$2:$A$251,0)))),$E465,INDEX(RestNSAF!B$2:B$251,MATCH(RestNSA!$C465,RestNSAF!$A$2:$A$251,0))),NA())</f>
        <v>102287.326127926</v>
      </c>
      <c r="G465" s="25">
        <f>IFERROR(IF(AND(ISERROR($E466),ISERROR(INDEX(RestNSAF!C$2:C$251,MATCH(RestNSA!$C465,RestNSAF!$A$2:$A$251,0)))),$E465,INDEX(RestNSAF!C$2:C$251,MATCH(RestNSA!$C465,RestNSAF!$A$2:$A$251,0))),NA())</f>
        <v>77669.421027457603</v>
      </c>
      <c r="H465" s="25">
        <f>IFERROR(IF(AND(ISERROR($E466),ISERROR(INDEX(RestNSAF!D$2:D$251,MATCH(RestNSA!$C465,RestNSAF!$A$2:$A$251,0)))),$E465,INDEX(RestNSAF!D$2:D$251,MATCH(RestNSA!$C465,RestNSAF!$A$2:$A$251,0))),NA())</f>
        <v>126905.231228395</v>
      </c>
      <c r="I465" s="25">
        <f>IFERROR(IF(AND(ISERROR($E466),ISERROR(INDEX(RestNSAF!E$2:E$251,MATCH(RestNSA!$C465,RestNSAF!$A$2:$A$251,0)))),$E465,INDEX(RestNSAF!E$2:E$251,MATCH(RestNSA!$C465,RestNSAF!$A$2:$A$251,0))),NA())</f>
        <v>64637.4892669029</v>
      </c>
      <c r="J465" s="25">
        <f>IFERROR(IF(AND(ISERROR($E466),ISERROR(INDEX(RestNSAF!F$2:F$251,MATCH(RestNSA!$C465,RestNSAF!$A$2:$A$251,0)))),$E465,INDEX(RestNSAF!F$2:F$251,MATCH(RestNSA!$C465,RestNSAF!$A$2:$A$251,0))),NA())</f>
        <v>139937.16298894901</v>
      </c>
    </row>
    <row r="466" spans="1:10" x14ac:dyDescent="0.25">
      <c r="A466" s="23">
        <f t="shared" si="23"/>
        <v>9</v>
      </c>
      <c r="B466" s="23">
        <f t="shared" si="24"/>
        <v>2030</v>
      </c>
      <c r="C466" s="23">
        <v>465</v>
      </c>
      <c r="D466" s="24">
        <v>47727</v>
      </c>
      <c r="E466" s="25" t="e">
        <f>IF(ISBLANK(table!H466),NA(),table!H466)</f>
        <v>#N/A</v>
      </c>
      <c r="F466" s="26">
        <f>IFERROR(IF(AND(ISERROR($E467),ISERROR(INDEX(RestNSAF!B$2:B$251,MATCH(RestNSA!$C466,RestNSAF!$A$2:$A$251,0)))),$E466,INDEX(RestNSAF!B$2:B$251,MATCH(RestNSA!$C466,RestNSAF!$A$2:$A$251,0))),NA())</f>
        <v>102472.180258583</v>
      </c>
      <c r="G466" s="25">
        <f>IFERROR(IF(AND(ISERROR($E467),ISERROR(INDEX(RestNSAF!C$2:C$251,MATCH(RestNSA!$C466,RestNSAF!$A$2:$A$251,0)))),$E466,INDEX(RestNSAF!C$2:C$251,MATCH(RestNSA!$C466,RestNSAF!$A$2:$A$251,0))),NA())</f>
        <v>77719.554900559699</v>
      </c>
      <c r="H466" s="25">
        <f>IFERROR(IF(AND(ISERROR($E467),ISERROR(INDEX(RestNSAF!D$2:D$251,MATCH(RestNSA!$C466,RestNSAF!$A$2:$A$251,0)))),$E466,INDEX(RestNSAF!D$2:D$251,MATCH(RestNSA!$C466,RestNSAF!$A$2:$A$251,0))),NA())</f>
        <v>127224.805616607</v>
      </c>
      <c r="I466" s="25">
        <f>IFERROR(IF(AND(ISERROR($E467),ISERROR(INDEX(RestNSAF!E$2:E$251,MATCH(RestNSA!$C466,RestNSAF!$A$2:$A$251,0)))),$E466,INDEX(RestNSAF!E$2:E$251,MATCH(RestNSA!$C466,RestNSAF!$A$2:$A$251,0))),NA())</f>
        <v>64616.306543566097</v>
      </c>
      <c r="J466" s="25">
        <f>IFERROR(IF(AND(ISERROR($E467),ISERROR(INDEX(RestNSAF!F$2:F$251,MATCH(RestNSA!$C466,RestNSAF!$A$2:$A$251,0)))),$E466,INDEX(RestNSAF!F$2:F$251,MATCH(RestNSA!$C466,RestNSAF!$A$2:$A$251,0))),NA())</f>
        <v>140328.05397360001</v>
      </c>
    </row>
    <row r="467" spans="1:10" x14ac:dyDescent="0.25">
      <c r="A467" s="23">
        <f t="shared" si="23"/>
        <v>10</v>
      </c>
      <c r="B467" s="23">
        <f t="shared" si="24"/>
        <v>2030</v>
      </c>
      <c r="C467" s="23">
        <v>466</v>
      </c>
      <c r="D467" s="24">
        <v>47757</v>
      </c>
      <c r="E467" s="25" t="e">
        <f>IF(ISBLANK(table!H467),NA(),table!H467)</f>
        <v>#N/A</v>
      </c>
      <c r="F467" s="26">
        <f>IFERROR(IF(AND(ISERROR($E468),ISERROR(INDEX(RestNSAF!B$2:B$251,MATCH(RestNSA!$C467,RestNSAF!$A$2:$A$251,0)))),$E467,INDEX(RestNSAF!B$2:B$251,MATCH(RestNSA!$C467,RestNSAF!$A$2:$A$251,0))),NA())</f>
        <v>102662.228460139</v>
      </c>
      <c r="G467" s="25">
        <f>IFERROR(IF(AND(ISERROR($E468),ISERROR(INDEX(RestNSAF!C$2:C$251,MATCH(RestNSA!$C467,RestNSAF!$A$2:$A$251,0)))),$E467,INDEX(RestNSAF!C$2:C$251,MATCH(RestNSA!$C467,RestNSAF!$A$2:$A$251,0))),NA())</f>
        <v>77775.553800789203</v>
      </c>
      <c r="H467" s="25">
        <f>IFERROR(IF(AND(ISERROR($E468),ISERROR(INDEX(RestNSAF!D$2:D$251,MATCH(RestNSA!$C467,RestNSAF!$A$2:$A$251,0)))),$E467,INDEX(RestNSAF!D$2:D$251,MATCH(RestNSA!$C467,RestNSAF!$A$2:$A$251,0))),NA())</f>
        <v>127548.903119489</v>
      </c>
      <c r="I467" s="25">
        <f>IFERROR(IF(AND(ISERROR($E468),ISERROR(INDEX(RestNSAF!E$2:E$251,MATCH(RestNSA!$C467,RestNSAF!$A$2:$A$251,0)))),$E467,INDEX(RestNSAF!E$2:E$251,MATCH(RestNSA!$C467,RestNSAF!$A$2:$A$251,0))),NA())</f>
        <v>64601.344030129098</v>
      </c>
      <c r="J467" s="25">
        <f>IFERROR(IF(AND(ISERROR($E468),ISERROR(INDEX(RestNSAF!F$2:F$251,MATCH(RestNSA!$C467,RestNSAF!$A$2:$A$251,0)))),$E467,INDEX(RestNSAF!F$2:F$251,MATCH(RestNSA!$C467,RestNSAF!$A$2:$A$251,0))),NA())</f>
        <v>140723.112890149</v>
      </c>
    </row>
    <row r="468" spans="1:10" x14ac:dyDescent="0.25">
      <c r="A468" s="23">
        <f t="shared" si="23"/>
        <v>11</v>
      </c>
      <c r="B468" s="23">
        <f t="shared" si="24"/>
        <v>2030</v>
      </c>
      <c r="C468" s="23">
        <v>467</v>
      </c>
      <c r="D468" s="24">
        <v>47788</v>
      </c>
      <c r="E468" s="25" t="e">
        <f>IF(ISBLANK(table!H468),NA(),table!H468)</f>
        <v>#N/A</v>
      </c>
      <c r="F468" s="26">
        <f>IFERROR(IF(AND(ISERROR($E469),ISERROR(INDEX(RestNSAF!B$2:B$251,MATCH(RestNSA!$C468,RestNSAF!$A$2:$A$251,0)))),$E468,INDEX(RestNSAF!B$2:B$251,MATCH(RestNSA!$C468,RestNSAF!$A$2:$A$251,0))),NA())</f>
        <v>102845.674796323</v>
      </c>
      <c r="G468" s="25">
        <f>IFERROR(IF(AND(ISERROR($E469),ISERROR(INDEX(RestNSAF!C$2:C$251,MATCH(RestNSA!$C468,RestNSAF!$A$2:$A$251,0)))),$E468,INDEX(RestNSAF!C$2:C$251,MATCH(RestNSA!$C468,RestNSAF!$A$2:$A$251,0))),NA())</f>
        <v>77825.685274878997</v>
      </c>
      <c r="H468" s="25">
        <f>IFERROR(IF(AND(ISERROR($E469),ISERROR(INDEX(RestNSAF!D$2:D$251,MATCH(RestNSA!$C468,RestNSAF!$A$2:$A$251,0)))),$E468,INDEX(RestNSAF!D$2:D$251,MATCH(RestNSA!$C468,RestNSAF!$A$2:$A$251,0))),NA())</f>
        <v>127865.664317767</v>
      </c>
      <c r="I468" s="25">
        <f>IFERROR(IF(AND(ISERROR($E469),ISERROR(INDEX(RestNSAF!E$2:E$251,MATCH(RestNSA!$C468,RestNSAF!$A$2:$A$251,0)))),$E468,INDEX(RestNSAF!E$2:E$251,MATCH(RestNSA!$C468,RestNSAF!$A$2:$A$251,0))),NA())</f>
        <v>64580.902879197201</v>
      </c>
      <c r="J468" s="25">
        <f>IFERROR(IF(AND(ISERROR($E469),ISERROR(INDEX(RestNSAF!F$2:F$251,MATCH(RestNSA!$C468,RestNSAF!$A$2:$A$251,0)))),$E468,INDEX(RestNSAF!F$2:F$251,MATCH(RestNSA!$C468,RestNSAF!$A$2:$A$251,0))),NA())</f>
        <v>141110.446713449</v>
      </c>
    </row>
    <row r="469" spans="1:10" x14ac:dyDescent="0.25">
      <c r="A469" s="23">
        <f t="shared" si="23"/>
        <v>12</v>
      </c>
      <c r="B469" s="23">
        <f t="shared" si="24"/>
        <v>2030</v>
      </c>
      <c r="C469" s="23">
        <v>468</v>
      </c>
      <c r="D469" s="24">
        <v>47818</v>
      </c>
      <c r="E469" s="25" t="e">
        <f>IF(ISBLANK(table!H469),NA(),table!H469)</f>
        <v>#N/A</v>
      </c>
      <c r="F469" s="26">
        <f>IFERROR(IF(AND(ISERROR($E470),ISERROR(INDEX(RestNSAF!B$2:B$251,MATCH(RestNSA!$C469,RestNSAF!$A$2:$A$251,0)))),$E469,INDEX(RestNSAF!B$2:B$251,MATCH(RestNSA!$C469,RestNSAF!$A$2:$A$251,0))),NA())</f>
        <v>103035.25480590601</v>
      </c>
      <c r="G469" s="25">
        <f>IFERROR(IF(AND(ISERROR($E470),ISERROR(INDEX(RestNSAF!C$2:C$251,MATCH(RestNSA!$C469,RestNSAF!$A$2:$A$251,0)))),$E469,INDEX(RestNSAF!C$2:C$251,MATCH(RestNSA!$C469,RestNSAF!$A$2:$A$251,0))),NA())</f>
        <v>77882.680212989595</v>
      </c>
      <c r="H469" s="25">
        <f>IFERROR(IF(AND(ISERROR($E470),ISERROR(INDEX(RestNSAF!D$2:D$251,MATCH(RestNSA!$C469,RestNSAF!$A$2:$A$251,0)))),$E469,INDEX(RestNSAF!D$2:D$251,MATCH(RestNSA!$C469,RestNSAF!$A$2:$A$251,0))),NA())</f>
        <v>128187.829398822</v>
      </c>
      <c r="I469" s="25">
        <f>IFERROR(IF(AND(ISERROR($E470),ISERROR(INDEX(RestNSAF!E$2:E$251,MATCH(RestNSA!$C469,RestNSAF!$A$2:$A$251,0)))),$E469,INDEX(RestNSAF!E$2:E$251,MATCH(RestNSA!$C469,RestNSAF!$A$2:$A$251,0))),NA())</f>
        <v>64567.7115201048</v>
      </c>
      <c r="J469" s="25">
        <f>IFERROR(IF(AND(ISERROR($E470),ISERROR(INDEX(RestNSAF!F$2:F$251,MATCH(RestNSA!$C469,RestNSAF!$A$2:$A$251,0)))),$E469,INDEX(RestNSAF!F$2:F$251,MATCH(RestNSA!$C469,RestNSAF!$A$2:$A$251,0))),NA())</f>
        <v>141502.79809170699</v>
      </c>
    </row>
    <row r="470" spans="1:10" x14ac:dyDescent="0.25">
      <c r="A470" s="23">
        <f t="shared" si="23"/>
        <v>1</v>
      </c>
      <c r="B470" s="23">
        <f t="shared" si="24"/>
        <v>2031</v>
      </c>
      <c r="C470" s="23">
        <v>469</v>
      </c>
      <c r="D470" s="24">
        <v>47849</v>
      </c>
      <c r="E470" s="25" t="e">
        <f>IF(ISBLANK(table!H470),NA(),table!H470)</f>
        <v>#N/A</v>
      </c>
      <c r="F470" s="26">
        <f>IFERROR(IF(AND(ISERROR($E471),ISERROR(INDEX(RestNSAF!B$2:B$251,MATCH(RestNSA!$C470,RestNSAF!$A$2:$A$251,0)))),$E470,INDEX(RestNSAF!B$2:B$251,MATCH(RestNSA!$C470,RestNSAF!$A$2:$A$251,0))),NA())</f>
        <v>103220.64522937901</v>
      </c>
      <c r="G470" s="25">
        <f>IFERROR(IF(AND(ISERROR($E471),ISERROR(INDEX(RestNSAF!C$2:C$251,MATCH(RestNSA!$C470,RestNSAF!$A$2:$A$251,0)))),$E470,INDEX(RestNSAF!C$2:C$251,MATCH(RestNSA!$C470,RestNSAF!$A$2:$A$251,0))),NA())</f>
        <v>77936.130258976104</v>
      </c>
      <c r="H470" s="25">
        <f>IFERROR(IF(AND(ISERROR($E471),ISERROR(INDEX(RestNSAF!D$2:D$251,MATCH(RestNSA!$C470,RestNSAF!$A$2:$A$251,0)))),$E470,INDEX(RestNSAF!D$2:D$251,MATCH(RestNSA!$C470,RestNSAF!$A$2:$A$251,0))),NA())</f>
        <v>128505.160199782</v>
      </c>
      <c r="I470" s="25">
        <f>IFERROR(IF(AND(ISERROR($E471),ISERROR(INDEX(RestNSAF!E$2:E$251,MATCH(RestNSA!$C470,RestNSAF!$A$2:$A$251,0)))),$E470,INDEX(RestNSAF!E$2:E$251,MATCH(RestNSA!$C470,RestNSAF!$A$2:$A$251,0))),NA())</f>
        <v>64551.316549269301</v>
      </c>
      <c r="J470" s="25">
        <f>IFERROR(IF(AND(ISERROR($E471),ISERROR(INDEX(RestNSAF!F$2:F$251,MATCH(RestNSA!$C470,RestNSAF!$A$2:$A$251,0)))),$E470,INDEX(RestNSAF!F$2:F$251,MATCH(RestNSA!$C470,RestNSAF!$A$2:$A$251,0))),NA())</f>
        <v>141889.97390948801</v>
      </c>
    </row>
    <row r="471" spans="1:10" x14ac:dyDescent="0.25">
      <c r="A471" s="23">
        <f t="shared" si="23"/>
        <v>2</v>
      </c>
      <c r="B471" s="23">
        <f t="shared" si="24"/>
        <v>2031</v>
      </c>
      <c r="C471" s="23">
        <v>470</v>
      </c>
      <c r="D471" s="24">
        <v>47880</v>
      </c>
      <c r="E471" s="25" t="e">
        <f>IF(ISBLANK(table!H471),NA(),table!H471)</f>
        <v>#N/A</v>
      </c>
      <c r="F471" s="26">
        <f>IFERROR(IF(AND(ISERROR($E472),ISERROR(INDEX(RestNSAF!B$2:B$251,MATCH(RestNSA!$C471,RestNSAF!$A$2:$A$251,0)))),$E471,INDEX(RestNSAF!B$2:B$251,MATCH(RestNSA!$C471,RestNSAF!$A$2:$A$251,0))),NA())</f>
        <v>103407.517263392</v>
      </c>
      <c r="G471" s="25">
        <f>IFERROR(IF(AND(ISERROR($E472),ISERROR(INDEX(RestNSAF!C$2:C$251,MATCH(RestNSA!$C471,RestNSAF!$A$2:$A$251,0)))),$E471,INDEX(RestNSAF!C$2:C$251,MATCH(RestNSA!$C471,RestNSAF!$A$2:$A$251,0))),NA())</f>
        <v>77991.807655587705</v>
      </c>
      <c r="H471" s="25">
        <f>IFERROR(IF(AND(ISERROR($E472),ISERROR(INDEX(RestNSAF!D$2:D$251,MATCH(RestNSA!$C471,RestNSAF!$A$2:$A$251,0)))),$E471,INDEX(RestNSAF!D$2:D$251,MATCH(RestNSA!$C471,RestNSAF!$A$2:$A$251,0))),NA())</f>
        <v>128823.22687119601</v>
      </c>
      <c r="I471" s="25">
        <f>IFERROR(IF(AND(ISERROR($E472),ISERROR(INDEX(RestNSAF!E$2:E$251,MATCH(RestNSA!$C471,RestNSAF!$A$2:$A$251,0)))),$E471,INDEX(RestNSAF!E$2:E$251,MATCH(RestNSA!$C471,RestNSAF!$A$2:$A$251,0))),NA())</f>
        <v>64537.543700013499</v>
      </c>
      <c r="J471" s="25">
        <f>IFERROR(IF(AND(ISERROR($E472),ISERROR(INDEX(RestNSAF!F$2:F$251,MATCH(RestNSA!$C471,RestNSAF!$A$2:$A$251,0)))),$E471,INDEX(RestNSAF!F$2:F$251,MATCH(RestNSA!$C471,RestNSAF!$A$2:$A$251,0))),NA())</f>
        <v>142277.49082677101</v>
      </c>
    </row>
    <row r="472" spans="1:10" x14ac:dyDescent="0.25">
      <c r="A472" s="23">
        <f t="shared" si="23"/>
        <v>3</v>
      </c>
      <c r="B472" s="23">
        <f t="shared" si="24"/>
        <v>2031</v>
      </c>
      <c r="C472" s="23">
        <v>471</v>
      </c>
      <c r="D472" s="24">
        <v>47908</v>
      </c>
      <c r="E472" s="25" t="e">
        <f>IF(ISBLANK(table!H472),NA(),table!H472)</f>
        <v>#N/A</v>
      </c>
      <c r="F472" s="26">
        <f>IFERROR(IF(AND(ISERROR($E473),ISERROR(INDEX(RestNSAF!B$2:B$251,MATCH(RestNSA!$C472,RestNSAF!$A$2:$A$251,0)))),$E472,INDEX(RestNSAF!B$2:B$251,MATCH(RestNSA!$C472,RestNSAF!$A$2:$A$251,0))),NA())</f>
        <v>103595.582021208</v>
      </c>
      <c r="G472" s="25">
        <f>IFERROR(IF(AND(ISERROR($E473),ISERROR(INDEX(RestNSAF!C$2:C$251,MATCH(RestNSA!$C472,RestNSAF!$A$2:$A$251,0)))),$E472,INDEX(RestNSAF!C$2:C$251,MATCH(RestNSA!$C472,RestNSAF!$A$2:$A$251,0))),NA())</f>
        <v>78049.297375857597</v>
      </c>
      <c r="H472" s="25">
        <f>IFERROR(IF(AND(ISERROR($E473),ISERROR(INDEX(RestNSAF!D$2:D$251,MATCH(RestNSA!$C472,RestNSAF!$A$2:$A$251,0)))),$E472,INDEX(RestNSAF!D$2:D$251,MATCH(RestNSA!$C472,RestNSAF!$A$2:$A$251,0))),NA())</f>
        <v>129141.86666655799</v>
      </c>
      <c r="I472" s="25">
        <f>IFERROR(IF(AND(ISERROR($E473),ISERROR(INDEX(RestNSAF!E$2:E$251,MATCH(RestNSA!$C472,RestNSAF!$A$2:$A$251,0)))),$E472,INDEX(RestNSAF!E$2:E$251,MATCH(RestNSA!$C472,RestNSAF!$A$2:$A$251,0))),NA())</f>
        <v>64525.911170766703</v>
      </c>
      <c r="J472" s="25">
        <f>IFERROR(IF(AND(ISERROR($E473),ISERROR(INDEX(RestNSAF!F$2:F$251,MATCH(RestNSA!$C472,RestNSAF!$A$2:$A$251,0)))),$E472,INDEX(RestNSAF!F$2:F$251,MATCH(RestNSA!$C472,RestNSAF!$A$2:$A$251,0))),NA())</f>
        <v>142665.25287164899</v>
      </c>
    </row>
    <row r="473" spans="1:10" x14ac:dyDescent="0.25">
      <c r="A473" s="23">
        <f t="shared" si="23"/>
        <v>4</v>
      </c>
      <c r="B473" s="23">
        <f t="shared" si="24"/>
        <v>2031</v>
      </c>
      <c r="C473" s="23">
        <v>472</v>
      </c>
      <c r="D473" s="24">
        <v>47939</v>
      </c>
      <c r="E473" s="25" t="e">
        <f>IF(ISBLANK(table!H473),NA(),table!H473)</f>
        <v>#N/A</v>
      </c>
      <c r="F473" s="26">
        <f>IFERROR(IF(AND(ISERROR($E474),ISERROR(INDEX(RestNSAF!B$2:B$251,MATCH(RestNSA!$C473,RestNSAF!$A$2:$A$251,0)))),$E473,INDEX(RestNSAF!B$2:B$251,MATCH(RestNSA!$C473,RestNSAF!$A$2:$A$251,0))),NA())</f>
        <v>103780.482499556</v>
      </c>
      <c r="G473" s="25">
        <f>IFERROR(IF(AND(ISERROR($E474),ISERROR(INDEX(RestNSAF!C$2:C$251,MATCH(RestNSA!$C473,RestNSAF!$A$2:$A$251,0)))),$E473,INDEX(RestNSAF!C$2:C$251,MATCH(RestNSA!$C473,RestNSAF!$A$2:$A$251,0))),NA())</f>
        <v>78104.321771893403</v>
      </c>
      <c r="H473" s="25">
        <f>IFERROR(IF(AND(ISERROR($E474),ISERROR(INDEX(RestNSAF!D$2:D$251,MATCH(RestNSA!$C473,RestNSAF!$A$2:$A$251,0)))),$E473,INDEX(RestNSAF!D$2:D$251,MATCH(RestNSA!$C473,RestNSAF!$A$2:$A$251,0))),NA())</f>
        <v>129456.643227219</v>
      </c>
      <c r="I473" s="25">
        <f>IFERROR(IF(AND(ISERROR($E474),ISERROR(INDEX(RestNSAF!E$2:E$251,MATCH(RestNSA!$C473,RestNSAF!$A$2:$A$251,0)))),$E473,INDEX(RestNSAF!E$2:E$251,MATCH(RestNSA!$C473,RestNSAF!$A$2:$A$251,0))),NA())</f>
        <v>64512.183321836303</v>
      </c>
      <c r="J473" s="25">
        <f>IFERROR(IF(AND(ISERROR($E474),ISERROR(INDEX(RestNSAF!F$2:F$251,MATCH(RestNSA!$C473,RestNSAF!$A$2:$A$251,0)))),$E473,INDEX(RestNSAF!F$2:F$251,MATCH(RestNSA!$C473,RestNSAF!$A$2:$A$251,0))),NA())</f>
        <v>143048.78167727601</v>
      </c>
    </row>
    <row r="474" spans="1:10" x14ac:dyDescent="0.25">
      <c r="A474" s="23">
        <f t="shared" si="23"/>
        <v>5</v>
      </c>
      <c r="B474" s="23">
        <f t="shared" si="24"/>
        <v>2031</v>
      </c>
      <c r="C474" s="23">
        <v>473</v>
      </c>
      <c r="D474" s="24">
        <v>47969</v>
      </c>
      <c r="E474" s="25" t="e">
        <f>IF(ISBLANK(table!H474),NA(),table!H474)</f>
        <v>#N/A</v>
      </c>
      <c r="F474" s="26">
        <f>IFERROR(IF(AND(ISERROR($E475),ISERROR(INDEX(RestNSAF!B$2:B$251,MATCH(RestNSA!$C474,RestNSAF!$A$2:$A$251,0)))),$E474,INDEX(RestNSAF!B$2:B$251,MATCH(RestNSA!$C474,RestNSAF!$A$2:$A$251,0))),NA())</f>
        <v>103969.42467331</v>
      </c>
      <c r="G474" s="25">
        <f>IFERROR(IF(AND(ISERROR($E475),ISERROR(INDEX(RestNSAF!C$2:C$251,MATCH(RestNSA!$C474,RestNSAF!$A$2:$A$251,0)))),$E474,INDEX(RestNSAF!C$2:C$251,MATCH(RestNSA!$C474,RestNSAF!$A$2:$A$251,0))),NA())</f>
        <v>78164.031534660098</v>
      </c>
      <c r="H474" s="25">
        <f>IFERROR(IF(AND(ISERROR($E475),ISERROR(INDEX(RestNSAF!D$2:D$251,MATCH(RestNSA!$C474,RestNSAF!$A$2:$A$251,0)))),$E474,INDEX(RestNSAF!D$2:D$251,MATCH(RestNSA!$C474,RestNSAF!$A$2:$A$251,0))),NA())</f>
        <v>129774.817811959</v>
      </c>
      <c r="I474" s="25">
        <f>IFERROR(IF(AND(ISERROR($E475),ISERROR(INDEX(RestNSAF!E$2:E$251,MATCH(RestNSA!$C474,RestNSAF!$A$2:$A$251,0)))),$E474,INDEX(RestNSAF!E$2:E$251,MATCH(RestNSA!$C474,RestNSAF!$A$2:$A$251,0))),NA())</f>
        <v>64503.481578653998</v>
      </c>
      <c r="J474" s="25">
        <f>IFERROR(IF(AND(ISERROR($E475),ISERROR(INDEX(RestNSAF!F$2:F$251,MATCH(RestNSA!$C474,RestNSAF!$A$2:$A$251,0)))),$E474,INDEX(RestNSAF!F$2:F$251,MATCH(RestNSA!$C474,RestNSAF!$A$2:$A$251,0))),NA())</f>
        <v>143435.36776796501</v>
      </c>
    </row>
    <row r="475" spans="1:10" x14ac:dyDescent="0.25">
      <c r="A475" s="23">
        <f t="shared" si="23"/>
        <v>6</v>
      </c>
      <c r="B475" s="23">
        <f t="shared" si="24"/>
        <v>2031</v>
      </c>
      <c r="C475" s="23">
        <v>474</v>
      </c>
      <c r="D475" s="24">
        <v>48000</v>
      </c>
      <c r="E475" s="25" t="e">
        <f>IF(ISBLANK(table!H475),NA(),table!H475)</f>
        <v>#N/A</v>
      </c>
      <c r="F475" s="26">
        <f>IFERROR(IF(AND(ISERROR($E476),ISERROR(INDEX(RestNSAF!B$2:B$251,MATCH(RestNSA!$C475,RestNSAF!$A$2:$A$251,0)))),$E475,INDEX(RestNSAF!B$2:B$251,MATCH(RestNSA!$C475,RestNSAF!$A$2:$A$251,0))),NA())</f>
        <v>104154.59856317101</v>
      </c>
      <c r="G475" s="25">
        <f>IFERROR(IF(AND(ISERROR($E476),ISERROR(INDEX(RestNSAF!C$2:C$251,MATCH(RestNSA!$C475,RestNSAF!$A$2:$A$251,0)))),$E475,INDEX(RestNSAF!C$2:C$251,MATCH(RestNSA!$C475,RestNSAF!$A$2:$A$251,0))),NA())</f>
        <v>78220.603460299797</v>
      </c>
      <c r="H475" s="25">
        <f>IFERROR(IF(AND(ISERROR($E476),ISERROR(INDEX(RestNSAF!D$2:D$251,MATCH(RestNSA!$C475,RestNSAF!$A$2:$A$251,0)))),$E475,INDEX(RestNSAF!D$2:D$251,MATCH(RestNSA!$C475,RestNSAF!$A$2:$A$251,0))),NA())</f>
        <v>130088.593666042</v>
      </c>
      <c r="I475" s="25">
        <f>IFERROR(IF(AND(ISERROR($E476),ISERROR(INDEX(RestNSAF!E$2:E$251,MATCH(RestNSA!$C475,RestNSAF!$A$2:$A$251,0)))),$E475,INDEX(RestNSAF!E$2:E$251,MATCH(RestNSA!$C475,RestNSAF!$A$2:$A$251,0))),NA())</f>
        <v>64491.975736702399</v>
      </c>
      <c r="J475" s="25">
        <f>IFERROR(IF(AND(ISERROR($E476),ISERROR(INDEX(RestNSAF!F$2:F$251,MATCH(RestNSA!$C475,RestNSAF!$A$2:$A$251,0)))),$E475,INDEX(RestNSAF!F$2:F$251,MATCH(RestNSA!$C475,RestNSAF!$A$2:$A$251,0))),NA())</f>
        <v>143817.22138964001</v>
      </c>
    </row>
    <row r="476" spans="1:10" x14ac:dyDescent="0.25">
      <c r="A476" s="23">
        <f t="shared" si="23"/>
        <v>7</v>
      </c>
      <c r="B476" s="23">
        <f t="shared" si="24"/>
        <v>2031</v>
      </c>
      <c r="C476" s="23">
        <v>475</v>
      </c>
      <c r="D476" s="24">
        <v>48030</v>
      </c>
      <c r="E476" s="25" t="e">
        <f>IF(ISBLANK(table!H476),NA(),table!H476)</f>
        <v>#N/A</v>
      </c>
      <c r="F476" s="26">
        <f>IFERROR(IF(AND(ISERROR($E477),ISERROR(INDEX(RestNSAF!B$2:B$251,MATCH(RestNSA!$C476,RestNSAF!$A$2:$A$251,0)))),$E476,INDEX(RestNSAF!B$2:B$251,MATCH(RestNSA!$C476,RestNSAF!$A$2:$A$251,0))),NA())</f>
        <v>104342.358455227</v>
      </c>
      <c r="G476" s="25">
        <f>IFERROR(IF(AND(ISERROR($E477),ISERROR(INDEX(RestNSAF!C$2:C$251,MATCH(RestNSA!$C476,RestNSAF!$A$2:$A$251,0)))),$E476,INDEX(RestNSAF!C$2:C$251,MATCH(RestNSA!$C476,RestNSAF!$A$2:$A$251,0))),NA())</f>
        <v>78280.425858006507</v>
      </c>
      <c r="H476" s="25">
        <f>IFERROR(IF(AND(ISERROR($E477),ISERROR(INDEX(RestNSAF!D$2:D$251,MATCH(RestNSA!$C476,RestNSAF!$A$2:$A$251,0)))),$E476,INDEX(RestNSAF!D$2:D$251,MATCH(RestNSA!$C476,RestNSAF!$A$2:$A$251,0))),NA())</f>
        <v>130404.29105244701</v>
      </c>
      <c r="I476" s="25">
        <f>IFERROR(IF(AND(ISERROR($E477),ISERROR(INDEX(RestNSAF!E$2:E$251,MATCH(RestNSA!$C476,RestNSAF!$A$2:$A$251,0)))),$E476,INDEX(RestNSAF!E$2:E$251,MATCH(RestNSA!$C476,RestNSAF!$A$2:$A$251,0))),NA())</f>
        <v>64484.072115921103</v>
      </c>
      <c r="J476" s="25">
        <f>IFERROR(IF(AND(ISERROR($E477),ISERROR(INDEX(RestNSAF!F$2:F$251,MATCH(RestNSA!$C476,RestNSAF!$A$2:$A$251,0)))),$E476,INDEX(RestNSAF!F$2:F$251,MATCH(RestNSA!$C476,RestNSAF!$A$2:$A$251,0))),NA())</f>
        <v>144200.64479453201</v>
      </c>
    </row>
    <row r="477" spans="1:10" x14ac:dyDescent="0.25">
      <c r="A477" s="23">
        <f t="shared" si="23"/>
        <v>8</v>
      </c>
      <c r="B477" s="23">
        <f t="shared" si="24"/>
        <v>2031</v>
      </c>
      <c r="C477" s="23">
        <v>476</v>
      </c>
      <c r="D477" s="24">
        <v>48061</v>
      </c>
      <c r="E477" s="25" t="e">
        <f>IF(ISBLANK(table!H477),NA(),table!H477)</f>
        <v>#N/A</v>
      </c>
      <c r="F477" s="26">
        <f>IFERROR(IF(AND(ISERROR($E478),ISERROR(INDEX(RestNSAF!B$2:B$251,MATCH(RestNSA!$C477,RestNSAF!$A$2:$A$251,0)))),$E477,INDEX(RestNSAF!B$2:B$251,MATCH(RestNSA!$C477,RestNSAF!$A$2:$A$251,0))),NA())</f>
        <v>104529.18879400899</v>
      </c>
      <c r="G477" s="25">
        <f>IFERROR(IF(AND(ISERROR($E478),ISERROR(INDEX(RestNSAF!C$2:C$251,MATCH(RestNSA!$C477,RestNSAF!$A$2:$A$251,0)))),$E477,INDEX(RestNSAF!C$2:C$251,MATCH(RestNSA!$C477,RestNSAF!$A$2:$A$251,0))),NA())</f>
        <v>78339.907538240193</v>
      </c>
      <c r="H477" s="25">
        <f>IFERROR(IF(AND(ISERROR($E478),ISERROR(INDEX(RestNSAF!D$2:D$251,MATCH(RestNSA!$C477,RestNSAF!$A$2:$A$251,0)))),$E477,INDEX(RestNSAF!D$2:D$251,MATCH(RestNSA!$C477,RestNSAF!$A$2:$A$251,0))),NA())</f>
        <v>130718.470049779</v>
      </c>
      <c r="I477" s="25">
        <f>IFERROR(IF(AND(ISERROR($E478),ISERROR(INDEX(RestNSAF!E$2:E$251,MATCH(RestNSA!$C477,RestNSAF!$A$2:$A$251,0)))),$E477,INDEX(RestNSAF!E$2:E$251,MATCH(RestNSA!$C477,RestNSAF!$A$2:$A$251,0))),NA())</f>
        <v>64476.139488510104</v>
      </c>
      <c r="J477" s="25">
        <f>IFERROR(IF(AND(ISERROR($E478),ISERROR(INDEX(RestNSAF!F$2:F$251,MATCH(RestNSA!$C477,RestNSAF!$A$2:$A$251,0)))),$E477,INDEX(RestNSAF!F$2:F$251,MATCH(RestNSA!$C477,RestNSAF!$A$2:$A$251,0))),NA())</f>
        <v>144582.23809950901</v>
      </c>
    </row>
    <row r="478" spans="1:10" x14ac:dyDescent="0.25">
      <c r="A478" s="23">
        <f t="shared" si="23"/>
        <v>9</v>
      </c>
      <c r="B478" s="23">
        <f t="shared" si="24"/>
        <v>2031</v>
      </c>
      <c r="C478" s="23">
        <v>477</v>
      </c>
      <c r="D478" s="24">
        <v>48092</v>
      </c>
      <c r="E478" s="25" t="e">
        <f>IF(ISBLANK(table!H478),NA(),table!H478)</f>
        <v>#N/A</v>
      </c>
      <c r="F478" s="26">
        <f>IFERROR(IF(AND(ISERROR($E479),ISERROR(INDEX(RestNSAF!B$2:B$251,MATCH(RestNSA!$C478,RestNSAF!$A$2:$A$251,0)))),$E478,INDEX(RestNSAF!B$2:B$251,MATCH(RestNSA!$C478,RestNSAF!$A$2:$A$251,0))),NA())</f>
        <v>104715.306950695</v>
      </c>
      <c r="G478" s="25">
        <f>IFERROR(IF(AND(ISERROR($E479),ISERROR(INDEX(RestNSAF!C$2:C$251,MATCH(RestNSA!$C478,RestNSAF!$A$2:$A$251,0)))),$E478,INDEX(RestNSAF!C$2:C$251,MATCH(RestNSA!$C478,RestNSAF!$A$2:$A$251,0))),NA())</f>
        <v>78399.325607863197</v>
      </c>
      <c r="H478" s="25">
        <f>IFERROR(IF(AND(ISERROR($E479),ISERROR(INDEX(RestNSAF!D$2:D$251,MATCH(RestNSA!$C478,RestNSAF!$A$2:$A$251,0)))),$E478,INDEX(RestNSAF!D$2:D$251,MATCH(RestNSA!$C478,RestNSAF!$A$2:$A$251,0))),NA())</f>
        <v>131031.28829352801</v>
      </c>
      <c r="I478" s="25">
        <f>IFERROR(IF(AND(ISERROR($E479),ISERROR(INDEX(RestNSAF!E$2:E$251,MATCH(RestNSA!$C478,RestNSAF!$A$2:$A$251,0)))),$E478,INDEX(RestNSAF!E$2:E$251,MATCH(RestNSA!$C478,RestNSAF!$A$2:$A$251,0))),NA())</f>
        <v>64468.486583494101</v>
      </c>
      <c r="J478" s="25">
        <f>IFERROR(IF(AND(ISERROR($E479),ISERROR(INDEX(RestNSAF!F$2:F$251,MATCH(RestNSA!$C478,RestNSAF!$A$2:$A$251,0)))),$E478,INDEX(RestNSAF!F$2:F$251,MATCH(RestNSA!$C478,RestNSAF!$A$2:$A$251,0))),NA())</f>
        <v>144962.12731789699</v>
      </c>
    </row>
    <row r="479" spans="1:10" x14ac:dyDescent="0.25">
      <c r="A479" s="23">
        <f t="shared" si="23"/>
        <v>10</v>
      </c>
      <c r="B479" s="23">
        <f t="shared" si="24"/>
        <v>2031</v>
      </c>
      <c r="C479" s="23">
        <v>478</v>
      </c>
      <c r="D479" s="24">
        <v>48122</v>
      </c>
      <c r="E479" s="25" t="e">
        <f>IF(ISBLANK(table!H479),NA(),table!H479)</f>
        <v>#N/A</v>
      </c>
      <c r="F479" s="26">
        <f>IFERROR(IF(AND(ISERROR($E480),ISERROR(INDEX(RestNSAF!B$2:B$251,MATCH(RestNSA!$C479,RestNSAF!$A$2:$A$251,0)))),$E479,INDEX(RestNSAF!B$2:B$251,MATCH(RestNSA!$C479,RestNSAF!$A$2:$A$251,0))),NA())</f>
        <v>104903.352644599</v>
      </c>
      <c r="G479" s="25">
        <f>IFERROR(IF(AND(ISERROR($E480),ISERROR(INDEX(RestNSAF!C$2:C$251,MATCH(RestNSA!$C479,RestNSAF!$A$2:$A$251,0)))),$E479,INDEX(RestNSAF!C$2:C$251,MATCH(RestNSA!$C479,RestNSAF!$A$2:$A$251,0))),NA())</f>
        <v>78461.257349634805</v>
      </c>
      <c r="H479" s="25">
        <f>IFERROR(IF(AND(ISERROR($E480),ISERROR(INDEX(RestNSAF!D$2:D$251,MATCH(RestNSA!$C479,RestNSAF!$A$2:$A$251,0)))),$E479,INDEX(RestNSAF!D$2:D$251,MATCH(RestNSA!$C479,RestNSAF!$A$2:$A$251,0))),NA())</f>
        <v>131345.44793956299</v>
      </c>
      <c r="I479" s="25">
        <f>IFERROR(IF(AND(ISERROR($E480),ISERROR(INDEX(RestNSAF!E$2:E$251,MATCH(RestNSA!$C479,RestNSAF!$A$2:$A$251,0)))),$E479,INDEX(RestNSAF!E$2:E$251,MATCH(RestNSA!$C479,RestNSAF!$A$2:$A$251,0))),NA())</f>
        <v>64463.6576317164</v>
      </c>
      <c r="J479" s="25">
        <f>IFERROR(IF(AND(ISERROR($E480),ISERROR(INDEX(RestNSAF!F$2:F$251,MATCH(RestNSA!$C479,RestNSAF!$A$2:$A$251,0)))),$E479,INDEX(RestNSAF!F$2:F$251,MATCH(RestNSA!$C479,RestNSAF!$A$2:$A$251,0))),NA())</f>
        <v>145343.04765748201</v>
      </c>
    </row>
    <row r="480" spans="1:10" x14ac:dyDescent="0.25">
      <c r="A480" s="23">
        <f t="shared" si="23"/>
        <v>11</v>
      </c>
      <c r="B480" s="23">
        <f t="shared" si="24"/>
        <v>2031</v>
      </c>
      <c r="C480" s="23">
        <v>479</v>
      </c>
      <c r="D480" s="24">
        <v>48153</v>
      </c>
      <c r="E480" s="25" t="e">
        <f>IF(ISBLANK(table!H480),NA(),table!H480)</f>
        <v>#N/A</v>
      </c>
      <c r="F480" s="26">
        <f>IFERROR(IF(AND(ISERROR($E481),ISERROR(INDEX(RestNSAF!B$2:B$251,MATCH(RestNSA!$C480,RestNSAF!$A$2:$A$251,0)))),$E480,INDEX(RestNSAF!B$2:B$251,MATCH(RestNSA!$C480,RestNSAF!$A$2:$A$251,0))),NA())</f>
        <v>105088.924107887</v>
      </c>
      <c r="G480" s="25">
        <f>IFERROR(IF(AND(ISERROR($E481),ISERROR(INDEX(RestNSAF!C$2:C$251,MATCH(RestNSA!$C480,RestNSAF!$A$2:$A$251,0)))),$E480,INDEX(RestNSAF!C$2:C$251,MATCH(RestNSA!$C480,RestNSAF!$A$2:$A$251,0))),NA())</f>
        <v>78521.319631169405</v>
      </c>
      <c r="H480" s="25">
        <f>IFERROR(IF(AND(ISERROR($E481),ISERROR(INDEX(RestNSAF!D$2:D$251,MATCH(RestNSA!$C480,RestNSAF!$A$2:$A$251,0)))),$E480,INDEX(RestNSAF!D$2:D$251,MATCH(RestNSA!$C480,RestNSAF!$A$2:$A$251,0))),NA())</f>
        <v>131656.528584605</v>
      </c>
      <c r="I480" s="25">
        <f>IFERROR(IF(AND(ISERROR($E481),ISERROR(INDEX(RestNSAF!E$2:E$251,MATCH(RestNSA!$C480,RestNSAF!$A$2:$A$251,0)))),$E480,INDEX(RestNSAF!E$2:E$251,MATCH(RestNSA!$C480,RestNSAF!$A$2:$A$251,0))),NA())</f>
        <v>64457.2793658015</v>
      </c>
      <c r="J480" s="25">
        <f>IFERROR(IF(AND(ISERROR($E481),ISERROR(INDEX(RestNSAF!F$2:F$251,MATCH(RestNSA!$C480,RestNSAF!$A$2:$A$251,0)))),$E480,INDEX(RestNSAF!F$2:F$251,MATCH(RestNSA!$C480,RestNSAF!$A$2:$A$251,0))),NA())</f>
        <v>145720.568849973</v>
      </c>
    </row>
    <row r="481" spans="1:10" x14ac:dyDescent="0.25">
      <c r="A481" s="23">
        <f t="shared" si="23"/>
        <v>12</v>
      </c>
      <c r="B481" s="23">
        <f t="shared" si="24"/>
        <v>2031</v>
      </c>
      <c r="C481" s="23">
        <v>480</v>
      </c>
      <c r="D481" s="24">
        <v>48183</v>
      </c>
      <c r="E481" s="25" t="e">
        <f>IF(ISBLANK(table!H481),NA(),table!H481)</f>
        <v>#N/A</v>
      </c>
      <c r="F481" s="26">
        <f>IFERROR(IF(AND(ISERROR($E482),ISERROR(INDEX(RestNSAF!B$2:B$251,MATCH(RestNSA!$C481,RestNSAF!$A$2:$A$251,0)))),$E481,INDEX(RestNSAF!B$2:B$251,MATCH(RestNSA!$C481,RestNSAF!$A$2:$A$251,0))),NA())</f>
        <v>105276.81054837701</v>
      </c>
      <c r="G481" s="25">
        <f>IFERROR(IF(AND(ISERROR($E482),ISERROR(INDEX(RestNSAF!C$2:C$251,MATCH(RestNSA!$C481,RestNSAF!$A$2:$A$251,0)))),$E481,INDEX(RestNSAF!C$2:C$251,MATCH(RestNSA!$C481,RestNSAF!$A$2:$A$251,0))),NA())</f>
        <v>78584.294929054799</v>
      </c>
      <c r="H481" s="25">
        <f>IFERROR(IF(AND(ISERROR($E482),ISERROR(INDEX(RestNSAF!D$2:D$251,MATCH(RestNSA!$C481,RestNSAF!$A$2:$A$251,0)))),$E481,INDEX(RestNSAF!D$2:D$251,MATCH(RestNSA!$C481,RestNSAF!$A$2:$A$251,0))),NA())</f>
        <v>131969.32616769901</v>
      </c>
      <c r="I481" s="25">
        <f>IFERROR(IF(AND(ISERROR($E482),ISERROR(INDEX(RestNSAF!E$2:E$251,MATCH(RestNSA!$C481,RestNSAF!$A$2:$A$251,0)))),$E481,INDEX(RestNSAF!E$2:E$251,MATCH(RestNSA!$C481,RestNSAF!$A$2:$A$251,0))),NA())</f>
        <v>64454.130699039597</v>
      </c>
      <c r="J481" s="25">
        <f>IFERROR(IF(AND(ISERROR($E482),ISERROR(INDEX(RestNSAF!F$2:F$251,MATCH(RestNSA!$C481,RestNSAF!$A$2:$A$251,0)))),$E481,INDEX(RestNSAF!F$2:F$251,MATCH(RestNSA!$C481,RestNSAF!$A$2:$A$251,0))),NA())</f>
        <v>146099.49039771501</v>
      </c>
    </row>
    <row r="482" spans="1:10" x14ac:dyDescent="0.25">
      <c r="A482" s="23">
        <f t="shared" si="23"/>
        <v>1</v>
      </c>
      <c r="B482" s="23">
        <f t="shared" si="24"/>
        <v>2032</v>
      </c>
      <c r="C482" s="23">
        <v>481</v>
      </c>
      <c r="D482" s="24">
        <v>48214</v>
      </c>
      <c r="E482" s="25" t="e">
        <f>IF(ISBLANK(table!H482),NA(),table!H482)</f>
        <v>#N/A</v>
      </c>
      <c r="F482" s="26">
        <f>IFERROR(IF(AND(ISERROR($E483),ISERROR(INDEX(RestNSAF!B$2:B$251,MATCH(RestNSA!$C482,RestNSAF!$A$2:$A$251,0)))),$E482,INDEX(RestNSAF!B$2:B$251,MATCH(RestNSA!$C482,RestNSAF!$A$2:$A$251,0))),NA())</f>
        <v>105463.10092295401</v>
      </c>
      <c r="G482" s="25">
        <f>IFERROR(IF(AND(ISERROR($E483),ISERROR(INDEX(RestNSAF!C$2:C$251,MATCH(RestNSA!$C482,RestNSAF!$A$2:$A$251,0)))),$E482,INDEX(RestNSAF!C$2:C$251,MATCH(RestNSA!$C482,RestNSAF!$A$2:$A$251,0))),NA())</f>
        <v>78646.238268500194</v>
      </c>
      <c r="H482" s="25">
        <f>IFERROR(IF(AND(ISERROR($E483),ISERROR(INDEX(RestNSAF!D$2:D$251,MATCH(RestNSA!$C482,RestNSAF!$A$2:$A$251,0)))),$E482,INDEX(RestNSAF!D$2:D$251,MATCH(RestNSA!$C482,RestNSAF!$A$2:$A$251,0))),NA())</f>
        <v>132279.96357740799</v>
      </c>
      <c r="I482" s="25">
        <f>IFERROR(IF(AND(ISERROR($E483),ISERROR(INDEX(RestNSAF!E$2:E$251,MATCH(RestNSA!$C482,RestNSAF!$A$2:$A$251,0)))),$E482,INDEX(RestNSAF!E$2:E$251,MATCH(RestNSA!$C482,RestNSAF!$A$2:$A$251,0))),NA())</f>
        <v>64450.2486942955</v>
      </c>
      <c r="J482" s="25">
        <f>IFERROR(IF(AND(ISERROR($E483),ISERROR(INDEX(RestNSAF!F$2:F$251,MATCH(RestNSA!$C482,RestNSAF!$A$2:$A$251,0)))),$E482,INDEX(RestNSAF!F$2:F$251,MATCH(RestNSA!$C482,RestNSAF!$A$2:$A$251,0))),NA())</f>
        <v>146475.95315161301</v>
      </c>
    </row>
    <row r="483" spans="1:10" x14ac:dyDescent="0.25">
      <c r="A483" s="23">
        <f t="shared" si="23"/>
        <v>2</v>
      </c>
      <c r="B483" s="23">
        <f t="shared" si="24"/>
        <v>2032</v>
      </c>
      <c r="C483" s="23">
        <v>482</v>
      </c>
      <c r="D483" s="24">
        <v>48245</v>
      </c>
      <c r="E483" s="25" t="e">
        <f>IF(ISBLANK(table!H483),NA(),table!H483)</f>
        <v>#N/A</v>
      </c>
      <c r="F483" s="26">
        <f>IFERROR(IF(AND(ISERROR($E484),ISERROR(INDEX(RestNSAF!B$2:B$251,MATCH(RestNSA!$C483,RestNSAF!$A$2:$A$251,0)))),$E483,INDEX(RestNSAF!B$2:B$251,MATCH(RestNSA!$C483,RestNSAF!$A$2:$A$251,0))),NA())</f>
        <v>105649.97417707701</v>
      </c>
      <c r="G483" s="25">
        <f>IFERROR(IF(AND(ISERROR($E484),ISERROR(INDEX(RestNSAF!C$2:C$251,MATCH(RestNSA!$C483,RestNSAF!$A$2:$A$251,0)))),$E483,INDEX(RestNSAF!C$2:C$251,MATCH(RestNSA!$C483,RestNSAF!$A$2:$A$251,0))),NA())</f>
        <v>78709.359937984307</v>
      </c>
      <c r="H483" s="25">
        <f>IFERROR(IF(AND(ISERROR($E484),ISERROR(INDEX(RestNSAF!D$2:D$251,MATCH(RestNSA!$C483,RestNSAF!$A$2:$A$251,0)))),$E483,INDEX(RestNSAF!D$2:D$251,MATCH(RestNSA!$C483,RestNSAF!$A$2:$A$251,0))),NA())</f>
        <v>132590.58841617001</v>
      </c>
      <c r="I483" s="25">
        <f>IFERROR(IF(AND(ISERROR($E484),ISERROR(INDEX(RestNSAF!E$2:E$251,MATCH(RestNSA!$C483,RestNSAF!$A$2:$A$251,0)))),$E483,INDEX(RestNSAF!E$2:E$251,MATCH(RestNSA!$C483,RestNSAF!$A$2:$A$251,0))),NA())</f>
        <v>64447.860232040402</v>
      </c>
      <c r="J483" s="25">
        <f>IFERROR(IF(AND(ISERROR($E484),ISERROR(INDEX(RestNSAF!F$2:F$251,MATCH(RestNSA!$C483,RestNSAF!$A$2:$A$251,0)))),$E483,INDEX(RestNSAF!F$2:F$251,MATCH(RestNSA!$C483,RestNSAF!$A$2:$A$251,0))),NA())</f>
        <v>146852.08812211399</v>
      </c>
    </row>
    <row r="484" spans="1:10" x14ac:dyDescent="0.25">
      <c r="A484" s="23">
        <f t="shared" si="23"/>
        <v>3</v>
      </c>
      <c r="B484" s="23">
        <f t="shared" si="24"/>
        <v>2032</v>
      </c>
      <c r="C484" s="23">
        <v>483</v>
      </c>
      <c r="D484" s="24">
        <v>48274</v>
      </c>
      <c r="E484" s="25" t="e">
        <f>IF(ISBLANK(table!H484),NA(),table!H484)</f>
        <v>#N/A</v>
      </c>
      <c r="F484" s="26">
        <f>IFERROR(IF(AND(ISERROR($E485),ISERROR(INDEX(RestNSAF!B$2:B$251,MATCH(RestNSA!$C484,RestNSAF!$A$2:$A$251,0)))),$E484,INDEX(RestNSAF!B$2:B$251,MATCH(RestNSA!$C484,RestNSAF!$A$2:$A$251,0))),NA())</f>
        <v>105837.27234518</v>
      </c>
      <c r="G484" s="25">
        <f>IFERROR(IF(AND(ISERROR($E485),ISERROR(INDEX(RestNSAF!C$2:C$251,MATCH(RestNSA!$C484,RestNSAF!$A$2:$A$251,0)))),$E484,INDEX(RestNSAF!C$2:C$251,MATCH(RestNSA!$C484,RestNSAF!$A$2:$A$251,0))),NA())</f>
        <v>78773.453069325697</v>
      </c>
      <c r="H484" s="25">
        <f>IFERROR(IF(AND(ISERROR($E485),ISERROR(INDEX(RestNSAF!D$2:D$251,MATCH(RestNSA!$C484,RestNSAF!$A$2:$A$251,0)))),$E484,INDEX(RestNSAF!D$2:D$251,MATCH(RestNSA!$C484,RestNSAF!$A$2:$A$251,0))),NA())</f>
        <v>132901.09162103501</v>
      </c>
      <c r="I484" s="25">
        <f>IFERROR(IF(AND(ISERROR($E485),ISERROR(INDEX(RestNSAF!E$2:E$251,MATCH(RestNSA!$C484,RestNSAF!$A$2:$A$251,0)))),$E484,INDEX(RestNSAF!E$2:E$251,MATCH(RestNSA!$C484,RestNSAF!$A$2:$A$251,0))),NA())</f>
        <v>64446.732556611903</v>
      </c>
      <c r="J484" s="25">
        <f>IFERROR(IF(AND(ISERROR($E485),ISERROR(INDEX(RestNSAF!F$2:F$251,MATCH(RestNSA!$C484,RestNSAF!$A$2:$A$251,0)))),$E484,INDEX(RestNSAF!F$2:F$251,MATCH(RestNSA!$C484,RestNSAF!$A$2:$A$251,0))),NA())</f>
        <v>147227.81213374899</v>
      </c>
    </row>
    <row r="485" spans="1:10" x14ac:dyDescent="0.25">
      <c r="A485" s="23">
        <f t="shared" si="23"/>
        <v>4</v>
      </c>
      <c r="B485" s="23">
        <f t="shared" si="24"/>
        <v>2032</v>
      </c>
      <c r="C485" s="23">
        <v>484</v>
      </c>
      <c r="D485" s="24">
        <v>48305</v>
      </c>
      <c r="E485" s="25" t="e">
        <f>IF(ISBLANK(table!H485),NA(),table!H485)</f>
        <v>#N/A</v>
      </c>
      <c r="F485" s="26">
        <f>IFERROR(IF(AND(ISERROR($E486),ISERROR(INDEX(RestNSAF!B$2:B$251,MATCH(RestNSA!$C485,RestNSAF!$A$2:$A$251,0)))),$E485,INDEX(RestNSAF!B$2:B$251,MATCH(RestNSA!$C485,RestNSAF!$A$2:$A$251,0))),NA())</f>
        <v>106023.396450963</v>
      </c>
      <c r="G485" s="25">
        <f>IFERROR(IF(AND(ISERROR($E486),ISERROR(INDEX(RestNSAF!C$2:C$251,MATCH(RestNSA!$C485,RestNSAF!$A$2:$A$251,0)))),$E485,INDEX(RestNSAF!C$2:C$251,MATCH(RestNSA!$C485,RestNSAF!$A$2:$A$251,0))),NA())</f>
        <v>78836.9430710421</v>
      </c>
      <c r="H485" s="25">
        <f>IFERROR(IF(AND(ISERROR($E486),ISERROR(INDEX(RestNSAF!D$2:D$251,MATCH(RestNSA!$C485,RestNSAF!$A$2:$A$251,0)))),$E485,INDEX(RestNSAF!D$2:D$251,MATCH(RestNSA!$C485,RestNSAF!$A$2:$A$251,0))),NA())</f>
        <v>133209.84983088501</v>
      </c>
      <c r="I485" s="25">
        <f>IFERROR(IF(AND(ISERROR($E486),ISERROR(INDEX(RestNSAF!E$2:E$251,MATCH(RestNSA!$C485,RestNSAF!$A$2:$A$251,0)))),$E485,INDEX(RestNSAF!E$2:E$251,MATCH(RestNSA!$C485,RestNSAF!$A$2:$A$251,0))),NA())</f>
        <v>64445.303985070801</v>
      </c>
      <c r="J485" s="25">
        <f>IFERROR(IF(AND(ISERROR($E486),ISERROR(INDEX(RestNSAF!F$2:F$251,MATCH(RestNSA!$C485,RestNSAF!$A$2:$A$251,0)))),$E485,INDEX(RestNSAF!F$2:F$251,MATCH(RestNSA!$C485,RestNSAF!$A$2:$A$251,0))),NA())</f>
        <v>147601.488916856</v>
      </c>
    </row>
    <row r="486" spans="1:10" x14ac:dyDescent="0.25">
      <c r="A486" s="23">
        <f t="shared" si="23"/>
        <v>5</v>
      </c>
      <c r="B486" s="23">
        <f t="shared" si="24"/>
        <v>2032</v>
      </c>
      <c r="C486" s="23">
        <v>485</v>
      </c>
      <c r="D486" s="24">
        <v>48335</v>
      </c>
      <c r="E486" s="25" t="e">
        <f>IF(ISBLANK(table!H486),NA(),table!H486)</f>
        <v>#N/A</v>
      </c>
      <c r="F486" s="26">
        <f>IFERROR(IF(AND(ISERROR($E487),ISERROR(INDEX(RestNSAF!B$2:B$251,MATCH(RestNSA!$C486,RestNSAF!$A$2:$A$251,0)))),$E486,INDEX(RestNSAF!B$2:B$251,MATCH(RestNSA!$C486,RestNSAF!$A$2:$A$251,0))),NA())</f>
        <v>106211.03515123601</v>
      </c>
      <c r="G486" s="25">
        <f>IFERROR(IF(AND(ISERROR($E487),ISERROR(INDEX(RestNSAF!C$2:C$251,MATCH(RestNSA!$C486,RestNSAF!$A$2:$A$251,0)))),$E486,INDEX(RestNSAF!C$2:C$251,MATCH(RestNSA!$C486,RestNSAF!$A$2:$A$251,0))),NA())</f>
        <v>78902.494608477602</v>
      </c>
      <c r="H486" s="25">
        <f>IFERROR(IF(AND(ISERROR($E487),ISERROR(INDEX(RestNSAF!D$2:D$251,MATCH(RestNSA!$C486,RestNSAF!$A$2:$A$251,0)))),$E486,INDEX(RestNSAF!D$2:D$251,MATCH(RestNSA!$C486,RestNSAF!$A$2:$A$251,0))),NA())</f>
        <v>133519.57569399499</v>
      </c>
      <c r="I486" s="25">
        <f>IFERROR(IF(AND(ISERROR($E487),ISERROR(INDEX(RestNSAF!E$2:E$251,MATCH(RestNSA!$C486,RestNSAF!$A$2:$A$251,0)))),$E486,INDEX(RestNSAF!E$2:E$251,MATCH(RestNSA!$C486,RestNSAF!$A$2:$A$251,0))),NA())</f>
        <v>64446.226482446</v>
      </c>
      <c r="J486" s="25">
        <f>IFERROR(IF(AND(ISERROR($E487),ISERROR(INDEX(RestNSAF!F$2:F$251,MATCH(RestNSA!$C486,RestNSAF!$A$2:$A$251,0)))),$E486,INDEX(RestNSAF!F$2:F$251,MATCH(RestNSA!$C486,RestNSAF!$A$2:$A$251,0))),NA())</f>
        <v>147975.84382002699</v>
      </c>
    </row>
    <row r="487" spans="1:10" x14ac:dyDescent="0.25">
      <c r="A487" s="23">
        <f t="shared" si="23"/>
        <v>6</v>
      </c>
      <c r="B487" s="23">
        <f t="shared" si="24"/>
        <v>2032</v>
      </c>
      <c r="C487" s="23">
        <v>486</v>
      </c>
      <c r="D487" s="24">
        <v>48366</v>
      </c>
      <c r="E487" s="25" t="e">
        <f>IF(ISBLANK(table!H487),NA(),table!H487)</f>
        <v>#N/A</v>
      </c>
      <c r="F487" s="26">
        <f>IFERROR(IF(AND(ISERROR($E488),ISERROR(INDEX(RestNSAF!B$2:B$251,MATCH(RestNSA!$C487,RestNSAF!$A$2:$A$251,0)))),$E487,INDEX(RestNSAF!B$2:B$251,MATCH(RestNSA!$C487,RestNSAF!$A$2:$A$251,0))),NA())</f>
        <v>106397.251751879</v>
      </c>
      <c r="G487" s="25">
        <f>IFERROR(IF(AND(ISERROR($E488),ISERROR(INDEX(RestNSAF!C$2:C$251,MATCH(RestNSA!$C487,RestNSAF!$A$2:$A$251,0)))),$E487,INDEX(RestNSAF!C$2:C$251,MATCH(RestNSA!$C487,RestNSAF!$A$2:$A$251,0))),NA())</f>
        <v>78967.162816834301</v>
      </c>
      <c r="H487" s="25">
        <f>IFERROR(IF(AND(ISERROR($E488),ISERROR(INDEX(RestNSAF!D$2:D$251,MATCH(RestNSA!$C487,RestNSAF!$A$2:$A$251,0)))),$E487,INDEX(RestNSAF!D$2:D$251,MATCH(RestNSA!$C487,RestNSAF!$A$2:$A$251,0))),NA())</f>
        <v>133827.34068692301</v>
      </c>
      <c r="I487" s="25">
        <f>IFERROR(IF(AND(ISERROR($E488),ISERROR(INDEX(RestNSAF!E$2:E$251,MATCH(RestNSA!$C487,RestNSAF!$A$2:$A$251,0)))),$E487,INDEX(RestNSAF!E$2:E$251,MATCH(RestNSA!$C487,RestNSAF!$A$2:$A$251,0))),NA())</f>
        <v>64446.550858644398</v>
      </c>
      <c r="J487" s="25">
        <f>IFERROR(IF(AND(ISERROR($E488),ISERROR(INDEX(RestNSAF!F$2:F$251,MATCH(RestNSA!$C487,RestNSAF!$A$2:$A$251,0)))),$E487,INDEX(RestNSAF!F$2:F$251,MATCH(RestNSA!$C487,RestNSAF!$A$2:$A$251,0))),NA())</f>
        <v>148347.95264511299</v>
      </c>
    </row>
    <row r="488" spans="1:10" x14ac:dyDescent="0.25">
      <c r="A488" s="23">
        <f t="shared" si="23"/>
        <v>7</v>
      </c>
      <c r="B488" s="23">
        <f t="shared" si="24"/>
        <v>2032</v>
      </c>
      <c r="C488" s="23">
        <v>487</v>
      </c>
      <c r="D488" s="24">
        <v>48396</v>
      </c>
      <c r="E488" s="25" t="e">
        <f>IF(ISBLANK(table!H488),NA(),table!H488)</f>
        <v>#N/A</v>
      </c>
      <c r="F488" s="26">
        <f>IFERROR(IF(AND(ISERROR($E489),ISERROR(INDEX(RestNSAF!B$2:B$251,MATCH(RestNSA!$C488,RestNSAF!$A$2:$A$251,0)))),$E488,INDEX(RestNSAF!B$2:B$251,MATCH(RestNSA!$C488,RestNSAF!$A$2:$A$251,0))),NA())</f>
        <v>106584.453355095</v>
      </c>
      <c r="G488" s="25">
        <f>IFERROR(IF(AND(ISERROR($E489),ISERROR(INDEX(RestNSAF!C$2:C$251,MATCH(RestNSA!$C488,RestNSAF!$A$2:$A$251,0)))),$E488,INDEX(RestNSAF!C$2:C$251,MATCH(RestNSA!$C488,RestNSAF!$A$2:$A$251,0))),NA())</f>
        <v>79033.362774514404</v>
      </c>
      <c r="H488" s="25">
        <f>IFERROR(IF(AND(ISERROR($E489),ISERROR(INDEX(RestNSAF!D$2:D$251,MATCH(RestNSA!$C488,RestNSAF!$A$2:$A$251,0)))),$E488,INDEX(RestNSAF!D$2:D$251,MATCH(RestNSA!$C488,RestNSAF!$A$2:$A$251,0))),NA())</f>
        <v>134135.54393567701</v>
      </c>
      <c r="I488" s="25">
        <f>IFERROR(IF(AND(ISERROR($E489),ISERROR(INDEX(RestNSAF!E$2:E$251,MATCH(RestNSA!$C488,RestNSAF!$A$2:$A$251,0)))),$E488,INDEX(RestNSAF!E$2:E$251,MATCH(RestNSA!$C488,RestNSAF!$A$2:$A$251,0))),NA())</f>
        <v>64448.696414412101</v>
      </c>
      <c r="J488" s="25">
        <f>IFERROR(IF(AND(ISERROR($E489),ISERROR(INDEX(RestNSAF!F$2:F$251,MATCH(RestNSA!$C488,RestNSAF!$A$2:$A$251,0)))),$E488,INDEX(RestNSAF!F$2:F$251,MATCH(RestNSA!$C488,RestNSAF!$A$2:$A$251,0))),NA())</f>
        <v>148720.21029577899</v>
      </c>
    </row>
    <row r="489" spans="1:10" x14ac:dyDescent="0.25">
      <c r="A489" s="23">
        <f t="shared" si="23"/>
        <v>8</v>
      </c>
      <c r="B489" s="23">
        <f t="shared" si="24"/>
        <v>2032</v>
      </c>
      <c r="C489" s="23">
        <v>488</v>
      </c>
      <c r="D489" s="24">
        <v>48427</v>
      </c>
      <c r="E489" s="25" t="e">
        <f>IF(ISBLANK(table!H489),NA(),table!H489)</f>
        <v>#N/A</v>
      </c>
      <c r="F489" s="26">
        <f>IFERROR(IF(AND(ISERROR($E490),ISERROR(INDEX(RestNSAF!B$2:B$251,MATCH(RestNSA!$C489,RestNSAF!$A$2:$A$251,0)))),$E489,INDEX(RestNSAF!B$2:B$251,MATCH(RestNSA!$C489,RestNSAF!$A$2:$A$251,0))),NA())</f>
        <v>106771.28965144401</v>
      </c>
      <c r="G489" s="25">
        <f>IFERROR(IF(AND(ISERROR($E490),ISERROR(INDEX(RestNSAF!C$2:C$251,MATCH(RestNSA!$C489,RestNSAF!$A$2:$A$251,0)))),$E489,INDEX(RestNSAF!C$2:C$251,MATCH(RestNSA!$C489,RestNSAF!$A$2:$A$251,0))),NA())</f>
        <v>79099.713701346496</v>
      </c>
      <c r="H489" s="25">
        <f>IFERROR(IF(AND(ISERROR($E490),ISERROR(INDEX(RestNSAF!D$2:D$251,MATCH(RestNSA!$C489,RestNSAF!$A$2:$A$251,0)))),$E489,INDEX(RestNSAF!D$2:D$251,MATCH(RestNSA!$C489,RestNSAF!$A$2:$A$251,0))),NA())</f>
        <v>134442.86560154101</v>
      </c>
      <c r="I489" s="25">
        <f>IFERROR(IF(AND(ISERROR($E490),ISERROR(INDEX(RestNSAF!E$2:E$251,MATCH(RestNSA!$C489,RestNSAF!$A$2:$A$251,0)))),$E489,INDEX(RestNSAF!E$2:E$251,MATCH(RestNSA!$C489,RestNSAF!$A$2:$A$251,0))),NA())</f>
        <v>64451.266239348202</v>
      </c>
      <c r="J489" s="25">
        <f>IFERROR(IF(AND(ISERROR($E490),ISERROR(INDEX(RestNSAF!F$2:F$251,MATCH(RestNSA!$C489,RestNSAF!$A$2:$A$251,0)))),$E489,INDEX(RestNSAF!F$2:F$251,MATCH(RestNSA!$C489,RestNSAF!$A$2:$A$251,0))),NA())</f>
        <v>149091.31306353901</v>
      </c>
    </row>
    <row r="490" spans="1:10" x14ac:dyDescent="0.25">
      <c r="A490" s="23">
        <f t="shared" si="23"/>
        <v>9</v>
      </c>
      <c r="B490" s="23">
        <f t="shared" si="24"/>
        <v>2032</v>
      </c>
      <c r="C490" s="23">
        <v>489</v>
      </c>
      <c r="D490" s="24">
        <v>48458</v>
      </c>
      <c r="E490" s="25" t="e">
        <f>IF(ISBLANK(table!H490),NA(),table!H490)</f>
        <v>#N/A</v>
      </c>
      <c r="F490" s="26">
        <f>IFERROR(IF(AND(ISERROR($E491),ISERROR(INDEX(RestNSAF!B$2:B$251,MATCH(RestNSA!$C490,RestNSAF!$A$2:$A$251,0)))),$E490,INDEX(RestNSAF!B$2:B$251,MATCH(RestNSA!$C490,RestNSAF!$A$2:$A$251,0))),NA())</f>
        <v>106957.872638927</v>
      </c>
      <c r="G490" s="25">
        <f>IFERROR(IF(AND(ISERROR($E491),ISERROR(INDEX(RestNSAF!C$2:C$251,MATCH(RestNSA!$C490,RestNSAF!$A$2:$A$251,0)))),$E490,INDEX(RestNSAF!C$2:C$251,MATCH(RestNSA!$C490,RestNSAF!$A$2:$A$251,0))),NA())</f>
        <v>79166.345215743597</v>
      </c>
      <c r="H490" s="25">
        <f>IFERROR(IF(AND(ISERROR($E491),ISERROR(INDEX(RestNSAF!D$2:D$251,MATCH(RestNSA!$C490,RestNSAF!$A$2:$A$251,0)))),$E490,INDEX(RestNSAF!D$2:D$251,MATCH(RestNSA!$C490,RestNSAF!$A$2:$A$251,0))),NA())</f>
        <v>134749.400062111</v>
      </c>
      <c r="I490" s="25">
        <f>IFERROR(IF(AND(ISERROR($E491),ISERROR(INDEX(RestNSAF!E$2:E$251,MATCH(RestNSA!$C490,RestNSAF!$A$2:$A$251,0)))),$E490,INDEX(RestNSAF!E$2:E$251,MATCH(RestNSA!$C490,RestNSAF!$A$2:$A$251,0))),NA())</f>
        <v>64454.3992795468</v>
      </c>
      <c r="J490" s="25">
        <f>IFERROR(IF(AND(ISERROR($E491),ISERROR(INDEX(RestNSAF!F$2:F$251,MATCH(RestNSA!$C490,RestNSAF!$A$2:$A$251,0)))),$E490,INDEX(RestNSAF!F$2:F$251,MATCH(RestNSA!$C490,RestNSAF!$A$2:$A$251,0))),NA())</f>
        <v>149461.34599830801</v>
      </c>
    </row>
    <row r="491" spans="1:10" x14ac:dyDescent="0.25">
      <c r="A491" s="23">
        <f t="shared" si="23"/>
        <v>10</v>
      </c>
      <c r="B491" s="23">
        <f t="shared" si="24"/>
        <v>2032</v>
      </c>
      <c r="C491" s="23">
        <v>490</v>
      </c>
      <c r="D491" s="24">
        <v>48488</v>
      </c>
      <c r="E491" s="25" t="e">
        <f>IF(ISBLANK(table!H491),NA(),table!H491)</f>
        <v>#N/A</v>
      </c>
      <c r="F491" s="26">
        <f>IFERROR(IF(AND(ISERROR($E492),ISERROR(INDEX(RestNSAF!B$2:B$251,MATCH(RestNSA!$C491,RestNSAF!$A$2:$A$251,0)))),$E491,INDEX(RestNSAF!B$2:B$251,MATCH(RestNSA!$C491,RestNSAF!$A$2:$A$251,0))),NA())</f>
        <v>107145.170681351</v>
      </c>
      <c r="G491" s="25">
        <f>IFERROR(IF(AND(ISERROR($E492),ISERROR(INDEX(RestNSAF!C$2:C$251,MATCH(RestNSA!$C491,RestNSAF!$A$2:$A$251,0)))),$E491,INDEX(RestNSAF!C$2:C$251,MATCH(RestNSA!$C491,RestNSAF!$A$2:$A$251,0))),NA())</f>
        <v>79234.199713538503</v>
      </c>
      <c r="H491" s="25">
        <f>IFERROR(IF(AND(ISERROR($E492),ISERROR(INDEX(RestNSAF!D$2:D$251,MATCH(RestNSA!$C491,RestNSAF!$A$2:$A$251,0)))),$E491,INDEX(RestNSAF!D$2:D$251,MATCH(RestNSA!$C491,RestNSAF!$A$2:$A$251,0))),NA())</f>
        <v>135056.141649164</v>
      </c>
      <c r="I491" s="25">
        <f>IFERROR(IF(AND(ISERROR($E492),ISERROR(INDEX(RestNSAF!E$2:E$251,MATCH(RestNSA!$C491,RestNSAF!$A$2:$A$251,0)))),$E491,INDEX(RestNSAF!E$2:E$251,MATCH(RestNSA!$C491,RestNSAF!$A$2:$A$251,0))),NA())</f>
        <v>64459.024184226801</v>
      </c>
      <c r="J491" s="25">
        <f>IFERROR(IF(AND(ISERROR($E492),ISERROR(INDEX(RestNSAF!F$2:F$251,MATCH(RestNSA!$C491,RestNSAF!$A$2:$A$251,0)))),$E491,INDEX(RestNSAF!F$2:F$251,MATCH(RestNSA!$C491,RestNSAF!$A$2:$A$251,0))),NA())</f>
        <v>149831.31717847599</v>
      </c>
    </row>
    <row r="492" spans="1:10" x14ac:dyDescent="0.25">
      <c r="A492" s="23">
        <f t="shared" si="23"/>
        <v>11</v>
      </c>
      <c r="B492" s="23">
        <f t="shared" si="24"/>
        <v>2032</v>
      </c>
      <c r="C492" s="23">
        <v>491</v>
      </c>
      <c r="D492" s="24">
        <v>48519</v>
      </c>
      <c r="E492" s="25" t="e">
        <f>IF(ISBLANK(table!H492),NA(),table!H492)</f>
        <v>#N/A</v>
      </c>
      <c r="F492" s="26">
        <f>IFERROR(IF(AND(ISERROR($E493),ISERROR(INDEX(RestNSAF!B$2:B$251,MATCH(RestNSA!$C492,RestNSAF!$A$2:$A$251,0)))),$E492,INDEX(RestNSAF!B$2:B$251,MATCH(RestNSA!$C492,RestNSAF!$A$2:$A$251,0))),NA())</f>
        <v>107331.54161201901</v>
      </c>
      <c r="G492" s="25">
        <f>IFERROR(IF(AND(ISERROR($E493),ISERROR(INDEX(RestNSAF!C$2:C$251,MATCH(RestNSA!$C492,RestNSAF!$A$2:$A$251,0)))),$E492,INDEX(RestNSAF!C$2:C$251,MATCH(RestNSA!$C492,RestNSAF!$A$2:$A$251,0))),NA())</f>
        <v>79301.638393359404</v>
      </c>
      <c r="H492" s="25">
        <f>IFERROR(IF(AND(ISERROR($E493),ISERROR(INDEX(RestNSAF!D$2:D$251,MATCH(RestNSA!$C492,RestNSAF!$A$2:$A$251,0)))),$E492,INDEX(RestNSAF!D$2:D$251,MATCH(RestNSA!$C492,RestNSAF!$A$2:$A$251,0))),NA())</f>
        <v>135361.44483067899</v>
      </c>
      <c r="I492" s="25">
        <f>IFERROR(IF(AND(ISERROR($E493),ISERROR(INDEX(RestNSAF!E$2:E$251,MATCH(RestNSA!$C492,RestNSAF!$A$2:$A$251,0)))),$E492,INDEX(RestNSAF!E$2:E$251,MATCH(RestNSA!$C492,RestNSAF!$A$2:$A$251,0))),NA())</f>
        <v>64463.503933511398</v>
      </c>
      <c r="J492" s="25">
        <f>IFERROR(IF(AND(ISERROR($E493),ISERROR(INDEX(RestNSAF!F$2:F$251,MATCH(RestNSA!$C492,RestNSAF!$A$2:$A$251,0)))),$E492,INDEX(RestNSAF!F$2:F$251,MATCH(RestNSA!$C492,RestNSAF!$A$2:$A$251,0))),NA())</f>
        <v>150199.57929052701</v>
      </c>
    </row>
    <row r="493" spans="1:10" x14ac:dyDescent="0.25">
      <c r="A493" s="23">
        <f t="shared" si="23"/>
        <v>12</v>
      </c>
      <c r="B493" s="23">
        <f t="shared" si="24"/>
        <v>2032</v>
      </c>
      <c r="C493" s="23">
        <v>492</v>
      </c>
      <c r="D493" s="24">
        <v>48549</v>
      </c>
      <c r="E493" s="25" t="e">
        <f>IF(ISBLANK(table!H493),NA(),table!H493)</f>
        <v>#N/A</v>
      </c>
      <c r="F493" s="26">
        <f>IFERROR(IF(AND(ISERROR($E494),ISERROR(INDEX(RestNSAF!B$2:B$251,MATCH(RestNSA!$C493,RestNSAF!$A$2:$A$251,0)))),$E493,INDEX(RestNSAF!B$2:B$251,MATCH(RestNSA!$C493,RestNSAF!$A$2:$A$251,0))),NA())</f>
        <v>107518.78610439799</v>
      </c>
      <c r="G493" s="25">
        <f>IFERROR(IF(AND(ISERROR($E494),ISERROR(INDEX(RestNSAF!C$2:C$251,MATCH(RestNSA!$C493,RestNSAF!$A$2:$A$251,0)))),$E493,INDEX(RestNSAF!C$2:C$251,MATCH(RestNSA!$C493,RestNSAF!$A$2:$A$251,0))),NA())</f>
        <v>79370.455842627402</v>
      </c>
      <c r="H493" s="25">
        <f>IFERROR(IF(AND(ISERROR($E494),ISERROR(INDEX(RestNSAF!D$2:D$251,MATCH(RestNSA!$C493,RestNSAF!$A$2:$A$251,0)))),$E493,INDEX(RestNSAF!D$2:D$251,MATCH(RestNSA!$C493,RestNSAF!$A$2:$A$251,0))),NA())</f>
        <v>135667.11636617</v>
      </c>
      <c r="I493" s="25">
        <f>IFERROR(IF(AND(ISERROR($E494),ISERROR(INDEX(RestNSAF!E$2:E$251,MATCH(RestNSA!$C493,RestNSAF!$A$2:$A$251,0)))),$E493,INDEX(RestNSAF!E$2:E$251,MATCH(RestNSA!$C493,RestNSAF!$A$2:$A$251,0))),NA())</f>
        <v>64469.629893063699</v>
      </c>
      <c r="J493" s="25">
        <f>IFERROR(IF(AND(ISERROR($E494),ISERROR(INDEX(RestNSAF!F$2:F$251,MATCH(RestNSA!$C493,RestNSAF!$A$2:$A$251,0)))),$E493,INDEX(RestNSAF!F$2:F$251,MATCH(RestNSA!$C493,RestNSAF!$A$2:$A$251,0))),NA())</f>
        <v>150567.942315733</v>
      </c>
    </row>
    <row r="494" spans="1:10" x14ac:dyDescent="0.25">
      <c r="A494" s="23">
        <f t="shared" si="23"/>
        <v>1</v>
      </c>
      <c r="B494" s="23">
        <f t="shared" si="24"/>
        <v>2033</v>
      </c>
      <c r="C494" s="23">
        <v>493</v>
      </c>
      <c r="D494" s="24">
        <v>48580</v>
      </c>
      <c r="E494" s="25" t="e">
        <f>IF(ISBLANK(table!H494),NA(),table!H494)</f>
        <v>#N/A</v>
      </c>
      <c r="F494" s="26">
        <f>IFERROR(IF(AND(ISERROR($E495),ISERROR(INDEX(RestNSAF!B$2:B$251,MATCH(RestNSA!$C494,RestNSAF!$A$2:$A$251,0)))),$E494,INDEX(RestNSAF!B$2:B$251,MATCH(RestNSA!$C494,RestNSAF!$A$2:$A$251,0))),NA())</f>
        <v>107705.422757233</v>
      </c>
      <c r="G494" s="25">
        <f>IFERROR(IF(AND(ISERROR($E495),ISERROR(INDEX(RestNSAF!C$2:C$251,MATCH(RestNSA!$C494,RestNSAF!$A$2:$A$251,0)))),$E494,INDEX(RestNSAF!C$2:C$251,MATCH(RestNSA!$C494,RestNSAF!$A$2:$A$251,0))),NA())</f>
        <v>79439.155375468894</v>
      </c>
      <c r="H494" s="25">
        <f>IFERROR(IF(AND(ISERROR($E495),ISERROR(INDEX(RestNSAF!D$2:D$251,MATCH(RestNSA!$C494,RestNSAF!$A$2:$A$251,0)))),$E494,INDEX(RestNSAF!D$2:D$251,MATCH(RestNSA!$C494,RestNSAF!$A$2:$A$251,0))),NA())</f>
        <v>135971.690138998</v>
      </c>
      <c r="I494" s="25">
        <f>IFERROR(IF(AND(ISERROR($E495),ISERROR(INDEX(RestNSAF!E$2:E$251,MATCH(RestNSA!$C494,RestNSAF!$A$2:$A$251,0)))),$E494,INDEX(RestNSAF!E$2:E$251,MATCH(RestNSA!$C494,RestNSAF!$A$2:$A$251,0))),NA())</f>
        <v>64475.897285821899</v>
      </c>
      <c r="J494" s="25">
        <f>IFERROR(IF(AND(ISERROR($E495),ISERROR(INDEX(RestNSAF!F$2:F$251,MATCH(RestNSA!$C494,RestNSAF!$A$2:$A$251,0)))),$E494,INDEX(RestNSAF!F$2:F$251,MATCH(RestNSA!$C494,RestNSAF!$A$2:$A$251,0))),NA())</f>
        <v>150934.94822864499</v>
      </c>
    </row>
    <row r="495" spans="1:10" x14ac:dyDescent="0.25">
      <c r="A495" s="23">
        <f t="shared" si="23"/>
        <v>2</v>
      </c>
      <c r="B495" s="23">
        <f t="shared" si="24"/>
        <v>2033</v>
      </c>
      <c r="C495" s="23">
        <v>494</v>
      </c>
      <c r="D495" s="24">
        <v>48611</v>
      </c>
      <c r="E495" s="25" t="e">
        <f>IF(ISBLANK(table!H495),NA(),table!H495)</f>
        <v>#N/A</v>
      </c>
      <c r="F495" s="26">
        <f>IFERROR(IF(AND(ISERROR($E496),ISERROR(INDEX(RestNSAF!B$2:B$251,MATCH(RestNSA!$C495,RestNSAF!$A$2:$A$251,0)))),$E495,INDEX(RestNSAF!B$2:B$251,MATCH(RestNSA!$C495,RestNSAF!$A$2:$A$251,0))),NA())</f>
        <v>107892.288244236</v>
      </c>
      <c r="G495" s="25">
        <f>IFERROR(IF(AND(ISERROR($E496),ISERROR(INDEX(RestNSAF!C$2:C$251,MATCH(RestNSA!$C495,RestNSAF!$A$2:$A$251,0)))),$E495,INDEX(RestNSAF!C$2:C$251,MATCH(RestNSA!$C495,RestNSAF!$A$2:$A$251,0))),NA())</f>
        <v>79508.581440216207</v>
      </c>
      <c r="H495" s="25">
        <f>IFERROR(IF(AND(ISERROR($E496),ISERROR(INDEX(RestNSAF!D$2:D$251,MATCH(RestNSA!$C495,RestNSAF!$A$2:$A$251,0)))),$E495,INDEX(RestNSAF!D$2:D$251,MATCH(RestNSA!$C495,RestNSAF!$A$2:$A$251,0))),NA())</f>
        <v>136275.99504825601</v>
      </c>
      <c r="I495" s="25">
        <f>IFERROR(IF(AND(ISERROR($E496),ISERROR(INDEX(RestNSAF!E$2:E$251,MATCH(RestNSA!$C495,RestNSAF!$A$2:$A$251,0)))),$E495,INDEX(RestNSAF!E$2:E$251,MATCH(RestNSA!$C495,RestNSAF!$A$2:$A$251,0))),NA())</f>
        <v>64483.154675753503</v>
      </c>
      <c r="J495" s="25">
        <f>IFERROR(IF(AND(ISERROR($E496),ISERROR(INDEX(RestNSAF!F$2:F$251,MATCH(RestNSA!$C495,RestNSAF!$A$2:$A$251,0)))),$E495,INDEX(RestNSAF!F$2:F$251,MATCH(RestNSA!$C495,RestNSAF!$A$2:$A$251,0))),NA())</f>
        <v>151301.421812719</v>
      </c>
    </row>
    <row r="496" spans="1:10" x14ac:dyDescent="0.25">
      <c r="A496" s="23">
        <f t="shared" si="23"/>
        <v>3</v>
      </c>
      <c r="B496" s="23">
        <f t="shared" si="24"/>
        <v>2033</v>
      </c>
      <c r="C496" s="23">
        <v>495</v>
      </c>
      <c r="D496" s="24">
        <v>48639</v>
      </c>
      <c r="E496" s="25" t="e">
        <f>IF(ISBLANK(table!H496),NA(),table!H496)</f>
        <v>#N/A</v>
      </c>
      <c r="F496" s="26">
        <f>IFERROR(IF(AND(ISERROR($E497),ISERROR(INDEX(RestNSAF!B$2:B$251,MATCH(RestNSA!$C496,RestNSAF!$A$2:$A$251,0)))),$E496,INDEX(RestNSAF!B$2:B$251,MATCH(RestNSA!$C496,RestNSAF!$A$2:$A$251,0))),NA())</f>
        <v>108079.30460649299</v>
      </c>
      <c r="G496" s="25">
        <f>IFERROR(IF(AND(ISERROR($E497),ISERROR(INDEX(RestNSAF!C$2:C$251,MATCH(RestNSA!$C496,RestNSAF!$A$2:$A$251,0)))),$E496,INDEX(RestNSAF!C$2:C$251,MATCH(RestNSA!$C496,RestNSAF!$A$2:$A$251,0))),NA())</f>
        <v>79578.635368787698</v>
      </c>
      <c r="H496" s="25">
        <f>IFERROR(IF(AND(ISERROR($E497),ISERROR(INDEX(RestNSAF!D$2:D$251,MATCH(RestNSA!$C496,RestNSAF!$A$2:$A$251,0)))),$E496,INDEX(RestNSAF!D$2:D$251,MATCH(RestNSA!$C496,RestNSAF!$A$2:$A$251,0))),NA())</f>
        <v>136579.973844199</v>
      </c>
      <c r="I496" s="25">
        <f>IFERROR(IF(AND(ISERROR($E497),ISERROR(INDEX(RestNSAF!E$2:E$251,MATCH(RestNSA!$C496,RestNSAF!$A$2:$A$251,0)))),$E496,INDEX(RestNSAF!E$2:E$251,MATCH(RestNSA!$C496,RestNSAF!$A$2:$A$251,0))),NA())</f>
        <v>64491.292432005699</v>
      </c>
      <c r="J496" s="25">
        <f>IFERROR(IF(AND(ISERROR($E497),ISERROR(INDEX(RestNSAF!F$2:F$251,MATCH(RestNSA!$C496,RestNSAF!$A$2:$A$251,0)))),$E496,INDEX(RestNSAF!F$2:F$251,MATCH(RestNSA!$C496,RestNSAF!$A$2:$A$251,0))),NA())</f>
        <v>151667.316780981</v>
      </c>
    </row>
    <row r="497" spans="1:10" x14ac:dyDescent="0.25">
      <c r="A497" s="23">
        <f t="shared" si="23"/>
        <v>4</v>
      </c>
      <c r="B497" s="23">
        <f t="shared" si="24"/>
        <v>2033</v>
      </c>
      <c r="C497" s="23">
        <v>496</v>
      </c>
      <c r="D497" s="24">
        <v>48670</v>
      </c>
      <c r="E497" s="25" t="e">
        <f>IF(ISBLANK(table!H497),NA(),table!H497)</f>
        <v>#N/A</v>
      </c>
      <c r="F497" s="26">
        <f>IFERROR(IF(AND(ISERROR($E498),ISERROR(INDEX(RestNSAF!B$2:B$251,MATCH(RestNSA!$C497,RestNSAF!$A$2:$A$251,0)))),$E497,INDEX(RestNSAF!B$2:B$251,MATCH(RestNSA!$C497,RestNSAF!$A$2:$A$251,0))),NA())</f>
        <v>108265.885510037</v>
      </c>
      <c r="G497" s="25">
        <f>IFERROR(IF(AND(ISERROR($E498),ISERROR(INDEX(RestNSAF!C$2:C$251,MATCH(RestNSA!$C497,RestNSAF!$A$2:$A$251,0)))),$E497,INDEX(RestNSAF!C$2:C$251,MATCH(RestNSA!$C497,RestNSAF!$A$2:$A$251,0))),NA())</f>
        <v>79648.736440841603</v>
      </c>
      <c r="H497" s="25">
        <f>IFERROR(IF(AND(ISERROR($E498),ISERROR(INDEX(RestNSAF!D$2:D$251,MATCH(RestNSA!$C497,RestNSAF!$A$2:$A$251,0)))),$E497,INDEX(RestNSAF!D$2:D$251,MATCH(RestNSA!$C497,RestNSAF!$A$2:$A$251,0))),NA())</f>
        <v>136883.03457923199</v>
      </c>
      <c r="I497" s="25">
        <f>IFERROR(IF(AND(ISERROR($E498),ISERROR(INDEX(RestNSAF!E$2:E$251,MATCH(RestNSA!$C497,RestNSAF!$A$2:$A$251,0)))),$E497,INDEX(RestNSAF!E$2:E$251,MATCH(RestNSA!$C497,RestNSAF!$A$2:$A$251,0))),NA())</f>
        <v>64499.732805910899</v>
      </c>
      <c r="J497" s="25">
        <f>IFERROR(IF(AND(ISERROR($E498),ISERROR(INDEX(RestNSAF!F$2:F$251,MATCH(RestNSA!$C497,RestNSAF!$A$2:$A$251,0)))),$E497,INDEX(RestNSAF!F$2:F$251,MATCH(RestNSA!$C497,RestNSAF!$A$2:$A$251,0))),NA())</f>
        <v>152032.03821416301</v>
      </c>
    </row>
    <row r="498" spans="1:10" x14ac:dyDescent="0.25">
      <c r="A498" s="23">
        <f t="shared" si="23"/>
        <v>5</v>
      </c>
      <c r="B498" s="23">
        <f t="shared" si="24"/>
        <v>2033</v>
      </c>
      <c r="C498" s="23">
        <v>497</v>
      </c>
      <c r="D498" s="24">
        <v>48700</v>
      </c>
      <c r="E498" s="25" t="e">
        <f>IF(ISBLANK(table!H498),NA(),table!H498)</f>
        <v>#N/A</v>
      </c>
      <c r="F498" s="26">
        <f>IFERROR(IF(AND(ISERROR($E499),ISERROR(INDEX(RestNSAF!B$2:B$251,MATCH(RestNSA!$C498,RestNSAF!$A$2:$A$251,0)))),$E498,INDEX(RestNSAF!B$2:B$251,MATCH(RestNSA!$C498,RestNSAF!$A$2:$A$251,0))),NA())</f>
        <v>108453.033889242</v>
      </c>
      <c r="G498" s="25">
        <f>IFERROR(IF(AND(ISERROR($E499),ISERROR(INDEX(RestNSAF!C$2:C$251,MATCH(RestNSA!$C498,RestNSAF!$A$2:$A$251,0)))),$E498,INDEX(RestNSAF!C$2:C$251,MATCH(RestNSA!$C498,RestNSAF!$A$2:$A$251,0))),NA())</f>
        <v>79719.875752113905</v>
      </c>
      <c r="H498" s="25">
        <f>IFERROR(IF(AND(ISERROR($E499),ISERROR(INDEX(RestNSAF!D$2:D$251,MATCH(RestNSA!$C498,RestNSAF!$A$2:$A$251,0)))),$E498,INDEX(RestNSAF!D$2:D$251,MATCH(RestNSA!$C498,RestNSAF!$A$2:$A$251,0))),NA())</f>
        <v>137186.19202637</v>
      </c>
      <c r="I498" s="25">
        <f>IFERROR(IF(AND(ISERROR($E499),ISERROR(INDEX(RestNSAF!E$2:E$251,MATCH(RestNSA!$C498,RestNSAF!$A$2:$A$251,0)))),$E498,INDEX(RestNSAF!E$2:E$251,MATCH(RestNSA!$C498,RestNSAF!$A$2:$A$251,0))),NA())</f>
        <v>64509.460626207998</v>
      </c>
      <c r="J498" s="25">
        <f>IFERROR(IF(AND(ISERROR($E499),ISERROR(INDEX(RestNSAF!F$2:F$251,MATCH(RestNSA!$C498,RestNSAF!$A$2:$A$251,0)))),$E498,INDEX(RestNSAF!F$2:F$251,MATCH(RestNSA!$C498,RestNSAF!$A$2:$A$251,0))),NA())</f>
        <v>152396.607152276</v>
      </c>
    </row>
    <row r="499" spans="1:10" x14ac:dyDescent="0.25">
      <c r="A499" s="23">
        <f t="shared" si="23"/>
        <v>6</v>
      </c>
      <c r="B499" s="23">
        <f t="shared" si="24"/>
        <v>2033</v>
      </c>
      <c r="C499" s="23">
        <v>498</v>
      </c>
      <c r="D499" s="24">
        <v>48731</v>
      </c>
      <c r="E499" s="25" t="e">
        <f>IF(ISBLANK(table!H499),NA(),table!H499)</f>
        <v>#N/A</v>
      </c>
      <c r="F499" s="26">
        <f>IFERROR(IF(AND(ISERROR($E500),ISERROR(INDEX(RestNSAF!B$2:B$251,MATCH(RestNSA!$C499,RestNSAF!$A$2:$A$251,0)))),$E499,INDEX(RestNSAF!B$2:B$251,MATCH(RestNSA!$C499,RestNSAF!$A$2:$A$251,0))),NA())</f>
        <v>108639.645684745</v>
      </c>
      <c r="G499" s="25">
        <f>IFERROR(IF(AND(ISERROR($E500),ISERROR(INDEX(RestNSAF!C$2:C$251,MATCH(RestNSA!$C499,RestNSAF!$A$2:$A$251,0)))),$E499,INDEX(RestNSAF!C$2:C$251,MATCH(RestNSA!$C499,RestNSAF!$A$2:$A$251,0))),NA())</f>
        <v>79790.943401628101</v>
      </c>
      <c r="H499" s="25">
        <f>IFERROR(IF(AND(ISERROR($E500),ISERROR(INDEX(RestNSAF!D$2:D$251,MATCH(RestNSA!$C499,RestNSAF!$A$2:$A$251,0)))),$E499,INDEX(RestNSAF!D$2:D$251,MATCH(RestNSA!$C499,RestNSAF!$A$2:$A$251,0))),NA())</f>
        <v>137488.34796786099</v>
      </c>
      <c r="I499" s="25">
        <f>IFERROR(IF(AND(ISERROR($E500),ISERROR(INDEX(RestNSAF!E$2:E$251,MATCH(RestNSA!$C499,RestNSAF!$A$2:$A$251,0)))),$E499,INDEX(RestNSAF!E$2:E$251,MATCH(RestNSA!$C499,RestNSAF!$A$2:$A$251,0))),NA())</f>
        <v>64519.3628995576</v>
      </c>
      <c r="J499" s="25">
        <f>IFERROR(IF(AND(ISERROR($E500),ISERROR(INDEX(RestNSAF!F$2:F$251,MATCH(RestNSA!$C499,RestNSAF!$A$2:$A$251,0)))),$E499,INDEX(RestNSAF!F$2:F$251,MATCH(RestNSA!$C499,RestNSAF!$A$2:$A$251,0))),NA())</f>
        <v>152759.928469932</v>
      </c>
    </row>
    <row r="500" spans="1:10" x14ac:dyDescent="0.25">
      <c r="A500" s="23">
        <f t="shared" si="23"/>
        <v>7</v>
      </c>
      <c r="B500" s="23">
        <f t="shared" si="24"/>
        <v>2033</v>
      </c>
      <c r="C500" s="23">
        <v>499</v>
      </c>
      <c r="D500" s="24">
        <v>48761</v>
      </c>
      <c r="E500" s="25" t="e">
        <f>IF(ISBLANK(table!H500),NA(),table!H500)</f>
        <v>#N/A</v>
      </c>
      <c r="F500" s="26">
        <f>IFERROR(IF(AND(ISERROR($E501),ISERROR(INDEX(RestNSAF!B$2:B$251,MATCH(RestNSA!$C500,RestNSAF!$A$2:$A$251,0)))),$E500,INDEX(RestNSAF!B$2:B$251,MATCH(RestNSA!$C500,RestNSAF!$A$2:$A$251,0))),NA())</f>
        <v>108826.632544782</v>
      </c>
      <c r="G500" s="25">
        <f>IFERROR(IF(AND(ISERROR($E501),ISERROR(INDEX(RestNSAF!C$2:C$251,MATCH(RestNSA!$C500,RestNSAF!$A$2:$A$251,0)))),$E500,INDEX(RestNSAF!C$2:C$251,MATCH(RestNSA!$C500,RestNSAF!$A$2:$A$251,0))),NA())</f>
        <v>79862.850763423499</v>
      </c>
      <c r="H500" s="25">
        <f>IFERROR(IF(AND(ISERROR($E501),ISERROR(INDEX(RestNSAF!D$2:D$251,MATCH(RestNSA!$C500,RestNSAF!$A$2:$A$251,0)))),$E500,INDEX(RestNSAF!D$2:D$251,MATCH(RestNSA!$C500,RestNSAF!$A$2:$A$251,0))),NA())</f>
        <v>137790.41432614101</v>
      </c>
      <c r="I500" s="25">
        <f>IFERROR(IF(AND(ISERROR($E501),ISERROR(INDEX(RestNSAF!E$2:E$251,MATCH(RestNSA!$C500,RestNSAF!$A$2:$A$251,0)))),$E500,INDEX(RestNSAF!E$2:E$251,MATCH(RestNSA!$C500,RestNSAF!$A$2:$A$251,0))),NA())</f>
        <v>64530.3508548475</v>
      </c>
      <c r="J500" s="25">
        <f>IFERROR(IF(AND(ISERROR($E501),ISERROR(INDEX(RestNSAF!F$2:F$251,MATCH(RestNSA!$C500,RestNSAF!$A$2:$A$251,0)))),$E500,INDEX(RestNSAF!F$2:F$251,MATCH(RestNSA!$C500,RestNSAF!$A$2:$A$251,0))),NA())</f>
        <v>153122.914234717</v>
      </c>
    </row>
    <row r="501" spans="1:10" x14ac:dyDescent="0.25">
      <c r="A501" s="23">
        <f t="shared" si="23"/>
        <v>8</v>
      </c>
      <c r="B501" s="23">
        <f t="shared" si="24"/>
        <v>2033</v>
      </c>
      <c r="C501" s="23">
        <v>500</v>
      </c>
      <c r="D501" s="24">
        <v>48792</v>
      </c>
      <c r="E501" s="25" t="e">
        <f>IF(ISBLANK(table!H501),NA(),table!H501)</f>
        <v>#N/A</v>
      </c>
      <c r="F501" s="26">
        <f>IFERROR(IF(AND(ISERROR($E502),ISERROR(INDEX(RestNSAF!B$2:B$251,MATCH(RestNSA!$C501,RestNSAF!$A$2:$A$251,0)))),$E501,INDEX(RestNSAF!B$2:B$251,MATCH(RestNSA!$C501,RestNSAF!$A$2:$A$251,0))),NA())</f>
        <v>109013.476127705</v>
      </c>
      <c r="G501" s="25">
        <f>IFERROR(IF(AND(ISERROR($E502),ISERROR(INDEX(RestNSAF!C$2:C$251,MATCH(RestNSA!$C501,RestNSAF!$A$2:$A$251,0)))),$E501,INDEX(RestNSAF!C$2:C$251,MATCH(RestNSA!$C501,RestNSAF!$A$2:$A$251,0))),NA())</f>
        <v>79935.065698563398</v>
      </c>
      <c r="H501" s="25">
        <f>IFERROR(IF(AND(ISERROR($E502),ISERROR(INDEX(RestNSAF!D$2:D$251,MATCH(RestNSA!$C501,RestNSAF!$A$2:$A$251,0)))),$E501,INDEX(RestNSAF!D$2:D$251,MATCH(RestNSA!$C501,RestNSAF!$A$2:$A$251,0))),NA())</f>
        <v>138091.886556846</v>
      </c>
      <c r="I501" s="25">
        <f>IFERROR(IF(AND(ISERROR($E502),ISERROR(INDEX(RestNSAF!E$2:E$251,MATCH(RestNSA!$C501,RestNSAF!$A$2:$A$251,0)))),$E501,INDEX(RestNSAF!E$2:E$251,MATCH(RestNSA!$C501,RestNSAF!$A$2:$A$251,0))),NA())</f>
        <v>64541.885049298398</v>
      </c>
      <c r="J501" s="25">
        <f>IFERROR(IF(AND(ISERROR($E502),ISERROR(INDEX(RestNSAF!F$2:F$251,MATCH(RestNSA!$C501,RestNSAF!$A$2:$A$251,0)))),$E501,INDEX(RestNSAF!F$2:F$251,MATCH(RestNSA!$C501,RestNSAF!$A$2:$A$251,0))),NA())</f>
        <v>153485.06720611101</v>
      </c>
    </row>
    <row r="502" spans="1:10" x14ac:dyDescent="0.25">
      <c r="A502" s="23">
        <f t="shared" ref="A502:A565" si="25">MONTH(D502)</f>
        <v>9</v>
      </c>
      <c r="B502" s="23">
        <f t="shared" ref="B502:B565" si="26">YEAR(D502)</f>
        <v>2033</v>
      </c>
      <c r="C502" s="23">
        <v>501</v>
      </c>
      <c r="D502" s="24">
        <v>48823</v>
      </c>
      <c r="E502" s="25" t="e">
        <f>IF(ISBLANK(table!H502),NA(),table!H502)</f>
        <v>#N/A</v>
      </c>
      <c r="F502" s="26">
        <f>IFERROR(IF(AND(ISERROR($E503),ISERROR(INDEX(RestNSAF!B$2:B$251,MATCH(RestNSA!$C502,RestNSAF!$A$2:$A$251,0)))),$E502,INDEX(RestNSAF!B$2:B$251,MATCH(RestNSA!$C502,RestNSAF!$A$2:$A$251,0))),NA())</f>
        <v>109200.229930378</v>
      </c>
      <c r="G502" s="25">
        <f>IFERROR(IF(AND(ISERROR($E503),ISERROR(INDEX(RestNSAF!C$2:C$251,MATCH(RestNSA!$C502,RestNSAF!$A$2:$A$251,0)))),$E502,INDEX(RestNSAF!C$2:C$251,MATCH(RestNSA!$C502,RestNSAF!$A$2:$A$251,0))),NA())</f>
        <v>80007.645110673096</v>
      </c>
      <c r="H502" s="25">
        <f>IFERROR(IF(AND(ISERROR($E503),ISERROR(INDEX(RestNSAF!D$2:D$251,MATCH(RestNSA!$C502,RestNSAF!$A$2:$A$251,0)))),$E502,INDEX(RestNSAF!D$2:D$251,MATCH(RestNSA!$C502,RestNSAF!$A$2:$A$251,0))),NA())</f>
        <v>138392.81475008201</v>
      </c>
      <c r="I502" s="25">
        <f>IFERROR(IF(AND(ISERROR($E503),ISERROR(INDEX(RestNSAF!E$2:E$251,MATCH(RestNSA!$C502,RestNSAF!$A$2:$A$251,0)))),$E502,INDEX(RestNSAF!E$2:E$251,MATCH(RestNSA!$C502,RestNSAF!$A$2:$A$251,0))),NA())</f>
        <v>64554.024189965501</v>
      </c>
      <c r="J502" s="25">
        <f>IFERROR(IF(AND(ISERROR($E503),ISERROR(INDEX(RestNSAF!F$2:F$251,MATCH(RestNSA!$C502,RestNSAF!$A$2:$A$251,0)))),$E502,INDEX(RestNSAF!F$2:F$251,MATCH(RestNSA!$C502,RestNSAF!$A$2:$A$251,0))),NA())</f>
        <v>153846.43567079</v>
      </c>
    </row>
    <row r="503" spans="1:10" x14ac:dyDescent="0.25">
      <c r="A503" s="23">
        <f t="shared" si="25"/>
        <v>10</v>
      </c>
      <c r="B503" s="23">
        <f t="shared" si="26"/>
        <v>2033</v>
      </c>
      <c r="C503" s="23">
        <v>502</v>
      </c>
      <c r="D503" s="24">
        <v>48853</v>
      </c>
      <c r="E503" s="25" t="e">
        <f>IF(ISBLANK(table!H503),NA(),table!H503)</f>
        <v>#N/A</v>
      </c>
      <c r="F503" s="26">
        <f>IFERROR(IF(AND(ISERROR($E504),ISERROR(INDEX(RestNSAF!B$2:B$251,MATCH(RestNSA!$C503,RestNSAF!$A$2:$A$251,0)))),$E503,INDEX(RestNSAF!B$2:B$251,MATCH(RestNSA!$C503,RestNSAF!$A$2:$A$251,0))),NA())</f>
        <v>109387.248896271</v>
      </c>
      <c r="G503" s="25">
        <f>IFERROR(IF(AND(ISERROR($E504),ISERROR(INDEX(RestNSAF!C$2:C$251,MATCH(RestNSA!$C503,RestNSAF!$A$2:$A$251,0)))),$E503,INDEX(RestNSAF!C$2:C$251,MATCH(RestNSA!$C503,RestNSAF!$A$2:$A$251,0))),NA())</f>
        <v>80080.931741991197</v>
      </c>
      <c r="H503" s="25">
        <f>IFERROR(IF(AND(ISERROR($E504),ISERROR(INDEX(RestNSAF!D$2:D$251,MATCH(RestNSA!$C503,RestNSAF!$A$2:$A$251,0)))),$E503,INDEX(RestNSAF!D$2:D$251,MATCH(RestNSA!$C503,RestNSAF!$A$2:$A$251,0))),NA())</f>
        <v>138693.56605055099</v>
      </c>
      <c r="I503" s="25">
        <f>IFERROR(IF(AND(ISERROR($E504),ISERROR(INDEX(RestNSAF!E$2:E$251,MATCH(RestNSA!$C503,RestNSAF!$A$2:$A$251,0)))),$E503,INDEX(RestNSAF!E$2:E$251,MATCH(RestNSA!$C503,RestNSAF!$A$2:$A$251,0))),NA())</f>
        <v>64567.104560145301</v>
      </c>
      <c r="J503" s="25">
        <f>IFERROR(IF(AND(ISERROR($E504),ISERROR(INDEX(RestNSAF!F$2:F$251,MATCH(RestNSA!$C503,RestNSAF!$A$2:$A$251,0)))),$E503,INDEX(RestNSAF!F$2:F$251,MATCH(RestNSA!$C503,RestNSAF!$A$2:$A$251,0))),NA())</f>
        <v>154207.39323239701</v>
      </c>
    </row>
    <row r="504" spans="1:10" x14ac:dyDescent="0.25">
      <c r="A504" s="23">
        <f t="shared" si="25"/>
        <v>11</v>
      </c>
      <c r="B504" s="23">
        <f t="shared" si="26"/>
        <v>2033</v>
      </c>
      <c r="C504" s="23">
        <v>503</v>
      </c>
      <c r="D504" s="24">
        <v>48884</v>
      </c>
      <c r="E504" s="25" t="e">
        <f>IF(ISBLANK(table!H504),NA(),table!H504)</f>
        <v>#N/A</v>
      </c>
      <c r="F504" s="26">
        <f>IFERROR(IF(AND(ISERROR($E505),ISERROR(INDEX(RestNSAF!B$2:B$251,MATCH(RestNSA!$C504,RestNSAF!$A$2:$A$251,0)))),$E504,INDEX(RestNSAF!B$2:B$251,MATCH(RestNSA!$C504,RestNSAF!$A$2:$A$251,0))),NA())</f>
        <v>109573.920532608</v>
      </c>
      <c r="G504" s="25">
        <f>IFERROR(IF(AND(ISERROR($E505),ISERROR(INDEX(RestNSAF!C$2:C$251,MATCH(RestNSA!$C504,RestNSAF!$A$2:$A$251,0)))),$E504,INDEX(RestNSAF!C$2:C$251,MATCH(RestNSA!$C504,RestNSAF!$A$2:$A$251,0))),NA())</f>
        <v>80154.311591034595</v>
      </c>
      <c r="H504" s="25">
        <f>IFERROR(IF(AND(ISERROR($E505),ISERROR(INDEX(RestNSAF!D$2:D$251,MATCH(RestNSA!$C504,RestNSAF!$A$2:$A$251,0)))),$E504,INDEX(RestNSAF!D$2:D$251,MATCH(RestNSA!$C504,RestNSAF!$A$2:$A$251,0))),NA())</f>
        <v>138993.52947418101</v>
      </c>
      <c r="I504" s="25">
        <f>IFERROR(IF(AND(ISERROR($E505),ISERROR(INDEX(RestNSAF!E$2:E$251,MATCH(RestNSA!$C504,RestNSAF!$A$2:$A$251,0)))),$E504,INDEX(RestNSAF!E$2:E$251,MATCH(RestNSA!$C504,RestNSAF!$A$2:$A$251,0))),NA())</f>
        <v>64580.511359694399</v>
      </c>
      <c r="J504" s="25">
        <f>IFERROR(IF(AND(ISERROR($E505),ISERROR(INDEX(RestNSAF!F$2:F$251,MATCH(RestNSA!$C504,RestNSAF!$A$2:$A$251,0)))),$E504,INDEX(RestNSAF!F$2:F$251,MATCH(RestNSA!$C504,RestNSAF!$A$2:$A$251,0))),NA())</f>
        <v>154567.329705521</v>
      </c>
    </row>
    <row r="505" spans="1:10" x14ac:dyDescent="0.25">
      <c r="A505" s="23">
        <f t="shared" si="25"/>
        <v>12</v>
      </c>
      <c r="B505" s="23">
        <f t="shared" si="26"/>
        <v>2033</v>
      </c>
      <c r="C505" s="23">
        <v>504</v>
      </c>
      <c r="D505" s="24">
        <v>48914</v>
      </c>
      <c r="E505" s="25" t="e">
        <f>IF(ISBLANK(table!H505),NA(),table!H505)</f>
        <v>#N/A</v>
      </c>
      <c r="F505" s="26">
        <f>IFERROR(IF(AND(ISERROR($E506),ISERROR(INDEX(RestNSAF!B$2:B$251,MATCH(RestNSA!$C505,RestNSAF!$A$2:$A$251,0)))),$E505,INDEX(RestNSAF!B$2:B$251,MATCH(RestNSA!$C505,RestNSAF!$A$2:$A$251,0))),NA())</f>
        <v>109760.92174962199</v>
      </c>
      <c r="G505" s="25">
        <f>IFERROR(IF(AND(ISERROR($E506),ISERROR(INDEX(RestNSAF!C$2:C$251,MATCH(RestNSA!$C505,RestNSAF!$A$2:$A$251,0)))),$E505,INDEX(RestNSAF!C$2:C$251,MATCH(RestNSA!$C505,RestNSAF!$A$2:$A$251,0))),NA())</f>
        <v>80228.456550931704</v>
      </c>
      <c r="H505" s="25">
        <f>IFERROR(IF(AND(ISERROR($E506),ISERROR(INDEX(RestNSAF!D$2:D$251,MATCH(RestNSA!$C505,RestNSAF!$A$2:$A$251,0)))),$E505,INDEX(RestNSAF!D$2:D$251,MATCH(RestNSA!$C505,RestNSAF!$A$2:$A$251,0))),NA())</f>
        <v>139293.38694831199</v>
      </c>
      <c r="I505" s="25">
        <f>IFERROR(IF(AND(ISERROR($E506),ISERROR(INDEX(RestNSAF!E$2:E$251,MATCH(RestNSA!$C505,RestNSAF!$A$2:$A$251,0)))),$E505,INDEX(RestNSAF!E$2:E$251,MATCH(RestNSA!$C505,RestNSAF!$A$2:$A$251,0))),NA())</f>
        <v>64594.913825845702</v>
      </c>
      <c r="J505" s="25">
        <f>IFERROR(IF(AND(ISERROR($E506),ISERROR(INDEX(RestNSAF!F$2:F$251,MATCH(RestNSA!$C505,RestNSAF!$A$2:$A$251,0)))),$E505,INDEX(RestNSAF!F$2:F$251,MATCH(RestNSA!$C505,RestNSAF!$A$2:$A$251,0))),NA())</f>
        <v>154926.929673398</v>
      </c>
    </row>
    <row r="506" spans="1:10" x14ac:dyDescent="0.25">
      <c r="A506" s="23">
        <f t="shared" si="25"/>
        <v>1</v>
      </c>
      <c r="B506" s="23">
        <f t="shared" si="26"/>
        <v>2034</v>
      </c>
      <c r="C506" s="23">
        <v>505</v>
      </c>
      <c r="D506" s="24">
        <v>48945</v>
      </c>
      <c r="E506" s="25" t="e">
        <f>IF(ISBLANK(table!H506),NA(),table!H506)</f>
        <v>#N/A</v>
      </c>
      <c r="F506" s="26">
        <f>IFERROR(IF(AND(ISERROR($E507),ISERROR(INDEX(RestNSAF!B$2:B$251,MATCH(RestNSA!$C506,RestNSAF!$A$2:$A$251,0)))),$E506,INDEX(RestNSAF!B$2:B$251,MATCH(RestNSA!$C506,RestNSAF!$A$2:$A$251,0))),NA())</f>
        <v>109947.691553011</v>
      </c>
      <c r="G506" s="25">
        <f>IFERROR(IF(AND(ISERROR($E507),ISERROR(INDEX(RestNSAF!C$2:C$251,MATCH(RestNSA!$C506,RestNSAF!$A$2:$A$251,0)))),$E506,INDEX(RestNSAF!C$2:C$251,MATCH(RestNSA!$C506,RestNSAF!$A$2:$A$251,0))),NA())</f>
        <v>80302.797518263105</v>
      </c>
      <c r="H506" s="25">
        <f>IFERROR(IF(AND(ISERROR($E507),ISERROR(INDEX(RestNSAF!D$2:D$251,MATCH(RestNSA!$C506,RestNSAF!$A$2:$A$251,0)))),$E506,INDEX(RestNSAF!D$2:D$251,MATCH(RestNSA!$C506,RestNSAF!$A$2:$A$251,0))),NA())</f>
        <v>139592.58558775901</v>
      </c>
      <c r="I506" s="25">
        <f>IFERROR(IF(AND(ISERROR($E507),ISERROR(INDEX(RestNSAF!E$2:E$251,MATCH(RestNSA!$C506,RestNSAF!$A$2:$A$251,0)))),$E506,INDEX(RestNSAF!E$2:E$251,MATCH(RestNSA!$C506,RestNSAF!$A$2:$A$251,0))),NA())</f>
        <v>64609.738562472397</v>
      </c>
      <c r="J506" s="25">
        <f>IFERROR(IF(AND(ISERROR($E507),ISERROR(INDEX(RestNSAF!F$2:F$251,MATCH(RestNSA!$C506,RestNSAF!$A$2:$A$251,0)))),$E506,INDEX(RestNSAF!F$2:F$251,MATCH(RestNSA!$C506,RestNSAF!$A$2:$A$251,0))),NA())</f>
        <v>155285.64454355001</v>
      </c>
    </row>
    <row r="507" spans="1:10" x14ac:dyDescent="0.25">
      <c r="A507" s="23">
        <f t="shared" si="25"/>
        <v>2</v>
      </c>
      <c r="B507" s="23">
        <f t="shared" si="26"/>
        <v>2034</v>
      </c>
      <c r="C507" s="23">
        <v>506</v>
      </c>
      <c r="D507" s="24">
        <v>48976</v>
      </c>
      <c r="E507" s="25" t="e">
        <f>IF(ISBLANK(table!H507),NA(),table!H507)</f>
        <v>#N/A</v>
      </c>
      <c r="F507" s="26">
        <f>IFERROR(IF(AND(ISERROR($E508),ISERROR(INDEX(RestNSAF!B$2:B$251,MATCH(RestNSA!$C507,RestNSAF!$A$2:$A$251,0)))),$E507,INDEX(RestNSAF!B$2:B$251,MATCH(RestNSA!$C507,RestNSAF!$A$2:$A$251,0))),NA())</f>
        <v>110134.551023694</v>
      </c>
      <c r="G507" s="25">
        <f>IFERROR(IF(AND(ISERROR($E508),ISERROR(INDEX(RestNSAF!C$2:C$251,MATCH(RestNSA!$C507,RestNSAF!$A$2:$A$251,0)))),$E507,INDEX(RestNSAF!C$2:C$251,MATCH(RestNSA!$C507,RestNSAF!$A$2:$A$251,0))),NA())</f>
        <v>80377.655674068897</v>
      </c>
      <c r="H507" s="25">
        <f>IFERROR(IF(AND(ISERROR($E508),ISERROR(INDEX(RestNSAF!D$2:D$251,MATCH(RestNSA!$C507,RestNSAF!$A$2:$A$251,0)))),$E507,INDEX(RestNSAF!D$2:D$251,MATCH(RestNSA!$C507,RestNSAF!$A$2:$A$251,0))),NA())</f>
        <v>139891.44637331899</v>
      </c>
      <c r="I507" s="25">
        <f>IFERROR(IF(AND(ISERROR($E508),ISERROR(INDEX(RestNSAF!E$2:E$251,MATCH(RestNSA!$C507,RestNSAF!$A$2:$A$251,0)))),$E507,INDEX(RestNSAF!E$2:E$251,MATCH(RestNSA!$C507,RestNSAF!$A$2:$A$251,0))),NA())</f>
        <v>64625.306803615997</v>
      </c>
      <c r="J507" s="25">
        <f>IFERROR(IF(AND(ISERROR($E508),ISERROR(INDEX(RestNSAF!F$2:F$251,MATCH(RestNSA!$C507,RestNSAF!$A$2:$A$251,0)))),$E507,INDEX(RestNSAF!F$2:F$251,MATCH(RestNSA!$C507,RestNSAF!$A$2:$A$251,0))),NA())</f>
        <v>155643.79524377201</v>
      </c>
    </row>
    <row r="508" spans="1:10" x14ac:dyDescent="0.25">
      <c r="A508" s="23">
        <f t="shared" si="25"/>
        <v>3</v>
      </c>
      <c r="B508" s="23">
        <f t="shared" si="26"/>
        <v>2034</v>
      </c>
      <c r="C508" s="23">
        <v>507</v>
      </c>
      <c r="D508" s="24">
        <v>49004</v>
      </c>
      <c r="E508" s="25" t="e">
        <f>IF(ISBLANK(table!H508),NA(),table!H508)</f>
        <v>#N/A</v>
      </c>
      <c r="F508" s="26">
        <f>IFERROR(IF(AND(ISERROR($E509),ISERROR(INDEX(RestNSAF!B$2:B$251,MATCH(RestNSA!$C508,RestNSAF!$A$2:$A$251,0)))),$E508,INDEX(RestNSAF!B$2:B$251,MATCH(RestNSA!$C508,RestNSAF!$A$2:$A$251,0))),NA())</f>
        <v>110321.463866377</v>
      </c>
      <c r="G508" s="25">
        <f>IFERROR(IF(AND(ISERROR($E509),ISERROR(INDEX(RestNSAF!C$2:C$251,MATCH(RestNSA!$C508,RestNSAF!$A$2:$A$251,0)))),$E508,INDEX(RestNSAF!C$2:C$251,MATCH(RestNSA!$C508,RestNSAF!$A$2:$A$251,0))),NA())</f>
        <v>80452.984687304197</v>
      </c>
      <c r="H508" s="25">
        <f>IFERROR(IF(AND(ISERROR($E509),ISERROR(INDEX(RestNSAF!D$2:D$251,MATCH(RestNSA!$C508,RestNSAF!$A$2:$A$251,0)))),$E508,INDEX(RestNSAF!D$2:D$251,MATCH(RestNSA!$C508,RestNSAF!$A$2:$A$251,0))),NA())</f>
        <v>140189.94304545099</v>
      </c>
      <c r="I508" s="25">
        <f>IFERROR(IF(AND(ISERROR($E509),ISERROR(INDEX(RestNSAF!E$2:E$251,MATCH(RestNSA!$C508,RestNSAF!$A$2:$A$251,0)))),$E508,INDEX(RestNSAF!E$2:E$251,MATCH(RestNSA!$C508,RestNSAF!$A$2:$A$251,0))),NA())</f>
        <v>64641.566905625303</v>
      </c>
      <c r="J508" s="25">
        <f>IFERROR(IF(AND(ISERROR($E509),ISERROR(INDEX(RestNSAF!F$2:F$251,MATCH(RestNSA!$C508,RestNSAF!$A$2:$A$251,0)))),$E508,INDEX(RestNSAF!F$2:F$251,MATCH(RestNSA!$C508,RestNSAF!$A$2:$A$251,0))),NA())</f>
        <v>156001.36082713</v>
      </c>
    </row>
    <row r="509" spans="1:10" x14ac:dyDescent="0.25">
      <c r="A509" s="23">
        <f t="shared" si="25"/>
        <v>4</v>
      </c>
      <c r="B509" s="23">
        <f t="shared" si="26"/>
        <v>2034</v>
      </c>
      <c r="C509" s="23">
        <v>508</v>
      </c>
      <c r="D509" s="24">
        <v>49035</v>
      </c>
      <c r="E509" s="25" t="e">
        <f>IF(ISBLANK(table!H509),NA(),table!H509)</f>
        <v>#N/A</v>
      </c>
      <c r="F509" s="26">
        <f>IFERROR(IF(AND(ISERROR($E510),ISERROR(INDEX(RestNSAF!B$2:B$251,MATCH(RestNSA!$C509,RestNSAF!$A$2:$A$251,0)))),$E509,INDEX(RestNSAF!B$2:B$251,MATCH(RestNSA!$C509,RestNSAF!$A$2:$A$251,0))),NA())</f>
        <v>110508.215259187</v>
      </c>
      <c r="G509" s="25">
        <f>IFERROR(IF(AND(ISERROR($E510),ISERROR(INDEX(RestNSAF!C$2:C$251,MATCH(RestNSA!$C509,RestNSAF!$A$2:$A$251,0)))),$E509,INDEX(RestNSAF!C$2:C$251,MATCH(RestNSA!$C509,RestNSAF!$A$2:$A$251,0))),NA())</f>
        <v>80528.569222758204</v>
      </c>
      <c r="H509" s="25">
        <f>IFERROR(IF(AND(ISERROR($E510),ISERROR(INDEX(RestNSAF!D$2:D$251,MATCH(RestNSA!$C509,RestNSAF!$A$2:$A$251,0)))),$E509,INDEX(RestNSAF!D$2:D$251,MATCH(RestNSA!$C509,RestNSAF!$A$2:$A$251,0))),NA())</f>
        <v>140487.86129561599</v>
      </c>
      <c r="I509" s="25">
        <f>IFERROR(IF(AND(ISERROR($E510),ISERROR(INDEX(RestNSAF!E$2:E$251,MATCH(RestNSA!$C509,RestNSAF!$A$2:$A$251,0)))),$E509,INDEX(RestNSAF!E$2:E$251,MATCH(RestNSA!$C509,RestNSAF!$A$2:$A$251,0))),NA())</f>
        <v>64658.303261545501</v>
      </c>
      <c r="J509" s="25">
        <f>IFERROR(IF(AND(ISERROR($E510),ISERROR(INDEX(RestNSAF!F$2:F$251,MATCH(RestNSA!$C509,RestNSAF!$A$2:$A$251,0)))),$E509,INDEX(RestNSAF!F$2:F$251,MATCH(RestNSA!$C509,RestNSAF!$A$2:$A$251,0))),NA())</f>
        <v>156358.127256829</v>
      </c>
    </row>
    <row r="510" spans="1:10" x14ac:dyDescent="0.25">
      <c r="A510" s="23">
        <f t="shared" si="25"/>
        <v>5</v>
      </c>
      <c r="B510" s="23">
        <f t="shared" si="26"/>
        <v>2034</v>
      </c>
      <c r="C510" s="23">
        <v>509</v>
      </c>
      <c r="D510" s="24">
        <v>49065</v>
      </c>
      <c r="E510" s="25" t="e">
        <f>IF(ISBLANK(table!H510),NA(),table!H510)</f>
        <v>#N/A</v>
      </c>
      <c r="F510" s="26">
        <f>IFERROR(IF(AND(ISERROR($E511),ISERROR(INDEX(RestNSAF!B$2:B$251,MATCH(RestNSA!$C510,RestNSAF!$A$2:$A$251,0)))),$E510,INDEX(RestNSAF!B$2:B$251,MATCH(RestNSA!$C510,RestNSAF!$A$2:$A$251,0))),NA())</f>
        <v>110695.179228623</v>
      </c>
      <c r="G510" s="25">
        <f>IFERROR(IF(AND(ISERROR($E511),ISERROR(INDEX(RestNSAF!C$2:C$251,MATCH(RestNSA!$C510,RestNSAF!$A$2:$A$251,0)))),$E510,INDEX(RestNSAF!C$2:C$251,MATCH(RestNSA!$C510,RestNSAF!$A$2:$A$251,0))),NA())</f>
        <v>80604.776490630597</v>
      </c>
      <c r="H510" s="25">
        <f>IFERROR(IF(AND(ISERROR($E511),ISERROR(INDEX(RestNSAF!D$2:D$251,MATCH(RestNSA!$C510,RestNSAF!$A$2:$A$251,0)))),$E510,INDEX(RestNSAF!D$2:D$251,MATCH(RestNSA!$C510,RestNSAF!$A$2:$A$251,0))),NA())</f>
        <v>140785.58196661499</v>
      </c>
      <c r="I510" s="25">
        <f>IFERROR(IF(AND(ISERROR($E511),ISERROR(INDEX(RestNSAF!E$2:E$251,MATCH(RestNSA!$C510,RestNSAF!$A$2:$A$251,0)))),$E510,INDEX(RestNSAF!E$2:E$251,MATCH(RestNSA!$C510,RestNSAF!$A$2:$A$251,0))),NA())</f>
        <v>64675.879473245499</v>
      </c>
      <c r="J510" s="25">
        <f>IFERROR(IF(AND(ISERROR($E511),ISERROR(INDEX(RestNSAF!F$2:F$251,MATCH(RestNSA!$C510,RestNSAF!$A$2:$A$251,0)))),$E510,INDEX(RestNSAF!F$2:F$251,MATCH(RestNSA!$C510,RestNSAF!$A$2:$A$251,0))),NA())</f>
        <v>156714.47898399999</v>
      </c>
    </row>
    <row r="511" spans="1:10" x14ac:dyDescent="0.25">
      <c r="A511" s="23">
        <f t="shared" si="25"/>
        <v>6</v>
      </c>
      <c r="B511" s="23">
        <f t="shared" si="26"/>
        <v>2034</v>
      </c>
      <c r="C511" s="23">
        <v>510</v>
      </c>
      <c r="D511" s="24">
        <v>49096</v>
      </c>
      <c r="E511" s="25" t="e">
        <f>IF(ISBLANK(table!H511),NA(),table!H511)</f>
        <v>#N/A</v>
      </c>
      <c r="F511" s="26">
        <f>IFERROR(IF(AND(ISERROR($E512),ISERROR(INDEX(RestNSAF!B$2:B$251,MATCH(RestNSA!$C511,RestNSAF!$A$2:$A$251,0)))),$E511,INDEX(RestNSAF!B$2:B$251,MATCH(RestNSA!$C511,RestNSAF!$A$2:$A$251,0))),NA())</f>
        <v>110881.94077199</v>
      </c>
      <c r="G511" s="25">
        <f>IFERROR(IF(AND(ISERROR($E512),ISERROR(INDEX(RestNSAF!C$2:C$251,MATCH(RestNSA!$C511,RestNSAF!$A$2:$A$251,0)))),$E511,INDEX(RestNSAF!C$2:C$251,MATCH(RestNSA!$C511,RestNSAF!$A$2:$A$251,0))),NA())</f>
        <v>80681.186970506096</v>
      </c>
      <c r="H511" s="25">
        <f>IFERROR(IF(AND(ISERROR($E512),ISERROR(INDEX(RestNSAF!D$2:D$251,MATCH(RestNSA!$C511,RestNSAF!$A$2:$A$251,0)))),$E511,INDEX(RestNSAF!D$2:D$251,MATCH(RestNSA!$C511,RestNSAF!$A$2:$A$251,0))),NA())</f>
        <v>141082.694573474</v>
      </c>
      <c r="I511" s="25">
        <f>IFERROR(IF(AND(ISERROR($E512),ISERROR(INDEX(RestNSAF!E$2:E$251,MATCH(RestNSA!$C511,RestNSAF!$A$2:$A$251,0)))),$E511,INDEX(RestNSAF!E$2:E$251,MATCH(RestNSA!$C511,RestNSAF!$A$2:$A$251,0))),NA())</f>
        <v>64693.873628772402</v>
      </c>
      <c r="J511" s="25">
        <f>IFERROR(IF(AND(ISERROR($E512),ISERROR(INDEX(RestNSAF!F$2:F$251,MATCH(RestNSA!$C511,RestNSAF!$A$2:$A$251,0)))),$E511,INDEX(RestNSAF!F$2:F$251,MATCH(RestNSA!$C511,RestNSAF!$A$2:$A$251,0))),NA())</f>
        <v>157070.007915208</v>
      </c>
    </row>
    <row r="512" spans="1:10" x14ac:dyDescent="0.25">
      <c r="A512" s="23">
        <f t="shared" si="25"/>
        <v>7</v>
      </c>
      <c r="B512" s="23">
        <f t="shared" si="26"/>
        <v>2034</v>
      </c>
      <c r="C512" s="23">
        <v>511</v>
      </c>
      <c r="D512" s="24">
        <v>49126</v>
      </c>
      <c r="E512" s="25" t="e">
        <f>IF(ISBLANK(table!H512),NA(),table!H512)</f>
        <v>#N/A</v>
      </c>
      <c r="F512" s="26">
        <f>IFERROR(IF(AND(ISERROR($E513),ISERROR(INDEX(RestNSAF!B$2:B$251,MATCH(RestNSA!$C512,RestNSAF!$A$2:$A$251,0)))),$E512,INDEX(RestNSAF!B$2:B$251,MATCH(RestNSA!$C512,RestNSAF!$A$2:$A$251,0))),NA())</f>
        <v>111068.84508574101</v>
      </c>
      <c r="G512" s="25">
        <f>IFERROR(IF(AND(ISERROR($E513),ISERROR(INDEX(RestNSAF!C$2:C$251,MATCH(RestNSA!$C512,RestNSAF!$A$2:$A$251,0)))),$E512,INDEX(RestNSAF!C$2:C$251,MATCH(RestNSA!$C512,RestNSAF!$A$2:$A$251,0))),NA())</f>
        <v>80758.143288000705</v>
      </c>
      <c r="H512" s="25">
        <f>IFERROR(IF(AND(ISERROR($E513),ISERROR(INDEX(RestNSAF!D$2:D$251,MATCH(RestNSA!$C512,RestNSAF!$A$2:$A$251,0)))),$E512,INDEX(RestNSAF!D$2:D$251,MATCH(RestNSA!$C512,RestNSAF!$A$2:$A$251,0))),NA())</f>
        <v>141379.546883481</v>
      </c>
      <c r="I512" s="25">
        <f>IFERROR(IF(AND(ISERROR($E513),ISERROR(INDEX(RestNSAF!E$2:E$251,MATCH(RestNSA!$C512,RestNSAF!$A$2:$A$251,0)))),$E512,INDEX(RestNSAF!E$2:E$251,MATCH(RestNSA!$C512,RestNSAF!$A$2:$A$251,0))),NA())</f>
        <v>64712.626992824204</v>
      </c>
      <c r="J512" s="25">
        <f>IFERROR(IF(AND(ISERROR($E513),ISERROR(INDEX(RestNSAF!F$2:F$251,MATCH(RestNSA!$C512,RestNSAF!$A$2:$A$251,0)))),$E512,INDEX(RestNSAF!F$2:F$251,MATCH(RestNSA!$C512,RestNSAF!$A$2:$A$251,0))),NA())</f>
        <v>157425.06317865799</v>
      </c>
    </row>
    <row r="513" spans="1:10" x14ac:dyDescent="0.25">
      <c r="A513" s="23">
        <f t="shared" si="25"/>
        <v>8</v>
      </c>
      <c r="B513" s="23">
        <f t="shared" si="26"/>
        <v>2034</v>
      </c>
      <c r="C513" s="23">
        <v>512</v>
      </c>
      <c r="D513" s="24">
        <v>49157</v>
      </c>
      <c r="E513" s="25" t="e">
        <f>IF(ISBLANK(table!H513),NA(),table!H513)</f>
        <v>#N/A</v>
      </c>
      <c r="F513" s="26">
        <f>IFERROR(IF(AND(ISERROR($E514),ISERROR(INDEX(RestNSAF!B$2:B$251,MATCH(RestNSA!$C513,RestNSAF!$A$2:$A$251,0)))),$E513,INDEX(RestNSAF!B$2:B$251,MATCH(RestNSA!$C513,RestNSAF!$A$2:$A$251,0))),NA())</f>
        <v>111255.693307558</v>
      </c>
      <c r="G513" s="25">
        <f>IFERROR(IF(AND(ISERROR($E514),ISERROR(INDEX(RestNSAF!C$2:C$251,MATCH(RestNSA!$C513,RestNSAF!$A$2:$A$251,0)))),$E513,INDEX(RestNSAF!C$2:C$251,MATCH(RestNSA!$C513,RestNSAF!$A$2:$A$251,0))),NA())</f>
        <v>80835.439254727899</v>
      </c>
      <c r="H513" s="25">
        <f>IFERROR(IF(AND(ISERROR($E514),ISERROR(INDEX(RestNSAF!D$2:D$251,MATCH(RestNSA!$C513,RestNSAF!$A$2:$A$251,0)))),$E513,INDEX(RestNSAF!D$2:D$251,MATCH(RestNSA!$C513,RestNSAF!$A$2:$A$251,0))),NA())</f>
        <v>141675.947360388</v>
      </c>
      <c r="I513" s="25">
        <f>IFERROR(IF(AND(ISERROR($E514),ISERROR(INDEX(RestNSAF!E$2:E$251,MATCH(RestNSA!$C513,RestNSAF!$A$2:$A$251,0)))),$E513,INDEX(RestNSAF!E$2:E$251,MATCH(RestNSA!$C513,RestNSAF!$A$2:$A$251,0))),NA())</f>
        <v>64731.929498827703</v>
      </c>
      <c r="J513" s="25">
        <f>IFERROR(IF(AND(ISERROR($E514),ISERROR(INDEX(RestNSAF!F$2:F$251,MATCH(RestNSA!$C513,RestNSAF!$A$2:$A$251,0)))),$E513,INDEX(RestNSAF!F$2:F$251,MATCH(RestNSA!$C513,RestNSAF!$A$2:$A$251,0))),NA())</f>
        <v>157779.45711628799</v>
      </c>
    </row>
    <row r="514" spans="1:10" x14ac:dyDescent="0.25">
      <c r="A514" s="23">
        <f t="shared" si="25"/>
        <v>9</v>
      </c>
      <c r="B514" s="23">
        <f t="shared" si="26"/>
        <v>2034</v>
      </c>
      <c r="C514" s="23">
        <v>513</v>
      </c>
      <c r="D514" s="24">
        <v>49188</v>
      </c>
      <c r="E514" s="25" t="e">
        <f>IF(ISBLANK(table!H514),NA(),table!H514)</f>
        <v>#N/A</v>
      </c>
      <c r="F514" s="26">
        <f>IFERROR(IF(AND(ISERROR($E515),ISERROR(INDEX(RestNSAF!B$2:B$251,MATCH(RestNSA!$C514,RestNSAF!$A$2:$A$251,0)))),$E514,INDEX(RestNSAF!B$2:B$251,MATCH(RestNSA!$C514,RestNSAF!$A$2:$A$251,0))),NA())</f>
        <v>111442.509834557</v>
      </c>
      <c r="G514" s="25">
        <f>IFERROR(IF(AND(ISERROR($E515),ISERROR(INDEX(RestNSAF!C$2:C$251,MATCH(RestNSA!$C514,RestNSAF!$A$2:$A$251,0)))),$E514,INDEX(RestNSAF!C$2:C$251,MATCH(RestNSA!$C514,RestNSAF!$A$2:$A$251,0))),NA())</f>
        <v>80913.098143826501</v>
      </c>
      <c r="H514" s="25">
        <f>IFERROR(IF(AND(ISERROR($E515),ISERROR(INDEX(RestNSAF!D$2:D$251,MATCH(RestNSA!$C514,RestNSAF!$A$2:$A$251,0)))),$E514,INDEX(RestNSAF!D$2:D$251,MATCH(RestNSA!$C514,RestNSAF!$A$2:$A$251,0))),NA())</f>
        <v>141971.92152528701</v>
      </c>
      <c r="I514" s="25">
        <f>IFERROR(IF(AND(ISERROR($E515),ISERROR(INDEX(RestNSAF!E$2:E$251,MATCH(RestNSA!$C514,RestNSAF!$A$2:$A$251,0)))),$E514,INDEX(RestNSAF!E$2:E$251,MATCH(RestNSA!$C514,RestNSAF!$A$2:$A$251,0))),NA())</f>
        <v>64751.8038249241</v>
      </c>
      <c r="J514" s="25">
        <f>IFERROR(IF(AND(ISERROR($E515),ISERROR(INDEX(RestNSAF!F$2:F$251,MATCH(RestNSA!$C514,RestNSAF!$A$2:$A$251,0)))),$E514,INDEX(RestNSAF!F$2:F$251,MATCH(RestNSA!$C514,RestNSAF!$A$2:$A$251,0))),NA())</f>
        <v>158133.21584419001</v>
      </c>
    </row>
    <row r="515" spans="1:10" x14ac:dyDescent="0.25">
      <c r="A515" s="23">
        <f t="shared" si="25"/>
        <v>10</v>
      </c>
      <c r="B515" s="23">
        <f t="shared" si="26"/>
        <v>2034</v>
      </c>
      <c r="C515" s="23">
        <v>514</v>
      </c>
      <c r="D515" s="24">
        <v>49218</v>
      </c>
      <c r="E515" s="25" t="e">
        <f>IF(ISBLANK(table!H515),NA(),table!H515)</f>
        <v>#N/A</v>
      </c>
      <c r="F515" s="26">
        <f>IFERROR(IF(AND(ISERROR($E516),ISERROR(INDEX(RestNSAF!B$2:B$251,MATCH(RestNSA!$C515,RestNSAF!$A$2:$A$251,0)))),$E515,INDEX(RestNSAF!B$2:B$251,MATCH(RestNSA!$C515,RestNSAF!$A$2:$A$251,0))),NA())</f>
        <v>111629.424653888</v>
      </c>
      <c r="G515" s="25">
        <f>IFERROR(IF(AND(ISERROR($E516),ISERROR(INDEX(RestNSAF!C$2:C$251,MATCH(RestNSA!$C515,RestNSAF!$A$2:$A$251,0)))),$E515,INDEX(RestNSAF!C$2:C$251,MATCH(RestNSA!$C515,RestNSAF!$A$2:$A$251,0))),NA())</f>
        <v>80991.243225453698</v>
      </c>
      <c r="H515" s="25">
        <f>IFERROR(IF(AND(ISERROR($E516),ISERROR(INDEX(RestNSAF!D$2:D$251,MATCH(RestNSA!$C515,RestNSAF!$A$2:$A$251,0)))),$E515,INDEX(RestNSAF!D$2:D$251,MATCH(RestNSA!$C515,RestNSAF!$A$2:$A$251,0))),NA())</f>
        <v>142267.60608232199</v>
      </c>
      <c r="I515" s="25">
        <f>IFERROR(IF(AND(ISERROR($E516),ISERROR(INDEX(RestNSAF!E$2:E$251,MATCH(RestNSA!$C515,RestNSAF!$A$2:$A$251,0)))),$E515,INDEX(RestNSAF!E$2:E$251,MATCH(RestNSA!$C515,RestNSAF!$A$2:$A$251,0))),NA())</f>
        <v>64772.369685509402</v>
      </c>
      <c r="J515" s="25">
        <f>IFERROR(IF(AND(ISERROR($E516),ISERROR(INDEX(RestNSAF!F$2:F$251,MATCH(RestNSA!$C515,RestNSAF!$A$2:$A$251,0)))),$E515,INDEX(RestNSAF!F$2:F$251,MATCH(RestNSA!$C515,RestNSAF!$A$2:$A$251,0))),NA())</f>
        <v>158486.47962226599</v>
      </c>
    </row>
    <row r="516" spans="1:10" x14ac:dyDescent="0.25">
      <c r="A516" s="23">
        <f t="shared" si="25"/>
        <v>11</v>
      </c>
      <c r="B516" s="23">
        <f t="shared" si="26"/>
        <v>2034</v>
      </c>
      <c r="C516" s="23">
        <v>515</v>
      </c>
      <c r="D516" s="24">
        <v>49249</v>
      </c>
      <c r="E516" s="25" t="e">
        <f>IF(ISBLANK(table!H516),NA(),table!H516)</f>
        <v>#N/A</v>
      </c>
      <c r="F516" s="26">
        <f>IFERROR(IF(AND(ISERROR($E517),ISERROR(INDEX(RestNSAF!B$2:B$251,MATCH(RestNSA!$C516,RestNSAF!$A$2:$A$251,0)))),$E516,INDEX(RestNSAF!B$2:B$251,MATCH(RestNSA!$C516,RestNSAF!$A$2:$A$251,0))),NA())</f>
        <v>111816.209375869</v>
      </c>
      <c r="G516" s="25">
        <f>IFERROR(IF(AND(ISERROR($E517),ISERROR(INDEX(RestNSAF!C$2:C$251,MATCH(RestNSA!$C516,RestNSAF!$A$2:$A$251,0)))),$E516,INDEX(RestNSAF!C$2:C$251,MATCH(RestNSA!$C516,RestNSAF!$A$2:$A$251,0))),NA())</f>
        <v>81069.643325757293</v>
      </c>
      <c r="H516" s="25">
        <f>IFERROR(IF(AND(ISERROR($E517),ISERROR(INDEX(RestNSAF!D$2:D$251,MATCH(RestNSA!$C516,RestNSAF!$A$2:$A$251,0)))),$E516,INDEX(RestNSAF!D$2:D$251,MATCH(RestNSA!$C516,RestNSAF!$A$2:$A$251,0))),NA())</f>
        <v>142562.775425981</v>
      </c>
      <c r="I516" s="25">
        <f>IFERROR(IF(AND(ISERROR($E517),ISERROR(INDEX(RestNSAF!E$2:E$251,MATCH(RestNSA!$C516,RestNSAF!$A$2:$A$251,0)))),$E516,INDEX(RestNSAF!E$2:E$251,MATCH(RestNSA!$C516,RestNSAF!$A$2:$A$251,0))),NA())</f>
        <v>64793.394432880399</v>
      </c>
      <c r="J516" s="25">
        <f>IFERROR(IF(AND(ISERROR($E517),ISERROR(INDEX(RestNSAF!F$2:F$251,MATCH(RestNSA!$C516,RestNSAF!$A$2:$A$251,0)))),$E516,INDEX(RestNSAF!F$2:F$251,MATCH(RestNSA!$C516,RestNSAF!$A$2:$A$251,0))),NA())</f>
        <v>158839.02431885799</v>
      </c>
    </row>
    <row r="517" spans="1:10" x14ac:dyDescent="0.25">
      <c r="A517" s="23">
        <f t="shared" si="25"/>
        <v>12</v>
      </c>
      <c r="B517" s="23">
        <f t="shared" si="26"/>
        <v>2034</v>
      </c>
      <c r="C517" s="23">
        <v>516</v>
      </c>
      <c r="D517" s="24">
        <v>49279</v>
      </c>
      <c r="E517" s="25" t="e">
        <f>IF(ISBLANK(table!H517),NA(),table!H517)</f>
        <v>#N/A</v>
      </c>
      <c r="F517" s="26">
        <f>IFERROR(IF(AND(ISERROR($E518),ISERROR(INDEX(RestNSAF!B$2:B$251,MATCH(RestNSA!$C517,RestNSAF!$A$2:$A$251,0)))),$E517,INDEX(RestNSAF!B$2:B$251,MATCH(RestNSA!$C517,RestNSAF!$A$2:$A$251,0))),NA())</f>
        <v>112003.118420891</v>
      </c>
      <c r="G517" s="25">
        <f>IFERROR(IF(AND(ISERROR($E518),ISERROR(INDEX(RestNSAF!C$2:C$251,MATCH(RestNSA!$C517,RestNSAF!$A$2:$A$251,0)))),$E517,INDEX(RestNSAF!C$2:C$251,MATCH(RestNSA!$C517,RestNSAF!$A$2:$A$251,0))),NA())</f>
        <v>81148.548793805196</v>
      </c>
      <c r="H517" s="25">
        <f>IFERROR(IF(AND(ISERROR($E518),ISERROR(INDEX(RestNSAF!D$2:D$251,MATCH(RestNSA!$C517,RestNSAF!$A$2:$A$251,0)))),$E517,INDEX(RestNSAF!D$2:D$251,MATCH(RestNSA!$C517,RestNSAF!$A$2:$A$251,0))),NA())</f>
        <v>142857.68804797699</v>
      </c>
      <c r="I517" s="25">
        <f>IFERROR(IF(AND(ISERROR($E518),ISERROR(INDEX(RestNSAF!E$2:E$251,MATCH(RestNSA!$C517,RestNSAF!$A$2:$A$251,0)))),$E517,INDEX(RestNSAF!E$2:E$251,MATCH(RestNSA!$C517,RestNSAF!$A$2:$A$251,0))),NA())</f>
        <v>64815.126260877601</v>
      </c>
      <c r="J517" s="25">
        <f>IFERROR(IF(AND(ISERROR($E518),ISERROR(INDEX(RestNSAF!F$2:F$251,MATCH(RestNSA!$C517,RestNSAF!$A$2:$A$251,0)))),$E517,INDEX(RestNSAF!F$2:F$251,MATCH(RestNSA!$C517,RestNSAF!$A$2:$A$251,0))),NA())</f>
        <v>159191.110580904</v>
      </c>
    </row>
    <row r="518" spans="1:10" x14ac:dyDescent="0.25">
      <c r="A518" s="23">
        <f t="shared" si="25"/>
        <v>1</v>
      </c>
      <c r="B518" s="23">
        <f t="shared" si="26"/>
        <v>2035</v>
      </c>
      <c r="C518" s="23">
        <v>517</v>
      </c>
      <c r="D518" s="24">
        <v>49310</v>
      </c>
      <c r="E518" s="25" t="e">
        <f>IF(ISBLANK(table!H518),NA(),table!H518)</f>
        <v>#N/A</v>
      </c>
      <c r="F518" s="26">
        <f>IFERROR(IF(AND(ISERROR($E519),ISERROR(INDEX(RestNSAF!B$2:B$251,MATCH(RestNSA!$C518,RestNSAF!$A$2:$A$251,0)))),$E518,INDEX(RestNSAF!B$2:B$251,MATCH(RestNSA!$C518,RestNSAF!$A$2:$A$251,0))),NA())</f>
        <v>112189.93939063999</v>
      </c>
      <c r="G518" s="25">
        <f>IFERROR(IF(AND(ISERROR($E519),ISERROR(INDEX(RestNSAF!C$2:C$251,MATCH(RestNSA!$C518,RestNSAF!$A$2:$A$251,0)))),$E518,INDEX(RestNSAF!C$2:C$251,MATCH(RestNSA!$C518,RestNSAF!$A$2:$A$251,0))),NA())</f>
        <v>81227.742139913797</v>
      </c>
      <c r="H518" s="25">
        <f>IFERROR(IF(AND(ISERROR($E519),ISERROR(INDEX(RestNSAF!D$2:D$251,MATCH(RestNSA!$C518,RestNSAF!$A$2:$A$251,0)))),$E518,INDEX(RestNSAF!D$2:D$251,MATCH(RestNSA!$C518,RestNSAF!$A$2:$A$251,0))),NA())</f>
        <v>143152.136641366</v>
      </c>
      <c r="I518" s="25">
        <f>IFERROR(IF(AND(ISERROR($E519),ISERROR(INDEX(RestNSAF!E$2:E$251,MATCH(RestNSA!$C518,RestNSAF!$A$2:$A$251,0)))),$E518,INDEX(RestNSAF!E$2:E$251,MATCH(RestNSA!$C518,RestNSAF!$A$2:$A$251,0))),NA())</f>
        <v>64837.3449846082</v>
      </c>
      <c r="J518" s="25">
        <f>IFERROR(IF(AND(ISERROR($E519),ISERROR(INDEX(RestNSAF!F$2:F$251,MATCH(RestNSA!$C518,RestNSAF!$A$2:$A$251,0)))),$E518,INDEX(RestNSAF!F$2:F$251,MATCH(RestNSA!$C518,RestNSAF!$A$2:$A$251,0))),NA())</f>
        <v>159542.53379667201</v>
      </c>
    </row>
    <row r="519" spans="1:10" x14ac:dyDescent="0.25">
      <c r="A519" s="23">
        <f t="shared" si="25"/>
        <v>2</v>
      </c>
      <c r="B519" s="23">
        <f t="shared" si="26"/>
        <v>2035</v>
      </c>
      <c r="C519" s="23">
        <v>518</v>
      </c>
      <c r="D519" s="24">
        <v>49341</v>
      </c>
      <c r="E519" s="25" t="e">
        <f>IF(ISBLANK(table!H519),NA(),table!H519)</f>
        <v>#N/A</v>
      </c>
      <c r="F519" s="26">
        <f>IFERROR(IF(AND(ISERROR($E520),ISERROR(INDEX(RestNSAF!B$2:B$251,MATCH(RestNSA!$C519,RestNSAF!$A$2:$A$251,0)))),$E519,INDEX(RestNSAF!B$2:B$251,MATCH(RestNSA!$C519,RestNSAF!$A$2:$A$251,0))),NA())</f>
        <v>112376.795434225</v>
      </c>
      <c r="G519" s="25">
        <f>IFERROR(IF(AND(ISERROR($E520),ISERROR(INDEX(RestNSAF!C$2:C$251,MATCH(RestNSA!$C519,RestNSAF!$A$2:$A$251,0)))),$E519,INDEX(RestNSAF!C$2:C$251,MATCH(RestNSA!$C519,RestNSAF!$A$2:$A$251,0))),NA())</f>
        <v>81307.344374384498</v>
      </c>
      <c r="H519" s="25">
        <f>IFERROR(IF(AND(ISERROR($E520),ISERROR(INDEX(RestNSAF!D$2:D$251,MATCH(RestNSA!$C519,RestNSAF!$A$2:$A$251,0)))),$E519,INDEX(RestNSAF!D$2:D$251,MATCH(RestNSA!$C519,RestNSAF!$A$2:$A$251,0))),NA())</f>
        <v>143446.246494066</v>
      </c>
      <c r="I519" s="25">
        <f>IFERROR(IF(AND(ISERROR($E520),ISERROR(INDEX(RestNSAF!E$2:E$251,MATCH(RestNSA!$C519,RestNSAF!$A$2:$A$251,0)))),$E519,INDEX(RestNSAF!E$2:E$251,MATCH(RestNSA!$C519,RestNSAF!$A$2:$A$251,0))),NA())</f>
        <v>64860.170482157897</v>
      </c>
      <c r="J519" s="25">
        <f>IFERROR(IF(AND(ISERROR($E520),ISERROR(INDEX(RestNSAF!F$2:F$251,MATCH(RestNSA!$C519,RestNSAF!$A$2:$A$251,0)))),$E519,INDEX(RestNSAF!F$2:F$251,MATCH(RestNSA!$C519,RestNSAF!$A$2:$A$251,0))),NA())</f>
        <v>159893.42038629201</v>
      </c>
    </row>
    <row r="520" spans="1:10" x14ac:dyDescent="0.25">
      <c r="A520" s="23">
        <f t="shared" si="25"/>
        <v>3</v>
      </c>
      <c r="B520" s="23">
        <f t="shared" si="26"/>
        <v>2035</v>
      </c>
      <c r="C520" s="23">
        <v>519</v>
      </c>
      <c r="D520" s="24">
        <v>49369</v>
      </c>
      <c r="E520" s="25" t="e">
        <f>IF(ISBLANK(table!H520),NA(),table!H520)</f>
        <v>#N/A</v>
      </c>
      <c r="F520" s="26">
        <f>IFERROR(IF(AND(ISERROR($E521),ISERROR(INDEX(RestNSAF!B$2:B$251,MATCH(RestNSA!$C520,RestNSAF!$A$2:$A$251,0)))),$E520,INDEX(RestNSAF!B$2:B$251,MATCH(RestNSA!$C520,RestNSAF!$A$2:$A$251,0))),NA())</f>
        <v>112563.67027853199</v>
      </c>
      <c r="G520" s="25">
        <f>IFERROR(IF(AND(ISERROR($E521),ISERROR(INDEX(RestNSAF!C$2:C$251,MATCH(RestNSA!$C520,RestNSAF!$A$2:$A$251,0)))),$E520,INDEX(RestNSAF!C$2:C$251,MATCH(RestNSA!$C520,RestNSAF!$A$2:$A$251,0))),NA())</f>
        <v>81387.333482396396</v>
      </c>
      <c r="H520" s="25">
        <f>IFERROR(IF(AND(ISERROR($E521),ISERROR(INDEX(RestNSAF!D$2:D$251,MATCH(RestNSA!$C520,RestNSAF!$A$2:$A$251,0)))),$E520,INDEX(RestNSAF!D$2:D$251,MATCH(RestNSA!$C520,RestNSAF!$A$2:$A$251,0))),NA())</f>
        <v>143740.007074667</v>
      </c>
      <c r="I520" s="25">
        <f>IFERROR(IF(AND(ISERROR($E521),ISERROR(INDEX(RestNSAF!E$2:E$251,MATCH(RestNSA!$C520,RestNSAF!$A$2:$A$251,0)))),$E520,INDEX(RestNSAF!E$2:E$251,MATCH(RestNSA!$C520,RestNSAF!$A$2:$A$251,0))),NA())</f>
        <v>64883.5776992295</v>
      </c>
      <c r="J520" s="25">
        <f>IFERROR(IF(AND(ISERROR($E521),ISERROR(INDEX(RestNSAF!F$2:F$251,MATCH(RestNSA!$C520,RestNSAF!$A$2:$A$251,0)))),$E520,INDEX(RestNSAF!F$2:F$251,MATCH(RestNSA!$C520,RestNSAF!$A$2:$A$251,0))),NA())</f>
        <v>160243.76285783399</v>
      </c>
    </row>
    <row r="521" spans="1:10" x14ac:dyDescent="0.25">
      <c r="A521" s="23">
        <f t="shared" si="25"/>
        <v>4</v>
      </c>
      <c r="B521" s="23">
        <f t="shared" si="26"/>
        <v>2035</v>
      </c>
      <c r="C521" s="23">
        <v>520</v>
      </c>
      <c r="D521" s="24">
        <v>49400</v>
      </c>
      <c r="E521" s="25" t="e">
        <f>IF(ISBLANK(table!H521),NA(),table!H521)</f>
        <v>#N/A</v>
      </c>
      <c r="F521" s="26">
        <f>IFERROR(IF(AND(ISERROR($E522),ISERROR(INDEX(RestNSAF!B$2:B$251,MATCH(RestNSA!$C521,RestNSAF!$A$2:$A$251,0)))),$E521,INDEX(RestNSAF!B$2:B$251,MATCH(RestNSA!$C521,RestNSAF!$A$2:$A$251,0))),NA())</f>
        <v>112750.48528740701</v>
      </c>
      <c r="G521" s="25">
        <f>IFERROR(IF(AND(ISERROR($E522),ISERROR(INDEX(RestNSAF!C$2:C$251,MATCH(RestNSA!$C521,RestNSAF!$A$2:$A$251,0)))),$E521,INDEX(RestNSAF!C$2:C$251,MATCH(RestNSA!$C521,RestNSAF!$A$2:$A$251,0))),NA())</f>
        <v>81467.628561875797</v>
      </c>
      <c r="H521" s="25">
        <f>IFERROR(IF(AND(ISERROR($E522),ISERROR(INDEX(RestNSAF!D$2:D$251,MATCH(RestNSA!$C521,RestNSAF!$A$2:$A$251,0)))),$E521,INDEX(RestNSAF!D$2:D$251,MATCH(RestNSA!$C521,RestNSAF!$A$2:$A$251,0))),NA())</f>
        <v>144033.342012938</v>
      </c>
      <c r="I521" s="25">
        <f>IFERROR(IF(AND(ISERROR($E522),ISERROR(INDEX(RestNSAF!E$2:E$251,MATCH(RestNSA!$C521,RestNSAF!$A$2:$A$251,0)))),$E521,INDEX(RestNSAF!E$2:E$251,MATCH(RestNSA!$C521,RestNSAF!$A$2:$A$251,0))),NA())</f>
        <v>64907.484534244002</v>
      </c>
      <c r="J521" s="25">
        <f>IFERROR(IF(AND(ISERROR($E522),ISERROR(INDEX(RestNSAF!F$2:F$251,MATCH(RestNSA!$C521,RestNSAF!$A$2:$A$251,0)))),$E521,INDEX(RestNSAF!F$2:F$251,MATCH(RestNSA!$C521,RestNSAF!$A$2:$A$251,0))),NA())</f>
        <v>160593.486040569</v>
      </c>
    </row>
    <row r="522" spans="1:10" x14ac:dyDescent="0.25">
      <c r="A522" s="23">
        <f t="shared" si="25"/>
        <v>5</v>
      </c>
      <c r="B522" s="23">
        <f t="shared" si="26"/>
        <v>2035</v>
      </c>
      <c r="C522" s="23">
        <v>521</v>
      </c>
      <c r="D522" s="24">
        <v>49430</v>
      </c>
      <c r="E522" s="25" t="e">
        <f>IF(ISBLANK(table!H522),NA(),table!H522)</f>
        <v>#N/A</v>
      </c>
      <c r="F522" s="26">
        <f>IFERROR(IF(AND(ISERROR($E523),ISERROR(INDEX(RestNSAF!B$2:B$251,MATCH(RestNSA!$C522,RestNSAF!$A$2:$A$251,0)))),$E522,INDEX(RestNSAF!B$2:B$251,MATCH(RestNSA!$C522,RestNSAF!$A$2:$A$251,0))),NA())</f>
        <v>112937.379912302</v>
      </c>
      <c r="G522" s="25">
        <f>IFERROR(IF(AND(ISERROR($E523),ISERROR(INDEX(RestNSAF!C$2:C$251,MATCH(RestNSA!$C522,RestNSAF!$A$2:$A$251,0)))),$E522,INDEX(RestNSAF!C$2:C$251,MATCH(RestNSA!$C522,RestNSAF!$A$2:$A$251,0))),NA())</f>
        <v>81548.364530516599</v>
      </c>
      <c r="H522" s="25">
        <f>IFERROR(IF(AND(ISERROR($E523),ISERROR(INDEX(RestNSAF!D$2:D$251,MATCH(RestNSA!$C522,RestNSAF!$A$2:$A$251,0)))),$E522,INDEX(RestNSAF!D$2:D$251,MATCH(RestNSA!$C522,RestNSAF!$A$2:$A$251,0))),NA())</f>
        <v>144326.395294088</v>
      </c>
      <c r="I522" s="25">
        <f>IFERROR(IF(AND(ISERROR($E523),ISERROR(INDEX(RestNSAF!E$2:E$251,MATCH(RestNSA!$C522,RestNSAF!$A$2:$A$251,0)))),$E522,INDEX(RestNSAF!E$2:E$251,MATCH(RestNSA!$C522,RestNSAF!$A$2:$A$251,0))),NA())</f>
        <v>64932.023504868099</v>
      </c>
      <c r="J522" s="25">
        <f>IFERROR(IF(AND(ISERROR($E523),ISERROR(INDEX(RestNSAF!F$2:F$251,MATCH(RestNSA!$C522,RestNSAF!$A$2:$A$251,0)))),$E522,INDEX(RestNSAF!F$2:F$251,MATCH(RestNSA!$C522,RestNSAF!$A$2:$A$251,0))),NA())</f>
        <v>160942.73631973701</v>
      </c>
    </row>
    <row r="523" spans="1:10" x14ac:dyDescent="0.25">
      <c r="A523" s="23">
        <f t="shared" si="25"/>
        <v>6</v>
      </c>
      <c r="B523" s="23">
        <f t="shared" si="26"/>
        <v>2035</v>
      </c>
      <c r="C523" s="23">
        <v>522</v>
      </c>
      <c r="D523" s="24">
        <v>49461</v>
      </c>
      <c r="E523" s="25" t="e">
        <f>IF(ISBLANK(table!H523),NA(),table!H523)</f>
        <v>#N/A</v>
      </c>
      <c r="F523" s="26">
        <f>IFERROR(IF(AND(ISERROR($E524),ISERROR(INDEX(RestNSAF!B$2:B$251,MATCH(RestNSA!$C523,RestNSAF!$A$2:$A$251,0)))),$E523,INDEX(RestNSAF!B$2:B$251,MATCH(RestNSA!$C523,RestNSAF!$A$2:$A$251,0))),NA())</f>
        <v>113124.19818573901</v>
      </c>
      <c r="G523" s="25">
        <f>IFERROR(IF(AND(ISERROR($E524),ISERROR(INDEX(RestNSAF!C$2:C$251,MATCH(RestNSA!$C523,RestNSAF!$A$2:$A$251,0)))),$E523,INDEX(RestNSAF!C$2:C$251,MATCH(RestNSA!$C523,RestNSAF!$A$2:$A$251,0))),NA())</f>
        <v>81629.381784962403</v>
      </c>
      <c r="H523" s="25">
        <f>IFERROR(IF(AND(ISERROR($E524),ISERROR(INDEX(RestNSAF!D$2:D$251,MATCH(RestNSA!$C523,RestNSAF!$A$2:$A$251,0)))),$E523,INDEX(RestNSAF!D$2:D$251,MATCH(RestNSA!$C523,RestNSAF!$A$2:$A$251,0))),NA())</f>
        <v>144619.01458651599</v>
      </c>
      <c r="I523" s="25">
        <f>IFERROR(IF(AND(ISERROR($E524),ISERROR(INDEX(RestNSAF!E$2:E$251,MATCH(RestNSA!$C523,RestNSAF!$A$2:$A$251,0)))),$E523,INDEX(RestNSAF!E$2:E$251,MATCH(RestNSA!$C523,RestNSAF!$A$2:$A$251,0))),NA())</f>
        <v>64957.033083028698</v>
      </c>
      <c r="J523" s="25">
        <f>IFERROR(IF(AND(ISERROR($E524),ISERROR(INDEX(RestNSAF!F$2:F$251,MATCH(RestNSA!$C523,RestNSAF!$A$2:$A$251,0)))),$E523,INDEX(RestNSAF!F$2:F$251,MATCH(RestNSA!$C523,RestNSAF!$A$2:$A$251,0))),NA())</f>
        <v>161291.36328844901</v>
      </c>
    </row>
    <row r="524" spans="1:10" x14ac:dyDescent="0.25">
      <c r="A524" s="23">
        <f t="shared" si="25"/>
        <v>7</v>
      </c>
      <c r="B524" s="23">
        <f t="shared" si="26"/>
        <v>2035</v>
      </c>
      <c r="C524" s="23">
        <v>523</v>
      </c>
      <c r="D524" s="24">
        <v>49491</v>
      </c>
      <c r="E524" s="25" t="e">
        <f>IF(ISBLANK(table!H524),NA(),table!H524)</f>
        <v>#N/A</v>
      </c>
      <c r="F524" s="26">
        <f>IFERROR(IF(AND(ISERROR($E525),ISERROR(INDEX(RestNSAF!B$2:B$251,MATCH(RestNSA!$C524,RestNSAF!$A$2:$A$251,0)))),$E524,INDEX(RestNSAF!B$2:B$251,MATCH(RestNSA!$C524,RestNSAF!$A$2:$A$251,0))),NA())</f>
        <v>113311.070788827</v>
      </c>
      <c r="G524" s="25">
        <f>IFERROR(IF(AND(ISERROR($E525),ISERROR(INDEX(RestNSAF!C$2:C$251,MATCH(RestNSA!$C524,RestNSAF!$A$2:$A$251,0)))),$E524,INDEX(RestNSAF!C$2:C$251,MATCH(RestNSA!$C524,RestNSAF!$A$2:$A$251,0))),NA())</f>
        <v>81710.808069808802</v>
      </c>
      <c r="H524" s="25">
        <f>IFERROR(IF(AND(ISERROR($E525),ISERROR(INDEX(RestNSAF!D$2:D$251,MATCH(RestNSA!$C524,RestNSAF!$A$2:$A$251,0)))),$E524,INDEX(RestNSAF!D$2:D$251,MATCH(RestNSA!$C524,RestNSAF!$A$2:$A$251,0))),NA())</f>
        <v>144911.33350784401</v>
      </c>
      <c r="I524" s="25">
        <f>IFERROR(IF(AND(ISERROR($E525),ISERROR(INDEX(RestNSAF!E$2:E$251,MATCH(RestNSA!$C524,RestNSAF!$A$2:$A$251,0)))),$E524,INDEX(RestNSAF!E$2:E$251,MATCH(RestNSA!$C524,RestNSAF!$A$2:$A$251,0))),NA())</f>
        <v>64982.6394588248</v>
      </c>
      <c r="J524" s="25">
        <f>IFERROR(IF(AND(ISERROR($E525),ISERROR(INDEX(RestNSAF!F$2:F$251,MATCH(RestNSA!$C524,RestNSAF!$A$2:$A$251,0)))),$E524,INDEX(RestNSAF!F$2:F$251,MATCH(RestNSA!$C524,RestNSAF!$A$2:$A$251,0))),NA())</f>
        <v>161639.50211882801</v>
      </c>
    </row>
    <row r="525" spans="1:10" x14ac:dyDescent="0.25">
      <c r="A525" s="23">
        <f t="shared" si="25"/>
        <v>8</v>
      </c>
      <c r="B525" s="23">
        <f t="shared" si="26"/>
        <v>2035</v>
      </c>
      <c r="C525" s="23">
        <v>524</v>
      </c>
      <c r="D525" s="24">
        <v>49522</v>
      </c>
      <c r="E525" s="25" t="e">
        <f>IF(ISBLANK(table!H525),NA(),table!H525)</f>
        <v>#N/A</v>
      </c>
      <c r="F525" s="26">
        <f>IFERROR(IF(AND(ISERROR($E526),ISERROR(INDEX(RestNSAF!B$2:B$251,MATCH(RestNSA!$C525,RestNSAF!$A$2:$A$251,0)))),$E525,INDEX(RestNSAF!B$2:B$251,MATCH(RestNSA!$C525,RestNSAF!$A$2:$A$251,0))),NA())</f>
        <v>113497.921469441</v>
      </c>
      <c r="G525" s="25">
        <f>IFERROR(IF(AND(ISERROR($E526),ISERROR(INDEX(RestNSAF!C$2:C$251,MATCH(RestNSA!$C525,RestNSAF!$A$2:$A$251,0)))),$E525,INDEX(RestNSAF!C$2:C$251,MATCH(RestNSA!$C525,RestNSAF!$A$2:$A$251,0))),NA())</f>
        <v>81792.562535246296</v>
      </c>
      <c r="H525" s="25">
        <f>IFERROR(IF(AND(ISERROR($E526),ISERROR(INDEX(RestNSAF!D$2:D$251,MATCH(RestNSA!$C525,RestNSAF!$A$2:$A$251,0)))),$E525,INDEX(RestNSAF!D$2:D$251,MATCH(RestNSA!$C525,RestNSAF!$A$2:$A$251,0))),NA())</f>
        <v>145203.28040363599</v>
      </c>
      <c r="I525" s="25">
        <f>IFERROR(IF(AND(ISERROR($E526),ISERROR(INDEX(RestNSAF!E$2:E$251,MATCH(RestNSA!$C525,RestNSAF!$A$2:$A$251,0)))),$E525,INDEX(RestNSAF!E$2:E$251,MATCH(RestNSA!$C525,RestNSAF!$A$2:$A$251,0))),NA())</f>
        <v>65008.759348578802</v>
      </c>
      <c r="J525" s="25">
        <f>IFERROR(IF(AND(ISERROR($E526),ISERROR(INDEX(RestNSAF!F$2:F$251,MATCH(RestNSA!$C525,RestNSAF!$A$2:$A$251,0)))),$E525,INDEX(RestNSAF!F$2:F$251,MATCH(RestNSA!$C525,RestNSAF!$A$2:$A$251,0))),NA())</f>
        <v>161987.08359030299</v>
      </c>
    </row>
    <row r="526" spans="1:10" x14ac:dyDescent="0.25">
      <c r="A526" s="23">
        <f t="shared" si="25"/>
        <v>9</v>
      </c>
      <c r="B526" s="23">
        <f t="shared" si="26"/>
        <v>2035</v>
      </c>
      <c r="C526" s="23">
        <v>525</v>
      </c>
      <c r="D526" s="24">
        <v>49553</v>
      </c>
      <c r="E526" s="25" t="e">
        <f>IF(ISBLANK(table!H526),NA(),table!H526)</f>
        <v>#N/A</v>
      </c>
      <c r="F526" s="26">
        <f>IFERROR(IF(AND(ISERROR($E527),ISERROR(INDEX(RestNSAF!B$2:B$251,MATCH(RestNSA!$C526,RestNSAF!$A$2:$A$251,0)))),$E526,INDEX(RestNSAF!B$2:B$251,MATCH(RestNSA!$C526,RestNSAF!$A$2:$A$251,0))),NA())</f>
        <v>113684.761011254</v>
      </c>
      <c r="G526" s="25">
        <f>IFERROR(IF(AND(ISERROR($E527),ISERROR(INDEX(RestNSAF!C$2:C$251,MATCH(RestNSA!$C526,RestNSAF!$A$2:$A$251,0)))),$E526,INDEX(RestNSAF!C$2:C$251,MATCH(RestNSA!$C526,RestNSAF!$A$2:$A$251,0))),NA())</f>
        <v>81874.653627136198</v>
      </c>
      <c r="H526" s="25">
        <f>IFERROR(IF(AND(ISERROR($E527),ISERROR(INDEX(RestNSAF!D$2:D$251,MATCH(RestNSA!$C526,RestNSAF!$A$2:$A$251,0)))),$E526,INDEX(RestNSAF!D$2:D$251,MATCH(RestNSA!$C526,RestNSAF!$A$2:$A$251,0))),NA())</f>
        <v>145494.868395372</v>
      </c>
      <c r="I526" s="25">
        <f>IFERROR(IF(AND(ISERROR($E527),ISERROR(INDEX(RestNSAF!E$2:E$251,MATCH(RestNSA!$C526,RestNSAF!$A$2:$A$251,0)))),$E526,INDEX(RestNSAF!E$2:E$251,MATCH(RestNSA!$C526,RestNSAF!$A$2:$A$251,0))),NA())</f>
        <v>65035.399960590301</v>
      </c>
      <c r="J526" s="25">
        <f>IFERROR(IF(AND(ISERROR($E527),ISERROR(INDEX(RestNSAF!F$2:F$251,MATCH(RestNSA!$C526,RestNSAF!$A$2:$A$251,0)))),$E526,INDEX(RestNSAF!F$2:F$251,MATCH(RestNSA!$C526,RestNSAF!$A$2:$A$251,0))),NA())</f>
        <v>162334.12206191799</v>
      </c>
    </row>
    <row r="527" spans="1:10" x14ac:dyDescent="0.25">
      <c r="A527" s="23">
        <f t="shared" si="25"/>
        <v>10</v>
      </c>
      <c r="B527" s="23">
        <f t="shared" si="26"/>
        <v>2035</v>
      </c>
      <c r="C527" s="23">
        <v>526</v>
      </c>
      <c r="D527" s="24">
        <v>49583</v>
      </c>
      <c r="E527" s="25" t="e">
        <f>IF(ISBLANK(table!H527),NA(),table!H527)</f>
        <v>#N/A</v>
      </c>
      <c r="F527" s="26">
        <f>IFERROR(IF(AND(ISERROR($E528),ISERROR(INDEX(RestNSAF!B$2:B$251,MATCH(RestNSA!$C527,RestNSAF!$A$2:$A$251,0)))),$E527,INDEX(RestNSAF!B$2:B$251,MATCH(RestNSA!$C527,RestNSAF!$A$2:$A$251,0))),NA())</f>
        <v>113871.636974198</v>
      </c>
      <c r="G527" s="25">
        <f>IFERROR(IF(AND(ISERROR($E528),ISERROR(INDEX(RestNSAF!C$2:C$251,MATCH(RestNSA!$C527,RestNSAF!$A$2:$A$251,0)))),$E527,INDEX(RestNSAF!C$2:C$251,MATCH(RestNSA!$C527,RestNSAF!$A$2:$A$251,0))),NA())</f>
        <v>81957.124571819906</v>
      </c>
      <c r="H527" s="25">
        <f>IFERROR(IF(AND(ISERROR($E528),ISERROR(INDEX(RestNSAF!D$2:D$251,MATCH(RestNSA!$C527,RestNSAF!$A$2:$A$251,0)))),$E527,INDEX(RestNSAF!D$2:D$251,MATCH(RestNSA!$C527,RestNSAF!$A$2:$A$251,0))),NA())</f>
        <v>145786.149376577</v>
      </c>
      <c r="I527" s="25">
        <f>IFERROR(IF(AND(ISERROR($E528),ISERROR(INDEX(RestNSAF!E$2:E$251,MATCH(RestNSA!$C527,RestNSAF!$A$2:$A$251,0)))),$E527,INDEX(RestNSAF!E$2:E$251,MATCH(RestNSA!$C527,RestNSAF!$A$2:$A$251,0))),NA())</f>
        <v>65062.602227135903</v>
      </c>
      <c r="J527" s="25">
        <f>IFERROR(IF(AND(ISERROR($E528),ISERROR(INDEX(RestNSAF!F$2:F$251,MATCH(RestNSA!$C527,RestNSAF!$A$2:$A$251,0)))),$E527,INDEX(RestNSAF!F$2:F$251,MATCH(RestNSA!$C527,RestNSAF!$A$2:$A$251,0))),NA())</f>
        <v>162680.67172126099</v>
      </c>
    </row>
    <row r="528" spans="1:10" x14ac:dyDescent="0.25">
      <c r="A528" s="23">
        <f t="shared" si="25"/>
        <v>11</v>
      </c>
      <c r="B528" s="23">
        <f t="shared" si="26"/>
        <v>2035</v>
      </c>
      <c r="C528" s="23">
        <v>527</v>
      </c>
      <c r="D528" s="24">
        <v>49614</v>
      </c>
      <c r="E528" s="25" t="e">
        <f>IF(ISBLANK(table!H528),NA(),table!H528)</f>
        <v>#N/A</v>
      </c>
      <c r="F528" s="26">
        <f>IFERROR(IF(AND(ISERROR($E529),ISERROR(INDEX(RestNSAF!B$2:B$251,MATCH(RestNSA!$C528,RestNSAF!$A$2:$A$251,0)))),$E528,INDEX(RestNSAF!B$2:B$251,MATCH(RestNSA!$C528,RestNSAF!$A$2:$A$251,0))),NA())</f>
        <v>114058.464216673</v>
      </c>
      <c r="G528" s="25">
        <f>IFERROR(IF(AND(ISERROR($E529),ISERROR(INDEX(RestNSAF!C$2:C$251,MATCH(RestNSA!$C528,RestNSAF!$A$2:$A$251,0)))),$E528,INDEX(RestNSAF!C$2:C$251,MATCH(RestNSA!$C528,RestNSAF!$A$2:$A$251,0))),NA())</f>
        <v>82039.887360361507</v>
      </c>
      <c r="H528" s="25">
        <f>IFERROR(IF(AND(ISERROR($E529),ISERROR(INDEX(RestNSAF!D$2:D$251,MATCH(RestNSA!$C528,RestNSAF!$A$2:$A$251,0)))),$E528,INDEX(RestNSAF!D$2:D$251,MATCH(RestNSA!$C528,RestNSAF!$A$2:$A$251,0))),NA())</f>
        <v>146077.04107298399</v>
      </c>
      <c r="I528" s="25">
        <f>IFERROR(IF(AND(ISERROR($E529),ISERROR(INDEX(RestNSAF!E$2:E$251,MATCH(RestNSA!$C528,RestNSAF!$A$2:$A$251,0)))),$E528,INDEX(RestNSAF!E$2:E$251,MATCH(RestNSA!$C528,RestNSAF!$A$2:$A$251,0))),NA())</f>
        <v>65090.276621404599</v>
      </c>
      <c r="J528" s="25">
        <f>IFERROR(IF(AND(ISERROR($E529),ISERROR(INDEX(RestNSAF!F$2:F$251,MATCH(RestNSA!$C528,RestNSAF!$A$2:$A$251,0)))),$E528,INDEX(RestNSAF!F$2:F$251,MATCH(RestNSA!$C528,RestNSAF!$A$2:$A$251,0))),NA())</f>
        <v>163026.651811941</v>
      </c>
    </row>
    <row r="529" spans="1:10" x14ac:dyDescent="0.25">
      <c r="A529" s="23">
        <f t="shared" si="25"/>
        <v>12</v>
      </c>
      <c r="B529" s="23">
        <f t="shared" si="26"/>
        <v>2035</v>
      </c>
      <c r="C529" s="23">
        <v>528</v>
      </c>
      <c r="D529" s="24">
        <v>49644</v>
      </c>
      <c r="E529" s="25" t="e">
        <f>IF(ISBLANK(table!H529),NA(),table!H529)</f>
        <v>#N/A</v>
      </c>
      <c r="F529" s="26">
        <f>IFERROR(IF(AND(ISERROR($E530),ISERROR(INDEX(RestNSAF!B$2:B$251,MATCH(RestNSA!$C529,RestNSAF!$A$2:$A$251,0)))),$E529,INDEX(RestNSAF!B$2:B$251,MATCH(RestNSA!$C529,RestNSAF!$A$2:$A$251,0))),NA())</f>
        <v>114245.338347356</v>
      </c>
      <c r="G529" s="25">
        <f>IFERROR(IF(AND(ISERROR($E530),ISERROR(INDEX(RestNSAF!C$2:C$251,MATCH(RestNSA!$C529,RestNSAF!$A$2:$A$251,0)))),$E529,INDEX(RestNSAF!C$2:C$251,MATCH(RestNSA!$C529,RestNSAF!$A$2:$A$251,0))),NA())</f>
        <v>82123.034275344893</v>
      </c>
      <c r="H529" s="25">
        <f>IFERROR(IF(AND(ISERROR($E530),ISERROR(INDEX(RestNSAF!D$2:D$251,MATCH(RestNSA!$C529,RestNSAF!$A$2:$A$251,0)))),$E529,INDEX(RestNSAF!D$2:D$251,MATCH(RestNSA!$C529,RestNSAF!$A$2:$A$251,0))),NA())</f>
        <v>146367.64241936701</v>
      </c>
      <c r="I529" s="25">
        <f>IFERROR(IF(AND(ISERROR($E530),ISERROR(INDEX(RestNSAF!E$2:E$251,MATCH(RestNSA!$C529,RestNSAF!$A$2:$A$251,0)))),$E529,INDEX(RestNSAF!E$2:E$251,MATCH(RestNSA!$C529,RestNSAF!$A$2:$A$251,0))),NA())</f>
        <v>65118.513665251703</v>
      </c>
      <c r="J529" s="25">
        <f>IFERROR(IF(AND(ISERROR($E530),ISERROR(INDEX(RestNSAF!F$2:F$251,MATCH(RestNSA!$C529,RestNSAF!$A$2:$A$251,0)))),$E529,INDEX(RestNSAF!F$2:F$251,MATCH(RestNSA!$C529,RestNSAF!$A$2:$A$251,0))),NA())</f>
        <v>163372.16302946</v>
      </c>
    </row>
    <row r="530" spans="1:10" x14ac:dyDescent="0.25">
      <c r="A530" s="23">
        <f t="shared" si="25"/>
        <v>1</v>
      </c>
      <c r="B530" s="23">
        <f t="shared" si="26"/>
        <v>2036</v>
      </c>
      <c r="C530" s="23">
        <v>529</v>
      </c>
      <c r="D530" s="24">
        <v>49675</v>
      </c>
      <c r="E530" s="25" t="e">
        <f>IF(ISBLANK(table!H530),NA(),table!H530)</f>
        <v>#N/A</v>
      </c>
      <c r="F530" s="26">
        <f>IFERROR(IF(AND(ISERROR($E531),ISERROR(INDEX(RestNSAF!B$2:B$251,MATCH(RestNSA!$C530,RestNSAF!$A$2:$A$251,0)))),$E530,INDEX(RestNSAF!B$2:B$251,MATCH(RestNSA!$C530,RestNSAF!$A$2:$A$251,0))),NA())</f>
        <v>114432.178967049</v>
      </c>
      <c r="G530" s="25">
        <f>IFERROR(IF(AND(ISERROR($E531),ISERROR(INDEX(RestNSAF!C$2:C$251,MATCH(RestNSA!$C530,RestNSAF!$A$2:$A$251,0)))),$E530,INDEX(RestNSAF!C$2:C$251,MATCH(RestNSA!$C530,RestNSAF!$A$2:$A$251,0))),NA())</f>
        <v>82206.481271344499</v>
      </c>
      <c r="H530" s="25">
        <f>IFERROR(IF(AND(ISERROR($E531),ISERROR(INDEX(RestNSAF!D$2:D$251,MATCH(RestNSA!$C530,RestNSAF!$A$2:$A$251,0)))),$E530,INDEX(RestNSAF!D$2:D$251,MATCH(RestNSA!$C530,RestNSAF!$A$2:$A$251,0))),NA())</f>
        <v>146657.87666275399</v>
      </c>
      <c r="I530" s="25">
        <f>IFERROR(IF(AND(ISERROR($E531),ISERROR(INDEX(RestNSAF!E$2:E$251,MATCH(RestNSA!$C530,RestNSAF!$A$2:$A$251,0)))),$E530,INDEX(RestNSAF!E$2:E$251,MATCH(RestNSA!$C530,RestNSAF!$A$2:$A$251,0))),NA())</f>
        <v>65147.227383055797</v>
      </c>
      <c r="J530" s="25">
        <f>IFERROR(IF(AND(ISERROR($E531),ISERROR(INDEX(RestNSAF!F$2:F$251,MATCH(RestNSA!$C530,RestNSAF!$A$2:$A$251,0)))),$E530,INDEX(RestNSAF!F$2:F$251,MATCH(RestNSA!$C530,RestNSAF!$A$2:$A$251,0))),NA())</f>
        <v>163717.13055104201</v>
      </c>
    </row>
    <row r="531" spans="1:10" x14ac:dyDescent="0.25">
      <c r="A531" s="23">
        <f t="shared" si="25"/>
        <v>2</v>
      </c>
      <c r="B531" s="23">
        <f t="shared" si="26"/>
        <v>2036</v>
      </c>
      <c r="C531" s="23">
        <v>530</v>
      </c>
      <c r="D531" s="24">
        <v>49706</v>
      </c>
      <c r="E531" s="25" t="e">
        <f>IF(ISBLANK(table!H531),NA(),table!H531)</f>
        <v>#N/A</v>
      </c>
      <c r="F531" s="26">
        <f>IFERROR(IF(AND(ISERROR($E532),ISERROR(INDEX(RestNSAF!B$2:B$251,MATCH(RestNSA!$C531,RestNSAF!$A$2:$A$251,0)))),$E531,INDEX(RestNSAF!B$2:B$251,MATCH(RestNSA!$C531,RestNSAF!$A$2:$A$251,0))),NA())</f>
        <v>114619.033283753</v>
      </c>
      <c r="G531" s="25">
        <f>IFERROR(IF(AND(ISERROR($E532),ISERROR(INDEX(RestNSAF!C$2:C$251,MATCH(RestNSA!$C531,RestNSAF!$A$2:$A$251,0)))),$E531,INDEX(RestNSAF!C$2:C$251,MATCH(RestNSA!$C531,RestNSAF!$A$2:$A$251,0))),NA())</f>
        <v>82290.272990003301</v>
      </c>
      <c r="H531" s="25">
        <f>IFERROR(IF(AND(ISERROR($E532),ISERROR(INDEX(RestNSAF!D$2:D$251,MATCH(RestNSA!$C531,RestNSAF!$A$2:$A$251,0)))),$E531,INDEX(RestNSAF!D$2:D$251,MATCH(RestNSA!$C531,RestNSAF!$A$2:$A$251,0))),NA())</f>
        <v>146947.79357750301</v>
      </c>
      <c r="I531" s="25">
        <f>IFERROR(IF(AND(ISERROR($E532),ISERROR(INDEX(RestNSAF!E$2:E$251,MATCH(RestNSA!$C531,RestNSAF!$A$2:$A$251,0)))),$E531,INDEX(RestNSAF!E$2:E$251,MATCH(RestNSA!$C531,RestNSAF!$A$2:$A$251,0))),NA())</f>
        <v>65176.461057912398</v>
      </c>
      <c r="J531" s="25">
        <f>IFERROR(IF(AND(ISERROR($E532),ISERROR(INDEX(RestNSAF!F$2:F$251,MATCH(RestNSA!$C531,RestNSAF!$A$2:$A$251,0)))),$E531,INDEX(RestNSAF!F$2:F$251,MATCH(RestNSA!$C531,RestNSAF!$A$2:$A$251,0))),NA())</f>
        <v>164061.605509594</v>
      </c>
    </row>
    <row r="532" spans="1:10" x14ac:dyDescent="0.25">
      <c r="A532" s="23">
        <f t="shared" si="25"/>
        <v>3</v>
      </c>
      <c r="B532" s="23">
        <f t="shared" si="26"/>
        <v>2036</v>
      </c>
      <c r="C532" s="23">
        <v>531</v>
      </c>
      <c r="D532" s="24">
        <v>49735</v>
      </c>
      <c r="E532" s="25" t="e">
        <f>IF(ISBLANK(table!H532),NA(),table!H532)</f>
        <v>#N/A</v>
      </c>
      <c r="F532" s="26">
        <f>IFERROR(IF(AND(ISERROR($E533),ISERROR(INDEX(RestNSAF!B$2:B$251,MATCH(RestNSA!$C532,RestNSAF!$A$2:$A$251,0)))),$E532,INDEX(RestNSAF!B$2:B$251,MATCH(RestNSA!$C532,RestNSAF!$A$2:$A$251,0))),NA())</f>
        <v>114805.894191324</v>
      </c>
      <c r="G532" s="25">
        <f>IFERROR(IF(AND(ISERROR($E533),ISERROR(INDEX(RestNSAF!C$2:C$251,MATCH(RestNSA!$C532,RestNSAF!$A$2:$A$251,0)))),$E532,INDEX(RestNSAF!C$2:C$251,MATCH(RestNSA!$C532,RestNSAF!$A$2:$A$251,0))),NA())</f>
        <v>82374.398488225095</v>
      </c>
      <c r="H532" s="25">
        <f>IFERROR(IF(AND(ISERROR($E533),ISERROR(INDEX(RestNSAF!D$2:D$251,MATCH(RestNSA!$C532,RestNSAF!$A$2:$A$251,0)))),$E532,INDEX(RestNSAF!D$2:D$251,MATCH(RestNSA!$C532,RestNSAF!$A$2:$A$251,0))),NA())</f>
        <v>147237.38989442401</v>
      </c>
      <c r="I532" s="25">
        <f>IFERROR(IF(AND(ISERROR($E533),ISERROR(INDEX(RestNSAF!E$2:E$251,MATCH(RestNSA!$C532,RestNSAF!$A$2:$A$251,0)))),$E532,INDEX(RestNSAF!E$2:E$251,MATCH(RestNSA!$C532,RestNSAF!$A$2:$A$251,0))),NA())</f>
        <v>65206.201715565003</v>
      </c>
      <c r="J532" s="25">
        <f>IFERROR(IF(AND(ISERROR($E533),ISERROR(INDEX(RestNSAF!F$2:F$251,MATCH(RestNSA!$C532,RestNSAF!$A$2:$A$251,0)))),$E532,INDEX(RestNSAF!F$2:F$251,MATCH(RestNSA!$C532,RestNSAF!$A$2:$A$251,0))),NA())</f>
        <v>164405.58666708399</v>
      </c>
    </row>
    <row r="533" spans="1:10" x14ac:dyDescent="0.25">
      <c r="A533" s="23">
        <f t="shared" si="25"/>
        <v>4</v>
      </c>
      <c r="B533" s="23">
        <f t="shared" si="26"/>
        <v>2036</v>
      </c>
      <c r="C533" s="23">
        <v>532</v>
      </c>
      <c r="D533" s="24">
        <v>49766</v>
      </c>
      <c r="E533" s="25" t="e">
        <f>IF(ISBLANK(table!H533),NA(),table!H533)</f>
        <v>#N/A</v>
      </c>
      <c r="F533" s="26">
        <f>IFERROR(IF(AND(ISERROR($E534),ISERROR(INDEX(RestNSAF!B$2:B$251,MATCH(RestNSA!$C533,RestNSAF!$A$2:$A$251,0)))),$E533,INDEX(RestNSAF!B$2:B$251,MATCH(RestNSA!$C533,RestNSAF!$A$2:$A$251,0))),NA())</f>
        <v>114992.732932046</v>
      </c>
      <c r="G533" s="25">
        <f>IFERROR(IF(AND(ISERROR($E534),ISERROR(INDEX(RestNSAF!C$2:C$251,MATCH(RestNSA!$C533,RestNSAF!$A$2:$A$251,0)))),$E533,INDEX(RestNSAF!C$2:C$251,MATCH(RestNSA!$C533,RestNSAF!$A$2:$A$251,0))),NA())</f>
        <v>82458.826457822506</v>
      </c>
      <c r="H533" s="25">
        <f>IFERROR(IF(AND(ISERROR($E534),ISERROR(INDEX(RestNSAF!D$2:D$251,MATCH(RestNSA!$C533,RestNSAF!$A$2:$A$251,0)))),$E533,INDEX(RestNSAF!D$2:D$251,MATCH(RestNSA!$C533,RestNSAF!$A$2:$A$251,0))),NA())</f>
        <v>147526.63940627</v>
      </c>
      <c r="I533" s="25">
        <f>IFERROR(IF(AND(ISERROR($E534),ISERROR(INDEX(RestNSAF!E$2:E$251,MATCH(RestNSA!$C533,RestNSAF!$A$2:$A$251,0)))),$E533,INDEX(RestNSAF!E$2:E$251,MATCH(RestNSA!$C533,RestNSAF!$A$2:$A$251,0))),NA())</f>
        <v>65236.416697688903</v>
      </c>
      <c r="J533" s="25">
        <f>IFERROR(IF(AND(ISERROR($E534),ISERROR(INDEX(RestNSAF!F$2:F$251,MATCH(RestNSA!$C533,RestNSAF!$A$2:$A$251,0)))),$E533,INDEX(RestNSAF!F$2:F$251,MATCH(RestNSA!$C533,RestNSAF!$A$2:$A$251,0))),NA())</f>
        <v>164749.049166404</v>
      </c>
    </row>
    <row r="534" spans="1:10" x14ac:dyDescent="0.25">
      <c r="A534" s="23">
        <f t="shared" si="25"/>
        <v>5</v>
      </c>
      <c r="B534" s="23">
        <f t="shared" si="26"/>
        <v>2036</v>
      </c>
      <c r="C534" s="23">
        <v>533</v>
      </c>
      <c r="D534" s="24">
        <v>49796</v>
      </c>
      <c r="E534" s="25" t="e">
        <f>IF(ISBLANK(table!H534),NA(),table!H534)</f>
        <v>#N/A</v>
      </c>
      <c r="F534" s="26">
        <f>IFERROR(IF(AND(ISERROR($E535),ISERROR(INDEX(RestNSAF!B$2:B$251,MATCH(RestNSA!$C534,RestNSAF!$A$2:$A$251,0)))),$E534,INDEX(RestNSAF!B$2:B$251,MATCH(RestNSA!$C534,RestNSAF!$A$2:$A$251,0))),NA())</f>
        <v>115179.601485472</v>
      </c>
      <c r="G534" s="25">
        <f>IFERROR(IF(AND(ISERROR($E535),ISERROR(INDEX(RestNSAF!C$2:C$251,MATCH(RestNSA!$C534,RestNSAF!$A$2:$A$251,0)))),$E534,INDEX(RestNSAF!C$2:C$251,MATCH(RestNSA!$C534,RestNSAF!$A$2:$A$251,0))),NA())</f>
        <v>82543.605522808197</v>
      </c>
      <c r="H534" s="25">
        <f>IFERROR(IF(AND(ISERROR($E535),ISERROR(INDEX(RestNSAF!D$2:D$251,MATCH(RestNSA!$C534,RestNSAF!$A$2:$A$251,0)))),$E534,INDEX(RestNSAF!D$2:D$251,MATCH(RestNSA!$C534,RestNSAF!$A$2:$A$251,0))),NA())</f>
        <v>147815.59744813599</v>
      </c>
      <c r="I534" s="25">
        <f>IFERROR(IF(AND(ISERROR($E535),ISERROR(INDEX(RestNSAF!E$2:E$251,MATCH(RestNSA!$C534,RestNSAF!$A$2:$A$251,0)))),$E534,INDEX(RestNSAF!E$2:E$251,MATCH(RestNSA!$C534,RestNSAF!$A$2:$A$251,0))),NA())</f>
        <v>65267.1528519805</v>
      </c>
      <c r="J534" s="25">
        <f>IFERROR(IF(AND(ISERROR($E535),ISERROR(INDEX(RestNSAF!F$2:F$251,MATCH(RestNSA!$C534,RestNSAF!$A$2:$A$251,0)))),$E534,INDEX(RestNSAF!F$2:F$251,MATCH(RestNSA!$C534,RestNSAF!$A$2:$A$251,0))),NA())</f>
        <v>165092.050118963</v>
      </c>
    </row>
    <row r="535" spans="1:10" x14ac:dyDescent="0.25">
      <c r="A535" s="23">
        <f t="shared" si="25"/>
        <v>6</v>
      </c>
      <c r="B535" s="23">
        <f t="shared" si="26"/>
        <v>2036</v>
      </c>
      <c r="C535" s="23">
        <v>534</v>
      </c>
      <c r="D535" s="24">
        <v>49827</v>
      </c>
      <c r="E535" s="25" t="e">
        <f>IF(ISBLANK(table!H535),NA(),table!H535)</f>
        <v>#N/A</v>
      </c>
      <c r="F535" s="26">
        <f>IFERROR(IF(AND(ISERROR($E536),ISERROR(INDEX(RestNSAF!B$2:B$251,MATCH(RestNSA!$C535,RestNSAF!$A$2:$A$251,0)))),$E535,INDEX(RestNSAF!B$2:B$251,MATCH(RestNSA!$C535,RestNSAF!$A$2:$A$251,0))),NA())</f>
        <v>115366.44124565501</v>
      </c>
      <c r="G535" s="25">
        <f>IFERROR(IF(AND(ISERROR($E536),ISERROR(INDEX(RestNSAF!C$2:C$251,MATCH(RestNSA!$C535,RestNSAF!$A$2:$A$251,0)))),$E535,INDEX(RestNSAF!C$2:C$251,MATCH(RestNSA!$C535,RestNSAF!$A$2:$A$251,0))),NA())</f>
        <v>82628.6740847826</v>
      </c>
      <c r="H535" s="25">
        <f>IFERROR(IF(AND(ISERROR($E536),ISERROR(INDEX(RestNSAF!D$2:D$251,MATCH(RestNSA!$C535,RestNSAF!$A$2:$A$251,0)))),$E535,INDEX(RestNSAF!D$2:D$251,MATCH(RestNSA!$C535,RestNSAF!$A$2:$A$251,0))),NA())</f>
        <v>148104.208406527</v>
      </c>
      <c r="I535" s="25">
        <f>IFERROR(IF(AND(ISERROR($E536),ISERROR(INDEX(RestNSAF!E$2:E$251,MATCH(RestNSA!$C535,RestNSAF!$A$2:$A$251,0)))),$E535,INDEX(RestNSAF!E$2:E$251,MATCH(RestNSA!$C535,RestNSAF!$A$2:$A$251,0))),NA())</f>
        <v>65298.346995931497</v>
      </c>
      <c r="J535" s="25">
        <f>IFERROR(IF(AND(ISERROR($E536),ISERROR(INDEX(RestNSAF!F$2:F$251,MATCH(RestNSA!$C535,RestNSAF!$A$2:$A$251,0)))),$E535,INDEX(RestNSAF!F$2:F$251,MATCH(RestNSA!$C535,RestNSAF!$A$2:$A$251,0))),NA())</f>
        <v>165434.53549537799</v>
      </c>
    </row>
    <row r="536" spans="1:10" x14ac:dyDescent="0.25">
      <c r="A536" s="23">
        <f t="shared" si="25"/>
        <v>7</v>
      </c>
      <c r="B536" s="23">
        <f t="shared" si="26"/>
        <v>2036</v>
      </c>
      <c r="C536" s="23">
        <v>535</v>
      </c>
      <c r="D536" s="24">
        <v>49857</v>
      </c>
      <c r="E536" s="25" t="e">
        <f>IF(ISBLANK(table!H536),NA(),table!H536)</f>
        <v>#N/A</v>
      </c>
      <c r="F536" s="26">
        <f>IFERROR(IF(AND(ISERROR($E537),ISERROR(INDEX(RestNSAF!B$2:B$251,MATCH(RestNSA!$C536,RestNSAF!$A$2:$A$251,0)))),$E536,INDEX(RestNSAF!B$2:B$251,MATCH(RestNSA!$C536,RestNSAF!$A$2:$A$251,0))),NA())</f>
        <v>115553.301674167</v>
      </c>
      <c r="G536" s="25">
        <f>IFERROR(IF(AND(ISERROR($E537),ISERROR(INDEX(RestNSAF!C$2:C$251,MATCH(RestNSA!$C536,RestNSAF!$A$2:$A$251,0)))),$E536,INDEX(RestNSAF!C$2:C$251,MATCH(RestNSA!$C536,RestNSAF!$A$2:$A$251,0))),NA())</f>
        <v>82714.078877892403</v>
      </c>
      <c r="H536" s="25">
        <f>IFERROR(IF(AND(ISERROR($E537),ISERROR(INDEX(RestNSAF!D$2:D$251,MATCH(RestNSA!$C536,RestNSAF!$A$2:$A$251,0)))),$E536,INDEX(RestNSAF!D$2:D$251,MATCH(RestNSA!$C536,RestNSAF!$A$2:$A$251,0))),NA())</f>
        <v>148392.524470442</v>
      </c>
      <c r="I536" s="25">
        <f>IFERROR(IF(AND(ISERROR($E537),ISERROR(INDEX(RestNSAF!E$2:E$251,MATCH(RestNSA!$C536,RestNSAF!$A$2:$A$251,0)))),$E536,INDEX(RestNSAF!E$2:E$251,MATCH(RestNSA!$C536,RestNSAF!$A$2:$A$251,0))),NA())</f>
        <v>65330.0444198767</v>
      </c>
      <c r="J536" s="25">
        <f>IFERROR(IF(AND(ISERROR($E537),ISERROR(INDEX(RestNSAF!F$2:F$251,MATCH(RestNSA!$C536,RestNSAF!$A$2:$A$251,0)))),$E536,INDEX(RestNSAF!F$2:F$251,MATCH(RestNSA!$C536,RestNSAF!$A$2:$A$251,0))),NA())</f>
        <v>165776.558928457</v>
      </c>
    </row>
    <row r="537" spans="1:10" x14ac:dyDescent="0.25">
      <c r="A537" s="23">
        <f t="shared" si="25"/>
        <v>8</v>
      </c>
      <c r="B537" s="23">
        <f t="shared" si="26"/>
        <v>2036</v>
      </c>
      <c r="C537" s="23">
        <v>536</v>
      </c>
      <c r="D537" s="24">
        <v>49888</v>
      </c>
      <c r="E537" s="25" t="e">
        <f>IF(ISBLANK(table!H537),NA(),table!H537)</f>
        <v>#N/A</v>
      </c>
      <c r="F537" s="26">
        <f>IFERROR(IF(AND(ISERROR($E538),ISERROR(INDEX(RestNSAF!B$2:B$251,MATCH(RestNSA!$C537,RestNSAF!$A$2:$A$251,0)))),$E537,INDEX(RestNSAF!B$2:B$251,MATCH(RestNSA!$C537,RestNSAF!$A$2:$A$251,0))),NA())</f>
        <v>115740.15354811</v>
      </c>
      <c r="G537" s="25">
        <f>IFERROR(IF(AND(ISERROR($E538),ISERROR(INDEX(RestNSAF!C$2:C$251,MATCH(RestNSA!$C537,RestNSAF!$A$2:$A$251,0)))),$E537,INDEX(RestNSAF!C$2:C$251,MATCH(RestNSA!$C537,RestNSAF!$A$2:$A$251,0))),NA())</f>
        <v>82799.787383142699</v>
      </c>
      <c r="H537" s="25">
        <f>IFERROR(IF(AND(ISERROR($E538),ISERROR(INDEX(RestNSAF!D$2:D$251,MATCH(RestNSA!$C537,RestNSAF!$A$2:$A$251,0)))),$E537,INDEX(RestNSAF!D$2:D$251,MATCH(RestNSA!$C537,RestNSAF!$A$2:$A$251,0))),NA())</f>
        <v>148680.51971307601</v>
      </c>
      <c r="I537" s="25">
        <f>IFERROR(IF(AND(ISERROR($E538),ISERROR(INDEX(RestNSAF!E$2:E$251,MATCH(RestNSA!$C537,RestNSAF!$A$2:$A$251,0)))),$E537,INDEX(RestNSAF!E$2:E$251,MATCH(RestNSA!$C537,RestNSAF!$A$2:$A$251,0))),NA())</f>
        <v>65362.210859973602</v>
      </c>
      <c r="J537" s="25">
        <f>IFERROR(IF(AND(ISERROR($E538),ISERROR(INDEX(RestNSAF!F$2:F$251,MATCH(RestNSA!$C537,RestNSAF!$A$2:$A$251,0)))),$E537,INDEX(RestNSAF!F$2:F$251,MATCH(RestNSA!$C537,RestNSAF!$A$2:$A$251,0))),NA())</f>
        <v>166118.096236246</v>
      </c>
    </row>
    <row r="538" spans="1:10" x14ac:dyDescent="0.25">
      <c r="A538" s="23">
        <f t="shared" si="25"/>
        <v>9</v>
      </c>
      <c r="B538" s="23">
        <f t="shared" si="26"/>
        <v>2036</v>
      </c>
      <c r="C538" s="23">
        <v>537</v>
      </c>
      <c r="D538" s="24">
        <v>49919</v>
      </c>
      <c r="E538" s="25" t="e">
        <f>IF(ISBLANK(table!H538),NA(),table!H538)</f>
        <v>#N/A</v>
      </c>
      <c r="F538" s="26">
        <f>IFERROR(IF(AND(ISERROR($E539),ISERROR(INDEX(RestNSAF!B$2:B$251,MATCH(RestNSA!$C538,RestNSAF!$A$2:$A$251,0)))),$E538,INDEX(RestNSAF!B$2:B$251,MATCH(RestNSA!$C538,RestNSAF!$A$2:$A$251,0))),NA())</f>
        <v>115927.001527612</v>
      </c>
      <c r="G538" s="25">
        <f>IFERROR(IF(AND(ISERROR($E539),ISERROR(INDEX(RestNSAF!C$2:C$251,MATCH(RestNSA!$C538,RestNSAF!$A$2:$A$251,0)))),$E538,INDEX(RestNSAF!C$2:C$251,MATCH(RestNSA!$C538,RestNSAF!$A$2:$A$251,0))),NA())</f>
        <v>82885.801802978604</v>
      </c>
      <c r="H538" s="25">
        <f>IFERROR(IF(AND(ISERROR($E539),ISERROR(INDEX(RestNSAF!D$2:D$251,MATCH(RestNSA!$C538,RestNSAF!$A$2:$A$251,0)))),$E538,INDEX(RestNSAF!D$2:D$251,MATCH(RestNSA!$C538,RestNSAF!$A$2:$A$251,0))),NA())</f>
        <v>148968.20125224499</v>
      </c>
      <c r="I538" s="25">
        <f>IFERROR(IF(AND(ISERROR($E539),ISERROR(INDEX(RestNSAF!E$2:E$251,MATCH(RestNSA!$C538,RestNSAF!$A$2:$A$251,0)))),$E538,INDEX(RestNSAF!E$2:E$251,MATCH(RestNSA!$C538,RestNSAF!$A$2:$A$251,0))),NA())</f>
        <v>65394.847217647803</v>
      </c>
      <c r="J538" s="25">
        <f>IFERROR(IF(AND(ISERROR($E539),ISERROR(INDEX(RestNSAF!F$2:F$251,MATCH(RestNSA!$C538,RestNSAF!$A$2:$A$251,0)))),$E538,INDEX(RestNSAF!F$2:F$251,MATCH(RestNSA!$C538,RestNSAF!$A$2:$A$251,0))),NA())</f>
        <v>166459.155837575</v>
      </c>
    </row>
    <row r="539" spans="1:10" x14ac:dyDescent="0.25">
      <c r="A539" s="23">
        <f t="shared" si="25"/>
        <v>10</v>
      </c>
      <c r="B539" s="23">
        <f t="shared" si="26"/>
        <v>2036</v>
      </c>
      <c r="C539" s="23">
        <v>538</v>
      </c>
      <c r="D539" s="24">
        <v>49949</v>
      </c>
      <c r="E539" s="25" t="e">
        <f>IF(ISBLANK(table!H539),NA(),table!H539)</f>
        <v>#N/A</v>
      </c>
      <c r="F539" s="26">
        <f>IFERROR(IF(AND(ISERROR($E540),ISERROR(INDEX(RestNSAF!B$2:B$251,MATCH(RestNSA!$C539,RestNSAF!$A$2:$A$251,0)))),$E539,INDEX(RestNSAF!B$2:B$251,MATCH(RestNSA!$C539,RestNSAF!$A$2:$A$251,0))),NA())</f>
        <v>116113.86299703299</v>
      </c>
      <c r="G539" s="25">
        <f>IFERROR(IF(AND(ISERROR($E540),ISERROR(INDEX(RestNSAF!C$2:C$251,MATCH(RestNSA!$C539,RestNSAF!$A$2:$A$251,0)))),$E539,INDEX(RestNSAF!C$2:C$251,MATCH(RestNSA!$C539,RestNSAF!$A$2:$A$251,0))),NA())</f>
        <v>82972.136362172896</v>
      </c>
      <c r="H539" s="25">
        <f>IFERROR(IF(AND(ISERROR($E540),ISERROR(INDEX(RestNSAF!D$2:D$251,MATCH(RestNSA!$C539,RestNSAF!$A$2:$A$251,0)))),$E539,INDEX(RestNSAF!D$2:D$251,MATCH(RestNSA!$C539,RestNSAF!$A$2:$A$251,0))),NA())</f>
        <v>149255.589631893</v>
      </c>
      <c r="I539" s="25">
        <f>IFERROR(IF(AND(ISERROR($E540),ISERROR(INDEX(RestNSAF!E$2:E$251,MATCH(RestNSA!$C539,RestNSAF!$A$2:$A$251,0)))),$E539,INDEX(RestNSAF!E$2:E$251,MATCH(RestNSA!$C539,RestNSAF!$A$2:$A$251,0))),NA())</f>
        <v>65427.966045087902</v>
      </c>
      <c r="J539" s="25">
        <f>IFERROR(IF(AND(ISERROR($E540),ISERROR(INDEX(RestNSAF!F$2:F$251,MATCH(RestNSA!$C539,RestNSAF!$A$2:$A$251,0)))),$E539,INDEX(RestNSAF!F$2:F$251,MATCH(RestNSA!$C539,RestNSAF!$A$2:$A$251,0))),NA())</f>
        <v>166799.759948978</v>
      </c>
    </row>
    <row r="540" spans="1:10" x14ac:dyDescent="0.25">
      <c r="A540" s="23">
        <f t="shared" si="25"/>
        <v>11</v>
      </c>
      <c r="B540" s="23">
        <f t="shared" si="26"/>
        <v>2036</v>
      </c>
      <c r="C540" s="23">
        <v>539</v>
      </c>
      <c r="D540" s="24">
        <v>49980</v>
      </c>
      <c r="E540" s="25" t="e">
        <f>IF(ISBLANK(table!H540),NA(),table!H540)</f>
        <v>#N/A</v>
      </c>
      <c r="F540" s="26">
        <f>IFERROR(IF(AND(ISERROR($E541),ISERROR(INDEX(RestNSAF!B$2:B$251,MATCH(RestNSA!$C540,RestNSAF!$A$2:$A$251,0)))),$E540,INDEX(RestNSAF!B$2:B$251,MATCH(RestNSA!$C540,RestNSAF!$A$2:$A$251,0))),NA())</f>
        <v>116300.706224555</v>
      </c>
      <c r="G540" s="25">
        <f>IFERROR(IF(AND(ISERROR($E541),ISERROR(INDEX(RestNSAF!C$2:C$251,MATCH(RestNSA!$C540,RestNSAF!$A$2:$A$251,0)))),$E540,INDEX(RestNSAF!C$2:C$251,MATCH(RestNSA!$C540,RestNSAF!$A$2:$A$251,0))),NA())</f>
        <v>83058.756729140106</v>
      </c>
      <c r="H540" s="25">
        <f>IFERROR(IF(AND(ISERROR($E541),ISERROR(INDEX(RestNSAF!D$2:D$251,MATCH(RestNSA!$C540,RestNSAF!$A$2:$A$251,0)))),$E540,INDEX(RestNSAF!D$2:D$251,MATCH(RestNSA!$C540,RestNSAF!$A$2:$A$251,0))),NA())</f>
        <v>149542.65571997</v>
      </c>
      <c r="I540" s="25">
        <f>IFERROR(IF(AND(ISERROR($E541),ISERROR(INDEX(RestNSAF!E$2:E$251,MATCH(RestNSA!$C540,RestNSAF!$A$2:$A$251,0)))),$E540,INDEX(RestNSAF!E$2:E$251,MATCH(RestNSA!$C540,RestNSAF!$A$2:$A$251,0))),NA())</f>
        <v>65461.531634474697</v>
      </c>
      <c r="J540" s="25">
        <f>IFERROR(IF(AND(ISERROR($E541),ISERROR(INDEX(RestNSAF!F$2:F$251,MATCH(RestNSA!$C540,RestNSAF!$A$2:$A$251,0)))),$E540,INDEX(RestNSAF!F$2:F$251,MATCH(RestNSA!$C540,RestNSAF!$A$2:$A$251,0))),NA())</f>
        <v>167139.88081463601</v>
      </c>
    </row>
    <row r="541" spans="1:10" x14ac:dyDescent="0.25">
      <c r="A541" s="23">
        <f t="shared" si="25"/>
        <v>12</v>
      </c>
      <c r="B541" s="23">
        <f t="shared" si="26"/>
        <v>2036</v>
      </c>
      <c r="C541" s="23">
        <v>540</v>
      </c>
      <c r="D541" s="24">
        <v>50010</v>
      </c>
      <c r="E541" s="25" t="e">
        <f>IF(ISBLANK(table!H541),NA(),table!H541)</f>
        <v>#N/A</v>
      </c>
      <c r="F541" s="26">
        <f>IFERROR(IF(AND(ISERROR($E542),ISERROR(INDEX(RestNSAF!B$2:B$251,MATCH(RestNSA!$C541,RestNSAF!$A$2:$A$251,0)))),$E541,INDEX(RestNSAF!B$2:B$251,MATCH(RestNSA!$C541,RestNSAF!$A$2:$A$251,0))),NA())</f>
        <v>116487.56713272601</v>
      </c>
      <c r="G541" s="25">
        <f>IFERROR(IF(AND(ISERROR($E542),ISERROR(INDEX(RestNSAF!C$2:C$251,MATCH(RestNSA!$C541,RestNSAF!$A$2:$A$251,0)))),$E541,INDEX(RestNSAF!C$2:C$251,MATCH(RestNSA!$C541,RestNSAF!$A$2:$A$251,0))),NA())</f>
        <v>83145.696074537496</v>
      </c>
      <c r="H541" s="25">
        <f>IFERROR(IF(AND(ISERROR($E542),ISERROR(INDEX(RestNSAF!D$2:D$251,MATCH(RestNSA!$C541,RestNSAF!$A$2:$A$251,0)))),$E541,INDEX(RestNSAF!D$2:D$251,MATCH(RestNSA!$C541,RestNSAF!$A$2:$A$251,0))),NA())</f>
        <v>149829.43819091501</v>
      </c>
      <c r="I541" s="25">
        <f>IFERROR(IF(AND(ISERROR($E542),ISERROR(INDEX(RestNSAF!E$2:E$251,MATCH(RestNSA!$C541,RestNSAF!$A$2:$A$251,0)))),$E541,INDEX(RestNSAF!E$2:E$251,MATCH(RestNSA!$C541,RestNSAF!$A$2:$A$251,0))),NA())</f>
        <v>65495.575699702502</v>
      </c>
      <c r="J541" s="25">
        <f>IFERROR(IF(AND(ISERROR($E542),ISERROR(INDEX(RestNSAF!F$2:F$251,MATCH(RestNSA!$C541,RestNSAF!$A$2:$A$251,0)))),$E541,INDEX(RestNSAF!F$2:F$251,MATCH(RestNSA!$C541,RestNSAF!$A$2:$A$251,0))),NA())</f>
        <v>167479.55856574999</v>
      </c>
    </row>
    <row r="542" spans="1:10" x14ac:dyDescent="0.25">
      <c r="A542" s="23">
        <f t="shared" si="25"/>
        <v>1</v>
      </c>
      <c r="B542" s="23">
        <f t="shared" si="26"/>
        <v>2037</v>
      </c>
      <c r="C542" s="23">
        <v>541</v>
      </c>
      <c r="D542" s="24">
        <v>50041</v>
      </c>
      <c r="E542" s="25" t="e">
        <f>IF(ISBLANK(table!H542),NA(),table!H542)</f>
        <v>#N/A</v>
      </c>
      <c r="F542" s="26">
        <f>IFERROR(IF(AND(ISERROR($E543),ISERROR(INDEX(RestNSAF!B$2:B$251,MATCH(RestNSA!$C542,RestNSAF!$A$2:$A$251,0)))),$E542,INDEX(RestNSAF!B$2:B$251,MATCH(RestNSA!$C542,RestNSAF!$A$2:$A$251,0))),NA())</f>
        <v>116674.415294377</v>
      </c>
      <c r="G542" s="25">
        <f>IFERROR(IF(AND(ISERROR($E543),ISERROR(INDEX(RestNSAF!C$2:C$251,MATCH(RestNSA!$C542,RestNSAF!$A$2:$A$251,0)))),$E542,INDEX(RestNSAF!C$2:C$251,MATCH(RestNSA!$C542,RestNSAF!$A$2:$A$251,0))),NA())</f>
        <v>83232.9211324879</v>
      </c>
      <c r="H542" s="25">
        <f>IFERROR(IF(AND(ISERROR($E543),ISERROR(INDEX(RestNSAF!D$2:D$251,MATCH(RestNSA!$C542,RestNSAF!$A$2:$A$251,0)))),$E542,INDEX(RestNSAF!D$2:D$251,MATCH(RestNSA!$C542,RestNSAF!$A$2:$A$251,0))),NA())</f>
        <v>150115.909456266</v>
      </c>
      <c r="I542" s="25">
        <f>IFERROR(IF(AND(ISERROR($E543),ISERROR(INDEX(RestNSAF!E$2:E$251,MATCH(RestNSA!$C542,RestNSAF!$A$2:$A$251,0)))),$E542,INDEX(RestNSAF!E$2:E$251,MATCH(RestNSA!$C542,RestNSAF!$A$2:$A$251,0))),NA())</f>
        <v>65530.063472173097</v>
      </c>
      <c r="J542" s="25">
        <f>IFERROR(IF(AND(ISERROR($E543),ISERROR(INDEX(RestNSAF!F$2:F$251,MATCH(RestNSA!$C542,RestNSAF!$A$2:$A$251,0)))),$E542,INDEX(RestNSAF!F$2:F$251,MATCH(RestNSA!$C542,RestNSAF!$A$2:$A$251,0))),NA())</f>
        <v>167818.767116581</v>
      </c>
    </row>
    <row r="543" spans="1:10" x14ac:dyDescent="0.25">
      <c r="A543" s="23">
        <f t="shared" si="25"/>
        <v>2</v>
      </c>
      <c r="B543" s="23">
        <f t="shared" si="26"/>
        <v>2037</v>
      </c>
      <c r="C543" s="23">
        <v>542</v>
      </c>
      <c r="D543" s="24">
        <v>50072</v>
      </c>
      <c r="E543" s="25" t="e">
        <f>IF(ISBLANK(table!H543),NA(),table!H543)</f>
        <v>#N/A</v>
      </c>
      <c r="F543" s="26">
        <f>IFERROR(IF(AND(ISERROR($E544),ISERROR(INDEX(RestNSAF!B$2:B$251,MATCH(RestNSA!$C543,RestNSAF!$A$2:$A$251,0)))),$E543,INDEX(RestNSAF!B$2:B$251,MATCH(RestNSA!$C543,RestNSAF!$A$2:$A$251,0))),NA())</f>
        <v>116861.268796904</v>
      </c>
      <c r="G543" s="25">
        <f>IFERROR(IF(AND(ISERROR($E544),ISERROR(INDEX(RestNSAF!C$2:C$251,MATCH(RestNSA!$C543,RestNSAF!$A$2:$A$251,0)))),$E543,INDEX(RestNSAF!C$2:C$251,MATCH(RestNSA!$C543,RestNSAF!$A$2:$A$251,0))),NA())</f>
        <v>83320.447559099004</v>
      </c>
      <c r="H543" s="25">
        <f>IFERROR(IF(AND(ISERROR($E544),ISERROR(INDEX(RestNSAF!D$2:D$251,MATCH(RestNSA!$C543,RestNSAF!$A$2:$A$251,0)))),$E543,INDEX(RestNSAF!D$2:D$251,MATCH(RestNSA!$C543,RestNSAF!$A$2:$A$251,0))),NA())</f>
        <v>150402.09003470899</v>
      </c>
      <c r="I543" s="25">
        <f>IFERROR(IF(AND(ISERROR($E544),ISERROR(INDEX(RestNSAF!E$2:E$251,MATCH(RestNSA!$C543,RestNSAF!$A$2:$A$251,0)))),$E543,INDEX(RestNSAF!E$2:E$251,MATCH(RestNSA!$C543,RestNSAF!$A$2:$A$251,0))),NA())</f>
        <v>65565.009320947502</v>
      </c>
      <c r="J543" s="25">
        <f>IFERROR(IF(AND(ISERROR($E544),ISERROR(INDEX(RestNSAF!F$2:F$251,MATCH(RestNSA!$C543,RestNSAF!$A$2:$A$251,0)))),$E543,INDEX(RestNSAF!F$2:F$251,MATCH(RestNSA!$C543,RestNSAF!$A$2:$A$251,0))),NA())</f>
        <v>168157.528272861</v>
      </c>
    </row>
    <row r="544" spans="1:10" x14ac:dyDescent="0.25">
      <c r="A544" s="23">
        <f t="shared" si="25"/>
        <v>3</v>
      </c>
      <c r="B544" s="23">
        <f t="shared" si="26"/>
        <v>2037</v>
      </c>
      <c r="C544" s="23">
        <v>543</v>
      </c>
      <c r="D544" s="24">
        <v>50100</v>
      </c>
      <c r="E544" s="25" t="e">
        <f>IF(ISBLANK(table!H544),NA(),table!H544)</f>
        <v>#N/A</v>
      </c>
      <c r="F544" s="26">
        <f>IFERROR(IF(AND(ISERROR($E545),ISERROR(INDEX(RestNSAF!B$2:B$251,MATCH(RestNSA!$C544,RestNSAF!$A$2:$A$251,0)))),$E544,INDEX(RestNSAF!B$2:B$251,MATCH(RestNSA!$C544,RestNSAF!$A$2:$A$251,0))),NA())</f>
        <v>117048.124597163</v>
      </c>
      <c r="G544" s="25">
        <f>IFERROR(IF(AND(ISERROR($E545),ISERROR(INDEX(RestNSAF!C$2:C$251,MATCH(RestNSA!$C544,RestNSAF!$A$2:$A$251,0)))),$E544,INDEX(RestNSAF!C$2:C$251,MATCH(RestNSA!$C544,RestNSAF!$A$2:$A$251,0))),NA())</f>
        <v>83408.269442077304</v>
      </c>
      <c r="H544" s="25">
        <f>IFERROR(IF(AND(ISERROR($E545),ISERROR(INDEX(RestNSAF!D$2:D$251,MATCH(RestNSA!$C544,RestNSAF!$A$2:$A$251,0)))),$E544,INDEX(RestNSAF!D$2:D$251,MATCH(RestNSA!$C544,RestNSAF!$A$2:$A$251,0))),NA())</f>
        <v>150687.979752249</v>
      </c>
      <c r="I544" s="25">
        <f>IFERROR(IF(AND(ISERROR($E545),ISERROR(INDEX(RestNSAF!E$2:E$251,MATCH(RestNSA!$C544,RestNSAF!$A$2:$A$251,0)))),$E544,INDEX(RestNSAF!E$2:E$251,MATCH(RestNSA!$C544,RestNSAF!$A$2:$A$251,0))),NA())</f>
        <v>65600.405814896498</v>
      </c>
      <c r="J544" s="25">
        <f>IFERROR(IF(AND(ISERROR($E545),ISERROR(INDEX(RestNSAF!F$2:F$251,MATCH(RestNSA!$C544,RestNSAF!$A$2:$A$251,0)))),$E544,INDEX(RestNSAF!F$2:F$251,MATCH(RestNSA!$C544,RestNSAF!$A$2:$A$251,0))),NA())</f>
        <v>168495.84337942899</v>
      </c>
    </row>
    <row r="545" spans="1:10" x14ac:dyDescent="0.25">
      <c r="A545" s="23">
        <f t="shared" si="25"/>
        <v>4</v>
      </c>
      <c r="B545" s="23">
        <f t="shared" si="26"/>
        <v>2037</v>
      </c>
      <c r="C545" s="23">
        <v>544</v>
      </c>
      <c r="D545" s="24">
        <v>50131</v>
      </c>
      <c r="E545" s="25" t="e">
        <f>IF(ISBLANK(table!H545),NA(),table!H545)</f>
        <v>#N/A</v>
      </c>
      <c r="F545" s="26">
        <f>IFERROR(IF(AND(ISERROR($E546),ISERROR(INDEX(RestNSAF!B$2:B$251,MATCH(RestNSA!$C545,RestNSAF!$A$2:$A$251,0)))),$E545,INDEX(RestNSAF!B$2:B$251,MATCH(RestNSA!$C545,RestNSAF!$A$2:$A$251,0))),NA())</f>
        <v>117234.972188826</v>
      </c>
      <c r="G545" s="25">
        <f>IFERROR(IF(AND(ISERROR($E546),ISERROR(INDEX(RestNSAF!C$2:C$251,MATCH(RestNSA!$C545,RestNSAF!$A$2:$A$251,0)))),$E545,INDEX(RestNSAF!C$2:C$251,MATCH(RestNSA!$C545,RestNSAF!$A$2:$A$251,0))),NA())</f>
        <v>83496.373894164601</v>
      </c>
      <c r="H545" s="25">
        <f>IFERROR(IF(AND(ISERROR($E546),ISERROR(INDEX(RestNSAF!D$2:D$251,MATCH(RestNSA!$C545,RestNSAF!$A$2:$A$251,0)))),$E545,INDEX(RestNSAF!D$2:D$251,MATCH(RestNSA!$C545,RestNSAF!$A$2:$A$251,0))),NA())</f>
        <v>150973.570483488</v>
      </c>
      <c r="I545" s="25">
        <f>IFERROR(IF(AND(ISERROR($E546),ISERROR(INDEX(RestNSAF!E$2:E$251,MATCH(RestNSA!$C545,RestNSAF!$A$2:$A$251,0)))),$E545,INDEX(RestNSAF!E$2:E$251,MATCH(RestNSA!$C545,RestNSAF!$A$2:$A$251,0))),NA())</f>
        <v>65636.238806373105</v>
      </c>
      <c r="J545" s="25">
        <f>IFERROR(IF(AND(ISERROR($E546),ISERROR(INDEX(RestNSAF!F$2:F$251,MATCH(RestNSA!$C545,RestNSAF!$A$2:$A$251,0)))),$E545,INDEX(RestNSAF!F$2:F$251,MATCH(RestNSA!$C545,RestNSAF!$A$2:$A$251,0))),NA())</f>
        <v>168833.70557127899</v>
      </c>
    </row>
    <row r="546" spans="1:10" x14ac:dyDescent="0.25">
      <c r="A546" s="23">
        <f t="shared" si="25"/>
        <v>5</v>
      </c>
      <c r="B546" s="23">
        <f t="shared" si="26"/>
        <v>2037</v>
      </c>
      <c r="C546" s="23">
        <v>545</v>
      </c>
      <c r="D546" s="24">
        <v>50161</v>
      </c>
      <c r="E546" s="25" t="e">
        <f>IF(ISBLANK(table!H546),NA(),table!H546)</f>
        <v>#N/A</v>
      </c>
      <c r="F546" s="26">
        <f>IFERROR(IF(AND(ISERROR($E547),ISERROR(INDEX(RestNSAF!B$2:B$251,MATCH(RestNSA!$C546,RestNSAF!$A$2:$A$251,0)))),$E546,INDEX(RestNSAF!B$2:B$251,MATCH(RestNSA!$C546,RestNSAF!$A$2:$A$251,0))),NA())</f>
        <v>117421.830941857</v>
      </c>
      <c r="G546" s="25">
        <f>IFERROR(IF(AND(ISERROR($E547),ISERROR(INDEX(RestNSAF!C$2:C$251,MATCH(RestNSA!$C546,RestNSAF!$A$2:$A$251,0)))),$E546,INDEX(RestNSAF!C$2:C$251,MATCH(RestNSA!$C546,RestNSAF!$A$2:$A$251,0))),NA())</f>
        <v>83584.777628704993</v>
      </c>
      <c r="H546" s="25">
        <f>IFERROR(IF(AND(ISERROR($E547),ISERROR(INDEX(RestNSAF!D$2:D$251,MATCH(RestNSA!$C546,RestNSAF!$A$2:$A$251,0)))),$E546,INDEX(RestNSAF!D$2:D$251,MATCH(RestNSA!$C546,RestNSAF!$A$2:$A$251,0))),NA())</f>
        <v>151258.884255009</v>
      </c>
      <c r="I546" s="25">
        <f>IFERROR(IF(AND(ISERROR($E547),ISERROR(INDEX(RestNSAF!E$2:E$251,MATCH(RestNSA!$C546,RestNSAF!$A$2:$A$251,0)))),$E546,INDEX(RestNSAF!E$2:E$251,MATCH(RestNSA!$C546,RestNSAF!$A$2:$A$251,0))),NA())</f>
        <v>65672.523602392394</v>
      </c>
      <c r="J546" s="25">
        <f>IFERROR(IF(AND(ISERROR($E547),ISERROR(INDEX(RestNSAF!F$2:F$251,MATCH(RestNSA!$C546,RestNSAF!$A$2:$A$251,0)))),$E546,INDEX(RestNSAF!F$2:F$251,MATCH(RestNSA!$C546,RestNSAF!$A$2:$A$251,0))),NA())</f>
        <v>169171.138281322</v>
      </c>
    </row>
    <row r="547" spans="1:10" x14ac:dyDescent="0.25">
      <c r="A547" s="23">
        <f t="shared" si="25"/>
        <v>6</v>
      </c>
      <c r="B547" s="23">
        <f t="shared" si="26"/>
        <v>2037</v>
      </c>
      <c r="C547" s="23">
        <v>546</v>
      </c>
      <c r="D547" s="24">
        <v>50192</v>
      </c>
      <c r="E547" s="25" t="e">
        <f>IF(ISBLANK(table!H547),NA(),table!H547)</f>
        <v>#N/A</v>
      </c>
      <c r="F547" s="26">
        <f>IFERROR(IF(AND(ISERROR($E548),ISERROR(INDEX(RestNSAF!B$2:B$251,MATCH(RestNSA!$C547,RestNSAF!$A$2:$A$251,0)))),$E547,INDEX(RestNSAF!B$2:B$251,MATCH(RestNSA!$C547,RestNSAF!$A$2:$A$251,0))),NA())</f>
        <v>117608.67883847</v>
      </c>
      <c r="G547" s="25">
        <f>IFERROR(IF(AND(ISERROR($E548),ISERROR(INDEX(RestNSAF!C$2:C$251,MATCH(RestNSA!$C547,RestNSAF!$A$2:$A$251,0)))),$E547,INDEX(RestNSAF!C$2:C$251,MATCH(RestNSA!$C547,RestNSAF!$A$2:$A$251,0))),NA())</f>
        <v>83673.456127482001</v>
      </c>
      <c r="H547" s="25">
        <f>IFERROR(IF(AND(ISERROR($E548),ISERROR(INDEX(RestNSAF!D$2:D$251,MATCH(RestNSA!$C547,RestNSAF!$A$2:$A$251,0)))),$E547,INDEX(RestNSAF!D$2:D$251,MATCH(RestNSA!$C547,RestNSAF!$A$2:$A$251,0))),NA())</f>
        <v>151543.901549459</v>
      </c>
      <c r="I547" s="25">
        <f>IFERROR(IF(AND(ISERROR($E548),ISERROR(INDEX(RestNSAF!E$2:E$251,MATCH(RestNSA!$C547,RestNSAF!$A$2:$A$251,0)))),$E547,INDEX(RestNSAF!E$2:E$251,MATCH(RestNSA!$C547,RestNSAF!$A$2:$A$251,0))),NA())</f>
        <v>65709.2343610893</v>
      </c>
      <c r="J547" s="25">
        <f>IFERROR(IF(AND(ISERROR($E548),ISERROR(INDEX(RestNSAF!F$2:F$251,MATCH(RestNSA!$C547,RestNSAF!$A$2:$A$251,0)))),$E547,INDEX(RestNSAF!F$2:F$251,MATCH(RestNSA!$C547,RestNSAF!$A$2:$A$251,0))),NA())</f>
        <v>169508.123315851</v>
      </c>
    </row>
    <row r="548" spans="1:10" x14ac:dyDescent="0.25">
      <c r="A548" s="23">
        <f t="shared" si="25"/>
        <v>7</v>
      </c>
      <c r="B548" s="23">
        <f t="shared" si="26"/>
        <v>2037</v>
      </c>
      <c r="C548" s="23">
        <v>547</v>
      </c>
      <c r="D548" s="24">
        <v>50222</v>
      </c>
      <c r="E548" s="25" t="e">
        <f>IF(ISBLANK(table!H548),NA(),table!H548)</f>
        <v>#N/A</v>
      </c>
      <c r="F548" s="26">
        <f>IFERROR(IF(AND(ISERROR($E549),ISERROR(INDEX(RestNSAF!B$2:B$251,MATCH(RestNSA!$C548,RestNSAF!$A$2:$A$251,0)))),$E548,INDEX(RestNSAF!B$2:B$251,MATCH(RestNSA!$C548,RestNSAF!$A$2:$A$251,0))),NA())</f>
        <v>117795.534595515</v>
      </c>
      <c r="G548" s="25">
        <f>IFERROR(IF(AND(ISERROR($E549),ISERROR(INDEX(RestNSAF!C$2:C$251,MATCH(RestNSA!$C548,RestNSAF!$A$2:$A$251,0)))),$E548,INDEX(RestNSAF!C$2:C$251,MATCH(RestNSA!$C548,RestNSAF!$A$2:$A$251,0))),NA())</f>
        <v>83762.425717803606</v>
      </c>
      <c r="H548" s="25">
        <f>IFERROR(IF(AND(ISERROR($E549),ISERROR(INDEX(RestNSAF!D$2:D$251,MATCH(RestNSA!$C548,RestNSAF!$A$2:$A$251,0)))),$E548,INDEX(RestNSAF!D$2:D$251,MATCH(RestNSA!$C548,RestNSAF!$A$2:$A$251,0))),NA())</f>
        <v>151828.64347322701</v>
      </c>
      <c r="I548" s="25">
        <f>IFERROR(IF(AND(ISERROR($E549),ISERROR(INDEX(RestNSAF!E$2:E$251,MATCH(RestNSA!$C548,RestNSAF!$A$2:$A$251,0)))),$E548,INDEX(RestNSAF!E$2:E$251,MATCH(RestNSA!$C548,RestNSAF!$A$2:$A$251,0))),NA())</f>
        <v>65746.386144825097</v>
      </c>
      <c r="J548" s="25">
        <f>IFERROR(IF(AND(ISERROR($E549),ISERROR(INDEX(RestNSAF!F$2:F$251,MATCH(RestNSA!$C548,RestNSAF!$A$2:$A$251,0)))),$E548,INDEX(RestNSAF!F$2:F$251,MATCH(RestNSA!$C548,RestNSAF!$A$2:$A$251,0))),NA())</f>
        <v>169844.68304620599</v>
      </c>
    </row>
    <row r="549" spans="1:10" x14ac:dyDescent="0.25">
      <c r="A549" s="23">
        <f t="shared" si="25"/>
        <v>8</v>
      </c>
      <c r="B549" s="23">
        <f t="shared" si="26"/>
        <v>2037</v>
      </c>
      <c r="C549" s="23">
        <v>548</v>
      </c>
      <c r="D549" s="24">
        <v>50253</v>
      </c>
      <c r="E549" s="25" t="e">
        <f>IF(ISBLANK(table!H549),NA(),table!H549)</f>
        <v>#N/A</v>
      </c>
      <c r="F549" s="26">
        <f>IFERROR(IF(AND(ISERROR($E550),ISERROR(INDEX(RestNSAF!B$2:B$251,MATCH(RestNSA!$C549,RestNSAF!$A$2:$A$251,0)))),$E549,INDEX(RestNSAF!B$2:B$251,MATCH(RestNSA!$C549,RestNSAF!$A$2:$A$251,0))),NA())</f>
        <v>117982.387019261</v>
      </c>
      <c r="G549" s="25">
        <f>IFERROR(IF(AND(ISERROR($E550),ISERROR(INDEX(RestNSAF!C$2:C$251,MATCH(RestNSA!$C549,RestNSAF!$A$2:$A$251,0)))),$E549,INDEX(RestNSAF!C$2:C$251,MATCH(RestNSA!$C549,RestNSAF!$A$2:$A$251,0))),NA())</f>
        <v>83851.672632073896</v>
      </c>
      <c r="H549" s="25">
        <f>IFERROR(IF(AND(ISERROR($E550),ISERROR(INDEX(RestNSAF!D$2:D$251,MATCH(RestNSA!$C549,RestNSAF!$A$2:$A$251,0)))),$E549,INDEX(RestNSAF!D$2:D$251,MATCH(RestNSA!$C549,RestNSAF!$A$2:$A$251,0))),NA())</f>
        <v>152113.101406448</v>
      </c>
      <c r="I549" s="25">
        <f>IFERROR(IF(AND(ISERROR($E550),ISERROR(INDEX(RestNSAF!E$2:E$251,MATCH(RestNSA!$C549,RestNSAF!$A$2:$A$251,0)))),$E549,INDEX(RestNSAF!E$2:E$251,MATCH(RestNSA!$C549,RestNSAF!$A$2:$A$251,0))),NA())</f>
        <v>65783.963823482307</v>
      </c>
      <c r="J549" s="25">
        <f>IFERROR(IF(AND(ISERROR($E550),ISERROR(INDEX(RestNSAF!F$2:F$251,MATCH(RestNSA!$C549,RestNSAF!$A$2:$A$251,0)))),$E549,INDEX(RestNSAF!F$2:F$251,MATCH(RestNSA!$C549,RestNSAF!$A$2:$A$251,0))),NA())</f>
        <v>170180.810215039</v>
      </c>
    </row>
    <row r="550" spans="1:10" x14ac:dyDescent="0.25">
      <c r="A550" s="23">
        <f t="shared" si="25"/>
        <v>9</v>
      </c>
      <c r="B550" s="23">
        <f t="shared" si="26"/>
        <v>2037</v>
      </c>
      <c r="C550" s="23">
        <v>549</v>
      </c>
      <c r="D550" s="24">
        <v>50284</v>
      </c>
      <c r="E550" s="25" t="e">
        <f>IF(ISBLANK(table!H550),NA(),table!H550)</f>
        <v>#N/A</v>
      </c>
      <c r="F550" s="26">
        <f>IFERROR(IF(AND(ISERROR($E551),ISERROR(INDEX(RestNSAF!B$2:B$251,MATCH(RestNSA!$C550,RestNSAF!$A$2:$A$251,0)))),$E550,INDEX(RestNSAF!B$2:B$251,MATCH(RestNSA!$C550,RestNSAF!$A$2:$A$251,0))),NA())</f>
        <v>118169.238089523</v>
      </c>
      <c r="G550" s="25">
        <f>IFERROR(IF(AND(ISERROR($E551),ISERROR(INDEX(RestNSAF!C$2:C$251,MATCH(RestNSA!$C550,RestNSAF!$A$2:$A$251,0)))),$E550,INDEX(RestNSAF!C$2:C$251,MATCH(RestNSA!$C550,RestNSAF!$A$2:$A$251,0))),NA())</f>
        <v>83941.196597944901</v>
      </c>
      <c r="H550" s="25">
        <f>IFERROR(IF(AND(ISERROR($E551),ISERROR(INDEX(RestNSAF!D$2:D$251,MATCH(RestNSA!$C550,RestNSAF!$A$2:$A$251,0)))),$E550,INDEX(RestNSAF!D$2:D$251,MATCH(RestNSA!$C550,RestNSAF!$A$2:$A$251,0))),NA())</f>
        <v>152397.279581101</v>
      </c>
      <c r="I550" s="25">
        <f>IFERROR(IF(AND(ISERROR($E551),ISERROR(INDEX(RestNSAF!E$2:E$251,MATCH(RestNSA!$C550,RestNSAF!$A$2:$A$251,0)))),$E550,INDEX(RestNSAF!E$2:E$251,MATCH(RestNSA!$C550,RestNSAF!$A$2:$A$251,0))),NA())</f>
        <v>65821.9659324893</v>
      </c>
      <c r="J550" s="25">
        <f>IFERROR(IF(AND(ISERROR($E551),ISERROR(INDEX(RestNSAF!F$2:F$251,MATCH(RestNSA!$C550,RestNSAF!$A$2:$A$251,0)))),$E550,INDEX(RestNSAF!F$2:F$251,MATCH(RestNSA!$C550,RestNSAF!$A$2:$A$251,0))),NA())</f>
        <v>170516.51024655701</v>
      </c>
    </row>
    <row r="551" spans="1:10" x14ac:dyDescent="0.25">
      <c r="A551" s="23">
        <f t="shared" si="25"/>
        <v>10</v>
      </c>
      <c r="B551" s="23">
        <f t="shared" si="26"/>
        <v>2037</v>
      </c>
      <c r="C551" s="23">
        <v>550</v>
      </c>
      <c r="D551" s="24">
        <v>50314</v>
      </c>
      <c r="E551" s="25" t="e">
        <f>IF(ISBLANK(table!H551),NA(),table!H551)</f>
        <v>#N/A</v>
      </c>
      <c r="F551" s="26">
        <f>IFERROR(IF(AND(ISERROR($E552),ISERROR(INDEX(RestNSAF!B$2:B$251,MATCH(RestNSA!$C551,RestNSAF!$A$2:$A$251,0)))),$E551,INDEX(RestNSAF!B$2:B$251,MATCH(RestNSA!$C551,RestNSAF!$A$2:$A$251,0))),NA())</f>
        <v>118356.094154167</v>
      </c>
      <c r="G551" s="25">
        <f>IFERROR(IF(AND(ISERROR($E552),ISERROR(INDEX(RestNSAF!C$2:C$251,MATCH(RestNSA!$C551,RestNSAF!$A$2:$A$251,0)))),$E551,INDEX(RestNSAF!C$2:C$251,MATCH(RestNSA!$C551,RestNSAF!$A$2:$A$251,0))),NA())</f>
        <v>84031.001473701195</v>
      </c>
      <c r="H551" s="25">
        <f>IFERROR(IF(AND(ISERROR($E552),ISERROR(INDEX(RestNSAF!D$2:D$251,MATCH(RestNSA!$C551,RestNSAF!$A$2:$A$251,0)))),$E551,INDEX(RestNSAF!D$2:D$251,MATCH(RestNSA!$C551,RestNSAF!$A$2:$A$251,0))),NA())</f>
        <v>152681.18683463399</v>
      </c>
      <c r="I551" s="25">
        <f>IFERROR(IF(AND(ISERROR($E552),ISERROR(INDEX(RestNSAF!E$2:E$251,MATCH(RestNSA!$C551,RestNSAF!$A$2:$A$251,0)))),$E551,INDEX(RestNSAF!E$2:E$251,MATCH(RestNSA!$C551,RestNSAF!$A$2:$A$251,0))),NA())</f>
        <v>65860.395012226101</v>
      </c>
      <c r="J551" s="25">
        <f>IFERROR(IF(AND(ISERROR($E552),ISERROR(INDEX(RestNSAF!F$2:F$251,MATCH(RestNSA!$C551,RestNSAF!$A$2:$A$251,0)))),$E551,INDEX(RestNSAF!F$2:F$251,MATCH(RestNSA!$C551,RestNSAF!$A$2:$A$251,0))),NA())</f>
        <v>170851.79329610901</v>
      </c>
    </row>
    <row r="552" spans="1:10" x14ac:dyDescent="0.25">
      <c r="A552" s="23">
        <f t="shared" si="25"/>
        <v>11</v>
      </c>
      <c r="B552" s="23">
        <f t="shared" si="26"/>
        <v>2037</v>
      </c>
      <c r="C552" s="23">
        <v>551</v>
      </c>
      <c r="D552" s="24">
        <v>50345</v>
      </c>
      <c r="E552" s="25" t="e">
        <f>IF(ISBLANK(table!H552),NA(),table!H552)</f>
        <v>#N/A</v>
      </c>
      <c r="F552" s="26">
        <f>IFERROR(IF(AND(ISERROR($E553),ISERROR(INDEX(RestNSAF!B$2:B$251,MATCH(RestNSA!$C552,RestNSAF!$A$2:$A$251,0)))),$E552,INDEX(RestNSAF!B$2:B$251,MATCH(RestNSA!$C552,RestNSAF!$A$2:$A$251,0))),NA())</f>
        <v>118542.943390028</v>
      </c>
      <c r="G552" s="25">
        <f>IFERROR(IF(AND(ISERROR($E553),ISERROR(INDEX(RestNSAF!C$2:C$251,MATCH(RestNSA!$C552,RestNSAF!$A$2:$A$251,0)))),$E552,INDEX(RestNSAF!C$2:C$251,MATCH(RestNSA!$C552,RestNSAF!$A$2:$A$251,0))),NA())</f>
        <v>84121.073169989206</v>
      </c>
      <c r="H552" s="25">
        <f>IFERROR(IF(AND(ISERROR($E553),ISERROR(INDEX(RestNSAF!D$2:D$251,MATCH(RestNSA!$C552,RestNSAF!$A$2:$A$251,0)))),$E552,INDEX(RestNSAF!D$2:D$251,MATCH(RestNSA!$C552,RestNSAF!$A$2:$A$251,0))),NA())</f>
        <v>152964.81361006701</v>
      </c>
      <c r="I552" s="25">
        <f>IFERROR(IF(AND(ISERROR($E553),ISERROR(INDEX(RestNSAF!E$2:E$251,MATCH(RestNSA!$C552,RestNSAF!$A$2:$A$251,0)))),$E552,INDEX(RestNSAF!E$2:E$251,MATCH(RestNSA!$C552,RestNSAF!$A$2:$A$251,0))),NA())</f>
        <v>65899.235773691806</v>
      </c>
      <c r="J552" s="25">
        <f>IFERROR(IF(AND(ISERROR($E553),ISERROR(INDEX(RestNSAF!F$2:F$251,MATCH(RestNSA!$C552,RestNSAF!$A$2:$A$251,0)))),$E552,INDEX(RestNSAF!F$2:F$251,MATCH(RestNSA!$C552,RestNSAF!$A$2:$A$251,0))),NA())</f>
        <v>171186.651006364</v>
      </c>
    </row>
    <row r="553" spans="1:10" x14ac:dyDescent="0.25">
      <c r="A553" s="23">
        <f t="shared" si="25"/>
        <v>12</v>
      </c>
      <c r="B553" s="23">
        <f t="shared" si="26"/>
        <v>2037</v>
      </c>
      <c r="C553" s="23">
        <v>552</v>
      </c>
      <c r="D553" s="24">
        <v>50375</v>
      </c>
      <c r="E553" s="25" t="e">
        <f>IF(ISBLANK(table!H553),NA(),table!H553)</f>
        <v>#N/A</v>
      </c>
      <c r="F553" s="26">
        <f>IFERROR(IF(AND(ISERROR($E554),ISERROR(INDEX(RestNSAF!B$2:B$251,MATCH(RestNSA!$C553,RestNSAF!$A$2:$A$251,0)))),$E553,INDEX(RestNSAF!B$2:B$251,MATCH(RestNSA!$C553,RestNSAF!$A$2:$A$251,0))),NA())</f>
        <v>118729.79929174</v>
      </c>
      <c r="G553" s="25">
        <f>IFERROR(IF(AND(ISERROR($E554),ISERROR(INDEX(RestNSAF!C$2:C$251,MATCH(RestNSA!$C553,RestNSAF!$A$2:$A$251,0)))),$E553,INDEX(RestNSAF!C$2:C$251,MATCH(RestNSA!$C553,RestNSAF!$A$2:$A$251,0))),NA())</f>
        <v>84211.422874621698</v>
      </c>
      <c r="H553" s="25">
        <f>IFERROR(IF(AND(ISERROR($E554),ISERROR(INDEX(RestNSAF!D$2:D$251,MATCH(RestNSA!$C553,RestNSAF!$A$2:$A$251,0)))),$E553,INDEX(RestNSAF!D$2:D$251,MATCH(RestNSA!$C553,RestNSAF!$A$2:$A$251,0))),NA())</f>
        <v>153248.17570885801</v>
      </c>
      <c r="I553" s="25">
        <f>IFERROR(IF(AND(ISERROR($E554),ISERROR(INDEX(RestNSAF!E$2:E$251,MATCH(RestNSA!$C553,RestNSAF!$A$2:$A$251,0)))),$E553,INDEX(RestNSAF!E$2:E$251,MATCH(RestNSA!$C553,RestNSAF!$A$2:$A$251,0))),NA())</f>
        <v>65938.498183541204</v>
      </c>
      <c r="J553" s="25">
        <f>IFERROR(IF(AND(ISERROR($E554),ISERROR(INDEX(RestNSAF!F$2:F$251,MATCH(RestNSA!$C553,RestNSAF!$A$2:$A$251,0)))),$E553,INDEX(RestNSAF!F$2:F$251,MATCH(RestNSA!$C553,RestNSAF!$A$2:$A$251,0))),NA())</f>
        <v>171521.10039993899</v>
      </c>
    </row>
    <row r="554" spans="1:10" x14ac:dyDescent="0.25">
      <c r="A554" s="23">
        <f t="shared" si="25"/>
        <v>1</v>
      </c>
      <c r="B554" s="23">
        <f t="shared" si="26"/>
        <v>2038</v>
      </c>
      <c r="C554" s="23">
        <v>553</v>
      </c>
      <c r="D554" s="24">
        <v>50406</v>
      </c>
      <c r="E554" s="25" t="e">
        <f>IF(ISBLANK(table!H554),NA(),table!H554)</f>
        <v>#N/A</v>
      </c>
      <c r="F554" s="26">
        <f>IFERROR(IF(AND(ISERROR($E555),ISERROR(INDEX(RestNSAF!B$2:B$251,MATCH(RestNSA!$C554,RestNSAF!$A$2:$A$251,0)))),$E554,INDEX(RestNSAF!B$2:B$251,MATCH(RestNSA!$C554,RestNSAF!$A$2:$A$251,0))),NA())</f>
        <v>118916.650346486</v>
      </c>
      <c r="G554" s="25">
        <f>IFERROR(IF(AND(ISERROR($E555),ISERROR(INDEX(RestNSAF!C$2:C$251,MATCH(RestNSA!$C554,RestNSAF!$A$2:$A$251,0)))),$E554,INDEX(RestNSAF!C$2:C$251,MATCH(RestNSA!$C554,RestNSAF!$A$2:$A$251,0))),NA())</f>
        <v>84302.036756365502</v>
      </c>
      <c r="H554" s="25">
        <f>IFERROR(IF(AND(ISERROR($E555),ISERROR(INDEX(RestNSAF!D$2:D$251,MATCH(RestNSA!$C554,RestNSAF!$A$2:$A$251,0)))),$E554,INDEX(RestNSAF!D$2:D$251,MATCH(RestNSA!$C554,RestNSAF!$A$2:$A$251,0))),NA())</f>
        <v>153531.263936606</v>
      </c>
      <c r="I554" s="25">
        <f>IFERROR(IF(AND(ISERROR($E555),ISERROR(INDEX(RestNSAF!E$2:E$251,MATCH(RestNSA!$C554,RestNSAF!$A$2:$A$251,0)))),$E554,INDEX(RestNSAF!E$2:E$251,MATCH(RestNSA!$C554,RestNSAF!$A$2:$A$251,0))),NA())</f>
        <v>65978.167183245896</v>
      </c>
      <c r="J554" s="25">
        <f>IFERROR(IF(AND(ISERROR($E555),ISERROR(INDEX(RestNSAF!F$2:F$251,MATCH(RestNSA!$C554,RestNSAF!$A$2:$A$251,0)))),$E554,INDEX(RestNSAF!F$2:F$251,MATCH(RestNSA!$C554,RestNSAF!$A$2:$A$251,0))),NA())</f>
        <v>171855.133509726</v>
      </c>
    </row>
    <row r="555" spans="1:10" x14ac:dyDescent="0.25">
      <c r="A555" s="23">
        <f t="shared" si="25"/>
        <v>2</v>
      </c>
      <c r="B555" s="23">
        <f t="shared" si="26"/>
        <v>2038</v>
      </c>
      <c r="C555" s="23">
        <v>554</v>
      </c>
      <c r="D555" s="24">
        <v>50437</v>
      </c>
      <c r="E555" s="25" t="e">
        <f>IF(ISBLANK(table!H555),NA(),table!H555)</f>
        <v>#N/A</v>
      </c>
      <c r="F555" s="26">
        <f>IFERROR(IF(AND(ISERROR($E556),ISERROR(INDEX(RestNSAF!B$2:B$251,MATCH(RestNSA!$C555,RestNSAF!$A$2:$A$251,0)))),$E555,INDEX(RestNSAF!B$2:B$251,MATCH(RestNSA!$C555,RestNSAF!$A$2:$A$251,0))),NA())</f>
        <v>119103.50348087501</v>
      </c>
      <c r="G555" s="25">
        <f>IFERROR(IF(AND(ISERROR($E556),ISERROR(INDEX(RestNSAF!C$2:C$251,MATCH(RestNSA!$C555,RestNSAF!$A$2:$A$251,0)))),$E555,INDEX(RestNSAF!C$2:C$251,MATCH(RestNSA!$C555,RestNSAF!$A$2:$A$251,0))),NA())</f>
        <v>84392.919586432297</v>
      </c>
      <c r="H555" s="25">
        <f>IFERROR(IF(AND(ISERROR($E556),ISERROR(INDEX(RestNSAF!D$2:D$251,MATCH(RestNSA!$C555,RestNSAF!$A$2:$A$251,0)))),$E555,INDEX(RestNSAF!D$2:D$251,MATCH(RestNSA!$C555,RestNSAF!$A$2:$A$251,0))),NA())</f>
        <v>153814.08737531799</v>
      </c>
      <c r="I555" s="25">
        <f>IFERROR(IF(AND(ISERROR($E556),ISERROR(INDEX(RestNSAF!E$2:E$251,MATCH(RestNSA!$C555,RestNSAF!$A$2:$A$251,0)))),$E555,INDEX(RestNSAF!E$2:E$251,MATCH(RestNSA!$C555,RestNSAF!$A$2:$A$251,0))),NA())</f>
        <v>66018.246403019104</v>
      </c>
      <c r="J555" s="25">
        <f>IFERROR(IF(AND(ISERROR($E556),ISERROR(INDEX(RestNSAF!F$2:F$251,MATCH(RestNSA!$C555,RestNSAF!$A$2:$A$251,0)))),$E555,INDEX(RestNSAF!F$2:F$251,MATCH(RestNSA!$C555,RestNSAF!$A$2:$A$251,0))),NA())</f>
        <v>172188.76055873101</v>
      </c>
    </row>
    <row r="556" spans="1:10" x14ac:dyDescent="0.25">
      <c r="A556" s="23">
        <f t="shared" si="25"/>
        <v>3</v>
      </c>
      <c r="B556" s="23">
        <f t="shared" si="26"/>
        <v>2038</v>
      </c>
      <c r="C556" s="23">
        <v>555</v>
      </c>
      <c r="D556" s="24">
        <v>50465</v>
      </c>
      <c r="E556" s="25" t="e">
        <f>IF(ISBLANK(table!H556),NA(),table!H556)</f>
        <v>#N/A</v>
      </c>
      <c r="F556" s="26">
        <f>IFERROR(IF(AND(ISERROR($E557),ISERROR(INDEX(RestNSAF!B$2:B$251,MATCH(RestNSA!$C556,RestNSAF!$A$2:$A$251,0)))),$E556,INDEX(RestNSAF!B$2:B$251,MATCH(RestNSA!$C556,RestNSAF!$A$2:$A$251,0))),NA())</f>
        <v>119290.35741114301</v>
      </c>
      <c r="G556" s="25">
        <f>IFERROR(IF(AND(ISERROR($E557),ISERROR(INDEX(RestNSAF!C$2:C$251,MATCH(RestNSA!$C556,RestNSAF!$A$2:$A$251,0)))),$E556,INDEX(RestNSAF!C$2:C$251,MATCH(RestNSA!$C556,RestNSAF!$A$2:$A$251,0))),NA())</f>
        <v>84484.067783831895</v>
      </c>
      <c r="H556" s="25">
        <f>IFERROR(IF(AND(ISERROR($E557),ISERROR(INDEX(RestNSAF!D$2:D$251,MATCH(RestNSA!$C556,RestNSAF!$A$2:$A$251,0)))),$E556,INDEX(RestNSAF!D$2:D$251,MATCH(RestNSA!$C556,RestNSAF!$A$2:$A$251,0))),NA())</f>
        <v>154096.64703845399</v>
      </c>
      <c r="I556" s="25">
        <f>IFERROR(IF(AND(ISERROR($E557),ISERROR(INDEX(RestNSAF!E$2:E$251,MATCH(RestNSA!$C556,RestNSAF!$A$2:$A$251,0)))),$E556,INDEX(RestNSAF!E$2:E$251,MATCH(RestNSA!$C556,RestNSAF!$A$2:$A$251,0))),NA())</f>
        <v>66058.731045793</v>
      </c>
      <c r="J556" s="25">
        <f>IFERROR(IF(AND(ISERROR($E557),ISERROR(INDEX(RestNSAF!F$2:F$251,MATCH(RestNSA!$C556,RestNSAF!$A$2:$A$251,0)))),$E556,INDEX(RestNSAF!F$2:F$251,MATCH(RestNSA!$C556,RestNSAF!$A$2:$A$251,0))),NA())</f>
        <v>172521.983776493</v>
      </c>
    </row>
    <row r="557" spans="1:10" x14ac:dyDescent="0.25">
      <c r="A557" s="23">
        <f t="shared" si="25"/>
        <v>4</v>
      </c>
      <c r="B557" s="23">
        <f t="shared" si="26"/>
        <v>2038</v>
      </c>
      <c r="C557" s="23">
        <v>556</v>
      </c>
      <c r="D557" s="24">
        <v>50496</v>
      </c>
      <c r="E557" s="25" t="e">
        <f>IF(ISBLANK(table!H557),NA(),table!H557)</f>
        <v>#N/A</v>
      </c>
      <c r="F557" s="26">
        <f>IFERROR(IF(AND(ISERROR($E558),ISERROR(INDEX(RestNSAF!B$2:B$251,MATCH(RestNSA!$C557,RestNSAF!$A$2:$A$251,0)))),$E557,INDEX(RestNSAF!B$2:B$251,MATCH(RestNSA!$C557,RestNSAF!$A$2:$A$251,0))),NA())</f>
        <v>119477.208302994</v>
      </c>
      <c r="G557" s="25">
        <f>IFERROR(IF(AND(ISERROR($E558),ISERROR(INDEX(RestNSAF!C$2:C$251,MATCH(RestNSA!$C557,RestNSAF!$A$2:$A$251,0)))),$E557,INDEX(RestNSAF!C$2:C$251,MATCH(RestNSA!$C557,RestNSAF!$A$2:$A$251,0))),NA())</f>
        <v>84575.475411249397</v>
      </c>
      <c r="H557" s="25">
        <f>IFERROR(IF(AND(ISERROR($E558),ISERROR(INDEX(RestNSAF!D$2:D$251,MATCH(RestNSA!$C557,RestNSAF!$A$2:$A$251,0)))),$E557,INDEX(RestNSAF!D$2:D$251,MATCH(RestNSA!$C557,RestNSAF!$A$2:$A$251,0))),NA())</f>
        <v>154378.94119473899</v>
      </c>
      <c r="I557" s="25">
        <f>IFERROR(IF(AND(ISERROR($E558),ISERROR(INDEX(RestNSAF!E$2:E$251,MATCH(RestNSA!$C557,RestNSAF!$A$2:$A$251,0)))),$E557,INDEX(RestNSAF!E$2:E$251,MATCH(RestNSA!$C557,RestNSAF!$A$2:$A$251,0))),NA())</f>
        <v>66099.614060980806</v>
      </c>
      <c r="J557" s="25">
        <f>IFERROR(IF(AND(ISERROR($E558),ISERROR(INDEX(RestNSAF!F$2:F$251,MATCH(RestNSA!$C557,RestNSAF!$A$2:$A$251,0)))),$E557,INDEX(RestNSAF!F$2:F$251,MATCH(RestNSA!$C557,RestNSAF!$A$2:$A$251,0))),NA())</f>
        <v>172854.802545007</v>
      </c>
    </row>
    <row r="558" spans="1:10" x14ac:dyDescent="0.25">
      <c r="A558" s="23">
        <f t="shared" si="25"/>
        <v>5</v>
      </c>
      <c r="B558" s="23">
        <f t="shared" si="26"/>
        <v>2038</v>
      </c>
      <c r="C558" s="23">
        <v>557</v>
      </c>
      <c r="D558" s="24">
        <v>50526</v>
      </c>
      <c r="E558" s="25" t="e">
        <f>IF(ISBLANK(table!H558),NA(),table!H558)</f>
        <v>#N/A</v>
      </c>
      <c r="F558" s="26">
        <f>IFERROR(IF(AND(ISERROR($E559),ISERROR(INDEX(RestNSAF!B$2:B$251,MATCH(RestNSA!$C558,RestNSAF!$A$2:$A$251,0)))),$E558,INDEX(RestNSAF!B$2:B$251,MATCH(RestNSA!$C558,RestNSAF!$A$2:$A$251,0))),NA())</f>
        <v>119664.063372647</v>
      </c>
      <c r="G558" s="25">
        <f>IFERROR(IF(AND(ISERROR($E559),ISERROR(INDEX(RestNSAF!C$2:C$251,MATCH(RestNSA!$C558,RestNSAF!$A$2:$A$251,0)))),$E558,INDEX(RestNSAF!C$2:C$251,MATCH(RestNSA!$C558,RestNSAF!$A$2:$A$251,0))),NA())</f>
        <v>84667.147496288497</v>
      </c>
      <c r="H558" s="25">
        <f>IFERROR(IF(AND(ISERROR($E559),ISERROR(INDEX(RestNSAF!D$2:D$251,MATCH(RestNSA!$C558,RestNSAF!$A$2:$A$251,0)))),$E558,INDEX(RestNSAF!D$2:D$251,MATCH(RestNSA!$C558,RestNSAF!$A$2:$A$251,0))),NA())</f>
        <v>154660.979249005</v>
      </c>
      <c r="I558" s="25">
        <f>IFERROR(IF(AND(ISERROR($E559),ISERROR(INDEX(RestNSAF!E$2:E$251,MATCH(RestNSA!$C558,RestNSAF!$A$2:$A$251,0)))),$E558,INDEX(RestNSAF!E$2:E$251,MATCH(RestNSA!$C558,RestNSAF!$A$2:$A$251,0))),NA())</f>
        <v>66140.8993176043</v>
      </c>
      <c r="J558" s="25">
        <f>IFERROR(IF(AND(ISERROR($E559),ISERROR(INDEX(RestNSAF!F$2:F$251,MATCH(RestNSA!$C558,RestNSAF!$A$2:$A$251,0)))),$E558,INDEX(RestNSAF!F$2:F$251,MATCH(RestNSA!$C558,RestNSAF!$A$2:$A$251,0))),NA())</f>
        <v>173187.22742768901</v>
      </c>
    </row>
    <row r="559" spans="1:10" x14ac:dyDescent="0.25">
      <c r="A559" s="23">
        <f t="shared" si="25"/>
        <v>6</v>
      </c>
      <c r="B559" s="23">
        <f t="shared" si="26"/>
        <v>2038</v>
      </c>
      <c r="C559" s="23">
        <v>558</v>
      </c>
      <c r="D559" s="24">
        <v>50557</v>
      </c>
      <c r="E559" s="25" t="e">
        <f>IF(ISBLANK(table!H559),NA(),table!H559)</f>
        <v>#N/A</v>
      </c>
      <c r="F559" s="26">
        <f>IFERROR(IF(AND(ISERROR($E560),ISERROR(INDEX(RestNSAF!B$2:B$251,MATCH(RestNSA!$C559,RestNSAF!$A$2:$A$251,0)))),$E559,INDEX(RestNSAF!B$2:B$251,MATCH(RestNSA!$C559,RestNSAF!$A$2:$A$251,0))),NA())</f>
        <v>119850.914349641</v>
      </c>
      <c r="G559" s="25">
        <f>IFERROR(IF(AND(ISERROR($E560),ISERROR(INDEX(RestNSAF!C$2:C$251,MATCH(RestNSA!$C559,RestNSAF!$A$2:$A$251,0)))),$E559,INDEX(RestNSAF!C$2:C$251,MATCH(RestNSA!$C559,RestNSAF!$A$2:$A$251,0))),NA())</f>
        <v>84759.073654119697</v>
      </c>
      <c r="H559" s="25">
        <f>IFERROR(IF(AND(ISERROR($E560),ISERROR(INDEX(RestNSAF!D$2:D$251,MATCH(RestNSA!$C559,RestNSAF!$A$2:$A$251,0)))),$E559,INDEX(RestNSAF!D$2:D$251,MATCH(RestNSA!$C559,RestNSAF!$A$2:$A$251,0))),NA())</f>
        <v>154942.75504516199</v>
      </c>
      <c r="I559" s="25">
        <f>IFERROR(IF(AND(ISERROR($E560),ISERROR(INDEX(RestNSAF!E$2:E$251,MATCH(RestNSA!$C559,RestNSAF!$A$2:$A$251,0)))),$E559,INDEX(RestNSAF!E$2:E$251,MATCH(RestNSA!$C559,RestNSAF!$A$2:$A$251,0))),NA())</f>
        <v>66182.575311554203</v>
      </c>
      <c r="J559" s="25">
        <f>IFERROR(IF(AND(ISERROR($E560),ISERROR(INDEX(RestNSAF!F$2:F$251,MATCH(RestNSA!$C559,RestNSAF!$A$2:$A$251,0)))),$E559,INDEX(RestNSAF!F$2:F$251,MATCH(RestNSA!$C559,RestNSAF!$A$2:$A$251,0))),NA())</f>
        <v>173519.25338772699</v>
      </c>
    </row>
    <row r="560" spans="1:10" x14ac:dyDescent="0.25">
      <c r="A560" s="23">
        <f t="shared" si="25"/>
        <v>7</v>
      </c>
      <c r="B560" s="23">
        <f t="shared" si="26"/>
        <v>2038</v>
      </c>
      <c r="C560" s="23">
        <v>559</v>
      </c>
      <c r="D560" s="24">
        <v>50587</v>
      </c>
      <c r="E560" s="25" t="e">
        <f>IF(ISBLANK(table!H560),NA(),table!H560)</f>
        <v>#N/A</v>
      </c>
      <c r="F560" s="26">
        <f>IFERROR(IF(AND(ISERROR($E561),ISERROR(INDEX(RestNSAF!B$2:B$251,MATCH(RestNSA!$C560,RestNSAF!$A$2:$A$251,0)))),$E560,INDEX(RestNSAF!B$2:B$251,MATCH(RestNSA!$C560,RestNSAF!$A$2:$A$251,0))),NA())</f>
        <v>120037.76831519901</v>
      </c>
      <c r="G560" s="25">
        <f>IFERROR(IF(AND(ISERROR($E561),ISERROR(INDEX(RestNSAF!C$2:C$251,MATCH(RestNSA!$C560,RestNSAF!$A$2:$A$251,0)))),$E560,INDEX(RestNSAF!C$2:C$251,MATCH(RestNSA!$C560,RestNSAF!$A$2:$A$251,0))),NA())</f>
        <v>84851.258905685798</v>
      </c>
      <c r="H560" s="25">
        <f>IFERROR(IF(AND(ISERROR($E561),ISERROR(INDEX(RestNSAF!D$2:D$251,MATCH(RestNSA!$C560,RestNSAF!$A$2:$A$251,0)))),$E560,INDEX(RestNSAF!D$2:D$251,MATCH(RestNSA!$C560,RestNSAF!$A$2:$A$251,0))),NA())</f>
        <v>155224.277724713</v>
      </c>
      <c r="I560" s="25">
        <f>IFERROR(IF(AND(ISERROR($E561),ISERROR(INDEX(RestNSAF!E$2:E$251,MATCH(RestNSA!$C560,RestNSAF!$A$2:$A$251,0)))),$E560,INDEX(RestNSAF!E$2:E$251,MATCH(RestNSA!$C560,RestNSAF!$A$2:$A$251,0))),NA())</f>
        <v>66224.645973126695</v>
      </c>
      <c r="J560" s="25">
        <f>IFERROR(IF(AND(ISERROR($E561),ISERROR(INDEX(RestNSAF!F$2:F$251,MATCH(RestNSA!$C560,RestNSAF!$A$2:$A$251,0)))),$E560,INDEX(RestNSAF!F$2:F$251,MATCH(RestNSA!$C560,RestNSAF!$A$2:$A$251,0))),NA())</f>
        <v>173850.89065727199</v>
      </c>
    </row>
    <row r="561" spans="1:10" x14ac:dyDescent="0.25">
      <c r="A561" s="23">
        <f t="shared" si="25"/>
        <v>8</v>
      </c>
      <c r="B561" s="23">
        <f t="shared" si="26"/>
        <v>2038</v>
      </c>
      <c r="C561" s="23">
        <v>560</v>
      </c>
      <c r="D561" s="24">
        <v>50618</v>
      </c>
      <c r="E561" s="25" t="e">
        <f>IF(ISBLANK(table!H561),NA(),table!H561)</f>
        <v>#N/A</v>
      </c>
      <c r="F561" s="26">
        <f>IFERROR(IF(AND(ISERROR($E562),ISERROR(INDEX(RestNSAF!B$2:B$251,MATCH(RestNSA!$C561,RestNSAF!$A$2:$A$251,0)))),$E561,INDEX(RestNSAF!B$2:B$251,MATCH(RestNSA!$C561,RestNSAF!$A$2:$A$251,0))),NA())</f>
        <v>120224.620983696</v>
      </c>
      <c r="G561" s="25">
        <f>IFERROR(IF(AND(ISERROR($E562),ISERROR(INDEX(RestNSAF!C$2:C$251,MATCH(RestNSA!$C561,RestNSAF!$A$2:$A$251,0)))),$E561,INDEX(RestNSAF!C$2:C$251,MATCH(RestNSA!$C561,RestNSAF!$A$2:$A$251,0))),NA())</f>
        <v>84943.696854323003</v>
      </c>
      <c r="H561" s="25">
        <f>IFERROR(IF(AND(ISERROR($E562),ISERROR(INDEX(RestNSAF!D$2:D$251,MATCH(RestNSA!$C561,RestNSAF!$A$2:$A$251,0)))),$E561,INDEX(RestNSAF!D$2:D$251,MATCH(RestNSA!$C561,RestNSAF!$A$2:$A$251,0))),NA())</f>
        <v>155505.54511306799</v>
      </c>
      <c r="I561" s="25">
        <f>IFERROR(IF(AND(ISERROR($E562),ISERROR(INDEX(RestNSAF!E$2:E$251,MATCH(RestNSA!$C561,RestNSAF!$A$2:$A$251,0)))),$E561,INDEX(RestNSAF!E$2:E$251,MATCH(RestNSA!$C561,RestNSAF!$A$2:$A$251,0))),NA())</f>
        <v>66267.103788142806</v>
      </c>
      <c r="J561" s="25">
        <f>IFERROR(IF(AND(ISERROR($E562),ISERROR(INDEX(RestNSAF!F$2:F$251,MATCH(RestNSA!$C561,RestNSAF!$A$2:$A$251,0)))),$E561,INDEX(RestNSAF!F$2:F$251,MATCH(RestNSA!$C561,RestNSAF!$A$2:$A$251,0))),NA())</f>
        <v>174182.138179248</v>
      </c>
    </row>
    <row r="562" spans="1:10" x14ac:dyDescent="0.25">
      <c r="A562" s="23">
        <f t="shared" si="25"/>
        <v>9</v>
      </c>
      <c r="B562" s="23">
        <f t="shared" si="26"/>
        <v>2038</v>
      </c>
      <c r="C562" s="23">
        <v>561</v>
      </c>
      <c r="D562" s="24">
        <v>50649</v>
      </c>
      <c r="E562" s="25" t="e">
        <f>IF(ISBLANK(table!H562),NA(),table!H562)</f>
        <v>#N/A</v>
      </c>
      <c r="F562" s="26">
        <f>IFERROR(IF(AND(ISERROR($E563),ISERROR(INDEX(RestNSAF!B$2:B$251,MATCH(RestNSA!$C562,RestNSAF!$A$2:$A$251,0)))),$E562,INDEX(RestNSAF!B$2:B$251,MATCH(RestNSA!$C562,RestNSAF!$A$2:$A$251,0))),NA())</f>
        <v>120411.473185087</v>
      </c>
      <c r="G562" s="25">
        <f>IFERROR(IF(AND(ISERROR($E563),ISERROR(INDEX(RestNSAF!C$2:C$251,MATCH(RestNSA!$C562,RestNSAF!$A$2:$A$251,0)))),$E562,INDEX(RestNSAF!C$2:C$251,MATCH(RestNSA!$C562,RestNSAF!$A$2:$A$251,0))),NA())</f>
        <v>85036.386350427303</v>
      </c>
      <c r="H562" s="25">
        <f>IFERROR(IF(AND(ISERROR($E563),ISERROR(INDEX(RestNSAF!D$2:D$251,MATCH(RestNSA!$C562,RestNSAF!$A$2:$A$251,0)))),$E562,INDEX(RestNSAF!D$2:D$251,MATCH(RestNSA!$C562,RestNSAF!$A$2:$A$251,0))),NA())</f>
        <v>155786.560019747</v>
      </c>
      <c r="I562" s="25">
        <f>IFERROR(IF(AND(ISERROR($E563),ISERROR(INDEX(RestNSAF!E$2:E$251,MATCH(RestNSA!$C562,RestNSAF!$A$2:$A$251,0)))),$E562,INDEX(RestNSAF!E$2:E$251,MATCH(RestNSA!$C562,RestNSAF!$A$2:$A$251,0))),NA())</f>
        <v>66309.946559081407</v>
      </c>
      <c r="J562" s="25">
        <f>IFERROR(IF(AND(ISERROR($E563),ISERROR(INDEX(RestNSAF!F$2:F$251,MATCH(RestNSA!$C562,RestNSAF!$A$2:$A$251,0)))),$E562,INDEX(RestNSAF!F$2:F$251,MATCH(RestNSA!$C562,RestNSAF!$A$2:$A$251,0))),NA())</f>
        <v>174512.999811093</v>
      </c>
    </row>
    <row r="563" spans="1:10" x14ac:dyDescent="0.25">
      <c r="A563" s="23">
        <f t="shared" si="25"/>
        <v>10</v>
      </c>
      <c r="B563" s="23">
        <f t="shared" si="26"/>
        <v>2038</v>
      </c>
      <c r="C563" s="23">
        <v>562</v>
      </c>
      <c r="D563" s="24">
        <v>50679</v>
      </c>
      <c r="E563" s="25" t="e">
        <f>IF(ISBLANK(table!H563),NA(),table!H563)</f>
        <v>#N/A</v>
      </c>
      <c r="F563" s="26">
        <f>IFERROR(IF(AND(ISERROR($E564),ISERROR(INDEX(RestNSAF!B$2:B$251,MATCH(RestNSA!$C563,RestNSAF!$A$2:$A$251,0)))),$E563,INDEX(RestNSAF!B$2:B$251,MATCH(RestNSA!$C563,RestNSAF!$A$2:$A$251,0))),NA())</f>
        <v>120598.327234746</v>
      </c>
      <c r="G563" s="25">
        <f>IFERROR(IF(AND(ISERROR($E564),ISERROR(INDEX(RestNSAF!C$2:C$251,MATCH(RestNSA!$C563,RestNSAF!$A$2:$A$251,0)))),$E563,INDEX(RestNSAF!C$2:C$251,MATCH(RestNSA!$C563,RestNSAF!$A$2:$A$251,0))),NA())</f>
        <v>85129.327657746398</v>
      </c>
      <c r="H563" s="25">
        <f>IFERROR(IF(AND(ISERROR($E564),ISERROR(INDEX(RestNSAF!D$2:D$251,MATCH(RestNSA!$C563,RestNSAF!$A$2:$A$251,0)))),$E563,INDEX(RestNSAF!D$2:D$251,MATCH(RestNSA!$C563,RestNSAF!$A$2:$A$251,0))),NA())</f>
        <v>156067.326811746</v>
      </c>
      <c r="I563" s="25">
        <f>IFERROR(IF(AND(ISERROR($E564),ISERROR(INDEX(RestNSAF!E$2:E$251,MATCH(RestNSA!$C563,RestNSAF!$A$2:$A$251,0)))),$E563,INDEX(RestNSAF!E$2:E$251,MATCH(RestNSA!$C563,RestNSAF!$A$2:$A$251,0))),NA())</f>
        <v>66353.173463626605</v>
      </c>
      <c r="J563" s="25">
        <f>IFERROR(IF(AND(ISERROR($E564),ISERROR(INDEX(RestNSAF!F$2:F$251,MATCH(RestNSA!$C563,RestNSAF!$A$2:$A$251,0)))),$E563,INDEX(RestNSAF!F$2:F$251,MATCH(RestNSA!$C563,RestNSAF!$A$2:$A$251,0))),NA())</f>
        <v>174843.481005865</v>
      </c>
    </row>
    <row r="564" spans="1:10" x14ac:dyDescent="0.25">
      <c r="A564" s="23">
        <f t="shared" si="25"/>
        <v>11</v>
      </c>
      <c r="B564" s="23">
        <f t="shared" si="26"/>
        <v>2038</v>
      </c>
      <c r="C564" s="23">
        <v>563</v>
      </c>
      <c r="D564" s="24">
        <v>50710</v>
      </c>
      <c r="E564" s="25" t="e">
        <f>IF(ISBLANK(table!H564),NA(),table!H564)</f>
        <v>#N/A</v>
      </c>
      <c r="F564" s="26">
        <f>IFERROR(IF(AND(ISERROR($E565),ISERROR(INDEX(RestNSAF!B$2:B$251,MATCH(RestNSA!$C564,RestNSAF!$A$2:$A$251,0)))),$E564,INDEX(RestNSAF!B$2:B$251,MATCH(RestNSA!$C564,RestNSAF!$A$2:$A$251,0))),NA())</f>
        <v>120785.17872858301</v>
      </c>
      <c r="G564" s="25">
        <f>IFERROR(IF(AND(ISERROR($E565),ISERROR(INDEX(RestNSAF!C$2:C$251,MATCH(RestNSA!$C564,RestNSAF!$A$2:$A$251,0)))),$E564,INDEX(RestNSAF!C$2:C$251,MATCH(RestNSA!$C564,RestNSAF!$A$2:$A$251,0))),NA())</f>
        <v>85222.514417035694</v>
      </c>
      <c r="H564" s="25">
        <f>IFERROR(IF(AND(ISERROR($E565),ISERROR(INDEX(RestNSAF!D$2:D$251,MATCH(RestNSA!$C564,RestNSAF!$A$2:$A$251,0)))),$E564,INDEX(RestNSAF!D$2:D$251,MATCH(RestNSA!$C564,RestNSAF!$A$2:$A$251,0))),NA())</f>
        <v>156347.84304013001</v>
      </c>
      <c r="I564" s="25">
        <f>IFERROR(IF(AND(ISERROR($E565),ISERROR(INDEX(RestNSAF!E$2:E$251,MATCH(RestNSA!$C564,RestNSAF!$A$2:$A$251,0)))),$E564,INDEX(RestNSAF!E$2:E$251,MATCH(RestNSA!$C564,RestNSAF!$A$2:$A$251,0))),NA())</f>
        <v>66396.777107536604</v>
      </c>
      <c r="J564" s="25">
        <f>IFERROR(IF(AND(ISERROR($E565),ISERROR(INDEX(RestNSAF!F$2:F$251,MATCH(RestNSA!$C564,RestNSAF!$A$2:$A$251,0)))),$E564,INDEX(RestNSAF!F$2:F$251,MATCH(RestNSA!$C564,RestNSAF!$A$2:$A$251,0))),NA())</f>
        <v>175173.58034962899</v>
      </c>
    </row>
    <row r="565" spans="1:10" x14ac:dyDescent="0.25">
      <c r="A565" s="23">
        <f t="shared" si="25"/>
        <v>12</v>
      </c>
      <c r="B565" s="23">
        <f t="shared" si="26"/>
        <v>2038</v>
      </c>
      <c r="C565" s="23">
        <v>564</v>
      </c>
      <c r="D565" s="24">
        <v>50740</v>
      </c>
      <c r="E565" s="25" t="e">
        <f>IF(ISBLANK(table!H565),NA(),table!H565)</f>
        <v>#N/A</v>
      </c>
      <c r="F565" s="26">
        <f>IFERROR(IF(AND(ISERROR($E566),ISERROR(INDEX(RestNSAF!B$2:B$251,MATCH(RestNSA!$C565,RestNSAF!$A$2:$A$251,0)))),$E565,INDEX(RestNSAF!B$2:B$251,MATCH(RestNSA!$C565,RestNSAF!$A$2:$A$251,0))),NA())</f>
        <v>120972.03273509401</v>
      </c>
      <c r="G565" s="25">
        <f>IFERROR(IF(AND(ISERROR($E566),ISERROR(INDEX(RestNSAF!C$2:C$251,MATCH(RestNSA!$C565,RestNSAF!$A$2:$A$251,0)))),$E565,INDEX(RestNSAF!C$2:C$251,MATCH(RestNSA!$C565,RestNSAF!$A$2:$A$251,0))),NA())</f>
        <v>85315.949739885997</v>
      </c>
      <c r="H565" s="25">
        <f>IFERROR(IF(AND(ISERROR($E566),ISERROR(INDEX(RestNSAF!D$2:D$251,MATCH(RestNSA!$C565,RestNSAF!$A$2:$A$251,0)))),$E565,INDEX(RestNSAF!D$2:D$251,MATCH(RestNSA!$C565,RestNSAF!$A$2:$A$251,0))),NA())</f>
        <v>156628.11573030299</v>
      </c>
      <c r="I565" s="25">
        <f>IFERROR(IF(AND(ISERROR($E566),ISERROR(INDEX(RestNSAF!E$2:E$251,MATCH(RestNSA!$C565,RestNSAF!$A$2:$A$251,0)))),$E565,INDEX(RestNSAF!E$2:E$251,MATCH(RestNSA!$C565,RestNSAF!$A$2:$A$251,0))),NA())</f>
        <v>66440.759566478795</v>
      </c>
      <c r="J565" s="25">
        <f>IFERROR(IF(AND(ISERROR($E566),ISERROR(INDEX(RestNSAF!F$2:F$251,MATCH(RestNSA!$C565,RestNSAF!$A$2:$A$251,0)))),$E565,INDEX(RestNSAF!F$2:F$251,MATCH(RestNSA!$C565,RestNSAF!$A$2:$A$251,0))),NA())</f>
        <v>175503.30590370999</v>
      </c>
    </row>
    <row r="566" spans="1:10" x14ac:dyDescent="0.25">
      <c r="A566" s="23">
        <f t="shared" ref="A566:A601" si="27">MONTH(D566)</f>
        <v>1</v>
      </c>
      <c r="B566" s="23">
        <f t="shared" ref="B566:B601" si="28">YEAR(D566)</f>
        <v>2039</v>
      </c>
      <c r="C566" s="23">
        <v>565</v>
      </c>
      <c r="D566" s="24">
        <v>50771</v>
      </c>
      <c r="E566" s="25" t="e">
        <f>IF(ISBLANK(table!H566),NA(),table!H566)</f>
        <v>#N/A</v>
      </c>
      <c r="F566" s="26">
        <f>IFERROR(IF(AND(ISERROR($E567),ISERROR(INDEX(RestNSAF!B$2:B$251,MATCH(RestNSA!$C566,RestNSAF!$A$2:$A$251,0)))),$E566,INDEX(RestNSAF!B$2:B$251,MATCH(RestNSA!$C566,RestNSAF!$A$2:$A$251,0))),NA())</f>
        <v>121158.884899032</v>
      </c>
      <c r="G566" s="25">
        <f>IFERROR(IF(AND(ISERROR($E567),ISERROR(INDEX(RestNSAF!C$2:C$251,MATCH(RestNSA!$C566,RestNSAF!$A$2:$A$251,0)))),$E566,INDEX(RestNSAF!C$2:C$251,MATCH(RestNSA!$C566,RestNSAF!$A$2:$A$251,0))),NA())</f>
        <v>85409.627324778005</v>
      </c>
      <c r="H566" s="25">
        <f>IFERROR(IF(AND(ISERROR($E567),ISERROR(INDEX(RestNSAF!D$2:D$251,MATCH(RestNSA!$C566,RestNSAF!$A$2:$A$251,0)))),$E566,INDEX(RestNSAF!D$2:D$251,MATCH(RestNSA!$C566,RestNSAF!$A$2:$A$251,0))),NA())</f>
        <v>156908.14247328701</v>
      </c>
      <c r="I566" s="25">
        <f>IFERROR(IF(AND(ISERROR($E567),ISERROR(INDEX(RestNSAF!E$2:E$251,MATCH(RestNSA!$C566,RestNSAF!$A$2:$A$251,0)))),$E566,INDEX(RestNSAF!E$2:E$251,MATCH(RestNSA!$C566,RestNSAF!$A$2:$A$251,0))),NA())</f>
        <v>66485.113508640599</v>
      </c>
      <c r="J566" s="25">
        <f>IFERROR(IF(AND(ISERROR($E567),ISERROR(INDEX(RestNSAF!F$2:F$251,MATCH(RestNSA!$C566,RestNSAF!$A$2:$A$251,0)))),$E566,INDEX(RestNSAF!F$2:F$251,MATCH(RestNSA!$C566,RestNSAF!$A$2:$A$251,0))),NA())</f>
        <v>175832.65628942399</v>
      </c>
    </row>
    <row r="567" spans="1:10" x14ac:dyDescent="0.25">
      <c r="A567" s="23">
        <f t="shared" si="27"/>
        <v>2</v>
      </c>
      <c r="B567" s="23">
        <f t="shared" si="28"/>
        <v>2039</v>
      </c>
      <c r="C567" s="23">
        <v>566</v>
      </c>
      <c r="D567" s="24">
        <v>50802</v>
      </c>
      <c r="E567" s="25" t="e">
        <f>IF(ISBLANK(table!H567),NA(),table!H567)</f>
        <v>#N/A</v>
      </c>
      <c r="F567" s="26">
        <f>IFERROR(IF(AND(ISERROR($E568),ISERROR(INDEX(RestNSAF!B$2:B$251,MATCH(RestNSA!$C567,RestNSAF!$A$2:$A$251,0)))),$E567,INDEX(RestNSAF!B$2:B$251,MATCH(RestNSA!$C567,RestNSAF!$A$2:$A$251,0))),NA())</f>
        <v>121345.73787168501</v>
      </c>
      <c r="G567" s="25">
        <f>IFERROR(IF(AND(ISERROR($E568),ISERROR(INDEX(RestNSAF!C$2:C$251,MATCH(RestNSA!$C567,RestNSAF!$A$2:$A$251,0)))),$E567,INDEX(RestNSAF!C$2:C$251,MATCH(RestNSA!$C567,RestNSAF!$A$2:$A$251,0))),NA())</f>
        <v>85503.547949007407</v>
      </c>
      <c r="H567" s="25">
        <f>IFERROR(IF(AND(ISERROR($E568),ISERROR(INDEX(RestNSAF!D$2:D$251,MATCH(RestNSA!$C567,RestNSAF!$A$2:$A$251,0)))),$E567,INDEX(RestNSAF!D$2:D$251,MATCH(RestNSA!$C567,RestNSAF!$A$2:$A$251,0))),NA())</f>
        <v>157187.92779436201</v>
      </c>
      <c r="I567" s="25">
        <f>IFERROR(IF(AND(ISERROR($E568),ISERROR(INDEX(RestNSAF!E$2:E$251,MATCH(RestNSA!$C567,RestNSAF!$A$2:$A$251,0)))),$E567,INDEX(RestNSAF!E$2:E$251,MATCH(RestNSA!$C567,RestNSAF!$A$2:$A$251,0))),NA())</f>
        <v>66529.838719285603</v>
      </c>
      <c r="J567" s="25">
        <f>IFERROR(IF(AND(ISERROR($E568),ISERROR(INDEX(RestNSAF!F$2:F$251,MATCH(RestNSA!$C567,RestNSAF!$A$2:$A$251,0)))),$E567,INDEX(RestNSAF!F$2:F$251,MATCH(RestNSA!$C567,RestNSAF!$A$2:$A$251,0))),NA())</f>
        <v>176161.63702408399</v>
      </c>
    </row>
    <row r="568" spans="1:10" x14ac:dyDescent="0.25">
      <c r="A568" s="23">
        <f t="shared" si="27"/>
        <v>3</v>
      </c>
      <c r="B568" s="23">
        <f t="shared" si="28"/>
        <v>2039</v>
      </c>
      <c r="C568" s="23">
        <v>567</v>
      </c>
      <c r="D568" s="24">
        <v>50830</v>
      </c>
      <c r="E568" s="25" t="e">
        <f>IF(ISBLANK(table!H568),NA(),table!H568)</f>
        <v>#N/A</v>
      </c>
      <c r="F568" s="26">
        <f>IFERROR(IF(AND(ISERROR($E569),ISERROR(INDEX(RestNSAF!B$2:B$251,MATCH(RestNSA!$C568,RestNSAF!$A$2:$A$251,0)))),$E568,INDEX(RestNSAF!B$2:B$251,MATCH(RestNSA!$C568,RestNSAF!$A$2:$A$251,0))),NA())</f>
        <v>121532.59111791399</v>
      </c>
      <c r="G568" s="25">
        <f>IFERROR(IF(AND(ISERROR($E569),ISERROR(INDEX(RestNSAF!C$2:C$251,MATCH(RestNSA!$C568,RestNSAF!$A$2:$A$251,0)))),$E568,INDEX(RestNSAF!C$2:C$251,MATCH(RestNSA!$C568,RestNSAF!$A$2:$A$251,0))),NA())</f>
        <v>85597.709165437394</v>
      </c>
      <c r="H568" s="25">
        <f>IFERROR(IF(AND(ISERROR($E569),ISERROR(INDEX(RestNSAF!D$2:D$251,MATCH(RestNSA!$C568,RestNSAF!$A$2:$A$251,0)))),$E568,INDEX(RestNSAF!D$2:D$251,MATCH(RestNSA!$C568,RestNSAF!$A$2:$A$251,0))),NA())</f>
        <v>157467.47307039</v>
      </c>
      <c r="I568" s="25">
        <f>IFERROR(IF(AND(ISERROR($E569),ISERROR(INDEX(RestNSAF!E$2:E$251,MATCH(RestNSA!$C568,RestNSAF!$A$2:$A$251,0)))),$E568,INDEX(RestNSAF!E$2:E$251,MATCH(RestNSA!$C568,RestNSAF!$A$2:$A$251,0))),NA())</f>
        <v>66574.931739126405</v>
      </c>
      <c r="J568" s="25">
        <f>IFERROR(IF(AND(ISERROR($E569),ISERROR(INDEX(RestNSAF!F$2:F$251,MATCH(RestNSA!$C568,RestNSAF!$A$2:$A$251,0)))),$E568,INDEX(RestNSAF!F$2:F$251,MATCH(RestNSA!$C568,RestNSAF!$A$2:$A$251,0))),NA())</f>
        <v>176490.25049670099</v>
      </c>
    </row>
    <row r="569" spans="1:10" x14ac:dyDescent="0.25">
      <c r="A569" s="23">
        <f t="shared" si="27"/>
        <v>4</v>
      </c>
      <c r="B569" s="23">
        <f t="shared" si="28"/>
        <v>2039</v>
      </c>
      <c r="C569" s="23">
        <v>568</v>
      </c>
      <c r="D569" s="24">
        <v>50861</v>
      </c>
      <c r="E569" s="25" t="e">
        <f>IF(ISBLANK(table!H569),NA(),table!H569)</f>
        <v>#N/A</v>
      </c>
      <c r="F569" s="26">
        <f>IFERROR(IF(AND(ISERROR($E570),ISERROR(INDEX(RestNSAF!B$2:B$251,MATCH(RestNSA!$C569,RestNSAF!$A$2:$A$251,0)))),$E569,INDEX(RestNSAF!B$2:B$251,MATCH(RestNSA!$C569,RestNSAF!$A$2:$A$251,0))),NA())</f>
        <v>121719.443239969</v>
      </c>
      <c r="G569" s="25">
        <f>IFERROR(IF(AND(ISERROR($E570),ISERROR(INDEX(RestNSAF!C$2:C$251,MATCH(RestNSA!$C569,RestNSAF!$A$2:$A$251,0)))),$E569,INDEX(RestNSAF!C$2:C$251,MATCH(RestNSA!$C569,RestNSAF!$A$2:$A$251,0))),NA())</f>
        <v>85692.107748377894</v>
      </c>
      <c r="H569" s="25">
        <f>IFERROR(IF(AND(ISERROR($E570),ISERROR(INDEX(RestNSAF!D$2:D$251,MATCH(RestNSA!$C569,RestNSAF!$A$2:$A$251,0)))),$E569,INDEX(RestNSAF!D$2:D$251,MATCH(RestNSA!$C569,RestNSAF!$A$2:$A$251,0))),NA())</f>
        <v>157746.778731561</v>
      </c>
      <c r="I569" s="25">
        <f>IFERROR(IF(AND(ISERROR($E570),ISERROR(INDEX(RestNSAF!E$2:E$251,MATCH(RestNSA!$C569,RestNSAF!$A$2:$A$251,0)))),$E569,INDEX(RestNSAF!E$2:E$251,MATCH(RestNSA!$C569,RestNSAF!$A$2:$A$251,0))),NA())</f>
        <v>66620.388374819304</v>
      </c>
      <c r="J569" s="25">
        <f>IFERROR(IF(AND(ISERROR($E570),ISERROR(INDEX(RestNSAF!F$2:F$251,MATCH(RestNSA!$C569,RestNSAF!$A$2:$A$251,0)))),$E569,INDEX(RestNSAF!F$2:F$251,MATCH(RestNSA!$C569,RestNSAF!$A$2:$A$251,0))),NA())</f>
        <v>176818.49810511901</v>
      </c>
    </row>
    <row r="570" spans="1:10" x14ac:dyDescent="0.25">
      <c r="A570" s="23">
        <f t="shared" si="27"/>
        <v>5</v>
      </c>
      <c r="B570" s="23">
        <f t="shared" si="28"/>
        <v>2039</v>
      </c>
      <c r="C570" s="23">
        <v>569</v>
      </c>
      <c r="D570" s="24">
        <v>50891</v>
      </c>
      <c r="E570" s="25" t="e">
        <f>IF(ISBLANK(table!H570),NA(),table!H570)</f>
        <v>#N/A</v>
      </c>
      <c r="F570" s="26">
        <f>IFERROR(IF(AND(ISERROR($E571),ISERROR(INDEX(RestNSAF!B$2:B$251,MATCH(RestNSA!$C570,RestNSAF!$A$2:$A$251,0)))),$E570,INDEX(RestNSAF!B$2:B$251,MATCH(RestNSA!$C570,RestNSAF!$A$2:$A$251,0))),NA())</f>
        <v>121906.296925502</v>
      </c>
      <c r="G570" s="25">
        <f>IFERROR(IF(AND(ISERROR($E571),ISERROR(INDEX(RestNSAF!C$2:C$251,MATCH(RestNSA!$C570,RestNSAF!$A$2:$A$251,0)))),$E570,INDEX(RestNSAF!C$2:C$251,MATCH(RestNSA!$C570,RestNSAF!$A$2:$A$251,0))),NA())</f>
        <v>85786.744538792904</v>
      </c>
      <c r="H570" s="25">
        <f>IFERROR(IF(AND(ISERROR($E571),ISERROR(INDEX(RestNSAF!D$2:D$251,MATCH(RestNSA!$C570,RestNSAF!$A$2:$A$251,0)))),$E570,INDEX(RestNSAF!D$2:D$251,MATCH(RestNSA!$C570,RestNSAF!$A$2:$A$251,0))),NA())</f>
        <v>158025.849312212</v>
      </c>
      <c r="I570" s="25">
        <f>IFERROR(IF(AND(ISERROR($E571),ISERROR(INDEX(RestNSAF!E$2:E$251,MATCH(RestNSA!$C570,RestNSAF!$A$2:$A$251,0)))),$E570,INDEX(RestNSAF!E$2:E$251,MATCH(RestNSA!$C570,RestNSAF!$A$2:$A$251,0))),NA())</f>
        <v>66666.208489751894</v>
      </c>
      <c r="J570" s="25">
        <f>IFERROR(IF(AND(ISERROR($E571),ISERROR(INDEX(RestNSAF!F$2:F$251,MATCH(RestNSA!$C570,RestNSAF!$A$2:$A$251,0)))),$E570,INDEX(RestNSAF!F$2:F$251,MATCH(RestNSA!$C570,RestNSAF!$A$2:$A$251,0))),NA())</f>
        <v>177146.38536125299</v>
      </c>
    </row>
    <row r="571" spans="1:10" x14ac:dyDescent="0.25">
      <c r="A571" s="23">
        <f t="shared" si="27"/>
        <v>6</v>
      </c>
      <c r="B571" s="23">
        <f t="shared" si="28"/>
        <v>2039</v>
      </c>
      <c r="C571" s="23">
        <v>570</v>
      </c>
      <c r="D571" s="24">
        <v>50922</v>
      </c>
      <c r="E571" s="25" t="e">
        <f>IF(ISBLANK(table!H571),NA(),table!H571)</f>
        <v>#N/A</v>
      </c>
      <c r="F571" s="26">
        <f>IFERROR(IF(AND(ISERROR($E572),ISERROR(INDEX(RestNSAF!B$2:B$251,MATCH(RestNSA!$C571,RestNSAF!$A$2:$A$251,0)))),$E571,INDEX(RestNSAF!B$2:B$251,MATCH(RestNSA!$C571,RestNSAF!$A$2:$A$251,0))),NA())</f>
        <v>122093.14906845499</v>
      </c>
      <c r="G571" s="25">
        <f>IFERROR(IF(AND(ISERROR($E572),ISERROR(INDEX(RestNSAF!C$2:C$251,MATCH(RestNSA!$C571,RestNSAF!$A$2:$A$251,0)))),$E571,INDEX(RestNSAF!C$2:C$251,MATCH(RestNSA!$C571,RestNSAF!$A$2:$A$251,0))),NA())</f>
        <v>85881.614624337497</v>
      </c>
      <c r="H571" s="25">
        <f>IFERROR(IF(AND(ISERROR($E572),ISERROR(INDEX(RestNSAF!D$2:D$251,MATCH(RestNSA!$C571,RestNSAF!$A$2:$A$251,0)))),$E571,INDEX(RestNSAF!D$2:D$251,MATCH(RestNSA!$C571,RestNSAF!$A$2:$A$251,0))),NA())</f>
        <v>158304.683512572</v>
      </c>
      <c r="I571" s="25">
        <f>IFERROR(IF(AND(ISERROR($E572),ISERROR(INDEX(RestNSAF!E$2:E$251,MATCH(RestNSA!$C571,RestNSAF!$A$2:$A$251,0)))),$E571,INDEX(RestNSAF!E$2:E$251,MATCH(RestNSA!$C571,RestNSAF!$A$2:$A$251,0))),NA())</f>
        <v>66712.386215388397</v>
      </c>
      <c r="J571" s="25">
        <f>IFERROR(IF(AND(ISERROR($E572),ISERROR(INDEX(RestNSAF!F$2:F$251,MATCH(RestNSA!$C571,RestNSAF!$A$2:$A$251,0)))),$E571,INDEX(RestNSAF!F$2:F$251,MATCH(RestNSA!$C571,RestNSAF!$A$2:$A$251,0))),NA())</f>
        <v>177473.91192152101</v>
      </c>
    </row>
    <row r="572" spans="1:10" x14ac:dyDescent="0.25">
      <c r="A572" s="23">
        <f t="shared" si="27"/>
        <v>7</v>
      </c>
      <c r="B572" s="23">
        <f t="shared" si="28"/>
        <v>2039</v>
      </c>
      <c r="C572" s="23">
        <v>571</v>
      </c>
      <c r="D572" s="24">
        <v>50952</v>
      </c>
      <c r="E572" s="25" t="e">
        <f>IF(ISBLANK(table!H572),NA(),table!H572)</f>
        <v>#N/A</v>
      </c>
      <c r="F572" s="26">
        <f>IFERROR(IF(AND(ISERROR($E573),ISERROR(INDEX(RestNSAF!B$2:B$251,MATCH(RestNSA!$C572,RestNSAF!$A$2:$A$251,0)))),$E572,INDEX(RestNSAF!B$2:B$251,MATCH(RestNSA!$C572,RestNSAF!$A$2:$A$251,0))),NA())</f>
        <v>122280.00234735099</v>
      </c>
      <c r="G572" s="25">
        <f>IFERROR(IF(AND(ISERROR($E573),ISERROR(INDEX(RestNSAF!C$2:C$251,MATCH(RestNSA!$C572,RestNSAF!$A$2:$A$251,0)))),$E572,INDEX(RestNSAF!C$2:C$251,MATCH(RestNSA!$C572,RestNSAF!$A$2:$A$251,0))),NA())</f>
        <v>85976.718908848605</v>
      </c>
      <c r="H572" s="25">
        <f>IFERROR(IF(AND(ISERROR($E573),ISERROR(INDEX(RestNSAF!D$2:D$251,MATCH(RestNSA!$C572,RestNSAF!$A$2:$A$251,0)))),$E572,INDEX(RestNSAF!D$2:D$251,MATCH(RestNSA!$C572,RestNSAF!$A$2:$A$251,0))),NA())</f>
        <v>158583.28578585401</v>
      </c>
      <c r="I572" s="25">
        <f>IFERROR(IF(AND(ISERROR($E573),ISERROR(INDEX(RestNSAF!E$2:E$251,MATCH(RestNSA!$C572,RestNSAF!$A$2:$A$251,0)))),$E572,INDEX(RestNSAF!E$2:E$251,MATCH(RestNSA!$C572,RestNSAF!$A$2:$A$251,0))),NA())</f>
        <v>66758.921516103102</v>
      </c>
      <c r="J572" s="25">
        <f>IFERROR(IF(AND(ISERROR($E573),ISERROR(INDEX(RestNSAF!F$2:F$251,MATCH(RestNSA!$C572,RestNSAF!$A$2:$A$251,0)))),$E572,INDEX(RestNSAF!F$2:F$251,MATCH(RestNSA!$C572,RestNSAF!$A$2:$A$251,0))),NA())</f>
        <v>177801.08317859899</v>
      </c>
    </row>
    <row r="573" spans="1:10" x14ac:dyDescent="0.25">
      <c r="A573" s="23">
        <f t="shared" si="27"/>
        <v>8</v>
      </c>
      <c r="B573" s="23">
        <f t="shared" si="28"/>
        <v>2039</v>
      </c>
      <c r="C573" s="23">
        <v>572</v>
      </c>
      <c r="D573" s="24">
        <v>50983</v>
      </c>
      <c r="E573" s="25" t="e">
        <f>IF(ISBLANK(table!H573),NA(),table!H573)</f>
        <v>#N/A</v>
      </c>
      <c r="F573" s="26">
        <f>IFERROR(IF(AND(ISERROR($E574),ISERROR(INDEX(RestNSAF!B$2:B$251,MATCH(RestNSA!$C573,RestNSAF!$A$2:$A$251,0)))),$E573,INDEX(RestNSAF!B$2:B$251,MATCH(RestNSA!$C573,RestNSAF!$A$2:$A$251,0))),NA())</f>
        <v>122466.85512217099</v>
      </c>
      <c r="G573" s="25">
        <f>IFERROR(IF(AND(ISERROR($E574),ISERROR(INDEX(RestNSAF!C$2:C$251,MATCH(RestNSA!$C573,RestNSAF!$A$2:$A$251,0)))),$E573,INDEX(RestNSAF!C$2:C$251,MATCH(RestNSA!$C573,RestNSAF!$A$2:$A$251,0))),NA())</f>
        <v>86072.053971823902</v>
      </c>
      <c r="H573" s="25">
        <f>IFERROR(IF(AND(ISERROR($E574),ISERROR(INDEX(RestNSAF!D$2:D$251,MATCH(RestNSA!$C573,RestNSAF!$A$2:$A$251,0)))),$E573,INDEX(RestNSAF!D$2:D$251,MATCH(RestNSA!$C573,RestNSAF!$A$2:$A$251,0))),NA())</f>
        <v>158861.65627251801</v>
      </c>
      <c r="I573" s="25">
        <f>IFERROR(IF(AND(ISERROR($E574),ISERROR(INDEX(RestNSAF!E$2:E$251,MATCH(RestNSA!$C573,RestNSAF!$A$2:$A$251,0)))),$E573,INDEX(RestNSAF!E$2:E$251,MATCH(RestNSA!$C573,RestNSAF!$A$2:$A$251,0))),NA())</f>
        <v>66805.810028863198</v>
      </c>
      <c r="J573" s="25">
        <f>IFERROR(IF(AND(ISERROR($E574),ISERROR(INDEX(RestNSAF!F$2:F$251,MATCH(RestNSA!$C573,RestNSAF!$A$2:$A$251,0)))),$E573,INDEX(RestNSAF!F$2:F$251,MATCH(RestNSA!$C573,RestNSAF!$A$2:$A$251,0))),NA())</f>
        <v>178127.900215478</v>
      </c>
    </row>
    <row r="574" spans="1:10" x14ac:dyDescent="0.25">
      <c r="A574" s="23">
        <f t="shared" si="27"/>
        <v>9</v>
      </c>
      <c r="B574" s="23">
        <f t="shared" si="28"/>
        <v>2039</v>
      </c>
      <c r="C574" s="23">
        <v>573</v>
      </c>
      <c r="D574" s="24">
        <v>51014</v>
      </c>
      <c r="E574" s="25" t="e">
        <f>IF(ISBLANK(table!H574),NA(),table!H574)</f>
        <v>#N/A</v>
      </c>
      <c r="F574" s="26">
        <f>IFERROR(IF(AND(ISERROR($E575),ISERROR(INDEX(RestNSAF!B$2:B$251,MATCH(RestNSA!$C574,RestNSAF!$A$2:$A$251,0)))),$E574,INDEX(RestNSAF!B$2:B$251,MATCH(RestNSA!$C574,RestNSAF!$A$2:$A$251,0))),NA())</f>
        <v>122653.70773712599</v>
      </c>
      <c r="G574" s="25">
        <f>IFERROR(IF(AND(ISERROR($E575),ISERROR(INDEX(RestNSAF!C$2:C$251,MATCH(RestNSA!$C574,RestNSAF!$A$2:$A$251,0)))),$E574,INDEX(RestNSAF!C$2:C$251,MATCH(RestNSA!$C574,RestNSAF!$A$2:$A$251,0))),NA())</f>
        <v>86167.618436835299</v>
      </c>
      <c r="H574" s="25">
        <f>IFERROR(IF(AND(ISERROR($E575),ISERROR(INDEX(RestNSAF!D$2:D$251,MATCH(RestNSA!$C574,RestNSAF!$A$2:$A$251,0)))),$E574,INDEX(RestNSAF!D$2:D$251,MATCH(RestNSA!$C574,RestNSAF!$A$2:$A$251,0))),NA())</f>
        <v>159139.79703741701</v>
      </c>
      <c r="I574" s="25">
        <f>IFERROR(IF(AND(ISERROR($E575),ISERROR(INDEX(RestNSAF!E$2:E$251,MATCH(RestNSA!$C574,RestNSAF!$A$2:$A$251,0)))),$E574,INDEX(RestNSAF!E$2:E$251,MATCH(RestNSA!$C574,RestNSAF!$A$2:$A$251,0))),NA())</f>
        <v>66853.049466389202</v>
      </c>
      <c r="J574" s="25">
        <f>IFERROR(IF(AND(ISERROR($E575),ISERROR(INDEX(RestNSAF!F$2:F$251,MATCH(RestNSA!$C574,RestNSAF!$A$2:$A$251,0)))),$E574,INDEX(RestNSAF!F$2:F$251,MATCH(RestNSA!$C574,RestNSAF!$A$2:$A$251,0))),NA())</f>
        <v>178454.36600786299</v>
      </c>
    </row>
    <row r="575" spans="1:10" x14ac:dyDescent="0.25">
      <c r="A575" s="23">
        <f t="shared" si="27"/>
        <v>10</v>
      </c>
      <c r="B575" s="23">
        <f t="shared" si="28"/>
        <v>2039</v>
      </c>
      <c r="C575" s="23">
        <v>574</v>
      </c>
      <c r="D575" s="24">
        <v>51044</v>
      </c>
      <c r="E575" s="25" t="e">
        <f>IF(ISBLANK(table!H575),NA(),table!H575)</f>
        <v>#N/A</v>
      </c>
      <c r="F575" s="26">
        <f>IFERROR(IF(AND(ISERROR($E576),ISERROR(INDEX(RestNSAF!B$2:B$251,MATCH(RestNSA!$C575,RestNSAF!$A$2:$A$251,0)))),$E575,INDEX(RestNSAF!B$2:B$251,MATCH(RestNSA!$C575,RestNSAF!$A$2:$A$251,0))),NA())</f>
        <v>122840.56103575999</v>
      </c>
      <c r="G575" s="25">
        <f>IFERROR(IF(AND(ISERROR($E576),ISERROR(INDEX(RestNSAF!C$2:C$251,MATCH(RestNSA!$C575,RestNSAF!$A$2:$A$251,0)))),$E575,INDEX(RestNSAF!C$2:C$251,MATCH(RestNSA!$C575,RestNSAF!$A$2:$A$251,0))),NA())</f>
        <v>86263.4114122889</v>
      </c>
      <c r="H575" s="25">
        <f>IFERROR(IF(AND(ISERROR($E576),ISERROR(INDEX(RestNSAF!D$2:D$251,MATCH(RestNSA!$C575,RestNSAF!$A$2:$A$251,0)))),$E575,INDEX(RestNSAF!D$2:D$251,MATCH(RestNSA!$C575,RestNSAF!$A$2:$A$251,0))),NA())</f>
        <v>159417.71065923001</v>
      </c>
      <c r="I575" s="25">
        <f>IFERROR(IF(AND(ISERROR($E576),ISERROR(INDEX(RestNSAF!E$2:E$251,MATCH(RestNSA!$C575,RestNSAF!$A$2:$A$251,0)))),$E575,INDEX(RestNSAF!E$2:E$251,MATCH(RestNSA!$C575,RestNSAF!$A$2:$A$251,0))),NA())</f>
        <v>66900.638018560901</v>
      </c>
      <c r="J575" s="25">
        <f>IFERROR(IF(AND(ISERROR($E576),ISERROR(INDEX(RestNSAF!F$2:F$251,MATCH(RestNSA!$C575,RestNSAF!$A$2:$A$251,0)))),$E575,INDEX(RestNSAF!F$2:F$251,MATCH(RestNSA!$C575,RestNSAF!$A$2:$A$251,0))),NA())</f>
        <v>178780.484052958</v>
      </c>
    </row>
    <row r="576" spans="1:10" x14ac:dyDescent="0.25">
      <c r="A576" s="23">
        <f t="shared" si="27"/>
        <v>11</v>
      </c>
      <c r="B576" s="23">
        <f t="shared" si="28"/>
        <v>2039</v>
      </c>
      <c r="C576" s="23">
        <v>575</v>
      </c>
      <c r="D576" s="24">
        <v>51075</v>
      </c>
      <c r="E576" s="25" t="e">
        <f>IF(ISBLANK(table!H576),NA(),table!H576)</f>
        <v>#N/A</v>
      </c>
      <c r="F576" s="26">
        <f>IFERROR(IF(AND(ISERROR($E577),ISERROR(INDEX(RestNSAF!B$2:B$251,MATCH(RestNSA!$C576,RestNSAF!$A$2:$A$251,0)))),$E576,INDEX(RestNSAF!B$2:B$251,MATCH(RestNSA!$C576,RestNSAF!$A$2:$A$251,0))),NA())</f>
        <v>123027.413378012</v>
      </c>
      <c r="G576" s="25">
        <f>IFERROR(IF(AND(ISERROR($E577),ISERROR(INDEX(RestNSAF!C$2:C$251,MATCH(RestNSA!$C576,RestNSAF!$A$2:$A$251,0)))),$E576,INDEX(RestNSAF!C$2:C$251,MATCH(RestNSA!$C576,RestNSAF!$A$2:$A$251,0))),NA())</f>
        <v>86359.429570139095</v>
      </c>
      <c r="H576" s="25">
        <f>IFERROR(IF(AND(ISERROR($E577),ISERROR(INDEX(RestNSAF!D$2:D$251,MATCH(RestNSA!$C576,RestNSAF!$A$2:$A$251,0)))),$E576,INDEX(RestNSAF!D$2:D$251,MATCH(RestNSA!$C576,RestNSAF!$A$2:$A$251,0))),NA())</f>
        <v>159695.39718588599</v>
      </c>
      <c r="I576" s="25">
        <f>IFERROR(IF(AND(ISERROR($E577),ISERROR(INDEX(RestNSAF!E$2:E$251,MATCH(RestNSA!$C576,RestNSAF!$A$2:$A$251,0)))),$E576,INDEX(RestNSAF!E$2:E$251,MATCH(RestNSA!$C576,RestNSAF!$A$2:$A$251,0))),NA())</f>
        <v>66948.571463766901</v>
      </c>
      <c r="J576" s="25">
        <f>IFERROR(IF(AND(ISERROR($E577),ISERROR(INDEX(RestNSAF!F$2:F$251,MATCH(RestNSA!$C576,RestNSAF!$A$2:$A$251,0)))),$E576,INDEX(RestNSAF!F$2:F$251,MATCH(RestNSA!$C576,RestNSAF!$A$2:$A$251,0))),NA())</f>
        <v>179106.25529225799</v>
      </c>
    </row>
    <row r="577" spans="1:10" x14ac:dyDescent="0.25">
      <c r="A577" s="23">
        <f t="shared" si="27"/>
        <v>12</v>
      </c>
      <c r="B577" s="23">
        <f t="shared" si="28"/>
        <v>2039</v>
      </c>
      <c r="C577" s="23">
        <v>576</v>
      </c>
      <c r="D577" s="24">
        <v>51105</v>
      </c>
      <c r="E577" s="25" t="e">
        <f>IF(ISBLANK(table!H577),NA(),table!H577)</f>
        <v>#N/A</v>
      </c>
      <c r="F577" s="26">
        <f>IFERROR(IF(AND(ISERROR($E578),ISERROR(INDEX(RestNSAF!B$2:B$251,MATCH(RestNSA!$C577,RestNSAF!$A$2:$A$251,0)))),$E577,INDEX(RestNSAF!B$2:B$251,MATCH(RestNSA!$C577,RestNSAF!$A$2:$A$251,0))),NA())</f>
        <v>123214.266667245</v>
      </c>
      <c r="G577" s="25">
        <f>IFERROR(IF(AND(ISERROR($E578),ISERROR(INDEX(RestNSAF!C$2:C$251,MATCH(RestNSA!$C577,RestNSAF!$A$2:$A$251,0)))),$E577,INDEX(RestNSAF!C$2:C$251,MATCH(RestNSA!$C577,RestNSAF!$A$2:$A$251,0))),NA())</f>
        <v>86455.673136220503</v>
      </c>
      <c r="H577" s="25">
        <f>IFERROR(IF(AND(ISERROR($E578),ISERROR(INDEX(RestNSAF!D$2:D$251,MATCH(RestNSA!$C577,RestNSAF!$A$2:$A$251,0)))),$E577,INDEX(RestNSAF!D$2:D$251,MATCH(RestNSA!$C577,RestNSAF!$A$2:$A$251,0))),NA())</f>
        <v>159972.86019826899</v>
      </c>
      <c r="I577" s="25">
        <f>IFERROR(IF(AND(ISERROR($E578),ISERROR(INDEX(RestNSAF!E$2:E$251,MATCH(RestNSA!$C577,RestNSAF!$A$2:$A$251,0)))),$E577,INDEX(RestNSAF!E$2:E$251,MATCH(RestNSA!$C577,RestNSAF!$A$2:$A$251,0))),NA())</f>
        <v>66996.849139813203</v>
      </c>
      <c r="J577" s="25">
        <f>IFERROR(IF(AND(ISERROR($E578),ISERROR(INDEX(RestNSAF!F$2:F$251,MATCH(RestNSA!$C577,RestNSAF!$A$2:$A$251,0)))),$E577,INDEX(RestNSAF!F$2:F$251,MATCH(RestNSA!$C577,RestNSAF!$A$2:$A$251,0))),NA())</f>
        <v>179431.684194676</v>
      </c>
    </row>
    <row r="578" spans="1:10" x14ac:dyDescent="0.25">
      <c r="A578" s="23">
        <f t="shared" si="27"/>
        <v>1</v>
      </c>
      <c r="B578" s="23">
        <f t="shared" si="28"/>
        <v>2040</v>
      </c>
      <c r="C578" s="23">
        <v>577</v>
      </c>
      <c r="D578" s="24">
        <v>51136</v>
      </c>
      <c r="E578" s="25" t="e">
        <f>IF(ISBLANK(table!H578),NA(),table!H578)</f>
        <v>#N/A</v>
      </c>
      <c r="F578" s="26">
        <f>IFERROR(IF(AND(ISERROR($E579),ISERROR(INDEX(RestNSAF!B$2:B$251,MATCH(RestNSA!$C578,RestNSAF!$A$2:$A$251,0)))),$E578,INDEX(RestNSAF!B$2:B$251,MATCH(RestNSA!$C578,RestNSAF!$A$2:$A$251,0))),NA())</f>
        <v>123401.119256217</v>
      </c>
      <c r="G578" s="25">
        <f>IFERROR(IF(AND(ISERROR($E579),ISERROR(INDEX(RestNSAF!C$2:C$251,MATCH(RestNSA!$C578,RestNSAF!$A$2:$A$251,0)))),$E578,INDEX(RestNSAF!C$2:C$251,MATCH(RestNSA!$C578,RestNSAF!$A$2:$A$251,0))),NA())</f>
        <v>86552.138801310502</v>
      </c>
      <c r="H578" s="25">
        <f>IFERROR(IF(AND(ISERROR($E579),ISERROR(INDEX(RestNSAF!D$2:D$251,MATCH(RestNSA!$C578,RestNSAF!$A$2:$A$251,0)))),$E578,INDEX(RestNSAF!D$2:D$251,MATCH(RestNSA!$C578,RestNSAF!$A$2:$A$251,0))),NA())</f>
        <v>160250.099711124</v>
      </c>
      <c r="I578" s="25">
        <f>IFERROR(IF(AND(ISERROR($E579),ISERROR(INDEX(RestNSAF!E$2:E$251,MATCH(RestNSA!$C578,RestNSAF!$A$2:$A$251,0)))),$E578,INDEX(RestNSAF!E$2:E$251,MATCH(RestNSA!$C578,RestNSAF!$A$2:$A$251,0))),NA())</f>
        <v>67045.466857676205</v>
      </c>
      <c r="J578" s="25">
        <f>IFERROR(IF(AND(ISERROR($E579),ISERROR(INDEX(RestNSAF!F$2:F$251,MATCH(RestNSA!$C578,RestNSAF!$A$2:$A$251,0)))),$E578,INDEX(RestNSAF!F$2:F$251,MATCH(RestNSA!$C578,RestNSAF!$A$2:$A$251,0))),NA())</f>
        <v>179756.77165475799</v>
      </c>
    </row>
    <row r="579" spans="1:10" x14ac:dyDescent="0.25">
      <c r="A579" s="23">
        <f t="shared" si="27"/>
        <v>2</v>
      </c>
      <c r="B579" s="23">
        <f t="shared" si="28"/>
        <v>2040</v>
      </c>
      <c r="C579" s="23">
        <v>578</v>
      </c>
      <c r="D579" s="24">
        <v>51167</v>
      </c>
      <c r="E579" s="25" t="e">
        <f>IF(ISBLANK(table!H579),NA(),table!H579)</f>
        <v>#N/A</v>
      </c>
      <c r="F579" s="26">
        <f>IFERROR(IF(AND(ISERROR($E580),ISERROR(INDEX(RestNSAF!B$2:B$251,MATCH(RestNSA!$C579,RestNSAF!$A$2:$A$251,0)))),$E579,INDEX(RestNSAF!B$2:B$251,MATCH(RestNSA!$C579,RestNSAF!$A$2:$A$251,0))),NA())</f>
        <v>123587.97215929</v>
      </c>
      <c r="G579" s="25">
        <f>IFERROR(IF(AND(ISERROR($E580),ISERROR(INDEX(RestNSAF!C$2:C$251,MATCH(RestNSA!$C579,RestNSAF!$A$2:$A$251,0)))),$E579,INDEX(RestNSAF!C$2:C$251,MATCH(RestNSA!$C579,RestNSAF!$A$2:$A$251,0))),NA())</f>
        <v>86648.825955008695</v>
      </c>
      <c r="H579" s="25">
        <f>IFERROR(IF(AND(ISERROR($E580),ISERROR(INDEX(RestNSAF!D$2:D$251,MATCH(RestNSA!$C579,RestNSAF!$A$2:$A$251,0)))),$E579,INDEX(RestNSAF!D$2:D$251,MATCH(RestNSA!$C579,RestNSAF!$A$2:$A$251,0))),NA())</f>
        <v>160527.11836357199</v>
      </c>
      <c r="I579" s="25">
        <f>IFERROR(IF(AND(ISERROR($E580),ISERROR(INDEX(RestNSAF!E$2:E$251,MATCH(RestNSA!$C579,RestNSAF!$A$2:$A$251,0)))),$E579,INDEX(RestNSAF!E$2:E$251,MATCH(RestNSA!$C579,RestNSAF!$A$2:$A$251,0))),NA())</f>
        <v>67094.423146859393</v>
      </c>
      <c r="J579" s="25">
        <f>IFERROR(IF(AND(ISERROR($E580),ISERROR(INDEX(RestNSAF!F$2:F$251,MATCH(RestNSA!$C579,RestNSAF!$A$2:$A$251,0)))),$E579,INDEX(RestNSAF!F$2:F$251,MATCH(RestNSA!$C579,RestNSAF!$A$2:$A$251,0))),NA())</f>
        <v>180081.52117172099</v>
      </c>
    </row>
    <row r="580" spans="1:10" x14ac:dyDescent="0.25">
      <c r="A580" s="23">
        <f t="shared" si="27"/>
        <v>3</v>
      </c>
      <c r="B580" s="23">
        <f t="shared" si="28"/>
        <v>2040</v>
      </c>
      <c r="C580" s="23">
        <v>579</v>
      </c>
      <c r="D580" s="24">
        <v>51196</v>
      </c>
      <c r="E580" s="25" t="e">
        <f>IF(ISBLANK(table!H580),NA(),table!H580)</f>
        <v>#N/A</v>
      </c>
      <c r="F580" s="26">
        <f>IFERROR(IF(AND(ISERROR($E581),ISERROR(INDEX(RestNSAF!B$2:B$251,MATCH(RestNSA!$C580,RestNSAF!$A$2:$A$251,0)))),$E580,INDEX(RestNSAF!B$2:B$251,MATCH(RestNSA!$C580,RestNSAF!$A$2:$A$251,0))),NA())</f>
        <v>123774.825155546</v>
      </c>
      <c r="G580" s="25">
        <f>IFERROR(IF(AND(ISERROR($E581),ISERROR(INDEX(RestNSAF!C$2:C$251,MATCH(RestNSA!$C580,RestNSAF!$A$2:$A$251,0)))),$E580,INDEX(RestNSAF!C$2:C$251,MATCH(RestNSA!$C580,RestNSAF!$A$2:$A$251,0))),NA())</f>
        <v>86745.732748799404</v>
      </c>
      <c r="H580" s="25">
        <f>IFERROR(IF(AND(ISERROR($E581),ISERROR(INDEX(RestNSAF!D$2:D$251,MATCH(RestNSA!$C580,RestNSAF!$A$2:$A$251,0)))),$E580,INDEX(RestNSAF!D$2:D$251,MATCH(RestNSA!$C580,RestNSAF!$A$2:$A$251,0))),NA())</f>
        <v>160803.91756229301</v>
      </c>
      <c r="I580" s="25">
        <f>IFERROR(IF(AND(ISERROR($E581),ISERROR(INDEX(RestNSAF!E$2:E$251,MATCH(RestNSA!$C580,RestNSAF!$A$2:$A$251,0)))),$E580,INDEX(RestNSAF!E$2:E$251,MATCH(RestNSA!$C580,RestNSAF!$A$2:$A$251,0))),NA())</f>
        <v>67143.715297248898</v>
      </c>
      <c r="J580" s="25">
        <f>IFERROR(IF(AND(ISERROR($E581),ISERROR(INDEX(RestNSAF!F$2:F$251,MATCH(RestNSA!$C580,RestNSAF!$A$2:$A$251,0)))),$E580,INDEX(RestNSAF!F$2:F$251,MATCH(RestNSA!$C580,RestNSAF!$A$2:$A$251,0))),NA())</f>
        <v>180405.935013843</v>
      </c>
    </row>
    <row r="581" spans="1:10" x14ac:dyDescent="0.25">
      <c r="A581" s="23">
        <f t="shared" si="27"/>
        <v>4</v>
      </c>
      <c r="B581" s="23">
        <f t="shared" si="28"/>
        <v>2040</v>
      </c>
      <c r="C581" s="23">
        <v>580</v>
      </c>
      <c r="D581" s="24">
        <v>51227</v>
      </c>
      <c r="E581" s="25" t="e">
        <f>IF(ISBLANK(table!H581),NA(),table!H581)</f>
        <v>#N/A</v>
      </c>
      <c r="F581" s="26">
        <f>IFERROR(IF(AND(ISERROR($E582),ISERROR(INDEX(RestNSAF!B$2:B$251,MATCH(RestNSA!$C581,RestNSAF!$A$2:$A$251,0)))),$E581,INDEX(RestNSAF!B$2:B$251,MATCH(RestNSA!$C581,RestNSAF!$A$2:$A$251,0))),NA())</f>
        <v>123961.677736064</v>
      </c>
      <c r="G581" s="25">
        <f>IFERROR(IF(AND(ISERROR($E582),ISERROR(INDEX(RestNSAF!C$2:C$251,MATCH(RestNSA!$C581,RestNSAF!$A$2:$A$251,0)))),$E581,INDEX(RestNSAF!C$2:C$251,MATCH(RestNSA!$C581,RestNSAF!$A$2:$A$251,0))),NA())</f>
        <v>86842.857087651093</v>
      </c>
      <c r="H581" s="25">
        <f>IFERROR(IF(AND(ISERROR($E582),ISERROR(INDEX(RestNSAF!D$2:D$251,MATCH(RestNSA!$C581,RestNSAF!$A$2:$A$251,0)))),$E581,INDEX(RestNSAF!D$2:D$251,MATCH(RestNSA!$C581,RestNSAF!$A$2:$A$251,0))),NA())</f>
        <v>161080.498384476</v>
      </c>
      <c r="I581" s="25">
        <f>IFERROR(IF(AND(ISERROR($E582),ISERROR(INDEX(RestNSAF!E$2:E$251,MATCH(RestNSA!$C581,RestNSAF!$A$2:$A$251,0)))),$E581,INDEX(RestNSAF!E$2:E$251,MATCH(RestNSA!$C581,RestNSAF!$A$2:$A$251,0))),NA())</f>
        <v>67193.340374176594</v>
      </c>
      <c r="J581" s="25">
        <f>IFERROR(IF(AND(ISERROR($E582),ISERROR(INDEX(RestNSAF!F$2:F$251,MATCH(RestNSA!$C581,RestNSAF!$A$2:$A$251,0)))),$E581,INDEX(RestNSAF!F$2:F$251,MATCH(RestNSA!$C581,RestNSAF!$A$2:$A$251,0))),NA())</f>
        <v>180730.01509795099</v>
      </c>
    </row>
    <row r="582" spans="1:10" x14ac:dyDescent="0.25">
      <c r="A582" s="23">
        <f t="shared" si="27"/>
        <v>5</v>
      </c>
      <c r="B582" s="23">
        <f t="shared" si="28"/>
        <v>2040</v>
      </c>
      <c r="C582" s="23">
        <v>581</v>
      </c>
      <c r="D582" s="24">
        <v>51257</v>
      </c>
      <c r="E582" s="25" t="e">
        <f>IF(ISBLANK(table!H582),NA(),table!H582)</f>
        <v>#N/A</v>
      </c>
      <c r="F582" s="26">
        <f>IFERROR(IF(AND(ISERROR($E583),ISERROR(INDEX(RestNSAF!B$2:B$251,MATCH(RestNSA!$C582,RestNSAF!$A$2:$A$251,0)))),$E582,INDEX(RestNSAF!B$2:B$251,MATCH(RestNSA!$C582,RestNSAF!$A$2:$A$251,0))),NA())</f>
        <v>124148.53090157099</v>
      </c>
      <c r="G582" s="25">
        <f>IFERROR(IF(AND(ISERROR($E583),ISERROR(INDEX(RestNSAF!C$2:C$251,MATCH(RestNSA!$C582,RestNSAF!$A$2:$A$251,0)))),$E582,INDEX(RestNSAF!C$2:C$251,MATCH(RestNSA!$C582,RestNSAF!$A$2:$A$251,0))),NA())</f>
        <v>86940.198389740399</v>
      </c>
      <c r="H582" s="25">
        <f>IFERROR(IF(AND(ISERROR($E583),ISERROR(INDEX(RestNSAF!D$2:D$251,MATCH(RestNSA!$C582,RestNSAF!$A$2:$A$251,0)))),$E582,INDEX(RestNSAF!D$2:D$251,MATCH(RestNSA!$C582,RestNSAF!$A$2:$A$251,0))),NA())</f>
        <v>161356.86341340101</v>
      </c>
      <c r="I582" s="25">
        <f>IFERROR(IF(AND(ISERROR($E583),ISERROR(INDEX(RestNSAF!E$2:E$251,MATCH(RestNSA!$C582,RestNSAF!$A$2:$A$251,0)))),$E582,INDEX(RestNSAF!E$2:E$251,MATCH(RestNSA!$C582,RestNSAF!$A$2:$A$251,0))),NA())</f>
        <v>67243.296958067702</v>
      </c>
      <c r="J582" s="25">
        <f>IFERROR(IF(AND(ISERROR($E583),ISERROR(INDEX(RestNSAF!F$2:F$251,MATCH(RestNSA!$C582,RestNSAF!$A$2:$A$251,0)))),$E582,INDEX(RestNSAF!F$2:F$251,MATCH(RestNSA!$C582,RestNSAF!$A$2:$A$251,0))),NA())</f>
        <v>181053.76484507401</v>
      </c>
    </row>
    <row r="583" spans="1:10" x14ac:dyDescent="0.25">
      <c r="A583" s="23">
        <f t="shared" si="27"/>
        <v>6</v>
      </c>
      <c r="B583" s="23">
        <f t="shared" si="28"/>
        <v>2040</v>
      </c>
      <c r="C583" s="23">
        <v>582</v>
      </c>
      <c r="D583" s="24">
        <v>51288</v>
      </c>
      <c r="E583" s="25" t="e">
        <f>IF(ISBLANK(table!H583),NA(),table!H583)</f>
        <v>#N/A</v>
      </c>
      <c r="F583" s="26">
        <f>IFERROR(IF(AND(ISERROR($E584),ISERROR(INDEX(RestNSAF!B$2:B$251,MATCH(RestNSA!$C583,RestNSAF!$A$2:$A$251,0)))),$E583,INDEX(RestNSAF!B$2:B$251,MATCH(RestNSA!$C583,RestNSAF!$A$2:$A$251,0))),NA())</f>
        <v>124335.383485759</v>
      </c>
      <c r="G583" s="25">
        <f>IFERROR(IF(AND(ISERROR($E584),ISERROR(INDEX(RestNSAF!C$2:C$251,MATCH(RestNSA!$C583,RestNSAF!$A$2:$A$251,0)))),$E583,INDEX(RestNSAF!C$2:C$251,MATCH(RestNSA!$C583,RestNSAF!$A$2:$A$251,0))),NA())</f>
        <v>87037.753931599102</v>
      </c>
      <c r="H583" s="25">
        <f>IFERROR(IF(AND(ISERROR($E584),ISERROR(INDEX(RestNSAF!D$2:D$251,MATCH(RestNSA!$C583,RestNSAF!$A$2:$A$251,0)))),$E583,INDEX(RestNSAF!D$2:D$251,MATCH(RestNSA!$C583,RestNSAF!$A$2:$A$251,0))),NA())</f>
        <v>161633.01303992001</v>
      </c>
      <c r="I583" s="25">
        <f>IFERROR(IF(AND(ISERROR($E584),ISERROR(INDEX(RestNSAF!E$2:E$251,MATCH(RestNSA!$C583,RestNSAF!$A$2:$A$251,0)))),$E583,INDEX(RestNSAF!E$2:E$251,MATCH(RestNSA!$C583,RestNSAF!$A$2:$A$251,0))),NA())</f>
        <v>67293.5815011425</v>
      </c>
      <c r="J583" s="25">
        <f>IFERROR(IF(AND(ISERROR($E584),ISERROR(INDEX(RestNSAF!F$2:F$251,MATCH(RestNSA!$C583,RestNSAF!$A$2:$A$251,0)))),$E583,INDEX(RestNSAF!F$2:F$251,MATCH(RestNSA!$C583,RestNSAF!$A$2:$A$251,0))),NA())</f>
        <v>181377.18547037599</v>
      </c>
    </row>
    <row r="584" spans="1:10" x14ac:dyDescent="0.25">
      <c r="A584" s="23">
        <f t="shared" si="27"/>
        <v>7</v>
      </c>
      <c r="B584" s="23">
        <f t="shared" si="28"/>
        <v>2040</v>
      </c>
      <c r="C584" s="23">
        <v>583</v>
      </c>
      <c r="D584" s="24">
        <v>51318</v>
      </c>
      <c r="E584" s="25" t="e">
        <f>IF(ISBLANK(table!H584),NA(),table!H584)</f>
        <v>#N/A</v>
      </c>
      <c r="F584" s="26">
        <f>IFERROR(IF(AND(ISERROR($E585),ISERROR(INDEX(RestNSAF!B$2:B$251,MATCH(RestNSA!$C584,RestNSAF!$A$2:$A$251,0)))),$E584,INDEX(RestNSAF!B$2:B$251,MATCH(RestNSA!$C584,RestNSAF!$A$2:$A$251,0))),NA())</f>
        <v>124522.236501598</v>
      </c>
      <c r="G584" s="25">
        <f>IFERROR(IF(AND(ISERROR($E585),ISERROR(INDEX(RestNSAF!C$2:C$251,MATCH(RestNSA!$C584,RestNSAF!$A$2:$A$251,0)))),$E584,INDEX(RestNSAF!C$2:C$251,MATCH(RestNSA!$C584,RestNSAF!$A$2:$A$251,0))),NA())</f>
        <v>87135.523190592095</v>
      </c>
      <c r="H584" s="25">
        <f>IFERROR(IF(AND(ISERROR($E585),ISERROR(INDEX(RestNSAF!D$2:D$251,MATCH(RestNSA!$C584,RestNSAF!$A$2:$A$251,0)))),$E584,INDEX(RestNSAF!D$2:D$251,MATCH(RestNSA!$C584,RestNSAF!$A$2:$A$251,0))),NA())</f>
        <v>161908.949812604</v>
      </c>
      <c r="I584" s="25">
        <f>IFERROR(IF(AND(ISERROR($E585),ISERROR(INDEX(RestNSAF!E$2:E$251,MATCH(RestNSA!$C584,RestNSAF!$A$2:$A$251,0)))),$E584,INDEX(RestNSAF!E$2:E$251,MATCH(RestNSA!$C584,RestNSAF!$A$2:$A$251,0))),NA())</f>
        <v>67344.192667867101</v>
      </c>
      <c r="J584" s="25">
        <f>IFERROR(IF(AND(ISERROR($E585),ISERROR(INDEX(RestNSAF!F$2:F$251,MATCH(RestNSA!$C584,RestNSAF!$A$2:$A$251,0)))),$E584,INDEX(RestNSAF!F$2:F$251,MATCH(RestNSA!$C584,RestNSAF!$A$2:$A$251,0))),NA())</f>
        <v>181700.28033532901</v>
      </c>
    </row>
    <row r="585" spans="1:10" x14ac:dyDescent="0.25">
      <c r="A585" s="23">
        <f t="shared" si="27"/>
        <v>8</v>
      </c>
      <c r="B585" s="23">
        <f t="shared" si="28"/>
        <v>2040</v>
      </c>
      <c r="C585" s="23">
        <v>584</v>
      </c>
      <c r="D585" s="24">
        <v>51349</v>
      </c>
      <c r="E585" s="25" t="e">
        <f>IF(ISBLANK(table!H585),NA(),table!H585)</f>
        <v>#N/A</v>
      </c>
      <c r="F585" s="26">
        <f>IFERROR(IF(AND(ISERROR($E586),ISERROR(INDEX(RestNSAF!B$2:B$251,MATCH(RestNSA!$C585,RestNSAF!$A$2:$A$251,0)))),$E585,INDEX(RestNSAF!B$2:B$251,MATCH(RestNSA!$C585,RestNSAF!$A$2:$A$251,0))),NA())</f>
        <v>124709.08932177001</v>
      </c>
      <c r="G585" s="25">
        <f>IFERROR(IF(AND(ISERROR($E586),ISERROR(INDEX(RestNSAF!C$2:C$251,MATCH(RestNSA!$C585,RestNSAF!$A$2:$A$251,0)))),$E585,INDEX(RestNSAF!C$2:C$251,MATCH(RestNSA!$C585,RestNSAF!$A$2:$A$251,0))),NA())</f>
        <v>87233.504011920493</v>
      </c>
      <c r="H585" s="25">
        <f>IFERROR(IF(AND(ISERROR($E586),ISERROR(INDEX(RestNSAF!D$2:D$251,MATCH(RestNSA!$C585,RestNSAF!$A$2:$A$251,0)))),$E585,INDEX(RestNSAF!D$2:D$251,MATCH(RestNSA!$C585,RestNSAF!$A$2:$A$251,0))),NA())</f>
        <v>162184.67463162</v>
      </c>
      <c r="I585" s="25">
        <f>IFERROR(IF(AND(ISERROR($E586),ISERROR(INDEX(RestNSAF!E$2:E$251,MATCH(RestNSA!$C585,RestNSAF!$A$2:$A$251,0)))),$E585,INDEX(RestNSAF!E$2:E$251,MATCH(RestNSA!$C585,RestNSAF!$A$2:$A$251,0))),NA())</f>
        <v>67395.127494841698</v>
      </c>
      <c r="J585" s="25">
        <f>IFERROR(IF(AND(ISERROR($E586),ISERROR(INDEX(RestNSAF!F$2:F$251,MATCH(RestNSA!$C585,RestNSAF!$A$2:$A$251,0)))),$E585,INDEX(RestNSAF!F$2:F$251,MATCH(RestNSA!$C585,RestNSAF!$A$2:$A$251,0))),NA())</f>
        <v>182023.05114869901</v>
      </c>
    </row>
    <row r="586" spans="1:10" x14ac:dyDescent="0.25">
      <c r="A586" s="23">
        <f t="shared" si="27"/>
        <v>9</v>
      </c>
      <c r="B586" s="23">
        <f t="shared" si="28"/>
        <v>2040</v>
      </c>
      <c r="C586" s="23">
        <v>585</v>
      </c>
      <c r="D586" s="24">
        <v>51380</v>
      </c>
      <c r="E586" s="25" t="e">
        <f>IF(ISBLANK(table!H586),NA(),table!H586)</f>
        <v>#N/A</v>
      </c>
      <c r="F586" s="26">
        <f>IFERROR(IF(AND(ISERROR($E587),ISERROR(INDEX(RestNSAF!B$2:B$251,MATCH(RestNSA!$C586,RestNSAF!$A$2:$A$251,0)))),$E586,INDEX(RestNSAF!B$2:B$251,MATCH(RestNSA!$C586,RestNSAF!$A$2:$A$251,0))),NA())</f>
        <v>124895.942087779</v>
      </c>
      <c r="G586" s="25">
        <f>IFERROR(IF(AND(ISERROR($E587),ISERROR(INDEX(RestNSAF!C$2:C$251,MATCH(RestNSA!$C586,RestNSAF!$A$2:$A$251,0)))),$E586,INDEX(RestNSAF!C$2:C$251,MATCH(RestNSA!$C586,RestNSAF!$A$2:$A$251,0))),NA())</f>
        <v>87331.695041316096</v>
      </c>
      <c r="H586" s="25">
        <f>IFERROR(IF(AND(ISERROR($E587),ISERROR(INDEX(RestNSAF!D$2:D$251,MATCH(RestNSA!$C586,RestNSAF!$A$2:$A$251,0)))),$E586,INDEX(RestNSAF!D$2:D$251,MATCH(RestNSA!$C586,RestNSAF!$A$2:$A$251,0))),NA())</f>
        <v>162460.18913424099</v>
      </c>
      <c r="I586" s="25">
        <f>IFERROR(IF(AND(ISERROR($E587),ISERROR(INDEX(RestNSAF!E$2:E$251,MATCH(RestNSA!$C586,RestNSAF!$A$2:$A$251,0)))),$E586,INDEX(RestNSAF!E$2:E$251,MATCH(RestNSA!$C586,RestNSAF!$A$2:$A$251,0))),NA())</f>
        <v>67446.383835985107</v>
      </c>
      <c r="J586" s="25">
        <f>IFERROR(IF(AND(ISERROR($E587),ISERROR(INDEX(RestNSAF!F$2:F$251,MATCH(RestNSA!$C586,RestNSAF!$A$2:$A$251,0)))),$E586,INDEX(RestNSAF!F$2:F$251,MATCH(RestNSA!$C586,RestNSAF!$A$2:$A$251,0))),NA())</f>
        <v>182345.500339572</v>
      </c>
    </row>
    <row r="587" spans="1:10" x14ac:dyDescent="0.25">
      <c r="A587" s="23">
        <f t="shared" si="27"/>
        <v>10</v>
      </c>
      <c r="B587" s="23">
        <f t="shared" si="28"/>
        <v>2040</v>
      </c>
      <c r="C587" s="23">
        <v>586</v>
      </c>
      <c r="D587" s="24">
        <v>51410</v>
      </c>
      <c r="E587" s="25" t="e">
        <f>IF(ISBLANK(table!H587),NA(),table!H587)</f>
        <v>#N/A</v>
      </c>
      <c r="F587" s="26">
        <f>IFERROR(IF(AND(ISERROR($E588),ISERROR(INDEX(RestNSAF!B$2:B$251,MATCH(RestNSA!$C587,RestNSAF!$A$2:$A$251,0)))),$E587,INDEX(RestNSAF!B$2:B$251,MATCH(RestNSA!$C587,RestNSAF!$A$2:$A$251,0))),NA())</f>
        <v>125082.79510656399</v>
      </c>
      <c r="G587" s="25">
        <f>IFERROR(IF(AND(ISERROR($E588),ISERROR(INDEX(RestNSAF!C$2:C$251,MATCH(RestNSA!$C587,RestNSAF!$A$2:$A$251,0)))),$E587,INDEX(RestNSAF!C$2:C$251,MATCH(RestNSA!$C587,RestNSAF!$A$2:$A$251,0))),NA())</f>
        <v>87430.095094381904</v>
      </c>
      <c r="H587" s="25">
        <f>IFERROR(IF(AND(ISERROR($E588),ISERROR(INDEX(RestNSAF!D$2:D$251,MATCH(RestNSA!$C587,RestNSAF!$A$2:$A$251,0)))),$E587,INDEX(RestNSAF!D$2:D$251,MATCH(RestNSA!$C587,RestNSAF!$A$2:$A$251,0))),NA())</f>
        <v>162735.49511874499</v>
      </c>
      <c r="I587" s="25">
        <f>IFERROR(IF(AND(ISERROR($E588),ISERROR(INDEX(RestNSAF!E$2:E$251,MATCH(RestNSA!$C587,RestNSAF!$A$2:$A$251,0)))),$E587,INDEX(RestNSAF!E$2:E$251,MATCH(RestNSA!$C587,RestNSAF!$A$2:$A$251,0))),NA())</f>
        <v>67497.959717434205</v>
      </c>
      <c r="J587" s="25">
        <f>IFERROR(IF(AND(ISERROR($E588),ISERROR(INDEX(RestNSAF!F$2:F$251,MATCH(RestNSA!$C587,RestNSAF!$A$2:$A$251,0)))),$E587,INDEX(RestNSAF!F$2:F$251,MATCH(RestNSA!$C587,RestNSAF!$A$2:$A$251,0))),NA())</f>
        <v>182667.63049569301</v>
      </c>
    </row>
    <row r="588" spans="1:10" x14ac:dyDescent="0.25">
      <c r="A588" s="23">
        <f t="shared" si="27"/>
        <v>11</v>
      </c>
      <c r="B588" s="23">
        <f t="shared" si="28"/>
        <v>2040</v>
      </c>
      <c r="C588" s="23">
        <v>587</v>
      </c>
      <c r="D588" s="24">
        <v>51441</v>
      </c>
      <c r="E588" s="25" t="e">
        <f>IF(ISBLANK(table!H588),NA(),table!H588)</f>
        <v>#N/A</v>
      </c>
      <c r="F588" s="26">
        <f>IFERROR(IF(AND(ISERROR($E589),ISERROR(INDEX(RestNSAF!B$2:B$251,MATCH(RestNSA!$C588,RestNSAF!$A$2:$A$251,0)))),$E588,INDEX(RestNSAF!B$2:B$251,MATCH(RestNSA!$C588,RestNSAF!$A$2:$A$251,0))),NA())</f>
        <v>125269.647767546</v>
      </c>
      <c r="G588" s="25">
        <f>IFERROR(IF(AND(ISERROR($E589),ISERROR(INDEX(RestNSAF!C$2:C$251,MATCH(RestNSA!$C588,RestNSAF!$A$2:$A$251,0)))),$E588,INDEX(RestNSAF!C$2:C$251,MATCH(RestNSA!$C588,RestNSAF!$A$2:$A$251,0))),NA())</f>
        <v>87528.702096142806</v>
      </c>
      <c r="H588" s="25">
        <f>IFERROR(IF(AND(ISERROR($E589),ISERROR(INDEX(RestNSAF!D$2:D$251,MATCH(RestNSA!$C588,RestNSAF!$A$2:$A$251,0)))),$E588,INDEX(RestNSAF!D$2:D$251,MATCH(RestNSA!$C588,RestNSAF!$A$2:$A$251,0))),NA())</f>
        <v>163010.59343894999</v>
      </c>
      <c r="I588" s="25">
        <f>IFERROR(IF(AND(ISERROR($E589),ISERROR(INDEX(RestNSAF!E$2:E$251,MATCH(RestNSA!$C588,RestNSAF!$A$2:$A$251,0)))),$E588,INDEX(RestNSAF!E$2:E$251,MATCH(RestNSA!$C588,RestNSAF!$A$2:$A$251,0))),NA())</f>
        <v>67549.852289008995</v>
      </c>
      <c r="J588" s="25">
        <f>IFERROR(IF(AND(ISERROR($E589),ISERROR(INDEX(RestNSAF!F$2:F$251,MATCH(RestNSA!$C588,RestNSAF!$A$2:$A$251,0)))),$E588,INDEX(RestNSAF!F$2:F$251,MATCH(RestNSA!$C588,RestNSAF!$A$2:$A$251,0))),NA())</f>
        <v>182989.44324608301</v>
      </c>
    </row>
    <row r="589" spans="1:10" x14ac:dyDescent="0.25">
      <c r="A589" s="23">
        <f t="shared" si="27"/>
        <v>12</v>
      </c>
      <c r="B589" s="23">
        <f t="shared" si="28"/>
        <v>2040</v>
      </c>
      <c r="C589" s="23">
        <v>588</v>
      </c>
      <c r="D589" s="24">
        <v>51471</v>
      </c>
      <c r="E589" s="25" t="e">
        <f>IF(ISBLANK(table!H589),NA(),table!H589)</f>
        <v>#N/A</v>
      </c>
      <c r="F589" s="26">
        <f>IFERROR(IF(AND(ISERROR($E590),ISERROR(INDEX(RestNSAF!B$2:B$251,MATCH(RestNSA!$C589,RestNSAF!$A$2:$A$251,0)))),$E589,INDEX(RestNSAF!B$2:B$251,MATCH(RestNSA!$C589,RestNSAF!$A$2:$A$251,0))),NA())</f>
        <v>125456.500785365</v>
      </c>
      <c r="G589" s="25">
        <f>IFERROR(IF(AND(ISERROR($E590),ISERROR(INDEX(RestNSAF!C$2:C$251,MATCH(RestNSA!$C589,RestNSAF!$A$2:$A$251,0)))),$E589,INDEX(RestNSAF!C$2:C$251,MATCH(RestNSA!$C589,RestNSAF!$A$2:$A$251,0))),NA())</f>
        <v>87627.515309980197</v>
      </c>
      <c r="H589" s="25">
        <f>IFERROR(IF(AND(ISERROR($E590),ISERROR(INDEX(RestNSAF!D$2:D$251,MATCH(RestNSA!$C589,RestNSAF!$A$2:$A$251,0)))),$E589,INDEX(RestNSAF!D$2:D$251,MATCH(RestNSA!$C589,RestNSAF!$A$2:$A$251,0))),NA())</f>
        <v>163285.48626074899</v>
      </c>
      <c r="I589" s="25">
        <f>IFERROR(IF(AND(ISERROR($E590),ISERROR(INDEX(RestNSAF!E$2:E$251,MATCH(RestNSA!$C589,RestNSAF!$A$2:$A$251,0)))),$E589,INDEX(RestNSAF!E$2:E$251,MATCH(RestNSA!$C589,RestNSAF!$A$2:$A$251,0))),NA())</f>
        <v>67602.060045842198</v>
      </c>
      <c r="J589" s="25">
        <f>IFERROR(IF(AND(ISERROR($E590),ISERROR(INDEX(RestNSAF!F$2:F$251,MATCH(RestNSA!$C589,RestNSAF!$A$2:$A$251,0)))),$E589,INDEX(RestNSAF!F$2:F$251,MATCH(RestNSA!$C589,RestNSAF!$A$2:$A$251,0))),NA())</f>
        <v>183310.94152488699</v>
      </c>
    </row>
    <row r="590" spans="1:10" x14ac:dyDescent="0.25">
      <c r="A590" s="23">
        <f t="shared" si="27"/>
        <v>1</v>
      </c>
      <c r="B590" s="23">
        <f t="shared" si="28"/>
        <v>2041</v>
      </c>
      <c r="C590" s="23">
        <v>589</v>
      </c>
      <c r="D590" s="24">
        <v>51502</v>
      </c>
      <c r="E590" s="25" t="e">
        <f>IF(ISBLANK(table!H590),NA(),table!H590)</f>
        <v>#N/A</v>
      </c>
      <c r="F590" s="26">
        <f>IFERROR(IF(AND(ISERROR($E591),ISERROR(INDEX(RestNSAF!B$2:B$251,MATCH(RestNSA!$C590,RestNSAF!$A$2:$A$251,0)))),$E590,INDEX(RestNSAF!B$2:B$251,MATCH(RestNSA!$C590,RestNSAF!$A$2:$A$251,0))),NA())</f>
        <v>125643.35353712599</v>
      </c>
      <c r="G590" s="25">
        <f>IFERROR(IF(AND(ISERROR($E591),ISERROR(INDEX(RestNSAF!C$2:C$251,MATCH(RestNSA!$C590,RestNSAF!$A$2:$A$251,0)))),$E590,INDEX(RestNSAF!C$2:C$251,MATCH(RestNSA!$C590,RestNSAF!$A$2:$A$251,0))),NA())</f>
        <v>87726.532676869596</v>
      </c>
      <c r="H590" s="25">
        <f>IFERROR(IF(AND(ISERROR($E591),ISERROR(INDEX(RestNSAF!D$2:D$251,MATCH(RestNSA!$C590,RestNSAF!$A$2:$A$251,0)))),$E590,INDEX(RestNSAF!D$2:D$251,MATCH(RestNSA!$C590,RestNSAF!$A$2:$A$251,0))),NA())</f>
        <v>163560.174397383</v>
      </c>
      <c r="I590" s="25">
        <f>IFERROR(IF(AND(ISERROR($E591),ISERROR(INDEX(RestNSAF!E$2:E$251,MATCH(RestNSA!$C590,RestNSAF!$A$2:$A$251,0)))),$E590,INDEX(RestNSAF!E$2:E$251,MATCH(RestNSA!$C590,RestNSAF!$A$2:$A$251,0))),NA())</f>
        <v>67654.580168667002</v>
      </c>
      <c r="J590" s="25">
        <f>IFERROR(IF(AND(ISERROR($E591),ISERROR(INDEX(RestNSAF!F$2:F$251,MATCH(RestNSA!$C590,RestNSAF!$A$2:$A$251,0)))),$E590,INDEX(RestNSAF!F$2:F$251,MATCH(RestNSA!$C590,RestNSAF!$A$2:$A$251,0))),NA())</f>
        <v>183632.126905585</v>
      </c>
    </row>
    <row r="591" spans="1:10" x14ac:dyDescent="0.25">
      <c r="A591" s="23">
        <f t="shared" si="27"/>
        <v>2</v>
      </c>
      <c r="B591" s="23">
        <f t="shared" si="28"/>
        <v>2041</v>
      </c>
      <c r="C591" s="23">
        <v>590</v>
      </c>
      <c r="D591" s="24">
        <v>51533</v>
      </c>
      <c r="E591" s="25" t="e">
        <f>IF(ISBLANK(table!H591),NA(),table!H591)</f>
        <v>#N/A</v>
      </c>
      <c r="F591" s="26">
        <f>IFERROR(IF(AND(ISERROR($E592),ISERROR(INDEX(RestNSAF!B$2:B$251,MATCH(RestNSA!$C591,RestNSAF!$A$2:$A$251,0)))),$E591,INDEX(RestNSAF!B$2:B$251,MATCH(RestNSA!$C591,RestNSAF!$A$2:$A$251,0))),NA())</f>
        <v>125830.206410742</v>
      </c>
      <c r="G591" s="25">
        <f>IFERROR(IF(AND(ISERROR($E592),ISERROR(INDEX(RestNSAF!C$2:C$251,MATCH(RestNSA!$C591,RestNSAF!$A$2:$A$251,0)))),$E591,INDEX(RestNSAF!C$2:C$251,MATCH(RestNSA!$C591,RestNSAF!$A$2:$A$251,0))),NA())</f>
        <v>87825.753171266304</v>
      </c>
      <c r="H591" s="25">
        <f>IFERROR(IF(AND(ISERROR($E592),ISERROR(INDEX(RestNSAF!D$2:D$251,MATCH(RestNSA!$C591,RestNSAF!$A$2:$A$251,0)))),$E591,INDEX(RestNSAF!D$2:D$251,MATCH(RestNSA!$C591,RestNSAF!$A$2:$A$251,0))),NA())</f>
        <v>163834.659650218</v>
      </c>
      <c r="I591" s="25">
        <f>IFERROR(IF(AND(ISERROR($E592),ISERROR(INDEX(RestNSAF!E$2:E$251,MATCH(RestNSA!$C591,RestNSAF!$A$2:$A$251,0)))),$E591,INDEX(RestNSAF!E$2:E$251,MATCH(RestNSA!$C591,RestNSAF!$A$2:$A$251,0))),NA())</f>
        <v>67707.410883700402</v>
      </c>
      <c r="J591" s="25">
        <f>IFERROR(IF(AND(ISERROR($E592),ISERROR(INDEX(RestNSAF!F$2:F$251,MATCH(RestNSA!$C591,RestNSAF!$A$2:$A$251,0)))),$E591,INDEX(RestNSAF!F$2:F$251,MATCH(RestNSA!$C591,RestNSAF!$A$2:$A$251,0))),NA())</f>
        <v>183953.00193778399</v>
      </c>
    </row>
    <row r="592" spans="1:10" x14ac:dyDescent="0.25">
      <c r="A592" s="23">
        <f t="shared" si="27"/>
        <v>3</v>
      </c>
      <c r="B592" s="23">
        <f t="shared" si="28"/>
        <v>2041</v>
      </c>
      <c r="C592" s="23">
        <v>591</v>
      </c>
      <c r="D592" s="24">
        <v>51561</v>
      </c>
      <c r="E592" s="25" t="e">
        <f>IF(ISBLANK(table!H592),NA(),table!H592)</f>
        <v>#N/A</v>
      </c>
      <c r="F592" s="26">
        <f>IFERROR(IF(AND(ISERROR($E593),ISERROR(INDEX(RestNSAF!B$2:B$251,MATCH(RestNSA!$C592,RestNSAF!$A$2:$A$251,0)))),$E592,INDEX(RestNSAF!B$2:B$251,MATCH(RestNSA!$C592,RestNSAF!$A$2:$A$251,0))),NA())</f>
        <v>126017.059315744</v>
      </c>
      <c r="G592" s="25">
        <f>IFERROR(IF(AND(ISERROR($E593),ISERROR(INDEX(RestNSAF!C$2:C$251,MATCH(RestNSA!$C592,RestNSAF!$A$2:$A$251,0)))),$E592,INDEX(RestNSAF!C$2:C$251,MATCH(RestNSA!$C592,RestNSAF!$A$2:$A$251,0))),NA())</f>
        <v>87925.175297271999</v>
      </c>
      <c r="H592" s="25">
        <f>IFERROR(IF(AND(ISERROR($E593),ISERROR(INDEX(RestNSAF!D$2:D$251,MATCH(RestNSA!$C592,RestNSAF!$A$2:$A$251,0)))),$E592,INDEX(RestNSAF!D$2:D$251,MATCH(RestNSA!$C592,RestNSAF!$A$2:$A$251,0))),NA())</f>
        <v>164108.94333421599</v>
      </c>
      <c r="I592" s="25">
        <f>IFERROR(IF(AND(ISERROR($E593),ISERROR(INDEX(RestNSAF!E$2:E$251,MATCH(RestNSA!$C592,RestNSAF!$A$2:$A$251,0)))),$E592,INDEX(RestNSAF!E$2:E$251,MATCH(RestNSA!$C592,RestNSAF!$A$2:$A$251,0))),NA())</f>
        <v>67760.549951054199</v>
      </c>
      <c r="J592" s="25">
        <f>IFERROR(IF(AND(ISERROR($E593),ISERROR(INDEX(RestNSAF!F$2:F$251,MATCH(RestNSA!$C592,RestNSAF!$A$2:$A$251,0)))),$E592,INDEX(RestNSAF!F$2:F$251,MATCH(RestNSA!$C592,RestNSAF!$A$2:$A$251,0))),NA())</f>
        <v>184273.56868043399</v>
      </c>
    </row>
    <row r="593" spans="1:10" x14ac:dyDescent="0.25">
      <c r="A593" s="23">
        <f t="shared" si="27"/>
        <v>4</v>
      </c>
      <c r="B593" s="23">
        <f t="shared" si="28"/>
        <v>2041</v>
      </c>
      <c r="C593" s="23">
        <v>592</v>
      </c>
      <c r="D593" s="24">
        <v>51592</v>
      </c>
      <c r="E593" s="25" t="e">
        <f>IF(ISBLANK(table!H593),NA(),table!H593)</f>
        <v>#N/A</v>
      </c>
      <c r="F593" s="26">
        <f>IFERROR(IF(AND(ISERROR($E594),ISERROR(INDEX(RestNSAF!B$2:B$251,MATCH(RestNSA!$C593,RestNSAF!$A$2:$A$251,0)))),$E593,INDEX(RestNSAF!B$2:B$251,MATCH(RestNSA!$C593,RestNSAF!$A$2:$A$251,0))),NA())</f>
        <v>126203.912067072</v>
      </c>
      <c r="G593" s="25">
        <f>IFERROR(IF(AND(ISERROR($E594),ISERROR(INDEX(RestNSAF!C$2:C$251,MATCH(RestNSA!$C593,RestNSAF!$A$2:$A$251,0)))),$E593,INDEX(RestNSAF!C$2:C$251,MATCH(RestNSA!$C593,RestNSAF!$A$2:$A$251,0))),NA())</f>
        <v>88024.797488468903</v>
      </c>
      <c r="H593" s="25">
        <f>IFERROR(IF(AND(ISERROR($E594),ISERROR(INDEX(RestNSAF!D$2:D$251,MATCH(RestNSA!$C593,RestNSAF!$A$2:$A$251,0)))),$E593,INDEX(RestNSAF!D$2:D$251,MATCH(RestNSA!$C593,RestNSAF!$A$2:$A$251,0))),NA())</f>
        <v>164383.02664567501</v>
      </c>
      <c r="I593" s="25">
        <f>IFERROR(IF(AND(ISERROR($E594),ISERROR(INDEX(RestNSAF!E$2:E$251,MATCH(RestNSA!$C593,RestNSAF!$A$2:$A$251,0)))),$E593,INDEX(RestNSAF!E$2:E$251,MATCH(RestNSA!$C593,RestNSAF!$A$2:$A$251,0))),NA())</f>
        <v>67813.995073064099</v>
      </c>
      <c r="J593" s="25">
        <f>IFERROR(IF(AND(ISERROR($E594),ISERROR(INDEX(RestNSAF!F$2:F$251,MATCH(RestNSA!$C593,RestNSAF!$A$2:$A$251,0)))),$E593,INDEX(RestNSAF!F$2:F$251,MATCH(RestNSA!$C593,RestNSAF!$A$2:$A$251,0))),NA())</f>
        <v>184593.82906108</v>
      </c>
    </row>
    <row r="594" spans="1:10" x14ac:dyDescent="0.25">
      <c r="A594" s="23">
        <f t="shared" si="27"/>
        <v>5</v>
      </c>
      <c r="B594" s="23">
        <f t="shared" si="28"/>
        <v>2041</v>
      </c>
      <c r="C594" s="23">
        <v>593</v>
      </c>
      <c r="D594" s="24">
        <v>51622</v>
      </c>
      <c r="E594" s="25" t="e">
        <f>IF(ISBLANK(table!H594),NA(),table!H594)</f>
        <v>#N/A</v>
      </c>
      <c r="F594" s="26">
        <f>IFERROR(IF(AND(ISERROR($E595),ISERROR(INDEX(RestNSAF!B$2:B$251,MATCH(RestNSA!$C594,RestNSAF!$A$2:$A$251,0)))),$E594,INDEX(RestNSAF!B$2:B$251,MATCH(RestNSA!$C594,RestNSAF!$A$2:$A$251,0))),NA())</f>
        <v>126390.765037235</v>
      </c>
      <c r="G594" s="25">
        <f>IFERROR(IF(AND(ISERROR($E595),ISERROR(INDEX(RestNSAF!C$2:C$251,MATCH(RestNSA!$C594,RestNSAF!$A$2:$A$251,0)))),$E594,INDEX(RestNSAF!C$2:C$251,MATCH(RestNSA!$C594,RestNSAF!$A$2:$A$251,0))),NA())</f>
        <v>88124.618745996006</v>
      </c>
      <c r="H594" s="25">
        <f>IFERROR(IF(AND(ISERROR($E595),ISERROR(INDEX(RestNSAF!D$2:D$251,MATCH(RestNSA!$C594,RestNSAF!$A$2:$A$251,0)))),$E594,INDEX(RestNSAF!D$2:D$251,MATCH(RestNSA!$C594,RestNSAF!$A$2:$A$251,0))),NA())</f>
        <v>164656.91132847301</v>
      </c>
      <c r="I594" s="25">
        <f>IFERROR(IF(AND(ISERROR($E595),ISERROR(INDEX(RestNSAF!E$2:E$251,MATCH(RestNSA!$C594,RestNSAF!$A$2:$A$251,0)))),$E594,INDEX(RestNSAF!E$2:E$251,MATCH(RestNSA!$C594,RestNSAF!$A$2:$A$251,0))),NA())</f>
        <v>67867.744524909896</v>
      </c>
      <c r="J594" s="25">
        <f>IFERROR(IF(AND(ISERROR($E595),ISERROR(INDEX(RestNSAF!F$2:F$251,MATCH(RestNSA!$C594,RestNSAF!$A$2:$A$251,0)))),$E594,INDEX(RestNSAF!F$2:F$251,MATCH(RestNSA!$C594,RestNSAF!$A$2:$A$251,0))),NA())</f>
        <v>184913.78554955899</v>
      </c>
    </row>
    <row r="595" spans="1:10" x14ac:dyDescent="0.25">
      <c r="A595" s="23">
        <f t="shared" si="27"/>
        <v>6</v>
      </c>
      <c r="B595" s="23">
        <f t="shared" si="28"/>
        <v>2041</v>
      </c>
      <c r="C595" s="23">
        <v>594</v>
      </c>
      <c r="D595" s="24">
        <v>51653</v>
      </c>
      <c r="E595" s="25" t="e">
        <f>IF(ISBLANK(table!H595),NA(),table!H595)</f>
        <v>#N/A</v>
      </c>
      <c r="F595" s="26">
        <f>IFERROR(IF(AND(ISERROR($E596),ISERROR(INDEX(RestNSAF!B$2:B$251,MATCH(RestNSA!$C595,RestNSAF!$A$2:$A$251,0)))),$E595,INDEX(RestNSAF!B$2:B$251,MATCH(RestNSA!$C595,RestNSAF!$A$2:$A$251,0))),NA())</f>
        <v>126577.617788367</v>
      </c>
      <c r="G595" s="25">
        <f>IFERROR(IF(AND(ISERROR($E596),ISERROR(INDEX(RestNSAF!C$2:C$251,MATCH(RestNSA!$C595,RestNSAF!$A$2:$A$251,0)))),$E595,INDEX(RestNSAF!C$2:C$251,MATCH(RestNSA!$C595,RestNSAF!$A$2:$A$251,0))),NA())</f>
        <v>88224.6372786047</v>
      </c>
      <c r="H595" s="25">
        <f>IFERROR(IF(AND(ISERROR($E596),ISERROR(INDEX(RestNSAF!D$2:D$251,MATCH(RestNSA!$C595,RestNSAF!$A$2:$A$251,0)))),$E595,INDEX(RestNSAF!D$2:D$251,MATCH(RestNSA!$C595,RestNSAF!$A$2:$A$251,0))),NA())</f>
        <v>164930.59829812901</v>
      </c>
      <c r="I595" s="25">
        <f>IFERROR(IF(AND(ISERROR($E596),ISERROR(INDEX(RestNSAF!E$2:E$251,MATCH(RestNSA!$C595,RestNSAF!$A$2:$A$251,0)))),$E595,INDEX(RestNSAF!E$2:E$251,MATCH(RestNSA!$C595,RestNSAF!$A$2:$A$251,0))),NA())</f>
        <v>67921.795798904801</v>
      </c>
      <c r="J595" s="25">
        <f>IFERROR(IF(AND(ISERROR($E596),ISERROR(INDEX(RestNSAF!F$2:F$251,MATCH(RestNSA!$C595,RestNSAF!$A$2:$A$251,0)))),$E595,INDEX(RestNSAF!F$2:F$251,MATCH(RestNSA!$C595,RestNSAF!$A$2:$A$251,0))),NA())</f>
        <v>185233.43977782899</v>
      </c>
    </row>
    <row r="596" spans="1:10" x14ac:dyDescent="0.25">
      <c r="A596" s="23">
        <f t="shared" si="27"/>
        <v>7</v>
      </c>
      <c r="B596" s="23">
        <f t="shared" si="28"/>
        <v>2041</v>
      </c>
      <c r="C596" s="23">
        <v>595</v>
      </c>
      <c r="D596" s="24">
        <v>51683</v>
      </c>
      <c r="E596" s="25" t="e">
        <f>IF(ISBLANK(table!H596),NA(),table!H596)</f>
        <v>#N/A</v>
      </c>
      <c r="F596" s="26">
        <f>IFERROR(IF(AND(ISERROR($E597),ISERROR(INDEX(RestNSAF!B$2:B$251,MATCH(RestNSA!$C596,RestNSAF!$A$2:$A$251,0)))),$E596,INDEX(RestNSAF!B$2:B$251,MATCH(RestNSA!$C596,RestNSAF!$A$2:$A$251,0))),NA())</f>
        <v>126764.470703479</v>
      </c>
      <c r="G596" s="25">
        <f>IFERROR(IF(AND(ISERROR($E597),ISERROR(INDEX(RestNSAF!C$2:C$251,MATCH(RestNSA!$C596,RestNSAF!$A$2:$A$251,0)))),$E596,INDEX(RestNSAF!C$2:C$251,MATCH(RestNSA!$C596,RestNSAF!$A$2:$A$251,0))),NA())</f>
        <v>88324.852132208995</v>
      </c>
      <c r="H596" s="25">
        <f>IFERROR(IF(AND(ISERROR($E597),ISERROR(INDEX(RestNSAF!D$2:D$251,MATCH(RestNSA!$C596,RestNSAF!$A$2:$A$251,0)))),$E596,INDEX(RestNSAF!D$2:D$251,MATCH(RestNSA!$C596,RestNSAF!$A$2:$A$251,0))),NA())</f>
        <v>165204.089274748</v>
      </c>
      <c r="I596" s="25">
        <f>IFERROR(IF(AND(ISERROR($E597),ISERROR(INDEX(RestNSAF!E$2:E$251,MATCH(RestNSA!$C596,RestNSAF!$A$2:$A$251,0)))),$E596,INDEX(RestNSAF!E$2:E$251,MATCH(RestNSA!$C596,RestNSAF!$A$2:$A$251,0))),NA())</f>
        <v>67976.147233147407</v>
      </c>
      <c r="J596" s="25">
        <f>IFERROR(IF(AND(ISERROR($E597),ISERROR(INDEX(RestNSAF!F$2:F$251,MATCH(RestNSA!$C596,RestNSAF!$A$2:$A$251,0)))),$E596,INDEX(RestNSAF!F$2:F$251,MATCH(RestNSA!$C596,RestNSAF!$A$2:$A$251,0))),NA())</f>
        <v>185552.79417380999</v>
      </c>
    </row>
    <row r="597" spans="1:10" x14ac:dyDescent="0.25">
      <c r="A597" s="23">
        <f t="shared" si="27"/>
        <v>8</v>
      </c>
      <c r="B597" s="23">
        <f t="shared" si="28"/>
        <v>2041</v>
      </c>
      <c r="C597" s="23">
        <v>596</v>
      </c>
      <c r="D597" s="24">
        <v>51714</v>
      </c>
      <c r="E597" s="25" t="e">
        <f>IF(ISBLANK(table!H597),NA(),table!H597)</f>
        <v>#N/A</v>
      </c>
      <c r="F597" s="26">
        <f>IFERROR(IF(AND(ISERROR($E598),ISERROR(INDEX(RestNSAF!B$2:B$251,MATCH(RestNSA!$C597,RestNSAF!$A$2:$A$251,0)))),$E597,INDEX(RestNSAF!B$2:B$251,MATCH(RestNSA!$C597,RestNSAF!$A$2:$A$251,0))),NA())</f>
        <v>126951.323542724</v>
      </c>
      <c r="G597" s="25">
        <f>IFERROR(IF(AND(ISERROR($E598),ISERROR(INDEX(RestNSAF!C$2:C$251,MATCH(RestNSA!$C597,RestNSAF!$A$2:$A$251,0)))),$E597,INDEX(RestNSAF!C$2:C$251,MATCH(RestNSA!$C597,RestNSAF!$A$2:$A$251,0))),NA())</f>
        <v>88425.261741253198</v>
      </c>
      <c r="H597" s="25">
        <f>IFERROR(IF(AND(ISERROR($E598),ISERROR(INDEX(RestNSAF!D$2:D$251,MATCH(RestNSA!$C597,RestNSAF!$A$2:$A$251,0)))),$E597,INDEX(RestNSAF!D$2:D$251,MATCH(RestNSA!$C597,RestNSAF!$A$2:$A$251,0))),NA())</f>
        <v>165477.38534419399</v>
      </c>
      <c r="I597" s="25">
        <f>IFERROR(IF(AND(ISERROR($E598),ISERROR(INDEX(RestNSAF!E$2:E$251,MATCH(RestNSA!$C597,RestNSAF!$A$2:$A$251,0)))),$E597,INDEX(RestNSAF!E$2:E$251,MATCH(RestNSA!$C597,RestNSAF!$A$2:$A$251,0))),NA())</f>
        <v>68030.796560293296</v>
      </c>
      <c r="J597" s="25">
        <f>IFERROR(IF(AND(ISERROR($E598),ISERROR(INDEX(RestNSAF!F$2:F$251,MATCH(RestNSA!$C597,RestNSAF!$A$2:$A$251,0)))),$E597,INDEX(RestNSAF!F$2:F$251,MATCH(RestNSA!$C597,RestNSAF!$A$2:$A$251,0))),NA())</f>
        <v>185871.850525154</v>
      </c>
    </row>
    <row r="598" spans="1:10" x14ac:dyDescent="0.25">
      <c r="A598" s="23">
        <f t="shared" si="27"/>
        <v>9</v>
      </c>
      <c r="B598" s="23">
        <f t="shared" si="28"/>
        <v>2041</v>
      </c>
      <c r="C598" s="23">
        <v>597</v>
      </c>
      <c r="D598" s="24">
        <v>51745</v>
      </c>
      <c r="E598" s="25" t="e">
        <f>IF(ISBLANK(table!H598),NA(),table!H598)</f>
        <v>#N/A</v>
      </c>
      <c r="F598" s="26">
        <f>IFERROR(IF(AND(ISERROR($E599),ISERROR(INDEX(RestNSAF!B$2:B$251,MATCH(RestNSA!$C598,RestNSAF!$A$2:$A$251,0)))),$E598,INDEX(RestNSAF!B$2:B$251,MATCH(RestNSA!$C598,RestNSAF!$A$2:$A$251,0))),NA())</f>
        <v>127138.17636384501</v>
      </c>
      <c r="G598" s="25">
        <f>IFERROR(IF(AND(ISERROR($E599),ISERROR(INDEX(RestNSAF!C$2:C$251,MATCH(RestNSA!$C598,RestNSAF!$A$2:$A$251,0)))),$E598,INDEX(RestNSAF!C$2:C$251,MATCH(RestNSA!$C598,RestNSAF!$A$2:$A$251,0))),NA())</f>
        <v>88525.864857578199</v>
      </c>
      <c r="H598" s="25">
        <f>IFERROR(IF(AND(ISERROR($E599),ISERROR(INDEX(RestNSAF!D$2:D$251,MATCH(RestNSA!$C598,RestNSAF!$A$2:$A$251,0)))),$E598,INDEX(RestNSAF!D$2:D$251,MATCH(RestNSA!$C598,RestNSAF!$A$2:$A$251,0))),NA())</f>
        <v>165750.48787011101</v>
      </c>
      <c r="I598" s="25">
        <f>IFERROR(IF(AND(ISERROR($E599),ISERROR(INDEX(RestNSAF!E$2:E$251,MATCH(RestNSA!$C598,RestNSAF!$A$2:$A$251,0)))),$E598,INDEX(RestNSAF!E$2:E$251,MATCH(RestNSA!$C598,RestNSAF!$A$2:$A$251,0))),NA())</f>
        <v>68085.741840881194</v>
      </c>
      <c r="J598" s="25">
        <f>IFERROR(IF(AND(ISERROR($E599),ISERROR(INDEX(RestNSAF!F$2:F$251,MATCH(RestNSA!$C598,RestNSAF!$A$2:$A$251,0)))),$E598,INDEX(RestNSAF!F$2:F$251,MATCH(RestNSA!$C598,RestNSAF!$A$2:$A$251,0))),NA())</f>
        <v>186190.61088680799</v>
      </c>
    </row>
    <row r="599" spans="1:10" x14ac:dyDescent="0.25">
      <c r="A599" s="23">
        <f t="shared" si="27"/>
        <v>10</v>
      </c>
      <c r="B599" s="23">
        <f t="shared" si="28"/>
        <v>2041</v>
      </c>
      <c r="C599" s="23">
        <v>598</v>
      </c>
      <c r="D599" s="24">
        <v>51775</v>
      </c>
      <c r="E599" s="25" t="e">
        <f>IF(ISBLANK(table!H599),NA(),table!H599)</f>
        <v>#N/A</v>
      </c>
      <c r="F599" s="26">
        <f>IFERROR(IF(AND(ISERROR($E600),ISERROR(INDEX(RestNSAF!B$2:B$251,MATCH(RestNSA!$C599,RestNSAF!$A$2:$A$251,0)))),$E599,INDEX(RestNSAF!B$2:B$251,MATCH(RestNSA!$C599,RestNSAF!$A$2:$A$251,0))),NA())</f>
        <v>127325.02927838</v>
      </c>
      <c r="G599" s="25">
        <f>IFERROR(IF(AND(ISERROR($E600),ISERROR(INDEX(RestNSAF!C$2:C$251,MATCH(RestNSA!$C599,RestNSAF!$A$2:$A$251,0)))),$E599,INDEX(RestNSAF!C$2:C$251,MATCH(RestNSA!$C599,RestNSAF!$A$2:$A$251,0))),NA())</f>
        <v>88626.660296539296</v>
      </c>
      <c r="H599" s="25">
        <f>IFERROR(IF(AND(ISERROR($E600),ISERROR(INDEX(RestNSAF!D$2:D$251,MATCH(RestNSA!$C599,RestNSAF!$A$2:$A$251,0)))),$E599,INDEX(RestNSAF!D$2:D$251,MATCH(RestNSA!$C599,RestNSAF!$A$2:$A$251,0))),NA())</f>
        <v>166023.39826022001</v>
      </c>
      <c r="I599" s="25">
        <f>IFERROR(IF(AND(ISERROR($E600),ISERROR(INDEX(RestNSAF!E$2:E$251,MATCH(RestNSA!$C599,RestNSAF!$A$2:$A$251,0)))),$E599,INDEX(RestNSAF!E$2:E$251,MATCH(RestNSA!$C599,RestNSAF!$A$2:$A$251,0))),NA())</f>
        <v>68140.981204108597</v>
      </c>
      <c r="J599" s="25">
        <f>IFERROR(IF(AND(ISERROR($E600),ISERROR(INDEX(RestNSAF!F$2:F$251,MATCH(RestNSA!$C599,RestNSAF!$A$2:$A$251,0)))),$E599,INDEX(RestNSAF!F$2:F$251,MATCH(RestNSA!$C599,RestNSAF!$A$2:$A$251,0))),NA())</f>
        <v>186509.07735265099</v>
      </c>
    </row>
    <row r="600" spans="1:10" x14ac:dyDescent="0.25">
      <c r="A600" s="23">
        <f t="shared" si="27"/>
        <v>11</v>
      </c>
      <c r="B600" s="23">
        <f t="shared" si="28"/>
        <v>2041</v>
      </c>
      <c r="C600" s="23">
        <v>599</v>
      </c>
      <c r="D600" s="24">
        <v>51806</v>
      </c>
      <c r="E600" s="25" t="e">
        <f>IF(ISBLANK(table!H600),NA(),table!H600)</f>
        <v>#N/A</v>
      </c>
      <c r="F600" s="26">
        <f>IFERROR(IF(AND(ISERROR($E601),ISERROR(INDEX(RestNSAF!B$2:B$251,MATCH(RestNSA!$C600,RestNSAF!$A$2:$A$251,0)))),$E600,INDEX(RestNSAF!B$2:B$251,MATCH(RestNSA!$C600,RestNSAF!$A$2:$A$251,0))),NA())</f>
        <v>127511.88205908101</v>
      </c>
      <c r="G600" s="25">
        <f>IFERROR(IF(AND(ISERROR($E601),ISERROR(INDEX(RestNSAF!C$2:C$251,MATCH(RestNSA!$C600,RestNSAF!$A$2:$A$251,0)))),$E600,INDEX(RestNSAF!C$2:C$251,MATCH(RestNSA!$C600,RestNSAF!$A$2:$A$251,0))),NA())</f>
        <v>88727.646552588994</v>
      </c>
      <c r="H600" s="25">
        <f>IFERROR(IF(AND(ISERROR($E601),ISERROR(INDEX(RestNSAF!D$2:D$251,MATCH(RestNSA!$C600,RestNSAF!$A$2:$A$251,0)))),$E600,INDEX(RestNSAF!D$2:D$251,MATCH(RestNSA!$C600,RestNSAF!$A$2:$A$251,0))),NA())</f>
        <v>166296.117565572</v>
      </c>
      <c r="I600" s="25">
        <f>IFERROR(IF(AND(ISERROR($E601),ISERROR(INDEX(RestNSAF!E$2:E$251,MATCH(RestNSA!$C600,RestNSAF!$A$2:$A$251,0)))),$E600,INDEX(RestNSAF!E$2:E$251,MATCH(RestNSA!$C600,RestNSAF!$A$2:$A$251,0))),NA())</f>
        <v>68196.512467737004</v>
      </c>
      <c r="J600" s="25">
        <f>IFERROR(IF(AND(ISERROR($E601),ISERROR(INDEX(RestNSAF!F$2:F$251,MATCH(RestNSA!$C600,RestNSAF!$A$2:$A$251,0)))),$E600,INDEX(RestNSAF!F$2:F$251,MATCH(RestNSA!$C600,RestNSAF!$A$2:$A$251,0))),NA())</f>
        <v>186827.251650424</v>
      </c>
    </row>
    <row r="601" spans="1:10" x14ac:dyDescent="0.25">
      <c r="A601" s="23">
        <f t="shared" si="27"/>
        <v>12</v>
      </c>
      <c r="B601" s="23">
        <f t="shared" si="28"/>
        <v>2041</v>
      </c>
      <c r="C601" s="23">
        <v>600</v>
      </c>
      <c r="D601" s="24">
        <v>51836</v>
      </c>
      <c r="E601" s="25" t="e">
        <f>IF(ISBLANK(table!H601),NA(),table!H601)</f>
        <v>#N/A</v>
      </c>
      <c r="F601" s="26">
        <f>IFERROR(IF(AND(ISERROR($E602),ISERROR(INDEX(RestNSAF!B$2:B$251,MATCH(RestNSA!$C601,RestNSAF!$A$2:$A$251,0)))),$E601,INDEX(RestNSAF!B$2:B$251,MATCH(RestNSA!$C601,RestNSAF!$A$2:$A$251,0))),NA())</f>
        <v>127698.734974219</v>
      </c>
      <c r="G601" s="25">
        <f>IFERROR(IF(AND(ISERROR($E602),ISERROR(INDEX(RestNSAF!C$2:C$251,MATCH(RestNSA!$C601,RestNSAF!$A$2:$A$251,0)))),$E601,INDEX(RestNSAF!C$2:C$251,MATCH(RestNSA!$C601,RestNSAF!$A$2:$A$251,0))),NA())</f>
        <v>88828.8226283244</v>
      </c>
      <c r="H601" s="25">
        <f>IFERROR(IF(AND(ISERROR($E602),ISERROR(INDEX(RestNSAF!D$2:D$251,MATCH(RestNSA!$C601,RestNSAF!$A$2:$A$251,0)))),$E601,INDEX(RestNSAF!D$2:D$251,MATCH(RestNSA!$C601,RestNSAF!$A$2:$A$251,0))),NA())</f>
        <v>166568.647320113</v>
      </c>
      <c r="I601" s="25">
        <f>IFERROR(IF(AND(ISERROR($E602),ISERROR(INDEX(RestNSAF!E$2:E$251,MATCH(RestNSA!$C601,RestNSAF!$A$2:$A$251,0)))),$E601,INDEX(RestNSAF!E$2:E$251,MATCH(RestNSA!$C601,RestNSAF!$A$2:$A$251,0))),NA())</f>
        <v>68252.333964356003</v>
      </c>
      <c r="J601" s="25">
        <f>IFERROR(IF(AND(ISERROR($E602),ISERROR(INDEX(RestNSAF!F$2:F$251,MATCH(RestNSA!$C601,RestNSAF!$A$2:$A$251,0)))),$E601,INDEX(RestNSAF!F$2:F$251,MATCH(RestNSA!$C601,RestNSAF!$A$2:$A$251,0))),NA())</f>
        <v>187145.13598408201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C9F5B-123B-4808-84F2-F5AF1C3882BA}">
  <sheetPr codeName="Sheet12"/>
  <dimension ref="A1:F237"/>
  <sheetViews>
    <sheetView workbookViewId="0">
      <selection activeCell="H6" sqref="H6"/>
    </sheetView>
  </sheetViews>
  <sheetFormatPr defaultRowHeight="15" x14ac:dyDescent="0.25"/>
  <sheetData>
    <row r="1" spans="1:6" x14ac:dyDescent="0.25"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375</v>
      </c>
      <c r="B2">
        <v>12201.510734969601</v>
      </c>
      <c r="C2">
        <v>11826.3321764714</v>
      </c>
      <c r="D2">
        <v>12576.6892934679</v>
      </c>
      <c r="E2">
        <v>11627.7246445787</v>
      </c>
      <c r="F2">
        <v>12775.296825360499</v>
      </c>
    </row>
    <row r="3" spans="1:6" x14ac:dyDescent="0.25">
      <c r="A3">
        <v>376</v>
      </c>
      <c r="B3">
        <v>12181.0530317835</v>
      </c>
      <c r="C3">
        <v>11673.614511965499</v>
      </c>
      <c r="D3">
        <v>12688.491551601601</v>
      </c>
      <c r="E3">
        <v>11404.9927857886</v>
      </c>
      <c r="F3">
        <v>12957.113277778501</v>
      </c>
    </row>
    <row r="4" spans="1:6" x14ac:dyDescent="0.25">
      <c r="A4">
        <v>377</v>
      </c>
      <c r="B4">
        <v>12187.529549303001</v>
      </c>
      <c r="C4">
        <v>11626.784684976599</v>
      </c>
      <c r="D4">
        <v>12748.2744136293</v>
      </c>
      <c r="E4">
        <v>11329.9442845786</v>
      </c>
      <c r="F4">
        <v>13045.1148140273</v>
      </c>
    </row>
    <row r="5" spans="1:6" x14ac:dyDescent="0.25">
      <c r="A5">
        <v>378</v>
      </c>
      <c r="B5">
        <v>12202.500746759601</v>
      </c>
      <c r="C5">
        <v>11606.139183626699</v>
      </c>
      <c r="D5">
        <v>12798.8623098925</v>
      </c>
      <c r="E5">
        <v>11290.444441785399</v>
      </c>
      <c r="F5">
        <v>13114.5570517338</v>
      </c>
    </row>
    <row r="6" spans="1:6" x14ac:dyDescent="0.25">
      <c r="A6">
        <v>379</v>
      </c>
      <c r="B6">
        <v>12217.4719442162</v>
      </c>
      <c r="C6">
        <v>11587.5041473438</v>
      </c>
      <c r="D6">
        <v>12847.439741088599</v>
      </c>
      <c r="E6">
        <v>11254.0193399777</v>
      </c>
      <c r="F6">
        <v>13180.924548454699</v>
      </c>
    </row>
    <row r="7" spans="1:6" x14ac:dyDescent="0.25">
      <c r="A7">
        <v>380</v>
      </c>
      <c r="B7">
        <v>12232.4431416728</v>
      </c>
      <c r="C7">
        <v>11570.573263063599</v>
      </c>
      <c r="D7">
        <v>12894.313020281999</v>
      </c>
      <c r="E7">
        <v>11220.2005137497</v>
      </c>
      <c r="F7">
        <v>13244.685769596001</v>
      </c>
    </row>
    <row r="8" spans="1:6" x14ac:dyDescent="0.25">
      <c r="A8">
        <v>381</v>
      </c>
      <c r="B8">
        <v>12247.4143391294</v>
      </c>
      <c r="C8">
        <v>11555.110903254599</v>
      </c>
      <c r="D8">
        <v>12939.717775004199</v>
      </c>
      <c r="E8">
        <v>11188.6276018893</v>
      </c>
      <c r="F8">
        <v>13306.2010763695</v>
      </c>
    </row>
    <row r="9" spans="1:6" x14ac:dyDescent="0.25">
      <c r="A9">
        <v>382</v>
      </c>
      <c r="B9">
        <v>12262.385536586</v>
      </c>
      <c r="C9">
        <v>11540.931200929301</v>
      </c>
      <c r="D9">
        <v>12983.839872242799</v>
      </c>
      <c r="E9">
        <v>11159.0163453693</v>
      </c>
      <c r="F9">
        <v>13365.7547278028</v>
      </c>
    </row>
    <row r="10" spans="1:6" x14ac:dyDescent="0.25">
      <c r="A10">
        <v>383</v>
      </c>
      <c r="B10">
        <v>12277.3567340427</v>
      </c>
      <c r="C10">
        <v>11527.8844733473</v>
      </c>
      <c r="D10">
        <v>13026.828994738</v>
      </c>
      <c r="E10">
        <v>11131.1378241929</v>
      </c>
      <c r="F10">
        <v>13423.5756438924</v>
      </c>
    </row>
    <row r="11" spans="1:6" x14ac:dyDescent="0.25">
      <c r="A11">
        <v>384</v>
      </c>
      <c r="B11">
        <v>12292.3279314993</v>
      </c>
      <c r="C11">
        <v>11515.848066553801</v>
      </c>
      <c r="D11">
        <v>13068.8077964448</v>
      </c>
      <c r="E11">
        <v>11104.8044553238</v>
      </c>
      <c r="F11">
        <v>13479.8514076748</v>
      </c>
    </row>
    <row r="12" spans="1:6" x14ac:dyDescent="0.25">
      <c r="A12">
        <v>385</v>
      </c>
      <c r="B12">
        <v>12307.2991289559</v>
      </c>
      <c r="C12">
        <v>11504.719979102299</v>
      </c>
      <c r="D12">
        <v>13109.878278809399</v>
      </c>
      <c r="E12">
        <v>11079.8602410113</v>
      </c>
      <c r="F12">
        <v>13534.738016900499</v>
      </c>
    </row>
    <row r="13" spans="1:6" x14ac:dyDescent="0.25">
      <c r="A13">
        <v>386</v>
      </c>
      <c r="B13">
        <v>12322.270326412499</v>
      </c>
      <c r="C13">
        <v>11494.414298534701</v>
      </c>
      <c r="D13">
        <v>13150.1263542903</v>
      </c>
      <c r="E13">
        <v>11056.173789489099</v>
      </c>
      <c r="F13">
        <v>13588.366863335899</v>
      </c>
    </row>
    <row r="14" spans="1:6" x14ac:dyDescent="0.25">
      <c r="A14">
        <v>387</v>
      </c>
      <c r="B14">
        <v>12337.241523869099</v>
      </c>
      <c r="C14">
        <v>11484.8578579021</v>
      </c>
      <c r="D14">
        <v>13189.625189836201</v>
      </c>
      <c r="E14">
        <v>11033.633201565101</v>
      </c>
      <c r="F14">
        <v>13640.8498461731</v>
      </c>
    </row>
    <row r="15" spans="1:6" x14ac:dyDescent="0.25">
      <c r="A15">
        <v>388</v>
      </c>
      <c r="B15">
        <v>12352.212721325701</v>
      </c>
      <c r="C15">
        <v>11475.9877358789</v>
      </c>
      <c r="D15">
        <v>13228.4377067726</v>
      </c>
      <c r="E15">
        <v>11012.1422473763</v>
      </c>
      <c r="F15">
        <v>13692.2831952752</v>
      </c>
    </row>
    <row r="16" spans="1:6" x14ac:dyDescent="0.25">
      <c r="A16">
        <v>389</v>
      </c>
      <c r="B16">
        <v>12367.183918782401</v>
      </c>
      <c r="C16">
        <v>11467.74935405</v>
      </c>
      <c r="D16">
        <v>13266.6184835147</v>
      </c>
      <c r="E16">
        <v>10991.617456439701</v>
      </c>
      <c r="F16">
        <v>13742.750381125001</v>
      </c>
    </row>
    <row r="17" spans="1:6" x14ac:dyDescent="0.25">
      <c r="A17">
        <v>390</v>
      </c>
      <c r="B17">
        <v>12382.155116239001</v>
      </c>
      <c r="C17">
        <v>11460.095005753101</v>
      </c>
      <c r="D17">
        <v>13304.2152267248</v>
      </c>
      <c r="E17">
        <v>10971.985867711501</v>
      </c>
      <c r="F17">
        <v>13792.3243647665</v>
      </c>
    </row>
    <row r="18" spans="1:6" x14ac:dyDescent="0.25">
      <c r="A18">
        <v>391</v>
      </c>
      <c r="B18">
        <v>12397.1263136956</v>
      </c>
      <c r="C18">
        <v>11452.982702552101</v>
      </c>
      <c r="D18">
        <v>13341.2699248391</v>
      </c>
      <c r="E18">
        <v>10953.183265420001</v>
      </c>
      <c r="F18">
        <v>13841.0693619712</v>
      </c>
    </row>
    <row r="19" spans="1:6" x14ac:dyDescent="0.25">
      <c r="A19">
        <v>392</v>
      </c>
      <c r="B19">
        <v>12412.0975111522</v>
      </c>
      <c r="C19">
        <v>11446.3752583398</v>
      </c>
      <c r="D19">
        <v>13377.8197639646</v>
      </c>
      <c r="E19">
        <v>10935.152778322201</v>
      </c>
      <c r="F19">
        <v>13889.0422439822</v>
      </c>
    </row>
    <row r="20" spans="1:6" x14ac:dyDescent="0.25">
      <c r="A20">
        <v>393</v>
      </c>
      <c r="B20">
        <v>12427.0687086088</v>
      </c>
      <c r="C20">
        <v>11440.2395538455</v>
      </c>
      <c r="D20">
        <v>13413.8978633721</v>
      </c>
      <c r="E20">
        <v>10917.8437548644</v>
      </c>
      <c r="F20">
        <v>13936.293662353301</v>
      </c>
    </row>
    <row r="21" spans="1:6" x14ac:dyDescent="0.25">
      <c r="A21">
        <v>394</v>
      </c>
      <c r="B21">
        <v>12442.0399060654</v>
      </c>
      <c r="C21">
        <v>11434.5459399273</v>
      </c>
      <c r="D21">
        <v>13449.533872203599</v>
      </c>
      <c r="E21">
        <v>10901.210850597001</v>
      </c>
      <c r="F21">
        <v>13982.868961533901</v>
      </c>
    </row>
    <row r="22" spans="1:6" x14ac:dyDescent="0.25">
      <c r="A22">
        <v>395</v>
      </c>
      <c r="B22">
        <v>12457.0111035221</v>
      </c>
      <c r="C22">
        <v>11429.2677489249</v>
      </c>
      <c r="D22">
        <v>13484.7544581192</v>
      </c>
      <c r="E22">
        <v>10885.213280853201</v>
      </c>
      <c r="F22">
        <v>14028.808926190901</v>
      </c>
    </row>
    <row r="23" spans="1:6" x14ac:dyDescent="0.25">
      <c r="A23">
        <v>396</v>
      </c>
      <c r="B23">
        <v>12471.9823009787</v>
      </c>
      <c r="C23">
        <v>11424.380891074799</v>
      </c>
      <c r="D23">
        <v>13519.5837108826</v>
      </c>
      <c r="E23">
        <v>10869.814203519099</v>
      </c>
      <c r="F23">
        <v>14074.1503984383</v>
      </c>
    </row>
    <row r="24" spans="1:6" x14ac:dyDescent="0.25">
      <c r="A24">
        <v>397</v>
      </c>
      <c r="B24">
        <v>12486.953498435299</v>
      </c>
      <c r="C24">
        <v>11419.8635185618</v>
      </c>
      <c r="D24">
        <v>13554.0434783088</v>
      </c>
      <c r="E24">
        <v>10854.980205244499</v>
      </c>
      <c r="F24">
        <v>14118.9267916261</v>
      </c>
    </row>
    <row r="25" spans="1:6" x14ac:dyDescent="0.25">
      <c r="A25">
        <v>398</v>
      </c>
      <c r="B25">
        <v>12501.924695891899</v>
      </c>
      <c r="C25">
        <v>11415.6957438471</v>
      </c>
      <c r="D25">
        <v>13588.153647936701</v>
      </c>
      <c r="E25">
        <v>10840.6808706637</v>
      </c>
      <c r="F25">
        <v>14163.1685211201</v>
      </c>
    </row>
    <row r="26" spans="1:6" x14ac:dyDescent="0.25">
      <c r="A26">
        <v>399</v>
      </c>
      <c r="B26">
        <v>12516.895893348499</v>
      </c>
      <c r="C26">
        <v>11411.8594019265</v>
      </c>
      <c r="D26">
        <v>13621.9323847705</v>
      </c>
      <c r="E26">
        <v>10826.888418799999</v>
      </c>
      <c r="F26">
        <v>14206.903367897001</v>
      </c>
    </row>
    <row r="27" spans="1:6" x14ac:dyDescent="0.25">
      <c r="A27">
        <v>400</v>
      </c>
      <c r="B27">
        <v>12531.867090805101</v>
      </c>
      <c r="C27">
        <v>11408.3378484228</v>
      </c>
      <c r="D27">
        <v>13655.3963331875</v>
      </c>
      <c r="E27">
        <v>10813.5773942753</v>
      </c>
      <c r="F27">
        <v>14250.156787334899</v>
      </c>
    </row>
    <row r="28" spans="1:6" x14ac:dyDescent="0.25">
      <c r="A28">
        <v>401</v>
      </c>
      <c r="B28">
        <v>12546.838288261801</v>
      </c>
      <c r="C28">
        <v>11405.1157871249</v>
      </c>
      <c r="D28">
        <v>13688.5607893986</v>
      </c>
      <c r="E28">
        <v>10800.7244035534</v>
      </c>
      <c r="F28">
        <v>14292.952172970099</v>
      </c>
    </row>
    <row r="29" spans="1:6" x14ac:dyDescent="0.25">
      <c r="A29">
        <v>402</v>
      </c>
      <c r="B29">
        <v>12561.809485718401</v>
      </c>
      <c r="C29">
        <v>11402.179121888599</v>
      </c>
      <c r="D29">
        <v>13721.4398495482</v>
      </c>
      <c r="E29">
        <v>10788.307888441899</v>
      </c>
      <c r="F29">
        <v>14335.3110829948</v>
      </c>
    </row>
    <row r="30" spans="1:6" x14ac:dyDescent="0.25">
      <c r="A30">
        <v>403</v>
      </c>
      <c r="B30">
        <v>12576.780683175</v>
      </c>
      <c r="C30">
        <v>11399.5148288201</v>
      </c>
      <c r="D30">
        <v>13754.046537529901</v>
      </c>
      <c r="E30">
        <v>10776.307930614499</v>
      </c>
      <c r="F30">
        <v>14377.2534357355</v>
      </c>
    </row>
    <row r="31" spans="1:6" x14ac:dyDescent="0.25">
      <c r="A31">
        <v>404</v>
      </c>
      <c r="B31">
        <v>12591.7518806316</v>
      </c>
      <c r="C31">
        <v>11397.1108454483</v>
      </c>
      <c r="D31">
        <v>13786.3929158149</v>
      </c>
      <c r="E31">
        <v>10764.7060821132</v>
      </c>
      <c r="F31">
        <v>14418.79767915</v>
      </c>
    </row>
    <row r="32" spans="1:6" x14ac:dyDescent="0.25">
      <c r="A32">
        <v>405</v>
      </c>
      <c r="B32">
        <v>12606.7230780882</v>
      </c>
      <c r="C32">
        <v>11394.9559742033</v>
      </c>
      <c r="D32">
        <v>13818.4901819732</v>
      </c>
      <c r="E32">
        <v>10753.485217732899</v>
      </c>
      <c r="F32">
        <v>14459.960938443601</v>
      </c>
    </row>
    <row r="33" spans="1:6" x14ac:dyDescent="0.25">
      <c r="A33">
        <v>406</v>
      </c>
      <c r="B33">
        <v>12621.6942755448</v>
      </c>
      <c r="C33">
        <v>11393.0397980079</v>
      </c>
      <c r="D33">
        <v>13850.3487530818</v>
      </c>
      <c r="E33">
        <v>10742.629405928799</v>
      </c>
      <c r="F33">
        <v>14500.759145160901</v>
      </c>
    </row>
    <row r="34" spans="1:6" x14ac:dyDescent="0.25">
      <c r="A34">
        <v>407</v>
      </c>
      <c r="B34">
        <v>12636.6654730015</v>
      </c>
      <c r="C34">
        <v>11391.3526061742</v>
      </c>
      <c r="D34">
        <v>13881.9783398287</v>
      </c>
      <c r="E34">
        <v>10732.1237954853</v>
      </c>
      <c r="F34">
        <v>14541.207150517601</v>
      </c>
    </row>
    <row r="35" spans="1:6" x14ac:dyDescent="0.25">
      <c r="A35">
        <v>408</v>
      </c>
      <c r="B35">
        <v>12651.6366704581</v>
      </c>
      <c r="C35">
        <v>11389.885329107699</v>
      </c>
      <c r="D35">
        <v>13913.3880118084</v>
      </c>
      <c r="E35">
        <v>10721.954515654599</v>
      </c>
      <c r="F35">
        <v>14581.3188252615</v>
      </c>
    </row>
    <row r="36" spans="1:6" x14ac:dyDescent="0.25">
      <c r="A36">
        <v>409</v>
      </c>
      <c r="B36">
        <v>12666.607867914699</v>
      </c>
      <c r="C36">
        <v>11388.629480572699</v>
      </c>
      <c r="D36">
        <v>13944.5862552567</v>
      </c>
      <c r="E36">
        <v>10712.1085878592</v>
      </c>
      <c r="F36">
        <v>14621.1071479702</v>
      </c>
    </row>
    <row r="37" spans="1:6" x14ac:dyDescent="0.25">
      <c r="A37">
        <v>410</v>
      </c>
      <c r="B37">
        <v>12681.579065371299</v>
      </c>
      <c r="C37">
        <v>11387.577106475101</v>
      </c>
      <c r="D37">
        <v>13975.5810242675</v>
      </c>
      <c r="E37">
        <v>10702.5738473619</v>
      </c>
      <c r="F37">
        <v>14660.5842833807</v>
      </c>
    </row>
    <row r="38" spans="1:6" x14ac:dyDescent="0.25">
      <c r="A38">
        <v>411</v>
      </c>
      <c r="B38">
        <v>12696.550262827899</v>
      </c>
      <c r="C38">
        <v>11386.7207392863</v>
      </c>
      <c r="D38">
        <v>14006.3797863695</v>
      </c>
      <c r="E38">
        <v>10693.3388735634</v>
      </c>
      <c r="F38">
        <v>14699.7616520925</v>
      </c>
    </row>
    <row r="39" spans="1:6" x14ac:dyDescent="0.25">
      <c r="A39">
        <v>412</v>
      </c>
      <c r="B39">
        <v>12711.521460284501</v>
      </c>
      <c r="C39">
        <v>11386.053357365799</v>
      </c>
      <c r="D39">
        <v>14036.9895632033</v>
      </c>
      <c r="E39">
        <v>10684.392927790899</v>
      </c>
      <c r="F39">
        <v>14738.649992778201</v>
      </c>
    </row>
    <row r="40" spans="1:6" x14ac:dyDescent="0.25">
      <c r="A40">
        <v>413</v>
      </c>
      <c r="B40">
        <v>12726.492657741201</v>
      </c>
      <c r="C40">
        <v>11385.568348553999</v>
      </c>
      <c r="D40">
        <v>14067.4169669283</v>
      </c>
      <c r="E40">
        <v>10675.725897619301</v>
      </c>
      <c r="F40">
        <v>14777.259417863001</v>
      </c>
    </row>
    <row r="41" spans="1:6" x14ac:dyDescent="0.25">
      <c r="A41">
        <v>414</v>
      </c>
      <c r="B41">
        <v>12741.463855197801</v>
      </c>
      <c r="C41">
        <v>11385.2594775014</v>
      </c>
      <c r="D41">
        <v>14097.668232894201</v>
      </c>
      <c r="E41">
        <v>10667.328246904201</v>
      </c>
      <c r="F41">
        <v>14815.5994634914</v>
      </c>
    </row>
    <row r="42" spans="1:6" x14ac:dyDescent="0.25">
      <c r="A42">
        <v>415</v>
      </c>
      <c r="B42">
        <v>12756.4350526544</v>
      </c>
      <c r="C42">
        <v>11385.120856273101</v>
      </c>
      <c r="D42">
        <v>14127.7492490356</v>
      </c>
      <c r="E42">
        <v>10659.190970826499</v>
      </c>
      <c r="F42">
        <v>14853.6791344823</v>
      </c>
    </row>
    <row r="43" spans="1:6" x14ac:dyDescent="0.25">
      <c r="A43">
        <v>416</v>
      </c>
      <c r="B43">
        <v>12771.406250111</v>
      </c>
      <c r="C43">
        <v>11385.1469178392</v>
      </c>
      <c r="D43">
        <v>14157.6655823828</v>
      </c>
      <c r="E43">
        <v>10651.305555348399</v>
      </c>
      <c r="F43">
        <v>14891.506944873699</v>
      </c>
    </row>
    <row r="44" spans="1:6" x14ac:dyDescent="0.25">
      <c r="A44">
        <v>417</v>
      </c>
      <c r="B44">
        <v>12786.3774475676</v>
      </c>
      <c r="C44">
        <v>11385.3323921092</v>
      </c>
      <c r="D44">
        <v>14187.4225030261</v>
      </c>
      <c r="E44">
        <v>10643.663940562101</v>
      </c>
      <c r="F44">
        <v>14929.090954573099</v>
      </c>
    </row>
    <row r="45" spans="1:6" x14ac:dyDescent="0.25">
      <c r="A45">
        <v>418</v>
      </c>
      <c r="B45">
        <v>12801.3486450242</v>
      </c>
      <c r="C45">
        <v>11385.6722842205</v>
      </c>
      <c r="D45">
        <v>14217.025005828</v>
      </c>
      <c r="E45">
        <v>10636.2584874847</v>
      </c>
      <c r="F45">
        <v>14966.4388025638</v>
      </c>
    </row>
    <row r="46" spans="1:6" x14ac:dyDescent="0.25">
      <c r="A46">
        <v>419</v>
      </c>
      <c r="B46">
        <v>12816.3198424809</v>
      </c>
      <c r="C46">
        <v>11386.161854826199</v>
      </c>
      <c r="D46">
        <v>14246.4778301355</v>
      </c>
      <c r="E46">
        <v>10629.081947910299</v>
      </c>
      <c r="F46">
        <v>15003.5577370514</v>
      </c>
    </row>
    <row r="47" spans="1:6" x14ac:dyDescent="0.25">
      <c r="A47">
        <v>420</v>
      </c>
      <c r="B47">
        <v>12831.2910399375</v>
      </c>
      <c r="C47">
        <v>11386.796602161299</v>
      </c>
      <c r="D47">
        <v>14275.7854777136</v>
      </c>
      <c r="E47">
        <v>10622.127436983599</v>
      </c>
      <c r="F47">
        <v>15040.4546428914</v>
      </c>
    </row>
    <row r="48" spans="1:6" x14ac:dyDescent="0.25">
      <c r="A48">
        <v>421</v>
      </c>
      <c r="B48">
        <v>12846.262237394099</v>
      </c>
      <c r="C48">
        <v>11387.572245695999</v>
      </c>
      <c r="D48">
        <v>14304.9522290922</v>
      </c>
      <c r="E48">
        <v>10615.3884081991</v>
      </c>
      <c r="F48">
        <v>15077.136066589101</v>
      </c>
    </row>
    <row r="49" spans="1:6" x14ac:dyDescent="0.25">
      <c r="A49">
        <v>422</v>
      </c>
      <c r="B49">
        <v>12861.233434850699</v>
      </c>
      <c r="C49">
        <v>11388.484711207</v>
      </c>
      <c r="D49">
        <v>14333.9821584944</v>
      </c>
      <c r="E49">
        <v>10608.858630570199</v>
      </c>
      <c r="F49">
        <v>15113.608239131199</v>
      </c>
    </row>
    <row r="50" spans="1:6" x14ac:dyDescent="0.25">
      <c r="A50">
        <v>423</v>
      </c>
      <c r="B50">
        <v>12876.204632307299</v>
      </c>
      <c r="C50">
        <v>11389.530117119801</v>
      </c>
      <c r="D50">
        <v>14362.879147494799</v>
      </c>
      <c r="E50">
        <v>10602.532167740699</v>
      </c>
      <c r="F50">
        <v>15149.877096873999</v>
      </c>
    </row>
    <row r="51" spans="1:6" x14ac:dyDescent="0.25">
      <c r="A51">
        <v>424</v>
      </c>
      <c r="B51">
        <v>12891.175829763901</v>
      </c>
      <c r="C51">
        <v>11390.704761991599</v>
      </c>
      <c r="D51">
        <v>14391.6468975363</v>
      </c>
      <c r="E51">
        <v>10596.403358842401</v>
      </c>
      <c r="F51">
        <v>15185.948300685501</v>
      </c>
    </row>
    <row r="52" spans="1:6" x14ac:dyDescent="0.25">
      <c r="A52">
        <v>425</v>
      </c>
      <c r="B52">
        <v>12906.147027220601</v>
      </c>
      <c r="C52">
        <v>11392.005113020999</v>
      </c>
      <c r="D52">
        <v>14420.2889414201</v>
      </c>
      <c r="E52">
        <v>10590.466800922</v>
      </c>
      <c r="F52">
        <v>15221.827253519101</v>
      </c>
    </row>
    <row r="53" spans="1:6" x14ac:dyDescent="0.25">
      <c r="A53">
        <v>426</v>
      </c>
      <c r="B53">
        <v>12921.1182246772</v>
      </c>
      <c r="C53">
        <v>11393.4277954836</v>
      </c>
      <c r="D53">
        <v>14448.808653870799</v>
      </c>
      <c r="E53">
        <v>10584.717332783601</v>
      </c>
      <c r="F53">
        <v>15257.5191165707</v>
      </c>
    </row>
    <row r="54" spans="1:6" x14ac:dyDescent="0.25">
      <c r="A54">
        <v>427</v>
      </c>
      <c r="B54">
        <v>12936.0894221338</v>
      </c>
      <c r="C54">
        <v>11394.969583002599</v>
      </c>
      <c r="D54">
        <v>14477.209261264899</v>
      </c>
      <c r="E54">
        <v>10579.150020110101</v>
      </c>
      <c r="F54">
        <v>15293.0288241575</v>
      </c>
    </row>
    <row r="55" spans="1:6" x14ac:dyDescent="0.25">
      <c r="A55">
        <v>428</v>
      </c>
      <c r="B55">
        <v>12951.0606195904</v>
      </c>
      <c r="C55">
        <v>11396.627388577401</v>
      </c>
      <c r="D55">
        <v>14505.4938506034</v>
      </c>
      <c r="E55">
        <v>10573.760141741101</v>
      </c>
      <c r="F55">
        <v>15328.3610974397</v>
      </c>
    </row>
    <row r="56" spans="1:6" x14ac:dyDescent="0.25">
      <c r="A56">
        <v>429</v>
      </c>
      <c r="B56">
        <v>12966.031817047</v>
      </c>
      <c r="C56">
        <v>11398.398256296499</v>
      </c>
      <c r="D56">
        <v>14533.665377797601</v>
      </c>
      <c r="E56">
        <v>10568.5431770003</v>
      </c>
      <c r="F56">
        <v>15363.5204570938</v>
      </c>
    </row>
    <row r="57" spans="1:6" x14ac:dyDescent="0.25">
      <c r="A57">
        <v>430</v>
      </c>
      <c r="B57">
        <v>12981.0030145036</v>
      </c>
      <c r="C57">
        <v>11400.279353674399</v>
      </c>
      <c r="D57">
        <v>14561.7266753328</v>
      </c>
      <c r="E57">
        <v>10563.4947939749</v>
      </c>
      <c r="F57">
        <v>15398.5112350324</v>
      </c>
    </row>
    <row r="58" spans="1:6" x14ac:dyDescent="0.25">
      <c r="A58">
        <v>431</v>
      </c>
      <c r="B58">
        <v>12995.9742119603</v>
      </c>
      <c r="C58">
        <v>11402.2679645548</v>
      </c>
      <c r="D58">
        <v>14589.6804593657</v>
      </c>
      <c r="E58">
        <v>10558.6108386622</v>
      </c>
      <c r="F58">
        <v>15433.337585258299</v>
      </c>
    </row>
    <row r="59" spans="1:6" x14ac:dyDescent="0.25">
      <c r="A59">
        <v>432</v>
      </c>
      <c r="B59">
        <v>13010.9454094169</v>
      </c>
      <c r="C59">
        <v>11404.361482529401</v>
      </c>
      <c r="D59">
        <v>14617.5293363043</v>
      </c>
      <c r="E59">
        <v>10553.887324904899</v>
      </c>
      <c r="F59">
        <v>15468.0034939288</v>
      </c>
    </row>
    <row r="60" spans="1:6" x14ac:dyDescent="0.25">
      <c r="A60">
        <v>433</v>
      </c>
      <c r="B60">
        <v>13025.916606873499</v>
      </c>
      <c r="C60">
        <v>11406.5574048287</v>
      </c>
      <c r="D60">
        <v>14645.275808918201</v>
      </c>
      <c r="E60">
        <v>10549.320425047201</v>
      </c>
      <c r="F60">
        <v>15502.5127886998</v>
      </c>
    </row>
    <row r="61" spans="1:6" x14ac:dyDescent="0.25">
      <c r="A61">
        <v>434</v>
      </c>
      <c r="B61">
        <v>13040.887804330099</v>
      </c>
      <c r="C61">
        <v>11408.8533266425</v>
      </c>
      <c r="D61">
        <v>14672.9222820177</v>
      </c>
      <c r="E61">
        <v>10544.9064612493</v>
      </c>
      <c r="F61">
        <v>15536.8691474109</v>
      </c>
    </row>
    <row r="62" spans="1:6" x14ac:dyDescent="0.25">
      <c r="A62">
        <v>435</v>
      </c>
      <c r="B62">
        <v>13055.859001786701</v>
      </c>
      <c r="C62">
        <v>11411.246935834701</v>
      </c>
      <c r="D62">
        <v>14700.471067738699</v>
      </c>
      <c r="E62">
        <v>10540.641897404301</v>
      </c>
      <c r="F62">
        <v>15571.076106169199</v>
      </c>
    </row>
    <row r="63" spans="1:6" x14ac:dyDescent="0.25">
      <c r="A63">
        <v>436</v>
      </c>
      <c r="B63">
        <v>13070.830199243301</v>
      </c>
      <c r="C63">
        <v>11413.736008019199</v>
      </c>
      <c r="D63">
        <v>14727.9243904675</v>
      </c>
      <c r="E63">
        <v>10536.523331607001</v>
      </c>
      <c r="F63">
        <v>15605.137066879701</v>
      </c>
    </row>
    <row r="64" spans="1:6" x14ac:dyDescent="0.25">
      <c r="A64">
        <v>437</v>
      </c>
      <c r="B64">
        <v>13085.801396700001</v>
      </c>
      <c r="C64">
        <v>11416.318401967001</v>
      </c>
      <c r="D64">
        <v>14755.284391432901</v>
      </c>
      <c r="E64">
        <v>10532.5474891303</v>
      </c>
      <c r="F64">
        <v>15639.055304269599</v>
      </c>
    </row>
    <row r="65" spans="1:6" x14ac:dyDescent="0.25">
      <c r="A65">
        <v>438</v>
      </c>
      <c r="B65">
        <v>13100.7725941566</v>
      </c>
      <c r="C65">
        <v>11418.9920553179</v>
      </c>
      <c r="D65">
        <v>14782.553132995299</v>
      </c>
      <c r="E65">
        <v>10528.711215866701</v>
      </c>
      <c r="F65">
        <v>15672.8339724464</v>
      </c>
    </row>
    <row r="66" spans="1:6" x14ac:dyDescent="0.25">
      <c r="A66">
        <v>439</v>
      </c>
      <c r="B66">
        <v>13115.7437916132</v>
      </c>
      <c r="C66">
        <v>11421.754980572699</v>
      </c>
      <c r="D66">
        <v>14809.732602653699</v>
      </c>
      <c r="E66">
        <v>10525.011472198201</v>
      </c>
      <c r="F66">
        <v>15706.4761110281</v>
      </c>
    </row>
    <row r="67" spans="1:6" x14ac:dyDescent="0.25">
      <c r="A67">
        <v>440</v>
      </c>
      <c r="B67">
        <v>13130.7149890698</v>
      </c>
      <c r="C67">
        <v>11424.6052613429</v>
      </c>
      <c r="D67">
        <v>14836.8247167967</v>
      </c>
      <c r="E67">
        <v>10521.445327261699</v>
      </c>
      <c r="F67">
        <v>15739.984650877899</v>
      </c>
    </row>
    <row r="68" spans="1:6" x14ac:dyDescent="0.25">
      <c r="A68">
        <v>441</v>
      </c>
      <c r="B68">
        <v>13145.6861865264</v>
      </c>
      <c r="C68">
        <v>11427.541048839201</v>
      </c>
      <c r="D68">
        <v>14863.831324213599</v>
      </c>
      <c r="E68">
        <v>10518.009953577901</v>
      </c>
      <c r="F68">
        <v>15773.362419474999</v>
      </c>
    </row>
    <row r="69" spans="1:6" x14ac:dyDescent="0.25">
      <c r="A69">
        <v>442</v>
      </c>
      <c r="B69">
        <v>13160.657383983</v>
      </c>
      <c r="C69">
        <v>11430.5605585793</v>
      </c>
      <c r="D69">
        <v>14890.7542093868</v>
      </c>
      <c r="E69">
        <v>10514.702622016501</v>
      </c>
      <c r="F69">
        <v>15806.612145949601</v>
      </c>
    </row>
    <row r="70" spans="1:6" x14ac:dyDescent="0.25">
      <c r="A70">
        <v>443</v>
      </c>
      <c r="B70">
        <v>13175.6285814397</v>
      </c>
      <c r="C70">
        <v>11433.662067299399</v>
      </c>
      <c r="D70">
        <v>14917.5950955799</v>
      </c>
      <c r="E70">
        <v>10511.520697073</v>
      </c>
      <c r="F70">
        <v>15839.7364658063</v>
      </c>
    </row>
    <row r="71" spans="1:6" x14ac:dyDescent="0.25">
      <c r="A71">
        <v>444</v>
      </c>
      <c r="B71">
        <v>13190.5997788963</v>
      </c>
      <c r="C71">
        <v>11436.8439100536</v>
      </c>
      <c r="D71">
        <v>14944.355647738899</v>
      </c>
      <c r="E71">
        <v>10508.4616324327</v>
      </c>
      <c r="F71">
        <v>15872.737925359899</v>
      </c>
    </row>
    <row r="72" spans="1:6" x14ac:dyDescent="0.25">
      <c r="A72">
        <v>445</v>
      </c>
      <c r="B72">
        <v>13205.570976352899</v>
      </c>
      <c r="C72">
        <v>11440.104477488099</v>
      </c>
      <c r="D72">
        <v>14971.037475217699</v>
      </c>
      <c r="E72">
        <v>10505.5229668009</v>
      </c>
      <c r="F72">
        <v>15905.618985904901</v>
      </c>
    </row>
    <row r="73" spans="1:6" x14ac:dyDescent="0.25">
      <c r="A73">
        <v>446</v>
      </c>
      <c r="B73">
        <v>13220.542173809499</v>
      </c>
      <c r="C73">
        <v>11443.442213276099</v>
      </c>
      <c r="D73">
        <v>14997.642134342899</v>
      </c>
      <c r="E73">
        <v>10502.702319981299</v>
      </c>
      <c r="F73">
        <v>15938.382027637699</v>
      </c>
    </row>
    <row r="74" spans="1:6" x14ac:dyDescent="0.25">
      <c r="A74">
        <v>447</v>
      </c>
      <c r="B74">
        <v>13235.513371266101</v>
      </c>
      <c r="C74">
        <v>11446.855611704001</v>
      </c>
      <c r="D74">
        <v>15024.171130828199</v>
      </c>
      <c r="E74">
        <v>10499.9973891839</v>
      </c>
      <c r="F74">
        <v>15971.0293533484</v>
      </c>
    </row>
    <row r="75" spans="1:6" x14ac:dyDescent="0.25">
      <c r="A75">
        <v>448</v>
      </c>
      <c r="B75">
        <v>13250.484568722701</v>
      </c>
      <c r="C75">
        <v>11450.3432153964</v>
      </c>
      <c r="D75">
        <v>15050.625922049099</v>
      </c>
      <c r="E75">
        <v>10497.405945545001</v>
      </c>
      <c r="F75">
        <v>16003.563191900501</v>
      </c>
    </row>
    <row r="76" spans="1:6" x14ac:dyDescent="0.25">
      <c r="A76">
        <v>449</v>
      </c>
      <c r="B76">
        <v>13265.455766179401</v>
      </c>
      <c r="C76">
        <v>11453.9036131709</v>
      </c>
      <c r="D76">
        <v>15077.007919187799</v>
      </c>
      <c r="E76">
        <v>10494.9258308477</v>
      </c>
      <c r="F76">
        <v>16035.985701510999</v>
      </c>
    </row>
    <row r="77" spans="1:6" x14ac:dyDescent="0.25">
      <c r="A77">
        <v>450</v>
      </c>
      <c r="B77">
        <v>13280.426963636</v>
      </c>
      <c r="C77">
        <v>11457.5354380143</v>
      </c>
      <c r="D77">
        <v>15103.318489257699</v>
      </c>
      <c r="E77">
        <v>10492.554954425401</v>
      </c>
      <c r="F77">
        <v>16068.2989728465</v>
      </c>
    </row>
    <row r="78" spans="1:6" x14ac:dyDescent="0.25">
      <c r="A78">
        <v>451</v>
      </c>
      <c r="B78">
        <v>13295.3981610926</v>
      </c>
      <c r="C78">
        <v>11461.2373651706</v>
      </c>
      <c r="D78">
        <v>15129.5589570146</v>
      </c>
      <c r="E78">
        <v>10490.2912902389</v>
      </c>
      <c r="F78">
        <v>16100.505031946301</v>
      </c>
    </row>
    <row r="79" spans="1:6" x14ac:dyDescent="0.25">
      <c r="A79">
        <v>452</v>
      </c>
      <c r="B79">
        <v>13310.3693585492</v>
      </c>
      <c r="C79">
        <v>11465.0081103349</v>
      </c>
      <c r="D79">
        <v>15155.7306067635</v>
      </c>
      <c r="E79">
        <v>10488.1328741133</v>
      </c>
      <c r="F79">
        <v>16132.6058429852</v>
      </c>
    </row>
    <row r="80" spans="1:6" x14ac:dyDescent="0.25">
      <c r="A80">
        <v>453</v>
      </c>
      <c r="B80">
        <v>13325.3405560058</v>
      </c>
      <c r="C80">
        <v>11468.8464279448</v>
      </c>
      <c r="D80">
        <v>15181.8346840669</v>
      </c>
      <c r="E80">
        <v>10486.0778011252</v>
      </c>
      <c r="F80">
        <v>16164.603310886399</v>
      </c>
    </row>
    <row r="81" spans="1:6" x14ac:dyDescent="0.25">
      <c r="A81">
        <v>454</v>
      </c>
      <c r="B81">
        <v>13340.3117534624</v>
      </c>
      <c r="C81">
        <v>11472.7511095638</v>
      </c>
      <c r="D81">
        <v>15207.872397360999</v>
      </c>
      <c r="E81">
        <v>10484.124223130601</v>
      </c>
      <c r="F81">
        <v>16196.499283794299</v>
      </c>
    </row>
    <row r="82" spans="1:6" x14ac:dyDescent="0.25">
      <c r="A82">
        <v>455</v>
      </c>
      <c r="B82">
        <v>13355.2829509191</v>
      </c>
      <c r="C82">
        <v>11476.7209823503</v>
      </c>
      <c r="D82">
        <v>15233.844919487799</v>
      </c>
      <c r="E82">
        <v>10482.2703464229</v>
      </c>
      <c r="F82">
        <v>16228.295555415199</v>
      </c>
    </row>
    <row r="83" spans="1:6" x14ac:dyDescent="0.25">
      <c r="A83">
        <v>456</v>
      </c>
      <c r="B83">
        <v>13370.2541483757</v>
      </c>
      <c r="C83">
        <v>11480.754907606601</v>
      </c>
      <c r="D83">
        <v>15259.7533891447</v>
      </c>
      <c r="E83">
        <v>10480.5144295144</v>
      </c>
      <c r="F83">
        <v>16259.993867237001</v>
      </c>
    </row>
    <row r="84" spans="1:6" x14ac:dyDescent="0.25">
      <c r="A84">
        <v>457</v>
      </c>
      <c r="B84">
        <v>13385.225345832299</v>
      </c>
      <c r="C84">
        <v>11484.8517794036</v>
      </c>
      <c r="D84">
        <v>15285.598912260901</v>
      </c>
      <c r="E84">
        <v>10478.8547810324</v>
      </c>
      <c r="F84">
        <v>16291.595910632201</v>
      </c>
    </row>
    <row r="85" spans="1:6" x14ac:dyDescent="0.25">
      <c r="A85">
        <v>458</v>
      </c>
      <c r="B85">
        <v>13400.196543288899</v>
      </c>
      <c r="C85">
        <v>11489.0105232755</v>
      </c>
      <c r="D85">
        <v>15311.382563302301</v>
      </c>
      <c r="E85">
        <v>10477.2897577232</v>
      </c>
      <c r="F85">
        <v>16323.1033288546</v>
      </c>
    </row>
    <row r="86" spans="1:6" x14ac:dyDescent="0.25">
      <c r="A86">
        <v>459</v>
      </c>
      <c r="B86">
        <v>13415.167740745501</v>
      </c>
      <c r="C86">
        <v>11493.230094980599</v>
      </c>
      <c r="D86">
        <v>15337.1053865105</v>
      </c>
      <c r="E86">
        <v>10475.817762557001</v>
      </c>
      <c r="F86">
        <v>16354.517718933999</v>
      </c>
    </row>
    <row r="87" spans="1:6" x14ac:dyDescent="0.25">
      <c r="A87">
        <v>460</v>
      </c>
      <c r="B87">
        <v>13430.138938202101</v>
      </c>
      <c r="C87">
        <v>11497.509479324301</v>
      </c>
      <c r="D87">
        <v>15362.768397080001</v>
      </c>
      <c r="E87">
        <v>10474.437242927799</v>
      </c>
      <c r="F87">
        <v>16385.840633476499</v>
      </c>
    </row>
    <row r="88" spans="1:6" x14ac:dyDescent="0.25">
      <c r="A88">
        <v>461</v>
      </c>
      <c r="B88">
        <v>13445.110135658801</v>
      </c>
      <c r="C88">
        <v>11501.8476890406</v>
      </c>
      <c r="D88">
        <v>15388.372582276899</v>
      </c>
      <c r="E88">
        <v>10473.146688942301</v>
      </c>
      <c r="F88">
        <v>16417.0735823752</v>
      </c>
    </row>
    <row r="89" spans="1:6" x14ac:dyDescent="0.25">
      <c r="A89">
        <v>462</v>
      </c>
      <c r="B89">
        <v>13460.0813331154</v>
      </c>
      <c r="C89">
        <v>11506.2437637278</v>
      </c>
      <c r="D89">
        <v>15413.918902502901</v>
      </c>
      <c r="E89">
        <v>10471.9446317931</v>
      </c>
      <c r="F89">
        <v>16448.218034437701</v>
      </c>
    </row>
    <row r="90" spans="1:6" x14ac:dyDescent="0.25">
      <c r="A90">
        <v>463</v>
      </c>
      <c r="B90">
        <v>13475.052530572</v>
      </c>
      <c r="C90">
        <v>11510.6967688363</v>
      </c>
      <c r="D90">
        <v>15439.4082923077</v>
      </c>
      <c r="E90">
        <v>10470.829642209699</v>
      </c>
      <c r="F90">
        <v>16479.2754189343</v>
      </c>
    </row>
    <row r="91" spans="1:6" x14ac:dyDescent="0.25">
      <c r="A91">
        <v>464</v>
      </c>
      <c r="B91">
        <v>13490.0237280286</v>
      </c>
      <c r="C91">
        <v>11515.2057947046</v>
      </c>
      <c r="D91">
        <v>15464.841661352601</v>
      </c>
      <c r="E91">
        <v>10469.8003289849</v>
      </c>
      <c r="F91">
        <v>16510.2471270723</v>
      </c>
    </row>
    <row r="92" spans="1:6" x14ac:dyDescent="0.25">
      <c r="A92">
        <v>465</v>
      </c>
      <c r="B92">
        <v>13504.9949254852</v>
      </c>
      <c r="C92">
        <v>11519.769955641301</v>
      </c>
      <c r="D92">
        <v>15490.219895329201</v>
      </c>
      <c r="E92">
        <v>10468.8553375707</v>
      </c>
      <c r="F92">
        <v>16541.134513399698</v>
      </c>
    </row>
    <row r="93" spans="1:6" x14ac:dyDescent="0.25">
      <c r="A93">
        <v>466</v>
      </c>
      <c r="B93">
        <v>13519.9661229418</v>
      </c>
      <c r="C93">
        <v>11524.3883890498</v>
      </c>
      <c r="D93">
        <v>15515.5438568339</v>
      </c>
      <c r="E93">
        <v>10467.993348739499</v>
      </c>
      <c r="F93">
        <v>16571.938897144199</v>
      </c>
    </row>
    <row r="94" spans="1:6" x14ac:dyDescent="0.25">
      <c r="A94">
        <v>467</v>
      </c>
      <c r="B94">
        <v>13534.9373203985</v>
      </c>
      <c r="C94">
        <v>11529.0602545941</v>
      </c>
      <c r="D94">
        <v>15540.814386202799</v>
      </c>
      <c r="E94">
        <v>10467.213077308301</v>
      </c>
      <c r="F94">
        <v>16602.6615634886</v>
      </c>
    </row>
    <row r="95" spans="1:6" x14ac:dyDescent="0.25">
      <c r="A95">
        <v>468</v>
      </c>
      <c r="B95">
        <v>13549.908517855099</v>
      </c>
      <c r="C95">
        <v>11533.784733402899</v>
      </c>
      <c r="D95">
        <v>15566.0323023072</v>
      </c>
      <c r="E95">
        <v>10466.513270921299</v>
      </c>
      <c r="F95">
        <v>16633.3037647889</v>
      </c>
    </row>
    <row r="96" spans="1:6" x14ac:dyDescent="0.25">
      <c r="A96">
        <v>469</v>
      </c>
      <c r="B96">
        <v>13564.879715311699</v>
      </c>
      <c r="C96">
        <v>11538.561027309301</v>
      </c>
      <c r="D96">
        <v>15591.198403314</v>
      </c>
      <c r="E96">
        <v>10465.892708887701</v>
      </c>
      <c r="F96">
        <v>16663.8667217357</v>
      </c>
    </row>
    <row r="97" spans="1:6" x14ac:dyDescent="0.25">
      <c r="A97">
        <v>470</v>
      </c>
      <c r="B97">
        <v>13579.850912768299</v>
      </c>
      <c r="C97">
        <v>11543.3883581257</v>
      </c>
      <c r="D97">
        <v>15616.313467410901</v>
      </c>
      <c r="E97">
        <v>10465.3502010722</v>
      </c>
      <c r="F97">
        <v>16694.351624464402</v>
      </c>
    </row>
    <row r="98" spans="1:6" x14ac:dyDescent="0.25">
      <c r="A98">
        <v>471</v>
      </c>
      <c r="B98">
        <v>13594.822110224901</v>
      </c>
      <c r="C98">
        <v>11548.265966950201</v>
      </c>
      <c r="D98">
        <v>15641.378253499601</v>
      </c>
      <c r="E98">
        <v>10464.8845868347</v>
      </c>
      <c r="F98">
        <v>16724.759633615198</v>
      </c>
    </row>
    <row r="99" spans="1:6" x14ac:dyDescent="0.25">
      <c r="A99">
        <v>472</v>
      </c>
      <c r="B99">
        <v>13609.793307681501</v>
      </c>
      <c r="C99">
        <v>11553.1931135044</v>
      </c>
      <c r="D99">
        <v>15666.3935018586</v>
      </c>
      <c r="E99">
        <v>10464.4947340168</v>
      </c>
      <c r="F99">
        <v>16755.091881346201</v>
      </c>
    </row>
    <row r="100" spans="1:6" x14ac:dyDescent="0.25">
      <c r="A100">
        <v>473</v>
      </c>
      <c r="B100">
        <v>13624.764505138201</v>
      </c>
      <c r="C100">
        <v>11558.1690754995</v>
      </c>
      <c r="D100">
        <v>15691.359934776799</v>
      </c>
      <c r="E100">
        <v>10464.179537973399</v>
      </c>
      <c r="F100">
        <v>16785.3494723029</v>
      </c>
    </row>
    <row r="101" spans="1:6" x14ac:dyDescent="0.25">
      <c r="A101">
        <v>474</v>
      </c>
      <c r="B101">
        <v>13639.7357025948</v>
      </c>
      <c r="C101">
        <v>11563.193148030299</v>
      </c>
      <c r="D101">
        <v>15716.2782571592</v>
      </c>
      <c r="E101">
        <v>10463.937920644699</v>
      </c>
      <c r="F101">
        <v>16815.533484544801</v>
      </c>
    </row>
    <row r="102" spans="1:6" x14ac:dyDescent="0.25">
      <c r="A102">
        <v>475</v>
      </c>
      <c r="B102">
        <v>13654.7069000514</v>
      </c>
      <c r="C102">
        <v>11568.2646429949</v>
      </c>
      <c r="D102">
        <v>15741.1491571079</v>
      </c>
      <c r="E102">
        <v>10463.76882967</v>
      </c>
      <c r="F102">
        <v>16845.644970432801</v>
      </c>
    </row>
    <row r="103" spans="1:6" x14ac:dyDescent="0.25">
      <c r="A103">
        <v>476</v>
      </c>
      <c r="B103">
        <v>13669.678097508</v>
      </c>
      <c r="C103">
        <v>11573.3828885394</v>
      </c>
      <c r="D103">
        <v>15765.973306476601</v>
      </c>
      <c r="E103">
        <v>10463.671237537101</v>
      </c>
      <c r="F103">
        <v>16875.684957478901</v>
      </c>
    </row>
    <row r="104" spans="1:6" x14ac:dyDescent="0.25">
      <c r="A104">
        <v>477</v>
      </c>
      <c r="B104">
        <v>13684.6492949646</v>
      </c>
      <c r="C104">
        <v>11578.5472285256</v>
      </c>
      <c r="D104">
        <v>15790.7513614037</v>
      </c>
      <c r="E104">
        <v>10463.6441407696</v>
      </c>
      <c r="F104">
        <v>16905.654449159701</v>
      </c>
    </row>
    <row r="105" spans="1:6" x14ac:dyDescent="0.25">
      <c r="A105">
        <v>478</v>
      </c>
      <c r="B105">
        <v>13699.6204924212</v>
      </c>
      <c r="C105">
        <v>11583.7570220213</v>
      </c>
      <c r="D105">
        <v>15815.483962821099</v>
      </c>
      <c r="E105">
        <v>10463.686559145999</v>
      </c>
      <c r="F105">
        <v>16935.554425696399</v>
      </c>
    </row>
    <row r="106" spans="1:6" x14ac:dyDescent="0.25">
      <c r="A106">
        <v>479</v>
      </c>
      <c r="B106">
        <v>13714.5916898778</v>
      </c>
      <c r="C106">
        <v>11589.0116428115</v>
      </c>
      <c r="D106">
        <v>15840.171736944199</v>
      </c>
      <c r="E106">
        <v>10463.797534953101</v>
      </c>
      <c r="F106">
        <v>16965.3858448026</v>
      </c>
    </row>
    <row r="107" spans="1:6" x14ac:dyDescent="0.25">
      <c r="A107">
        <v>480</v>
      </c>
      <c r="B107">
        <v>13729.562887334499</v>
      </c>
      <c r="C107">
        <v>11594.310478929199</v>
      </c>
      <c r="D107">
        <v>15864.8152957397</v>
      </c>
      <c r="E107">
        <v>10463.976132268301</v>
      </c>
      <c r="F107">
        <v>16995.1496424006</v>
      </c>
    </row>
    <row r="108" spans="1:6" x14ac:dyDescent="0.25">
      <c r="A108">
        <v>481</v>
      </c>
      <c r="B108">
        <v>13744.534084791099</v>
      </c>
      <c r="C108">
        <v>11599.6529322061</v>
      </c>
      <c r="D108">
        <v>15889.415237376101</v>
      </c>
      <c r="E108">
        <v>10464.221436272001</v>
      </c>
      <c r="F108">
        <v>17024.846733310202</v>
      </c>
    </row>
    <row r="109" spans="1:6" x14ac:dyDescent="0.25">
      <c r="A109">
        <v>482</v>
      </c>
      <c r="B109">
        <v>13759.505282247699</v>
      </c>
      <c r="C109">
        <v>11605.0384178406</v>
      </c>
      <c r="D109">
        <v>15913.9721466548</v>
      </c>
      <c r="E109">
        <v>10464.5325525874</v>
      </c>
      <c r="F109">
        <v>17054.478011907999</v>
      </c>
    </row>
    <row r="110" spans="1:6" x14ac:dyDescent="0.25">
      <c r="A110">
        <v>483</v>
      </c>
      <c r="B110">
        <v>13774.476479704301</v>
      </c>
      <c r="C110">
        <v>11610.4663639835</v>
      </c>
      <c r="D110">
        <v>15938.4865954252</v>
      </c>
      <c r="E110">
        <v>10464.908606646601</v>
      </c>
      <c r="F110">
        <v>17084.044352762001</v>
      </c>
    </row>
    <row r="111" spans="1:6" x14ac:dyDescent="0.25">
      <c r="A111">
        <v>484</v>
      </c>
      <c r="B111">
        <v>13789.447677160901</v>
      </c>
      <c r="C111">
        <v>11615.9362113398</v>
      </c>
      <c r="D111">
        <v>15962.959142982099</v>
      </c>
      <c r="E111">
        <v>10465.3487430817</v>
      </c>
      <c r="F111">
        <v>17113.546611240101</v>
      </c>
    </row>
    <row r="112" spans="1:6" x14ac:dyDescent="0.25">
      <c r="A112">
        <v>485</v>
      </c>
      <c r="B112">
        <v>13804.4188746175</v>
      </c>
      <c r="C112">
        <v>11621.447412786199</v>
      </c>
      <c r="D112">
        <v>15987.3903364489</v>
      </c>
      <c r="E112">
        <v>10465.85212514</v>
      </c>
      <c r="F112">
        <v>17142.985624095101</v>
      </c>
    </row>
    <row r="113" spans="1:6" x14ac:dyDescent="0.25">
      <c r="A113">
        <v>486</v>
      </c>
      <c r="B113">
        <v>13819.3900720742</v>
      </c>
      <c r="C113">
        <v>11626.999433003701</v>
      </c>
      <c r="D113">
        <v>16011.7807111447</v>
      </c>
      <c r="E113">
        <v>10466.4179341213</v>
      </c>
      <c r="F113">
        <v>17172.362210027</v>
      </c>
    </row>
    <row r="114" spans="1:6" x14ac:dyDescent="0.25">
      <c r="A114">
        <v>487</v>
      </c>
      <c r="B114">
        <v>13834.3612695308</v>
      </c>
      <c r="C114">
        <v>11632.591748123599</v>
      </c>
      <c r="D114">
        <v>16036.130790937999</v>
      </c>
      <c r="E114">
        <v>10467.0453688379</v>
      </c>
      <c r="F114">
        <v>17201.6771702236</v>
      </c>
    </row>
    <row r="115" spans="1:6" x14ac:dyDescent="0.25">
      <c r="A115">
        <v>488</v>
      </c>
      <c r="B115">
        <v>13849.3324669874</v>
      </c>
      <c r="C115">
        <v>11638.2238453879</v>
      </c>
      <c r="D115">
        <v>16060.4410885869</v>
      </c>
      <c r="E115">
        <v>10467.7336450942</v>
      </c>
      <c r="F115">
        <v>17230.931288880602</v>
      </c>
    </row>
    <row r="116" spans="1:6" x14ac:dyDescent="0.25">
      <c r="A116">
        <v>489</v>
      </c>
      <c r="B116">
        <v>13864.303664444</v>
      </c>
      <c r="C116">
        <v>11643.895222822201</v>
      </c>
      <c r="D116">
        <v>16084.712106065899</v>
      </c>
      <c r="E116">
        <v>10468.481995186299</v>
      </c>
      <c r="F116">
        <v>17260.125333701799</v>
      </c>
    </row>
    <row r="117" spans="1:6" x14ac:dyDescent="0.25">
      <c r="A117">
        <v>490</v>
      </c>
      <c r="B117">
        <v>13879.2748619006</v>
      </c>
      <c r="C117">
        <v>11649.6053889205</v>
      </c>
      <c r="D117">
        <v>16108.9443348808</v>
      </c>
      <c r="E117">
        <v>10469.289667420901</v>
      </c>
      <c r="F117">
        <v>17289.260056380401</v>
      </c>
    </row>
    <row r="118" spans="1:6" x14ac:dyDescent="0.25">
      <c r="A118">
        <v>491</v>
      </c>
      <c r="B118">
        <v>13894.2460593572</v>
      </c>
      <c r="C118">
        <v>11655.353862342499</v>
      </c>
      <c r="D118">
        <v>16133.138256372</v>
      </c>
      <c r="E118">
        <v>10470.155925651399</v>
      </c>
      <c r="F118">
        <v>17318.3361930631</v>
      </c>
    </row>
    <row r="119" spans="1:6" x14ac:dyDescent="0.25">
      <c r="A119">
        <v>492</v>
      </c>
      <c r="B119">
        <v>13909.217256813899</v>
      </c>
      <c r="C119">
        <v>11661.1401716214</v>
      </c>
      <c r="D119">
        <v>16157.2943420063</v>
      </c>
      <c r="E119">
        <v>10471.0800488315</v>
      </c>
      <c r="F119">
        <v>17347.354464796201</v>
      </c>
    </row>
    <row r="120" spans="1:6" x14ac:dyDescent="0.25">
      <c r="A120">
        <v>493</v>
      </c>
      <c r="B120">
        <v>13924.188454270499</v>
      </c>
      <c r="C120">
        <v>11666.963854882701</v>
      </c>
      <c r="D120">
        <v>16181.4130536582</v>
      </c>
      <c r="E120">
        <v>10472.0613305852</v>
      </c>
      <c r="F120">
        <v>17376.3155779558</v>
      </c>
    </row>
    <row r="121" spans="1:6" x14ac:dyDescent="0.25">
      <c r="A121">
        <v>494</v>
      </c>
      <c r="B121">
        <v>13939.159651727099</v>
      </c>
      <c r="C121">
        <v>11672.824459573199</v>
      </c>
      <c r="D121">
        <v>16205.494843881001</v>
      </c>
      <c r="E121">
        <v>10473.0990787921</v>
      </c>
      <c r="F121">
        <v>17405.220224662098</v>
      </c>
    </row>
    <row r="122" spans="1:6" x14ac:dyDescent="0.25">
      <c r="A122">
        <v>495</v>
      </c>
      <c r="B122">
        <v>13954.130849183701</v>
      </c>
      <c r="C122">
        <v>11678.721542199801</v>
      </c>
      <c r="D122">
        <v>16229.540156167601</v>
      </c>
      <c r="E122">
        <v>10474.192615188</v>
      </c>
      <c r="F122">
        <v>17434.069083179402</v>
      </c>
    </row>
    <row r="123" spans="1:6" x14ac:dyDescent="0.25">
      <c r="A123">
        <v>496</v>
      </c>
      <c r="B123">
        <v>13969.102046640301</v>
      </c>
      <c r="C123">
        <v>11684.654668077401</v>
      </c>
      <c r="D123">
        <v>16253.5494252032</v>
      </c>
      <c r="E123">
        <v>10475.341274979501</v>
      </c>
      <c r="F123">
        <v>17462.862818301099</v>
      </c>
    </row>
    <row r="124" spans="1:6" x14ac:dyDescent="0.25">
      <c r="A124">
        <v>497</v>
      </c>
      <c r="B124">
        <v>13984.0732440969</v>
      </c>
      <c r="C124">
        <v>11690.623411086201</v>
      </c>
      <c r="D124">
        <v>16277.5230771077</v>
      </c>
      <c r="E124">
        <v>10476.5444064725</v>
      </c>
      <c r="F124">
        <v>17491.602081721299</v>
      </c>
    </row>
    <row r="125" spans="1:6" x14ac:dyDescent="0.25">
      <c r="A125">
        <v>498</v>
      </c>
      <c r="B125">
        <v>13999.0444415536</v>
      </c>
      <c r="C125">
        <v>11696.627353437099</v>
      </c>
      <c r="D125">
        <v>16301.461529669999</v>
      </c>
      <c r="E125">
        <v>10477.8013707137</v>
      </c>
      <c r="F125">
        <v>17520.287512393399</v>
      </c>
    </row>
    <row r="126" spans="1:6" x14ac:dyDescent="0.25">
      <c r="A126">
        <v>499</v>
      </c>
      <c r="B126">
        <v>14014.0156390102</v>
      </c>
      <c r="C126">
        <v>11702.6660854453</v>
      </c>
      <c r="D126">
        <v>16325.3651925751</v>
      </c>
      <c r="E126">
        <v>10479.111541144401</v>
      </c>
      <c r="F126">
        <v>17548.919736876</v>
      </c>
    </row>
    <row r="127" spans="1:6" x14ac:dyDescent="0.25">
      <c r="A127">
        <v>500</v>
      </c>
      <c r="B127">
        <v>14028.9868364668</v>
      </c>
      <c r="C127">
        <v>11708.7392053122</v>
      </c>
      <c r="D127">
        <v>16349.2344676214</v>
      </c>
      <c r="E127">
        <v>10480.474303266599</v>
      </c>
      <c r="F127">
        <v>17577.499369666999</v>
      </c>
    </row>
    <row r="128" spans="1:6" x14ac:dyDescent="0.25">
      <c r="A128">
        <v>501</v>
      </c>
      <c r="B128">
        <v>14043.9580339234</v>
      </c>
      <c r="C128">
        <v>11714.8463189144</v>
      </c>
      <c r="D128">
        <v>16373.069748932499</v>
      </c>
      <c r="E128">
        <v>10481.8890543204</v>
      </c>
      <c r="F128">
        <v>17606.0270135264</v>
      </c>
    </row>
    <row r="129" spans="1:6" x14ac:dyDescent="0.25">
      <c r="A129">
        <v>502</v>
      </c>
      <c r="B129">
        <v>14058.92923138</v>
      </c>
      <c r="C129">
        <v>11720.9870395998</v>
      </c>
      <c r="D129">
        <v>16396.871423160301</v>
      </c>
      <c r="E129">
        <v>10483.3552029727</v>
      </c>
      <c r="F129">
        <v>17634.5032597873</v>
      </c>
    </row>
    <row r="130" spans="1:6" x14ac:dyDescent="0.25">
      <c r="A130">
        <v>503</v>
      </c>
      <c r="B130">
        <v>14073.9004288366</v>
      </c>
      <c r="C130">
        <v>11727.160987991099</v>
      </c>
      <c r="D130">
        <v>16420.6398696822</v>
      </c>
      <c r="E130">
        <v>10484.872169016</v>
      </c>
      <c r="F130">
        <v>17662.928688657299</v>
      </c>
    </row>
    <row r="131" spans="1:6" x14ac:dyDescent="0.25">
      <c r="A131">
        <v>504</v>
      </c>
      <c r="B131">
        <v>14088.871626293299</v>
      </c>
      <c r="C131">
        <v>11733.367791795399</v>
      </c>
      <c r="D131">
        <v>16444.3754607911</v>
      </c>
      <c r="E131">
        <v>10486.439383077301</v>
      </c>
      <c r="F131">
        <v>17691.303869509298</v>
      </c>
    </row>
    <row r="132" spans="1:6" x14ac:dyDescent="0.25">
      <c r="A132">
        <v>505</v>
      </c>
      <c r="B132">
        <v>14103.842823749899</v>
      </c>
      <c r="C132">
        <v>11739.607085620501</v>
      </c>
      <c r="D132">
        <v>16468.0785618792</v>
      </c>
      <c r="E132">
        <v>10488.0562863374</v>
      </c>
      <c r="F132">
        <v>17719.6293611623</v>
      </c>
    </row>
    <row r="133" spans="1:6" x14ac:dyDescent="0.25">
      <c r="A133">
        <v>506</v>
      </c>
      <c r="B133">
        <v>14118.814021206499</v>
      </c>
      <c r="C133">
        <v>11745.8785107971</v>
      </c>
      <c r="D133">
        <v>16491.7495316159</v>
      </c>
      <c r="E133">
        <v>10489.722330258999</v>
      </c>
      <c r="F133">
        <v>17747.905712153901</v>
      </c>
    </row>
    <row r="134" spans="1:6" x14ac:dyDescent="0.25">
      <c r="A134">
        <v>507</v>
      </c>
      <c r="B134">
        <v>14133.785218663101</v>
      </c>
      <c r="C134">
        <v>11752.1817152067</v>
      </c>
      <c r="D134">
        <v>16515.3887221195</v>
      </c>
      <c r="E134">
        <v>10491.436976323501</v>
      </c>
      <c r="F134">
        <v>17776.133461002701</v>
      </c>
    </row>
    <row r="135" spans="1:6" x14ac:dyDescent="0.25">
      <c r="A135">
        <v>508</v>
      </c>
      <c r="B135">
        <v>14148.756416119701</v>
      </c>
      <c r="C135">
        <v>11758.516353115599</v>
      </c>
      <c r="D135">
        <v>16538.996479123802</v>
      </c>
      <c r="E135">
        <v>10493.199695776701</v>
      </c>
      <c r="F135">
        <v>17804.313136462799</v>
      </c>
    </row>
    <row r="136" spans="1:6" x14ac:dyDescent="0.25">
      <c r="A136">
        <v>509</v>
      </c>
      <c r="B136">
        <v>14163.7276135763</v>
      </c>
      <c r="C136">
        <v>11764.882085014</v>
      </c>
      <c r="D136">
        <v>16562.573142138699</v>
      </c>
      <c r="E136">
        <v>10495.0099693829</v>
      </c>
      <c r="F136">
        <v>17832.445257769799</v>
      </c>
    </row>
    <row r="137" spans="1:6" x14ac:dyDescent="0.25">
      <c r="A137">
        <v>510</v>
      </c>
      <c r="B137">
        <v>14178.698811033</v>
      </c>
      <c r="C137">
        <v>11771.2785774598</v>
      </c>
      <c r="D137">
        <v>16586.119044606101</v>
      </c>
      <c r="E137">
        <v>10496.8672871869</v>
      </c>
      <c r="F137">
        <v>17860.530334879099</v>
      </c>
    </row>
    <row r="138" spans="1:6" x14ac:dyDescent="0.25">
      <c r="A138">
        <v>511</v>
      </c>
      <c r="B138">
        <v>14193.6700084896</v>
      </c>
      <c r="C138">
        <v>11777.7055029284</v>
      </c>
      <c r="D138">
        <v>16609.634514050798</v>
      </c>
      <c r="E138">
        <v>10498.7711482827</v>
      </c>
      <c r="F138">
        <v>17888.568868696399</v>
      </c>
    </row>
    <row r="139" spans="1:6" x14ac:dyDescent="0.25">
      <c r="A139">
        <v>512</v>
      </c>
      <c r="B139">
        <v>14208.6412059462</v>
      </c>
      <c r="C139">
        <v>11784.1625396665</v>
      </c>
      <c r="D139">
        <v>16633.1198722259</v>
      </c>
      <c r="E139">
        <v>10500.721060591301</v>
      </c>
      <c r="F139">
        <v>17916.561351301101</v>
      </c>
    </row>
    <row r="140" spans="1:6" x14ac:dyDescent="0.25">
      <c r="A140">
        <v>513</v>
      </c>
      <c r="B140">
        <v>14223.6124034028</v>
      </c>
      <c r="C140">
        <v>11790.6493715506</v>
      </c>
      <c r="D140">
        <v>16656.575435254999</v>
      </c>
      <c r="E140">
        <v>10502.7165406435</v>
      </c>
      <c r="F140">
        <v>17944.508266162102</v>
      </c>
    </row>
    <row r="141" spans="1:6" x14ac:dyDescent="0.25">
      <c r="A141">
        <v>514</v>
      </c>
      <c r="B141">
        <v>14238.5836008594</v>
      </c>
      <c r="C141">
        <v>11797.165687950401</v>
      </c>
      <c r="D141">
        <v>16680.0015137685</v>
      </c>
      <c r="E141">
        <v>10504.757113371001</v>
      </c>
      <c r="F141">
        <v>17972.4100883479</v>
      </c>
    </row>
    <row r="142" spans="1:6" x14ac:dyDescent="0.25">
      <c r="A142">
        <v>515</v>
      </c>
      <c r="B142">
        <v>14253.554798316</v>
      </c>
      <c r="C142">
        <v>11803.7111835955</v>
      </c>
      <c r="D142">
        <v>16703.398413036601</v>
      </c>
      <c r="E142">
        <v>10506.8423119033</v>
      </c>
      <c r="F142">
        <v>18000.267284728801</v>
      </c>
    </row>
    <row r="143" spans="1:6" x14ac:dyDescent="0.25">
      <c r="A143">
        <v>516</v>
      </c>
      <c r="B143">
        <v>14268.525995772699</v>
      </c>
      <c r="C143">
        <v>11810.2855584474</v>
      </c>
      <c r="D143">
        <v>16726.766433097899</v>
      </c>
      <c r="E143">
        <v>10508.971677371101</v>
      </c>
      <c r="F143">
        <v>18028.0803141742</v>
      </c>
    </row>
    <row r="144" spans="1:6" x14ac:dyDescent="0.25">
      <c r="A144">
        <v>517</v>
      </c>
      <c r="B144">
        <v>14283.497193229299</v>
      </c>
      <c r="C144">
        <v>11816.8885175746</v>
      </c>
      <c r="D144">
        <v>16750.105868883998</v>
      </c>
      <c r="E144">
        <v>10511.1447587154</v>
      </c>
      <c r="F144">
        <v>18055.8496277431</v>
      </c>
    </row>
    <row r="145" spans="1:6" x14ac:dyDescent="0.25">
      <c r="A145">
        <v>518</v>
      </c>
      <c r="B145">
        <v>14298.468390685901</v>
      </c>
      <c r="C145">
        <v>11823.519771031601</v>
      </c>
      <c r="D145">
        <v>16773.417010340199</v>
      </c>
      <c r="E145">
        <v>10513.361112503</v>
      </c>
      <c r="F145">
        <v>18083.575668868802</v>
      </c>
    </row>
    <row r="146" spans="1:6" x14ac:dyDescent="0.25">
      <c r="A146">
        <v>519</v>
      </c>
      <c r="B146">
        <v>14313.439588142501</v>
      </c>
      <c r="C146">
        <v>11830.179033741801</v>
      </c>
      <c r="D146">
        <v>16796.700142543301</v>
      </c>
      <c r="E146">
        <v>10515.6203027467</v>
      </c>
      <c r="F146">
        <v>18111.2588735383</v>
      </c>
    </row>
    <row r="147" spans="1:6" x14ac:dyDescent="0.25">
      <c r="A147">
        <v>520</v>
      </c>
      <c r="B147">
        <v>14328.410785599101</v>
      </c>
      <c r="C147">
        <v>11836.866025383801</v>
      </c>
      <c r="D147">
        <v>16819.955545814501</v>
      </c>
      <c r="E147">
        <v>10517.921900732101</v>
      </c>
      <c r="F147">
        <v>18138.8996704661</v>
      </c>
    </row>
    <row r="148" spans="1:6" x14ac:dyDescent="0.25">
      <c r="A148">
        <v>521</v>
      </c>
      <c r="B148">
        <v>14343.3819830557</v>
      </c>
      <c r="C148">
        <v>11843.5804702811</v>
      </c>
      <c r="D148">
        <v>16843.183495830399</v>
      </c>
      <c r="E148">
        <v>10520.2654848483</v>
      </c>
      <c r="F148">
        <v>18166.498481263101</v>
      </c>
    </row>
    <row r="149" spans="1:6" x14ac:dyDescent="0.25">
      <c r="A149">
        <v>522</v>
      </c>
      <c r="B149">
        <v>14358.3531805124</v>
      </c>
      <c r="C149">
        <v>11850.322097295</v>
      </c>
      <c r="D149">
        <v>16866.384263729698</v>
      </c>
      <c r="E149">
        <v>10522.650640424499</v>
      </c>
      <c r="F149">
        <v>18194.055720600201</v>
      </c>
    </row>
    <row r="150" spans="1:6" x14ac:dyDescent="0.25">
      <c r="A150">
        <v>523</v>
      </c>
      <c r="B150">
        <v>14373.324377969</v>
      </c>
      <c r="C150">
        <v>11857.0906397208</v>
      </c>
      <c r="D150">
        <v>16889.5581162171</v>
      </c>
      <c r="E150">
        <v>10525.076959570901</v>
      </c>
      <c r="F150">
        <v>18221.571796366999</v>
      </c>
    </row>
    <row r="151" spans="1:6" x14ac:dyDescent="0.25">
      <c r="A151">
        <v>524</v>
      </c>
      <c r="B151">
        <v>14388.2955754256</v>
      </c>
      <c r="C151">
        <v>11863.8858351869</v>
      </c>
      <c r="D151">
        <v>16912.705315664301</v>
      </c>
      <c r="E151">
        <v>10527.544041024799</v>
      </c>
      <c r="F151">
        <v>18249.047109826399</v>
      </c>
    </row>
    <row r="152" spans="1:6" x14ac:dyDescent="0.25">
      <c r="A152">
        <v>525</v>
      </c>
      <c r="B152">
        <v>14403.2667728822</v>
      </c>
      <c r="C152">
        <v>11870.7074255566</v>
      </c>
      <c r="D152">
        <v>16935.826120207799</v>
      </c>
      <c r="E152">
        <v>10530.0514900005</v>
      </c>
      <c r="F152">
        <v>18276.482055764001</v>
      </c>
    </row>
    <row r="153" spans="1:6" x14ac:dyDescent="0.25">
      <c r="A153">
        <v>526</v>
      </c>
      <c r="B153">
        <v>14418.2379703388</v>
      </c>
      <c r="C153">
        <v>11877.5551568338</v>
      </c>
      <c r="D153">
        <v>16958.9207838439</v>
      </c>
      <c r="E153">
        <v>10532.598918043899</v>
      </c>
      <c r="F153">
        <v>18303.877022633798</v>
      </c>
    </row>
    <row r="154" spans="1:6" x14ac:dyDescent="0.25">
      <c r="A154">
        <v>527</v>
      </c>
      <c r="B154">
        <v>14433.209167795399</v>
      </c>
      <c r="C154">
        <v>11884.4287790695</v>
      </c>
      <c r="D154">
        <v>16981.989556521399</v>
      </c>
      <c r="E154">
        <v>10535.1859428915</v>
      </c>
      <c r="F154">
        <v>18331.232392699399</v>
      </c>
    </row>
    <row r="155" spans="1:6" x14ac:dyDescent="0.25">
      <c r="A155">
        <v>528</v>
      </c>
      <c r="B155">
        <v>14448.180365252099</v>
      </c>
      <c r="C155">
        <v>11891.3280462732</v>
      </c>
      <c r="D155">
        <v>17005.032684230999</v>
      </c>
      <c r="E155">
        <v>10537.812188333</v>
      </c>
      <c r="F155">
        <v>18358.548542171098</v>
      </c>
    </row>
    <row r="156" spans="1:6" x14ac:dyDescent="0.25">
      <c r="A156">
        <v>529</v>
      </c>
      <c r="B156">
        <v>14463.151562708699</v>
      </c>
      <c r="C156">
        <v>11898.2527163247</v>
      </c>
      <c r="D156">
        <v>17028.050409092601</v>
      </c>
      <c r="E156">
        <v>10540.477284077801</v>
      </c>
      <c r="F156">
        <v>18385.825841339501</v>
      </c>
    </row>
    <row r="157" spans="1:6" x14ac:dyDescent="0.25">
      <c r="A157">
        <v>530</v>
      </c>
      <c r="B157">
        <v>14478.122760165301</v>
      </c>
      <c r="C157">
        <v>11905.202550890301</v>
      </c>
      <c r="D157">
        <v>17051.042969440299</v>
      </c>
      <c r="E157">
        <v>10543.1808656257</v>
      </c>
      <c r="F157">
        <v>18413.0646547049</v>
      </c>
    </row>
    <row r="158" spans="1:6" x14ac:dyDescent="0.25">
      <c r="A158">
        <v>531</v>
      </c>
      <c r="B158">
        <v>14493.093957621901</v>
      </c>
      <c r="C158">
        <v>11912.177315339701</v>
      </c>
      <c r="D158">
        <v>17074.010599904199</v>
      </c>
      <c r="E158">
        <v>10545.922574140601</v>
      </c>
      <c r="F158">
        <v>18440.265341103201</v>
      </c>
    </row>
    <row r="159" spans="1:6" x14ac:dyDescent="0.25">
      <c r="A159">
        <v>532</v>
      </c>
      <c r="B159">
        <v>14508.065155078501</v>
      </c>
      <c r="C159">
        <v>11919.1767786661</v>
      </c>
      <c r="D159">
        <v>17096.953531490999</v>
      </c>
      <c r="E159">
        <v>10548.7020563284</v>
      </c>
      <c r="F159">
        <v>18467.428253828701</v>
      </c>
    </row>
    <row r="160" spans="1:6" x14ac:dyDescent="0.25">
      <c r="A160">
        <v>533</v>
      </c>
      <c r="B160">
        <v>14523.0363525351</v>
      </c>
      <c r="C160">
        <v>11926.2007134087</v>
      </c>
      <c r="D160">
        <v>17119.871991661599</v>
      </c>
      <c r="E160">
        <v>10551.5189643175</v>
      </c>
      <c r="F160">
        <v>18494.553740752799</v>
      </c>
    </row>
    <row r="161" spans="1:6" x14ac:dyDescent="0.25">
      <c r="A161">
        <v>534</v>
      </c>
      <c r="B161">
        <v>14538.0075499918</v>
      </c>
      <c r="C161">
        <v>11933.2488955765</v>
      </c>
      <c r="D161">
        <v>17142.766204406998</v>
      </c>
      <c r="E161">
        <v>10554.3729555434</v>
      </c>
      <c r="F161">
        <v>18521.642144440098</v>
      </c>
    </row>
    <row r="162" spans="1:6" x14ac:dyDescent="0.25">
      <c r="A162">
        <v>535</v>
      </c>
      <c r="B162">
        <v>14552.9787474484</v>
      </c>
      <c r="C162">
        <v>11940.321104574899</v>
      </c>
      <c r="D162">
        <v>17165.636390321801</v>
      </c>
      <c r="E162">
        <v>10557.263692635701</v>
      </c>
      <c r="F162">
        <v>18548.693802261001</v>
      </c>
    </row>
    <row r="163" spans="1:6" x14ac:dyDescent="0.25">
      <c r="A163">
        <v>536</v>
      </c>
      <c r="B163">
        <v>14567.949944905</v>
      </c>
      <c r="C163">
        <v>11947.417123134001</v>
      </c>
      <c r="D163">
        <v>17188.482766675999</v>
      </c>
      <c r="E163">
        <v>10560.190843308799</v>
      </c>
      <c r="F163">
        <v>18575.709046501201</v>
      </c>
    </row>
    <row r="164" spans="1:6" x14ac:dyDescent="0.25">
      <c r="A164">
        <v>537</v>
      </c>
      <c r="B164">
        <v>14582.9211423616</v>
      </c>
      <c r="C164">
        <v>11954.536737238799</v>
      </c>
      <c r="D164">
        <v>17211.305547484499</v>
      </c>
      <c r="E164">
        <v>10563.154080254901</v>
      </c>
      <c r="F164">
        <v>18602.688204468301</v>
      </c>
    </row>
    <row r="165" spans="1:6" x14ac:dyDescent="0.25">
      <c r="A165">
        <v>538</v>
      </c>
      <c r="B165">
        <v>14597.8923398182</v>
      </c>
      <c r="C165">
        <v>11961.6797360613</v>
      </c>
      <c r="D165">
        <v>17234.104943575199</v>
      </c>
      <c r="E165">
        <v>10566.1530810406</v>
      </c>
      <c r="F165">
        <v>18629.631598595901</v>
      </c>
    </row>
    <row r="166" spans="1:6" x14ac:dyDescent="0.25">
      <c r="A166">
        <v>539</v>
      </c>
      <c r="B166">
        <v>14612.863537274799</v>
      </c>
      <c r="C166">
        <v>11968.845911894699</v>
      </c>
      <c r="D166">
        <v>17256.881162655001</v>
      </c>
      <c r="E166">
        <v>10569.187528005599</v>
      </c>
      <c r="F166">
        <v>18656.5395465441</v>
      </c>
    </row>
    <row r="167" spans="1:6" x14ac:dyDescent="0.25">
      <c r="A167">
        <v>540</v>
      </c>
      <c r="B167">
        <v>14627.834734731499</v>
      </c>
      <c r="C167">
        <v>11976.0350600889</v>
      </c>
      <c r="D167">
        <v>17279.634409374099</v>
      </c>
      <c r="E167">
        <v>10572.2571081645</v>
      </c>
      <c r="F167">
        <v>18683.4123612984</v>
      </c>
    </row>
    <row r="168" spans="1:6" x14ac:dyDescent="0.25">
      <c r="A168">
        <v>541</v>
      </c>
      <c r="B168">
        <v>14642.805932188099</v>
      </c>
      <c r="C168">
        <v>11983.2469789876</v>
      </c>
      <c r="D168">
        <v>17302.364885388499</v>
      </c>
      <c r="E168">
        <v>10575.361513111</v>
      </c>
      <c r="F168">
        <v>18710.2503512652</v>
      </c>
    </row>
    <row r="169" spans="1:6" x14ac:dyDescent="0.25">
      <c r="A169">
        <v>542</v>
      </c>
      <c r="B169">
        <v>14657.777129644701</v>
      </c>
      <c r="C169">
        <v>11990.4814698682</v>
      </c>
      <c r="D169">
        <v>17325.0727894212</v>
      </c>
      <c r="E169">
        <v>10578.500438924601</v>
      </c>
      <c r="F169">
        <v>18737.053820364799</v>
      </c>
    </row>
    <row r="170" spans="1:6" x14ac:dyDescent="0.25">
      <c r="A170">
        <v>543</v>
      </c>
      <c r="B170">
        <v>14672.748327101301</v>
      </c>
      <c r="C170">
        <v>11997.738336881401</v>
      </c>
      <c r="D170">
        <v>17347.758317321201</v>
      </c>
      <c r="E170">
        <v>10581.67358608</v>
      </c>
      <c r="F170">
        <v>18763.8230681227</v>
      </c>
    </row>
    <row r="171" spans="1:6" x14ac:dyDescent="0.25">
      <c r="A171">
        <v>544</v>
      </c>
      <c r="B171">
        <v>14687.719524557901</v>
      </c>
      <c r="C171">
        <v>12005.017386994001</v>
      </c>
      <c r="D171">
        <v>17370.421662121898</v>
      </c>
      <c r="E171">
        <v>10584.880659358199</v>
      </c>
      <c r="F171">
        <v>18790.558389757702</v>
      </c>
    </row>
    <row r="172" spans="1:6" x14ac:dyDescent="0.25">
      <c r="A172">
        <v>545</v>
      </c>
      <c r="B172">
        <v>14702.6907220145</v>
      </c>
      <c r="C172">
        <v>12012.3184299322</v>
      </c>
      <c r="D172">
        <v>17393.063014096799</v>
      </c>
      <c r="E172">
        <v>10588.121367760799</v>
      </c>
      <c r="F172">
        <v>18817.2600762683</v>
      </c>
    </row>
    <row r="173" spans="1:6" x14ac:dyDescent="0.25">
      <c r="A173">
        <v>546</v>
      </c>
      <c r="B173">
        <v>14717.6619194712</v>
      </c>
      <c r="C173">
        <v>12019.641278127199</v>
      </c>
      <c r="D173">
        <v>17415.682560815101</v>
      </c>
      <c r="E173">
        <v>10591.3954244256</v>
      </c>
      <c r="F173">
        <v>18843.9284145167</v>
      </c>
    </row>
    <row r="174" spans="1:6" x14ac:dyDescent="0.25">
      <c r="A174">
        <v>547</v>
      </c>
      <c r="B174">
        <v>14732.6331169278</v>
      </c>
      <c r="C174">
        <v>12026.985746660899</v>
      </c>
      <c r="D174">
        <v>17438.280487194599</v>
      </c>
      <c r="E174">
        <v>10594.702546545301</v>
      </c>
      <c r="F174">
        <v>18870.563687310299</v>
      </c>
    </row>
    <row r="175" spans="1:6" x14ac:dyDescent="0.25">
      <c r="A175">
        <v>548</v>
      </c>
      <c r="B175">
        <v>14747.6043143844</v>
      </c>
      <c r="C175">
        <v>12034.3516532144</v>
      </c>
      <c r="D175">
        <v>17460.856975554401</v>
      </c>
      <c r="E175">
        <v>10598.042455286901</v>
      </c>
      <c r="F175">
        <v>18897.166173481899</v>
      </c>
    </row>
    <row r="176" spans="1:6" x14ac:dyDescent="0.25">
      <c r="A176">
        <v>549</v>
      </c>
      <c r="B176">
        <v>14762.575511841</v>
      </c>
      <c r="C176">
        <v>12041.7388180169</v>
      </c>
      <c r="D176">
        <v>17483.412205665099</v>
      </c>
      <c r="E176">
        <v>10601.414875714599</v>
      </c>
      <c r="F176">
        <v>18923.7361479674</v>
      </c>
    </row>
    <row r="177" spans="1:6" x14ac:dyDescent="0.25">
      <c r="A177">
        <v>550</v>
      </c>
      <c r="B177">
        <v>14777.5467092976</v>
      </c>
      <c r="C177">
        <v>12049.147063795899</v>
      </c>
      <c r="D177">
        <v>17505.9463547993</v>
      </c>
      <c r="E177">
        <v>10604.8195367139</v>
      </c>
      <c r="F177">
        <v>18950.273881881301</v>
      </c>
    </row>
    <row r="178" spans="1:6" x14ac:dyDescent="0.25">
      <c r="A178">
        <v>551</v>
      </c>
      <c r="B178">
        <v>14792.517906754199</v>
      </c>
      <c r="C178">
        <v>12056.576215729499</v>
      </c>
      <c r="D178">
        <v>17528.459597779001</v>
      </c>
      <c r="E178">
        <v>10608.256170917301</v>
      </c>
      <c r="F178">
        <v>18976.779642591198</v>
      </c>
    </row>
    <row r="179" spans="1:6" x14ac:dyDescent="0.25">
      <c r="A179">
        <v>552</v>
      </c>
      <c r="B179">
        <v>14807.489104210899</v>
      </c>
      <c r="C179">
        <v>12064.0261013983</v>
      </c>
      <c r="D179">
        <v>17550.952107023499</v>
      </c>
      <c r="E179">
        <v>10611.7245146325</v>
      </c>
      <c r="F179">
        <v>19003.253693789298</v>
      </c>
    </row>
    <row r="180" spans="1:6" x14ac:dyDescent="0.25">
      <c r="A180">
        <v>553</v>
      </c>
      <c r="B180">
        <v>14822.460301667499</v>
      </c>
      <c r="C180">
        <v>12071.496550740299</v>
      </c>
      <c r="D180">
        <v>17573.424052594699</v>
      </c>
      <c r="E180">
        <v>10615.224307771899</v>
      </c>
      <c r="F180">
        <v>19029.696295563099</v>
      </c>
    </row>
    <row r="181" spans="1:6" x14ac:dyDescent="0.25">
      <c r="A181">
        <v>554</v>
      </c>
      <c r="B181">
        <v>14837.431499124101</v>
      </c>
      <c r="C181">
        <v>12078.987396005599</v>
      </c>
      <c r="D181">
        <v>17595.875602242599</v>
      </c>
      <c r="E181">
        <v>10618.755293784099</v>
      </c>
      <c r="F181">
        <v>19056.107704464099</v>
      </c>
    </row>
    <row r="182" spans="1:6" x14ac:dyDescent="0.25">
      <c r="A182">
        <v>555</v>
      </c>
      <c r="B182">
        <v>14852.402696580701</v>
      </c>
      <c r="C182">
        <v>12086.498471712601</v>
      </c>
      <c r="D182">
        <v>17618.306921448799</v>
      </c>
      <c r="E182">
        <v>10622.317219587099</v>
      </c>
      <c r="F182">
        <v>19082.4881735743</v>
      </c>
    </row>
    <row r="183" spans="1:6" x14ac:dyDescent="0.25">
      <c r="A183">
        <v>556</v>
      </c>
      <c r="B183">
        <v>14867.3738940373</v>
      </c>
      <c r="C183">
        <v>12094.029614605501</v>
      </c>
      <c r="D183">
        <v>17640.7181734691</v>
      </c>
      <c r="E183">
        <v>10625.9098355025</v>
      </c>
      <c r="F183">
        <v>19108.837952572201</v>
      </c>
    </row>
    <row r="184" spans="1:6" x14ac:dyDescent="0.25">
      <c r="A184">
        <v>557</v>
      </c>
      <c r="B184">
        <v>14882.3450914939</v>
      </c>
      <c r="C184">
        <v>12101.5806636125</v>
      </c>
      <c r="D184">
        <v>17663.109519375401</v>
      </c>
      <c r="E184">
        <v>10629.5328951921</v>
      </c>
      <c r="F184">
        <v>19135.157287795799</v>
      </c>
    </row>
    <row r="185" spans="1:6" x14ac:dyDescent="0.25">
      <c r="A185">
        <v>558</v>
      </c>
      <c r="B185">
        <v>14897.3162889506</v>
      </c>
      <c r="C185">
        <v>12109.1514598049</v>
      </c>
      <c r="D185">
        <v>17685.481118096199</v>
      </c>
      <c r="E185">
        <v>10633.1861555957</v>
      </c>
      <c r="F185">
        <v>19161.446422305398</v>
      </c>
    </row>
    <row r="186" spans="1:6" x14ac:dyDescent="0.25">
      <c r="A186">
        <v>559</v>
      </c>
      <c r="B186">
        <v>14912.2874864072</v>
      </c>
      <c r="C186">
        <v>12116.7418463578</v>
      </c>
      <c r="D186">
        <v>17707.833126456499</v>
      </c>
      <c r="E186">
        <v>10636.8693768704</v>
      </c>
      <c r="F186">
        <v>19187.705595944</v>
      </c>
    </row>
    <row r="187" spans="1:6" x14ac:dyDescent="0.25">
      <c r="A187">
        <v>560</v>
      </c>
      <c r="B187">
        <v>14927.2586838638</v>
      </c>
      <c r="C187">
        <v>12124.351668511201</v>
      </c>
      <c r="D187">
        <v>17730.165699216399</v>
      </c>
      <c r="E187">
        <v>10640.5823223307</v>
      </c>
      <c r="F187">
        <v>19213.9350453968</v>
      </c>
    </row>
    <row r="188" spans="1:6" x14ac:dyDescent="0.25">
      <c r="A188">
        <v>561</v>
      </c>
      <c r="B188">
        <v>14942.2298813204</v>
      </c>
      <c r="C188">
        <v>12131.980773531801</v>
      </c>
      <c r="D188">
        <v>17752.478989109</v>
      </c>
      <c r="E188">
        <v>10644.3247583917</v>
      </c>
      <c r="F188">
        <v>19240.135004249099</v>
      </c>
    </row>
    <row r="189" spans="1:6" x14ac:dyDescent="0.25">
      <c r="A189">
        <v>562</v>
      </c>
      <c r="B189">
        <v>14957.201078777</v>
      </c>
      <c r="C189">
        <v>12139.629010676499</v>
      </c>
      <c r="D189">
        <v>17774.7731468776</v>
      </c>
      <c r="E189">
        <v>10648.0964545114</v>
      </c>
      <c r="F189">
        <v>19266.305703042701</v>
      </c>
    </row>
    <row r="190" spans="1:6" x14ac:dyDescent="0.25">
      <c r="A190">
        <v>563</v>
      </c>
      <c r="B190">
        <v>14972.172276233599</v>
      </c>
      <c r="C190">
        <v>12147.2962311558</v>
      </c>
      <c r="D190">
        <v>17797.048321311398</v>
      </c>
      <c r="E190">
        <v>10651.8971831361</v>
      </c>
      <c r="F190">
        <v>19292.447369331101</v>
      </c>
    </row>
    <row r="191" spans="1:6" x14ac:dyDescent="0.25">
      <c r="A191">
        <v>564</v>
      </c>
      <c r="B191">
        <v>14987.143473690299</v>
      </c>
      <c r="C191">
        <v>12154.9822880992</v>
      </c>
      <c r="D191">
        <v>17819.304659281301</v>
      </c>
      <c r="E191">
        <v>10655.7267196467</v>
      </c>
      <c r="F191">
        <v>19318.5602277338</v>
      </c>
    </row>
    <row r="192" spans="1:6" x14ac:dyDescent="0.25">
      <c r="A192">
        <v>565</v>
      </c>
      <c r="B192">
        <v>15002.114671146899</v>
      </c>
      <c r="C192">
        <v>12162.687036520099</v>
      </c>
      <c r="D192">
        <v>17841.542305773699</v>
      </c>
      <c r="E192">
        <v>10659.584842305099</v>
      </c>
      <c r="F192">
        <v>19344.644499988601</v>
      </c>
    </row>
    <row r="193" spans="1:6" x14ac:dyDescent="0.25">
      <c r="A193">
        <v>566</v>
      </c>
      <c r="B193">
        <v>15017.085868603501</v>
      </c>
      <c r="C193">
        <v>12170.4103332823</v>
      </c>
      <c r="D193">
        <v>17863.761403924698</v>
      </c>
      <c r="E193">
        <v>10663.471332203801</v>
      </c>
      <c r="F193">
        <v>19370.700405003201</v>
      </c>
    </row>
    <row r="194" spans="1:6" x14ac:dyDescent="0.25">
      <c r="A194">
        <v>567</v>
      </c>
      <c r="B194">
        <v>15032.057066060101</v>
      </c>
      <c r="C194">
        <v>12178.152037067401</v>
      </c>
      <c r="D194">
        <v>17885.962095052801</v>
      </c>
      <c r="E194">
        <v>10667.385973214499</v>
      </c>
      <c r="F194">
        <v>19396.728158905698</v>
      </c>
    </row>
    <row r="195" spans="1:6" x14ac:dyDescent="0.25">
      <c r="A195">
        <v>568</v>
      </c>
      <c r="B195">
        <v>15047.0282635167</v>
      </c>
      <c r="C195">
        <v>12185.9120083422</v>
      </c>
      <c r="D195">
        <v>17908.144518691301</v>
      </c>
      <c r="E195">
        <v>10671.32855194</v>
      </c>
      <c r="F195">
        <v>19422.727975093399</v>
      </c>
    </row>
    <row r="196" spans="1:6" x14ac:dyDescent="0.25">
      <c r="A196">
        <v>569</v>
      </c>
      <c r="B196">
        <v>15061.9994609733</v>
      </c>
      <c r="C196">
        <v>12193.690109327699</v>
      </c>
      <c r="D196">
        <v>17930.308812619001</v>
      </c>
      <c r="E196">
        <v>10675.298857665301</v>
      </c>
      <c r="F196">
        <v>19448.700064281398</v>
      </c>
    </row>
    <row r="197" spans="1:6" x14ac:dyDescent="0.25">
      <c r="A197">
        <v>570</v>
      </c>
      <c r="B197">
        <v>15076.97065843</v>
      </c>
      <c r="C197">
        <v>12201.486203968099</v>
      </c>
      <c r="D197">
        <v>17952.455112891799</v>
      </c>
      <c r="E197">
        <v>10679.296682311</v>
      </c>
      <c r="F197">
        <v>19474.644634548898</v>
      </c>
    </row>
    <row r="198" spans="1:6" x14ac:dyDescent="0.25">
      <c r="A198">
        <v>571</v>
      </c>
      <c r="B198">
        <v>15091.9418558866</v>
      </c>
      <c r="C198">
        <v>12209.3001579009</v>
      </c>
      <c r="D198">
        <v>17974.583553872199</v>
      </c>
      <c r="E198">
        <v>10683.3218203874</v>
      </c>
      <c r="F198">
        <v>19500.561891385802</v>
      </c>
    </row>
    <row r="199" spans="1:6" x14ac:dyDescent="0.25">
      <c r="A199">
        <v>572</v>
      </c>
      <c r="B199">
        <v>15106.9130533432</v>
      </c>
      <c r="C199">
        <v>12217.1318384275</v>
      </c>
      <c r="D199">
        <v>17996.6942682589</v>
      </c>
      <c r="E199">
        <v>10687.374068949501</v>
      </c>
      <c r="F199">
        <v>19526.452037736901</v>
      </c>
    </row>
    <row r="200" spans="1:6" x14ac:dyDescent="0.25">
      <c r="A200">
        <v>573</v>
      </c>
      <c r="B200">
        <v>15121.8842507998</v>
      </c>
      <c r="C200">
        <v>12224.981114484501</v>
      </c>
      <c r="D200">
        <v>18018.787387115099</v>
      </c>
      <c r="E200">
        <v>10691.4532275531</v>
      </c>
      <c r="F200">
        <v>19552.315274046501</v>
      </c>
    </row>
    <row r="201" spans="1:6" x14ac:dyDescent="0.25">
      <c r="A201">
        <v>574</v>
      </c>
      <c r="B201">
        <v>15136.8554482564</v>
      </c>
      <c r="C201">
        <v>12232.847856615601</v>
      </c>
      <c r="D201">
        <v>18040.863039897202</v>
      </c>
      <c r="E201">
        <v>10695.559098212099</v>
      </c>
      <c r="F201">
        <v>19578.151798300802</v>
      </c>
    </row>
    <row r="202" spans="1:6" x14ac:dyDescent="0.25">
      <c r="A202">
        <v>575</v>
      </c>
      <c r="B202">
        <v>15151.826645712999</v>
      </c>
      <c r="C202">
        <v>12240.731936944299</v>
      </c>
      <c r="D202">
        <v>18062.921354481801</v>
      </c>
      <c r="E202">
        <v>10699.691485355899</v>
      </c>
      <c r="F202">
        <v>19603.961806070201</v>
      </c>
    </row>
    <row r="203" spans="1:6" x14ac:dyDescent="0.25">
      <c r="A203">
        <v>576</v>
      </c>
      <c r="B203">
        <v>15166.797843169699</v>
      </c>
      <c r="C203">
        <v>12248.633229146801</v>
      </c>
      <c r="D203">
        <v>18084.962457192501</v>
      </c>
      <c r="E203">
        <v>10703.8501957892</v>
      </c>
      <c r="F203">
        <v>19629.7454905501</v>
      </c>
    </row>
    <row r="204" spans="1:6" x14ac:dyDescent="0.25">
      <c r="A204">
        <v>577</v>
      </c>
      <c r="B204">
        <v>15181.769040626299</v>
      </c>
      <c r="C204">
        <v>12256.5516084259</v>
      </c>
      <c r="D204">
        <v>18106.986472826698</v>
      </c>
      <c r="E204">
        <v>10708.035038651</v>
      </c>
      <c r="F204">
        <v>19655.5030426015</v>
      </c>
    </row>
    <row r="205" spans="1:6" x14ac:dyDescent="0.25">
      <c r="A205">
        <v>578</v>
      </c>
      <c r="B205">
        <v>15196.740238082901</v>
      </c>
      <c r="C205">
        <v>12264.4869514852</v>
      </c>
      <c r="D205">
        <v>18128.993524680602</v>
      </c>
      <c r="E205">
        <v>10712.2458253759</v>
      </c>
      <c r="F205">
        <v>19681.234650789898</v>
      </c>
    </row>
    <row r="206" spans="1:6" x14ac:dyDescent="0.25">
      <c r="A206">
        <v>579</v>
      </c>
      <c r="B206">
        <v>15211.711435539501</v>
      </c>
      <c r="C206">
        <v>12272.439136504099</v>
      </c>
      <c r="D206">
        <v>18150.9837345749</v>
      </c>
      <c r="E206">
        <v>10716.482369655199</v>
      </c>
      <c r="F206">
        <v>19706.9405014238</v>
      </c>
    </row>
    <row r="207" spans="1:6" x14ac:dyDescent="0.25">
      <c r="A207">
        <v>580</v>
      </c>
      <c r="B207">
        <v>15226.6826329961</v>
      </c>
      <c r="C207">
        <v>12280.408043113001</v>
      </c>
      <c r="D207">
        <v>18172.957222879199</v>
      </c>
      <c r="E207">
        <v>10720.744487399599</v>
      </c>
      <c r="F207">
        <v>19732.6207785927</v>
      </c>
    </row>
    <row r="208" spans="1:6" x14ac:dyDescent="0.25">
      <c r="A208">
        <v>581</v>
      </c>
      <c r="B208">
        <v>15241.6538304527</v>
      </c>
      <c r="C208">
        <v>12288.3935523694</v>
      </c>
      <c r="D208">
        <v>18194.914108535999</v>
      </c>
      <c r="E208">
        <v>10725.031996702101</v>
      </c>
      <c r="F208">
        <v>19758.2756642034</v>
      </c>
    </row>
    <row r="209" spans="1:6" x14ac:dyDescent="0.25">
      <c r="A209">
        <v>582</v>
      </c>
      <c r="B209">
        <v>15256.6250279094</v>
      </c>
      <c r="C209">
        <v>12296.3955467342</v>
      </c>
      <c r="D209">
        <v>18216.8545090845</v>
      </c>
      <c r="E209">
        <v>10729.3447178022</v>
      </c>
      <c r="F209">
        <v>19783.905338016499</v>
      </c>
    </row>
    <row r="210" spans="1:6" x14ac:dyDescent="0.25">
      <c r="A210">
        <v>583</v>
      </c>
      <c r="B210">
        <v>15271.596225366</v>
      </c>
      <c r="C210">
        <v>12304.413910048501</v>
      </c>
      <c r="D210">
        <v>18238.778540683401</v>
      </c>
      <c r="E210">
        <v>10733.6824730505</v>
      </c>
      <c r="F210">
        <v>19809.5099776815</v>
      </c>
    </row>
    <row r="211" spans="1:6" x14ac:dyDescent="0.25">
      <c r="A211">
        <v>584</v>
      </c>
      <c r="B211">
        <v>15286.5674228226</v>
      </c>
      <c r="C211">
        <v>12312.4485275115</v>
      </c>
      <c r="D211">
        <v>18260.686318133699</v>
      </c>
      <c r="E211">
        <v>10738.045086873801</v>
      </c>
      <c r="F211">
        <v>19835.089758771399</v>
      </c>
    </row>
    <row r="212" spans="1:6" x14ac:dyDescent="0.25">
      <c r="A212">
        <v>585</v>
      </c>
      <c r="B212">
        <v>15301.5386202792</v>
      </c>
      <c r="C212">
        <v>12320.499285657799</v>
      </c>
      <c r="D212">
        <v>18282.577954900698</v>
      </c>
      <c r="E212">
        <v>10742.432385742</v>
      </c>
      <c r="F212">
        <v>19860.644854816401</v>
      </c>
    </row>
    <row r="213" spans="1:6" x14ac:dyDescent="0.25">
      <c r="A213">
        <v>586</v>
      </c>
      <c r="B213">
        <v>15316.5098177358</v>
      </c>
      <c r="C213">
        <v>12328.566072336</v>
      </c>
      <c r="D213">
        <v>18304.453563135699</v>
      </c>
      <c r="E213">
        <v>10746.8441981345</v>
      </c>
      <c r="F213">
        <v>19886.175437337199</v>
      </c>
    </row>
    <row r="214" spans="1:6" x14ac:dyDescent="0.25">
      <c r="A214">
        <v>587</v>
      </c>
      <c r="B214">
        <v>15331.481015192399</v>
      </c>
      <c r="C214">
        <v>12336.6487766876</v>
      </c>
      <c r="D214">
        <v>18326.313253697299</v>
      </c>
      <c r="E214">
        <v>10751.2803545076</v>
      </c>
      <c r="F214">
        <v>19911.6816758772</v>
      </c>
    </row>
    <row r="215" spans="1:6" x14ac:dyDescent="0.25">
      <c r="A215">
        <v>588</v>
      </c>
      <c r="B215">
        <v>15346.452212649099</v>
      </c>
      <c r="C215">
        <v>12344.7472891261</v>
      </c>
      <c r="D215">
        <v>18348.157136172002</v>
      </c>
      <c r="E215">
        <v>10755.7406872635</v>
      </c>
      <c r="F215">
        <v>19937.163738034698</v>
      </c>
    </row>
    <row r="216" spans="1:6" x14ac:dyDescent="0.25">
      <c r="A216">
        <v>589</v>
      </c>
      <c r="B216">
        <v>15361.423410105701</v>
      </c>
      <c r="C216">
        <v>12352.8615013167</v>
      </c>
      <c r="D216">
        <v>18369.9853188946</v>
      </c>
      <c r="E216">
        <v>10760.2250307181</v>
      </c>
      <c r="F216">
        <v>19962.6217894933</v>
      </c>
    </row>
    <row r="217" spans="1:6" x14ac:dyDescent="0.25">
      <c r="A217">
        <v>590</v>
      </c>
      <c r="B217">
        <v>15376.394607562301</v>
      </c>
      <c r="C217">
        <v>12360.9913061564</v>
      </c>
      <c r="D217">
        <v>18391.797908968201</v>
      </c>
      <c r="E217">
        <v>10764.733221071499</v>
      </c>
      <c r="F217">
        <v>19988.055994053</v>
      </c>
    </row>
    <row r="218" spans="1:6" x14ac:dyDescent="0.25">
      <c r="A218">
        <v>591</v>
      </c>
      <c r="B218">
        <v>15391.365805018901</v>
      </c>
      <c r="C218">
        <v>12369.136597754199</v>
      </c>
      <c r="D218">
        <v>18413.5950122836</v>
      </c>
      <c r="E218">
        <v>10769.2650963778</v>
      </c>
      <c r="F218">
        <v>20013.466513660002</v>
      </c>
    </row>
    <row r="219" spans="1:6" x14ac:dyDescent="0.25">
      <c r="A219">
        <v>592</v>
      </c>
      <c r="B219">
        <v>15406.3370024755</v>
      </c>
      <c r="C219">
        <v>12377.297271412601</v>
      </c>
      <c r="D219">
        <v>18435.3767335384</v>
      </c>
      <c r="E219">
        <v>10773.8204965156</v>
      </c>
      <c r="F219">
        <v>20038.853508435499</v>
      </c>
    </row>
    <row r="220" spans="1:6" x14ac:dyDescent="0.25">
      <c r="A220">
        <v>593</v>
      </c>
      <c r="B220">
        <v>15421.3081999321</v>
      </c>
      <c r="C220">
        <v>12385.4732236082</v>
      </c>
      <c r="D220">
        <v>18457.143176255999</v>
      </c>
      <c r="E220">
        <v>10778.399263159599</v>
      </c>
      <c r="F220">
        <v>20064.217136704701</v>
      </c>
    </row>
    <row r="221" spans="1:6" x14ac:dyDescent="0.25">
      <c r="A221">
        <v>594</v>
      </c>
      <c r="B221">
        <v>15436.2793973888</v>
      </c>
      <c r="C221">
        <v>12393.664351973801</v>
      </c>
      <c r="D221">
        <v>18478.894442803699</v>
      </c>
      <c r="E221">
        <v>10783.001239752701</v>
      </c>
      <c r="F221">
        <v>20089.5575550248</v>
      </c>
    </row>
    <row r="222" spans="1:6" x14ac:dyDescent="0.25">
      <c r="A222">
        <v>595</v>
      </c>
      <c r="B222">
        <v>15451.2505948454</v>
      </c>
      <c r="C222">
        <v>12401.8705552801</v>
      </c>
      <c r="D222">
        <v>18500.6306344107</v>
      </c>
      <c r="E222">
        <v>10787.626271478</v>
      </c>
      <c r="F222">
        <v>20114.874918212699</v>
      </c>
    </row>
    <row r="223" spans="1:6" x14ac:dyDescent="0.25">
      <c r="A223">
        <v>596</v>
      </c>
      <c r="B223">
        <v>15466.221792302</v>
      </c>
      <c r="C223">
        <v>12410.0917334182</v>
      </c>
      <c r="D223">
        <v>18522.351851185798</v>
      </c>
      <c r="E223">
        <v>10792.274205232299</v>
      </c>
      <c r="F223">
        <v>20140.169379371699</v>
      </c>
    </row>
    <row r="224" spans="1:6" x14ac:dyDescent="0.25">
      <c r="A224">
        <v>597</v>
      </c>
      <c r="B224">
        <v>15481.1929897586</v>
      </c>
      <c r="C224">
        <v>12418.327787382401</v>
      </c>
      <c r="D224">
        <v>18544.058192134798</v>
      </c>
      <c r="E224">
        <v>10796.944889599399</v>
      </c>
      <c r="F224">
        <v>20165.4410899178</v>
      </c>
    </row>
    <row r="225" spans="1:6" x14ac:dyDescent="0.25">
      <c r="A225">
        <v>598</v>
      </c>
      <c r="B225">
        <v>15496.164187215199</v>
      </c>
      <c r="C225">
        <v>12426.5786192532</v>
      </c>
      <c r="D225">
        <v>18565.749755177301</v>
      </c>
      <c r="E225">
        <v>10801.6381748242</v>
      </c>
      <c r="F225">
        <v>20190.690199606299</v>
      </c>
    </row>
    <row r="226" spans="1:6" x14ac:dyDescent="0.25">
      <c r="A226">
        <v>599</v>
      </c>
      <c r="B226">
        <v>15511.135384671799</v>
      </c>
      <c r="C226">
        <v>12434.8441321805</v>
      </c>
      <c r="D226">
        <v>18587.4266371632</v>
      </c>
      <c r="E226">
        <v>10806.353912787399</v>
      </c>
      <c r="F226">
        <v>20215.916856556301</v>
      </c>
    </row>
    <row r="227" spans="1:6" x14ac:dyDescent="0.25">
      <c r="A227">
        <v>600</v>
      </c>
      <c r="B227">
        <v>15526.106582128499</v>
      </c>
      <c r="C227">
        <v>12443.124230367601</v>
      </c>
      <c r="D227">
        <v>18609.088933889299</v>
      </c>
      <c r="E227">
        <v>10811.091956980699</v>
      </c>
      <c r="F227">
        <v>20241.121207276301</v>
      </c>
    </row>
    <row r="228" spans="1:6" x14ac:dyDescent="0.25">
      <c r="A228">
        <v>601</v>
      </c>
      <c r="B228">
        <v>15541.077779585101</v>
      </c>
      <c r="C228">
        <v>12451.418819055199</v>
      </c>
      <c r="D228">
        <v>18630.736740115</v>
      </c>
      <c r="E228">
        <v>10815.8521624819</v>
      </c>
      <c r="F228">
        <v>20266.303396688301</v>
      </c>
    </row>
    <row r="229" spans="1:6" x14ac:dyDescent="0.25">
      <c r="A229">
        <v>602</v>
      </c>
      <c r="B229">
        <v>15556.048977041701</v>
      </c>
      <c r="C229">
        <v>12459.727804505401</v>
      </c>
      <c r="D229">
        <v>18652.370149578001</v>
      </c>
      <c r="E229">
        <v>10820.6343859315</v>
      </c>
      <c r="F229">
        <v>20291.463568151899</v>
      </c>
    </row>
    <row r="230" spans="1:6" x14ac:dyDescent="0.25">
      <c r="A230">
        <v>603</v>
      </c>
      <c r="B230">
        <v>15571.020174498301</v>
      </c>
      <c r="C230">
        <v>12468.0510939868</v>
      </c>
      <c r="D230">
        <v>18673.989255009801</v>
      </c>
      <c r="E230">
        <v>10825.438485509099</v>
      </c>
      <c r="F230">
        <v>20316.601863487602</v>
      </c>
    </row>
    <row r="231" spans="1:6" x14ac:dyDescent="0.25">
      <c r="A231">
        <v>604</v>
      </c>
      <c r="B231">
        <v>15585.9913719549</v>
      </c>
      <c r="C231">
        <v>12476.388595759099</v>
      </c>
      <c r="D231">
        <v>18695.5941481507</v>
      </c>
      <c r="E231">
        <v>10830.264320910001</v>
      </c>
      <c r="F231">
        <v>20341.7184229999</v>
      </c>
    </row>
    <row r="232" spans="1:6" x14ac:dyDescent="0.25">
      <c r="A232">
        <v>605</v>
      </c>
      <c r="B232">
        <v>15600.9625694115</v>
      </c>
      <c r="C232">
        <v>12484.7402190587</v>
      </c>
      <c r="D232">
        <v>18717.184919764299</v>
      </c>
      <c r="E232">
        <v>10835.111753323001</v>
      </c>
      <c r="F232">
        <v>20366.8133855001</v>
      </c>
    </row>
    <row r="233" spans="1:6" x14ac:dyDescent="0.25">
      <c r="A233">
        <v>606</v>
      </c>
      <c r="B233">
        <v>15615.9337668682</v>
      </c>
      <c r="C233">
        <v>12493.1058740838</v>
      </c>
      <c r="D233">
        <v>18738.761659652599</v>
      </c>
      <c r="E233">
        <v>10839.980645408299</v>
      </c>
      <c r="F233">
        <v>20391.886888328001</v>
      </c>
    </row>
    <row r="234" spans="1:6" x14ac:dyDescent="0.25">
      <c r="A234">
        <v>607</v>
      </c>
      <c r="B234">
        <v>15630.9049643248</v>
      </c>
      <c r="C234">
        <v>12501.485471980201</v>
      </c>
      <c r="D234">
        <v>18760.324456669401</v>
      </c>
      <c r="E234">
        <v>10844.8708612752</v>
      </c>
      <c r="F234">
        <v>20416.9390673743</v>
      </c>
    </row>
    <row r="235" spans="1:6" x14ac:dyDescent="0.25">
      <c r="A235">
        <v>608</v>
      </c>
      <c r="B235">
        <v>15645.8761617814</v>
      </c>
      <c r="C235">
        <v>12509.878924827901</v>
      </c>
      <c r="D235">
        <v>18781.873398734901</v>
      </c>
      <c r="E235">
        <v>10849.7822664616</v>
      </c>
      <c r="F235">
        <v>20441.9700571012</v>
      </c>
    </row>
    <row r="236" spans="1:6" x14ac:dyDescent="0.25">
      <c r="A236">
        <v>609</v>
      </c>
      <c r="B236">
        <v>15660.847359238</v>
      </c>
      <c r="C236">
        <v>12518.2861456267</v>
      </c>
      <c r="D236">
        <v>18803.408572849301</v>
      </c>
      <c r="E236">
        <v>10854.7147279122</v>
      </c>
      <c r="F236">
        <v>20466.979990563799</v>
      </c>
    </row>
    <row r="237" spans="1:6" x14ac:dyDescent="0.25">
      <c r="A237">
        <v>610</v>
      </c>
      <c r="B237">
        <v>15675.818556694599</v>
      </c>
      <c r="C237">
        <v>12526.707048283401</v>
      </c>
      <c r="D237">
        <v>18824.9300651058</v>
      </c>
      <c r="E237">
        <v>10859.6681139587</v>
      </c>
      <c r="F237">
        <v>20491.968999430599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A900-E127-4324-B24E-D8D550140CFD}">
  <sheetPr codeName="Sheet13"/>
  <dimension ref="A1:AX601"/>
  <sheetViews>
    <sheetView zoomScale="90" zoomScaleNormal="90" workbookViewId="0"/>
  </sheetViews>
  <sheetFormatPr defaultColWidth="9.140625" defaultRowHeight="15" outlineLevelCol="1" x14ac:dyDescent="0.25"/>
  <cols>
    <col min="1" max="3" width="9.140625" style="32" customWidth="1"/>
    <col min="4" max="4" width="9.7109375" style="32" bestFit="1" customWidth="1"/>
    <col min="5" max="5" width="11.28515625" style="32" customWidth="1"/>
    <col min="6" max="11" width="8.85546875" style="32" customWidth="1"/>
    <col min="12" max="22" width="9.140625" style="27" customWidth="1" outlineLevel="1"/>
    <col min="23" max="23" width="5.5703125" style="36" bestFit="1" customWidth="1"/>
    <col min="24" max="24" width="11.28515625" style="32" customWidth="1"/>
    <col min="25" max="30" width="8.85546875" style="32" customWidth="1"/>
    <col min="31" max="31" width="8.7109375" style="32" customWidth="1"/>
    <col min="32" max="32" width="2.5703125" style="32" customWidth="1"/>
    <col min="33" max="33" width="11.28515625" style="32" customWidth="1"/>
    <col min="34" max="38" width="9.140625" style="32"/>
    <col min="39" max="50" width="9.140625" style="31"/>
    <col min="51" max="16384" width="9.140625" style="32"/>
  </cols>
  <sheetData>
    <row r="1" spans="1:50" s="22" customFormat="1" ht="105" x14ac:dyDescent="0.25">
      <c r="A1" s="14" t="s">
        <v>7</v>
      </c>
      <c r="B1" s="14" t="s">
        <v>8</v>
      </c>
      <c r="C1" s="14"/>
      <c r="D1" s="14" t="s">
        <v>0</v>
      </c>
      <c r="E1" s="15" t="str">
        <f>IF(ISBLANK(table!I1),NA(),table!I1)&amp;" SA"</f>
        <v>All Employees, Food Services and Drinking Places SA</v>
      </c>
      <c r="F1" s="16" t="s">
        <v>1</v>
      </c>
      <c r="G1" s="14" t="s">
        <v>2</v>
      </c>
      <c r="H1" s="14" t="s">
        <v>3</v>
      </c>
      <c r="I1" s="14" t="s">
        <v>4</v>
      </c>
      <c r="J1" s="14" t="s">
        <v>5</v>
      </c>
      <c r="K1" s="14" t="s">
        <v>28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8"/>
      <c r="X1" s="19" t="str">
        <f t="shared" ref="X1:AC1" si="0">E1</f>
        <v>All Employees, Food Services and Drinking Places SA</v>
      </c>
      <c r="Y1" s="19" t="str">
        <f t="shared" si="0"/>
        <v>Point.Forecast</v>
      </c>
      <c r="Z1" s="19" t="str">
        <f t="shared" si="0"/>
        <v>Lo.80</v>
      </c>
      <c r="AA1" s="19" t="str">
        <f t="shared" si="0"/>
        <v>Hi.80</v>
      </c>
      <c r="AB1" s="19" t="str">
        <f t="shared" si="0"/>
        <v>Lo.95</v>
      </c>
      <c r="AC1" s="19" t="str">
        <f t="shared" si="0"/>
        <v>Hi.95</v>
      </c>
      <c r="AD1" s="19"/>
      <c r="AE1" s="19" t="s">
        <v>9</v>
      </c>
      <c r="AF1" s="20"/>
      <c r="AG1" s="19" t="str">
        <f>X1</f>
        <v>All Employees, Food Services and Drinking Places SA</v>
      </c>
      <c r="AH1" s="19" t="str">
        <f t="shared" ref="AH1:AK1" si="1">Y1</f>
        <v>Point.Forecast</v>
      </c>
      <c r="AI1" s="19" t="str">
        <f t="shared" si="1"/>
        <v>Lo.80</v>
      </c>
      <c r="AJ1" s="19" t="str">
        <f t="shared" si="1"/>
        <v>Hi.80</v>
      </c>
      <c r="AK1" s="19" t="str">
        <f t="shared" si="1"/>
        <v>Lo.95</v>
      </c>
      <c r="AL1" s="19" t="str">
        <f>AC1</f>
        <v>Hi.95</v>
      </c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</row>
    <row r="2" spans="1:50" x14ac:dyDescent="0.25">
      <c r="A2" s="23">
        <f>MONTH(D2)</f>
        <v>1</v>
      </c>
      <c r="B2" s="23">
        <f>YEAR(D2)</f>
        <v>1992</v>
      </c>
      <c r="C2" s="23">
        <v>1</v>
      </c>
      <c r="D2" s="24">
        <v>33604</v>
      </c>
      <c r="E2" s="25">
        <f>IF(ISBLANK(table!I2),NA(),table!I2)</f>
        <v>6567.9</v>
      </c>
      <c r="F2" s="26" t="e">
        <f>IFERROR(IF(AND(ISERROR($E3),ISERROR(INDEX(RestempSAF!B$2:B$251,MATCH(RestempSA!$C2,RestempSAF!$A$2:$A$251,0)))),$E2,INDEX(RestempSAF!B$2:B$251,MATCH(RestempSA!$C2,RestempSAF!$A$2:$A$251,0))),NA())</f>
        <v>#N/A</v>
      </c>
      <c r="G2" s="25" t="e">
        <f>IFERROR(IF(AND(ISERROR($E3),ISERROR(INDEX(RestempSAF!C$2:C$251,MATCH(RestempSA!$C2,RestempSAF!$A$2:$A$251,0)))),$E2,INDEX(RestempSAF!C$2:C$251,MATCH(RestempSA!$C2,RestempSAF!$A$2:$A$251,0))),NA())</f>
        <v>#N/A</v>
      </c>
      <c r="H2" s="25" t="e">
        <f>IFERROR(IF(AND(ISERROR($E3),ISERROR(INDEX(RestempSAF!D$2:D$251,MATCH(RestempSA!$C2,RestempSAF!$A$2:$A$251,0)))),$E2,INDEX(RestempSAF!D$2:D$251,MATCH(RestempSA!$C2,RestempSAF!$A$2:$A$251,0))),NA())</f>
        <v>#N/A</v>
      </c>
      <c r="I2" s="25" t="e">
        <f>IFERROR(IF(AND(ISERROR($E3),ISERROR(INDEX(RestempSAF!E$2:E$251,MATCH(RestempSA!$C2,RestempSAF!$A$2:$A$251,0)))),$E2,INDEX(RestempSAF!E$2:E$251,MATCH(RestempSA!$C2,RestempSAF!$A$2:$A$251,0))),NA())</f>
        <v>#N/A</v>
      </c>
      <c r="J2" s="25" t="e">
        <f>IFERROR(IF(AND(ISERROR($E3),ISERROR(INDEX(RestempSAF!F$2:F$251,MATCH(RestempSA!$C2,RestempSAF!$A$2:$A$251,0)))),$E2,INDEX(RestempSAF!F$2:F$251,MATCH(RestempSA!$C2,RestempSAF!$A$2:$A$251,0))),NA())</f>
        <v>#N/A</v>
      </c>
      <c r="K2" s="25"/>
      <c r="W2" s="28" cm="1">
        <f t="array" ref="W2:W32">_xlfn.UNIQUE(B2:B373)</f>
        <v>1992</v>
      </c>
      <c r="X2" s="25">
        <f>IF(SUMIFS(E$2:E$373,$B$2:$B$373,$W2,$A$2:$A$373,"12",E$2:E$373,"&lt;&gt;#N/A")=0,NA(),SUMIFS(E$2:E$373,$B$2:$B$373,$W2,$A$2:$A$373,"12",E$2:E$373,"&lt;&gt;#N/A"))</f>
        <v>6727.5</v>
      </c>
      <c r="Y2" s="25" t="e">
        <f t="shared" ref="Y2:Y30" ca="1" si="2">IF($W2&lt;YEAR(TODAY())-1,NA(),IF($W2=YEAR(TODAY())-1,$X2,IF(SUMIFS(F$2:F$373,$B$2:$B$373,$W2,$A$2:$A$373,"12",F$2:F$373,"&lt;&gt;#N/A")=0,NA(),SUMIFS(F$2:F$373,$B$2:$B$373,$W2,$A$2:$A$373,"12",F$2:F$373,"&lt;&gt;#N/A")+SUMIFS($E$2:$E$373,$B$2:$B$373,$W2,$A$2:$A$373,"12",$E$2:$E$373,"&lt;&gt;#N/A"))))</f>
        <v>#N/A</v>
      </c>
      <c r="Z2" s="25" t="e">
        <f t="shared" ref="Z2:Z32" ca="1" si="3">IF($W2&lt;YEAR(TODAY())-1,NA(),IF($W2=YEAR(TODAY())-1,$X2,IF(SUMIFS(G$2:G$373,$B$2:$B$373,$W2,$A$2:$A$373,"12",G$2:G$373,"&lt;&gt;#N/A")=0,NA(),SUMIFS(G$2:G$373,$B$2:$B$373,$W2,$A$2:$A$373,"12",G$2:G$373,"&lt;&gt;#N/A")+SUMIFS($E$2:$E$373,$B$2:$B$373,$W2,$A$2:$A$373,"12",$E$2:$E$373,"&lt;&gt;#N/A"))))</f>
        <v>#N/A</v>
      </c>
      <c r="AA2" s="25" t="e">
        <f t="shared" ref="AA2:AA32" ca="1" si="4">IF($W2&lt;YEAR(TODAY())-1,NA(),IF($W2=YEAR(TODAY())-1,$X2,IF(SUMIFS(H$2:H$373,$B$2:$B$373,$W2,$A$2:$A$373,"12",H$2:H$373,"&lt;&gt;#N/A")=0,NA(),SUMIFS(H$2:H$373,$B$2:$B$373,$W2,$A$2:$A$373,"12",H$2:H$373,"&lt;&gt;#N/A")+SUMIFS($E$2:$E$373,$B$2:$B$373,$W2,$A$2:$A$373,"12",$E$2:$E$373,"&lt;&gt;#N/A"))))</f>
        <v>#N/A</v>
      </c>
      <c r="AB2" s="25" t="e">
        <f t="shared" ref="AB2:AB32" ca="1" si="5">IF($W2&lt;YEAR(TODAY())-1,NA(),IF($W2=YEAR(TODAY())-1,$X2,IF(SUMIFS(I$2:I$373,$B$2:$B$373,$W2,$A$2:$A$373,"12",I$2:I$373,"&lt;&gt;#N/A")=0,NA(),SUMIFS(I$2:I$373,$B$2:$B$373,$W2,$A$2:$A$373,"12",I$2:I$373,"&lt;&gt;#N/A")+SUMIFS($E$2:$E$373,$B$2:$B$373,$W2,$A$2:$A$373,"12",$E$2:$E$373,"&lt;&gt;#N/A"))))</f>
        <v>#N/A</v>
      </c>
      <c r="AC2" s="25" t="e">
        <f t="shared" ref="AC2:AD32" ca="1" si="6">IF($W2&lt;YEAR(TODAY())-1,NA(),IF($W2=YEAR(TODAY())-1,$X2,IF(SUMIFS(J$2:J$373,$B$2:$B$373,$W2,$A$2:$A$373,"12",J$2:J$373,"&lt;&gt;#N/A")=0,NA(),SUMIFS(J$2:J$373,$B$2:$B$373,$W2,$A$2:$A$373,"12",J$2:J$373,"&lt;&gt;#N/A")+SUMIFS($E$2:$E$373,$B$2:$B$373,$W2,$A$2:$A$373,"12",$E$2:$E$373,"&lt;&gt;#N/A"))))</f>
        <v>#N/A</v>
      </c>
      <c r="AD2" s="25" t="e">
        <f t="shared" ca="1" si="6"/>
        <v>#N/A</v>
      </c>
      <c r="AE2" s="23">
        <v>0</v>
      </c>
      <c r="AF2" s="29"/>
      <c r="AG2" s="30"/>
      <c r="AH2" s="30"/>
      <c r="AI2" s="30"/>
      <c r="AJ2" s="30"/>
      <c r="AK2" s="30"/>
      <c r="AL2" s="30"/>
    </row>
    <row r="3" spans="1:50" x14ac:dyDescent="0.25">
      <c r="A3" s="23">
        <f t="shared" ref="A3:A66" si="7">MONTH(D3)</f>
        <v>2</v>
      </c>
      <c r="B3" s="23">
        <f t="shared" ref="B3:B66" si="8">YEAR(D3)</f>
        <v>1992</v>
      </c>
      <c r="C3" s="23">
        <v>2</v>
      </c>
      <c r="D3" s="24">
        <v>33635</v>
      </c>
      <c r="E3" s="25">
        <f>IF(ISBLANK(table!I3),NA(),table!I3)</f>
        <v>6569.2</v>
      </c>
      <c r="F3" s="26" t="e">
        <f>IFERROR(IF(AND(ISERROR($E4),ISERROR(INDEX(RestempSAF!B$2:B$251,MATCH(RestempSA!$C3,RestempSAF!$A$2:$A$251,0)))),$E3,INDEX(RestempSAF!B$2:B$251,MATCH(RestempSA!$C3,RestempSAF!$A$2:$A$251,0))),NA())</f>
        <v>#N/A</v>
      </c>
      <c r="G3" s="25" t="e">
        <f>IFERROR(IF(AND(ISERROR($E4),ISERROR(INDEX(RestempSAF!C$2:C$251,MATCH(RestempSA!$C3,RestempSAF!$A$2:$A$251,0)))),$E3,INDEX(RestempSAF!C$2:C$251,MATCH(RestempSA!$C3,RestempSAF!$A$2:$A$251,0))),NA())</f>
        <v>#N/A</v>
      </c>
      <c r="H3" s="25" t="e">
        <f>IFERROR(IF(AND(ISERROR($E4),ISERROR(INDEX(RestempSAF!D$2:D$251,MATCH(RestempSA!$C3,RestempSAF!$A$2:$A$251,0)))),$E3,INDEX(RestempSAF!D$2:D$251,MATCH(RestempSA!$C3,RestempSAF!$A$2:$A$251,0))),NA())</f>
        <v>#N/A</v>
      </c>
      <c r="I3" s="25" t="e">
        <f>IFERROR(IF(AND(ISERROR($E4),ISERROR(INDEX(RestempSAF!E$2:E$251,MATCH(RestempSA!$C3,RestempSAF!$A$2:$A$251,0)))),$E3,INDEX(RestempSAF!E$2:E$251,MATCH(RestempSA!$C3,RestempSAF!$A$2:$A$251,0))),NA())</f>
        <v>#N/A</v>
      </c>
      <c r="J3" s="25" t="e">
        <f>IFERROR(IF(AND(ISERROR($E4),ISERROR(INDEX(RestempSAF!F$2:F$251,MATCH(RestempSA!$C3,RestempSAF!$A$2:$A$251,0)))),$E3,INDEX(RestempSAF!F$2:F$251,MATCH(RestempSA!$C3,RestempSAF!$A$2:$A$251,0))),NA())</f>
        <v>#N/A</v>
      </c>
      <c r="K3" s="25"/>
      <c r="W3" s="28">
        <v>1993</v>
      </c>
      <c r="X3" s="25">
        <f t="shared" ref="X3:X32" si="9">IF(SUMIFS(E$2:E$373,$B$2:$B$373,$W3,$A$2:$A$373,"12",E$2:E$373,"&lt;&gt;#N/A")=0,NA(),SUMIFS(E$2:E$373,$B$2:$B$373,$W3,$A$2:$A$373,"12",E$2:E$373,"&lt;&gt;#N/A"))</f>
        <v>6985.7</v>
      </c>
      <c r="Y3" s="25" t="e">
        <f t="shared" ca="1" si="2"/>
        <v>#N/A</v>
      </c>
      <c r="Z3" s="25" t="e">
        <f t="shared" ca="1" si="3"/>
        <v>#N/A</v>
      </c>
      <c r="AA3" s="25" t="e">
        <f t="shared" ca="1" si="4"/>
        <v>#N/A</v>
      </c>
      <c r="AB3" s="25" t="e">
        <f t="shared" ca="1" si="5"/>
        <v>#N/A</v>
      </c>
      <c r="AC3" s="25" t="e">
        <f t="shared" ca="1" si="6"/>
        <v>#N/A</v>
      </c>
      <c r="AD3" s="25" t="e">
        <f t="shared" ca="1" si="6"/>
        <v>#N/A</v>
      </c>
      <c r="AE3" s="23">
        <v>0</v>
      </c>
      <c r="AF3" s="29"/>
      <c r="AG3" s="33">
        <f t="shared" ref="AG3:AL32" si="10">(X3-$X2)/$X2</f>
        <v>3.8379784466740959E-2</v>
      </c>
      <c r="AH3" s="33" t="e">
        <f t="shared" ca="1" si="10"/>
        <v>#N/A</v>
      </c>
      <c r="AI3" s="33" t="e">
        <f t="shared" ca="1" si="10"/>
        <v>#N/A</v>
      </c>
      <c r="AJ3" s="33" t="e">
        <f t="shared" ca="1" si="10"/>
        <v>#N/A</v>
      </c>
      <c r="AK3" s="33" t="e">
        <f t="shared" ca="1" si="10"/>
        <v>#N/A</v>
      </c>
      <c r="AL3" s="33" t="e">
        <f t="shared" ca="1" si="10"/>
        <v>#N/A</v>
      </c>
    </row>
    <row r="4" spans="1:50" x14ac:dyDescent="0.25">
      <c r="A4" s="23">
        <f t="shared" si="7"/>
        <v>3</v>
      </c>
      <c r="B4" s="23">
        <f t="shared" si="8"/>
        <v>1992</v>
      </c>
      <c r="C4" s="23">
        <v>3</v>
      </c>
      <c r="D4" s="24">
        <v>33664</v>
      </c>
      <c r="E4" s="25">
        <f>IF(ISBLANK(table!I4),NA(),table!I4)</f>
        <v>6564.5</v>
      </c>
      <c r="F4" s="26" t="e">
        <f>IFERROR(IF(AND(ISERROR($E5),ISERROR(INDEX(RestempSAF!B$2:B$251,MATCH(RestempSA!$C4,RestempSAF!$A$2:$A$251,0)))),$E4,INDEX(RestempSAF!B$2:B$251,MATCH(RestempSA!$C4,RestempSAF!$A$2:$A$251,0))),NA())</f>
        <v>#N/A</v>
      </c>
      <c r="G4" s="25" t="e">
        <f>IFERROR(IF(AND(ISERROR($E5),ISERROR(INDEX(RestempSAF!C$2:C$251,MATCH(RestempSA!$C4,RestempSAF!$A$2:$A$251,0)))),$E4,INDEX(RestempSAF!C$2:C$251,MATCH(RestempSA!$C4,RestempSAF!$A$2:$A$251,0))),NA())</f>
        <v>#N/A</v>
      </c>
      <c r="H4" s="25" t="e">
        <f>IFERROR(IF(AND(ISERROR($E5),ISERROR(INDEX(RestempSAF!D$2:D$251,MATCH(RestempSA!$C4,RestempSAF!$A$2:$A$251,0)))),$E4,INDEX(RestempSAF!D$2:D$251,MATCH(RestempSA!$C4,RestempSAF!$A$2:$A$251,0))),NA())</f>
        <v>#N/A</v>
      </c>
      <c r="I4" s="25" t="e">
        <f>IFERROR(IF(AND(ISERROR($E5),ISERROR(INDEX(RestempSAF!E$2:E$251,MATCH(RestempSA!$C4,RestempSAF!$A$2:$A$251,0)))),$E4,INDEX(RestempSAF!E$2:E$251,MATCH(RestempSA!$C4,RestempSAF!$A$2:$A$251,0))),NA())</f>
        <v>#N/A</v>
      </c>
      <c r="J4" s="25" t="e">
        <f>IFERROR(IF(AND(ISERROR($E5),ISERROR(INDEX(RestempSAF!F$2:F$251,MATCH(RestempSA!$C4,RestempSAF!$A$2:$A$251,0)))),$E4,INDEX(RestempSAF!F$2:F$251,MATCH(RestempSA!$C4,RestempSAF!$A$2:$A$251,0))),NA())</f>
        <v>#N/A</v>
      </c>
      <c r="K4" s="25"/>
      <c r="W4" s="28">
        <v>1994</v>
      </c>
      <c r="X4" s="25">
        <f t="shared" si="9"/>
        <v>7227.8</v>
      </c>
      <c r="Y4" s="25" t="e">
        <f t="shared" ca="1" si="2"/>
        <v>#N/A</v>
      </c>
      <c r="Z4" s="25" t="e">
        <f t="shared" ca="1" si="3"/>
        <v>#N/A</v>
      </c>
      <c r="AA4" s="25" t="e">
        <f t="shared" ca="1" si="4"/>
        <v>#N/A</v>
      </c>
      <c r="AB4" s="25" t="e">
        <f t="shared" ca="1" si="5"/>
        <v>#N/A</v>
      </c>
      <c r="AC4" s="25" t="e">
        <f t="shared" ca="1" si="6"/>
        <v>#N/A</v>
      </c>
      <c r="AD4" s="25" t="e">
        <f t="shared" ca="1" si="6"/>
        <v>#N/A</v>
      </c>
      <c r="AE4" s="23">
        <v>0</v>
      </c>
      <c r="AF4" s="29"/>
      <c r="AG4" s="33">
        <f t="shared" si="10"/>
        <v>3.4656512590005351E-2</v>
      </c>
      <c r="AH4" s="33" t="e">
        <f t="shared" ca="1" si="10"/>
        <v>#N/A</v>
      </c>
      <c r="AI4" s="33" t="e">
        <f t="shared" ca="1" si="10"/>
        <v>#N/A</v>
      </c>
      <c r="AJ4" s="33" t="e">
        <f t="shared" ca="1" si="10"/>
        <v>#N/A</v>
      </c>
      <c r="AK4" s="33" t="e">
        <f t="shared" ca="1" si="10"/>
        <v>#N/A</v>
      </c>
      <c r="AL4" s="33" t="e">
        <f t="shared" ca="1" si="10"/>
        <v>#N/A</v>
      </c>
    </row>
    <row r="5" spans="1:50" x14ac:dyDescent="0.25">
      <c r="A5" s="23">
        <f t="shared" si="7"/>
        <v>4</v>
      </c>
      <c r="B5" s="23">
        <f t="shared" si="8"/>
        <v>1992</v>
      </c>
      <c r="C5" s="23">
        <v>4</v>
      </c>
      <c r="D5" s="24">
        <v>33695</v>
      </c>
      <c r="E5" s="25">
        <f>IF(ISBLANK(table!I5),NA(),table!I5)</f>
        <v>6598</v>
      </c>
      <c r="F5" s="26" t="e">
        <f>IFERROR(IF(AND(ISERROR($E6),ISERROR(INDEX(RestempSAF!B$2:B$251,MATCH(RestempSA!$C5,RestempSAF!$A$2:$A$251,0)))),$E5,INDEX(RestempSAF!B$2:B$251,MATCH(RestempSA!$C5,RestempSAF!$A$2:$A$251,0))),NA())</f>
        <v>#N/A</v>
      </c>
      <c r="G5" s="25" t="e">
        <f>IFERROR(IF(AND(ISERROR($E6),ISERROR(INDEX(RestempSAF!C$2:C$251,MATCH(RestempSA!$C5,RestempSAF!$A$2:$A$251,0)))),$E5,INDEX(RestempSAF!C$2:C$251,MATCH(RestempSA!$C5,RestempSAF!$A$2:$A$251,0))),NA())</f>
        <v>#N/A</v>
      </c>
      <c r="H5" s="25" t="e">
        <f>IFERROR(IF(AND(ISERROR($E6),ISERROR(INDEX(RestempSAF!D$2:D$251,MATCH(RestempSA!$C5,RestempSAF!$A$2:$A$251,0)))),$E5,INDEX(RestempSAF!D$2:D$251,MATCH(RestempSA!$C5,RestempSAF!$A$2:$A$251,0))),NA())</f>
        <v>#N/A</v>
      </c>
      <c r="I5" s="25" t="e">
        <f>IFERROR(IF(AND(ISERROR($E6),ISERROR(INDEX(RestempSAF!E$2:E$251,MATCH(RestempSA!$C5,RestempSAF!$A$2:$A$251,0)))),$E5,INDEX(RestempSAF!E$2:E$251,MATCH(RestempSA!$C5,RestempSAF!$A$2:$A$251,0))),NA())</f>
        <v>#N/A</v>
      </c>
      <c r="J5" s="25" t="e">
        <f>IFERROR(IF(AND(ISERROR($E6),ISERROR(INDEX(RestempSAF!F$2:F$251,MATCH(RestempSA!$C5,RestempSAF!$A$2:$A$251,0)))),$E5,INDEX(RestempSAF!F$2:F$251,MATCH(RestempSA!$C5,RestempSAF!$A$2:$A$251,0))),NA())</f>
        <v>#N/A</v>
      </c>
      <c r="K5" s="25"/>
      <c r="W5" s="28">
        <v>1995</v>
      </c>
      <c r="X5" s="25">
        <f t="shared" si="9"/>
        <v>7471</v>
      </c>
      <c r="Y5" s="25" t="e">
        <f t="shared" ca="1" si="2"/>
        <v>#N/A</v>
      </c>
      <c r="Z5" s="25" t="e">
        <f t="shared" ca="1" si="3"/>
        <v>#N/A</v>
      </c>
      <c r="AA5" s="25" t="e">
        <f t="shared" ca="1" si="4"/>
        <v>#N/A</v>
      </c>
      <c r="AB5" s="25" t="e">
        <f t="shared" ca="1" si="5"/>
        <v>#N/A</v>
      </c>
      <c r="AC5" s="25" t="e">
        <f t="shared" ca="1" si="6"/>
        <v>#N/A</v>
      </c>
      <c r="AD5" s="25" t="e">
        <f t="shared" ca="1" si="6"/>
        <v>#N/A</v>
      </c>
      <c r="AE5" s="23">
        <v>0</v>
      </c>
      <c r="AF5" s="29"/>
      <c r="AG5" s="33">
        <f t="shared" si="10"/>
        <v>3.3647859653006422E-2</v>
      </c>
      <c r="AH5" s="33" t="e">
        <f t="shared" ca="1" si="10"/>
        <v>#N/A</v>
      </c>
      <c r="AI5" s="33" t="e">
        <f t="shared" ca="1" si="10"/>
        <v>#N/A</v>
      </c>
      <c r="AJ5" s="33" t="e">
        <f t="shared" ca="1" si="10"/>
        <v>#N/A</v>
      </c>
      <c r="AK5" s="33" t="e">
        <f t="shared" ca="1" si="10"/>
        <v>#N/A</v>
      </c>
      <c r="AL5" s="33" t="e">
        <f t="shared" ca="1" si="10"/>
        <v>#N/A</v>
      </c>
    </row>
    <row r="6" spans="1:50" x14ac:dyDescent="0.25">
      <c r="A6" s="23">
        <f t="shared" si="7"/>
        <v>5</v>
      </c>
      <c r="B6" s="23">
        <f t="shared" si="8"/>
        <v>1992</v>
      </c>
      <c r="C6" s="23">
        <v>5</v>
      </c>
      <c r="D6" s="24">
        <v>33725</v>
      </c>
      <c r="E6" s="25">
        <f>IF(ISBLANK(table!I6),NA(),table!I6)</f>
        <v>6613.8</v>
      </c>
      <c r="F6" s="26" t="e">
        <f>IFERROR(IF(AND(ISERROR($E7),ISERROR(INDEX(RestempSAF!B$2:B$251,MATCH(RestempSA!$C6,RestempSAF!$A$2:$A$251,0)))),$E6,INDEX(RestempSAF!B$2:B$251,MATCH(RestempSA!$C6,RestempSAF!$A$2:$A$251,0))),NA())</f>
        <v>#N/A</v>
      </c>
      <c r="G6" s="25" t="e">
        <f>IFERROR(IF(AND(ISERROR($E7),ISERROR(INDEX(RestempSAF!C$2:C$251,MATCH(RestempSA!$C6,RestempSAF!$A$2:$A$251,0)))),$E6,INDEX(RestempSAF!C$2:C$251,MATCH(RestempSA!$C6,RestempSAF!$A$2:$A$251,0))),NA())</f>
        <v>#N/A</v>
      </c>
      <c r="H6" s="25" t="e">
        <f>IFERROR(IF(AND(ISERROR($E7),ISERROR(INDEX(RestempSAF!D$2:D$251,MATCH(RestempSA!$C6,RestempSAF!$A$2:$A$251,0)))),$E6,INDEX(RestempSAF!D$2:D$251,MATCH(RestempSA!$C6,RestempSAF!$A$2:$A$251,0))),NA())</f>
        <v>#N/A</v>
      </c>
      <c r="I6" s="25" t="e">
        <f>IFERROR(IF(AND(ISERROR($E7),ISERROR(INDEX(RestempSAF!E$2:E$251,MATCH(RestempSA!$C6,RestempSAF!$A$2:$A$251,0)))),$E6,INDEX(RestempSAF!E$2:E$251,MATCH(RestempSA!$C6,RestempSAF!$A$2:$A$251,0))),NA())</f>
        <v>#N/A</v>
      </c>
      <c r="J6" s="25" t="e">
        <f>IFERROR(IF(AND(ISERROR($E7),ISERROR(INDEX(RestempSAF!F$2:F$251,MATCH(RestempSA!$C6,RestempSAF!$A$2:$A$251,0)))),$E6,INDEX(RestempSAF!F$2:F$251,MATCH(RestempSA!$C6,RestempSAF!$A$2:$A$251,0))),NA())</f>
        <v>#N/A</v>
      </c>
      <c r="K6" s="25"/>
      <c r="W6" s="28">
        <v>1996</v>
      </c>
      <c r="X6" s="25">
        <f t="shared" si="9"/>
        <v>7628.9</v>
      </c>
      <c r="Y6" s="25" t="e">
        <f t="shared" ca="1" si="2"/>
        <v>#N/A</v>
      </c>
      <c r="Z6" s="25" t="e">
        <f t="shared" ca="1" si="3"/>
        <v>#N/A</v>
      </c>
      <c r="AA6" s="25" t="e">
        <f t="shared" ca="1" si="4"/>
        <v>#N/A</v>
      </c>
      <c r="AB6" s="25" t="e">
        <f t="shared" ca="1" si="5"/>
        <v>#N/A</v>
      </c>
      <c r="AC6" s="25" t="e">
        <f t="shared" ca="1" si="6"/>
        <v>#N/A</v>
      </c>
      <c r="AD6" s="25" t="e">
        <f t="shared" ca="1" si="6"/>
        <v>#N/A</v>
      </c>
      <c r="AE6" s="23">
        <v>0</v>
      </c>
      <c r="AF6" s="29"/>
      <c r="AG6" s="33">
        <f t="shared" si="10"/>
        <v>2.1135055548119345E-2</v>
      </c>
      <c r="AH6" s="33" t="e">
        <f t="shared" ca="1" si="10"/>
        <v>#N/A</v>
      </c>
      <c r="AI6" s="33" t="e">
        <f t="shared" ca="1" si="10"/>
        <v>#N/A</v>
      </c>
      <c r="AJ6" s="33" t="e">
        <f t="shared" ca="1" si="10"/>
        <v>#N/A</v>
      </c>
      <c r="AK6" s="33" t="e">
        <f t="shared" ca="1" si="10"/>
        <v>#N/A</v>
      </c>
      <c r="AL6" s="33" t="e">
        <f t="shared" ca="1" si="10"/>
        <v>#N/A</v>
      </c>
    </row>
    <row r="7" spans="1:50" x14ac:dyDescent="0.25">
      <c r="A7" s="23">
        <f t="shared" si="7"/>
        <v>6</v>
      </c>
      <c r="B7" s="23">
        <f t="shared" si="8"/>
        <v>1992</v>
      </c>
      <c r="C7" s="23">
        <v>6</v>
      </c>
      <c r="D7" s="24">
        <v>33756</v>
      </c>
      <c r="E7" s="25">
        <f>IF(ISBLANK(table!I7),NA(),table!I7)</f>
        <v>6613.8</v>
      </c>
      <c r="F7" s="26" t="e">
        <f>IFERROR(IF(AND(ISERROR($E8),ISERROR(INDEX(RestempSAF!B$2:B$251,MATCH(RestempSA!$C7,RestempSAF!$A$2:$A$251,0)))),$E7,INDEX(RestempSAF!B$2:B$251,MATCH(RestempSA!$C7,RestempSAF!$A$2:$A$251,0))),NA())</f>
        <v>#N/A</v>
      </c>
      <c r="G7" s="25" t="e">
        <f>IFERROR(IF(AND(ISERROR($E8),ISERROR(INDEX(RestempSAF!C$2:C$251,MATCH(RestempSA!$C7,RestempSAF!$A$2:$A$251,0)))),$E7,INDEX(RestempSAF!C$2:C$251,MATCH(RestempSA!$C7,RestempSAF!$A$2:$A$251,0))),NA())</f>
        <v>#N/A</v>
      </c>
      <c r="H7" s="25" t="e">
        <f>IFERROR(IF(AND(ISERROR($E8),ISERROR(INDEX(RestempSAF!D$2:D$251,MATCH(RestempSA!$C7,RestempSAF!$A$2:$A$251,0)))),$E7,INDEX(RestempSAF!D$2:D$251,MATCH(RestempSA!$C7,RestempSAF!$A$2:$A$251,0))),NA())</f>
        <v>#N/A</v>
      </c>
      <c r="I7" s="25" t="e">
        <f>IFERROR(IF(AND(ISERROR($E8),ISERROR(INDEX(RestempSAF!E$2:E$251,MATCH(RestempSA!$C7,RestempSAF!$A$2:$A$251,0)))),$E7,INDEX(RestempSAF!E$2:E$251,MATCH(RestempSA!$C7,RestempSAF!$A$2:$A$251,0))),NA())</f>
        <v>#N/A</v>
      </c>
      <c r="J7" s="25" t="e">
        <f>IFERROR(IF(AND(ISERROR($E8),ISERROR(INDEX(RestempSAF!F$2:F$251,MATCH(RestempSA!$C7,RestempSAF!$A$2:$A$251,0)))),$E7,INDEX(RestempSAF!F$2:F$251,MATCH(RestempSA!$C7,RestempSAF!$A$2:$A$251,0))),NA())</f>
        <v>#N/A</v>
      </c>
      <c r="K7" s="25"/>
      <c r="W7" s="28">
        <v>1997</v>
      </c>
      <c r="X7" s="25">
        <f t="shared" si="9"/>
        <v>7728.5</v>
      </c>
      <c r="Y7" s="25" t="e">
        <f t="shared" ca="1" si="2"/>
        <v>#N/A</v>
      </c>
      <c r="Z7" s="25" t="e">
        <f t="shared" ca="1" si="3"/>
        <v>#N/A</v>
      </c>
      <c r="AA7" s="25" t="e">
        <f t="shared" ca="1" si="4"/>
        <v>#N/A</v>
      </c>
      <c r="AB7" s="25" t="e">
        <f t="shared" ca="1" si="5"/>
        <v>#N/A</v>
      </c>
      <c r="AC7" s="25" t="e">
        <f t="shared" ca="1" si="6"/>
        <v>#N/A</v>
      </c>
      <c r="AD7" s="25" t="e">
        <f t="shared" ca="1" si="6"/>
        <v>#N/A</v>
      </c>
      <c r="AE7" s="23">
        <v>0</v>
      </c>
      <c r="AF7" s="29"/>
      <c r="AG7" s="33">
        <f t="shared" si="10"/>
        <v>1.3055617454678967E-2</v>
      </c>
      <c r="AH7" s="33" t="e">
        <f t="shared" ca="1" si="10"/>
        <v>#N/A</v>
      </c>
      <c r="AI7" s="33" t="e">
        <f t="shared" ca="1" si="10"/>
        <v>#N/A</v>
      </c>
      <c r="AJ7" s="33" t="e">
        <f t="shared" ca="1" si="10"/>
        <v>#N/A</v>
      </c>
      <c r="AK7" s="33" t="e">
        <f t="shared" ca="1" si="10"/>
        <v>#N/A</v>
      </c>
      <c r="AL7" s="33" t="e">
        <f t="shared" ca="1" si="10"/>
        <v>#N/A</v>
      </c>
    </row>
    <row r="8" spans="1:50" x14ac:dyDescent="0.25">
      <c r="A8" s="23">
        <f t="shared" si="7"/>
        <v>7</v>
      </c>
      <c r="B8" s="23">
        <f t="shared" si="8"/>
        <v>1992</v>
      </c>
      <c r="C8" s="23">
        <v>7</v>
      </c>
      <c r="D8" s="24">
        <v>33786</v>
      </c>
      <c r="E8" s="25">
        <f>IF(ISBLANK(table!I8),NA(),table!I8)</f>
        <v>6641.3</v>
      </c>
      <c r="F8" s="26" t="e">
        <f>IFERROR(IF(AND(ISERROR($E9),ISERROR(INDEX(RestempSAF!B$2:B$251,MATCH(RestempSA!$C8,RestempSAF!$A$2:$A$251,0)))),$E8,INDEX(RestempSAF!B$2:B$251,MATCH(RestempSA!$C8,RestempSAF!$A$2:$A$251,0))),NA())</f>
        <v>#N/A</v>
      </c>
      <c r="G8" s="25" t="e">
        <f>IFERROR(IF(AND(ISERROR($E9),ISERROR(INDEX(RestempSAF!C$2:C$251,MATCH(RestempSA!$C8,RestempSAF!$A$2:$A$251,0)))),$E8,INDEX(RestempSAF!C$2:C$251,MATCH(RestempSA!$C8,RestempSAF!$A$2:$A$251,0))),NA())</f>
        <v>#N/A</v>
      </c>
      <c r="H8" s="25" t="e">
        <f>IFERROR(IF(AND(ISERROR($E9),ISERROR(INDEX(RestempSAF!D$2:D$251,MATCH(RestempSA!$C8,RestempSAF!$A$2:$A$251,0)))),$E8,INDEX(RestempSAF!D$2:D$251,MATCH(RestempSA!$C8,RestempSAF!$A$2:$A$251,0))),NA())</f>
        <v>#N/A</v>
      </c>
      <c r="I8" s="25" t="e">
        <f>IFERROR(IF(AND(ISERROR($E9),ISERROR(INDEX(RestempSAF!E$2:E$251,MATCH(RestempSA!$C8,RestempSAF!$A$2:$A$251,0)))),$E8,INDEX(RestempSAF!E$2:E$251,MATCH(RestempSA!$C8,RestempSAF!$A$2:$A$251,0))),NA())</f>
        <v>#N/A</v>
      </c>
      <c r="J8" s="25" t="e">
        <f>IFERROR(IF(AND(ISERROR($E9),ISERROR(INDEX(RestempSAF!F$2:F$251,MATCH(RestempSA!$C8,RestempSAF!$A$2:$A$251,0)))),$E8,INDEX(RestempSAF!F$2:F$251,MATCH(RestempSA!$C8,RestempSAF!$A$2:$A$251,0))),NA())</f>
        <v>#N/A</v>
      </c>
      <c r="K8" s="25"/>
      <c r="W8" s="28">
        <v>1998</v>
      </c>
      <c r="X8" s="25">
        <f t="shared" si="9"/>
        <v>7890.8</v>
      </c>
      <c r="Y8" s="25" t="e">
        <f t="shared" ca="1" si="2"/>
        <v>#N/A</v>
      </c>
      <c r="Z8" s="25" t="e">
        <f t="shared" ca="1" si="3"/>
        <v>#N/A</v>
      </c>
      <c r="AA8" s="25" t="e">
        <f t="shared" ca="1" si="4"/>
        <v>#N/A</v>
      </c>
      <c r="AB8" s="25" t="e">
        <f t="shared" ca="1" si="5"/>
        <v>#N/A</v>
      </c>
      <c r="AC8" s="25" t="e">
        <f t="shared" ca="1" si="6"/>
        <v>#N/A</v>
      </c>
      <c r="AD8" s="25" t="e">
        <f t="shared" ca="1" si="6"/>
        <v>#N/A</v>
      </c>
      <c r="AE8" s="23">
        <v>0</v>
      </c>
      <c r="AF8" s="29"/>
      <c r="AG8" s="33">
        <f t="shared" si="10"/>
        <v>2.1000194086821529E-2</v>
      </c>
      <c r="AH8" s="33" t="e">
        <f t="shared" ca="1" si="10"/>
        <v>#N/A</v>
      </c>
      <c r="AI8" s="33" t="e">
        <f t="shared" ca="1" si="10"/>
        <v>#N/A</v>
      </c>
      <c r="AJ8" s="33" t="e">
        <f t="shared" ca="1" si="10"/>
        <v>#N/A</v>
      </c>
      <c r="AK8" s="33" t="e">
        <f t="shared" ca="1" si="10"/>
        <v>#N/A</v>
      </c>
      <c r="AL8" s="33" t="e">
        <f t="shared" ca="1" si="10"/>
        <v>#N/A</v>
      </c>
    </row>
    <row r="9" spans="1:50" x14ac:dyDescent="0.25">
      <c r="A9" s="23">
        <f t="shared" si="7"/>
        <v>8</v>
      </c>
      <c r="B9" s="23">
        <f t="shared" si="8"/>
        <v>1992</v>
      </c>
      <c r="C9" s="23">
        <v>8</v>
      </c>
      <c r="D9" s="24">
        <v>33817</v>
      </c>
      <c r="E9" s="25">
        <f>IF(ISBLANK(table!I9),NA(),table!I9)</f>
        <v>6653.5</v>
      </c>
      <c r="F9" s="26" t="e">
        <f>IFERROR(IF(AND(ISERROR($E10),ISERROR(INDEX(RestempSAF!B$2:B$251,MATCH(RestempSA!$C9,RestempSAF!$A$2:$A$251,0)))),$E9,INDEX(RestempSAF!B$2:B$251,MATCH(RestempSA!$C9,RestempSAF!$A$2:$A$251,0))),NA())</f>
        <v>#N/A</v>
      </c>
      <c r="G9" s="25" t="e">
        <f>IFERROR(IF(AND(ISERROR($E10),ISERROR(INDEX(RestempSAF!C$2:C$251,MATCH(RestempSA!$C9,RestempSAF!$A$2:$A$251,0)))),$E9,INDEX(RestempSAF!C$2:C$251,MATCH(RestempSA!$C9,RestempSAF!$A$2:$A$251,0))),NA())</f>
        <v>#N/A</v>
      </c>
      <c r="H9" s="25" t="e">
        <f>IFERROR(IF(AND(ISERROR($E10),ISERROR(INDEX(RestempSAF!D$2:D$251,MATCH(RestempSA!$C9,RestempSAF!$A$2:$A$251,0)))),$E9,INDEX(RestempSAF!D$2:D$251,MATCH(RestempSA!$C9,RestempSAF!$A$2:$A$251,0))),NA())</f>
        <v>#N/A</v>
      </c>
      <c r="I9" s="25" t="e">
        <f>IFERROR(IF(AND(ISERROR($E10),ISERROR(INDEX(RestempSAF!E$2:E$251,MATCH(RestempSA!$C9,RestempSAF!$A$2:$A$251,0)))),$E9,INDEX(RestempSAF!E$2:E$251,MATCH(RestempSA!$C9,RestempSAF!$A$2:$A$251,0))),NA())</f>
        <v>#N/A</v>
      </c>
      <c r="J9" s="25" t="e">
        <f>IFERROR(IF(AND(ISERROR($E10),ISERROR(INDEX(RestempSAF!F$2:F$251,MATCH(RestempSA!$C9,RestempSAF!$A$2:$A$251,0)))),$E9,INDEX(RestempSAF!F$2:F$251,MATCH(RestempSA!$C9,RestempSAF!$A$2:$A$251,0))),NA())</f>
        <v>#N/A</v>
      </c>
      <c r="K9" s="25"/>
      <c r="W9" s="28">
        <v>1999</v>
      </c>
      <c r="X9" s="25">
        <f t="shared" si="9"/>
        <v>8114.1</v>
      </c>
      <c r="Y9" s="25" t="e">
        <f t="shared" ca="1" si="2"/>
        <v>#N/A</v>
      </c>
      <c r="Z9" s="25" t="e">
        <f t="shared" ca="1" si="3"/>
        <v>#N/A</v>
      </c>
      <c r="AA9" s="25" t="e">
        <f t="shared" ca="1" si="4"/>
        <v>#N/A</v>
      </c>
      <c r="AB9" s="25" t="e">
        <f t="shared" ca="1" si="5"/>
        <v>#N/A</v>
      </c>
      <c r="AC9" s="25" t="e">
        <f t="shared" ca="1" si="6"/>
        <v>#N/A</v>
      </c>
      <c r="AD9" s="25" t="e">
        <f t="shared" ca="1" si="6"/>
        <v>#N/A</v>
      </c>
      <c r="AE9" s="23">
        <v>0</v>
      </c>
      <c r="AF9" s="29"/>
      <c r="AG9" s="33">
        <f t="shared" si="10"/>
        <v>2.8298778324124318E-2</v>
      </c>
      <c r="AH9" s="33" t="e">
        <f t="shared" ca="1" si="10"/>
        <v>#N/A</v>
      </c>
      <c r="AI9" s="33" t="e">
        <f t="shared" ca="1" si="10"/>
        <v>#N/A</v>
      </c>
      <c r="AJ9" s="33" t="e">
        <f t="shared" ca="1" si="10"/>
        <v>#N/A</v>
      </c>
      <c r="AK9" s="33" t="e">
        <f t="shared" ca="1" si="10"/>
        <v>#N/A</v>
      </c>
      <c r="AL9" s="33" t="e">
        <f t="shared" ca="1" si="10"/>
        <v>#N/A</v>
      </c>
    </row>
    <row r="10" spans="1:50" x14ac:dyDescent="0.25">
      <c r="A10" s="23">
        <f t="shared" si="7"/>
        <v>9</v>
      </c>
      <c r="B10" s="23">
        <f t="shared" si="8"/>
        <v>1992</v>
      </c>
      <c r="C10" s="23">
        <v>9</v>
      </c>
      <c r="D10" s="24">
        <v>33848</v>
      </c>
      <c r="E10" s="25">
        <f>IF(ISBLANK(table!I10),NA(),table!I10)</f>
        <v>6670.8</v>
      </c>
      <c r="F10" s="26" t="e">
        <f>IFERROR(IF(AND(ISERROR($E11),ISERROR(INDEX(RestempSAF!B$2:B$251,MATCH(RestempSA!$C10,RestempSAF!$A$2:$A$251,0)))),$E10,INDEX(RestempSAF!B$2:B$251,MATCH(RestempSA!$C10,RestempSAF!$A$2:$A$251,0))),NA())</f>
        <v>#N/A</v>
      </c>
      <c r="G10" s="25" t="e">
        <f>IFERROR(IF(AND(ISERROR($E11),ISERROR(INDEX(RestempSAF!C$2:C$251,MATCH(RestempSA!$C10,RestempSAF!$A$2:$A$251,0)))),$E10,INDEX(RestempSAF!C$2:C$251,MATCH(RestempSA!$C10,RestempSAF!$A$2:$A$251,0))),NA())</f>
        <v>#N/A</v>
      </c>
      <c r="H10" s="25" t="e">
        <f>IFERROR(IF(AND(ISERROR($E11),ISERROR(INDEX(RestempSAF!D$2:D$251,MATCH(RestempSA!$C10,RestempSAF!$A$2:$A$251,0)))),$E10,INDEX(RestempSAF!D$2:D$251,MATCH(RestempSA!$C10,RestempSAF!$A$2:$A$251,0))),NA())</f>
        <v>#N/A</v>
      </c>
      <c r="I10" s="25" t="e">
        <f>IFERROR(IF(AND(ISERROR($E11),ISERROR(INDEX(RestempSAF!E$2:E$251,MATCH(RestempSA!$C10,RestempSAF!$A$2:$A$251,0)))),$E10,INDEX(RestempSAF!E$2:E$251,MATCH(RestempSA!$C10,RestempSAF!$A$2:$A$251,0))),NA())</f>
        <v>#N/A</v>
      </c>
      <c r="J10" s="25" t="e">
        <f>IFERROR(IF(AND(ISERROR($E11),ISERROR(INDEX(RestempSAF!F$2:F$251,MATCH(RestempSA!$C10,RestempSAF!$A$2:$A$251,0)))),$E10,INDEX(RestempSAF!F$2:F$251,MATCH(RestempSA!$C10,RestempSAF!$A$2:$A$251,0))),NA())</f>
        <v>#N/A</v>
      </c>
      <c r="K10" s="25"/>
      <c r="W10" s="28">
        <v>2000</v>
      </c>
      <c r="X10" s="25">
        <f t="shared" si="9"/>
        <v>8283.2000000000007</v>
      </c>
      <c r="Y10" s="25" t="e">
        <f t="shared" ca="1" si="2"/>
        <v>#N/A</v>
      </c>
      <c r="Z10" s="25" t="e">
        <f t="shared" ca="1" si="3"/>
        <v>#N/A</v>
      </c>
      <c r="AA10" s="25" t="e">
        <f t="shared" ca="1" si="4"/>
        <v>#N/A</v>
      </c>
      <c r="AB10" s="25" t="e">
        <f t="shared" ca="1" si="5"/>
        <v>#N/A</v>
      </c>
      <c r="AC10" s="25" t="e">
        <f t="shared" ca="1" si="6"/>
        <v>#N/A</v>
      </c>
      <c r="AD10" s="25" t="e">
        <f t="shared" ca="1" si="6"/>
        <v>#N/A</v>
      </c>
      <c r="AE10" s="23">
        <v>0</v>
      </c>
      <c r="AF10" s="29"/>
      <c r="AG10" s="33">
        <f t="shared" si="10"/>
        <v>2.0840265710306793E-2</v>
      </c>
      <c r="AH10" s="33" t="e">
        <f t="shared" ca="1" si="10"/>
        <v>#N/A</v>
      </c>
      <c r="AI10" s="33" t="e">
        <f t="shared" ca="1" si="10"/>
        <v>#N/A</v>
      </c>
      <c r="AJ10" s="33" t="e">
        <f t="shared" ca="1" si="10"/>
        <v>#N/A</v>
      </c>
      <c r="AK10" s="33" t="e">
        <f t="shared" ca="1" si="10"/>
        <v>#N/A</v>
      </c>
      <c r="AL10" s="33" t="e">
        <f t="shared" ca="1" si="10"/>
        <v>#N/A</v>
      </c>
    </row>
    <row r="11" spans="1:50" x14ac:dyDescent="0.25">
      <c r="A11" s="23">
        <f t="shared" si="7"/>
        <v>10</v>
      </c>
      <c r="B11" s="23">
        <f t="shared" si="8"/>
        <v>1992</v>
      </c>
      <c r="C11" s="23">
        <v>10</v>
      </c>
      <c r="D11" s="24">
        <v>33878</v>
      </c>
      <c r="E11" s="25">
        <f>IF(ISBLANK(table!I11),NA(),table!I11)</f>
        <v>6729.2</v>
      </c>
      <c r="F11" s="26" t="e">
        <f>IFERROR(IF(AND(ISERROR($E12),ISERROR(INDEX(RestempSAF!B$2:B$251,MATCH(RestempSA!$C11,RestempSAF!$A$2:$A$251,0)))),$E11,INDEX(RestempSAF!B$2:B$251,MATCH(RestempSA!$C11,RestempSAF!$A$2:$A$251,0))),NA())</f>
        <v>#N/A</v>
      </c>
      <c r="G11" s="25" t="e">
        <f>IFERROR(IF(AND(ISERROR($E12),ISERROR(INDEX(RestempSAF!C$2:C$251,MATCH(RestempSA!$C11,RestempSAF!$A$2:$A$251,0)))),$E11,INDEX(RestempSAF!C$2:C$251,MATCH(RestempSA!$C11,RestempSAF!$A$2:$A$251,0))),NA())</f>
        <v>#N/A</v>
      </c>
      <c r="H11" s="25" t="e">
        <f>IFERROR(IF(AND(ISERROR($E12),ISERROR(INDEX(RestempSAF!D$2:D$251,MATCH(RestempSA!$C11,RestempSAF!$A$2:$A$251,0)))),$E11,INDEX(RestempSAF!D$2:D$251,MATCH(RestempSA!$C11,RestempSAF!$A$2:$A$251,0))),NA())</f>
        <v>#N/A</v>
      </c>
      <c r="I11" s="25" t="e">
        <f>IFERROR(IF(AND(ISERROR($E12),ISERROR(INDEX(RestempSAF!E$2:E$251,MATCH(RestempSA!$C11,RestempSAF!$A$2:$A$251,0)))),$E11,INDEX(RestempSAF!E$2:E$251,MATCH(RestempSA!$C11,RestempSAF!$A$2:$A$251,0))),NA())</f>
        <v>#N/A</v>
      </c>
      <c r="J11" s="25" t="e">
        <f>IFERROR(IF(AND(ISERROR($E12),ISERROR(INDEX(RestempSAF!F$2:F$251,MATCH(RestempSA!$C11,RestempSAF!$A$2:$A$251,0)))),$E11,INDEX(RestempSAF!F$2:F$251,MATCH(RestempSA!$C11,RestempSAF!$A$2:$A$251,0))),NA())</f>
        <v>#N/A</v>
      </c>
      <c r="K11" s="25"/>
      <c r="W11" s="28">
        <v>2001</v>
      </c>
      <c r="X11" s="25">
        <f t="shared" si="9"/>
        <v>8382.5</v>
      </c>
      <c r="Y11" s="25" t="e">
        <f t="shared" ca="1" si="2"/>
        <v>#N/A</v>
      </c>
      <c r="Z11" s="25" t="e">
        <f t="shared" ca="1" si="3"/>
        <v>#N/A</v>
      </c>
      <c r="AA11" s="25" t="e">
        <f t="shared" ca="1" si="4"/>
        <v>#N/A</v>
      </c>
      <c r="AB11" s="25" t="e">
        <f t="shared" ca="1" si="5"/>
        <v>#N/A</v>
      </c>
      <c r="AC11" s="25" t="e">
        <f t="shared" ca="1" si="6"/>
        <v>#N/A</v>
      </c>
      <c r="AD11" s="25" t="e">
        <f t="shared" ca="1" si="6"/>
        <v>#N/A</v>
      </c>
      <c r="AE11" s="23">
        <v>1</v>
      </c>
      <c r="AF11" s="29"/>
      <c r="AG11" s="33">
        <f t="shared" si="10"/>
        <v>1.1988120533127205E-2</v>
      </c>
      <c r="AH11" s="33" t="e">
        <f t="shared" ca="1" si="10"/>
        <v>#N/A</v>
      </c>
      <c r="AI11" s="33" t="e">
        <f t="shared" ca="1" si="10"/>
        <v>#N/A</v>
      </c>
      <c r="AJ11" s="33" t="e">
        <f t="shared" ca="1" si="10"/>
        <v>#N/A</v>
      </c>
      <c r="AK11" s="33" t="e">
        <f t="shared" ca="1" si="10"/>
        <v>#N/A</v>
      </c>
      <c r="AL11" s="33" t="e">
        <f t="shared" ca="1" si="10"/>
        <v>#N/A</v>
      </c>
    </row>
    <row r="12" spans="1:50" x14ac:dyDescent="0.25">
      <c r="A12" s="23">
        <f t="shared" si="7"/>
        <v>11</v>
      </c>
      <c r="B12" s="23">
        <f t="shared" si="8"/>
        <v>1992</v>
      </c>
      <c r="C12" s="23">
        <v>11</v>
      </c>
      <c r="D12" s="24">
        <v>33909</v>
      </c>
      <c r="E12" s="25">
        <f>IF(ISBLANK(table!I12),NA(),table!I12)</f>
        <v>6734.9</v>
      </c>
      <c r="F12" s="26" t="e">
        <f>IFERROR(IF(AND(ISERROR($E13),ISERROR(INDEX(RestempSAF!B$2:B$251,MATCH(RestempSA!$C12,RestempSAF!$A$2:$A$251,0)))),$E12,INDEX(RestempSAF!B$2:B$251,MATCH(RestempSA!$C12,RestempSAF!$A$2:$A$251,0))),NA())</f>
        <v>#N/A</v>
      </c>
      <c r="G12" s="25" t="e">
        <f>IFERROR(IF(AND(ISERROR($E13),ISERROR(INDEX(RestempSAF!C$2:C$251,MATCH(RestempSA!$C12,RestempSAF!$A$2:$A$251,0)))),$E12,INDEX(RestempSAF!C$2:C$251,MATCH(RestempSA!$C12,RestempSAF!$A$2:$A$251,0))),NA())</f>
        <v>#N/A</v>
      </c>
      <c r="H12" s="25" t="e">
        <f>IFERROR(IF(AND(ISERROR($E13),ISERROR(INDEX(RestempSAF!D$2:D$251,MATCH(RestempSA!$C12,RestempSAF!$A$2:$A$251,0)))),$E12,INDEX(RestempSAF!D$2:D$251,MATCH(RestempSA!$C12,RestempSAF!$A$2:$A$251,0))),NA())</f>
        <v>#N/A</v>
      </c>
      <c r="I12" s="25" t="e">
        <f>IFERROR(IF(AND(ISERROR($E13),ISERROR(INDEX(RestempSAF!E$2:E$251,MATCH(RestempSA!$C12,RestempSAF!$A$2:$A$251,0)))),$E12,INDEX(RestempSAF!E$2:E$251,MATCH(RestempSA!$C12,RestempSAF!$A$2:$A$251,0))),NA())</f>
        <v>#N/A</v>
      </c>
      <c r="J12" s="25" t="e">
        <f>IFERROR(IF(AND(ISERROR($E13),ISERROR(INDEX(RestempSAF!F$2:F$251,MATCH(RestempSA!$C12,RestempSAF!$A$2:$A$251,0)))),$E12,INDEX(RestempSAF!F$2:F$251,MATCH(RestempSA!$C12,RestempSAF!$A$2:$A$251,0))),NA())</f>
        <v>#N/A</v>
      </c>
      <c r="K12" s="25"/>
      <c r="W12" s="28">
        <v>2002</v>
      </c>
      <c r="X12" s="25">
        <f t="shared" si="9"/>
        <v>8484.2000000000007</v>
      </c>
      <c r="Y12" s="25" t="e">
        <f t="shared" ca="1" si="2"/>
        <v>#N/A</v>
      </c>
      <c r="Z12" s="25" t="e">
        <f t="shared" ca="1" si="3"/>
        <v>#N/A</v>
      </c>
      <c r="AA12" s="25" t="e">
        <f t="shared" ca="1" si="4"/>
        <v>#N/A</v>
      </c>
      <c r="AB12" s="25" t="e">
        <f t="shared" ca="1" si="5"/>
        <v>#N/A</v>
      </c>
      <c r="AC12" s="25" t="e">
        <f t="shared" ca="1" si="6"/>
        <v>#N/A</v>
      </c>
      <c r="AD12" s="25" t="e">
        <f t="shared" ca="1" si="6"/>
        <v>#N/A</v>
      </c>
      <c r="AE12" s="23">
        <v>0</v>
      </c>
      <c r="AF12" s="29"/>
      <c r="AG12" s="33">
        <f t="shared" si="10"/>
        <v>1.213241872949606E-2</v>
      </c>
      <c r="AH12" s="33" t="e">
        <f t="shared" ca="1" si="10"/>
        <v>#N/A</v>
      </c>
      <c r="AI12" s="33" t="e">
        <f t="shared" ca="1" si="10"/>
        <v>#N/A</v>
      </c>
      <c r="AJ12" s="33" t="e">
        <f t="shared" ca="1" si="10"/>
        <v>#N/A</v>
      </c>
      <c r="AK12" s="33" t="e">
        <f t="shared" ca="1" si="10"/>
        <v>#N/A</v>
      </c>
      <c r="AL12" s="33" t="e">
        <f t="shared" ca="1" si="10"/>
        <v>#N/A</v>
      </c>
    </row>
    <row r="13" spans="1:50" x14ac:dyDescent="0.25">
      <c r="A13" s="23">
        <f t="shared" si="7"/>
        <v>12</v>
      </c>
      <c r="B13" s="23">
        <f t="shared" si="8"/>
        <v>1992</v>
      </c>
      <c r="C13" s="23">
        <v>12</v>
      </c>
      <c r="D13" s="24">
        <v>33939</v>
      </c>
      <c r="E13" s="25">
        <f>IF(ISBLANK(table!I13),NA(),table!I13)</f>
        <v>6727.5</v>
      </c>
      <c r="F13" s="26" t="e">
        <f>IFERROR(IF(AND(ISERROR($E14),ISERROR(INDEX(RestempSAF!B$2:B$251,MATCH(RestempSA!$C13,RestempSAF!$A$2:$A$251,0)))),$E13,INDEX(RestempSAF!B$2:B$251,MATCH(RestempSA!$C13,RestempSAF!$A$2:$A$251,0))),NA())</f>
        <v>#N/A</v>
      </c>
      <c r="G13" s="25" t="e">
        <f>IFERROR(IF(AND(ISERROR($E14),ISERROR(INDEX(RestempSAF!C$2:C$251,MATCH(RestempSA!$C13,RestempSAF!$A$2:$A$251,0)))),$E13,INDEX(RestempSAF!C$2:C$251,MATCH(RestempSA!$C13,RestempSAF!$A$2:$A$251,0))),NA())</f>
        <v>#N/A</v>
      </c>
      <c r="H13" s="25" t="e">
        <f>IFERROR(IF(AND(ISERROR($E14),ISERROR(INDEX(RestempSAF!D$2:D$251,MATCH(RestempSA!$C13,RestempSAF!$A$2:$A$251,0)))),$E13,INDEX(RestempSAF!D$2:D$251,MATCH(RestempSA!$C13,RestempSAF!$A$2:$A$251,0))),NA())</f>
        <v>#N/A</v>
      </c>
      <c r="I13" s="25" t="e">
        <f>IFERROR(IF(AND(ISERROR($E14),ISERROR(INDEX(RestempSAF!E$2:E$251,MATCH(RestempSA!$C13,RestempSAF!$A$2:$A$251,0)))),$E13,INDEX(RestempSAF!E$2:E$251,MATCH(RestempSA!$C13,RestempSAF!$A$2:$A$251,0))),NA())</f>
        <v>#N/A</v>
      </c>
      <c r="J13" s="25" t="e">
        <f>IFERROR(IF(AND(ISERROR($E14),ISERROR(INDEX(RestempSAF!F$2:F$251,MATCH(RestempSA!$C13,RestempSAF!$A$2:$A$251,0)))),$E13,INDEX(RestempSAF!F$2:F$251,MATCH(RestempSA!$C13,RestempSAF!$A$2:$A$251,0))),NA())</f>
        <v>#N/A</v>
      </c>
      <c r="K13" s="25"/>
      <c r="W13" s="28">
        <v>2003</v>
      </c>
      <c r="X13" s="25">
        <f t="shared" si="9"/>
        <v>8712.5</v>
      </c>
      <c r="Y13" s="25" t="e">
        <f t="shared" ca="1" si="2"/>
        <v>#N/A</v>
      </c>
      <c r="Z13" s="25" t="e">
        <f t="shared" ca="1" si="3"/>
        <v>#N/A</v>
      </c>
      <c r="AA13" s="25" t="e">
        <f t="shared" ca="1" si="4"/>
        <v>#N/A</v>
      </c>
      <c r="AB13" s="25" t="e">
        <f t="shared" ca="1" si="5"/>
        <v>#N/A</v>
      </c>
      <c r="AC13" s="25" t="e">
        <f t="shared" ca="1" si="6"/>
        <v>#N/A</v>
      </c>
      <c r="AD13" s="25" t="e">
        <f t="shared" ca="1" si="6"/>
        <v>#N/A</v>
      </c>
      <c r="AE13" s="23">
        <v>0</v>
      </c>
      <c r="AF13" s="29"/>
      <c r="AG13" s="33">
        <f t="shared" si="10"/>
        <v>2.6908842318662838E-2</v>
      </c>
      <c r="AH13" s="33" t="e">
        <f t="shared" ca="1" si="10"/>
        <v>#N/A</v>
      </c>
      <c r="AI13" s="33" t="e">
        <f t="shared" ca="1" si="10"/>
        <v>#N/A</v>
      </c>
      <c r="AJ13" s="33" t="e">
        <f t="shared" ca="1" si="10"/>
        <v>#N/A</v>
      </c>
      <c r="AK13" s="33" t="e">
        <f t="shared" ca="1" si="10"/>
        <v>#N/A</v>
      </c>
      <c r="AL13" s="33" t="e">
        <f t="shared" ca="1" si="10"/>
        <v>#N/A</v>
      </c>
    </row>
    <row r="14" spans="1:50" x14ac:dyDescent="0.25">
      <c r="A14" s="23">
        <f t="shared" si="7"/>
        <v>1</v>
      </c>
      <c r="B14" s="23">
        <f t="shared" si="8"/>
        <v>1993</v>
      </c>
      <c r="C14" s="23">
        <v>13</v>
      </c>
      <c r="D14" s="24">
        <v>33970</v>
      </c>
      <c r="E14" s="25">
        <f>IF(ISBLANK(table!I14),NA(),table!I14)</f>
        <v>6741.1</v>
      </c>
      <c r="F14" s="26" t="e">
        <f>IFERROR(IF(AND(ISERROR($E15),ISERROR(INDEX(RestempSAF!B$2:B$251,MATCH(RestempSA!$C14,RestempSAF!$A$2:$A$251,0)))),$E14,INDEX(RestempSAF!B$2:B$251,MATCH(RestempSA!$C14,RestempSAF!$A$2:$A$251,0))),NA())</f>
        <v>#N/A</v>
      </c>
      <c r="G14" s="25" t="e">
        <f>IFERROR(IF(AND(ISERROR($E15),ISERROR(INDEX(RestempSAF!C$2:C$251,MATCH(RestempSA!$C14,RestempSAF!$A$2:$A$251,0)))),$E14,INDEX(RestempSAF!C$2:C$251,MATCH(RestempSA!$C14,RestempSAF!$A$2:$A$251,0))),NA())</f>
        <v>#N/A</v>
      </c>
      <c r="H14" s="25" t="e">
        <f>IFERROR(IF(AND(ISERROR($E15),ISERROR(INDEX(RestempSAF!D$2:D$251,MATCH(RestempSA!$C14,RestempSAF!$A$2:$A$251,0)))),$E14,INDEX(RestempSAF!D$2:D$251,MATCH(RestempSA!$C14,RestempSAF!$A$2:$A$251,0))),NA())</f>
        <v>#N/A</v>
      </c>
      <c r="I14" s="25" t="e">
        <f>IFERROR(IF(AND(ISERROR($E15),ISERROR(INDEX(RestempSAF!E$2:E$251,MATCH(RestempSA!$C14,RestempSAF!$A$2:$A$251,0)))),$E14,INDEX(RestempSAF!E$2:E$251,MATCH(RestempSA!$C14,RestempSAF!$A$2:$A$251,0))),NA())</f>
        <v>#N/A</v>
      </c>
      <c r="J14" s="25" t="e">
        <f>IFERROR(IF(AND(ISERROR($E15),ISERROR(INDEX(RestempSAF!F$2:F$251,MATCH(RestempSA!$C14,RestempSAF!$A$2:$A$251,0)))),$E14,INDEX(RestempSAF!F$2:F$251,MATCH(RestempSA!$C14,RestempSAF!$A$2:$A$251,0))),NA())</f>
        <v>#N/A</v>
      </c>
      <c r="K14" s="25"/>
      <c r="W14" s="28">
        <v>2004</v>
      </c>
      <c r="X14" s="25">
        <f t="shared" si="9"/>
        <v>8970.2000000000007</v>
      </c>
      <c r="Y14" s="25" t="e">
        <f t="shared" ca="1" si="2"/>
        <v>#N/A</v>
      </c>
      <c r="Z14" s="25" t="e">
        <f t="shared" ca="1" si="3"/>
        <v>#N/A</v>
      </c>
      <c r="AA14" s="25" t="e">
        <f t="shared" ca="1" si="4"/>
        <v>#N/A</v>
      </c>
      <c r="AB14" s="25" t="e">
        <f t="shared" ca="1" si="5"/>
        <v>#N/A</v>
      </c>
      <c r="AC14" s="25" t="e">
        <f t="shared" ca="1" si="6"/>
        <v>#N/A</v>
      </c>
      <c r="AD14" s="25" t="e">
        <f t="shared" ca="1" si="6"/>
        <v>#N/A</v>
      </c>
      <c r="AE14" s="23">
        <v>0</v>
      </c>
      <c r="AF14" s="29"/>
      <c r="AG14" s="33">
        <f t="shared" si="10"/>
        <v>2.9578192252510845E-2</v>
      </c>
      <c r="AH14" s="33" t="e">
        <f t="shared" ca="1" si="10"/>
        <v>#N/A</v>
      </c>
      <c r="AI14" s="33" t="e">
        <f t="shared" ca="1" si="10"/>
        <v>#N/A</v>
      </c>
      <c r="AJ14" s="33" t="e">
        <f t="shared" ca="1" si="10"/>
        <v>#N/A</v>
      </c>
      <c r="AK14" s="33" t="e">
        <f t="shared" ca="1" si="10"/>
        <v>#N/A</v>
      </c>
      <c r="AL14" s="33" t="e">
        <f t="shared" ca="1" si="10"/>
        <v>#N/A</v>
      </c>
    </row>
    <row r="15" spans="1:50" x14ac:dyDescent="0.25">
      <c r="A15" s="23">
        <f t="shared" si="7"/>
        <v>2</v>
      </c>
      <c r="B15" s="23">
        <f t="shared" si="8"/>
        <v>1993</v>
      </c>
      <c r="C15" s="23">
        <v>14</v>
      </c>
      <c r="D15" s="24">
        <v>34001</v>
      </c>
      <c r="E15" s="25">
        <f>IF(ISBLANK(table!I15),NA(),table!I15)</f>
        <v>6766.6</v>
      </c>
      <c r="F15" s="26" t="e">
        <f>IFERROR(IF(AND(ISERROR($E16),ISERROR(INDEX(RestempSAF!B$2:B$251,MATCH(RestempSA!$C15,RestempSAF!$A$2:$A$251,0)))),$E15,INDEX(RestempSAF!B$2:B$251,MATCH(RestempSA!$C15,RestempSAF!$A$2:$A$251,0))),NA())</f>
        <v>#N/A</v>
      </c>
      <c r="G15" s="25" t="e">
        <f>IFERROR(IF(AND(ISERROR($E16),ISERROR(INDEX(RestempSAF!C$2:C$251,MATCH(RestempSA!$C15,RestempSAF!$A$2:$A$251,0)))),$E15,INDEX(RestempSAF!C$2:C$251,MATCH(RestempSA!$C15,RestempSAF!$A$2:$A$251,0))),NA())</f>
        <v>#N/A</v>
      </c>
      <c r="H15" s="25" t="e">
        <f>IFERROR(IF(AND(ISERROR($E16),ISERROR(INDEX(RestempSAF!D$2:D$251,MATCH(RestempSA!$C15,RestempSAF!$A$2:$A$251,0)))),$E15,INDEX(RestempSAF!D$2:D$251,MATCH(RestempSA!$C15,RestempSAF!$A$2:$A$251,0))),NA())</f>
        <v>#N/A</v>
      </c>
      <c r="I15" s="25" t="e">
        <f>IFERROR(IF(AND(ISERROR($E16),ISERROR(INDEX(RestempSAF!E$2:E$251,MATCH(RestempSA!$C15,RestempSAF!$A$2:$A$251,0)))),$E15,INDEX(RestempSAF!E$2:E$251,MATCH(RestempSA!$C15,RestempSAF!$A$2:$A$251,0))),NA())</f>
        <v>#N/A</v>
      </c>
      <c r="J15" s="25" t="e">
        <f>IFERROR(IF(AND(ISERROR($E16),ISERROR(INDEX(RestempSAF!F$2:F$251,MATCH(RestempSA!$C15,RestempSAF!$A$2:$A$251,0)))),$E15,INDEX(RestempSAF!F$2:F$251,MATCH(RestempSA!$C15,RestempSAF!$A$2:$A$251,0))),NA())</f>
        <v>#N/A</v>
      </c>
      <c r="K15" s="25"/>
      <c r="W15" s="28">
        <v>2005</v>
      </c>
      <c r="X15" s="25">
        <f t="shared" si="9"/>
        <v>9182.6</v>
      </c>
      <c r="Y15" s="25" t="e">
        <f t="shared" ca="1" si="2"/>
        <v>#N/A</v>
      </c>
      <c r="Z15" s="25" t="e">
        <f t="shared" ca="1" si="3"/>
        <v>#N/A</v>
      </c>
      <c r="AA15" s="25" t="e">
        <f t="shared" ca="1" si="4"/>
        <v>#N/A</v>
      </c>
      <c r="AB15" s="25" t="e">
        <f t="shared" ca="1" si="5"/>
        <v>#N/A</v>
      </c>
      <c r="AC15" s="25" t="e">
        <f t="shared" ca="1" si="6"/>
        <v>#N/A</v>
      </c>
      <c r="AD15" s="25" t="e">
        <f t="shared" ca="1" si="6"/>
        <v>#N/A</v>
      </c>
      <c r="AE15" s="23">
        <v>0</v>
      </c>
      <c r="AF15" s="29"/>
      <c r="AG15" s="33">
        <f t="shared" si="10"/>
        <v>2.3678401819357386E-2</v>
      </c>
      <c r="AH15" s="33" t="e">
        <f t="shared" ca="1" si="10"/>
        <v>#N/A</v>
      </c>
      <c r="AI15" s="33" t="e">
        <f t="shared" ca="1" si="10"/>
        <v>#N/A</v>
      </c>
      <c r="AJ15" s="33" t="e">
        <f t="shared" ca="1" si="10"/>
        <v>#N/A</v>
      </c>
      <c r="AK15" s="33" t="e">
        <f t="shared" ca="1" si="10"/>
        <v>#N/A</v>
      </c>
      <c r="AL15" s="33" t="e">
        <f t="shared" ca="1" si="10"/>
        <v>#N/A</v>
      </c>
    </row>
    <row r="16" spans="1:50" x14ac:dyDescent="0.25">
      <c r="A16" s="23">
        <f t="shared" si="7"/>
        <v>3</v>
      </c>
      <c r="B16" s="23">
        <f t="shared" si="8"/>
        <v>1993</v>
      </c>
      <c r="C16" s="23">
        <v>15</v>
      </c>
      <c r="D16" s="24">
        <v>34029</v>
      </c>
      <c r="E16" s="25">
        <f>IF(ISBLANK(table!I16),NA(),table!I16)</f>
        <v>6717.5</v>
      </c>
      <c r="F16" s="26" t="e">
        <f>IFERROR(IF(AND(ISERROR($E17),ISERROR(INDEX(RestempSAF!B$2:B$251,MATCH(RestempSA!$C16,RestempSAF!$A$2:$A$251,0)))),$E16,INDEX(RestempSAF!B$2:B$251,MATCH(RestempSA!$C16,RestempSAF!$A$2:$A$251,0))),NA())</f>
        <v>#N/A</v>
      </c>
      <c r="G16" s="25" t="e">
        <f>IFERROR(IF(AND(ISERROR($E17),ISERROR(INDEX(RestempSAF!C$2:C$251,MATCH(RestempSA!$C16,RestempSAF!$A$2:$A$251,0)))),$E16,INDEX(RestempSAF!C$2:C$251,MATCH(RestempSA!$C16,RestempSAF!$A$2:$A$251,0))),NA())</f>
        <v>#N/A</v>
      </c>
      <c r="H16" s="25" t="e">
        <f>IFERROR(IF(AND(ISERROR($E17),ISERROR(INDEX(RestempSAF!D$2:D$251,MATCH(RestempSA!$C16,RestempSAF!$A$2:$A$251,0)))),$E16,INDEX(RestempSAF!D$2:D$251,MATCH(RestempSA!$C16,RestempSAF!$A$2:$A$251,0))),NA())</f>
        <v>#N/A</v>
      </c>
      <c r="I16" s="25" t="e">
        <f>IFERROR(IF(AND(ISERROR($E17),ISERROR(INDEX(RestempSAF!E$2:E$251,MATCH(RestempSA!$C16,RestempSAF!$A$2:$A$251,0)))),$E16,INDEX(RestempSAF!E$2:E$251,MATCH(RestempSA!$C16,RestempSAF!$A$2:$A$251,0))),NA())</f>
        <v>#N/A</v>
      </c>
      <c r="J16" s="25" t="e">
        <f>IFERROR(IF(AND(ISERROR($E17),ISERROR(INDEX(RestempSAF!F$2:F$251,MATCH(RestempSA!$C16,RestempSAF!$A$2:$A$251,0)))),$E16,INDEX(RestempSAF!F$2:F$251,MATCH(RestempSA!$C16,RestempSAF!$A$2:$A$251,0))),NA())</f>
        <v>#N/A</v>
      </c>
      <c r="K16" s="25"/>
      <c r="W16" s="28">
        <v>2006</v>
      </c>
      <c r="X16" s="25">
        <f t="shared" si="9"/>
        <v>9478.1</v>
      </c>
      <c r="Y16" s="25" t="e">
        <f t="shared" ca="1" si="2"/>
        <v>#N/A</v>
      </c>
      <c r="Z16" s="25" t="e">
        <f t="shared" ca="1" si="3"/>
        <v>#N/A</v>
      </c>
      <c r="AA16" s="25" t="e">
        <f t="shared" ca="1" si="4"/>
        <v>#N/A</v>
      </c>
      <c r="AB16" s="25" t="e">
        <f t="shared" ca="1" si="5"/>
        <v>#N/A</v>
      </c>
      <c r="AC16" s="25" t="e">
        <f t="shared" ca="1" si="6"/>
        <v>#N/A</v>
      </c>
      <c r="AD16" s="25" t="e">
        <f t="shared" ca="1" si="6"/>
        <v>#N/A</v>
      </c>
      <c r="AE16" s="23">
        <v>0</v>
      </c>
      <c r="AF16" s="29"/>
      <c r="AG16" s="33">
        <f t="shared" si="10"/>
        <v>3.2180428201163069E-2</v>
      </c>
      <c r="AH16" s="33" t="e">
        <f t="shared" ca="1" si="10"/>
        <v>#N/A</v>
      </c>
      <c r="AI16" s="33" t="e">
        <f t="shared" ca="1" si="10"/>
        <v>#N/A</v>
      </c>
      <c r="AJ16" s="33" t="e">
        <f t="shared" ca="1" si="10"/>
        <v>#N/A</v>
      </c>
      <c r="AK16" s="33" t="e">
        <f t="shared" ca="1" si="10"/>
        <v>#N/A</v>
      </c>
      <c r="AL16" s="33" t="e">
        <f t="shared" ca="1" si="10"/>
        <v>#N/A</v>
      </c>
    </row>
    <row r="17" spans="1:38" x14ac:dyDescent="0.25">
      <c r="A17" s="23">
        <f t="shared" si="7"/>
        <v>4</v>
      </c>
      <c r="B17" s="23">
        <f t="shared" si="8"/>
        <v>1993</v>
      </c>
      <c r="C17" s="23">
        <v>16</v>
      </c>
      <c r="D17" s="24">
        <v>34060</v>
      </c>
      <c r="E17" s="25">
        <f>IF(ISBLANK(table!I17),NA(),table!I17)</f>
        <v>6799.8</v>
      </c>
      <c r="F17" s="26" t="e">
        <f>IFERROR(IF(AND(ISERROR($E18),ISERROR(INDEX(RestempSAF!B$2:B$251,MATCH(RestempSA!$C17,RestempSAF!$A$2:$A$251,0)))),$E17,INDEX(RestempSAF!B$2:B$251,MATCH(RestempSA!$C17,RestempSAF!$A$2:$A$251,0))),NA())</f>
        <v>#N/A</v>
      </c>
      <c r="G17" s="25" t="e">
        <f>IFERROR(IF(AND(ISERROR($E18),ISERROR(INDEX(RestempSAF!C$2:C$251,MATCH(RestempSA!$C17,RestempSAF!$A$2:$A$251,0)))),$E17,INDEX(RestempSAF!C$2:C$251,MATCH(RestempSA!$C17,RestempSAF!$A$2:$A$251,0))),NA())</f>
        <v>#N/A</v>
      </c>
      <c r="H17" s="25" t="e">
        <f>IFERROR(IF(AND(ISERROR($E18),ISERROR(INDEX(RestempSAF!D$2:D$251,MATCH(RestempSA!$C17,RestempSAF!$A$2:$A$251,0)))),$E17,INDEX(RestempSAF!D$2:D$251,MATCH(RestempSA!$C17,RestempSAF!$A$2:$A$251,0))),NA())</f>
        <v>#N/A</v>
      </c>
      <c r="I17" s="25" t="e">
        <f>IFERROR(IF(AND(ISERROR($E18),ISERROR(INDEX(RestempSAF!E$2:E$251,MATCH(RestempSA!$C17,RestempSAF!$A$2:$A$251,0)))),$E17,INDEX(RestempSAF!E$2:E$251,MATCH(RestempSA!$C17,RestempSAF!$A$2:$A$251,0))),NA())</f>
        <v>#N/A</v>
      </c>
      <c r="J17" s="25" t="e">
        <f>IFERROR(IF(AND(ISERROR($E18),ISERROR(INDEX(RestempSAF!F$2:F$251,MATCH(RestempSA!$C17,RestempSAF!$A$2:$A$251,0)))),$E17,INDEX(RestempSAF!F$2:F$251,MATCH(RestempSA!$C17,RestempSAF!$A$2:$A$251,0))),NA())</f>
        <v>#N/A</v>
      </c>
      <c r="K17" s="25"/>
      <c r="W17" s="28">
        <v>2007</v>
      </c>
      <c r="X17" s="25">
        <f t="shared" si="9"/>
        <v>9673</v>
      </c>
      <c r="Y17" s="25" t="e">
        <f t="shared" ca="1" si="2"/>
        <v>#N/A</v>
      </c>
      <c r="Z17" s="25" t="e">
        <f t="shared" ca="1" si="3"/>
        <v>#N/A</v>
      </c>
      <c r="AA17" s="25" t="e">
        <f t="shared" ca="1" si="4"/>
        <v>#N/A</v>
      </c>
      <c r="AB17" s="25" t="e">
        <f t="shared" ca="1" si="5"/>
        <v>#N/A</v>
      </c>
      <c r="AC17" s="25" t="e">
        <f t="shared" ca="1" si="6"/>
        <v>#N/A</v>
      </c>
      <c r="AD17" s="25" t="e">
        <f t="shared" ca="1" si="6"/>
        <v>#N/A</v>
      </c>
      <c r="AE17" s="23">
        <v>1</v>
      </c>
      <c r="AF17" s="29"/>
      <c r="AG17" s="33">
        <f t="shared" si="10"/>
        <v>2.0563193045019534E-2</v>
      </c>
      <c r="AH17" s="33" t="e">
        <f t="shared" ca="1" si="10"/>
        <v>#N/A</v>
      </c>
      <c r="AI17" s="33" t="e">
        <f t="shared" ca="1" si="10"/>
        <v>#N/A</v>
      </c>
      <c r="AJ17" s="33" t="e">
        <f t="shared" ca="1" si="10"/>
        <v>#N/A</v>
      </c>
      <c r="AK17" s="33" t="e">
        <f t="shared" ca="1" si="10"/>
        <v>#N/A</v>
      </c>
      <c r="AL17" s="33" t="e">
        <f t="shared" ca="1" si="10"/>
        <v>#N/A</v>
      </c>
    </row>
    <row r="18" spans="1:38" x14ac:dyDescent="0.25">
      <c r="A18" s="23">
        <f t="shared" si="7"/>
        <v>5</v>
      </c>
      <c r="B18" s="23">
        <f t="shared" si="8"/>
        <v>1993</v>
      </c>
      <c r="C18" s="23">
        <v>17</v>
      </c>
      <c r="D18" s="24">
        <v>34090</v>
      </c>
      <c r="E18" s="25">
        <f>IF(ISBLANK(table!I18),NA(),table!I18)</f>
        <v>6829.5</v>
      </c>
      <c r="F18" s="26" t="e">
        <f>IFERROR(IF(AND(ISERROR($E19),ISERROR(INDEX(RestempSAF!B$2:B$251,MATCH(RestempSA!$C18,RestempSAF!$A$2:$A$251,0)))),$E18,INDEX(RestempSAF!B$2:B$251,MATCH(RestempSA!$C18,RestempSAF!$A$2:$A$251,0))),NA())</f>
        <v>#N/A</v>
      </c>
      <c r="G18" s="25" t="e">
        <f>IFERROR(IF(AND(ISERROR($E19),ISERROR(INDEX(RestempSAF!C$2:C$251,MATCH(RestempSA!$C18,RestempSAF!$A$2:$A$251,0)))),$E18,INDEX(RestempSAF!C$2:C$251,MATCH(RestempSA!$C18,RestempSAF!$A$2:$A$251,0))),NA())</f>
        <v>#N/A</v>
      </c>
      <c r="H18" s="25" t="e">
        <f>IFERROR(IF(AND(ISERROR($E19),ISERROR(INDEX(RestempSAF!D$2:D$251,MATCH(RestempSA!$C18,RestempSAF!$A$2:$A$251,0)))),$E18,INDEX(RestempSAF!D$2:D$251,MATCH(RestempSA!$C18,RestempSAF!$A$2:$A$251,0))),NA())</f>
        <v>#N/A</v>
      </c>
      <c r="I18" s="25" t="e">
        <f>IFERROR(IF(AND(ISERROR($E19),ISERROR(INDEX(RestempSAF!E$2:E$251,MATCH(RestempSA!$C18,RestempSAF!$A$2:$A$251,0)))),$E18,INDEX(RestempSAF!E$2:E$251,MATCH(RestempSA!$C18,RestempSAF!$A$2:$A$251,0))),NA())</f>
        <v>#N/A</v>
      </c>
      <c r="J18" s="25" t="e">
        <f>IFERROR(IF(AND(ISERROR($E19),ISERROR(INDEX(RestempSAF!F$2:F$251,MATCH(RestempSA!$C18,RestempSAF!$A$2:$A$251,0)))),$E18,INDEX(RestempSAF!F$2:F$251,MATCH(RestempSA!$C18,RestempSAF!$A$2:$A$251,0))),NA())</f>
        <v>#N/A</v>
      </c>
      <c r="K18" s="25"/>
      <c r="W18" s="28">
        <v>2008</v>
      </c>
      <c r="X18" s="25">
        <f t="shared" si="9"/>
        <v>9484.2000000000007</v>
      </c>
      <c r="Y18" s="25" t="e">
        <f t="shared" ca="1" si="2"/>
        <v>#N/A</v>
      </c>
      <c r="Z18" s="25" t="e">
        <f t="shared" ca="1" si="3"/>
        <v>#N/A</v>
      </c>
      <c r="AA18" s="25" t="e">
        <f t="shared" ca="1" si="4"/>
        <v>#N/A</v>
      </c>
      <c r="AB18" s="25" t="e">
        <f t="shared" ca="1" si="5"/>
        <v>#N/A</v>
      </c>
      <c r="AC18" s="25" t="e">
        <f t="shared" ca="1" si="6"/>
        <v>#N/A</v>
      </c>
      <c r="AD18" s="25" t="e">
        <f t="shared" ca="1" si="6"/>
        <v>#N/A</v>
      </c>
      <c r="AE18" s="23">
        <v>1</v>
      </c>
      <c r="AF18" s="29"/>
      <c r="AG18" s="33">
        <f t="shared" si="10"/>
        <v>-1.9518246665977387E-2</v>
      </c>
      <c r="AH18" s="33" t="e">
        <f t="shared" ca="1" si="10"/>
        <v>#N/A</v>
      </c>
      <c r="AI18" s="33" t="e">
        <f t="shared" ca="1" si="10"/>
        <v>#N/A</v>
      </c>
      <c r="AJ18" s="33" t="e">
        <f t="shared" ca="1" si="10"/>
        <v>#N/A</v>
      </c>
      <c r="AK18" s="33" t="e">
        <f t="shared" ca="1" si="10"/>
        <v>#N/A</v>
      </c>
      <c r="AL18" s="33" t="e">
        <f t="shared" ca="1" si="10"/>
        <v>#N/A</v>
      </c>
    </row>
    <row r="19" spans="1:38" x14ac:dyDescent="0.25">
      <c r="A19" s="23">
        <f t="shared" si="7"/>
        <v>6</v>
      </c>
      <c r="B19" s="23">
        <f t="shared" si="8"/>
        <v>1993</v>
      </c>
      <c r="C19" s="23">
        <v>18</v>
      </c>
      <c r="D19" s="24">
        <v>34121</v>
      </c>
      <c r="E19" s="25">
        <f>IF(ISBLANK(table!I19),NA(),table!I19)</f>
        <v>6843.6</v>
      </c>
      <c r="F19" s="26" t="e">
        <f>IFERROR(IF(AND(ISERROR($E20),ISERROR(INDEX(RestempSAF!B$2:B$251,MATCH(RestempSA!$C19,RestempSAF!$A$2:$A$251,0)))),$E19,INDEX(RestempSAF!B$2:B$251,MATCH(RestempSA!$C19,RestempSAF!$A$2:$A$251,0))),NA())</f>
        <v>#N/A</v>
      </c>
      <c r="G19" s="25" t="e">
        <f>IFERROR(IF(AND(ISERROR($E20),ISERROR(INDEX(RestempSAF!C$2:C$251,MATCH(RestempSA!$C19,RestempSAF!$A$2:$A$251,0)))),$E19,INDEX(RestempSAF!C$2:C$251,MATCH(RestempSA!$C19,RestempSAF!$A$2:$A$251,0))),NA())</f>
        <v>#N/A</v>
      </c>
      <c r="H19" s="25" t="e">
        <f>IFERROR(IF(AND(ISERROR($E20),ISERROR(INDEX(RestempSAF!D$2:D$251,MATCH(RestempSA!$C19,RestempSAF!$A$2:$A$251,0)))),$E19,INDEX(RestempSAF!D$2:D$251,MATCH(RestempSA!$C19,RestempSAF!$A$2:$A$251,0))),NA())</f>
        <v>#N/A</v>
      </c>
      <c r="I19" s="25" t="e">
        <f>IFERROR(IF(AND(ISERROR($E20),ISERROR(INDEX(RestempSAF!E$2:E$251,MATCH(RestempSA!$C19,RestempSAF!$A$2:$A$251,0)))),$E19,INDEX(RestempSAF!E$2:E$251,MATCH(RestempSA!$C19,RestempSAF!$A$2:$A$251,0))),NA())</f>
        <v>#N/A</v>
      </c>
      <c r="J19" s="25" t="e">
        <f>IFERROR(IF(AND(ISERROR($E20),ISERROR(INDEX(RestempSAF!F$2:F$251,MATCH(RestempSA!$C19,RestempSAF!$A$2:$A$251,0)))),$E19,INDEX(RestempSAF!F$2:F$251,MATCH(RestempSA!$C19,RestempSAF!$A$2:$A$251,0))),NA())</f>
        <v>#N/A</v>
      </c>
      <c r="K19" s="25"/>
      <c r="W19" s="28">
        <v>2009</v>
      </c>
      <c r="X19" s="25">
        <f t="shared" si="9"/>
        <v>9304.5</v>
      </c>
      <c r="Y19" s="25" t="e">
        <f t="shared" ca="1" si="2"/>
        <v>#N/A</v>
      </c>
      <c r="Z19" s="25" t="e">
        <f t="shared" ca="1" si="3"/>
        <v>#N/A</v>
      </c>
      <c r="AA19" s="25" t="e">
        <f t="shared" ca="1" si="4"/>
        <v>#N/A</v>
      </c>
      <c r="AB19" s="25" t="e">
        <f t="shared" ca="1" si="5"/>
        <v>#N/A</v>
      </c>
      <c r="AC19" s="25" t="e">
        <f t="shared" ca="1" si="6"/>
        <v>#N/A</v>
      </c>
      <c r="AD19" s="25" t="e">
        <f t="shared" ca="1" si="6"/>
        <v>#N/A</v>
      </c>
      <c r="AE19" s="23">
        <v>1</v>
      </c>
      <c r="AF19" s="29"/>
      <c r="AG19" s="33">
        <f t="shared" si="10"/>
        <v>-1.8947301828303991E-2</v>
      </c>
      <c r="AH19" s="33" t="e">
        <f t="shared" ca="1" si="10"/>
        <v>#N/A</v>
      </c>
      <c r="AI19" s="33" t="e">
        <f t="shared" ca="1" si="10"/>
        <v>#N/A</v>
      </c>
      <c r="AJ19" s="33" t="e">
        <f t="shared" ca="1" si="10"/>
        <v>#N/A</v>
      </c>
      <c r="AK19" s="33" t="e">
        <f t="shared" ca="1" si="10"/>
        <v>#N/A</v>
      </c>
      <c r="AL19" s="33" t="e">
        <f t="shared" ca="1" si="10"/>
        <v>#N/A</v>
      </c>
    </row>
    <row r="20" spans="1:38" x14ac:dyDescent="0.25">
      <c r="A20" s="23">
        <f t="shared" si="7"/>
        <v>7</v>
      </c>
      <c r="B20" s="23">
        <f t="shared" si="8"/>
        <v>1993</v>
      </c>
      <c r="C20" s="23">
        <v>19</v>
      </c>
      <c r="D20" s="24">
        <v>34151</v>
      </c>
      <c r="E20" s="25">
        <f>IF(ISBLANK(table!I20),NA(),table!I20)</f>
        <v>6857.1</v>
      </c>
      <c r="F20" s="26" t="e">
        <f>IFERROR(IF(AND(ISERROR($E21),ISERROR(INDEX(RestempSAF!B$2:B$251,MATCH(RestempSA!$C20,RestempSAF!$A$2:$A$251,0)))),$E20,INDEX(RestempSAF!B$2:B$251,MATCH(RestempSA!$C20,RestempSAF!$A$2:$A$251,0))),NA())</f>
        <v>#N/A</v>
      </c>
      <c r="G20" s="25" t="e">
        <f>IFERROR(IF(AND(ISERROR($E21),ISERROR(INDEX(RestempSAF!C$2:C$251,MATCH(RestempSA!$C20,RestempSAF!$A$2:$A$251,0)))),$E20,INDEX(RestempSAF!C$2:C$251,MATCH(RestempSA!$C20,RestempSAF!$A$2:$A$251,0))),NA())</f>
        <v>#N/A</v>
      </c>
      <c r="H20" s="25" t="e">
        <f>IFERROR(IF(AND(ISERROR($E21),ISERROR(INDEX(RestempSAF!D$2:D$251,MATCH(RestempSA!$C20,RestempSAF!$A$2:$A$251,0)))),$E20,INDEX(RestempSAF!D$2:D$251,MATCH(RestempSA!$C20,RestempSAF!$A$2:$A$251,0))),NA())</f>
        <v>#N/A</v>
      </c>
      <c r="I20" s="25" t="e">
        <f>IFERROR(IF(AND(ISERROR($E21),ISERROR(INDEX(RestempSAF!E$2:E$251,MATCH(RestempSA!$C20,RestempSAF!$A$2:$A$251,0)))),$E20,INDEX(RestempSAF!E$2:E$251,MATCH(RestempSA!$C20,RestempSAF!$A$2:$A$251,0))),NA())</f>
        <v>#N/A</v>
      </c>
      <c r="J20" s="25" t="e">
        <f>IFERROR(IF(AND(ISERROR($E21),ISERROR(INDEX(RestempSAF!F$2:F$251,MATCH(RestempSA!$C20,RestempSAF!$A$2:$A$251,0)))),$E20,INDEX(RestempSAF!F$2:F$251,MATCH(RestempSA!$C20,RestempSAF!$A$2:$A$251,0))),NA())</f>
        <v>#N/A</v>
      </c>
      <c r="K20" s="25"/>
      <c r="W20" s="28">
        <v>2010</v>
      </c>
      <c r="X20" s="25">
        <f t="shared" si="9"/>
        <v>9479.2999999999993</v>
      </c>
      <c r="Y20" s="25" t="e">
        <f t="shared" ca="1" si="2"/>
        <v>#N/A</v>
      </c>
      <c r="Z20" s="25" t="e">
        <f t="shared" ca="1" si="3"/>
        <v>#N/A</v>
      </c>
      <c r="AA20" s="25" t="e">
        <f t="shared" ca="1" si="4"/>
        <v>#N/A</v>
      </c>
      <c r="AB20" s="25" t="e">
        <f t="shared" ca="1" si="5"/>
        <v>#N/A</v>
      </c>
      <c r="AC20" s="25" t="e">
        <f t="shared" ca="1" si="6"/>
        <v>#N/A</v>
      </c>
      <c r="AD20" s="25" t="e">
        <f t="shared" ca="1" si="6"/>
        <v>#N/A</v>
      </c>
      <c r="AE20" s="23">
        <v>0</v>
      </c>
      <c r="AF20" s="29"/>
      <c r="AG20" s="33">
        <f t="shared" si="10"/>
        <v>1.8786608630232605E-2</v>
      </c>
      <c r="AH20" s="33" t="e">
        <f t="shared" ca="1" si="10"/>
        <v>#N/A</v>
      </c>
      <c r="AI20" s="33" t="e">
        <f t="shared" ca="1" si="10"/>
        <v>#N/A</v>
      </c>
      <c r="AJ20" s="33" t="e">
        <f t="shared" ca="1" si="10"/>
        <v>#N/A</v>
      </c>
      <c r="AK20" s="33" t="e">
        <f t="shared" ca="1" si="10"/>
        <v>#N/A</v>
      </c>
      <c r="AL20" s="33" t="e">
        <f t="shared" ca="1" si="10"/>
        <v>#N/A</v>
      </c>
    </row>
    <row r="21" spans="1:38" x14ac:dyDescent="0.25">
      <c r="A21" s="23">
        <f t="shared" si="7"/>
        <v>8</v>
      </c>
      <c r="B21" s="23">
        <f t="shared" si="8"/>
        <v>1993</v>
      </c>
      <c r="C21" s="23">
        <v>20</v>
      </c>
      <c r="D21" s="24">
        <v>34182</v>
      </c>
      <c r="E21" s="25">
        <f>IF(ISBLANK(table!I21),NA(),table!I21)</f>
        <v>6884.1</v>
      </c>
      <c r="F21" s="26" t="e">
        <f>IFERROR(IF(AND(ISERROR($E22),ISERROR(INDEX(RestempSAF!B$2:B$251,MATCH(RestempSA!$C21,RestempSAF!$A$2:$A$251,0)))),$E21,INDEX(RestempSAF!B$2:B$251,MATCH(RestempSA!$C21,RestempSAF!$A$2:$A$251,0))),NA())</f>
        <v>#N/A</v>
      </c>
      <c r="G21" s="25" t="e">
        <f>IFERROR(IF(AND(ISERROR($E22),ISERROR(INDEX(RestempSAF!C$2:C$251,MATCH(RestempSA!$C21,RestempSAF!$A$2:$A$251,0)))),$E21,INDEX(RestempSAF!C$2:C$251,MATCH(RestempSA!$C21,RestempSAF!$A$2:$A$251,0))),NA())</f>
        <v>#N/A</v>
      </c>
      <c r="H21" s="25" t="e">
        <f>IFERROR(IF(AND(ISERROR($E22),ISERROR(INDEX(RestempSAF!D$2:D$251,MATCH(RestempSA!$C21,RestempSAF!$A$2:$A$251,0)))),$E21,INDEX(RestempSAF!D$2:D$251,MATCH(RestempSA!$C21,RestempSAF!$A$2:$A$251,0))),NA())</f>
        <v>#N/A</v>
      </c>
      <c r="I21" s="25" t="e">
        <f>IFERROR(IF(AND(ISERROR($E22),ISERROR(INDEX(RestempSAF!E$2:E$251,MATCH(RestempSA!$C21,RestempSAF!$A$2:$A$251,0)))),$E21,INDEX(RestempSAF!E$2:E$251,MATCH(RestempSA!$C21,RestempSAF!$A$2:$A$251,0))),NA())</f>
        <v>#N/A</v>
      </c>
      <c r="J21" s="25" t="e">
        <f>IFERROR(IF(AND(ISERROR($E22),ISERROR(INDEX(RestempSAF!F$2:F$251,MATCH(RestempSA!$C21,RestempSAF!$A$2:$A$251,0)))),$E21,INDEX(RestempSAF!F$2:F$251,MATCH(RestempSA!$C21,RestempSAF!$A$2:$A$251,0))),NA())</f>
        <v>#N/A</v>
      </c>
      <c r="K21" s="25"/>
      <c r="W21" s="28">
        <v>2011</v>
      </c>
      <c r="X21" s="25">
        <f t="shared" si="9"/>
        <v>9791.2000000000007</v>
      </c>
      <c r="Y21" s="25" t="e">
        <f t="shared" ca="1" si="2"/>
        <v>#N/A</v>
      </c>
      <c r="Z21" s="25" t="e">
        <f t="shared" ca="1" si="3"/>
        <v>#N/A</v>
      </c>
      <c r="AA21" s="25" t="e">
        <f t="shared" ca="1" si="4"/>
        <v>#N/A</v>
      </c>
      <c r="AB21" s="25" t="e">
        <f t="shared" ca="1" si="5"/>
        <v>#N/A</v>
      </c>
      <c r="AC21" s="25" t="e">
        <f t="shared" ca="1" si="6"/>
        <v>#N/A</v>
      </c>
      <c r="AD21" s="25" t="e">
        <f t="shared" ca="1" si="6"/>
        <v>#N/A</v>
      </c>
      <c r="AE21" s="23">
        <v>0</v>
      </c>
      <c r="AF21" s="29"/>
      <c r="AG21" s="33">
        <f t="shared" si="10"/>
        <v>3.2903273448461542E-2</v>
      </c>
      <c r="AH21" s="33" t="e">
        <f t="shared" ca="1" si="10"/>
        <v>#N/A</v>
      </c>
      <c r="AI21" s="33" t="e">
        <f t="shared" ca="1" si="10"/>
        <v>#N/A</v>
      </c>
      <c r="AJ21" s="33" t="e">
        <f t="shared" ca="1" si="10"/>
        <v>#N/A</v>
      </c>
      <c r="AK21" s="33" t="e">
        <f t="shared" ca="1" si="10"/>
        <v>#N/A</v>
      </c>
      <c r="AL21" s="33" t="e">
        <f t="shared" ca="1" si="10"/>
        <v>#N/A</v>
      </c>
    </row>
    <row r="22" spans="1:38" x14ac:dyDescent="0.25">
      <c r="A22" s="23">
        <f t="shared" si="7"/>
        <v>9</v>
      </c>
      <c r="B22" s="23">
        <f t="shared" si="8"/>
        <v>1993</v>
      </c>
      <c r="C22" s="23">
        <v>21</v>
      </c>
      <c r="D22" s="24">
        <v>34213</v>
      </c>
      <c r="E22" s="25">
        <f>IF(ISBLANK(table!I22),NA(),table!I22)</f>
        <v>6898.3</v>
      </c>
      <c r="F22" s="26" t="e">
        <f>IFERROR(IF(AND(ISERROR($E23),ISERROR(INDEX(RestempSAF!B$2:B$251,MATCH(RestempSA!$C22,RestempSAF!$A$2:$A$251,0)))),$E22,INDEX(RestempSAF!B$2:B$251,MATCH(RestempSA!$C22,RestempSAF!$A$2:$A$251,0))),NA())</f>
        <v>#N/A</v>
      </c>
      <c r="G22" s="25" t="e">
        <f>IFERROR(IF(AND(ISERROR($E23),ISERROR(INDEX(RestempSAF!C$2:C$251,MATCH(RestempSA!$C22,RestempSAF!$A$2:$A$251,0)))),$E22,INDEX(RestempSAF!C$2:C$251,MATCH(RestempSA!$C22,RestempSAF!$A$2:$A$251,0))),NA())</f>
        <v>#N/A</v>
      </c>
      <c r="H22" s="25" t="e">
        <f>IFERROR(IF(AND(ISERROR($E23),ISERROR(INDEX(RestempSAF!D$2:D$251,MATCH(RestempSA!$C22,RestempSAF!$A$2:$A$251,0)))),$E22,INDEX(RestempSAF!D$2:D$251,MATCH(RestempSA!$C22,RestempSAF!$A$2:$A$251,0))),NA())</f>
        <v>#N/A</v>
      </c>
      <c r="I22" s="25" t="e">
        <f>IFERROR(IF(AND(ISERROR($E23),ISERROR(INDEX(RestempSAF!E$2:E$251,MATCH(RestempSA!$C22,RestempSAF!$A$2:$A$251,0)))),$E22,INDEX(RestempSAF!E$2:E$251,MATCH(RestempSA!$C22,RestempSAF!$A$2:$A$251,0))),NA())</f>
        <v>#N/A</v>
      </c>
      <c r="J22" s="25" t="e">
        <f>IFERROR(IF(AND(ISERROR($E23),ISERROR(INDEX(RestempSAF!F$2:F$251,MATCH(RestempSA!$C22,RestempSAF!$A$2:$A$251,0)))),$E22,INDEX(RestempSAF!F$2:F$251,MATCH(RestempSA!$C22,RestempSAF!$A$2:$A$251,0))),NA())</f>
        <v>#N/A</v>
      </c>
      <c r="K22" s="25"/>
      <c r="W22" s="28">
        <v>2012</v>
      </c>
      <c r="X22" s="25">
        <f t="shared" si="9"/>
        <v>10143.700000000001</v>
      </c>
      <c r="Y22" s="25" t="e">
        <f t="shared" ca="1" si="2"/>
        <v>#N/A</v>
      </c>
      <c r="Z22" s="25" t="e">
        <f t="shared" ca="1" si="3"/>
        <v>#N/A</v>
      </c>
      <c r="AA22" s="25" t="e">
        <f t="shared" ca="1" si="4"/>
        <v>#N/A</v>
      </c>
      <c r="AB22" s="25" t="e">
        <f t="shared" ca="1" si="5"/>
        <v>#N/A</v>
      </c>
      <c r="AC22" s="25" t="e">
        <f t="shared" ca="1" si="6"/>
        <v>#N/A</v>
      </c>
      <c r="AD22" s="25" t="e">
        <f t="shared" ca="1" si="6"/>
        <v>#N/A</v>
      </c>
      <c r="AE22" s="23">
        <v>0</v>
      </c>
      <c r="AF22" s="29"/>
      <c r="AG22" s="33">
        <f t="shared" si="10"/>
        <v>3.6001715826456407E-2</v>
      </c>
      <c r="AH22" s="33" t="e">
        <f t="shared" ca="1" si="10"/>
        <v>#N/A</v>
      </c>
      <c r="AI22" s="33" t="e">
        <f t="shared" ca="1" si="10"/>
        <v>#N/A</v>
      </c>
      <c r="AJ22" s="33" t="e">
        <f t="shared" ca="1" si="10"/>
        <v>#N/A</v>
      </c>
      <c r="AK22" s="33" t="e">
        <f t="shared" ca="1" si="10"/>
        <v>#N/A</v>
      </c>
      <c r="AL22" s="33" t="e">
        <f t="shared" ca="1" si="10"/>
        <v>#N/A</v>
      </c>
    </row>
    <row r="23" spans="1:38" x14ac:dyDescent="0.25">
      <c r="A23" s="23">
        <f t="shared" si="7"/>
        <v>10</v>
      </c>
      <c r="B23" s="23">
        <f t="shared" si="8"/>
        <v>1993</v>
      </c>
      <c r="C23" s="23">
        <v>22</v>
      </c>
      <c r="D23" s="24">
        <v>34243</v>
      </c>
      <c r="E23" s="25">
        <f>IF(ISBLANK(table!I23),NA(),table!I23)</f>
        <v>6940.8</v>
      </c>
      <c r="F23" s="26" t="e">
        <f>IFERROR(IF(AND(ISERROR($E24),ISERROR(INDEX(RestempSAF!B$2:B$251,MATCH(RestempSA!$C23,RestempSAF!$A$2:$A$251,0)))),$E23,INDEX(RestempSAF!B$2:B$251,MATCH(RestempSA!$C23,RestempSAF!$A$2:$A$251,0))),NA())</f>
        <v>#N/A</v>
      </c>
      <c r="G23" s="25" t="e">
        <f>IFERROR(IF(AND(ISERROR($E24),ISERROR(INDEX(RestempSAF!C$2:C$251,MATCH(RestempSA!$C23,RestempSAF!$A$2:$A$251,0)))),$E23,INDEX(RestempSAF!C$2:C$251,MATCH(RestempSA!$C23,RestempSAF!$A$2:$A$251,0))),NA())</f>
        <v>#N/A</v>
      </c>
      <c r="H23" s="25" t="e">
        <f>IFERROR(IF(AND(ISERROR($E24),ISERROR(INDEX(RestempSAF!D$2:D$251,MATCH(RestempSA!$C23,RestempSAF!$A$2:$A$251,0)))),$E23,INDEX(RestempSAF!D$2:D$251,MATCH(RestempSA!$C23,RestempSAF!$A$2:$A$251,0))),NA())</f>
        <v>#N/A</v>
      </c>
      <c r="I23" s="25" t="e">
        <f>IFERROR(IF(AND(ISERROR($E24),ISERROR(INDEX(RestempSAF!E$2:E$251,MATCH(RestempSA!$C23,RestempSAF!$A$2:$A$251,0)))),$E23,INDEX(RestempSAF!E$2:E$251,MATCH(RestempSA!$C23,RestempSAF!$A$2:$A$251,0))),NA())</f>
        <v>#N/A</v>
      </c>
      <c r="J23" s="25" t="e">
        <f>IFERROR(IF(AND(ISERROR($E24),ISERROR(INDEX(RestempSAF!F$2:F$251,MATCH(RestempSA!$C23,RestempSAF!$A$2:$A$251,0)))),$E23,INDEX(RestempSAF!F$2:F$251,MATCH(RestempSA!$C23,RestempSAF!$A$2:$A$251,0))),NA())</f>
        <v>#N/A</v>
      </c>
      <c r="K23" s="25"/>
      <c r="W23" s="28">
        <v>2013</v>
      </c>
      <c r="X23" s="25">
        <f t="shared" si="9"/>
        <v>10507.6</v>
      </c>
      <c r="Y23" s="25" t="e">
        <f t="shared" ca="1" si="2"/>
        <v>#N/A</v>
      </c>
      <c r="Z23" s="25" t="e">
        <f t="shared" ca="1" si="3"/>
        <v>#N/A</v>
      </c>
      <c r="AA23" s="25" t="e">
        <f t="shared" ca="1" si="4"/>
        <v>#N/A</v>
      </c>
      <c r="AB23" s="25" t="e">
        <f t="shared" ca="1" si="5"/>
        <v>#N/A</v>
      </c>
      <c r="AC23" s="25" t="e">
        <f t="shared" ca="1" si="6"/>
        <v>#N/A</v>
      </c>
      <c r="AD23" s="25" t="e">
        <f t="shared" ca="1" si="6"/>
        <v>#N/A</v>
      </c>
      <c r="AE23" s="23">
        <v>0</v>
      </c>
      <c r="AF23" s="29"/>
      <c r="AG23" s="33">
        <f t="shared" si="10"/>
        <v>3.5874483669666848E-2</v>
      </c>
      <c r="AH23" s="33" t="e">
        <f t="shared" ca="1" si="10"/>
        <v>#N/A</v>
      </c>
      <c r="AI23" s="33" t="e">
        <f t="shared" ca="1" si="10"/>
        <v>#N/A</v>
      </c>
      <c r="AJ23" s="33" t="e">
        <f t="shared" ca="1" si="10"/>
        <v>#N/A</v>
      </c>
      <c r="AK23" s="33" t="e">
        <f t="shared" ca="1" si="10"/>
        <v>#N/A</v>
      </c>
      <c r="AL23" s="33" t="e">
        <f t="shared" ca="1" si="10"/>
        <v>#N/A</v>
      </c>
    </row>
    <row r="24" spans="1:38" x14ac:dyDescent="0.25">
      <c r="A24" s="23">
        <f t="shared" si="7"/>
        <v>11</v>
      </c>
      <c r="B24" s="23">
        <f t="shared" si="8"/>
        <v>1993</v>
      </c>
      <c r="C24" s="23">
        <v>23</v>
      </c>
      <c r="D24" s="24">
        <v>34274</v>
      </c>
      <c r="E24" s="25">
        <f>IF(ISBLANK(table!I24),NA(),table!I24)</f>
        <v>6944.1</v>
      </c>
      <c r="F24" s="26" t="e">
        <f>IFERROR(IF(AND(ISERROR($E25),ISERROR(INDEX(RestempSAF!B$2:B$251,MATCH(RestempSA!$C24,RestempSAF!$A$2:$A$251,0)))),$E24,INDEX(RestempSAF!B$2:B$251,MATCH(RestempSA!$C24,RestempSAF!$A$2:$A$251,0))),NA())</f>
        <v>#N/A</v>
      </c>
      <c r="G24" s="25" t="e">
        <f>IFERROR(IF(AND(ISERROR($E25),ISERROR(INDEX(RestempSAF!C$2:C$251,MATCH(RestempSA!$C24,RestempSAF!$A$2:$A$251,0)))),$E24,INDEX(RestempSAF!C$2:C$251,MATCH(RestempSA!$C24,RestempSAF!$A$2:$A$251,0))),NA())</f>
        <v>#N/A</v>
      </c>
      <c r="H24" s="25" t="e">
        <f>IFERROR(IF(AND(ISERROR($E25),ISERROR(INDEX(RestempSAF!D$2:D$251,MATCH(RestempSA!$C24,RestempSAF!$A$2:$A$251,0)))),$E24,INDEX(RestempSAF!D$2:D$251,MATCH(RestempSA!$C24,RestempSAF!$A$2:$A$251,0))),NA())</f>
        <v>#N/A</v>
      </c>
      <c r="I24" s="25" t="e">
        <f>IFERROR(IF(AND(ISERROR($E25),ISERROR(INDEX(RestempSAF!E$2:E$251,MATCH(RestempSA!$C24,RestempSAF!$A$2:$A$251,0)))),$E24,INDEX(RestempSAF!E$2:E$251,MATCH(RestempSA!$C24,RestempSAF!$A$2:$A$251,0))),NA())</f>
        <v>#N/A</v>
      </c>
      <c r="J24" s="25" t="e">
        <f>IFERROR(IF(AND(ISERROR($E25),ISERROR(INDEX(RestempSAF!F$2:F$251,MATCH(RestempSA!$C24,RestempSAF!$A$2:$A$251,0)))),$E24,INDEX(RestempSAF!F$2:F$251,MATCH(RestempSA!$C24,RestempSAF!$A$2:$A$251,0))),NA())</f>
        <v>#N/A</v>
      </c>
      <c r="K24" s="25"/>
      <c r="W24" s="28">
        <v>2014</v>
      </c>
      <c r="X24" s="25">
        <f t="shared" si="9"/>
        <v>10854.8</v>
      </c>
      <c r="Y24" s="25" t="e">
        <f t="shared" ca="1" si="2"/>
        <v>#N/A</v>
      </c>
      <c r="Z24" s="25" t="e">
        <f t="shared" ca="1" si="3"/>
        <v>#N/A</v>
      </c>
      <c r="AA24" s="25" t="e">
        <f t="shared" ca="1" si="4"/>
        <v>#N/A</v>
      </c>
      <c r="AB24" s="25" t="e">
        <f t="shared" ca="1" si="5"/>
        <v>#N/A</v>
      </c>
      <c r="AC24" s="25" t="e">
        <f t="shared" ca="1" si="6"/>
        <v>#N/A</v>
      </c>
      <c r="AD24" s="25" t="e">
        <f t="shared" ca="1" si="6"/>
        <v>#N/A</v>
      </c>
      <c r="AE24" s="23">
        <v>0</v>
      </c>
      <c r="AF24" s="29"/>
      <c r="AG24" s="33">
        <f t="shared" si="10"/>
        <v>3.3042750009516814E-2</v>
      </c>
      <c r="AH24" s="33" t="e">
        <f t="shared" ca="1" si="10"/>
        <v>#N/A</v>
      </c>
      <c r="AI24" s="33" t="e">
        <f t="shared" ca="1" si="10"/>
        <v>#N/A</v>
      </c>
      <c r="AJ24" s="33" t="e">
        <f t="shared" ca="1" si="10"/>
        <v>#N/A</v>
      </c>
      <c r="AK24" s="33" t="e">
        <f t="shared" ca="1" si="10"/>
        <v>#N/A</v>
      </c>
      <c r="AL24" s="33" t="e">
        <f t="shared" ca="1" si="10"/>
        <v>#N/A</v>
      </c>
    </row>
    <row r="25" spans="1:38" x14ac:dyDescent="0.25">
      <c r="A25" s="23">
        <f t="shared" si="7"/>
        <v>12</v>
      </c>
      <c r="B25" s="23">
        <f t="shared" si="8"/>
        <v>1993</v>
      </c>
      <c r="C25" s="23">
        <v>24</v>
      </c>
      <c r="D25" s="24">
        <v>34304</v>
      </c>
      <c r="E25" s="25">
        <f>IF(ISBLANK(table!I25),NA(),table!I25)</f>
        <v>6985.7</v>
      </c>
      <c r="F25" s="26" t="e">
        <f>IFERROR(IF(AND(ISERROR($E26),ISERROR(INDEX(RestempSAF!B$2:B$251,MATCH(RestempSA!$C25,RestempSAF!$A$2:$A$251,0)))),$E25,INDEX(RestempSAF!B$2:B$251,MATCH(RestempSA!$C25,RestempSAF!$A$2:$A$251,0))),NA())</f>
        <v>#N/A</v>
      </c>
      <c r="G25" s="25" t="e">
        <f>IFERROR(IF(AND(ISERROR($E26),ISERROR(INDEX(RestempSAF!C$2:C$251,MATCH(RestempSA!$C25,RestempSAF!$A$2:$A$251,0)))),$E25,INDEX(RestempSAF!C$2:C$251,MATCH(RestempSA!$C25,RestempSAF!$A$2:$A$251,0))),NA())</f>
        <v>#N/A</v>
      </c>
      <c r="H25" s="25" t="e">
        <f>IFERROR(IF(AND(ISERROR($E26),ISERROR(INDEX(RestempSAF!D$2:D$251,MATCH(RestempSA!$C25,RestempSAF!$A$2:$A$251,0)))),$E25,INDEX(RestempSAF!D$2:D$251,MATCH(RestempSA!$C25,RestempSAF!$A$2:$A$251,0))),NA())</f>
        <v>#N/A</v>
      </c>
      <c r="I25" s="25" t="e">
        <f>IFERROR(IF(AND(ISERROR($E26),ISERROR(INDEX(RestempSAF!E$2:E$251,MATCH(RestempSA!$C25,RestempSAF!$A$2:$A$251,0)))),$E25,INDEX(RestempSAF!E$2:E$251,MATCH(RestempSA!$C25,RestempSAF!$A$2:$A$251,0))),NA())</f>
        <v>#N/A</v>
      </c>
      <c r="J25" s="25" t="e">
        <f>IFERROR(IF(AND(ISERROR($E26),ISERROR(INDEX(RestempSAF!F$2:F$251,MATCH(RestempSA!$C25,RestempSAF!$A$2:$A$251,0)))),$E25,INDEX(RestempSAF!F$2:F$251,MATCH(RestempSA!$C25,RestempSAF!$A$2:$A$251,0))),NA())</f>
        <v>#N/A</v>
      </c>
      <c r="K25" s="25"/>
      <c r="W25" s="28">
        <v>2015</v>
      </c>
      <c r="X25" s="25">
        <f t="shared" si="9"/>
        <v>11271.3</v>
      </c>
      <c r="Y25" s="25" t="e">
        <f t="shared" ca="1" si="2"/>
        <v>#N/A</v>
      </c>
      <c r="Z25" s="25" t="e">
        <f t="shared" ca="1" si="3"/>
        <v>#N/A</v>
      </c>
      <c r="AA25" s="25" t="e">
        <f t="shared" ca="1" si="4"/>
        <v>#N/A</v>
      </c>
      <c r="AB25" s="25" t="e">
        <f t="shared" ca="1" si="5"/>
        <v>#N/A</v>
      </c>
      <c r="AC25" s="25" t="e">
        <f t="shared" ca="1" si="6"/>
        <v>#N/A</v>
      </c>
      <c r="AD25" s="25" t="e">
        <f t="shared" ca="1" si="6"/>
        <v>#N/A</v>
      </c>
      <c r="AE25" s="23">
        <v>0</v>
      </c>
      <c r="AF25" s="29"/>
      <c r="AG25" s="33">
        <f t="shared" si="10"/>
        <v>3.837012197368906E-2</v>
      </c>
      <c r="AH25" s="33" t="e">
        <f t="shared" ca="1" si="10"/>
        <v>#N/A</v>
      </c>
      <c r="AI25" s="33" t="e">
        <f t="shared" ca="1" si="10"/>
        <v>#N/A</v>
      </c>
      <c r="AJ25" s="33" t="e">
        <f t="shared" ca="1" si="10"/>
        <v>#N/A</v>
      </c>
      <c r="AK25" s="33" t="e">
        <f t="shared" ca="1" si="10"/>
        <v>#N/A</v>
      </c>
      <c r="AL25" s="33" t="e">
        <f t="shared" ca="1" si="10"/>
        <v>#N/A</v>
      </c>
    </row>
    <row r="26" spans="1:38" x14ac:dyDescent="0.25">
      <c r="A26" s="23">
        <f t="shared" si="7"/>
        <v>1</v>
      </c>
      <c r="B26" s="23">
        <f t="shared" si="8"/>
        <v>1994</v>
      </c>
      <c r="C26" s="23">
        <v>25</v>
      </c>
      <c r="D26" s="24">
        <v>34335</v>
      </c>
      <c r="E26" s="25">
        <f>IF(ISBLANK(table!I26),NA(),table!I26)</f>
        <v>7009.3</v>
      </c>
      <c r="F26" s="26" t="e">
        <f>IFERROR(IF(AND(ISERROR($E27),ISERROR(INDEX(RestempSAF!B$2:B$251,MATCH(RestempSA!$C26,RestempSAF!$A$2:$A$251,0)))),$E26,INDEX(RestempSAF!B$2:B$251,MATCH(RestempSA!$C26,RestempSAF!$A$2:$A$251,0))),NA())</f>
        <v>#N/A</v>
      </c>
      <c r="G26" s="25" t="e">
        <f>IFERROR(IF(AND(ISERROR($E27),ISERROR(INDEX(RestempSAF!C$2:C$251,MATCH(RestempSA!$C26,RestempSAF!$A$2:$A$251,0)))),$E26,INDEX(RestempSAF!C$2:C$251,MATCH(RestempSA!$C26,RestempSAF!$A$2:$A$251,0))),NA())</f>
        <v>#N/A</v>
      </c>
      <c r="H26" s="25" t="e">
        <f>IFERROR(IF(AND(ISERROR($E27),ISERROR(INDEX(RestempSAF!D$2:D$251,MATCH(RestempSA!$C26,RestempSAF!$A$2:$A$251,0)))),$E26,INDEX(RestempSAF!D$2:D$251,MATCH(RestempSA!$C26,RestempSAF!$A$2:$A$251,0))),NA())</f>
        <v>#N/A</v>
      </c>
      <c r="I26" s="25" t="e">
        <f>IFERROR(IF(AND(ISERROR($E27),ISERROR(INDEX(RestempSAF!E$2:E$251,MATCH(RestempSA!$C26,RestempSAF!$A$2:$A$251,0)))),$E26,INDEX(RestempSAF!E$2:E$251,MATCH(RestempSA!$C26,RestempSAF!$A$2:$A$251,0))),NA())</f>
        <v>#N/A</v>
      </c>
      <c r="J26" s="25" t="e">
        <f>IFERROR(IF(AND(ISERROR($E27),ISERROR(INDEX(RestempSAF!F$2:F$251,MATCH(RestempSA!$C26,RestempSAF!$A$2:$A$251,0)))),$E26,INDEX(RestempSAF!F$2:F$251,MATCH(RestempSA!$C26,RestempSAF!$A$2:$A$251,0))),NA())</f>
        <v>#N/A</v>
      </c>
      <c r="K26" s="25"/>
      <c r="W26" s="28">
        <v>2016</v>
      </c>
      <c r="X26" s="25">
        <f t="shared" si="9"/>
        <v>11577.3</v>
      </c>
      <c r="Y26" s="25" t="e">
        <f t="shared" ca="1" si="2"/>
        <v>#N/A</v>
      </c>
      <c r="Z26" s="25" t="e">
        <f t="shared" ca="1" si="3"/>
        <v>#N/A</v>
      </c>
      <c r="AA26" s="25" t="e">
        <f t="shared" ca="1" si="4"/>
        <v>#N/A</v>
      </c>
      <c r="AB26" s="25" t="e">
        <f t="shared" ca="1" si="5"/>
        <v>#N/A</v>
      </c>
      <c r="AC26" s="25" t="e">
        <f t="shared" ca="1" si="6"/>
        <v>#N/A</v>
      </c>
      <c r="AD26" s="25" t="e">
        <f t="shared" ca="1" si="6"/>
        <v>#N/A</v>
      </c>
      <c r="AE26" s="23">
        <v>0</v>
      </c>
      <c r="AF26" s="29"/>
      <c r="AG26" s="33">
        <f t="shared" si="10"/>
        <v>2.7148598653216578E-2</v>
      </c>
      <c r="AH26" s="33" t="e">
        <f t="shared" ca="1" si="10"/>
        <v>#N/A</v>
      </c>
      <c r="AI26" s="33" t="e">
        <f t="shared" ca="1" si="10"/>
        <v>#N/A</v>
      </c>
      <c r="AJ26" s="33" t="e">
        <f t="shared" ca="1" si="10"/>
        <v>#N/A</v>
      </c>
      <c r="AK26" s="33" t="e">
        <f t="shared" ca="1" si="10"/>
        <v>#N/A</v>
      </c>
      <c r="AL26" s="33" t="e">
        <f t="shared" ca="1" si="10"/>
        <v>#N/A</v>
      </c>
    </row>
    <row r="27" spans="1:38" x14ac:dyDescent="0.25">
      <c r="A27" s="23">
        <f t="shared" si="7"/>
        <v>2</v>
      </c>
      <c r="B27" s="23">
        <f t="shared" si="8"/>
        <v>1994</v>
      </c>
      <c r="C27" s="23">
        <v>26</v>
      </c>
      <c r="D27" s="24">
        <v>34366</v>
      </c>
      <c r="E27" s="25">
        <f>IF(ISBLANK(table!I27),NA(),table!I27)</f>
        <v>7015.1</v>
      </c>
      <c r="F27" s="26" t="e">
        <f>IFERROR(IF(AND(ISERROR($E28),ISERROR(INDEX(RestempSAF!B$2:B$251,MATCH(RestempSA!$C27,RestempSAF!$A$2:$A$251,0)))),$E27,INDEX(RestempSAF!B$2:B$251,MATCH(RestempSA!$C27,RestempSAF!$A$2:$A$251,0))),NA())</f>
        <v>#N/A</v>
      </c>
      <c r="G27" s="25" t="e">
        <f>IFERROR(IF(AND(ISERROR($E28),ISERROR(INDEX(RestempSAF!C$2:C$251,MATCH(RestempSA!$C27,RestempSAF!$A$2:$A$251,0)))),$E27,INDEX(RestempSAF!C$2:C$251,MATCH(RestempSA!$C27,RestempSAF!$A$2:$A$251,0))),NA())</f>
        <v>#N/A</v>
      </c>
      <c r="H27" s="25" t="e">
        <f>IFERROR(IF(AND(ISERROR($E28),ISERROR(INDEX(RestempSAF!D$2:D$251,MATCH(RestempSA!$C27,RestempSAF!$A$2:$A$251,0)))),$E27,INDEX(RestempSAF!D$2:D$251,MATCH(RestempSA!$C27,RestempSAF!$A$2:$A$251,0))),NA())</f>
        <v>#N/A</v>
      </c>
      <c r="I27" s="25" t="e">
        <f>IFERROR(IF(AND(ISERROR($E28),ISERROR(INDEX(RestempSAF!E$2:E$251,MATCH(RestempSA!$C27,RestempSAF!$A$2:$A$251,0)))),$E27,INDEX(RestempSAF!E$2:E$251,MATCH(RestempSA!$C27,RestempSAF!$A$2:$A$251,0))),NA())</f>
        <v>#N/A</v>
      </c>
      <c r="J27" s="25" t="e">
        <f>IFERROR(IF(AND(ISERROR($E28),ISERROR(INDEX(RestempSAF!F$2:F$251,MATCH(RestempSA!$C27,RestempSAF!$A$2:$A$251,0)))),$E27,INDEX(RestempSAF!F$2:F$251,MATCH(RestempSA!$C27,RestempSAF!$A$2:$A$251,0))),NA())</f>
        <v>#N/A</v>
      </c>
      <c r="K27" s="25"/>
      <c r="W27" s="28">
        <v>2017</v>
      </c>
      <c r="X27" s="25">
        <f t="shared" si="9"/>
        <v>11816.4</v>
      </c>
      <c r="Y27" s="25" t="e">
        <f t="shared" ca="1" si="2"/>
        <v>#N/A</v>
      </c>
      <c r="Z27" s="25" t="e">
        <f t="shared" ca="1" si="3"/>
        <v>#N/A</v>
      </c>
      <c r="AA27" s="25" t="e">
        <f t="shared" ca="1" si="4"/>
        <v>#N/A</v>
      </c>
      <c r="AB27" s="25" t="e">
        <f t="shared" ca="1" si="5"/>
        <v>#N/A</v>
      </c>
      <c r="AC27" s="25" t="e">
        <f t="shared" ca="1" si="6"/>
        <v>#N/A</v>
      </c>
      <c r="AD27" s="25" t="e">
        <f t="shared" ca="1" si="6"/>
        <v>#N/A</v>
      </c>
      <c r="AE27" s="23">
        <v>0</v>
      </c>
      <c r="AF27" s="29"/>
      <c r="AG27" s="33">
        <f t="shared" si="10"/>
        <v>2.0652483739732094E-2</v>
      </c>
      <c r="AH27" s="33" t="e">
        <f t="shared" ca="1" si="10"/>
        <v>#N/A</v>
      </c>
      <c r="AI27" s="33" t="e">
        <f t="shared" ca="1" si="10"/>
        <v>#N/A</v>
      </c>
      <c r="AJ27" s="33" t="e">
        <f t="shared" ca="1" si="10"/>
        <v>#N/A</v>
      </c>
      <c r="AK27" s="33" t="e">
        <f t="shared" ca="1" si="10"/>
        <v>#N/A</v>
      </c>
      <c r="AL27" s="33" t="e">
        <f t="shared" ca="1" si="10"/>
        <v>#N/A</v>
      </c>
    </row>
    <row r="28" spans="1:38" x14ac:dyDescent="0.25">
      <c r="A28" s="23">
        <f t="shared" si="7"/>
        <v>3</v>
      </c>
      <c r="B28" s="23">
        <f t="shared" si="8"/>
        <v>1994</v>
      </c>
      <c r="C28" s="23">
        <v>27</v>
      </c>
      <c r="D28" s="24">
        <v>34394</v>
      </c>
      <c r="E28" s="25">
        <f>IF(ISBLANK(table!I28),NA(),table!I28)</f>
        <v>7036.3</v>
      </c>
      <c r="F28" s="26" t="e">
        <f>IFERROR(IF(AND(ISERROR($E29),ISERROR(INDEX(RestempSAF!B$2:B$251,MATCH(RestempSA!$C28,RestempSAF!$A$2:$A$251,0)))),$E28,INDEX(RestempSAF!B$2:B$251,MATCH(RestempSA!$C28,RestempSAF!$A$2:$A$251,0))),NA())</f>
        <v>#N/A</v>
      </c>
      <c r="G28" s="25" t="e">
        <f>IFERROR(IF(AND(ISERROR($E29),ISERROR(INDEX(RestempSAF!C$2:C$251,MATCH(RestempSA!$C28,RestempSAF!$A$2:$A$251,0)))),$E28,INDEX(RestempSAF!C$2:C$251,MATCH(RestempSA!$C28,RestempSAF!$A$2:$A$251,0))),NA())</f>
        <v>#N/A</v>
      </c>
      <c r="H28" s="25" t="e">
        <f>IFERROR(IF(AND(ISERROR($E29),ISERROR(INDEX(RestempSAF!D$2:D$251,MATCH(RestempSA!$C28,RestempSAF!$A$2:$A$251,0)))),$E28,INDEX(RestempSAF!D$2:D$251,MATCH(RestempSA!$C28,RestempSAF!$A$2:$A$251,0))),NA())</f>
        <v>#N/A</v>
      </c>
      <c r="I28" s="25" t="e">
        <f>IFERROR(IF(AND(ISERROR($E29),ISERROR(INDEX(RestempSAF!E$2:E$251,MATCH(RestempSA!$C28,RestempSAF!$A$2:$A$251,0)))),$E28,INDEX(RestempSAF!E$2:E$251,MATCH(RestempSA!$C28,RestempSAF!$A$2:$A$251,0))),NA())</f>
        <v>#N/A</v>
      </c>
      <c r="J28" s="25" t="e">
        <f>IFERROR(IF(AND(ISERROR($E29),ISERROR(INDEX(RestempSAF!F$2:F$251,MATCH(RestempSA!$C28,RestempSAF!$A$2:$A$251,0)))),$E28,INDEX(RestempSAF!F$2:F$251,MATCH(RestempSA!$C28,RestempSAF!$A$2:$A$251,0))),NA())</f>
        <v>#N/A</v>
      </c>
      <c r="K28" s="25"/>
      <c r="W28" s="28">
        <v>2018</v>
      </c>
      <c r="X28" s="25">
        <f t="shared" si="9"/>
        <v>11968.1</v>
      </c>
      <c r="Y28" s="25" t="e">
        <f t="shared" ca="1" si="2"/>
        <v>#N/A</v>
      </c>
      <c r="Z28" s="25" t="e">
        <f t="shared" ca="1" si="3"/>
        <v>#N/A</v>
      </c>
      <c r="AA28" s="25" t="e">
        <f t="shared" ca="1" si="4"/>
        <v>#N/A</v>
      </c>
      <c r="AB28" s="25" t="e">
        <f t="shared" ca="1" si="5"/>
        <v>#N/A</v>
      </c>
      <c r="AC28" s="25" t="e">
        <f t="shared" ca="1" si="6"/>
        <v>#N/A</v>
      </c>
      <c r="AD28" s="25" t="e">
        <f t="shared" ca="1" si="6"/>
        <v>#N/A</v>
      </c>
      <c r="AE28" s="23">
        <v>0</v>
      </c>
      <c r="AF28" s="29"/>
      <c r="AG28" s="33">
        <f t="shared" si="10"/>
        <v>1.2838089435022572E-2</v>
      </c>
      <c r="AH28" s="33" t="e">
        <f t="shared" ca="1" si="10"/>
        <v>#N/A</v>
      </c>
      <c r="AI28" s="33" t="e">
        <f t="shared" ca="1" si="10"/>
        <v>#N/A</v>
      </c>
      <c r="AJ28" s="33" t="e">
        <f t="shared" ca="1" si="10"/>
        <v>#N/A</v>
      </c>
      <c r="AK28" s="33" t="e">
        <f t="shared" ca="1" si="10"/>
        <v>#N/A</v>
      </c>
      <c r="AL28" s="33" t="e">
        <f t="shared" ca="1" si="10"/>
        <v>#N/A</v>
      </c>
    </row>
    <row r="29" spans="1:38" x14ac:dyDescent="0.25">
      <c r="A29" s="23">
        <f t="shared" si="7"/>
        <v>4</v>
      </c>
      <c r="B29" s="23">
        <f t="shared" si="8"/>
        <v>1994</v>
      </c>
      <c r="C29" s="23">
        <v>28</v>
      </c>
      <c r="D29" s="24">
        <v>34425</v>
      </c>
      <c r="E29" s="25">
        <f>IF(ISBLANK(table!I29),NA(),table!I29)</f>
        <v>7075</v>
      </c>
      <c r="F29" s="26" t="e">
        <f>IFERROR(IF(AND(ISERROR($E30),ISERROR(INDEX(RestempSAF!B$2:B$251,MATCH(RestempSA!$C29,RestempSAF!$A$2:$A$251,0)))),$E29,INDEX(RestempSAF!B$2:B$251,MATCH(RestempSA!$C29,RestempSAF!$A$2:$A$251,0))),NA())</f>
        <v>#N/A</v>
      </c>
      <c r="G29" s="25" t="e">
        <f>IFERROR(IF(AND(ISERROR($E30),ISERROR(INDEX(RestempSAF!C$2:C$251,MATCH(RestempSA!$C29,RestempSAF!$A$2:$A$251,0)))),$E29,INDEX(RestempSAF!C$2:C$251,MATCH(RestempSA!$C29,RestempSAF!$A$2:$A$251,0))),NA())</f>
        <v>#N/A</v>
      </c>
      <c r="H29" s="25" t="e">
        <f>IFERROR(IF(AND(ISERROR($E30),ISERROR(INDEX(RestempSAF!D$2:D$251,MATCH(RestempSA!$C29,RestempSAF!$A$2:$A$251,0)))),$E29,INDEX(RestempSAF!D$2:D$251,MATCH(RestempSA!$C29,RestempSAF!$A$2:$A$251,0))),NA())</f>
        <v>#N/A</v>
      </c>
      <c r="I29" s="25" t="e">
        <f>IFERROR(IF(AND(ISERROR($E30),ISERROR(INDEX(RestempSAF!E$2:E$251,MATCH(RestempSA!$C29,RestempSAF!$A$2:$A$251,0)))),$E29,INDEX(RestempSAF!E$2:E$251,MATCH(RestempSA!$C29,RestempSAF!$A$2:$A$251,0))),NA())</f>
        <v>#N/A</v>
      </c>
      <c r="J29" s="25" t="e">
        <f>IFERROR(IF(AND(ISERROR($E30),ISERROR(INDEX(RestempSAF!F$2:F$251,MATCH(RestempSA!$C29,RestempSAF!$A$2:$A$251,0)))),$E29,INDEX(RestempSAF!F$2:F$251,MATCH(RestempSA!$C29,RestempSAF!$A$2:$A$251,0))),NA())</f>
        <v>#N/A</v>
      </c>
      <c r="K29" s="25"/>
      <c r="W29" s="28">
        <v>2019</v>
      </c>
      <c r="X29" s="25">
        <f t="shared" si="9"/>
        <v>12214.3</v>
      </c>
      <c r="Y29" s="25" t="e">
        <f t="shared" ca="1" si="2"/>
        <v>#N/A</v>
      </c>
      <c r="Z29" s="25" t="e">
        <f t="shared" ca="1" si="3"/>
        <v>#N/A</v>
      </c>
      <c r="AA29" s="25" t="e">
        <f t="shared" ca="1" si="4"/>
        <v>#N/A</v>
      </c>
      <c r="AB29" s="25" t="e">
        <f t="shared" ca="1" si="5"/>
        <v>#N/A</v>
      </c>
      <c r="AC29" s="25" t="e">
        <f t="shared" ca="1" si="6"/>
        <v>#N/A</v>
      </c>
      <c r="AD29" s="25" t="e">
        <f t="shared" ca="1" si="6"/>
        <v>#N/A</v>
      </c>
      <c r="AE29" s="23">
        <v>0</v>
      </c>
      <c r="AF29" s="29"/>
      <c r="AG29" s="33">
        <f t="shared" si="10"/>
        <v>2.0571352177872752E-2</v>
      </c>
      <c r="AH29" s="33" t="e">
        <f t="shared" ca="1" si="10"/>
        <v>#N/A</v>
      </c>
      <c r="AI29" s="33" t="e">
        <f t="shared" ca="1" si="10"/>
        <v>#N/A</v>
      </c>
      <c r="AJ29" s="33" t="e">
        <f t="shared" ca="1" si="10"/>
        <v>#N/A</v>
      </c>
      <c r="AK29" s="33" t="e">
        <f t="shared" ca="1" si="10"/>
        <v>#N/A</v>
      </c>
      <c r="AL29" s="33" t="e">
        <f t="shared" ca="1" si="10"/>
        <v>#N/A</v>
      </c>
    </row>
    <row r="30" spans="1:38" x14ac:dyDescent="0.25">
      <c r="A30" s="23">
        <f t="shared" si="7"/>
        <v>5</v>
      </c>
      <c r="B30" s="23">
        <f t="shared" si="8"/>
        <v>1994</v>
      </c>
      <c r="C30" s="23">
        <v>29</v>
      </c>
      <c r="D30" s="24">
        <v>34455</v>
      </c>
      <c r="E30" s="25">
        <f>IF(ISBLANK(table!I30),NA(),table!I30)</f>
        <v>7080.6</v>
      </c>
      <c r="F30" s="26" t="e">
        <f>IFERROR(IF(AND(ISERROR($E31),ISERROR(INDEX(RestempSAF!B$2:B$251,MATCH(RestempSA!$C30,RestempSAF!$A$2:$A$251,0)))),$E30,INDEX(RestempSAF!B$2:B$251,MATCH(RestempSA!$C30,RestempSAF!$A$2:$A$251,0))),NA())</f>
        <v>#N/A</v>
      </c>
      <c r="G30" s="25" t="e">
        <f>IFERROR(IF(AND(ISERROR($E31),ISERROR(INDEX(RestempSAF!C$2:C$251,MATCH(RestempSA!$C30,RestempSAF!$A$2:$A$251,0)))),$E30,INDEX(RestempSAF!C$2:C$251,MATCH(RestempSA!$C30,RestempSAF!$A$2:$A$251,0))),NA())</f>
        <v>#N/A</v>
      </c>
      <c r="H30" s="25" t="e">
        <f>IFERROR(IF(AND(ISERROR($E31),ISERROR(INDEX(RestempSAF!D$2:D$251,MATCH(RestempSA!$C30,RestempSAF!$A$2:$A$251,0)))),$E30,INDEX(RestempSAF!D$2:D$251,MATCH(RestempSA!$C30,RestempSAF!$A$2:$A$251,0))),NA())</f>
        <v>#N/A</v>
      </c>
      <c r="I30" s="25" t="e">
        <f>IFERROR(IF(AND(ISERROR($E31),ISERROR(INDEX(RestempSAF!E$2:E$251,MATCH(RestempSA!$C30,RestempSAF!$A$2:$A$251,0)))),$E30,INDEX(RestempSAF!E$2:E$251,MATCH(RestempSA!$C30,RestempSAF!$A$2:$A$251,0))),NA())</f>
        <v>#N/A</v>
      </c>
      <c r="J30" s="25" t="e">
        <f>IFERROR(IF(AND(ISERROR($E31),ISERROR(INDEX(RestempSAF!F$2:F$251,MATCH(RestempSA!$C30,RestempSAF!$A$2:$A$251,0)))),$E30,INDEX(RestempSAF!F$2:F$251,MATCH(RestempSA!$C30,RestempSAF!$A$2:$A$251,0))),NA())</f>
        <v>#N/A</v>
      </c>
      <c r="K30" s="25"/>
      <c r="W30" s="28">
        <v>2020</v>
      </c>
      <c r="X30" s="25">
        <f t="shared" si="9"/>
        <v>9731.7000000000007</v>
      </c>
      <c r="Y30" s="25" t="e">
        <f t="shared" ca="1" si="2"/>
        <v>#N/A</v>
      </c>
      <c r="Z30" s="25" t="e">
        <f t="shared" ca="1" si="3"/>
        <v>#N/A</v>
      </c>
      <c r="AA30" s="25" t="e">
        <f t="shared" ca="1" si="4"/>
        <v>#N/A</v>
      </c>
      <c r="AB30" s="25" t="e">
        <f t="shared" ca="1" si="5"/>
        <v>#N/A</v>
      </c>
      <c r="AC30" s="25" t="e">
        <f t="shared" ca="1" si="6"/>
        <v>#N/A</v>
      </c>
      <c r="AD30" s="25" t="e">
        <f t="shared" ca="1" si="6"/>
        <v>#N/A</v>
      </c>
      <c r="AE30" s="23">
        <v>1</v>
      </c>
      <c r="AF30" s="29"/>
      <c r="AG30" s="33">
        <f t="shared" si="10"/>
        <v>-0.20325356344612452</v>
      </c>
      <c r="AH30" s="33" t="e">
        <f t="shared" ca="1" si="10"/>
        <v>#N/A</v>
      </c>
      <c r="AI30" s="33" t="e">
        <f t="shared" ca="1" si="10"/>
        <v>#N/A</v>
      </c>
      <c r="AJ30" s="33" t="e">
        <f t="shared" ca="1" si="10"/>
        <v>#N/A</v>
      </c>
      <c r="AK30" s="33" t="e">
        <f t="shared" ca="1" si="10"/>
        <v>#N/A</v>
      </c>
      <c r="AL30" s="33" t="e">
        <f t="shared" ca="1" si="10"/>
        <v>#N/A</v>
      </c>
    </row>
    <row r="31" spans="1:38" x14ac:dyDescent="0.25">
      <c r="A31" s="23">
        <f t="shared" si="7"/>
        <v>6</v>
      </c>
      <c r="B31" s="23">
        <f t="shared" si="8"/>
        <v>1994</v>
      </c>
      <c r="C31" s="23">
        <v>30</v>
      </c>
      <c r="D31" s="24">
        <v>34486</v>
      </c>
      <c r="E31" s="25">
        <f>IF(ISBLANK(table!I31),NA(),table!I31)</f>
        <v>7090.1</v>
      </c>
      <c r="F31" s="26" t="e">
        <f>IFERROR(IF(AND(ISERROR($E32),ISERROR(INDEX(RestempSAF!B$2:B$251,MATCH(RestempSA!$C31,RestempSAF!$A$2:$A$251,0)))),$E31,INDEX(RestempSAF!B$2:B$251,MATCH(RestempSA!$C31,RestempSAF!$A$2:$A$251,0))),NA())</f>
        <v>#N/A</v>
      </c>
      <c r="G31" s="25" t="e">
        <f>IFERROR(IF(AND(ISERROR($E32),ISERROR(INDEX(RestempSAF!C$2:C$251,MATCH(RestempSA!$C31,RestempSAF!$A$2:$A$251,0)))),$E31,INDEX(RestempSAF!C$2:C$251,MATCH(RestempSA!$C31,RestempSAF!$A$2:$A$251,0))),NA())</f>
        <v>#N/A</v>
      </c>
      <c r="H31" s="25" t="e">
        <f>IFERROR(IF(AND(ISERROR($E32),ISERROR(INDEX(RestempSAF!D$2:D$251,MATCH(RestempSA!$C31,RestempSAF!$A$2:$A$251,0)))),$E31,INDEX(RestempSAF!D$2:D$251,MATCH(RestempSA!$C31,RestempSAF!$A$2:$A$251,0))),NA())</f>
        <v>#N/A</v>
      </c>
      <c r="I31" s="25" t="e">
        <f>IFERROR(IF(AND(ISERROR($E32),ISERROR(INDEX(RestempSAF!E$2:E$251,MATCH(RestempSA!$C31,RestempSAF!$A$2:$A$251,0)))),$E31,INDEX(RestempSAF!E$2:E$251,MATCH(RestempSA!$C31,RestempSAF!$A$2:$A$251,0))),NA())</f>
        <v>#N/A</v>
      </c>
      <c r="J31" s="25" t="e">
        <f>IFERROR(IF(AND(ISERROR($E32),ISERROR(INDEX(RestempSAF!F$2:F$251,MATCH(RestempSA!$C31,RestempSAF!$A$2:$A$251,0)))),$E31,INDEX(RestempSAF!F$2:F$251,MATCH(RestempSA!$C31,RestempSAF!$A$2:$A$251,0))),NA())</f>
        <v>#N/A</v>
      </c>
      <c r="K31" s="25"/>
      <c r="W31" s="28">
        <v>2021</v>
      </c>
      <c r="X31" s="25">
        <f t="shared" si="9"/>
        <v>11369.8</v>
      </c>
      <c r="Y31" s="25" t="e">
        <f ca="1">IF($W31&lt;YEAR(TODAY())-1,NA(),IF($W31=YEAR(TODAY())-1,$X31,IF(SUMIFS(F$2:F$373,$B$2:$B$373,$W31,$A$2:$A$373,"12",F$2:F$373,"&lt;&gt;#N/A")=0,NA(),SUMIFS(F$2:F$373,$B$2:$B$373,$W31,$A$2:$A$373,"12",F$2:F$373,"&lt;&gt;#N/A")+SUMIFS($E$2:$E$373,$B$2:$B$373,$W31,$A$2:$A$373,"12",$E$2:$E$373,"&lt;&gt;#N/A"))))</f>
        <v>#N/A</v>
      </c>
      <c r="Z31" s="25" t="e">
        <f t="shared" ca="1" si="3"/>
        <v>#N/A</v>
      </c>
      <c r="AA31" s="25" t="e">
        <f t="shared" ca="1" si="4"/>
        <v>#N/A</v>
      </c>
      <c r="AB31" s="25" t="e">
        <f t="shared" ca="1" si="5"/>
        <v>#N/A</v>
      </c>
      <c r="AC31" s="25" t="e">
        <f t="shared" ca="1" si="6"/>
        <v>#N/A</v>
      </c>
      <c r="AD31" s="25" t="e">
        <f t="shared" ca="1" si="6"/>
        <v>#N/A</v>
      </c>
      <c r="AE31" s="23">
        <v>1</v>
      </c>
      <c r="AF31" s="29"/>
      <c r="AG31" s="33">
        <f t="shared" si="10"/>
        <v>0.16832619172395352</v>
      </c>
      <c r="AH31" s="33" t="e">
        <f ca="1">(Y31-$X30)/$X30</f>
        <v>#N/A</v>
      </c>
      <c r="AI31" s="33" t="e">
        <f t="shared" ca="1" si="10"/>
        <v>#N/A</v>
      </c>
      <c r="AJ31" s="33" t="e">
        <f t="shared" ca="1" si="10"/>
        <v>#N/A</v>
      </c>
      <c r="AK31" s="33" t="e">
        <f t="shared" ca="1" si="10"/>
        <v>#N/A</v>
      </c>
      <c r="AL31" s="33" t="e">
        <f t="shared" ca="1" si="10"/>
        <v>#N/A</v>
      </c>
    </row>
    <row r="32" spans="1:38" x14ac:dyDescent="0.25">
      <c r="A32" s="23">
        <f t="shared" si="7"/>
        <v>7</v>
      </c>
      <c r="B32" s="23">
        <f t="shared" si="8"/>
        <v>1994</v>
      </c>
      <c r="C32" s="23">
        <v>31</v>
      </c>
      <c r="D32" s="24">
        <v>34516</v>
      </c>
      <c r="E32" s="25">
        <f>IF(ISBLANK(table!I32),NA(),table!I32)</f>
        <v>7113.6</v>
      </c>
      <c r="F32" s="26" t="e">
        <f>IFERROR(IF(AND(ISERROR($E33),ISERROR(INDEX(RestempSAF!B$2:B$251,MATCH(RestempSA!$C32,RestempSAF!$A$2:$A$251,0)))),$E32,INDEX(RestempSAF!B$2:B$251,MATCH(RestempSA!$C32,RestempSAF!$A$2:$A$251,0))),NA())</f>
        <v>#N/A</v>
      </c>
      <c r="G32" s="25" t="e">
        <f>IFERROR(IF(AND(ISERROR($E33),ISERROR(INDEX(RestempSAF!C$2:C$251,MATCH(RestempSA!$C32,RestempSAF!$A$2:$A$251,0)))),$E32,INDEX(RestempSAF!C$2:C$251,MATCH(RestempSA!$C32,RestempSAF!$A$2:$A$251,0))),NA())</f>
        <v>#N/A</v>
      </c>
      <c r="H32" s="25" t="e">
        <f>IFERROR(IF(AND(ISERROR($E33),ISERROR(INDEX(RestempSAF!D$2:D$251,MATCH(RestempSA!$C32,RestempSAF!$A$2:$A$251,0)))),$E32,INDEX(RestempSAF!D$2:D$251,MATCH(RestempSA!$C32,RestempSAF!$A$2:$A$251,0))),NA())</f>
        <v>#N/A</v>
      </c>
      <c r="I32" s="25" t="e">
        <f>IFERROR(IF(AND(ISERROR($E33),ISERROR(INDEX(RestempSAF!E$2:E$251,MATCH(RestempSA!$C32,RestempSAF!$A$2:$A$251,0)))),$E32,INDEX(RestempSAF!E$2:E$251,MATCH(RestempSA!$C32,RestempSAF!$A$2:$A$251,0))),NA())</f>
        <v>#N/A</v>
      </c>
      <c r="J32" s="25" t="e">
        <f>IFERROR(IF(AND(ISERROR($E33),ISERROR(INDEX(RestempSAF!F$2:F$251,MATCH(RestempSA!$C32,RestempSAF!$A$2:$A$251,0)))),$E32,INDEX(RestempSAF!F$2:F$251,MATCH(RestempSA!$C32,RestempSAF!$A$2:$A$251,0))),NA())</f>
        <v>#N/A</v>
      </c>
      <c r="K32" s="25"/>
      <c r="W32" s="28">
        <v>2022</v>
      </c>
      <c r="X32" s="25">
        <f t="shared" si="9"/>
        <v>12071.9</v>
      </c>
      <c r="Y32" s="25">
        <f t="shared" ref="Y32" ca="1" si="11">IF($W32&lt;YEAR(TODAY())-1,NA(),IF($W32=YEAR(TODAY())-1,$X32,IF(SUMIFS(F$2:F$373,$B$2:$B$373,$W32,$A$2:$A$373,"12",F$2:F$373,"&lt;&gt;#N/A")=0,NA(),SUMIFS(F$2:F$373,$B$2:$B$373,$W32,$A$2:$A$373,"12",F$2:F$373,"&lt;&gt;#N/A")+SUMIFS($E$2:$E$373,$B$2:$B$373,$W32,$A$2:$A$373,"12",$E$2:$E$373,"&lt;&gt;#N/A"))))</f>
        <v>12071.9</v>
      </c>
      <c r="Z32" s="25">
        <f t="shared" ca="1" si="3"/>
        <v>12071.9</v>
      </c>
      <c r="AA32" s="25">
        <f t="shared" ca="1" si="4"/>
        <v>12071.9</v>
      </c>
      <c r="AB32" s="25">
        <f t="shared" ca="1" si="5"/>
        <v>12071.9</v>
      </c>
      <c r="AC32" s="25">
        <f t="shared" ca="1" si="6"/>
        <v>12071.9</v>
      </c>
      <c r="AD32" s="25">
        <f t="shared" ca="1" si="6"/>
        <v>12071.9</v>
      </c>
      <c r="AE32" s="23">
        <v>0</v>
      </c>
      <c r="AF32" s="29"/>
      <c r="AG32" s="33">
        <f t="shared" si="10"/>
        <v>6.1751306091575968E-2</v>
      </c>
      <c r="AH32" s="33">
        <f t="shared" ca="1" si="10"/>
        <v>6.1751306091575968E-2</v>
      </c>
      <c r="AI32" s="33">
        <f t="shared" ca="1" si="10"/>
        <v>6.1751306091575968E-2</v>
      </c>
      <c r="AJ32" s="33">
        <f t="shared" ca="1" si="10"/>
        <v>6.1751306091575968E-2</v>
      </c>
      <c r="AK32" s="33">
        <f t="shared" ca="1" si="10"/>
        <v>6.1751306091575968E-2</v>
      </c>
      <c r="AL32" s="33">
        <f t="shared" ca="1" si="10"/>
        <v>6.1751306091575968E-2</v>
      </c>
    </row>
    <row r="33" spans="1:38" x14ac:dyDescent="0.25">
      <c r="A33" s="23">
        <f t="shared" si="7"/>
        <v>8</v>
      </c>
      <c r="B33" s="23">
        <f t="shared" si="8"/>
        <v>1994</v>
      </c>
      <c r="C33" s="23">
        <v>32</v>
      </c>
      <c r="D33" s="24">
        <v>34547</v>
      </c>
      <c r="E33" s="25">
        <f>IF(ISBLANK(table!I33),NA(),table!I33)</f>
        <v>7130.2</v>
      </c>
      <c r="F33" s="26" t="e">
        <f>IFERROR(IF(AND(ISERROR($E34),ISERROR(INDEX(RestempSAF!B$2:B$251,MATCH(RestempSA!$C33,RestempSAF!$A$2:$A$251,0)))),$E33,INDEX(RestempSAF!B$2:B$251,MATCH(RestempSA!$C33,RestempSAF!$A$2:$A$251,0))),NA())</f>
        <v>#N/A</v>
      </c>
      <c r="G33" s="25" t="e">
        <f>IFERROR(IF(AND(ISERROR($E34),ISERROR(INDEX(RestempSAF!C$2:C$251,MATCH(RestempSA!$C33,RestempSAF!$A$2:$A$251,0)))),$E33,INDEX(RestempSAF!C$2:C$251,MATCH(RestempSA!$C33,RestempSAF!$A$2:$A$251,0))),NA())</f>
        <v>#N/A</v>
      </c>
      <c r="H33" s="25" t="e">
        <f>IFERROR(IF(AND(ISERROR($E34),ISERROR(INDEX(RestempSAF!D$2:D$251,MATCH(RestempSA!$C33,RestempSAF!$A$2:$A$251,0)))),$E33,INDEX(RestempSAF!D$2:D$251,MATCH(RestempSA!$C33,RestempSAF!$A$2:$A$251,0))),NA())</f>
        <v>#N/A</v>
      </c>
      <c r="I33" s="25" t="e">
        <f>IFERROR(IF(AND(ISERROR($E34),ISERROR(INDEX(RestempSAF!E$2:E$251,MATCH(RestempSA!$C33,RestempSAF!$A$2:$A$251,0)))),$E33,INDEX(RestempSAF!E$2:E$251,MATCH(RestempSA!$C33,RestempSAF!$A$2:$A$251,0))),NA())</f>
        <v>#N/A</v>
      </c>
      <c r="J33" s="25" t="e">
        <f>IFERROR(IF(AND(ISERROR($E34),ISERROR(INDEX(RestempSAF!F$2:F$251,MATCH(RestempSA!$C33,RestempSAF!$A$2:$A$251,0)))),$E33,INDEX(RestempSAF!F$2:F$251,MATCH(RestempSA!$C33,RestempSAF!$A$2:$A$251,0))),NA())</f>
        <v>#N/A</v>
      </c>
      <c r="K33" s="25"/>
      <c r="W33" s="28"/>
      <c r="X33" s="34"/>
      <c r="Y33" s="34"/>
      <c r="Z33" s="34"/>
      <c r="AA33" s="34"/>
      <c r="AB33" s="34"/>
      <c r="AC33" s="34"/>
      <c r="AD33" s="34"/>
      <c r="AE33" s="34"/>
      <c r="AF33" s="35"/>
      <c r="AG33" s="34"/>
      <c r="AH33" s="34"/>
      <c r="AI33" s="34"/>
      <c r="AJ33" s="34"/>
      <c r="AK33" s="34"/>
      <c r="AL33" s="34"/>
    </row>
    <row r="34" spans="1:38" x14ac:dyDescent="0.25">
      <c r="A34" s="23">
        <f t="shared" si="7"/>
        <v>9</v>
      </c>
      <c r="B34" s="23">
        <f t="shared" si="8"/>
        <v>1994</v>
      </c>
      <c r="C34" s="23">
        <v>33</v>
      </c>
      <c r="D34" s="24">
        <v>34578</v>
      </c>
      <c r="E34" s="25">
        <f>IF(ISBLANK(table!I34),NA(),table!I34)</f>
        <v>7147.3</v>
      </c>
      <c r="F34" s="26" t="e">
        <f>IFERROR(IF(AND(ISERROR($E35),ISERROR(INDEX(RestempSAF!B$2:B$251,MATCH(RestempSA!$C34,RestempSAF!$A$2:$A$251,0)))),$E34,INDEX(RestempSAF!B$2:B$251,MATCH(RestempSA!$C34,RestempSAF!$A$2:$A$251,0))),NA())</f>
        <v>#N/A</v>
      </c>
      <c r="G34" s="25" t="e">
        <f>IFERROR(IF(AND(ISERROR($E35),ISERROR(INDEX(RestempSAF!C$2:C$251,MATCH(RestempSA!$C34,RestempSAF!$A$2:$A$251,0)))),$E34,INDEX(RestempSAF!C$2:C$251,MATCH(RestempSA!$C34,RestempSAF!$A$2:$A$251,0))),NA())</f>
        <v>#N/A</v>
      </c>
      <c r="H34" s="25" t="e">
        <f>IFERROR(IF(AND(ISERROR($E35),ISERROR(INDEX(RestempSAF!D$2:D$251,MATCH(RestempSA!$C34,RestempSAF!$A$2:$A$251,0)))),$E34,INDEX(RestempSAF!D$2:D$251,MATCH(RestempSA!$C34,RestempSAF!$A$2:$A$251,0))),NA())</f>
        <v>#N/A</v>
      </c>
      <c r="I34" s="25" t="e">
        <f>IFERROR(IF(AND(ISERROR($E35),ISERROR(INDEX(RestempSAF!E$2:E$251,MATCH(RestempSA!$C34,RestempSAF!$A$2:$A$251,0)))),$E34,INDEX(RestempSAF!E$2:E$251,MATCH(RestempSA!$C34,RestempSAF!$A$2:$A$251,0))),NA())</f>
        <v>#N/A</v>
      </c>
      <c r="J34" s="25" t="e">
        <f>IFERROR(IF(AND(ISERROR($E35),ISERROR(INDEX(RestempSAF!F$2:F$251,MATCH(RestempSA!$C34,RestempSAF!$A$2:$A$251,0)))),$E34,INDEX(RestempSAF!F$2:F$251,MATCH(RestempSA!$C34,RestempSAF!$A$2:$A$251,0))),NA())</f>
        <v>#N/A</v>
      </c>
      <c r="K34" s="25"/>
      <c r="W34" s="28"/>
      <c r="X34" s="34"/>
      <c r="Y34" s="34"/>
      <c r="Z34" s="34"/>
      <c r="AA34" s="34"/>
      <c r="AB34" s="34"/>
      <c r="AC34" s="34"/>
      <c r="AD34" s="34"/>
      <c r="AE34" s="34"/>
      <c r="AF34" s="35"/>
      <c r="AG34" s="34"/>
      <c r="AH34" s="34"/>
      <c r="AI34" s="34"/>
      <c r="AJ34" s="34"/>
      <c r="AK34" s="34"/>
      <c r="AL34" s="34"/>
    </row>
    <row r="35" spans="1:38" x14ac:dyDescent="0.25">
      <c r="A35" s="23">
        <f t="shared" si="7"/>
        <v>10</v>
      </c>
      <c r="B35" s="23">
        <f t="shared" si="8"/>
        <v>1994</v>
      </c>
      <c r="C35" s="23">
        <v>34</v>
      </c>
      <c r="D35" s="24">
        <v>34608</v>
      </c>
      <c r="E35" s="25">
        <f>IF(ISBLANK(table!I35),NA(),table!I35)</f>
        <v>7168.1</v>
      </c>
      <c r="F35" s="26" t="e">
        <f>IFERROR(IF(AND(ISERROR($E36),ISERROR(INDEX(RestempSAF!B$2:B$251,MATCH(RestempSA!$C35,RestempSAF!$A$2:$A$251,0)))),$E35,INDEX(RestempSAF!B$2:B$251,MATCH(RestempSA!$C35,RestempSAF!$A$2:$A$251,0))),NA())</f>
        <v>#N/A</v>
      </c>
      <c r="G35" s="25" t="e">
        <f>IFERROR(IF(AND(ISERROR($E36),ISERROR(INDEX(RestempSAF!C$2:C$251,MATCH(RestempSA!$C35,RestempSAF!$A$2:$A$251,0)))),$E35,INDEX(RestempSAF!C$2:C$251,MATCH(RestempSA!$C35,RestempSAF!$A$2:$A$251,0))),NA())</f>
        <v>#N/A</v>
      </c>
      <c r="H35" s="25" t="e">
        <f>IFERROR(IF(AND(ISERROR($E36),ISERROR(INDEX(RestempSAF!D$2:D$251,MATCH(RestempSA!$C35,RestempSAF!$A$2:$A$251,0)))),$E35,INDEX(RestempSAF!D$2:D$251,MATCH(RestempSA!$C35,RestempSAF!$A$2:$A$251,0))),NA())</f>
        <v>#N/A</v>
      </c>
      <c r="I35" s="25" t="e">
        <f>IFERROR(IF(AND(ISERROR($E36),ISERROR(INDEX(RestempSAF!E$2:E$251,MATCH(RestempSA!$C35,RestempSAF!$A$2:$A$251,0)))),$E35,INDEX(RestempSAF!E$2:E$251,MATCH(RestempSA!$C35,RestempSAF!$A$2:$A$251,0))),NA())</f>
        <v>#N/A</v>
      </c>
      <c r="J35" s="25" t="e">
        <f>IFERROR(IF(AND(ISERROR($E36),ISERROR(INDEX(RestempSAF!F$2:F$251,MATCH(RestempSA!$C35,RestempSAF!$A$2:$A$251,0)))),$E35,INDEX(RestempSAF!F$2:F$251,MATCH(RestempSA!$C35,RestempSAF!$A$2:$A$251,0))),NA())</f>
        <v>#N/A</v>
      </c>
      <c r="K35" s="25"/>
      <c r="W35" s="28"/>
      <c r="X35" s="34"/>
      <c r="Y35" s="34"/>
      <c r="Z35" s="34"/>
      <c r="AA35" s="34"/>
      <c r="AB35" s="34"/>
      <c r="AC35" s="34"/>
      <c r="AD35" s="34"/>
      <c r="AE35" s="34"/>
      <c r="AF35" s="35"/>
      <c r="AG35" s="34"/>
      <c r="AH35" s="34"/>
      <c r="AI35" s="34"/>
      <c r="AJ35" s="34"/>
      <c r="AK35" s="34"/>
      <c r="AL35" s="34"/>
    </row>
    <row r="36" spans="1:38" x14ac:dyDescent="0.25">
      <c r="A36" s="23">
        <f t="shared" si="7"/>
        <v>11</v>
      </c>
      <c r="B36" s="23">
        <f t="shared" si="8"/>
        <v>1994</v>
      </c>
      <c r="C36" s="23">
        <v>35</v>
      </c>
      <c r="D36" s="24">
        <v>34639</v>
      </c>
      <c r="E36" s="25">
        <f>IF(ISBLANK(table!I36),NA(),table!I36)</f>
        <v>7197.7</v>
      </c>
      <c r="F36" s="26" t="e">
        <f>IFERROR(IF(AND(ISERROR($E37),ISERROR(INDEX(RestempSAF!B$2:B$251,MATCH(RestempSA!$C36,RestempSAF!$A$2:$A$251,0)))),$E36,INDEX(RestempSAF!B$2:B$251,MATCH(RestempSA!$C36,RestempSAF!$A$2:$A$251,0))),NA())</f>
        <v>#N/A</v>
      </c>
      <c r="G36" s="25" t="e">
        <f>IFERROR(IF(AND(ISERROR($E37),ISERROR(INDEX(RestempSAF!C$2:C$251,MATCH(RestempSA!$C36,RestempSAF!$A$2:$A$251,0)))),$E36,INDEX(RestempSAF!C$2:C$251,MATCH(RestempSA!$C36,RestempSAF!$A$2:$A$251,0))),NA())</f>
        <v>#N/A</v>
      </c>
      <c r="H36" s="25" t="e">
        <f>IFERROR(IF(AND(ISERROR($E37),ISERROR(INDEX(RestempSAF!D$2:D$251,MATCH(RestempSA!$C36,RestempSAF!$A$2:$A$251,0)))),$E36,INDEX(RestempSAF!D$2:D$251,MATCH(RestempSA!$C36,RestempSAF!$A$2:$A$251,0))),NA())</f>
        <v>#N/A</v>
      </c>
      <c r="I36" s="25" t="e">
        <f>IFERROR(IF(AND(ISERROR($E37),ISERROR(INDEX(RestempSAF!E$2:E$251,MATCH(RestempSA!$C36,RestempSAF!$A$2:$A$251,0)))),$E36,INDEX(RestempSAF!E$2:E$251,MATCH(RestempSA!$C36,RestempSAF!$A$2:$A$251,0))),NA())</f>
        <v>#N/A</v>
      </c>
      <c r="J36" s="25" t="e">
        <f>IFERROR(IF(AND(ISERROR($E37),ISERROR(INDEX(RestempSAF!F$2:F$251,MATCH(RestempSA!$C36,RestempSAF!$A$2:$A$251,0)))),$E36,INDEX(RestempSAF!F$2:F$251,MATCH(RestempSA!$C36,RestempSAF!$A$2:$A$251,0))),NA())</f>
        <v>#N/A</v>
      </c>
      <c r="K36" s="25"/>
      <c r="W36" s="28"/>
      <c r="X36" s="34"/>
      <c r="Y36" s="34"/>
      <c r="Z36" s="34"/>
      <c r="AA36" s="34"/>
      <c r="AB36" s="34"/>
      <c r="AC36" s="34"/>
      <c r="AD36" s="34"/>
      <c r="AE36" s="34"/>
      <c r="AF36" s="35"/>
      <c r="AG36" s="34"/>
      <c r="AH36" s="34"/>
      <c r="AI36" s="34"/>
      <c r="AJ36" s="34"/>
      <c r="AK36" s="34"/>
      <c r="AL36" s="34"/>
    </row>
    <row r="37" spans="1:38" x14ac:dyDescent="0.25">
      <c r="A37" s="23">
        <f t="shared" si="7"/>
        <v>12</v>
      </c>
      <c r="B37" s="23">
        <f t="shared" si="8"/>
        <v>1994</v>
      </c>
      <c r="C37" s="23">
        <v>36</v>
      </c>
      <c r="D37" s="24">
        <v>34669</v>
      </c>
      <c r="E37" s="25">
        <f>IF(ISBLANK(table!I37),NA(),table!I37)</f>
        <v>7227.8</v>
      </c>
      <c r="F37" s="26" t="e">
        <f>IFERROR(IF(AND(ISERROR($E38),ISERROR(INDEX(RestempSAF!B$2:B$251,MATCH(RestempSA!$C37,RestempSAF!$A$2:$A$251,0)))),$E37,INDEX(RestempSAF!B$2:B$251,MATCH(RestempSA!$C37,RestempSAF!$A$2:$A$251,0))),NA())</f>
        <v>#N/A</v>
      </c>
      <c r="G37" s="25" t="e">
        <f>IFERROR(IF(AND(ISERROR($E38),ISERROR(INDEX(RestempSAF!C$2:C$251,MATCH(RestempSA!$C37,RestempSAF!$A$2:$A$251,0)))),$E37,INDEX(RestempSAF!C$2:C$251,MATCH(RestempSA!$C37,RestempSAF!$A$2:$A$251,0))),NA())</f>
        <v>#N/A</v>
      </c>
      <c r="H37" s="25" t="e">
        <f>IFERROR(IF(AND(ISERROR($E38),ISERROR(INDEX(RestempSAF!D$2:D$251,MATCH(RestempSA!$C37,RestempSAF!$A$2:$A$251,0)))),$E37,INDEX(RestempSAF!D$2:D$251,MATCH(RestempSA!$C37,RestempSAF!$A$2:$A$251,0))),NA())</f>
        <v>#N/A</v>
      </c>
      <c r="I37" s="25" t="e">
        <f>IFERROR(IF(AND(ISERROR($E38),ISERROR(INDEX(RestempSAF!E$2:E$251,MATCH(RestempSA!$C37,RestempSAF!$A$2:$A$251,0)))),$E37,INDEX(RestempSAF!E$2:E$251,MATCH(RestempSA!$C37,RestempSAF!$A$2:$A$251,0))),NA())</f>
        <v>#N/A</v>
      </c>
      <c r="J37" s="25" t="e">
        <f>IFERROR(IF(AND(ISERROR($E38),ISERROR(INDEX(RestempSAF!F$2:F$251,MATCH(RestempSA!$C37,RestempSAF!$A$2:$A$251,0)))),$E37,INDEX(RestempSAF!F$2:F$251,MATCH(RestempSA!$C37,RestempSAF!$A$2:$A$251,0))),NA())</f>
        <v>#N/A</v>
      </c>
      <c r="K37" s="25"/>
      <c r="W37" s="28"/>
      <c r="X37" s="34"/>
      <c r="Y37" s="34"/>
      <c r="Z37" s="34"/>
      <c r="AA37" s="34"/>
      <c r="AB37" s="34"/>
      <c r="AC37" s="34"/>
      <c r="AD37" s="34"/>
      <c r="AE37" s="34"/>
      <c r="AF37" s="35"/>
      <c r="AG37" s="34"/>
      <c r="AH37" s="34"/>
      <c r="AI37" s="34"/>
      <c r="AJ37" s="34"/>
      <c r="AK37" s="34"/>
      <c r="AL37" s="34"/>
    </row>
    <row r="38" spans="1:38" x14ac:dyDescent="0.25">
      <c r="A38" s="23">
        <f t="shared" si="7"/>
        <v>1</v>
      </c>
      <c r="B38" s="23">
        <f t="shared" si="8"/>
        <v>1995</v>
      </c>
      <c r="C38" s="23">
        <v>37</v>
      </c>
      <c r="D38" s="24">
        <v>34700</v>
      </c>
      <c r="E38" s="25">
        <f>IF(ISBLANK(table!I38),NA(),table!I38)</f>
        <v>7293</v>
      </c>
      <c r="F38" s="26" t="e">
        <f>IFERROR(IF(AND(ISERROR($E39),ISERROR(INDEX(RestempSAF!B$2:B$251,MATCH(RestempSA!$C38,RestempSAF!$A$2:$A$251,0)))),$E38,INDEX(RestempSAF!B$2:B$251,MATCH(RestempSA!$C38,RestempSAF!$A$2:$A$251,0))),NA())</f>
        <v>#N/A</v>
      </c>
      <c r="G38" s="25" t="e">
        <f>IFERROR(IF(AND(ISERROR($E39),ISERROR(INDEX(RestempSAF!C$2:C$251,MATCH(RestempSA!$C38,RestempSAF!$A$2:$A$251,0)))),$E38,INDEX(RestempSAF!C$2:C$251,MATCH(RestempSA!$C38,RestempSAF!$A$2:$A$251,0))),NA())</f>
        <v>#N/A</v>
      </c>
      <c r="H38" s="25" t="e">
        <f>IFERROR(IF(AND(ISERROR($E39),ISERROR(INDEX(RestempSAF!D$2:D$251,MATCH(RestempSA!$C38,RestempSAF!$A$2:$A$251,0)))),$E38,INDEX(RestempSAF!D$2:D$251,MATCH(RestempSA!$C38,RestempSAF!$A$2:$A$251,0))),NA())</f>
        <v>#N/A</v>
      </c>
      <c r="I38" s="25" t="e">
        <f>IFERROR(IF(AND(ISERROR($E39),ISERROR(INDEX(RestempSAF!E$2:E$251,MATCH(RestempSA!$C38,RestempSAF!$A$2:$A$251,0)))),$E38,INDEX(RestempSAF!E$2:E$251,MATCH(RestempSA!$C38,RestempSAF!$A$2:$A$251,0))),NA())</f>
        <v>#N/A</v>
      </c>
      <c r="J38" s="25" t="e">
        <f>IFERROR(IF(AND(ISERROR($E39),ISERROR(INDEX(RestempSAF!F$2:F$251,MATCH(RestempSA!$C38,RestempSAF!$A$2:$A$251,0)))),$E38,INDEX(RestempSAF!F$2:F$251,MATCH(RestempSA!$C38,RestempSAF!$A$2:$A$251,0))),NA())</f>
        <v>#N/A</v>
      </c>
      <c r="K38" s="25"/>
      <c r="W38" s="28"/>
      <c r="X38" s="34"/>
      <c r="Y38" s="34"/>
      <c r="Z38" s="34"/>
      <c r="AA38" s="34"/>
      <c r="AB38" s="34"/>
      <c r="AC38" s="34"/>
      <c r="AD38" s="34"/>
      <c r="AE38" s="34"/>
      <c r="AF38" s="35"/>
      <c r="AG38" s="34"/>
      <c r="AH38" s="34"/>
      <c r="AI38" s="34"/>
      <c r="AJ38" s="34"/>
      <c r="AK38" s="34"/>
      <c r="AL38" s="34"/>
    </row>
    <row r="39" spans="1:38" x14ac:dyDescent="0.25">
      <c r="A39" s="23">
        <f t="shared" si="7"/>
        <v>2</v>
      </c>
      <c r="B39" s="23">
        <f t="shared" si="8"/>
        <v>1995</v>
      </c>
      <c r="C39" s="23">
        <v>38</v>
      </c>
      <c r="D39" s="24">
        <v>34731</v>
      </c>
      <c r="E39" s="25">
        <f>IF(ISBLANK(table!I39),NA(),table!I39)</f>
        <v>7303.9</v>
      </c>
      <c r="F39" s="26" t="e">
        <f>IFERROR(IF(AND(ISERROR($E40),ISERROR(INDEX(RestempSAF!B$2:B$251,MATCH(RestempSA!$C39,RestempSAF!$A$2:$A$251,0)))),$E39,INDEX(RestempSAF!B$2:B$251,MATCH(RestempSA!$C39,RestempSAF!$A$2:$A$251,0))),NA())</f>
        <v>#N/A</v>
      </c>
      <c r="G39" s="25" t="e">
        <f>IFERROR(IF(AND(ISERROR($E40),ISERROR(INDEX(RestempSAF!C$2:C$251,MATCH(RestempSA!$C39,RestempSAF!$A$2:$A$251,0)))),$E39,INDEX(RestempSAF!C$2:C$251,MATCH(RestempSA!$C39,RestempSAF!$A$2:$A$251,0))),NA())</f>
        <v>#N/A</v>
      </c>
      <c r="H39" s="25" t="e">
        <f>IFERROR(IF(AND(ISERROR($E40),ISERROR(INDEX(RestempSAF!D$2:D$251,MATCH(RestempSA!$C39,RestempSAF!$A$2:$A$251,0)))),$E39,INDEX(RestempSAF!D$2:D$251,MATCH(RestempSA!$C39,RestempSAF!$A$2:$A$251,0))),NA())</f>
        <v>#N/A</v>
      </c>
      <c r="I39" s="25" t="e">
        <f>IFERROR(IF(AND(ISERROR($E40),ISERROR(INDEX(RestempSAF!E$2:E$251,MATCH(RestempSA!$C39,RestempSAF!$A$2:$A$251,0)))),$E39,INDEX(RestempSAF!E$2:E$251,MATCH(RestempSA!$C39,RestempSAF!$A$2:$A$251,0))),NA())</f>
        <v>#N/A</v>
      </c>
      <c r="J39" s="25" t="e">
        <f>IFERROR(IF(AND(ISERROR($E40),ISERROR(INDEX(RestempSAF!F$2:F$251,MATCH(RestempSA!$C39,RestempSAF!$A$2:$A$251,0)))),$E39,INDEX(RestempSAF!F$2:F$251,MATCH(RestempSA!$C39,RestempSAF!$A$2:$A$251,0))),NA())</f>
        <v>#N/A</v>
      </c>
      <c r="K39" s="25"/>
      <c r="W39" s="28"/>
      <c r="X39" s="34"/>
      <c r="Y39" s="34"/>
      <c r="Z39" s="34"/>
      <c r="AA39" s="34"/>
      <c r="AB39" s="34"/>
      <c r="AC39" s="34"/>
      <c r="AD39" s="34"/>
      <c r="AE39" s="34"/>
      <c r="AF39" s="35"/>
      <c r="AG39" s="34"/>
      <c r="AH39" s="34"/>
      <c r="AI39" s="34"/>
      <c r="AJ39" s="34"/>
      <c r="AK39" s="34"/>
      <c r="AL39" s="34"/>
    </row>
    <row r="40" spans="1:38" x14ac:dyDescent="0.25">
      <c r="A40" s="23">
        <f t="shared" si="7"/>
        <v>3</v>
      </c>
      <c r="B40" s="23">
        <f t="shared" si="8"/>
        <v>1995</v>
      </c>
      <c r="C40" s="23">
        <v>39</v>
      </c>
      <c r="D40" s="24">
        <v>34759</v>
      </c>
      <c r="E40" s="25">
        <f>IF(ISBLANK(table!I40),NA(),table!I40)</f>
        <v>7324</v>
      </c>
      <c r="F40" s="26" t="e">
        <f>IFERROR(IF(AND(ISERROR($E41),ISERROR(INDEX(RestempSAF!B$2:B$251,MATCH(RestempSA!$C40,RestempSAF!$A$2:$A$251,0)))),$E40,INDEX(RestempSAF!B$2:B$251,MATCH(RestempSA!$C40,RestempSAF!$A$2:$A$251,0))),NA())</f>
        <v>#N/A</v>
      </c>
      <c r="G40" s="25" t="e">
        <f>IFERROR(IF(AND(ISERROR($E41),ISERROR(INDEX(RestempSAF!C$2:C$251,MATCH(RestempSA!$C40,RestempSAF!$A$2:$A$251,0)))),$E40,INDEX(RestempSAF!C$2:C$251,MATCH(RestempSA!$C40,RestempSAF!$A$2:$A$251,0))),NA())</f>
        <v>#N/A</v>
      </c>
      <c r="H40" s="25" t="e">
        <f>IFERROR(IF(AND(ISERROR($E41),ISERROR(INDEX(RestempSAF!D$2:D$251,MATCH(RestempSA!$C40,RestempSAF!$A$2:$A$251,0)))),$E40,INDEX(RestempSAF!D$2:D$251,MATCH(RestempSA!$C40,RestempSAF!$A$2:$A$251,0))),NA())</f>
        <v>#N/A</v>
      </c>
      <c r="I40" s="25" t="e">
        <f>IFERROR(IF(AND(ISERROR($E41),ISERROR(INDEX(RestempSAF!E$2:E$251,MATCH(RestempSA!$C40,RestempSAF!$A$2:$A$251,0)))),$E40,INDEX(RestempSAF!E$2:E$251,MATCH(RestempSA!$C40,RestempSAF!$A$2:$A$251,0))),NA())</f>
        <v>#N/A</v>
      </c>
      <c r="J40" s="25" t="e">
        <f>IFERROR(IF(AND(ISERROR($E41),ISERROR(INDEX(RestempSAF!F$2:F$251,MATCH(RestempSA!$C40,RestempSAF!$A$2:$A$251,0)))),$E40,INDEX(RestempSAF!F$2:F$251,MATCH(RestempSA!$C40,RestempSAF!$A$2:$A$251,0))),NA())</f>
        <v>#N/A</v>
      </c>
      <c r="K40" s="25"/>
      <c r="W40" s="28"/>
      <c r="X40" s="34"/>
      <c r="Y40" s="34"/>
      <c r="Z40" s="34"/>
      <c r="AA40" s="34"/>
      <c r="AB40" s="34"/>
      <c r="AC40" s="34"/>
      <c r="AD40" s="34"/>
      <c r="AE40" s="34"/>
      <c r="AF40" s="35"/>
      <c r="AG40" s="34"/>
      <c r="AH40" s="34"/>
      <c r="AI40" s="34"/>
      <c r="AJ40" s="34"/>
      <c r="AK40" s="34"/>
      <c r="AL40" s="34"/>
    </row>
    <row r="41" spans="1:38" x14ac:dyDescent="0.25">
      <c r="A41" s="23">
        <f t="shared" si="7"/>
        <v>4</v>
      </c>
      <c r="B41" s="23">
        <f t="shared" si="8"/>
        <v>1995</v>
      </c>
      <c r="C41" s="23">
        <v>40</v>
      </c>
      <c r="D41" s="24">
        <v>34790</v>
      </c>
      <c r="E41" s="25">
        <f>IF(ISBLANK(table!I41),NA(),table!I41)</f>
        <v>7343</v>
      </c>
      <c r="F41" s="26" t="e">
        <f>IFERROR(IF(AND(ISERROR($E42),ISERROR(INDEX(RestempSAF!B$2:B$251,MATCH(RestempSA!$C41,RestempSAF!$A$2:$A$251,0)))),$E41,INDEX(RestempSAF!B$2:B$251,MATCH(RestempSA!$C41,RestempSAF!$A$2:$A$251,0))),NA())</f>
        <v>#N/A</v>
      </c>
      <c r="G41" s="25" t="e">
        <f>IFERROR(IF(AND(ISERROR($E42),ISERROR(INDEX(RestempSAF!C$2:C$251,MATCH(RestempSA!$C41,RestempSAF!$A$2:$A$251,0)))),$E41,INDEX(RestempSAF!C$2:C$251,MATCH(RestempSA!$C41,RestempSAF!$A$2:$A$251,0))),NA())</f>
        <v>#N/A</v>
      </c>
      <c r="H41" s="25" t="e">
        <f>IFERROR(IF(AND(ISERROR($E42),ISERROR(INDEX(RestempSAF!D$2:D$251,MATCH(RestempSA!$C41,RestempSAF!$A$2:$A$251,0)))),$E41,INDEX(RestempSAF!D$2:D$251,MATCH(RestempSA!$C41,RestempSAF!$A$2:$A$251,0))),NA())</f>
        <v>#N/A</v>
      </c>
      <c r="I41" s="25" t="e">
        <f>IFERROR(IF(AND(ISERROR($E42),ISERROR(INDEX(RestempSAF!E$2:E$251,MATCH(RestempSA!$C41,RestempSAF!$A$2:$A$251,0)))),$E41,INDEX(RestempSAF!E$2:E$251,MATCH(RestempSA!$C41,RestempSAF!$A$2:$A$251,0))),NA())</f>
        <v>#N/A</v>
      </c>
      <c r="J41" s="25" t="e">
        <f>IFERROR(IF(AND(ISERROR($E42),ISERROR(INDEX(RestempSAF!F$2:F$251,MATCH(RestempSA!$C41,RestempSAF!$A$2:$A$251,0)))),$E41,INDEX(RestempSAF!F$2:F$251,MATCH(RestempSA!$C41,RestempSAF!$A$2:$A$251,0))),NA())</f>
        <v>#N/A</v>
      </c>
      <c r="K41" s="25"/>
      <c r="W41" s="28"/>
      <c r="X41" s="34"/>
      <c r="Y41" s="34"/>
      <c r="Z41" s="34"/>
      <c r="AA41" s="34"/>
      <c r="AB41" s="34"/>
      <c r="AC41" s="34"/>
      <c r="AD41" s="34"/>
      <c r="AE41" s="34"/>
      <c r="AF41" s="35"/>
      <c r="AG41" s="34"/>
      <c r="AH41" s="34"/>
      <c r="AI41" s="34"/>
      <c r="AJ41" s="34"/>
      <c r="AK41" s="34"/>
      <c r="AL41" s="34"/>
    </row>
    <row r="42" spans="1:38" x14ac:dyDescent="0.25">
      <c r="A42" s="23">
        <f t="shared" si="7"/>
        <v>5</v>
      </c>
      <c r="B42" s="23">
        <f t="shared" si="8"/>
        <v>1995</v>
      </c>
      <c r="C42" s="23">
        <v>41</v>
      </c>
      <c r="D42" s="24">
        <v>34820</v>
      </c>
      <c r="E42" s="25">
        <f>IF(ISBLANK(table!I42),NA(),table!I42)</f>
        <v>7350.4</v>
      </c>
      <c r="F42" s="26" t="e">
        <f>IFERROR(IF(AND(ISERROR($E43),ISERROR(INDEX(RestempSAF!B$2:B$251,MATCH(RestempSA!$C42,RestempSAF!$A$2:$A$251,0)))),$E42,INDEX(RestempSAF!B$2:B$251,MATCH(RestempSA!$C42,RestempSAF!$A$2:$A$251,0))),NA())</f>
        <v>#N/A</v>
      </c>
      <c r="G42" s="25" t="e">
        <f>IFERROR(IF(AND(ISERROR($E43),ISERROR(INDEX(RestempSAF!C$2:C$251,MATCH(RestempSA!$C42,RestempSAF!$A$2:$A$251,0)))),$E42,INDEX(RestempSAF!C$2:C$251,MATCH(RestempSA!$C42,RestempSAF!$A$2:$A$251,0))),NA())</f>
        <v>#N/A</v>
      </c>
      <c r="H42" s="25" t="e">
        <f>IFERROR(IF(AND(ISERROR($E43),ISERROR(INDEX(RestempSAF!D$2:D$251,MATCH(RestempSA!$C42,RestempSAF!$A$2:$A$251,0)))),$E42,INDEX(RestempSAF!D$2:D$251,MATCH(RestempSA!$C42,RestempSAF!$A$2:$A$251,0))),NA())</f>
        <v>#N/A</v>
      </c>
      <c r="I42" s="25" t="e">
        <f>IFERROR(IF(AND(ISERROR($E43),ISERROR(INDEX(RestempSAF!E$2:E$251,MATCH(RestempSA!$C42,RestempSAF!$A$2:$A$251,0)))),$E42,INDEX(RestempSAF!E$2:E$251,MATCH(RestempSA!$C42,RestempSAF!$A$2:$A$251,0))),NA())</f>
        <v>#N/A</v>
      </c>
      <c r="J42" s="25" t="e">
        <f>IFERROR(IF(AND(ISERROR($E43),ISERROR(INDEX(RestempSAF!F$2:F$251,MATCH(RestempSA!$C42,RestempSAF!$A$2:$A$251,0)))),$E42,INDEX(RestempSAF!F$2:F$251,MATCH(RestempSA!$C42,RestempSAF!$A$2:$A$251,0))),NA())</f>
        <v>#N/A</v>
      </c>
      <c r="K42" s="25"/>
      <c r="W42" s="28"/>
      <c r="X42" s="34"/>
      <c r="Y42" s="34"/>
      <c r="Z42" s="34"/>
      <c r="AA42" s="34"/>
      <c r="AB42" s="34"/>
      <c r="AC42" s="34"/>
      <c r="AD42" s="34"/>
      <c r="AE42" s="34"/>
      <c r="AF42" s="35"/>
      <c r="AG42" s="34"/>
      <c r="AH42" s="34"/>
      <c r="AI42" s="34"/>
      <c r="AJ42" s="34"/>
      <c r="AK42" s="34"/>
      <c r="AL42" s="34"/>
    </row>
    <row r="43" spans="1:38" x14ac:dyDescent="0.25">
      <c r="A43" s="23">
        <f t="shared" si="7"/>
        <v>6</v>
      </c>
      <c r="B43" s="23">
        <f t="shared" si="8"/>
        <v>1995</v>
      </c>
      <c r="C43" s="23">
        <v>42</v>
      </c>
      <c r="D43" s="24">
        <v>34851</v>
      </c>
      <c r="E43" s="25">
        <f>IF(ISBLANK(table!I43),NA(),table!I43)</f>
        <v>7387.3</v>
      </c>
      <c r="F43" s="26" t="e">
        <f>IFERROR(IF(AND(ISERROR($E44),ISERROR(INDEX(RestempSAF!B$2:B$251,MATCH(RestempSA!$C43,RestempSAF!$A$2:$A$251,0)))),$E43,INDEX(RestempSAF!B$2:B$251,MATCH(RestempSA!$C43,RestempSAF!$A$2:$A$251,0))),NA())</f>
        <v>#N/A</v>
      </c>
      <c r="G43" s="25" t="e">
        <f>IFERROR(IF(AND(ISERROR($E44),ISERROR(INDEX(RestempSAF!C$2:C$251,MATCH(RestempSA!$C43,RestempSAF!$A$2:$A$251,0)))),$E43,INDEX(RestempSAF!C$2:C$251,MATCH(RestempSA!$C43,RestempSAF!$A$2:$A$251,0))),NA())</f>
        <v>#N/A</v>
      </c>
      <c r="H43" s="25" t="e">
        <f>IFERROR(IF(AND(ISERROR($E44),ISERROR(INDEX(RestempSAF!D$2:D$251,MATCH(RestempSA!$C43,RestempSAF!$A$2:$A$251,0)))),$E43,INDEX(RestempSAF!D$2:D$251,MATCH(RestempSA!$C43,RestempSAF!$A$2:$A$251,0))),NA())</f>
        <v>#N/A</v>
      </c>
      <c r="I43" s="25" t="e">
        <f>IFERROR(IF(AND(ISERROR($E44),ISERROR(INDEX(RestempSAF!E$2:E$251,MATCH(RestempSA!$C43,RestempSAF!$A$2:$A$251,0)))),$E43,INDEX(RestempSAF!E$2:E$251,MATCH(RestempSA!$C43,RestempSAF!$A$2:$A$251,0))),NA())</f>
        <v>#N/A</v>
      </c>
      <c r="J43" s="25" t="e">
        <f>IFERROR(IF(AND(ISERROR($E44),ISERROR(INDEX(RestempSAF!F$2:F$251,MATCH(RestempSA!$C43,RestempSAF!$A$2:$A$251,0)))),$E43,INDEX(RestempSAF!F$2:F$251,MATCH(RestempSA!$C43,RestempSAF!$A$2:$A$251,0))),NA())</f>
        <v>#N/A</v>
      </c>
      <c r="K43" s="25"/>
      <c r="W43" s="28"/>
      <c r="X43" s="34"/>
      <c r="Y43" s="34"/>
      <c r="Z43" s="34"/>
      <c r="AA43" s="34"/>
      <c r="AB43" s="34"/>
      <c r="AC43" s="34"/>
      <c r="AD43" s="34"/>
      <c r="AE43" s="34"/>
      <c r="AF43" s="35"/>
      <c r="AG43" s="34"/>
      <c r="AH43" s="34"/>
      <c r="AI43" s="34"/>
      <c r="AJ43" s="34"/>
      <c r="AK43" s="34"/>
      <c r="AL43" s="34"/>
    </row>
    <row r="44" spans="1:38" x14ac:dyDescent="0.25">
      <c r="A44" s="23">
        <f t="shared" si="7"/>
        <v>7</v>
      </c>
      <c r="B44" s="23">
        <f t="shared" si="8"/>
        <v>1995</v>
      </c>
      <c r="C44" s="23">
        <v>43</v>
      </c>
      <c r="D44" s="24">
        <v>34881</v>
      </c>
      <c r="E44" s="25">
        <f>IF(ISBLANK(table!I44),NA(),table!I44)</f>
        <v>7412.4</v>
      </c>
      <c r="F44" s="26" t="e">
        <f>IFERROR(IF(AND(ISERROR($E45),ISERROR(INDEX(RestempSAF!B$2:B$251,MATCH(RestempSA!$C44,RestempSAF!$A$2:$A$251,0)))),$E44,INDEX(RestempSAF!B$2:B$251,MATCH(RestempSA!$C44,RestempSAF!$A$2:$A$251,0))),NA())</f>
        <v>#N/A</v>
      </c>
      <c r="G44" s="25" t="e">
        <f>IFERROR(IF(AND(ISERROR($E45),ISERROR(INDEX(RestempSAF!C$2:C$251,MATCH(RestempSA!$C44,RestempSAF!$A$2:$A$251,0)))),$E44,INDEX(RestempSAF!C$2:C$251,MATCH(RestempSA!$C44,RestempSAF!$A$2:$A$251,0))),NA())</f>
        <v>#N/A</v>
      </c>
      <c r="H44" s="25" t="e">
        <f>IFERROR(IF(AND(ISERROR($E45),ISERROR(INDEX(RestempSAF!D$2:D$251,MATCH(RestempSA!$C44,RestempSAF!$A$2:$A$251,0)))),$E44,INDEX(RestempSAF!D$2:D$251,MATCH(RestempSA!$C44,RestempSAF!$A$2:$A$251,0))),NA())</f>
        <v>#N/A</v>
      </c>
      <c r="I44" s="25" t="e">
        <f>IFERROR(IF(AND(ISERROR($E45),ISERROR(INDEX(RestempSAF!E$2:E$251,MATCH(RestempSA!$C44,RestempSAF!$A$2:$A$251,0)))),$E44,INDEX(RestempSAF!E$2:E$251,MATCH(RestempSA!$C44,RestempSAF!$A$2:$A$251,0))),NA())</f>
        <v>#N/A</v>
      </c>
      <c r="J44" s="25" t="e">
        <f>IFERROR(IF(AND(ISERROR($E45),ISERROR(INDEX(RestempSAF!F$2:F$251,MATCH(RestempSA!$C44,RestempSAF!$A$2:$A$251,0)))),$E44,INDEX(RestempSAF!F$2:F$251,MATCH(RestempSA!$C44,RestempSAF!$A$2:$A$251,0))),NA())</f>
        <v>#N/A</v>
      </c>
      <c r="K44" s="25"/>
      <c r="W44" s="28"/>
      <c r="X44" s="34"/>
      <c r="Y44" s="34"/>
      <c r="Z44" s="34"/>
      <c r="AA44" s="34"/>
      <c r="AB44" s="34"/>
      <c r="AC44" s="34"/>
      <c r="AD44" s="34"/>
      <c r="AE44" s="34"/>
      <c r="AF44" s="35"/>
      <c r="AG44" s="34"/>
      <c r="AH44" s="34"/>
      <c r="AI44" s="34"/>
      <c r="AJ44" s="34"/>
      <c r="AK44" s="34"/>
      <c r="AL44" s="34"/>
    </row>
    <row r="45" spans="1:38" x14ac:dyDescent="0.25">
      <c r="A45" s="23">
        <f t="shared" si="7"/>
        <v>8</v>
      </c>
      <c r="B45" s="23">
        <f t="shared" si="8"/>
        <v>1995</v>
      </c>
      <c r="C45" s="23">
        <v>44</v>
      </c>
      <c r="D45" s="24">
        <v>34912</v>
      </c>
      <c r="E45" s="25">
        <f>IF(ISBLANK(table!I45),NA(),table!I45)</f>
        <v>7428.4</v>
      </c>
      <c r="F45" s="26" t="e">
        <f>IFERROR(IF(AND(ISERROR($E46),ISERROR(INDEX(RestempSAF!B$2:B$251,MATCH(RestempSA!$C45,RestempSAF!$A$2:$A$251,0)))),$E45,INDEX(RestempSAF!B$2:B$251,MATCH(RestempSA!$C45,RestempSAF!$A$2:$A$251,0))),NA())</f>
        <v>#N/A</v>
      </c>
      <c r="G45" s="25" t="e">
        <f>IFERROR(IF(AND(ISERROR($E46),ISERROR(INDEX(RestempSAF!C$2:C$251,MATCH(RestempSA!$C45,RestempSAF!$A$2:$A$251,0)))),$E45,INDEX(RestempSAF!C$2:C$251,MATCH(RestempSA!$C45,RestempSAF!$A$2:$A$251,0))),NA())</f>
        <v>#N/A</v>
      </c>
      <c r="H45" s="25" t="e">
        <f>IFERROR(IF(AND(ISERROR($E46),ISERROR(INDEX(RestempSAF!D$2:D$251,MATCH(RestempSA!$C45,RestempSAF!$A$2:$A$251,0)))),$E45,INDEX(RestempSAF!D$2:D$251,MATCH(RestempSA!$C45,RestempSAF!$A$2:$A$251,0))),NA())</f>
        <v>#N/A</v>
      </c>
      <c r="I45" s="25" t="e">
        <f>IFERROR(IF(AND(ISERROR($E46),ISERROR(INDEX(RestempSAF!E$2:E$251,MATCH(RestempSA!$C45,RestempSAF!$A$2:$A$251,0)))),$E45,INDEX(RestempSAF!E$2:E$251,MATCH(RestempSA!$C45,RestempSAF!$A$2:$A$251,0))),NA())</f>
        <v>#N/A</v>
      </c>
      <c r="J45" s="25" t="e">
        <f>IFERROR(IF(AND(ISERROR($E46),ISERROR(INDEX(RestempSAF!F$2:F$251,MATCH(RestempSA!$C45,RestempSAF!$A$2:$A$251,0)))),$E45,INDEX(RestempSAF!F$2:F$251,MATCH(RestempSA!$C45,RestempSAF!$A$2:$A$251,0))),NA())</f>
        <v>#N/A</v>
      </c>
      <c r="K45" s="25"/>
      <c r="W45" s="28"/>
      <c r="X45" s="34"/>
      <c r="Y45" s="34"/>
      <c r="Z45" s="34"/>
      <c r="AA45" s="34"/>
      <c r="AB45" s="34"/>
      <c r="AC45" s="34"/>
      <c r="AD45" s="34"/>
      <c r="AE45" s="34"/>
      <c r="AF45" s="35"/>
      <c r="AG45" s="34"/>
      <c r="AH45" s="34"/>
      <c r="AI45" s="34"/>
      <c r="AJ45" s="34"/>
      <c r="AK45" s="34"/>
      <c r="AL45" s="34"/>
    </row>
    <row r="46" spans="1:38" x14ac:dyDescent="0.25">
      <c r="A46" s="23">
        <f t="shared" si="7"/>
        <v>9</v>
      </c>
      <c r="B46" s="23">
        <f t="shared" si="8"/>
        <v>1995</v>
      </c>
      <c r="C46" s="23">
        <v>45</v>
      </c>
      <c r="D46" s="24">
        <v>34943</v>
      </c>
      <c r="E46" s="25">
        <f>IF(ISBLANK(table!I46),NA(),table!I46)</f>
        <v>7450.5</v>
      </c>
      <c r="F46" s="26" t="e">
        <f>IFERROR(IF(AND(ISERROR($E47),ISERROR(INDEX(RestempSAF!B$2:B$251,MATCH(RestempSA!$C46,RestempSAF!$A$2:$A$251,0)))),$E46,INDEX(RestempSAF!B$2:B$251,MATCH(RestempSA!$C46,RestempSAF!$A$2:$A$251,0))),NA())</f>
        <v>#N/A</v>
      </c>
      <c r="G46" s="25" t="e">
        <f>IFERROR(IF(AND(ISERROR($E47),ISERROR(INDEX(RestempSAF!C$2:C$251,MATCH(RestempSA!$C46,RestempSAF!$A$2:$A$251,0)))),$E46,INDEX(RestempSAF!C$2:C$251,MATCH(RestempSA!$C46,RestempSAF!$A$2:$A$251,0))),NA())</f>
        <v>#N/A</v>
      </c>
      <c r="H46" s="25" t="e">
        <f>IFERROR(IF(AND(ISERROR($E47),ISERROR(INDEX(RestempSAF!D$2:D$251,MATCH(RestempSA!$C46,RestempSAF!$A$2:$A$251,0)))),$E46,INDEX(RestempSAF!D$2:D$251,MATCH(RestempSA!$C46,RestempSAF!$A$2:$A$251,0))),NA())</f>
        <v>#N/A</v>
      </c>
      <c r="I46" s="25" t="e">
        <f>IFERROR(IF(AND(ISERROR($E47),ISERROR(INDEX(RestempSAF!E$2:E$251,MATCH(RestempSA!$C46,RestempSAF!$A$2:$A$251,0)))),$E46,INDEX(RestempSAF!E$2:E$251,MATCH(RestempSA!$C46,RestempSAF!$A$2:$A$251,0))),NA())</f>
        <v>#N/A</v>
      </c>
      <c r="J46" s="25" t="e">
        <f>IFERROR(IF(AND(ISERROR($E47),ISERROR(INDEX(RestempSAF!F$2:F$251,MATCH(RestempSA!$C46,RestempSAF!$A$2:$A$251,0)))),$E46,INDEX(RestempSAF!F$2:F$251,MATCH(RestempSA!$C46,RestempSAF!$A$2:$A$251,0))),NA())</f>
        <v>#N/A</v>
      </c>
      <c r="K46" s="25"/>
      <c r="W46" s="28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</row>
    <row r="47" spans="1:38" x14ac:dyDescent="0.25">
      <c r="A47" s="23">
        <f t="shared" si="7"/>
        <v>10</v>
      </c>
      <c r="B47" s="23">
        <f t="shared" si="8"/>
        <v>1995</v>
      </c>
      <c r="C47" s="23">
        <v>46</v>
      </c>
      <c r="D47" s="24">
        <v>34973</v>
      </c>
      <c r="E47" s="25">
        <f>IF(ISBLANK(table!I47),NA(),table!I47)</f>
        <v>7430</v>
      </c>
      <c r="F47" s="26" t="e">
        <f>IFERROR(IF(AND(ISERROR($E48),ISERROR(INDEX(RestempSAF!B$2:B$251,MATCH(RestempSA!$C47,RestempSAF!$A$2:$A$251,0)))),$E47,INDEX(RestempSAF!B$2:B$251,MATCH(RestempSA!$C47,RestempSAF!$A$2:$A$251,0))),NA())</f>
        <v>#N/A</v>
      </c>
      <c r="G47" s="25" t="e">
        <f>IFERROR(IF(AND(ISERROR($E48),ISERROR(INDEX(RestempSAF!C$2:C$251,MATCH(RestempSA!$C47,RestempSAF!$A$2:$A$251,0)))),$E47,INDEX(RestempSAF!C$2:C$251,MATCH(RestempSA!$C47,RestempSAF!$A$2:$A$251,0))),NA())</f>
        <v>#N/A</v>
      </c>
      <c r="H47" s="25" t="e">
        <f>IFERROR(IF(AND(ISERROR($E48),ISERROR(INDEX(RestempSAF!D$2:D$251,MATCH(RestempSA!$C47,RestempSAF!$A$2:$A$251,0)))),$E47,INDEX(RestempSAF!D$2:D$251,MATCH(RestempSA!$C47,RestempSAF!$A$2:$A$251,0))),NA())</f>
        <v>#N/A</v>
      </c>
      <c r="I47" s="25" t="e">
        <f>IFERROR(IF(AND(ISERROR($E48),ISERROR(INDEX(RestempSAF!E$2:E$251,MATCH(RestempSA!$C47,RestempSAF!$A$2:$A$251,0)))),$E47,INDEX(RestempSAF!E$2:E$251,MATCH(RestempSA!$C47,RestempSAF!$A$2:$A$251,0))),NA())</f>
        <v>#N/A</v>
      </c>
      <c r="J47" s="25" t="e">
        <f>IFERROR(IF(AND(ISERROR($E48),ISERROR(INDEX(RestempSAF!F$2:F$251,MATCH(RestempSA!$C47,RestempSAF!$A$2:$A$251,0)))),$E47,INDEX(RestempSAF!F$2:F$251,MATCH(RestempSA!$C47,RestempSAF!$A$2:$A$251,0))),NA())</f>
        <v>#N/A</v>
      </c>
      <c r="K47" s="25"/>
      <c r="W47" s="28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</row>
    <row r="48" spans="1:38" x14ac:dyDescent="0.25">
      <c r="A48" s="23">
        <f t="shared" si="7"/>
        <v>11</v>
      </c>
      <c r="B48" s="23">
        <f t="shared" si="8"/>
        <v>1995</v>
      </c>
      <c r="C48" s="23">
        <v>47</v>
      </c>
      <c r="D48" s="24">
        <v>35004</v>
      </c>
      <c r="E48" s="25">
        <f>IF(ISBLANK(table!I48),NA(),table!I48)</f>
        <v>7458.2</v>
      </c>
      <c r="F48" s="26" t="e">
        <f>IFERROR(IF(AND(ISERROR($E49),ISERROR(INDEX(RestempSAF!B$2:B$251,MATCH(RestempSA!$C48,RestempSAF!$A$2:$A$251,0)))),$E48,INDEX(RestempSAF!B$2:B$251,MATCH(RestempSA!$C48,RestempSAF!$A$2:$A$251,0))),NA())</f>
        <v>#N/A</v>
      </c>
      <c r="G48" s="25" t="e">
        <f>IFERROR(IF(AND(ISERROR($E49),ISERROR(INDEX(RestempSAF!C$2:C$251,MATCH(RestempSA!$C48,RestempSAF!$A$2:$A$251,0)))),$E48,INDEX(RestempSAF!C$2:C$251,MATCH(RestempSA!$C48,RestempSAF!$A$2:$A$251,0))),NA())</f>
        <v>#N/A</v>
      </c>
      <c r="H48" s="25" t="e">
        <f>IFERROR(IF(AND(ISERROR($E49),ISERROR(INDEX(RestempSAF!D$2:D$251,MATCH(RestempSA!$C48,RestempSAF!$A$2:$A$251,0)))),$E48,INDEX(RestempSAF!D$2:D$251,MATCH(RestempSA!$C48,RestempSAF!$A$2:$A$251,0))),NA())</f>
        <v>#N/A</v>
      </c>
      <c r="I48" s="25" t="e">
        <f>IFERROR(IF(AND(ISERROR($E49),ISERROR(INDEX(RestempSAF!E$2:E$251,MATCH(RestempSA!$C48,RestempSAF!$A$2:$A$251,0)))),$E48,INDEX(RestempSAF!E$2:E$251,MATCH(RestempSA!$C48,RestempSAF!$A$2:$A$251,0))),NA())</f>
        <v>#N/A</v>
      </c>
      <c r="J48" s="25" t="e">
        <f>IFERROR(IF(AND(ISERROR($E49),ISERROR(INDEX(RestempSAF!F$2:F$251,MATCH(RestempSA!$C48,RestempSAF!$A$2:$A$251,0)))),$E48,INDEX(RestempSAF!F$2:F$251,MATCH(RestempSA!$C48,RestempSAF!$A$2:$A$251,0))),NA())</f>
        <v>#N/A</v>
      </c>
      <c r="K48" s="25"/>
      <c r="W48" s="28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</row>
    <row r="49" spans="1:38" x14ac:dyDescent="0.25">
      <c r="A49" s="23">
        <f t="shared" si="7"/>
        <v>12</v>
      </c>
      <c r="B49" s="23">
        <f t="shared" si="8"/>
        <v>1995</v>
      </c>
      <c r="C49" s="23">
        <v>48</v>
      </c>
      <c r="D49" s="24">
        <v>35034</v>
      </c>
      <c r="E49" s="25">
        <f>IF(ISBLANK(table!I49),NA(),table!I49)</f>
        <v>7471</v>
      </c>
      <c r="F49" s="26" t="e">
        <f>IFERROR(IF(AND(ISERROR($E50),ISERROR(INDEX(RestempSAF!B$2:B$251,MATCH(RestempSA!$C49,RestempSAF!$A$2:$A$251,0)))),$E49,INDEX(RestempSAF!B$2:B$251,MATCH(RestempSA!$C49,RestempSAF!$A$2:$A$251,0))),NA())</f>
        <v>#N/A</v>
      </c>
      <c r="G49" s="25" t="e">
        <f>IFERROR(IF(AND(ISERROR($E50),ISERROR(INDEX(RestempSAF!C$2:C$251,MATCH(RestempSA!$C49,RestempSAF!$A$2:$A$251,0)))),$E49,INDEX(RestempSAF!C$2:C$251,MATCH(RestempSA!$C49,RestempSAF!$A$2:$A$251,0))),NA())</f>
        <v>#N/A</v>
      </c>
      <c r="H49" s="25" t="e">
        <f>IFERROR(IF(AND(ISERROR($E50),ISERROR(INDEX(RestempSAF!D$2:D$251,MATCH(RestempSA!$C49,RestempSAF!$A$2:$A$251,0)))),$E49,INDEX(RestempSAF!D$2:D$251,MATCH(RestempSA!$C49,RestempSAF!$A$2:$A$251,0))),NA())</f>
        <v>#N/A</v>
      </c>
      <c r="I49" s="25" t="e">
        <f>IFERROR(IF(AND(ISERROR($E50),ISERROR(INDEX(RestempSAF!E$2:E$251,MATCH(RestempSA!$C49,RestempSAF!$A$2:$A$251,0)))),$E49,INDEX(RestempSAF!E$2:E$251,MATCH(RestempSA!$C49,RestempSAF!$A$2:$A$251,0))),NA())</f>
        <v>#N/A</v>
      </c>
      <c r="J49" s="25" t="e">
        <f>IFERROR(IF(AND(ISERROR($E50),ISERROR(INDEX(RestempSAF!F$2:F$251,MATCH(RestempSA!$C49,RestempSAF!$A$2:$A$251,0)))),$E49,INDEX(RestempSAF!F$2:F$251,MATCH(RestempSA!$C49,RestempSAF!$A$2:$A$251,0))),NA())</f>
        <v>#N/A</v>
      </c>
      <c r="K49" s="25"/>
      <c r="W49" s="28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</row>
    <row r="50" spans="1:38" x14ac:dyDescent="0.25">
      <c r="A50" s="23">
        <f t="shared" si="7"/>
        <v>1</v>
      </c>
      <c r="B50" s="23">
        <f t="shared" si="8"/>
        <v>1996</v>
      </c>
      <c r="C50" s="23">
        <v>49</v>
      </c>
      <c r="D50" s="24">
        <v>35065</v>
      </c>
      <c r="E50" s="25">
        <f>IF(ISBLANK(table!I50),NA(),table!I50)</f>
        <v>7475.2</v>
      </c>
      <c r="F50" s="26" t="e">
        <f>IFERROR(IF(AND(ISERROR($E51),ISERROR(INDEX(RestempSAF!B$2:B$251,MATCH(RestempSA!$C50,RestempSAF!$A$2:$A$251,0)))),$E50,INDEX(RestempSAF!B$2:B$251,MATCH(RestempSA!$C50,RestempSAF!$A$2:$A$251,0))),NA())</f>
        <v>#N/A</v>
      </c>
      <c r="G50" s="25" t="e">
        <f>IFERROR(IF(AND(ISERROR($E51),ISERROR(INDEX(RestempSAF!C$2:C$251,MATCH(RestempSA!$C50,RestempSAF!$A$2:$A$251,0)))),$E50,INDEX(RestempSAF!C$2:C$251,MATCH(RestempSA!$C50,RestempSAF!$A$2:$A$251,0))),NA())</f>
        <v>#N/A</v>
      </c>
      <c r="H50" s="25" t="e">
        <f>IFERROR(IF(AND(ISERROR($E51),ISERROR(INDEX(RestempSAF!D$2:D$251,MATCH(RestempSA!$C50,RestempSAF!$A$2:$A$251,0)))),$E50,INDEX(RestempSAF!D$2:D$251,MATCH(RestempSA!$C50,RestempSAF!$A$2:$A$251,0))),NA())</f>
        <v>#N/A</v>
      </c>
      <c r="I50" s="25" t="e">
        <f>IFERROR(IF(AND(ISERROR($E51),ISERROR(INDEX(RestempSAF!E$2:E$251,MATCH(RestempSA!$C50,RestempSAF!$A$2:$A$251,0)))),$E50,INDEX(RestempSAF!E$2:E$251,MATCH(RestempSA!$C50,RestempSAF!$A$2:$A$251,0))),NA())</f>
        <v>#N/A</v>
      </c>
      <c r="J50" s="25" t="e">
        <f>IFERROR(IF(AND(ISERROR($E51),ISERROR(INDEX(RestempSAF!F$2:F$251,MATCH(RestempSA!$C50,RestempSAF!$A$2:$A$251,0)))),$E50,INDEX(RestempSAF!F$2:F$251,MATCH(RestempSA!$C50,RestempSAF!$A$2:$A$251,0))),NA())</f>
        <v>#N/A</v>
      </c>
      <c r="K50" s="25"/>
      <c r="W50" s="28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</row>
    <row r="51" spans="1:38" x14ac:dyDescent="0.25">
      <c r="A51" s="23">
        <f t="shared" si="7"/>
        <v>2</v>
      </c>
      <c r="B51" s="23">
        <f t="shared" si="8"/>
        <v>1996</v>
      </c>
      <c r="C51" s="23">
        <v>50</v>
      </c>
      <c r="D51" s="24">
        <v>35096</v>
      </c>
      <c r="E51" s="25">
        <f>IF(ISBLANK(table!I51),NA(),table!I51)</f>
        <v>7482.1</v>
      </c>
      <c r="F51" s="26" t="e">
        <f>IFERROR(IF(AND(ISERROR($E52),ISERROR(INDEX(RestempSAF!B$2:B$251,MATCH(RestempSA!$C51,RestempSAF!$A$2:$A$251,0)))),$E51,INDEX(RestempSAF!B$2:B$251,MATCH(RestempSA!$C51,RestempSAF!$A$2:$A$251,0))),NA())</f>
        <v>#N/A</v>
      </c>
      <c r="G51" s="25" t="e">
        <f>IFERROR(IF(AND(ISERROR($E52),ISERROR(INDEX(RestempSAF!C$2:C$251,MATCH(RestempSA!$C51,RestempSAF!$A$2:$A$251,0)))),$E51,INDEX(RestempSAF!C$2:C$251,MATCH(RestempSA!$C51,RestempSAF!$A$2:$A$251,0))),NA())</f>
        <v>#N/A</v>
      </c>
      <c r="H51" s="25" t="e">
        <f>IFERROR(IF(AND(ISERROR($E52),ISERROR(INDEX(RestempSAF!D$2:D$251,MATCH(RestempSA!$C51,RestempSAF!$A$2:$A$251,0)))),$E51,INDEX(RestempSAF!D$2:D$251,MATCH(RestempSA!$C51,RestempSAF!$A$2:$A$251,0))),NA())</f>
        <v>#N/A</v>
      </c>
      <c r="I51" s="25" t="e">
        <f>IFERROR(IF(AND(ISERROR($E52),ISERROR(INDEX(RestempSAF!E$2:E$251,MATCH(RestempSA!$C51,RestempSAF!$A$2:$A$251,0)))),$E51,INDEX(RestempSAF!E$2:E$251,MATCH(RestempSA!$C51,RestempSAF!$A$2:$A$251,0))),NA())</f>
        <v>#N/A</v>
      </c>
      <c r="J51" s="25" t="e">
        <f>IFERROR(IF(AND(ISERROR($E52),ISERROR(INDEX(RestempSAF!F$2:F$251,MATCH(RestempSA!$C51,RestempSAF!$A$2:$A$251,0)))),$E51,INDEX(RestempSAF!F$2:F$251,MATCH(RestempSA!$C51,RestempSAF!$A$2:$A$251,0))),NA())</f>
        <v>#N/A</v>
      </c>
      <c r="K51" s="25"/>
      <c r="W51" s="28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</row>
    <row r="52" spans="1:38" x14ac:dyDescent="0.25">
      <c r="A52" s="23">
        <f t="shared" si="7"/>
        <v>3</v>
      </c>
      <c r="B52" s="23">
        <f t="shared" si="8"/>
        <v>1996</v>
      </c>
      <c r="C52" s="23">
        <v>51</v>
      </c>
      <c r="D52" s="24">
        <v>35125</v>
      </c>
      <c r="E52" s="25">
        <f>IF(ISBLANK(table!I52),NA(),table!I52)</f>
        <v>7512</v>
      </c>
      <c r="F52" s="26" t="e">
        <f>IFERROR(IF(AND(ISERROR($E53),ISERROR(INDEX(RestempSAF!B$2:B$251,MATCH(RestempSA!$C52,RestempSAF!$A$2:$A$251,0)))),$E52,INDEX(RestempSAF!B$2:B$251,MATCH(RestempSA!$C52,RestempSAF!$A$2:$A$251,0))),NA())</f>
        <v>#N/A</v>
      </c>
      <c r="G52" s="25" t="e">
        <f>IFERROR(IF(AND(ISERROR($E53),ISERROR(INDEX(RestempSAF!C$2:C$251,MATCH(RestempSA!$C52,RestempSAF!$A$2:$A$251,0)))),$E52,INDEX(RestempSAF!C$2:C$251,MATCH(RestempSA!$C52,RestempSAF!$A$2:$A$251,0))),NA())</f>
        <v>#N/A</v>
      </c>
      <c r="H52" s="25" t="e">
        <f>IFERROR(IF(AND(ISERROR($E53),ISERROR(INDEX(RestempSAF!D$2:D$251,MATCH(RestempSA!$C52,RestempSAF!$A$2:$A$251,0)))),$E52,INDEX(RestempSAF!D$2:D$251,MATCH(RestempSA!$C52,RestempSAF!$A$2:$A$251,0))),NA())</f>
        <v>#N/A</v>
      </c>
      <c r="I52" s="25" t="e">
        <f>IFERROR(IF(AND(ISERROR($E53),ISERROR(INDEX(RestempSAF!E$2:E$251,MATCH(RestempSA!$C52,RestempSAF!$A$2:$A$251,0)))),$E52,INDEX(RestempSAF!E$2:E$251,MATCH(RestempSA!$C52,RestempSAF!$A$2:$A$251,0))),NA())</f>
        <v>#N/A</v>
      </c>
      <c r="J52" s="25" t="e">
        <f>IFERROR(IF(AND(ISERROR($E53),ISERROR(INDEX(RestempSAF!F$2:F$251,MATCH(RestempSA!$C52,RestempSAF!$A$2:$A$251,0)))),$E52,INDEX(RestempSAF!F$2:F$251,MATCH(RestempSA!$C52,RestempSAF!$A$2:$A$251,0))),NA())</f>
        <v>#N/A</v>
      </c>
      <c r="K52" s="25"/>
      <c r="W52" s="28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</row>
    <row r="53" spans="1:38" x14ac:dyDescent="0.25">
      <c r="A53" s="23">
        <f t="shared" si="7"/>
        <v>4</v>
      </c>
      <c r="B53" s="23">
        <f t="shared" si="8"/>
        <v>1996</v>
      </c>
      <c r="C53" s="23">
        <v>52</v>
      </c>
      <c r="D53" s="24">
        <v>35156</v>
      </c>
      <c r="E53" s="25">
        <f>IF(ISBLANK(table!I53),NA(),table!I53)</f>
        <v>7521.4</v>
      </c>
      <c r="F53" s="26" t="e">
        <f>IFERROR(IF(AND(ISERROR($E54),ISERROR(INDEX(RestempSAF!B$2:B$251,MATCH(RestempSA!$C53,RestempSAF!$A$2:$A$251,0)))),$E53,INDEX(RestempSAF!B$2:B$251,MATCH(RestempSA!$C53,RestempSAF!$A$2:$A$251,0))),NA())</f>
        <v>#N/A</v>
      </c>
      <c r="G53" s="25" t="e">
        <f>IFERROR(IF(AND(ISERROR($E54),ISERROR(INDEX(RestempSAF!C$2:C$251,MATCH(RestempSA!$C53,RestempSAF!$A$2:$A$251,0)))),$E53,INDEX(RestempSAF!C$2:C$251,MATCH(RestempSA!$C53,RestempSAF!$A$2:$A$251,0))),NA())</f>
        <v>#N/A</v>
      </c>
      <c r="H53" s="25" t="e">
        <f>IFERROR(IF(AND(ISERROR($E54),ISERROR(INDEX(RestempSAF!D$2:D$251,MATCH(RestempSA!$C53,RestempSAF!$A$2:$A$251,0)))),$E53,INDEX(RestempSAF!D$2:D$251,MATCH(RestempSA!$C53,RestempSAF!$A$2:$A$251,0))),NA())</f>
        <v>#N/A</v>
      </c>
      <c r="I53" s="25" t="e">
        <f>IFERROR(IF(AND(ISERROR($E54),ISERROR(INDEX(RestempSAF!E$2:E$251,MATCH(RestempSA!$C53,RestempSAF!$A$2:$A$251,0)))),$E53,INDEX(RestempSAF!E$2:E$251,MATCH(RestempSA!$C53,RestempSAF!$A$2:$A$251,0))),NA())</f>
        <v>#N/A</v>
      </c>
      <c r="J53" s="25" t="e">
        <f>IFERROR(IF(AND(ISERROR($E54),ISERROR(INDEX(RestempSAF!F$2:F$251,MATCH(RestempSA!$C53,RestempSAF!$A$2:$A$251,0)))),$E53,INDEX(RestempSAF!F$2:F$251,MATCH(RestempSA!$C53,RestempSAF!$A$2:$A$251,0))),NA())</f>
        <v>#N/A</v>
      </c>
      <c r="K53" s="25"/>
      <c r="W53" s="28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</row>
    <row r="54" spans="1:38" x14ac:dyDescent="0.25">
      <c r="A54" s="23">
        <f t="shared" si="7"/>
        <v>5</v>
      </c>
      <c r="B54" s="23">
        <f t="shared" si="8"/>
        <v>1996</v>
      </c>
      <c r="C54" s="23">
        <v>53</v>
      </c>
      <c r="D54" s="24">
        <v>35186</v>
      </c>
      <c r="E54" s="25">
        <f>IF(ISBLANK(table!I54),NA(),table!I54)</f>
        <v>7540.6</v>
      </c>
      <c r="F54" s="26" t="e">
        <f>IFERROR(IF(AND(ISERROR($E55),ISERROR(INDEX(RestempSAF!B$2:B$251,MATCH(RestempSA!$C54,RestempSAF!$A$2:$A$251,0)))),$E54,INDEX(RestempSAF!B$2:B$251,MATCH(RestempSA!$C54,RestempSAF!$A$2:$A$251,0))),NA())</f>
        <v>#N/A</v>
      </c>
      <c r="G54" s="25" t="e">
        <f>IFERROR(IF(AND(ISERROR($E55),ISERROR(INDEX(RestempSAF!C$2:C$251,MATCH(RestempSA!$C54,RestempSAF!$A$2:$A$251,0)))),$E54,INDEX(RestempSAF!C$2:C$251,MATCH(RestempSA!$C54,RestempSAF!$A$2:$A$251,0))),NA())</f>
        <v>#N/A</v>
      </c>
      <c r="H54" s="25" t="e">
        <f>IFERROR(IF(AND(ISERROR($E55),ISERROR(INDEX(RestempSAF!D$2:D$251,MATCH(RestempSA!$C54,RestempSAF!$A$2:$A$251,0)))),$E54,INDEX(RestempSAF!D$2:D$251,MATCH(RestempSA!$C54,RestempSAF!$A$2:$A$251,0))),NA())</f>
        <v>#N/A</v>
      </c>
      <c r="I54" s="25" t="e">
        <f>IFERROR(IF(AND(ISERROR($E55),ISERROR(INDEX(RestempSAF!E$2:E$251,MATCH(RestempSA!$C54,RestempSAF!$A$2:$A$251,0)))),$E54,INDEX(RestempSAF!E$2:E$251,MATCH(RestempSA!$C54,RestempSAF!$A$2:$A$251,0))),NA())</f>
        <v>#N/A</v>
      </c>
      <c r="J54" s="25" t="e">
        <f>IFERROR(IF(AND(ISERROR($E55),ISERROR(INDEX(RestempSAF!F$2:F$251,MATCH(RestempSA!$C54,RestempSAF!$A$2:$A$251,0)))),$E54,INDEX(RestempSAF!F$2:F$251,MATCH(RestempSA!$C54,RestempSAF!$A$2:$A$251,0))),NA())</f>
        <v>#N/A</v>
      </c>
      <c r="K54" s="25"/>
      <c r="W54" s="28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</row>
    <row r="55" spans="1:38" x14ac:dyDescent="0.25">
      <c r="A55" s="23">
        <f t="shared" si="7"/>
        <v>6</v>
      </c>
      <c r="B55" s="23">
        <f t="shared" si="8"/>
        <v>1996</v>
      </c>
      <c r="C55" s="23">
        <v>54</v>
      </c>
      <c r="D55" s="24">
        <v>35217</v>
      </c>
      <c r="E55" s="25">
        <f>IF(ISBLANK(table!I55),NA(),table!I55)</f>
        <v>7546</v>
      </c>
      <c r="F55" s="26" t="e">
        <f>IFERROR(IF(AND(ISERROR($E56),ISERROR(INDEX(RestempSAF!B$2:B$251,MATCH(RestempSA!$C55,RestempSAF!$A$2:$A$251,0)))),$E55,INDEX(RestempSAF!B$2:B$251,MATCH(RestempSA!$C55,RestempSAF!$A$2:$A$251,0))),NA())</f>
        <v>#N/A</v>
      </c>
      <c r="G55" s="25" t="e">
        <f>IFERROR(IF(AND(ISERROR($E56),ISERROR(INDEX(RestempSAF!C$2:C$251,MATCH(RestempSA!$C55,RestempSAF!$A$2:$A$251,0)))),$E55,INDEX(RestempSAF!C$2:C$251,MATCH(RestempSA!$C55,RestempSAF!$A$2:$A$251,0))),NA())</f>
        <v>#N/A</v>
      </c>
      <c r="H55" s="25" t="e">
        <f>IFERROR(IF(AND(ISERROR($E56),ISERROR(INDEX(RestempSAF!D$2:D$251,MATCH(RestempSA!$C55,RestempSAF!$A$2:$A$251,0)))),$E55,INDEX(RestempSAF!D$2:D$251,MATCH(RestempSA!$C55,RestempSAF!$A$2:$A$251,0))),NA())</f>
        <v>#N/A</v>
      </c>
      <c r="I55" s="25" t="e">
        <f>IFERROR(IF(AND(ISERROR($E56),ISERROR(INDEX(RestempSAF!E$2:E$251,MATCH(RestempSA!$C55,RestempSAF!$A$2:$A$251,0)))),$E55,INDEX(RestempSAF!E$2:E$251,MATCH(RestempSA!$C55,RestempSAF!$A$2:$A$251,0))),NA())</f>
        <v>#N/A</v>
      </c>
      <c r="J55" s="25" t="e">
        <f>IFERROR(IF(AND(ISERROR($E56),ISERROR(INDEX(RestempSAF!F$2:F$251,MATCH(RestempSA!$C55,RestempSAF!$A$2:$A$251,0)))),$E55,INDEX(RestempSAF!F$2:F$251,MATCH(RestempSA!$C55,RestempSAF!$A$2:$A$251,0))),NA())</f>
        <v>#N/A</v>
      </c>
      <c r="K55" s="25"/>
      <c r="W55" s="28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</row>
    <row r="56" spans="1:38" x14ac:dyDescent="0.25">
      <c r="A56" s="23">
        <f t="shared" si="7"/>
        <v>7</v>
      </c>
      <c r="B56" s="23">
        <f t="shared" si="8"/>
        <v>1996</v>
      </c>
      <c r="C56" s="23">
        <v>55</v>
      </c>
      <c r="D56" s="24">
        <v>35247</v>
      </c>
      <c r="E56" s="25">
        <f>IF(ISBLANK(table!I56),NA(),table!I56)</f>
        <v>7567.6</v>
      </c>
      <c r="F56" s="26" t="e">
        <f>IFERROR(IF(AND(ISERROR($E57),ISERROR(INDEX(RestempSAF!B$2:B$251,MATCH(RestempSA!$C56,RestempSAF!$A$2:$A$251,0)))),$E56,INDEX(RestempSAF!B$2:B$251,MATCH(RestempSA!$C56,RestempSAF!$A$2:$A$251,0))),NA())</f>
        <v>#N/A</v>
      </c>
      <c r="G56" s="25" t="e">
        <f>IFERROR(IF(AND(ISERROR($E57),ISERROR(INDEX(RestempSAF!C$2:C$251,MATCH(RestempSA!$C56,RestempSAF!$A$2:$A$251,0)))),$E56,INDEX(RestempSAF!C$2:C$251,MATCH(RestempSA!$C56,RestempSAF!$A$2:$A$251,0))),NA())</f>
        <v>#N/A</v>
      </c>
      <c r="H56" s="25" t="e">
        <f>IFERROR(IF(AND(ISERROR($E57),ISERROR(INDEX(RestempSAF!D$2:D$251,MATCH(RestempSA!$C56,RestempSAF!$A$2:$A$251,0)))),$E56,INDEX(RestempSAF!D$2:D$251,MATCH(RestempSA!$C56,RestempSAF!$A$2:$A$251,0))),NA())</f>
        <v>#N/A</v>
      </c>
      <c r="I56" s="25" t="e">
        <f>IFERROR(IF(AND(ISERROR($E57),ISERROR(INDEX(RestempSAF!E$2:E$251,MATCH(RestempSA!$C56,RestempSAF!$A$2:$A$251,0)))),$E56,INDEX(RestempSAF!E$2:E$251,MATCH(RestempSA!$C56,RestempSAF!$A$2:$A$251,0))),NA())</f>
        <v>#N/A</v>
      </c>
      <c r="J56" s="25" t="e">
        <f>IFERROR(IF(AND(ISERROR($E57),ISERROR(INDEX(RestempSAF!F$2:F$251,MATCH(RestempSA!$C56,RestempSAF!$A$2:$A$251,0)))),$E56,INDEX(RestempSAF!F$2:F$251,MATCH(RestempSA!$C56,RestempSAF!$A$2:$A$251,0))),NA())</f>
        <v>#N/A</v>
      </c>
      <c r="K56" s="25"/>
      <c r="W56" s="28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</row>
    <row r="57" spans="1:38" x14ac:dyDescent="0.25">
      <c r="A57" s="23">
        <f t="shared" si="7"/>
        <v>8</v>
      </c>
      <c r="B57" s="23">
        <f t="shared" si="8"/>
        <v>1996</v>
      </c>
      <c r="C57" s="23">
        <v>56</v>
      </c>
      <c r="D57" s="24">
        <v>35278</v>
      </c>
      <c r="E57" s="25">
        <f>IF(ISBLANK(table!I57),NA(),table!I57)</f>
        <v>7580</v>
      </c>
      <c r="F57" s="26" t="e">
        <f>IFERROR(IF(AND(ISERROR($E58),ISERROR(INDEX(RestempSAF!B$2:B$251,MATCH(RestempSA!$C57,RestempSAF!$A$2:$A$251,0)))),$E57,INDEX(RestempSAF!B$2:B$251,MATCH(RestempSA!$C57,RestempSAF!$A$2:$A$251,0))),NA())</f>
        <v>#N/A</v>
      </c>
      <c r="G57" s="25" t="e">
        <f>IFERROR(IF(AND(ISERROR($E58),ISERROR(INDEX(RestempSAF!C$2:C$251,MATCH(RestempSA!$C57,RestempSAF!$A$2:$A$251,0)))),$E57,INDEX(RestempSAF!C$2:C$251,MATCH(RestempSA!$C57,RestempSAF!$A$2:$A$251,0))),NA())</f>
        <v>#N/A</v>
      </c>
      <c r="H57" s="25" t="e">
        <f>IFERROR(IF(AND(ISERROR($E58),ISERROR(INDEX(RestempSAF!D$2:D$251,MATCH(RestempSA!$C57,RestempSAF!$A$2:$A$251,0)))),$E57,INDEX(RestempSAF!D$2:D$251,MATCH(RestempSA!$C57,RestempSAF!$A$2:$A$251,0))),NA())</f>
        <v>#N/A</v>
      </c>
      <c r="I57" s="25" t="e">
        <f>IFERROR(IF(AND(ISERROR($E58),ISERROR(INDEX(RestempSAF!E$2:E$251,MATCH(RestempSA!$C57,RestempSAF!$A$2:$A$251,0)))),$E57,INDEX(RestempSAF!E$2:E$251,MATCH(RestempSA!$C57,RestempSAF!$A$2:$A$251,0))),NA())</f>
        <v>#N/A</v>
      </c>
      <c r="J57" s="25" t="e">
        <f>IFERROR(IF(AND(ISERROR($E58),ISERROR(INDEX(RestempSAF!F$2:F$251,MATCH(RestempSA!$C57,RestempSAF!$A$2:$A$251,0)))),$E57,INDEX(RestempSAF!F$2:F$251,MATCH(RestempSA!$C57,RestempSAF!$A$2:$A$251,0))),NA())</f>
        <v>#N/A</v>
      </c>
      <c r="K57" s="25"/>
      <c r="W57" s="28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</row>
    <row r="58" spans="1:38" x14ac:dyDescent="0.25">
      <c r="A58" s="23">
        <f t="shared" si="7"/>
        <v>9</v>
      </c>
      <c r="B58" s="23">
        <f t="shared" si="8"/>
        <v>1996</v>
      </c>
      <c r="C58" s="23">
        <v>57</v>
      </c>
      <c r="D58" s="24">
        <v>35309</v>
      </c>
      <c r="E58" s="25">
        <f>IF(ISBLANK(table!I58),NA(),table!I58)</f>
        <v>7583.9</v>
      </c>
      <c r="F58" s="26" t="e">
        <f>IFERROR(IF(AND(ISERROR($E59),ISERROR(INDEX(RestempSAF!B$2:B$251,MATCH(RestempSA!$C58,RestempSAF!$A$2:$A$251,0)))),$E58,INDEX(RestempSAF!B$2:B$251,MATCH(RestempSA!$C58,RestempSAF!$A$2:$A$251,0))),NA())</f>
        <v>#N/A</v>
      </c>
      <c r="G58" s="25" t="e">
        <f>IFERROR(IF(AND(ISERROR($E59),ISERROR(INDEX(RestempSAF!C$2:C$251,MATCH(RestempSA!$C58,RestempSAF!$A$2:$A$251,0)))),$E58,INDEX(RestempSAF!C$2:C$251,MATCH(RestempSA!$C58,RestempSAF!$A$2:$A$251,0))),NA())</f>
        <v>#N/A</v>
      </c>
      <c r="H58" s="25" t="e">
        <f>IFERROR(IF(AND(ISERROR($E59),ISERROR(INDEX(RestempSAF!D$2:D$251,MATCH(RestempSA!$C58,RestempSAF!$A$2:$A$251,0)))),$E58,INDEX(RestempSAF!D$2:D$251,MATCH(RestempSA!$C58,RestempSAF!$A$2:$A$251,0))),NA())</f>
        <v>#N/A</v>
      </c>
      <c r="I58" s="25" t="e">
        <f>IFERROR(IF(AND(ISERROR($E59),ISERROR(INDEX(RestempSAF!E$2:E$251,MATCH(RestempSA!$C58,RestempSAF!$A$2:$A$251,0)))),$E58,INDEX(RestempSAF!E$2:E$251,MATCH(RestempSA!$C58,RestempSAF!$A$2:$A$251,0))),NA())</f>
        <v>#N/A</v>
      </c>
      <c r="J58" s="25" t="e">
        <f>IFERROR(IF(AND(ISERROR($E59),ISERROR(INDEX(RestempSAF!F$2:F$251,MATCH(RestempSA!$C58,RestempSAF!$A$2:$A$251,0)))),$E58,INDEX(RestempSAF!F$2:F$251,MATCH(RestempSA!$C58,RestempSAF!$A$2:$A$251,0))),NA())</f>
        <v>#N/A</v>
      </c>
      <c r="K58" s="25"/>
      <c r="W58" s="28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</row>
    <row r="59" spans="1:38" x14ac:dyDescent="0.25">
      <c r="A59" s="23">
        <f t="shared" si="7"/>
        <v>10</v>
      </c>
      <c r="B59" s="23">
        <f t="shared" si="8"/>
        <v>1996</v>
      </c>
      <c r="C59" s="23">
        <v>58</v>
      </c>
      <c r="D59" s="24">
        <v>35339</v>
      </c>
      <c r="E59" s="25">
        <f>IF(ISBLANK(table!I59),NA(),table!I59)</f>
        <v>7601.1</v>
      </c>
      <c r="F59" s="26" t="e">
        <f>IFERROR(IF(AND(ISERROR($E60),ISERROR(INDEX(RestempSAF!B$2:B$251,MATCH(RestempSA!$C59,RestempSAF!$A$2:$A$251,0)))),$E59,INDEX(RestempSAF!B$2:B$251,MATCH(RestempSA!$C59,RestempSAF!$A$2:$A$251,0))),NA())</f>
        <v>#N/A</v>
      </c>
      <c r="G59" s="25" t="e">
        <f>IFERROR(IF(AND(ISERROR($E60),ISERROR(INDEX(RestempSAF!C$2:C$251,MATCH(RestempSA!$C59,RestempSAF!$A$2:$A$251,0)))),$E59,INDEX(RestempSAF!C$2:C$251,MATCH(RestempSA!$C59,RestempSAF!$A$2:$A$251,0))),NA())</f>
        <v>#N/A</v>
      </c>
      <c r="H59" s="25" t="e">
        <f>IFERROR(IF(AND(ISERROR($E60),ISERROR(INDEX(RestempSAF!D$2:D$251,MATCH(RestempSA!$C59,RestempSAF!$A$2:$A$251,0)))),$E59,INDEX(RestempSAF!D$2:D$251,MATCH(RestempSA!$C59,RestempSAF!$A$2:$A$251,0))),NA())</f>
        <v>#N/A</v>
      </c>
      <c r="I59" s="25" t="e">
        <f>IFERROR(IF(AND(ISERROR($E60),ISERROR(INDEX(RestempSAF!E$2:E$251,MATCH(RestempSA!$C59,RestempSAF!$A$2:$A$251,0)))),$E59,INDEX(RestempSAF!E$2:E$251,MATCH(RestempSA!$C59,RestempSAF!$A$2:$A$251,0))),NA())</f>
        <v>#N/A</v>
      </c>
      <c r="J59" s="25" t="e">
        <f>IFERROR(IF(AND(ISERROR($E60),ISERROR(INDEX(RestempSAF!F$2:F$251,MATCH(RestempSA!$C59,RestempSAF!$A$2:$A$251,0)))),$E59,INDEX(RestempSAF!F$2:F$251,MATCH(RestempSA!$C59,RestempSAF!$A$2:$A$251,0))),NA())</f>
        <v>#N/A</v>
      </c>
      <c r="K59" s="25"/>
      <c r="W59" s="28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</row>
    <row r="60" spans="1:38" x14ac:dyDescent="0.25">
      <c r="A60" s="23">
        <f t="shared" si="7"/>
        <v>11</v>
      </c>
      <c r="B60" s="23">
        <f t="shared" si="8"/>
        <v>1996</v>
      </c>
      <c r="C60" s="23">
        <v>59</v>
      </c>
      <c r="D60" s="24">
        <v>35370</v>
      </c>
      <c r="E60" s="25">
        <f>IF(ISBLANK(table!I60),NA(),table!I60)</f>
        <v>7621.7</v>
      </c>
      <c r="F60" s="26" t="e">
        <f>IFERROR(IF(AND(ISERROR($E61),ISERROR(INDEX(RestempSAF!B$2:B$251,MATCH(RestempSA!$C60,RestempSAF!$A$2:$A$251,0)))),$E60,INDEX(RestempSAF!B$2:B$251,MATCH(RestempSA!$C60,RestempSAF!$A$2:$A$251,0))),NA())</f>
        <v>#N/A</v>
      </c>
      <c r="G60" s="25" t="e">
        <f>IFERROR(IF(AND(ISERROR($E61),ISERROR(INDEX(RestempSAF!C$2:C$251,MATCH(RestempSA!$C60,RestempSAF!$A$2:$A$251,0)))),$E60,INDEX(RestempSAF!C$2:C$251,MATCH(RestempSA!$C60,RestempSAF!$A$2:$A$251,0))),NA())</f>
        <v>#N/A</v>
      </c>
      <c r="H60" s="25" t="e">
        <f>IFERROR(IF(AND(ISERROR($E61),ISERROR(INDEX(RestempSAF!D$2:D$251,MATCH(RestempSA!$C60,RestempSAF!$A$2:$A$251,0)))),$E60,INDEX(RestempSAF!D$2:D$251,MATCH(RestempSA!$C60,RestempSAF!$A$2:$A$251,0))),NA())</f>
        <v>#N/A</v>
      </c>
      <c r="I60" s="25" t="e">
        <f>IFERROR(IF(AND(ISERROR($E61),ISERROR(INDEX(RestempSAF!E$2:E$251,MATCH(RestempSA!$C60,RestempSAF!$A$2:$A$251,0)))),$E60,INDEX(RestempSAF!E$2:E$251,MATCH(RestempSA!$C60,RestempSAF!$A$2:$A$251,0))),NA())</f>
        <v>#N/A</v>
      </c>
      <c r="J60" s="25" t="e">
        <f>IFERROR(IF(AND(ISERROR($E61),ISERROR(INDEX(RestempSAF!F$2:F$251,MATCH(RestempSA!$C60,RestempSAF!$A$2:$A$251,0)))),$E60,INDEX(RestempSAF!F$2:F$251,MATCH(RestempSA!$C60,RestempSAF!$A$2:$A$251,0))),NA())</f>
        <v>#N/A</v>
      </c>
      <c r="K60" s="25"/>
      <c r="W60" s="28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</row>
    <row r="61" spans="1:38" x14ac:dyDescent="0.25">
      <c r="A61" s="23">
        <f t="shared" si="7"/>
        <v>12</v>
      </c>
      <c r="B61" s="23">
        <f t="shared" si="8"/>
        <v>1996</v>
      </c>
      <c r="C61" s="23">
        <v>60</v>
      </c>
      <c r="D61" s="24">
        <v>35400</v>
      </c>
      <c r="E61" s="25">
        <f>IF(ISBLANK(table!I61),NA(),table!I61)</f>
        <v>7628.9</v>
      </c>
      <c r="F61" s="26" t="e">
        <f>IFERROR(IF(AND(ISERROR($E62),ISERROR(INDEX(RestempSAF!B$2:B$251,MATCH(RestempSA!$C61,RestempSAF!$A$2:$A$251,0)))),$E61,INDEX(RestempSAF!B$2:B$251,MATCH(RestempSA!$C61,RestempSAF!$A$2:$A$251,0))),NA())</f>
        <v>#N/A</v>
      </c>
      <c r="G61" s="25" t="e">
        <f>IFERROR(IF(AND(ISERROR($E62),ISERROR(INDEX(RestempSAF!C$2:C$251,MATCH(RestempSA!$C61,RestempSAF!$A$2:$A$251,0)))),$E61,INDEX(RestempSAF!C$2:C$251,MATCH(RestempSA!$C61,RestempSAF!$A$2:$A$251,0))),NA())</f>
        <v>#N/A</v>
      </c>
      <c r="H61" s="25" t="e">
        <f>IFERROR(IF(AND(ISERROR($E62),ISERROR(INDEX(RestempSAF!D$2:D$251,MATCH(RestempSA!$C61,RestempSAF!$A$2:$A$251,0)))),$E61,INDEX(RestempSAF!D$2:D$251,MATCH(RestempSA!$C61,RestempSAF!$A$2:$A$251,0))),NA())</f>
        <v>#N/A</v>
      </c>
      <c r="I61" s="25" t="e">
        <f>IFERROR(IF(AND(ISERROR($E62),ISERROR(INDEX(RestempSAF!E$2:E$251,MATCH(RestempSA!$C61,RestempSAF!$A$2:$A$251,0)))),$E61,INDEX(RestempSAF!E$2:E$251,MATCH(RestempSA!$C61,RestempSAF!$A$2:$A$251,0))),NA())</f>
        <v>#N/A</v>
      </c>
      <c r="J61" s="25" t="e">
        <f>IFERROR(IF(AND(ISERROR($E62),ISERROR(INDEX(RestempSAF!F$2:F$251,MATCH(RestempSA!$C61,RestempSAF!$A$2:$A$251,0)))),$E61,INDEX(RestempSAF!F$2:F$251,MATCH(RestempSA!$C61,RestempSAF!$A$2:$A$251,0))),NA())</f>
        <v>#N/A</v>
      </c>
      <c r="K61" s="25"/>
      <c r="W61" s="28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</row>
    <row r="62" spans="1:38" x14ac:dyDescent="0.25">
      <c r="A62" s="23">
        <f t="shared" si="7"/>
        <v>1</v>
      </c>
      <c r="B62" s="23">
        <f t="shared" si="8"/>
        <v>1997</v>
      </c>
      <c r="C62" s="23">
        <v>61</v>
      </c>
      <c r="D62" s="24">
        <v>35431</v>
      </c>
      <c r="E62" s="25">
        <f>IF(ISBLANK(table!I62),NA(),table!I62)</f>
        <v>7640.5</v>
      </c>
      <c r="F62" s="26" t="e">
        <f>IFERROR(IF(AND(ISERROR($E63),ISERROR(INDEX(RestempSAF!B$2:B$251,MATCH(RestempSA!$C62,RestempSAF!$A$2:$A$251,0)))),$E62,INDEX(RestempSAF!B$2:B$251,MATCH(RestempSA!$C62,RestempSAF!$A$2:$A$251,0))),NA())</f>
        <v>#N/A</v>
      </c>
      <c r="G62" s="25" t="e">
        <f>IFERROR(IF(AND(ISERROR($E63),ISERROR(INDEX(RestempSAF!C$2:C$251,MATCH(RestempSA!$C62,RestempSAF!$A$2:$A$251,0)))),$E62,INDEX(RestempSAF!C$2:C$251,MATCH(RestempSA!$C62,RestempSAF!$A$2:$A$251,0))),NA())</f>
        <v>#N/A</v>
      </c>
      <c r="H62" s="25" t="e">
        <f>IFERROR(IF(AND(ISERROR($E63),ISERROR(INDEX(RestempSAF!D$2:D$251,MATCH(RestempSA!$C62,RestempSAF!$A$2:$A$251,0)))),$E62,INDEX(RestempSAF!D$2:D$251,MATCH(RestempSA!$C62,RestempSAF!$A$2:$A$251,0))),NA())</f>
        <v>#N/A</v>
      </c>
      <c r="I62" s="25" t="e">
        <f>IFERROR(IF(AND(ISERROR($E63),ISERROR(INDEX(RestempSAF!E$2:E$251,MATCH(RestempSA!$C62,RestempSAF!$A$2:$A$251,0)))),$E62,INDEX(RestempSAF!E$2:E$251,MATCH(RestempSA!$C62,RestempSAF!$A$2:$A$251,0))),NA())</f>
        <v>#N/A</v>
      </c>
      <c r="J62" s="25" t="e">
        <f>IFERROR(IF(AND(ISERROR($E63),ISERROR(INDEX(RestempSAF!F$2:F$251,MATCH(RestempSA!$C62,RestempSAF!$A$2:$A$251,0)))),$E62,INDEX(RestempSAF!F$2:F$251,MATCH(RestempSA!$C62,RestempSAF!$A$2:$A$251,0))),NA())</f>
        <v>#N/A</v>
      </c>
      <c r="K62" s="25"/>
      <c r="W62" s="28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</row>
    <row r="63" spans="1:38" x14ac:dyDescent="0.25">
      <c r="A63" s="23">
        <f t="shared" si="7"/>
        <v>2</v>
      </c>
      <c r="B63" s="23">
        <f t="shared" si="8"/>
        <v>1997</v>
      </c>
      <c r="C63" s="23">
        <v>62</v>
      </c>
      <c r="D63" s="24">
        <v>35462</v>
      </c>
      <c r="E63" s="25">
        <f>IF(ISBLANK(table!I63),NA(),table!I63)</f>
        <v>7653.3</v>
      </c>
      <c r="F63" s="26" t="e">
        <f>IFERROR(IF(AND(ISERROR($E64),ISERROR(INDEX(RestempSAF!B$2:B$251,MATCH(RestempSA!$C63,RestempSAF!$A$2:$A$251,0)))),$E63,INDEX(RestempSAF!B$2:B$251,MATCH(RestempSA!$C63,RestempSAF!$A$2:$A$251,0))),NA())</f>
        <v>#N/A</v>
      </c>
      <c r="G63" s="25" t="e">
        <f>IFERROR(IF(AND(ISERROR($E64),ISERROR(INDEX(RestempSAF!C$2:C$251,MATCH(RestempSA!$C63,RestempSAF!$A$2:$A$251,0)))),$E63,INDEX(RestempSAF!C$2:C$251,MATCH(RestempSA!$C63,RestempSAF!$A$2:$A$251,0))),NA())</f>
        <v>#N/A</v>
      </c>
      <c r="H63" s="25" t="e">
        <f>IFERROR(IF(AND(ISERROR($E64),ISERROR(INDEX(RestempSAF!D$2:D$251,MATCH(RestempSA!$C63,RestempSAF!$A$2:$A$251,0)))),$E63,INDEX(RestempSAF!D$2:D$251,MATCH(RestempSA!$C63,RestempSAF!$A$2:$A$251,0))),NA())</f>
        <v>#N/A</v>
      </c>
      <c r="I63" s="25" t="e">
        <f>IFERROR(IF(AND(ISERROR($E64),ISERROR(INDEX(RestempSAF!E$2:E$251,MATCH(RestempSA!$C63,RestempSAF!$A$2:$A$251,0)))),$E63,INDEX(RestempSAF!E$2:E$251,MATCH(RestempSA!$C63,RestempSAF!$A$2:$A$251,0))),NA())</f>
        <v>#N/A</v>
      </c>
      <c r="J63" s="25" t="e">
        <f>IFERROR(IF(AND(ISERROR($E64),ISERROR(INDEX(RestempSAF!F$2:F$251,MATCH(RestempSA!$C63,RestempSAF!$A$2:$A$251,0)))),$E63,INDEX(RestempSAF!F$2:F$251,MATCH(RestempSA!$C63,RestempSAF!$A$2:$A$251,0))),NA())</f>
        <v>#N/A</v>
      </c>
      <c r="K63" s="25"/>
      <c r="W63" s="28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</row>
    <row r="64" spans="1:38" x14ac:dyDescent="0.25">
      <c r="A64" s="23">
        <f t="shared" si="7"/>
        <v>3</v>
      </c>
      <c r="B64" s="23">
        <f t="shared" si="8"/>
        <v>1997</v>
      </c>
      <c r="C64" s="23">
        <v>63</v>
      </c>
      <c r="D64" s="24">
        <v>35490</v>
      </c>
      <c r="E64" s="25">
        <f>IF(ISBLANK(table!I64),NA(),table!I64)</f>
        <v>7664.2</v>
      </c>
      <c r="F64" s="26" t="e">
        <f>IFERROR(IF(AND(ISERROR($E65),ISERROR(INDEX(RestempSAF!B$2:B$251,MATCH(RestempSA!$C64,RestempSAF!$A$2:$A$251,0)))),$E64,INDEX(RestempSAF!B$2:B$251,MATCH(RestempSA!$C64,RestempSAF!$A$2:$A$251,0))),NA())</f>
        <v>#N/A</v>
      </c>
      <c r="G64" s="25" t="e">
        <f>IFERROR(IF(AND(ISERROR($E65),ISERROR(INDEX(RestempSAF!C$2:C$251,MATCH(RestempSA!$C64,RestempSAF!$A$2:$A$251,0)))),$E64,INDEX(RestempSAF!C$2:C$251,MATCH(RestempSA!$C64,RestempSAF!$A$2:$A$251,0))),NA())</f>
        <v>#N/A</v>
      </c>
      <c r="H64" s="25" t="e">
        <f>IFERROR(IF(AND(ISERROR($E65),ISERROR(INDEX(RestempSAF!D$2:D$251,MATCH(RestempSA!$C64,RestempSAF!$A$2:$A$251,0)))),$E64,INDEX(RestempSAF!D$2:D$251,MATCH(RestempSA!$C64,RestempSAF!$A$2:$A$251,0))),NA())</f>
        <v>#N/A</v>
      </c>
      <c r="I64" s="25" t="e">
        <f>IFERROR(IF(AND(ISERROR($E65),ISERROR(INDEX(RestempSAF!E$2:E$251,MATCH(RestempSA!$C64,RestempSAF!$A$2:$A$251,0)))),$E64,INDEX(RestempSAF!E$2:E$251,MATCH(RestempSA!$C64,RestempSAF!$A$2:$A$251,0))),NA())</f>
        <v>#N/A</v>
      </c>
      <c r="J64" s="25" t="e">
        <f>IFERROR(IF(AND(ISERROR($E65),ISERROR(INDEX(RestempSAF!F$2:F$251,MATCH(RestempSA!$C64,RestempSAF!$A$2:$A$251,0)))),$E64,INDEX(RestempSAF!F$2:F$251,MATCH(RestempSA!$C64,RestempSAF!$A$2:$A$251,0))),NA())</f>
        <v>#N/A</v>
      </c>
      <c r="K64" s="25"/>
      <c r="W64" s="28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</row>
    <row r="65" spans="1:38" x14ac:dyDescent="0.25">
      <c r="A65" s="23">
        <f t="shared" si="7"/>
        <v>4</v>
      </c>
      <c r="B65" s="23">
        <f t="shared" si="8"/>
        <v>1997</v>
      </c>
      <c r="C65" s="23">
        <v>64</v>
      </c>
      <c r="D65" s="24">
        <v>35521</v>
      </c>
      <c r="E65" s="25">
        <f>IF(ISBLANK(table!I65),NA(),table!I65)</f>
        <v>7670</v>
      </c>
      <c r="F65" s="26" t="e">
        <f>IFERROR(IF(AND(ISERROR($E66),ISERROR(INDEX(RestempSAF!B$2:B$251,MATCH(RestempSA!$C65,RestempSAF!$A$2:$A$251,0)))),$E65,INDEX(RestempSAF!B$2:B$251,MATCH(RestempSA!$C65,RestempSAF!$A$2:$A$251,0))),NA())</f>
        <v>#N/A</v>
      </c>
      <c r="G65" s="25" t="e">
        <f>IFERROR(IF(AND(ISERROR($E66),ISERROR(INDEX(RestempSAF!C$2:C$251,MATCH(RestempSA!$C65,RestempSAF!$A$2:$A$251,0)))),$E65,INDEX(RestempSAF!C$2:C$251,MATCH(RestempSA!$C65,RestempSAF!$A$2:$A$251,0))),NA())</f>
        <v>#N/A</v>
      </c>
      <c r="H65" s="25" t="e">
        <f>IFERROR(IF(AND(ISERROR($E66),ISERROR(INDEX(RestempSAF!D$2:D$251,MATCH(RestempSA!$C65,RestempSAF!$A$2:$A$251,0)))),$E65,INDEX(RestempSAF!D$2:D$251,MATCH(RestempSA!$C65,RestempSAF!$A$2:$A$251,0))),NA())</f>
        <v>#N/A</v>
      </c>
      <c r="I65" s="25" t="e">
        <f>IFERROR(IF(AND(ISERROR($E66),ISERROR(INDEX(RestempSAF!E$2:E$251,MATCH(RestempSA!$C65,RestempSAF!$A$2:$A$251,0)))),$E65,INDEX(RestempSAF!E$2:E$251,MATCH(RestempSA!$C65,RestempSAF!$A$2:$A$251,0))),NA())</f>
        <v>#N/A</v>
      </c>
      <c r="J65" s="25" t="e">
        <f>IFERROR(IF(AND(ISERROR($E66),ISERROR(INDEX(RestempSAF!F$2:F$251,MATCH(RestempSA!$C65,RestempSAF!$A$2:$A$251,0)))),$E65,INDEX(RestempSAF!F$2:F$251,MATCH(RestempSA!$C65,RestempSAF!$A$2:$A$251,0))),NA())</f>
        <v>#N/A</v>
      </c>
      <c r="K65" s="25"/>
      <c r="W65" s="28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</row>
    <row r="66" spans="1:38" x14ac:dyDescent="0.25">
      <c r="A66" s="23">
        <f t="shared" si="7"/>
        <v>5</v>
      </c>
      <c r="B66" s="23">
        <f t="shared" si="8"/>
        <v>1997</v>
      </c>
      <c r="C66" s="23">
        <v>65</v>
      </c>
      <c r="D66" s="24">
        <v>35551</v>
      </c>
      <c r="E66" s="25">
        <f>IF(ISBLANK(table!I66),NA(),table!I66)</f>
        <v>7684.8</v>
      </c>
      <c r="F66" s="26" t="e">
        <f>IFERROR(IF(AND(ISERROR($E67),ISERROR(INDEX(RestempSAF!B$2:B$251,MATCH(RestempSA!$C66,RestempSAF!$A$2:$A$251,0)))),$E66,INDEX(RestempSAF!B$2:B$251,MATCH(RestempSA!$C66,RestempSAF!$A$2:$A$251,0))),NA())</f>
        <v>#N/A</v>
      </c>
      <c r="G66" s="25" t="e">
        <f>IFERROR(IF(AND(ISERROR($E67),ISERROR(INDEX(RestempSAF!C$2:C$251,MATCH(RestempSA!$C66,RestempSAF!$A$2:$A$251,0)))),$E66,INDEX(RestempSAF!C$2:C$251,MATCH(RestempSA!$C66,RestempSAF!$A$2:$A$251,0))),NA())</f>
        <v>#N/A</v>
      </c>
      <c r="H66" s="25" t="e">
        <f>IFERROR(IF(AND(ISERROR($E67),ISERROR(INDEX(RestempSAF!D$2:D$251,MATCH(RestempSA!$C66,RestempSAF!$A$2:$A$251,0)))),$E66,INDEX(RestempSAF!D$2:D$251,MATCH(RestempSA!$C66,RestempSAF!$A$2:$A$251,0))),NA())</f>
        <v>#N/A</v>
      </c>
      <c r="I66" s="25" t="e">
        <f>IFERROR(IF(AND(ISERROR($E67),ISERROR(INDEX(RestempSAF!E$2:E$251,MATCH(RestempSA!$C66,RestempSAF!$A$2:$A$251,0)))),$E66,INDEX(RestempSAF!E$2:E$251,MATCH(RestempSA!$C66,RestempSAF!$A$2:$A$251,0))),NA())</f>
        <v>#N/A</v>
      </c>
      <c r="J66" s="25" t="e">
        <f>IFERROR(IF(AND(ISERROR($E67),ISERROR(INDEX(RestempSAF!F$2:F$251,MATCH(RestempSA!$C66,RestempSAF!$A$2:$A$251,0)))),$E66,INDEX(RestempSAF!F$2:F$251,MATCH(RestempSA!$C66,RestempSAF!$A$2:$A$251,0))),NA())</f>
        <v>#N/A</v>
      </c>
      <c r="K66" s="25"/>
      <c r="W66" s="28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</row>
    <row r="67" spans="1:38" x14ac:dyDescent="0.25">
      <c r="A67" s="23">
        <f t="shared" ref="A67:A130" si="12">MONTH(D67)</f>
        <v>6</v>
      </c>
      <c r="B67" s="23">
        <f t="shared" ref="B67:B130" si="13">YEAR(D67)</f>
        <v>1997</v>
      </c>
      <c r="C67" s="23">
        <v>66</v>
      </c>
      <c r="D67" s="24">
        <v>35582</v>
      </c>
      <c r="E67" s="25">
        <f>IF(ISBLANK(table!I67),NA(),table!I67)</f>
        <v>7694.2</v>
      </c>
      <c r="F67" s="26" t="e">
        <f>IFERROR(IF(AND(ISERROR($E68),ISERROR(INDEX(RestempSAF!B$2:B$251,MATCH(RestempSA!$C67,RestempSAF!$A$2:$A$251,0)))),$E67,INDEX(RestempSAF!B$2:B$251,MATCH(RestempSA!$C67,RestempSAF!$A$2:$A$251,0))),NA())</f>
        <v>#N/A</v>
      </c>
      <c r="G67" s="25" t="e">
        <f>IFERROR(IF(AND(ISERROR($E68),ISERROR(INDEX(RestempSAF!C$2:C$251,MATCH(RestempSA!$C67,RestempSAF!$A$2:$A$251,0)))),$E67,INDEX(RestempSAF!C$2:C$251,MATCH(RestempSA!$C67,RestempSAF!$A$2:$A$251,0))),NA())</f>
        <v>#N/A</v>
      </c>
      <c r="H67" s="25" t="e">
        <f>IFERROR(IF(AND(ISERROR($E68),ISERROR(INDEX(RestempSAF!D$2:D$251,MATCH(RestempSA!$C67,RestempSAF!$A$2:$A$251,0)))),$E67,INDEX(RestempSAF!D$2:D$251,MATCH(RestempSA!$C67,RestempSAF!$A$2:$A$251,0))),NA())</f>
        <v>#N/A</v>
      </c>
      <c r="I67" s="25" t="e">
        <f>IFERROR(IF(AND(ISERROR($E68),ISERROR(INDEX(RestempSAF!E$2:E$251,MATCH(RestempSA!$C67,RestempSAF!$A$2:$A$251,0)))),$E67,INDEX(RestempSAF!E$2:E$251,MATCH(RestempSA!$C67,RestempSAF!$A$2:$A$251,0))),NA())</f>
        <v>#N/A</v>
      </c>
      <c r="J67" s="25" t="e">
        <f>IFERROR(IF(AND(ISERROR($E68),ISERROR(INDEX(RestempSAF!F$2:F$251,MATCH(RestempSA!$C67,RestempSAF!$A$2:$A$251,0)))),$E67,INDEX(RestempSAF!F$2:F$251,MATCH(RestempSA!$C67,RestempSAF!$A$2:$A$251,0))),NA())</f>
        <v>#N/A</v>
      </c>
      <c r="K67" s="25"/>
      <c r="W67" s="28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</row>
    <row r="68" spans="1:38" x14ac:dyDescent="0.25">
      <c r="A68" s="23">
        <f t="shared" si="12"/>
        <v>7</v>
      </c>
      <c r="B68" s="23">
        <f t="shared" si="13"/>
        <v>1997</v>
      </c>
      <c r="C68" s="23">
        <v>67</v>
      </c>
      <c r="D68" s="24">
        <v>35612</v>
      </c>
      <c r="E68" s="25">
        <f>IF(ISBLANK(table!I68),NA(),table!I68)</f>
        <v>7677.1</v>
      </c>
      <c r="F68" s="26" t="e">
        <f>IFERROR(IF(AND(ISERROR($E69),ISERROR(INDEX(RestempSAF!B$2:B$251,MATCH(RestempSA!$C68,RestempSAF!$A$2:$A$251,0)))),$E68,INDEX(RestempSAF!B$2:B$251,MATCH(RestempSA!$C68,RestempSAF!$A$2:$A$251,0))),NA())</f>
        <v>#N/A</v>
      </c>
      <c r="G68" s="25" t="e">
        <f>IFERROR(IF(AND(ISERROR($E69),ISERROR(INDEX(RestempSAF!C$2:C$251,MATCH(RestempSA!$C68,RestempSAF!$A$2:$A$251,0)))),$E68,INDEX(RestempSAF!C$2:C$251,MATCH(RestempSA!$C68,RestempSAF!$A$2:$A$251,0))),NA())</f>
        <v>#N/A</v>
      </c>
      <c r="H68" s="25" t="e">
        <f>IFERROR(IF(AND(ISERROR($E69),ISERROR(INDEX(RestempSAF!D$2:D$251,MATCH(RestempSA!$C68,RestempSAF!$A$2:$A$251,0)))),$E68,INDEX(RestempSAF!D$2:D$251,MATCH(RestempSA!$C68,RestempSAF!$A$2:$A$251,0))),NA())</f>
        <v>#N/A</v>
      </c>
      <c r="I68" s="25" t="e">
        <f>IFERROR(IF(AND(ISERROR($E69),ISERROR(INDEX(RestempSAF!E$2:E$251,MATCH(RestempSA!$C68,RestempSAF!$A$2:$A$251,0)))),$E68,INDEX(RestempSAF!E$2:E$251,MATCH(RestempSA!$C68,RestempSAF!$A$2:$A$251,0))),NA())</f>
        <v>#N/A</v>
      </c>
      <c r="J68" s="25" t="e">
        <f>IFERROR(IF(AND(ISERROR($E69),ISERROR(INDEX(RestempSAF!F$2:F$251,MATCH(RestempSA!$C68,RestempSAF!$A$2:$A$251,0)))),$E68,INDEX(RestempSAF!F$2:F$251,MATCH(RestempSA!$C68,RestempSAF!$A$2:$A$251,0))),NA())</f>
        <v>#N/A</v>
      </c>
      <c r="K68" s="25"/>
      <c r="W68" s="28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</row>
    <row r="69" spans="1:38" x14ac:dyDescent="0.25">
      <c r="A69" s="23">
        <f t="shared" si="12"/>
        <v>8</v>
      </c>
      <c r="B69" s="23">
        <f t="shared" si="13"/>
        <v>1997</v>
      </c>
      <c r="C69" s="23">
        <v>68</v>
      </c>
      <c r="D69" s="24">
        <v>35643</v>
      </c>
      <c r="E69" s="25">
        <f>IF(ISBLANK(table!I69),NA(),table!I69)</f>
        <v>7701.1</v>
      </c>
      <c r="F69" s="26" t="e">
        <f>IFERROR(IF(AND(ISERROR($E70),ISERROR(INDEX(RestempSAF!B$2:B$251,MATCH(RestempSA!$C69,RestempSAF!$A$2:$A$251,0)))),$E69,INDEX(RestempSAF!B$2:B$251,MATCH(RestempSA!$C69,RestempSAF!$A$2:$A$251,0))),NA())</f>
        <v>#N/A</v>
      </c>
      <c r="G69" s="25" t="e">
        <f>IFERROR(IF(AND(ISERROR($E70),ISERROR(INDEX(RestempSAF!C$2:C$251,MATCH(RestempSA!$C69,RestempSAF!$A$2:$A$251,0)))),$E69,INDEX(RestempSAF!C$2:C$251,MATCH(RestempSA!$C69,RestempSAF!$A$2:$A$251,0))),NA())</f>
        <v>#N/A</v>
      </c>
      <c r="H69" s="25" t="e">
        <f>IFERROR(IF(AND(ISERROR($E70),ISERROR(INDEX(RestempSAF!D$2:D$251,MATCH(RestempSA!$C69,RestempSAF!$A$2:$A$251,0)))),$E69,INDEX(RestempSAF!D$2:D$251,MATCH(RestempSA!$C69,RestempSAF!$A$2:$A$251,0))),NA())</f>
        <v>#N/A</v>
      </c>
      <c r="I69" s="25" t="e">
        <f>IFERROR(IF(AND(ISERROR($E70),ISERROR(INDEX(RestempSAF!E$2:E$251,MATCH(RestempSA!$C69,RestempSAF!$A$2:$A$251,0)))),$E69,INDEX(RestempSAF!E$2:E$251,MATCH(RestempSA!$C69,RestempSAF!$A$2:$A$251,0))),NA())</f>
        <v>#N/A</v>
      </c>
      <c r="J69" s="25" t="e">
        <f>IFERROR(IF(AND(ISERROR($E70),ISERROR(INDEX(RestempSAF!F$2:F$251,MATCH(RestempSA!$C69,RestempSAF!$A$2:$A$251,0)))),$E69,INDEX(RestempSAF!F$2:F$251,MATCH(RestempSA!$C69,RestempSAF!$A$2:$A$251,0))),NA())</f>
        <v>#N/A</v>
      </c>
      <c r="K69" s="25"/>
      <c r="W69" s="28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</row>
    <row r="70" spans="1:38" x14ac:dyDescent="0.25">
      <c r="A70" s="23">
        <f t="shared" si="12"/>
        <v>9</v>
      </c>
      <c r="B70" s="23">
        <f t="shared" si="13"/>
        <v>1997</v>
      </c>
      <c r="C70" s="23">
        <v>69</v>
      </c>
      <c r="D70" s="24">
        <v>35674</v>
      </c>
      <c r="E70" s="25">
        <f>IF(ISBLANK(table!I70),NA(),table!I70)</f>
        <v>7723.2</v>
      </c>
      <c r="F70" s="26" t="e">
        <f>IFERROR(IF(AND(ISERROR($E71),ISERROR(INDEX(RestempSAF!B$2:B$251,MATCH(RestempSA!$C70,RestempSAF!$A$2:$A$251,0)))),$E70,INDEX(RestempSAF!B$2:B$251,MATCH(RestempSA!$C70,RestempSAF!$A$2:$A$251,0))),NA())</f>
        <v>#N/A</v>
      </c>
      <c r="G70" s="25" t="e">
        <f>IFERROR(IF(AND(ISERROR($E71),ISERROR(INDEX(RestempSAF!C$2:C$251,MATCH(RestempSA!$C70,RestempSAF!$A$2:$A$251,0)))),$E70,INDEX(RestempSAF!C$2:C$251,MATCH(RestempSA!$C70,RestempSAF!$A$2:$A$251,0))),NA())</f>
        <v>#N/A</v>
      </c>
      <c r="H70" s="25" t="e">
        <f>IFERROR(IF(AND(ISERROR($E71),ISERROR(INDEX(RestempSAF!D$2:D$251,MATCH(RestempSA!$C70,RestempSAF!$A$2:$A$251,0)))),$E70,INDEX(RestempSAF!D$2:D$251,MATCH(RestempSA!$C70,RestempSAF!$A$2:$A$251,0))),NA())</f>
        <v>#N/A</v>
      </c>
      <c r="I70" s="25" t="e">
        <f>IFERROR(IF(AND(ISERROR($E71),ISERROR(INDEX(RestempSAF!E$2:E$251,MATCH(RestempSA!$C70,RestempSAF!$A$2:$A$251,0)))),$E70,INDEX(RestempSAF!E$2:E$251,MATCH(RestempSA!$C70,RestempSAF!$A$2:$A$251,0))),NA())</f>
        <v>#N/A</v>
      </c>
      <c r="J70" s="25" t="e">
        <f>IFERROR(IF(AND(ISERROR($E71),ISERROR(INDEX(RestempSAF!F$2:F$251,MATCH(RestempSA!$C70,RestempSAF!$A$2:$A$251,0)))),$E70,INDEX(RestempSAF!F$2:F$251,MATCH(RestempSA!$C70,RestempSAF!$A$2:$A$251,0))),NA())</f>
        <v>#N/A</v>
      </c>
      <c r="K70" s="25"/>
      <c r="W70" s="28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</row>
    <row r="71" spans="1:38" x14ac:dyDescent="0.25">
      <c r="A71" s="23">
        <f t="shared" si="12"/>
        <v>10</v>
      </c>
      <c r="B71" s="23">
        <f t="shared" si="13"/>
        <v>1997</v>
      </c>
      <c r="C71" s="23">
        <v>70</v>
      </c>
      <c r="D71" s="24">
        <v>35704</v>
      </c>
      <c r="E71" s="25">
        <f>IF(ISBLANK(table!I71),NA(),table!I71)</f>
        <v>7709.7</v>
      </c>
      <c r="F71" s="26" t="e">
        <f>IFERROR(IF(AND(ISERROR($E72),ISERROR(INDEX(RestempSAF!B$2:B$251,MATCH(RestempSA!$C71,RestempSAF!$A$2:$A$251,0)))),$E71,INDEX(RestempSAF!B$2:B$251,MATCH(RestempSA!$C71,RestempSAF!$A$2:$A$251,0))),NA())</f>
        <v>#N/A</v>
      </c>
      <c r="G71" s="25" t="e">
        <f>IFERROR(IF(AND(ISERROR($E72),ISERROR(INDEX(RestempSAF!C$2:C$251,MATCH(RestempSA!$C71,RestempSAF!$A$2:$A$251,0)))),$E71,INDEX(RestempSAF!C$2:C$251,MATCH(RestempSA!$C71,RestempSAF!$A$2:$A$251,0))),NA())</f>
        <v>#N/A</v>
      </c>
      <c r="H71" s="25" t="e">
        <f>IFERROR(IF(AND(ISERROR($E72),ISERROR(INDEX(RestempSAF!D$2:D$251,MATCH(RestempSA!$C71,RestempSAF!$A$2:$A$251,0)))),$E71,INDEX(RestempSAF!D$2:D$251,MATCH(RestempSA!$C71,RestempSAF!$A$2:$A$251,0))),NA())</f>
        <v>#N/A</v>
      </c>
      <c r="I71" s="25" t="e">
        <f>IFERROR(IF(AND(ISERROR($E72),ISERROR(INDEX(RestempSAF!E$2:E$251,MATCH(RestempSA!$C71,RestempSAF!$A$2:$A$251,0)))),$E71,INDEX(RestempSAF!E$2:E$251,MATCH(RestempSA!$C71,RestempSAF!$A$2:$A$251,0))),NA())</f>
        <v>#N/A</v>
      </c>
      <c r="J71" s="25" t="e">
        <f>IFERROR(IF(AND(ISERROR($E72),ISERROR(INDEX(RestempSAF!F$2:F$251,MATCH(RestempSA!$C71,RestempSAF!$A$2:$A$251,0)))),$E71,INDEX(RestempSAF!F$2:F$251,MATCH(RestempSA!$C71,RestempSAF!$A$2:$A$251,0))),NA())</f>
        <v>#N/A</v>
      </c>
      <c r="K71" s="25"/>
      <c r="W71" s="28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</row>
    <row r="72" spans="1:38" x14ac:dyDescent="0.25">
      <c r="A72" s="23">
        <f t="shared" si="12"/>
        <v>11</v>
      </c>
      <c r="B72" s="23">
        <f t="shared" si="13"/>
        <v>1997</v>
      </c>
      <c r="C72" s="23">
        <v>71</v>
      </c>
      <c r="D72" s="24">
        <v>35735</v>
      </c>
      <c r="E72" s="25">
        <f>IF(ISBLANK(table!I72),NA(),table!I72)</f>
        <v>7727.3</v>
      </c>
      <c r="F72" s="26" t="e">
        <f>IFERROR(IF(AND(ISERROR($E73),ISERROR(INDEX(RestempSAF!B$2:B$251,MATCH(RestempSA!$C72,RestempSAF!$A$2:$A$251,0)))),$E72,INDEX(RestempSAF!B$2:B$251,MATCH(RestempSA!$C72,RestempSAF!$A$2:$A$251,0))),NA())</f>
        <v>#N/A</v>
      </c>
      <c r="G72" s="25" t="e">
        <f>IFERROR(IF(AND(ISERROR($E73),ISERROR(INDEX(RestempSAF!C$2:C$251,MATCH(RestempSA!$C72,RestempSAF!$A$2:$A$251,0)))),$E72,INDEX(RestempSAF!C$2:C$251,MATCH(RestempSA!$C72,RestempSAF!$A$2:$A$251,0))),NA())</f>
        <v>#N/A</v>
      </c>
      <c r="H72" s="25" t="e">
        <f>IFERROR(IF(AND(ISERROR($E73),ISERROR(INDEX(RestempSAF!D$2:D$251,MATCH(RestempSA!$C72,RestempSAF!$A$2:$A$251,0)))),$E72,INDEX(RestempSAF!D$2:D$251,MATCH(RestempSA!$C72,RestempSAF!$A$2:$A$251,0))),NA())</f>
        <v>#N/A</v>
      </c>
      <c r="I72" s="25" t="e">
        <f>IFERROR(IF(AND(ISERROR($E73),ISERROR(INDEX(RestempSAF!E$2:E$251,MATCH(RestempSA!$C72,RestempSAF!$A$2:$A$251,0)))),$E72,INDEX(RestempSAF!E$2:E$251,MATCH(RestempSA!$C72,RestempSAF!$A$2:$A$251,0))),NA())</f>
        <v>#N/A</v>
      </c>
      <c r="J72" s="25" t="e">
        <f>IFERROR(IF(AND(ISERROR($E73),ISERROR(INDEX(RestempSAF!F$2:F$251,MATCH(RestempSA!$C72,RestempSAF!$A$2:$A$251,0)))),$E72,INDEX(RestempSAF!F$2:F$251,MATCH(RestempSA!$C72,RestempSAF!$A$2:$A$251,0))),NA())</f>
        <v>#N/A</v>
      </c>
      <c r="K72" s="25"/>
      <c r="W72" s="28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</row>
    <row r="73" spans="1:38" x14ac:dyDescent="0.25">
      <c r="A73" s="23">
        <f t="shared" si="12"/>
        <v>12</v>
      </c>
      <c r="B73" s="23">
        <f t="shared" si="13"/>
        <v>1997</v>
      </c>
      <c r="C73" s="23">
        <v>72</v>
      </c>
      <c r="D73" s="24">
        <v>35765</v>
      </c>
      <c r="E73" s="25">
        <f>IF(ISBLANK(table!I73),NA(),table!I73)</f>
        <v>7728.5</v>
      </c>
      <c r="F73" s="26" t="e">
        <f>IFERROR(IF(AND(ISERROR($E74),ISERROR(INDEX(RestempSAF!B$2:B$251,MATCH(RestempSA!$C73,RestempSAF!$A$2:$A$251,0)))),$E73,INDEX(RestempSAF!B$2:B$251,MATCH(RestempSA!$C73,RestempSAF!$A$2:$A$251,0))),NA())</f>
        <v>#N/A</v>
      </c>
      <c r="G73" s="25" t="e">
        <f>IFERROR(IF(AND(ISERROR($E74),ISERROR(INDEX(RestempSAF!C$2:C$251,MATCH(RestempSA!$C73,RestempSAF!$A$2:$A$251,0)))),$E73,INDEX(RestempSAF!C$2:C$251,MATCH(RestempSA!$C73,RestempSAF!$A$2:$A$251,0))),NA())</f>
        <v>#N/A</v>
      </c>
      <c r="H73" s="25" t="e">
        <f>IFERROR(IF(AND(ISERROR($E74),ISERROR(INDEX(RestempSAF!D$2:D$251,MATCH(RestempSA!$C73,RestempSAF!$A$2:$A$251,0)))),$E73,INDEX(RestempSAF!D$2:D$251,MATCH(RestempSA!$C73,RestempSAF!$A$2:$A$251,0))),NA())</f>
        <v>#N/A</v>
      </c>
      <c r="I73" s="25" t="e">
        <f>IFERROR(IF(AND(ISERROR($E74),ISERROR(INDEX(RestempSAF!E$2:E$251,MATCH(RestempSA!$C73,RestempSAF!$A$2:$A$251,0)))),$E73,INDEX(RestempSAF!E$2:E$251,MATCH(RestempSA!$C73,RestempSAF!$A$2:$A$251,0))),NA())</f>
        <v>#N/A</v>
      </c>
      <c r="J73" s="25" t="e">
        <f>IFERROR(IF(AND(ISERROR($E74),ISERROR(INDEX(RestempSAF!F$2:F$251,MATCH(RestempSA!$C73,RestempSAF!$A$2:$A$251,0)))),$E73,INDEX(RestempSAF!F$2:F$251,MATCH(RestempSA!$C73,RestempSAF!$A$2:$A$251,0))),NA())</f>
        <v>#N/A</v>
      </c>
      <c r="K73" s="25"/>
      <c r="W73" s="28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</row>
    <row r="74" spans="1:38" x14ac:dyDescent="0.25">
      <c r="A74" s="23">
        <f t="shared" si="12"/>
        <v>1</v>
      </c>
      <c r="B74" s="23">
        <f t="shared" si="13"/>
        <v>1998</v>
      </c>
      <c r="C74" s="23">
        <v>73</v>
      </c>
      <c r="D74" s="24">
        <v>35796</v>
      </c>
      <c r="E74" s="25">
        <f>IF(ISBLANK(table!I74),NA(),table!I74)</f>
        <v>7741.5</v>
      </c>
      <c r="F74" s="26" t="e">
        <f>IFERROR(IF(AND(ISERROR($E75),ISERROR(INDEX(RestempSAF!B$2:B$251,MATCH(RestempSA!$C74,RestempSAF!$A$2:$A$251,0)))),$E74,INDEX(RestempSAF!B$2:B$251,MATCH(RestempSA!$C74,RestempSAF!$A$2:$A$251,0))),NA())</f>
        <v>#N/A</v>
      </c>
      <c r="G74" s="25" t="e">
        <f>IFERROR(IF(AND(ISERROR($E75),ISERROR(INDEX(RestempSAF!C$2:C$251,MATCH(RestempSA!$C74,RestempSAF!$A$2:$A$251,0)))),$E74,INDEX(RestempSAF!C$2:C$251,MATCH(RestempSA!$C74,RestempSAF!$A$2:$A$251,0))),NA())</f>
        <v>#N/A</v>
      </c>
      <c r="H74" s="25" t="e">
        <f>IFERROR(IF(AND(ISERROR($E75),ISERROR(INDEX(RestempSAF!D$2:D$251,MATCH(RestempSA!$C74,RestempSAF!$A$2:$A$251,0)))),$E74,INDEX(RestempSAF!D$2:D$251,MATCH(RestempSA!$C74,RestempSAF!$A$2:$A$251,0))),NA())</f>
        <v>#N/A</v>
      </c>
      <c r="I74" s="25" t="e">
        <f>IFERROR(IF(AND(ISERROR($E75),ISERROR(INDEX(RestempSAF!E$2:E$251,MATCH(RestempSA!$C74,RestempSAF!$A$2:$A$251,0)))),$E74,INDEX(RestempSAF!E$2:E$251,MATCH(RestempSA!$C74,RestempSAF!$A$2:$A$251,0))),NA())</f>
        <v>#N/A</v>
      </c>
      <c r="J74" s="25" t="e">
        <f>IFERROR(IF(AND(ISERROR($E75),ISERROR(INDEX(RestempSAF!F$2:F$251,MATCH(RestempSA!$C74,RestempSAF!$A$2:$A$251,0)))),$E74,INDEX(RestempSAF!F$2:F$251,MATCH(RestempSA!$C74,RestempSAF!$A$2:$A$251,0))),NA())</f>
        <v>#N/A</v>
      </c>
      <c r="K74" s="25"/>
      <c r="W74" s="28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</row>
    <row r="75" spans="1:38" x14ac:dyDescent="0.25">
      <c r="A75" s="23">
        <f t="shared" si="12"/>
        <v>2</v>
      </c>
      <c r="B75" s="23">
        <f t="shared" si="13"/>
        <v>1998</v>
      </c>
      <c r="C75" s="23">
        <v>74</v>
      </c>
      <c r="D75" s="24">
        <v>35827</v>
      </c>
      <c r="E75" s="25">
        <f>IF(ISBLANK(table!I75),NA(),table!I75)</f>
        <v>7758.8</v>
      </c>
      <c r="F75" s="26" t="e">
        <f>IFERROR(IF(AND(ISERROR($E76),ISERROR(INDEX(RestempSAF!B$2:B$251,MATCH(RestempSA!$C75,RestempSAF!$A$2:$A$251,0)))),$E75,INDEX(RestempSAF!B$2:B$251,MATCH(RestempSA!$C75,RestempSAF!$A$2:$A$251,0))),NA())</f>
        <v>#N/A</v>
      </c>
      <c r="G75" s="25" t="e">
        <f>IFERROR(IF(AND(ISERROR($E76),ISERROR(INDEX(RestempSAF!C$2:C$251,MATCH(RestempSA!$C75,RestempSAF!$A$2:$A$251,0)))),$E75,INDEX(RestempSAF!C$2:C$251,MATCH(RestempSA!$C75,RestempSAF!$A$2:$A$251,0))),NA())</f>
        <v>#N/A</v>
      </c>
      <c r="H75" s="25" t="e">
        <f>IFERROR(IF(AND(ISERROR($E76),ISERROR(INDEX(RestempSAF!D$2:D$251,MATCH(RestempSA!$C75,RestempSAF!$A$2:$A$251,0)))),$E75,INDEX(RestempSAF!D$2:D$251,MATCH(RestempSA!$C75,RestempSAF!$A$2:$A$251,0))),NA())</f>
        <v>#N/A</v>
      </c>
      <c r="I75" s="25" t="e">
        <f>IFERROR(IF(AND(ISERROR($E76),ISERROR(INDEX(RestempSAF!E$2:E$251,MATCH(RestempSA!$C75,RestempSAF!$A$2:$A$251,0)))),$E75,INDEX(RestempSAF!E$2:E$251,MATCH(RestempSA!$C75,RestempSAF!$A$2:$A$251,0))),NA())</f>
        <v>#N/A</v>
      </c>
      <c r="J75" s="25" t="e">
        <f>IFERROR(IF(AND(ISERROR($E76),ISERROR(INDEX(RestempSAF!F$2:F$251,MATCH(RestempSA!$C75,RestempSAF!$A$2:$A$251,0)))),$E75,INDEX(RestempSAF!F$2:F$251,MATCH(RestempSA!$C75,RestempSAF!$A$2:$A$251,0))),NA())</f>
        <v>#N/A</v>
      </c>
      <c r="K75" s="25"/>
      <c r="W75" s="28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</row>
    <row r="76" spans="1:38" x14ac:dyDescent="0.25">
      <c r="A76" s="23">
        <f t="shared" si="12"/>
        <v>3</v>
      </c>
      <c r="B76" s="23">
        <f t="shared" si="13"/>
        <v>1998</v>
      </c>
      <c r="C76" s="23">
        <v>75</v>
      </c>
      <c r="D76" s="24">
        <v>35855</v>
      </c>
      <c r="E76" s="25">
        <f>IF(ISBLANK(table!I76),NA(),table!I76)</f>
        <v>7766.3</v>
      </c>
      <c r="F76" s="26" t="e">
        <f>IFERROR(IF(AND(ISERROR($E77),ISERROR(INDEX(RestempSAF!B$2:B$251,MATCH(RestempSA!$C76,RestempSAF!$A$2:$A$251,0)))),$E76,INDEX(RestempSAF!B$2:B$251,MATCH(RestempSA!$C76,RestempSAF!$A$2:$A$251,0))),NA())</f>
        <v>#N/A</v>
      </c>
      <c r="G76" s="25" t="e">
        <f>IFERROR(IF(AND(ISERROR($E77),ISERROR(INDEX(RestempSAF!C$2:C$251,MATCH(RestempSA!$C76,RestempSAF!$A$2:$A$251,0)))),$E76,INDEX(RestempSAF!C$2:C$251,MATCH(RestempSA!$C76,RestempSAF!$A$2:$A$251,0))),NA())</f>
        <v>#N/A</v>
      </c>
      <c r="H76" s="25" t="e">
        <f>IFERROR(IF(AND(ISERROR($E77),ISERROR(INDEX(RestempSAF!D$2:D$251,MATCH(RestempSA!$C76,RestempSAF!$A$2:$A$251,0)))),$E76,INDEX(RestempSAF!D$2:D$251,MATCH(RestempSA!$C76,RestempSAF!$A$2:$A$251,0))),NA())</f>
        <v>#N/A</v>
      </c>
      <c r="I76" s="25" t="e">
        <f>IFERROR(IF(AND(ISERROR($E77),ISERROR(INDEX(RestempSAF!E$2:E$251,MATCH(RestempSA!$C76,RestempSAF!$A$2:$A$251,0)))),$E76,INDEX(RestempSAF!E$2:E$251,MATCH(RestempSA!$C76,RestempSAF!$A$2:$A$251,0))),NA())</f>
        <v>#N/A</v>
      </c>
      <c r="J76" s="25" t="e">
        <f>IFERROR(IF(AND(ISERROR($E77),ISERROR(INDEX(RestempSAF!F$2:F$251,MATCH(RestempSA!$C76,RestempSAF!$A$2:$A$251,0)))),$E76,INDEX(RestempSAF!F$2:F$251,MATCH(RestempSA!$C76,RestempSAF!$A$2:$A$251,0))),NA())</f>
        <v>#N/A</v>
      </c>
      <c r="K76" s="25"/>
      <c r="W76" s="28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</row>
    <row r="77" spans="1:38" x14ac:dyDescent="0.25">
      <c r="A77" s="23">
        <f t="shared" si="12"/>
        <v>4</v>
      </c>
      <c r="B77" s="23">
        <f t="shared" si="13"/>
        <v>1998</v>
      </c>
      <c r="C77" s="23">
        <v>76</v>
      </c>
      <c r="D77" s="24">
        <v>35886</v>
      </c>
      <c r="E77" s="25">
        <f>IF(ISBLANK(table!I77),NA(),table!I77)</f>
        <v>7772.6</v>
      </c>
      <c r="F77" s="26" t="e">
        <f>IFERROR(IF(AND(ISERROR($E78),ISERROR(INDEX(RestempSAF!B$2:B$251,MATCH(RestempSA!$C77,RestempSAF!$A$2:$A$251,0)))),$E77,INDEX(RestempSAF!B$2:B$251,MATCH(RestempSA!$C77,RestempSAF!$A$2:$A$251,0))),NA())</f>
        <v>#N/A</v>
      </c>
      <c r="G77" s="25" t="e">
        <f>IFERROR(IF(AND(ISERROR($E78),ISERROR(INDEX(RestempSAF!C$2:C$251,MATCH(RestempSA!$C77,RestempSAF!$A$2:$A$251,0)))),$E77,INDEX(RestempSAF!C$2:C$251,MATCH(RestempSA!$C77,RestempSAF!$A$2:$A$251,0))),NA())</f>
        <v>#N/A</v>
      </c>
      <c r="H77" s="25" t="e">
        <f>IFERROR(IF(AND(ISERROR($E78),ISERROR(INDEX(RestempSAF!D$2:D$251,MATCH(RestempSA!$C77,RestempSAF!$A$2:$A$251,0)))),$E77,INDEX(RestempSAF!D$2:D$251,MATCH(RestempSA!$C77,RestempSAF!$A$2:$A$251,0))),NA())</f>
        <v>#N/A</v>
      </c>
      <c r="I77" s="25" t="e">
        <f>IFERROR(IF(AND(ISERROR($E78),ISERROR(INDEX(RestempSAF!E$2:E$251,MATCH(RestempSA!$C77,RestempSAF!$A$2:$A$251,0)))),$E77,INDEX(RestempSAF!E$2:E$251,MATCH(RestempSA!$C77,RestempSAF!$A$2:$A$251,0))),NA())</f>
        <v>#N/A</v>
      </c>
      <c r="J77" s="25" t="e">
        <f>IFERROR(IF(AND(ISERROR($E78),ISERROR(INDEX(RestempSAF!F$2:F$251,MATCH(RestempSA!$C77,RestempSAF!$A$2:$A$251,0)))),$E77,INDEX(RestempSAF!F$2:F$251,MATCH(RestempSA!$C77,RestempSAF!$A$2:$A$251,0))),NA())</f>
        <v>#N/A</v>
      </c>
      <c r="K77" s="25"/>
      <c r="W77" s="28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</row>
    <row r="78" spans="1:38" x14ac:dyDescent="0.25">
      <c r="A78" s="23">
        <f t="shared" si="12"/>
        <v>5</v>
      </c>
      <c r="B78" s="23">
        <f t="shared" si="13"/>
        <v>1998</v>
      </c>
      <c r="C78" s="23">
        <v>77</v>
      </c>
      <c r="D78" s="24">
        <v>35916</v>
      </c>
      <c r="E78" s="25">
        <f>IF(ISBLANK(table!I78),NA(),table!I78)</f>
        <v>7810.8</v>
      </c>
      <c r="F78" s="26" t="e">
        <f>IFERROR(IF(AND(ISERROR($E79),ISERROR(INDEX(RestempSAF!B$2:B$251,MATCH(RestempSA!$C78,RestempSAF!$A$2:$A$251,0)))),$E78,INDEX(RestempSAF!B$2:B$251,MATCH(RestempSA!$C78,RestempSAF!$A$2:$A$251,0))),NA())</f>
        <v>#N/A</v>
      </c>
      <c r="G78" s="25" t="e">
        <f>IFERROR(IF(AND(ISERROR($E79),ISERROR(INDEX(RestempSAF!C$2:C$251,MATCH(RestempSA!$C78,RestempSAF!$A$2:$A$251,0)))),$E78,INDEX(RestempSAF!C$2:C$251,MATCH(RestempSA!$C78,RestempSAF!$A$2:$A$251,0))),NA())</f>
        <v>#N/A</v>
      </c>
      <c r="H78" s="25" t="e">
        <f>IFERROR(IF(AND(ISERROR($E79),ISERROR(INDEX(RestempSAF!D$2:D$251,MATCH(RestempSA!$C78,RestempSAF!$A$2:$A$251,0)))),$E78,INDEX(RestempSAF!D$2:D$251,MATCH(RestempSA!$C78,RestempSAF!$A$2:$A$251,0))),NA())</f>
        <v>#N/A</v>
      </c>
      <c r="I78" s="25" t="e">
        <f>IFERROR(IF(AND(ISERROR($E79),ISERROR(INDEX(RestempSAF!E$2:E$251,MATCH(RestempSA!$C78,RestempSAF!$A$2:$A$251,0)))),$E78,INDEX(RestempSAF!E$2:E$251,MATCH(RestempSA!$C78,RestempSAF!$A$2:$A$251,0))),NA())</f>
        <v>#N/A</v>
      </c>
      <c r="J78" s="25" t="e">
        <f>IFERROR(IF(AND(ISERROR($E79),ISERROR(INDEX(RestempSAF!F$2:F$251,MATCH(RestempSA!$C78,RestempSAF!$A$2:$A$251,0)))),$E78,INDEX(RestempSAF!F$2:F$251,MATCH(RestempSA!$C78,RestempSAF!$A$2:$A$251,0))),NA())</f>
        <v>#N/A</v>
      </c>
      <c r="K78" s="25"/>
      <c r="W78" s="28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</row>
    <row r="79" spans="1:38" x14ac:dyDescent="0.25">
      <c r="A79" s="23">
        <f t="shared" si="12"/>
        <v>6</v>
      </c>
      <c r="B79" s="23">
        <f t="shared" si="13"/>
        <v>1998</v>
      </c>
      <c r="C79" s="23">
        <v>78</v>
      </c>
      <c r="D79" s="24">
        <v>35947</v>
      </c>
      <c r="E79" s="25">
        <f>IF(ISBLANK(table!I79),NA(),table!I79)</f>
        <v>7811.6</v>
      </c>
      <c r="F79" s="26" t="e">
        <f>IFERROR(IF(AND(ISERROR($E80),ISERROR(INDEX(RestempSAF!B$2:B$251,MATCH(RestempSA!$C79,RestempSAF!$A$2:$A$251,0)))),$E79,INDEX(RestempSAF!B$2:B$251,MATCH(RestempSA!$C79,RestempSAF!$A$2:$A$251,0))),NA())</f>
        <v>#N/A</v>
      </c>
      <c r="G79" s="25" t="e">
        <f>IFERROR(IF(AND(ISERROR($E80),ISERROR(INDEX(RestempSAF!C$2:C$251,MATCH(RestempSA!$C79,RestempSAF!$A$2:$A$251,0)))),$E79,INDEX(RestempSAF!C$2:C$251,MATCH(RestempSA!$C79,RestempSAF!$A$2:$A$251,0))),NA())</f>
        <v>#N/A</v>
      </c>
      <c r="H79" s="25" t="e">
        <f>IFERROR(IF(AND(ISERROR($E80),ISERROR(INDEX(RestempSAF!D$2:D$251,MATCH(RestempSA!$C79,RestempSAF!$A$2:$A$251,0)))),$E79,INDEX(RestempSAF!D$2:D$251,MATCH(RestempSA!$C79,RestempSAF!$A$2:$A$251,0))),NA())</f>
        <v>#N/A</v>
      </c>
      <c r="I79" s="25" t="e">
        <f>IFERROR(IF(AND(ISERROR($E80),ISERROR(INDEX(RestempSAF!E$2:E$251,MATCH(RestempSA!$C79,RestempSAF!$A$2:$A$251,0)))),$E79,INDEX(RestempSAF!E$2:E$251,MATCH(RestempSA!$C79,RestempSAF!$A$2:$A$251,0))),NA())</f>
        <v>#N/A</v>
      </c>
      <c r="J79" s="25" t="e">
        <f>IFERROR(IF(AND(ISERROR($E80),ISERROR(INDEX(RestempSAF!F$2:F$251,MATCH(RestempSA!$C79,RestempSAF!$A$2:$A$251,0)))),$E79,INDEX(RestempSAF!F$2:F$251,MATCH(RestempSA!$C79,RestempSAF!$A$2:$A$251,0))),NA())</f>
        <v>#N/A</v>
      </c>
      <c r="K79" s="25"/>
      <c r="W79" s="28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</row>
    <row r="80" spans="1:38" x14ac:dyDescent="0.25">
      <c r="A80" s="23">
        <f t="shared" si="12"/>
        <v>7</v>
      </c>
      <c r="B80" s="23">
        <f t="shared" si="13"/>
        <v>1998</v>
      </c>
      <c r="C80" s="23">
        <v>79</v>
      </c>
      <c r="D80" s="24">
        <v>35977</v>
      </c>
      <c r="E80" s="25">
        <f>IF(ISBLANK(table!I80),NA(),table!I80)</f>
        <v>7817.9</v>
      </c>
      <c r="F80" s="26" t="e">
        <f>IFERROR(IF(AND(ISERROR($E81),ISERROR(INDEX(RestempSAF!B$2:B$251,MATCH(RestempSA!$C80,RestempSAF!$A$2:$A$251,0)))),$E80,INDEX(RestempSAF!B$2:B$251,MATCH(RestempSA!$C80,RestempSAF!$A$2:$A$251,0))),NA())</f>
        <v>#N/A</v>
      </c>
      <c r="G80" s="25" t="e">
        <f>IFERROR(IF(AND(ISERROR($E81),ISERROR(INDEX(RestempSAF!C$2:C$251,MATCH(RestempSA!$C80,RestempSAF!$A$2:$A$251,0)))),$E80,INDEX(RestempSAF!C$2:C$251,MATCH(RestempSA!$C80,RestempSAF!$A$2:$A$251,0))),NA())</f>
        <v>#N/A</v>
      </c>
      <c r="H80" s="25" t="e">
        <f>IFERROR(IF(AND(ISERROR($E81),ISERROR(INDEX(RestempSAF!D$2:D$251,MATCH(RestempSA!$C80,RestempSAF!$A$2:$A$251,0)))),$E80,INDEX(RestempSAF!D$2:D$251,MATCH(RestempSA!$C80,RestempSAF!$A$2:$A$251,0))),NA())</f>
        <v>#N/A</v>
      </c>
      <c r="I80" s="25" t="e">
        <f>IFERROR(IF(AND(ISERROR($E81),ISERROR(INDEX(RestempSAF!E$2:E$251,MATCH(RestempSA!$C80,RestempSAF!$A$2:$A$251,0)))),$E80,INDEX(RestempSAF!E$2:E$251,MATCH(RestempSA!$C80,RestempSAF!$A$2:$A$251,0))),NA())</f>
        <v>#N/A</v>
      </c>
      <c r="J80" s="25" t="e">
        <f>IFERROR(IF(AND(ISERROR($E81),ISERROR(INDEX(RestempSAF!F$2:F$251,MATCH(RestempSA!$C80,RestempSAF!$A$2:$A$251,0)))),$E80,INDEX(RestempSAF!F$2:F$251,MATCH(RestempSA!$C80,RestempSAF!$A$2:$A$251,0))),NA())</f>
        <v>#N/A</v>
      </c>
      <c r="K80" s="25"/>
      <c r="W80" s="28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</row>
    <row r="81" spans="1:38" x14ac:dyDescent="0.25">
      <c r="A81" s="23">
        <f t="shared" si="12"/>
        <v>8</v>
      </c>
      <c r="B81" s="23">
        <f t="shared" si="13"/>
        <v>1998</v>
      </c>
      <c r="C81" s="23">
        <v>80</v>
      </c>
      <c r="D81" s="24">
        <v>36008</v>
      </c>
      <c r="E81" s="25">
        <f>IF(ISBLANK(table!I81),NA(),table!I81)</f>
        <v>7833.5</v>
      </c>
      <c r="F81" s="26" t="e">
        <f>IFERROR(IF(AND(ISERROR($E82),ISERROR(INDEX(RestempSAF!B$2:B$251,MATCH(RestempSA!$C81,RestempSAF!$A$2:$A$251,0)))),$E81,INDEX(RestempSAF!B$2:B$251,MATCH(RestempSA!$C81,RestempSAF!$A$2:$A$251,0))),NA())</f>
        <v>#N/A</v>
      </c>
      <c r="G81" s="25" t="e">
        <f>IFERROR(IF(AND(ISERROR($E82),ISERROR(INDEX(RestempSAF!C$2:C$251,MATCH(RestempSA!$C81,RestempSAF!$A$2:$A$251,0)))),$E81,INDEX(RestempSAF!C$2:C$251,MATCH(RestempSA!$C81,RestempSAF!$A$2:$A$251,0))),NA())</f>
        <v>#N/A</v>
      </c>
      <c r="H81" s="25" t="e">
        <f>IFERROR(IF(AND(ISERROR($E82),ISERROR(INDEX(RestempSAF!D$2:D$251,MATCH(RestempSA!$C81,RestempSAF!$A$2:$A$251,0)))),$E81,INDEX(RestempSAF!D$2:D$251,MATCH(RestempSA!$C81,RestempSAF!$A$2:$A$251,0))),NA())</f>
        <v>#N/A</v>
      </c>
      <c r="I81" s="25" t="e">
        <f>IFERROR(IF(AND(ISERROR($E82),ISERROR(INDEX(RestempSAF!E$2:E$251,MATCH(RestempSA!$C81,RestempSAF!$A$2:$A$251,0)))),$E81,INDEX(RestempSAF!E$2:E$251,MATCH(RestempSA!$C81,RestempSAF!$A$2:$A$251,0))),NA())</f>
        <v>#N/A</v>
      </c>
      <c r="J81" s="25" t="e">
        <f>IFERROR(IF(AND(ISERROR($E82),ISERROR(INDEX(RestempSAF!F$2:F$251,MATCH(RestempSA!$C81,RestempSAF!$A$2:$A$251,0)))),$E81,INDEX(RestempSAF!F$2:F$251,MATCH(RestempSA!$C81,RestempSAF!$A$2:$A$251,0))),NA())</f>
        <v>#N/A</v>
      </c>
      <c r="K81" s="25"/>
      <c r="W81" s="28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</row>
    <row r="82" spans="1:38" x14ac:dyDescent="0.25">
      <c r="A82" s="23">
        <f t="shared" si="12"/>
        <v>9</v>
      </c>
      <c r="B82" s="23">
        <f t="shared" si="13"/>
        <v>1998</v>
      </c>
      <c r="C82" s="23">
        <v>81</v>
      </c>
      <c r="D82" s="24">
        <v>36039</v>
      </c>
      <c r="E82" s="25">
        <f>IF(ISBLANK(table!I82),NA(),table!I82)</f>
        <v>7850.7</v>
      </c>
      <c r="F82" s="26" t="e">
        <f>IFERROR(IF(AND(ISERROR($E83),ISERROR(INDEX(RestempSAF!B$2:B$251,MATCH(RestempSA!$C82,RestempSAF!$A$2:$A$251,0)))),$E82,INDEX(RestempSAF!B$2:B$251,MATCH(RestempSA!$C82,RestempSAF!$A$2:$A$251,0))),NA())</f>
        <v>#N/A</v>
      </c>
      <c r="G82" s="25" t="e">
        <f>IFERROR(IF(AND(ISERROR($E83),ISERROR(INDEX(RestempSAF!C$2:C$251,MATCH(RestempSA!$C82,RestempSAF!$A$2:$A$251,0)))),$E82,INDEX(RestempSAF!C$2:C$251,MATCH(RestempSA!$C82,RestempSAF!$A$2:$A$251,0))),NA())</f>
        <v>#N/A</v>
      </c>
      <c r="H82" s="25" t="e">
        <f>IFERROR(IF(AND(ISERROR($E83),ISERROR(INDEX(RestempSAF!D$2:D$251,MATCH(RestempSA!$C82,RestempSAF!$A$2:$A$251,0)))),$E82,INDEX(RestempSAF!D$2:D$251,MATCH(RestempSA!$C82,RestempSAF!$A$2:$A$251,0))),NA())</f>
        <v>#N/A</v>
      </c>
      <c r="I82" s="25" t="e">
        <f>IFERROR(IF(AND(ISERROR($E83),ISERROR(INDEX(RestempSAF!E$2:E$251,MATCH(RestempSA!$C82,RestempSAF!$A$2:$A$251,0)))),$E82,INDEX(RestempSAF!E$2:E$251,MATCH(RestempSA!$C82,RestempSAF!$A$2:$A$251,0))),NA())</f>
        <v>#N/A</v>
      </c>
      <c r="J82" s="25" t="e">
        <f>IFERROR(IF(AND(ISERROR($E83),ISERROR(INDEX(RestempSAF!F$2:F$251,MATCH(RestempSA!$C82,RestempSAF!$A$2:$A$251,0)))),$E82,INDEX(RestempSAF!F$2:F$251,MATCH(RestempSA!$C82,RestempSAF!$A$2:$A$251,0))),NA())</f>
        <v>#N/A</v>
      </c>
      <c r="K82" s="25"/>
      <c r="W82" s="28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</row>
    <row r="83" spans="1:38" x14ac:dyDescent="0.25">
      <c r="A83" s="23">
        <f t="shared" si="12"/>
        <v>10</v>
      </c>
      <c r="B83" s="23">
        <f t="shared" si="13"/>
        <v>1998</v>
      </c>
      <c r="C83" s="23">
        <v>82</v>
      </c>
      <c r="D83" s="24">
        <v>36069</v>
      </c>
      <c r="E83" s="25">
        <f>IF(ISBLANK(table!I83),NA(),table!I83)</f>
        <v>7840.3</v>
      </c>
      <c r="F83" s="26" t="e">
        <f>IFERROR(IF(AND(ISERROR($E84),ISERROR(INDEX(RestempSAF!B$2:B$251,MATCH(RestempSA!$C83,RestempSAF!$A$2:$A$251,0)))),$E83,INDEX(RestempSAF!B$2:B$251,MATCH(RestempSA!$C83,RestempSAF!$A$2:$A$251,0))),NA())</f>
        <v>#N/A</v>
      </c>
      <c r="G83" s="25" t="e">
        <f>IFERROR(IF(AND(ISERROR($E84),ISERROR(INDEX(RestempSAF!C$2:C$251,MATCH(RestempSA!$C83,RestempSAF!$A$2:$A$251,0)))),$E83,INDEX(RestempSAF!C$2:C$251,MATCH(RestempSA!$C83,RestempSAF!$A$2:$A$251,0))),NA())</f>
        <v>#N/A</v>
      </c>
      <c r="H83" s="25" t="e">
        <f>IFERROR(IF(AND(ISERROR($E84),ISERROR(INDEX(RestempSAF!D$2:D$251,MATCH(RestempSA!$C83,RestempSAF!$A$2:$A$251,0)))),$E83,INDEX(RestempSAF!D$2:D$251,MATCH(RestempSA!$C83,RestempSAF!$A$2:$A$251,0))),NA())</f>
        <v>#N/A</v>
      </c>
      <c r="I83" s="25" t="e">
        <f>IFERROR(IF(AND(ISERROR($E84),ISERROR(INDEX(RestempSAF!E$2:E$251,MATCH(RestempSA!$C83,RestempSAF!$A$2:$A$251,0)))),$E83,INDEX(RestempSAF!E$2:E$251,MATCH(RestempSA!$C83,RestempSAF!$A$2:$A$251,0))),NA())</f>
        <v>#N/A</v>
      </c>
      <c r="J83" s="25" t="e">
        <f>IFERROR(IF(AND(ISERROR($E84),ISERROR(INDEX(RestempSAF!F$2:F$251,MATCH(RestempSA!$C83,RestempSAF!$A$2:$A$251,0)))),$E83,INDEX(RestempSAF!F$2:F$251,MATCH(RestempSA!$C83,RestempSAF!$A$2:$A$251,0))),NA())</f>
        <v>#N/A</v>
      </c>
      <c r="K83" s="25"/>
      <c r="W83" s="28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</row>
    <row r="84" spans="1:38" x14ac:dyDescent="0.25">
      <c r="A84" s="23">
        <f t="shared" si="12"/>
        <v>11</v>
      </c>
      <c r="B84" s="23">
        <f t="shared" si="13"/>
        <v>1998</v>
      </c>
      <c r="C84" s="23">
        <v>83</v>
      </c>
      <c r="D84" s="24">
        <v>36100</v>
      </c>
      <c r="E84" s="25">
        <f>IF(ISBLANK(table!I84),NA(),table!I84)</f>
        <v>7865.2</v>
      </c>
      <c r="F84" s="26" t="e">
        <f>IFERROR(IF(AND(ISERROR($E85),ISERROR(INDEX(RestempSAF!B$2:B$251,MATCH(RestempSA!$C84,RestempSAF!$A$2:$A$251,0)))),$E84,INDEX(RestempSAF!B$2:B$251,MATCH(RestempSA!$C84,RestempSAF!$A$2:$A$251,0))),NA())</f>
        <v>#N/A</v>
      </c>
      <c r="G84" s="25" t="e">
        <f>IFERROR(IF(AND(ISERROR($E85),ISERROR(INDEX(RestempSAF!C$2:C$251,MATCH(RestempSA!$C84,RestempSAF!$A$2:$A$251,0)))),$E84,INDEX(RestempSAF!C$2:C$251,MATCH(RestempSA!$C84,RestempSAF!$A$2:$A$251,0))),NA())</f>
        <v>#N/A</v>
      </c>
      <c r="H84" s="25" t="e">
        <f>IFERROR(IF(AND(ISERROR($E85),ISERROR(INDEX(RestempSAF!D$2:D$251,MATCH(RestempSA!$C84,RestempSAF!$A$2:$A$251,0)))),$E84,INDEX(RestempSAF!D$2:D$251,MATCH(RestempSA!$C84,RestempSAF!$A$2:$A$251,0))),NA())</f>
        <v>#N/A</v>
      </c>
      <c r="I84" s="25" t="e">
        <f>IFERROR(IF(AND(ISERROR($E85),ISERROR(INDEX(RestempSAF!E$2:E$251,MATCH(RestempSA!$C84,RestempSAF!$A$2:$A$251,0)))),$E84,INDEX(RestempSAF!E$2:E$251,MATCH(RestempSA!$C84,RestempSAF!$A$2:$A$251,0))),NA())</f>
        <v>#N/A</v>
      </c>
      <c r="J84" s="25" t="e">
        <f>IFERROR(IF(AND(ISERROR($E85),ISERROR(INDEX(RestempSAF!F$2:F$251,MATCH(RestempSA!$C84,RestempSAF!$A$2:$A$251,0)))),$E84,INDEX(RestempSAF!F$2:F$251,MATCH(RestempSA!$C84,RestempSAF!$A$2:$A$251,0))),NA())</f>
        <v>#N/A</v>
      </c>
      <c r="K84" s="25"/>
      <c r="W84" s="28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</row>
    <row r="85" spans="1:38" x14ac:dyDescent="0.25">
      <c r="A85" s="23">
        <f t="shared" si="12"/>
        <v>12</v>
      </c>
      <c r="B85" s="23">
        <f t="shared" si="13"/>
        <v>1998</v>
      </c>
      <c r="C85" s="23">
        <v>84</v>
      </c>
      <c r="D85" s="24">
        <v>36130</v>
      </c>
      <c r="E85" s="25">
        <f>IF(ISBLANK(table!I85),NA(),table!I85)</f>
        <v>7890.8</v>
      </c>
      <c r="F85" s="26" t="e">
        <f>IFERROR(IF(AND(ISERROR($E86),ISERROR(INDEX(RestempSAF!B$2:B$251,MATCH(RestempSA!$C85,RestempSAF!$A$2:$A$251,0)))),$E85,INDEX(RestempSAF!B$2:B$251,MATCH(RestempSA!$C85,RestempSAF!$A$2:$A$251,0))),NA())</f>
        <v>#N/A</v>
      </c>
      <c r="G85" s="25" t="e">
        <f>IFERROR(IF(AND(ISERROR($E86),ISERROR(INDEX(RestempSAF!C$2:C$251,MATCH(RestempSA!$C85,RestempSAF!$A$2:$A$251,0)))),$E85,INDEX(RestempSAF!C$2:C$251,MATCH(RestempSA!$C85,RestempSAF!$A$2:$A$251,0))),NA())</f>
        <v>#N/A</v>
      </c>
      <c r="H85" s="25" t="e">
        <f>IFERROR(IF(AND(ISERROR($E86),ISERROR(INDEX(RestempSAF!D$2:D$251,MATCH(RestempSA!$C85,RestempSAF!$A$2:$A$251,0)))),$E85,INDEX(RestempSAF!D$2:D$251,MATCH(RestempSA!$C85,RestempSAF!$A$2:$A$251,0))),NA())</f>
        <v>#N/A</v>
      </c>
      <c r="I85" s="25" t="e">
        <f>IFERROR(IF(AND(ISERROR($E86),ISERROR(INDEX(RestempSAF!E$2:E$251,MATCH(RestempSA!$C85,RestempSAF!$A$2:$A$251,0)))),$E85,INDEX(RestempSAF!E$2:E$251,MATCH(RestempSA!$C85,RestempSAF!$A$2:$A$251,0))),NA())</f>
        <v>#N/A</v>
      </c>
      <c r="J85" s="25" t="e">
        <f>IFERROR(IF(AND(ISERROR($E86),ISERROR(INDEX(RestempSAF!F$2:F$251,MATCH(RestempSA!$C85,RestempSAF!$A$2:$A$251,0)))),$E85,INDEX(RestempSAF!F$2:F$251,MATCH(RestempSA!$C85,RestempSAF!$A$2:$A$251,0))),NA())</f>
        <v>#N/A</v>
      </c>
      <c r="K85" s="25"/>
      <c r="W85" s="28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</row>
    <row r="86" spans="1:38" x14ac:dyDescent="0.25">
      <c r="A86" s="23">
        <f t="shared" si="12"/>
        <v>1</v>
      </c>
      <c r="B86" s="23">
        <f t="shared" si="13"/>
        <v>1999</v>
      </c>
      <c r="C86" s="23">
        <v>85</v>
      </c>
      <c r="D86" s="24">
        <v>36161</v>
      </c>
      <c r="E86" s="25">
        <f>IF(ISBLANK(table!I86),NA(),table!I86)</f>
        <v>7898.8</v>
      </c>
      <c r="F86" s="26" t="e">
        <f>IFERROR(IF(AND(ISERROR($E87),ISERROR(INDEX(RestempSAF!B$2:B$251,MATCH(RestempSA!$C86,RestempSAF!$A$2:$A$251,0)))),$E86,INDEX(RestempSAF!B$2:B$251,MATCH(RestempSA!$C86,RestempSAF!$A$2:$A$251,0))),NA())</f>
        <v>#N/A</v>
      </c>
      <c r="G86" s="25" t="e">
        <f>IFERROR(IF(AND(ISERROR($E87),ISERROR(INDEX(RestempSAF!C$2:C$251,MATCH(RestempSA!$C86,RestempSAF!$A$2:$A$251,0)))),$E86,INDEX(RestempSAF!C$2:C$251,MATCH(RestempSA!$C86,RestempSAF!$A$2:$A$251,0))),NA())</f>
        <v>#N/A</v>
      </c>
      <c r="H86" s="25" t="e">
        <f>IFERROR(IF(AND(ISERROR($E87),ISERROR(INDEX(RestempSAF!D$2:D$251,MATCH(RestempSA!$C86,RestempSAF!$A$2:$A$251,0)))),$E86,INDEX(RestempSAF!D$2:D$251,MATCH(RestempSA!$C86,RestempSAF!$A$2:$A$251,0))),NA())</f>
        <v>#N/A</v>
      </c>
      <c r="I86" s="25" t="e">
        <f>IFERROR(IF(AND(ISERROR($E87),ISERROR(INDEX(RestempSAF!E$2:E$251,MATCH(RestempSA!$C86,RestempSAF!$A$2:$A$251,0)))),$E86,INDEX(RestempSAF!E$2:E$251,MATCH(RestempSA!$C86,RestempSAF!$A$2:$A$251,0))),NA())</f>
        <v>#N/A</v>
      </c>
      <c r="J86" s="25" t="e">
        <f>IFERROR(IF(AND(ISERROR($E87),ISERROR(INDEX(RestempSAF!F$2:F$251,MATCH(RestempSA!$C86,RestempSAF!$A$2:$A$251,0)))),$E86,INDEX(RestempSAF!F$2:F$251,MATCH(RestempSA!$C86,RestempSAF!$A$2:$A$251,0))),NA())</f>
        <v>#N/A</v>
      </c>
      <c r="K86" s="25"/>
      <c r="W86" s="28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</row>
    <row r="87" spans="1:38" x14ac:dyDescent="0.25">
      <c r="A87" s="23">
        <f t="shared" si="12"/>
        <v>2</v>
      </c>
      <c r="B87" s="23">
        <f t="shared" si="13"/>
        <v>1999</v>
      </c>
      <c r="C87" s="23">
        <v>86</v>
      </c>
      <c r="D87" s="24">
        <v>36192</v>
      </c>
      <c r="E87" s="25">
        <f>IF(ISBLANK(table!I87),NA(),table!I87)</f>
        <v>7936.4</v>
      </c>
      <c r="F87" s="26" t="e">
        <f>IFERROR(IF(AND(ISERROR($E88),ISERROR(INDEX(RestempSAF!B$2:B$251,MATCH(RestempSA!$C87,RestempSAF!$A$2:$A$251,0)))),$E87,INDEX(RestempSAF!B$2:B$251,MATCH(RestempSA!$C87,RestempSAF!$A$2:$A$251,0))),NA())</f>
        <v>#N/A</v>
      </c>
      <c r="G87" s="25" t="e">
        <f>IFERROR(IF(AND(ISERROR($E88),ISERROR(INDEX(RestempSAF!C$2:C$251,MATCH(RestempSA!$C87,RestempSAF!$A$2:$A$251,0)))),$E87,INDEX(RestempSAF!C$2:C$251,MATCH(RestempSA!$C87,RestempSAF!$A$2:$A$251,0))),NA())</f>
        <v>#N/A</v>
      </c>
      <c r="H87" s="25" t="e">
        <f>IFERROR(IF(AND(ISERROR($E88),ISERROR(INDEX(RestempSAF!D$2:D$251,MATCH(RestempSA!$C87,RestempSAF!$A$2:$A$251,0)))),$E87,INDEX(RestempSAF!D$2:D$251,MATCH(RestempSA!$C87,RestempSAF!$A$2:$A$251,0))),NA())</f>
        <v>#N/A</v>
      </c>
      <c r="I87" s="25" t="e">
        <f>IFERROR(IF(AND(ISERROR($E88),ISERROR(INDEX(RestempSAF!E$2:E$251,MATCH(RestempSA!$C87,RestempSAF!$A$2:$A$251,0)))),$E87,INDEX(RestempSAF!E$2:E$251,MATCH(RestempSA!$C87,RestempSAF!$A$2:$A$251,0))),NA())</f>
        <v>#N/A</v>
      </c>
      <c r="J87" s="25" t="e">
        <f>IFERROR(IF(AND(ISERROR($E88),ISERROR(INDEX(RestempSAF!F$2:F$251,MATCH(RestempSA!$C87,RestempSAF!$A$2:$A$251,0)))),$E87,INDEX(RestempSAF!F$2:F$251,MATCH(RestempSA!$C87,RestempSAF!$A$2:$A$251,0))),NA())</f>
        <v>#N/A</v>
      </c>
      <c r="K87" s="25"/>
      <c r="W87" s="28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</row>
    <row r="88" spans="1:38" x14ac:dyDescent="0.25">
      <c r="A88" s="23">
        <f t="shared" si="12"/>
        <v>3</v>
      </c>
      <c r="B88" s="23">
        <f t="shared" si="13"/>
        <v>1999</v>
      </c>
      <c r="C88" s="23">
        <v>87</v>
      </c>
      <c r="D88" s="24">
        <v>36220</v>
      </c>
      <c r="E88" s="25">
        <f>IF(ISBLANK(table!I88),NA(),table!I88)</f>
        <v>7942.1</v>
      </c>
      <c r="F88" s="26" t="e">
        <f>IFERROR(IF(AND(ISERROR($E89),ISERROR(INDEX(RestempSAF!B$2:B$251,MATCH(RestempSA!$C88,RestempSAF!$A$2:$A$251,0)))),$E88,INDEX(RestempSAF!B$2:B$251,MATCH(RestempSA!$C88,RestempSAF!$A$2:$A$251,0))),NA())</f>
        <v>#N/A</v>
      </c>
      <c r="G88" s="25" t="e">
        <f>IFERROR(IF(AND(ISERROR($E89),ISERROR(INDEX(RestempSAF!C$2:C$251,MATCH(RestempSA!$C88,RestempSAF!$A$2:$A$251,0)))),$E88,INDEX(RestempSAF!C$2:C$251,MATCH(RestempSA!$C88,RestempSAF!$A$2:$A$251,0))),NA())</f>
        <v>#N/A</v>
      </c>
      <c r="H88" s="25" t="e">
        <f>IFERROR(IF(AND(ISERROR($E89),ISERROR(INDEX(RestempSAF!D$2:D$251,MATCH(RestempSA!$C88,RestempSAF!$A$2:$A$251,0)))),$E88,INDEX(RestempSAF!D$2:D$251,MATCH(RestempSA!$C88,RestempSAF!$A$2:$A$251,0))),NA())</f>
        <v>#N/A</v>
      </c>
      <c r="I88" s="25" t="e">
        <f>IFERROR(IF(AND(ISERROR($E89),ISERROR(INDEX(RestempSAF!E$2:E$251,MATCH(RestempSA!$C88,RestempSAF!$A$2:$A$251,0)))),$E88,INDEX(RestempSAF!E$2:E$251,MATCH(RestempSA!$C88,RestempSAF!$A$2:$A$251,0))),NA())</f>
        <v>#N/A</v>
      </c>
      <c r="J88" s="25" t="e">
        <f>IFERROR(IF(AND(ISERROR($E89),ISERROR(INDEX(RestempSAF!F$2:F$251,MATCH(RestempSA!$C88,RestempSAF!$A$2:$A$251,0)))),$E88,INDEX(RestempSAF!F$2:F$251,MATCH(RestempSA!$C88,RestempSAF!$A$2:$A$251,0))),NA())</f>
        <v>#N/A</v>
      </c>
      <c r="K88" s="25"/>
      <c r="W88" s="28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</row>
    <row r="89" spans="1:38" x14ac:dyDescent="0.25">
      <c r="A89" s="23">
        <f t="shared" si="12"/>
        <v>4</v>
      </c>
      <c r="B89" s="23">
        <f t="shared" si="13"/>
        <v>1999</v>
      </c>
      <c r="C89" s="23">
        <v>88</v>
      </c>
      <c r="D89" s="24">
        <v>36251</v>
      </c>
      <c r="E89" s="25">
        <f>IF(ISBLANK(table!I89),NA(),table!I89)</f>
        <v>7970</v>
      </c>
      <c r="F89" s="26" t="e">
        <f>IFERROR(IF(AND(ISERROR($E90),ISERROR(INDEX(RestempSAF!B$2:B$251,MATCH(RestempSA!$C89,RestempSAF!$A$2:$A$251,0)))),$E89,INDEX(RestempSAF!B$2:B$251,MATCH(RestempSA!$C89,RestempSAF!$A$2:$A$251,0))),NA())</f>
        <v>#N/A</v>
      </c>
      <c r="G89" s="25" t="e">
        <f>IFERROR(IF(AND(ISERROR($E90),ISERROR(INDEX(RestempSAF!C$2:C$251,MATCH(RestempSA!$C89,RestempSAF!$A$2:$A$251,0)))),$E89,INDEX(RestempSAF!C$2:C$251,MATCH(RestempSA!$C89,RestempSAF!$A$2:$A$251,0))),NA())</f>
        <v>#N/A</v>
      </c>
      <c r="H89" s="25" t="e">
        <f>IFERROR(IF(AND(ISERROR($E90),ISERROR(INDEX(RestempSAF!D$2:D$251,MATCH(RestempSA!$C89,RestempSAF!$A$2:$A$251,0)))),$E89,INDEX(RestempSAF!D$2:D$251,MATCH(RestempSA!$C89,RestempSAF!$A$2:$A$251,0))),NA())</f>
        <v>#N/A</v>
      </c>
      <c r="I89" s="25" t="e">
        <f>IFERROR(IF(AND(ISERROR($E90),ISERROR(INDEX(RestempSAF!E$2:E$251,MATCH(RestempSA!$C89,RestempSAF!$A$2:$A$251,0)))),$E89,INDEX(RestempSAF!E$2:E$251,MATCH(RestempSA!$C89,RestempSAF!$A$2:$A$251,0))),NA())</f>
        <v>#N/A</v>
      </c>
      <c r="J89" s="25" t="e">
        <f>IFERROR(IF(AND(ISERROR($E90),ISERROR(INDEX(RestempSAF!F$2:F$251,MATCH(RestempSA!$C89,RestempSAF!$A$2:$A$251,0)))),$E89,INDEX(RestempSAF!F$2:F$251,MATCH(RestempSA!$C89,RestempSAF!$A$2:$A$251,0))),NA())</f>
        <v>#N/A</v>
      </c>
      <c r="K89" s="25"/>
      <c r="W89" s="28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</row>
    <row r="90" spans="1:38" x14ac:dyDescent="0.25">
      <c r="A90" s="23">
        <f t="shared" si="12"/>
        <v>5</v>
      </c>
      <c r="B90" s="23">
        <f t="shared" si="13"/>
        <v>1999</v>
      </c>
      <c r="C90" s="23">
        <v>89</v>
      </c>
      <c r="D90" s="24">
        <v>36281</v>
      </c>
      <c r="E90" s="25">
        <f>IF(ISBLANK(table!I90),NA(),table!I90)</f>
        <v>7989.6</v>
      </c>
      <c r="F90" s="26" t="e">
        <f>IFERROR(IF(AND(ISERROR($E91),ISERROR(INDEX(RestempSAF!B$2:B$251,MATCH(RestempSA!$C90,RestempSAF!$A$2:$A$251,0)))),$E90,INDEX(RestempSAF!B$2:B$251,MATCH(RestempSA!$C90,RestempSAF!$A$2:$A$251,0))),NA())</f>
        <v>#N/A</v>
      </c>
      <c r="G90" s="25" t="e">
        <f>IFERROR(IF(AND(ISERROR($E91),ISERROR(INDEX(RestempSAF!C$2:C$251,MATCH(RestempSA!$C90,RestempSAF!$A$2:$A$251,0)))),$E90,INDEX(RestempSAF!C$2:C$251,MATCH(RestempSA!$C90,RestempSAF!$A$2:$A$251,0))),NA())</f>
        <v>#N/A</v>
      </c>
      <c r="H90" s="25" t="e">
        <f>IFERROR(IF(AND(ISERROR($E91),ISERROR(INDEX(RestempSAF!D$2:D$251,MATCH(RestempSA!$C90,RestempSAF!$A$2:$A$251,0)))),$E90,INDEX(RestempSAF!D$2:D$251,MATCH(RestempSA!$C90,RestempSAF!$A$2:$A$251,0))),NA())</f>
        <v>#N/A</v>
      </c>
      <c r="I90" s="25" t="e">
        <f>IFERROR(IF(AND(ISERROR($E91),ISERROR(INDEX(RestempSAF!E$2:E$251,MATCH(RestempSA!$C90,RestempSAF!$A$2:$A$251,0)))),$E90,INDEX(RestempSAF!E$2:E$251,MATCH(RestempSA!$C90,RestempSAF!$A$2:$A$251,0))),NA())</f>
        <v>#N/A</v>
      </c>
      <c r="J90" s="25" t="e">
        <f>IFERROR(IF(AND(ISERROR($E91),ISERROR(INDEX(RestempSAF!F$2:F$251,MATCH(RestempSA!$C90,RestempSAF!$A$2:$A$251,0)))),$E90,INDEX(RestempSAF!F$2:F$251,MATCH(RestempSA!$C90,RestempSAF!$A$2:$A$251,0))),NA())</f>
        <v>#N/A</v>
      </c>
      <c r="K90" s="25"/>
      <c r="W90" s="28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</row>
    <row r="91" spans="1:38" x14ac:dyDescent="0.25">
      <c r="A91" s="23">
        <f t="shared" si="12"/>
        <v>6</v>
      </c>
      <c r="B91" s="23">
        <f t="shared" si="13"/>
        <v>1999</v>
      </c>
      <c r="C91" s="23">
        <v>90</v>
      </c>
      <c r="D91" s="24">
        <v>36312</v>
      </c>
      <c r="E91" s="25">
        <f>IF(ISBLANK(table!I91),NA(),table!I91)</f>
        <v>8007.8</v>
      </c>
      <c r="F91" s="26" t="e">
        <f>IFERROR(IF(AND(ISERROR($E92),ISERROR(INDEX(RestempSAF!B$2:B$251,MATCH(RestempSA!$C91,RestempSAF!$A$2:$A$251,0)))),$E91,INDEX(RestempSAF!B$2:B$251,MATCH(RestempSA!$C91,RestempSAF!$A$2:$A$251,0))),NA())</f>
        <v>#N/A</v>
      </c>
      <c r="G91" s="25" t="e">
        <f>IFERROR(IF(AND(ISERROR($E92),ISERROR(INDEX(RestempSAF!C$2:C$251,MATCH(RestempSA!$C91,RestempSAF!$A$2:$A$251,0)))),$E91,INDEX(RestempSAF!C$2:C$251,MATCH(RestempSA!$C91,RestempSAF!$A$2:$A$251,0))),NA())</f>
        <v>#N/A</v>
      </c>
      <c r="H91" s="25" t="e">
        <f>IFERROR(IF(AND(ISERROR($E92),ISERROR(INDEX(RestempSAF!D$2:D$251,MATCH(RestempSA!$C91,RestempSAF!$A$2:$A$251,0)))),$E91,INDEX(RestempSAF!D$2:D$251,MATCH(RestempSA!$C91,RestempSAF!$A$2:$A$251,0))),NA())</f>
        <v>#N/A</v>
      </c>
      <c r="I91" s="25" t="e">
        <f>IFERROR(IF(AND(ISERROR($E92),ISERROR(INDEX(RestempSAF!E$2:E$251,MATCH(RestempSA!$C91,RestempSAF!$A$2:$A$251,0)))),$E91,INDEX(RestempSAF!E$2:E$251,MATCH(RestempSA!$C91,RestempSAF!$A$2:$A$251,0))),NA())</f>
        <v>#N/A</v>
      </c>
      <c r="J91" s="25" t="e">
        <f>IFERROR(IF(AND(ISERROR($E92),ISERROR(INDEX(RestempSAF!F$2:F$251,MATCH(RestempSA!$C91,RestempSAF!$A$2:$A$251,0)))),$E91,INDEX(RestempSAF!F$2:F$251,MATCH(RestempSA!$C91,RestempSAF!$A$2:$A$251,0))),NA())</f>
        <v>#N/A</v>
      </c>
      <c r="K91" s="25"/>
      <c r="W91" s="28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</row>
    <row r="92" spans="1:38" x14ac:dyDescent="0.25">
      <c r="A92" s="23">
        <f t="shared" si="12"/>
        <v>7</v>
      </c>
      <c r="B92" s="23">
        <f t="shared" si="13"/>
        <v>1999</v>
      </c>
      <c r="C92" s="23">
        <v>91</v>
      </c>
      <c r="D92" s="24">
        <v>36342</v>
      </c>
      <c r="E92" s="25">
        <f>IF(ISBLANK(table!I92),NA(),table!I92)</f>
        <v>8005.9</v>
      </c>
      <c r="F92" s="26" t="e">
        <f>IFERROR(IF(AND(ISERROR($E93),ISERROR(INDEX(RestempSAF!B$2:B$251,MATCH(RestempSA!$C92,RestempSAF!$A$2:$A$251,0)))),$E92,INDEX(RestempSAF!B$2:B$251,MATCH(RestempSA!$C92,RestempSAF!$A$2:$A$251,0))),NA())</f>
        <v>#N/A</v>
      </c>
      <c r="G92" s="25" t="e">
        <f>IFERROR(IF(AND(ISERROR($E93),ISERROR(INDEX(RestempSAF!C$2:C$251,MATCH(RestempSA!$C92,RestempSAF!$A$2:$A$251,0)))),$E92,INDEX(RestempSAF!C$2:C$251,MATCH(RestempSA!$C92,RestempSAF!$A$2:$A$251,0))),NA())</f>
        <v>#N/A</v>
      </c>
      <c r="H92" s="25" t="e">
        <f>IFERROR(IF(AND(ISERROR($E93),ISERROR(INDEX(RestempSAF!D$2:D$251,MATCH(RestempSA!$C92,RestempSAF!$A$2:$A$251,0)))),$E92,INDEX(RestempSAF!D$2:D$251,MATCH(RestempSA!$C92,RestempSAF!$A$2:$A$251,0))),NA())</f>
        <v>#N/A</v>
      </c>
      <c r="I92" s="25" t="e">
        <f>IFERROR(IF(AND(ISERROR($E93),ISERROR(INDEX(RestempSAF!E$2:E$251,MATCH(RestempSA!$C92,RestempSAF!$A$2:$A$251,0)))),$E92,INDEX(RestempSAF!E$2:E$251,MATCH(RestempSA!$C92,RestempSAF!$A$2:$A$251,0))),NA())</f>
        <v>#N/A</v>
      </c>
      <c r="J92" s="25" t="e">
        <f>IFERROR(IF(AND(ISERROR($E93),ISERROR(INDEX(RestempSAF!F$2:F$251,MATCH(RestempSA!$C92,RestempSAF!$A$2:$A$251,0)))),$E92,INDEX(RestempSAF!F$2:F$251,MATCH(RestempSA!$C92,RestempSAF!$A$2:$A$251,0))),NA())</f>
        <v>#N/A</v>
      </c>
      <c r="K92" s="25"/>
      <c r="W92" s="28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</row>
    <row r="93" spans="1:38" x14ac:dyDescent="0.25">
      <c r="A93" s="23">
        <f t="shared" si="12"/>
        <v>8</v>
      </c>
      <c r="B93" s="23">
        <f t="shared" si="13"/>
        <v>1999</v>
      </c>
      <c r="C93" s="23">
        <v>92</v>
      </c>
      <c r="D93" s="24">
        <v>36373</v>
      </c>
      <c r="E93" s="25">
        <f>IF(ISBLANK(table!I93),NA(),table!I93)</f>
        <v>8009.3</v>
      </c>
      <c r="F93" s="26" t="e">
        <f>IFERROR(IF(AND(ISERROR($E94),ISERROR(INDEX(RestempSAF!B$2:B$251,MATCH(RestempSA!$C93,RestempSAF!$A$2:$A$251,0)))),$E93,INDEX(RestempSAF!B$2:B$251,MATCH(RestempSA!$C93,RestempSAF!$A$2:$A$251,0))),NA())</f>
        <v>#N/A</v>
      </c>
      <c r="G93" s="25" t="e">
        <f>IFERROR(IF(AND(ISERROR($E94),ISERROR(INDEX(RestempSAF!C$2:C$251,MATCH(RestempSA!$C93,RestempSAF!$A$2:$A$251,0)))),$E93,INDEX(RestempSAF!C$2:C$251,MATCH(RestempSA!$C93,RestempSAF!$A$2:$A$251,0))),NA())</f>
        <v>#N/A</v>
      </c>
      <c r="H93" s="25" t="e">
        <f>IFERROR(IF(AND(ISERROR($E94),ISERROR(INDEX(RestempSAF!D$2:D$251,MATCH(RestempSA!$C93,RestempSAF!$A$2:$A$251,0)))),$E93,INDEX(RestempSAF!D$2:D$251,MATCH(RestempSA!$C93,RestempSAF!$A$2:$A$251,0))),NA())</f>
        <v>#N/A</v>
      </c>
      <c r="I93" s="25" t="e">
        <f>IFERROR(IF(AND(ISERROR($E94),ISERROR(INDEX(RestempSAF!E$2:E$251,MATCH(RestempSA!$C93,RestempSAF!$A$2:$A$251,0)))),$E93,INDEX(RestempSAF!E$2:E$251,MATCH(RestempSA!$C93,RestempSAF!$A$2:$A$251,0))),NA())</f>
        <v>#N/A</v>
      </c>
      <c r="J93" s="25" t="e">
        <f>IFERROR(IF(AND(ISERROR($E94),ISERROR(INDEX(RestempSAF!F$2:F$251,MATCH(RestempSA!$C93,RestempSAF!$A$2:$A$251,0)))),$E93,INDEX(RestempSAF!F$2:F$251,MATCH(RestempSA!$C93,RestempSAF!$A$2:$A$251,0))),NA())</f>
        <v>#N/A</v>
      </c>
      <c r="K93" s="25"/>
      <c r="W93" s="28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</row>
    <row r="94" spans="1:38" x14ac:dyDescent="0.25">
      <c r="A94" s="23">
        <f t="shared" si="12"/>
        <v>9</v>
      </c>
      <c r="B94" s="23">
        <f t="shared" si="13"/>
        <v>1999</v>
      </c>
      <c r="C94" s="23">
        <v>93</v>
      </c>
      <c r="D94" s="24">
        <v>36404</v>
      </c>
      <c r="E94" s="25">
        <f>IF(ISBLANK(table!I94),NA(),table!I94)</f>
        <v>8012.2</v>
      </c>
      <c r="F94" s="26" t="e">
        <f>IFERROR(IF(AND(ISERROR($E95),ISERROR(INDEX(RestempSAF!B$2:B$251,MATCH(RestempSA!$C94,RestempSAF!$A$2:$A$251,0)))),$E94,INDEX(RestempSAF!B$2:B$251,MATCH(RestempSA!$C94,RestempSAF!$A$2:$A$251,0))),NA())</f>
        <v>#N/A</v>
      </c>
      <c r="G94" s="25" t="e">
        <f>IFERROR(IF(AND(ISERROR($E95),ISERROR(INDEX(RestempSAF!C$2:C$251,MATCH(RestempSA!$C94,RestempSAF!$A$2:$A$251,0)))),$E94,INDEX(RestempSAF!C$2:C$251,MATCH(RestempSA!$C94,RestempSAF!$A$2:$A$251,0))),NA())</f>
        <v>#N/A</v>
      </c>
      <c r="H94" s="25" t="e">
        <f>IFERROR(IF(AND(ISERROR($E95),ISERROR(INDEX(RestempSAF!D$2:D$251,MATCH(RestempSA!$C94,RestempSAF!$A$2:$A$251,0)))),$E94,INDEX(RestempSAF!D$2:D$251,MATCH(RestempSA!$C94,RestempSAF!$A$2:$A$251,0))),NA())</f>
        <v>#N/A</v>
      </c>
      <c r="I94" s="25" t="e">
        <f>IFERROR(IF(AND(ISERROR($E95),ISERROR(INDEX(RestempSAF!E$2:E$251,MATCH(RestempSA!$C94,RestempSAF!$A$2:$A$251,0)))),$E94,INDEX(RestempSAF!E$2:E$251,MATCH(RestempSA!$C94,RestempSAF!$A$2:$A$251,0))),NA())</f>
        <v>#N/A</v>
      </c>
      <c r="J94" s="25" t="e">
        <f>IFERROR(IF(AND(ISERROR($E95),ISERROR(INDEX(RestempSAF!F$2:F$251,MATCH(RestempSA!$C94,RestempSAF!$A$2:$A$251,0)))),$E94,INDEX(RestempSAF!F$2:F$251,MATCH(RestempSA!$C94,RestempSAF!$A$2:$A$251,0))),NA())</f>
        <v>#N/A</v>
      </c>
      <c r="K94" s="25"/>
      <c r="W94" s="28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</row>
    <row r="95" spans="1:38" x14ac:dyDescent="0.25">
      <c r="A95" s="23">
        <f t="shared" si="12"/>
        <v>10</v>
      </c>
      <c r="B95" s="23">
        <f t="shared" si="13"/>
        <v>1999</v>
      </c>
      <c r="C95" s="23">
        <v>94</v>
      </c>
      <c r="D95" s="24">
        <v>36434</v>
      </c>
      <c r="E95" s="25">
        <f>IF(ISBLANK(table!I95),NA(),table!I95)</f>
        <v>8059.8</v>
      </c>
      <c r="F95" s="26" t="e">
        <f>IFERROR(IF(AND(ISERROR($E96),ISERROR(INDEX(RestempSAF!B$2:B$251,MATCH(RestempSA!$C95,RestempSAF!$A$2:$A$251,0)))),$E95,INDEX(RestempSAF!B$2:B$251,MATCH(RestempSA!$C95,RestempSAF!$A$2:$A$251,0))),NA())</f>
        <v>#N/A</v>
      </c>
      <c r="G95" s="25" t="e">
        <f>IFERROR(IF(AND(ISERROR($E96),ISERROR(INDEX(RestempSAF!C$2:C$251,MATCH(RestempSA!$C95,RestempSAF!$A$2:$A$251,0)))),$E95,INDEX(RestempSAF!C$2:C$251,MATCH(RestempSA!$C95,RestempSAF!$A$2:$A$251,0))),NA())</f>
        <v>#N/A</v>
      </c>
      <c r="H95" s="25" t="e">
        <f>IFERROR(IF(AND(ISERROR($E96),ISERROR(INDEX(RestempSAF!D$2:D$251,MATCH(RestempSA!$C95,RestempSAF!$A$2:$A$251,0)))),$E95,INDEX(RestempSAF!D$2:D$251,MATCH(RestempSA!$C95,RestempSAF!$A$2:$A$251,0))),NA())</f>
        <v>#N/A</v>
      </c>
      <c r="I95" s="25" t="e">
        <f>IFERROR(IF(AND(ISERROR($E96),ISERROR(INDEX(RestempSAF!E$2:E$251,MATCH(RestempSA!$C95,RestempSAF!$A$2:$A$251,0)))),$E95,INDEX(RestempSAF!E$2:E$251,MATCH(RestempSA!$C95,RestempSAF!$A$2:$A$251,0))),NA())</f>
        <v>#N/A</v>
      </c>
      <c r="J95" s="25" t="e">
        <f>IFERROR(IF(AND(ISERROR($E96),ISERROR(INDEX(RestempSAF!F$2:F$251,MATCH(RestempSA!$C95,RestempSAF!$A$2:$A$251,0)))),$E95,INDEX(RestempSAF!F$2:F$251,MATCH(RestempSA!$C95,RestempSAF!$A$2:$A$251,0))),NA())</f>
        <v>#N/A</v>
      </c>
      <c r="K95" s="25"/>
      <c r="W95" s="28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</row>
    <row r="96" spans="1:38" x14ac:dyDescent="0.25">
      <c r="A96" s="23">
        <f t="shared" si="12"/>
        <v>11</v>
      </c>
      <c r="B96" s="23">
        <f t="shared" si="13"/>
        <v>1999</v>
      </c>
      <c r="C96" s="23">
        <v>95</v>
      </c>
      <c r="D96" s="24">
        <v>36465</v>
      </c>
      <c r="E96" s="25">
        <f>IF(ISBLANK(table!I96),NA(),table!I96)</f>
        <v>8086</v>
      </c>
      <c r="F96" s="26" t="e">
        <f>IFERROR(IF(AND(ISERROR($E97),ISERROR(INDEX(RestempSAF!B$2:B$251,MATCH(RestempSA!$C96,RestempSAF!$A$2:$A$251,0)))),$E96,INDEX(RestempSAF!B$2:B$251,MATCH(RestempSA!$C96,RestempSAF!$A$2:$A$251,0))),NA())</f>
        <v>#N/A</v>
      </c>
      <c r="G96" s="25" t="e">
        <f>IFERROR(IF(AND(ISERROR($E97),ISERROR(INDEX(RestempSAF!C$2:C$251,MATCH(RestempSA!$C96,RestempSAF!$A$2:$A$251,0)))),$E96,INDEX(RestempSAF!C$2:C$251,MATCH(RestempSA!$C96,RestempSAF!$A$2:$A$251,0))),NA())</f>
        <v>#N/A</v>
      </c>
      <c r="H96" s="25" t="e">
        <f>IFERROR(IF(AND(ISERROR($E97),ISERROR(INDEX(RestempSAF!D$2:D$251,MATCH(RestempSA!$C96,RestempSAF!$A$2:$A$251,0)))),$E96,INDEX(RestempSAF!D$2:D$251,MATCH(RestempSA!$C96,RestempSAF!$A$2:$A$251,0))),NA())</f>
        <v>#N/A</v>
      </c>
      <c r="I96" s="25" t="e">
        <f>IFERROR(IF(AND(ISERROR($E97),ISERROR(INDEX(RestempSAF!E$2:E$251,MATCH(RestempSA!$C96,RestempSAF!$A$2:$A$251,0)))),$E96,INDEX(RestempSAF!E$2:E$251,MATCH(RestempSA!$C96,RestempSAF!$A$2:$A$251,0))),NA())</f>
        <v>#N/A</v>
      </c>
      <c r="J96" s="25" t="e">
        <f>IFERROR(IF(AND(ISERROR($E97),ISERROR(INDEX(RestempSAF!F$2:F$251,MATCH(RestempSA!$C96,RestempSAF!$A$2:$A$251,0)))),$E96,INDEX(RestempSAF!F$2:F$251,MATCH(RestempSA!$C96,RestempSAF!$A$2:$A$251,0))),NA())</f>
        <v>#N/A</v>
      </c>
      <c r="K96" s="25"/>
      <c r="W96" s="28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</row>
    <row r="97" spans="1:38" x14ac:dyDescent="0.25">
      <c r="A97" s="23">
        <f t="shared" si="12"/>
        <v>12</v>
      </c>
      <c r="B97" s="23">
        <f t="shared" si="13"/>
        <v>1999</v>
      </c>
      <c r="C97" s="23">
        <v>96</v>
      </c>
      <c r="D97" s="24">
        <v>36495</v>
      </c>
      <c r="E97" s="25">
        <f>IF(ISBLANK(table!I97),NA(),table!I97)</f>
        <v>8114.1</v>
      </c>
      <c r="F97" s="26" t="e">
        <f>IFERROR(IF(AND(ISERROR($E98),ISERROR(INDEX(RestempSAF!B$2:B$251,MATCH(RestempSA!$C97,RestempSAF!$A$2:$A$251,0)))),$E97,INDEX(RestempSAF!B$2:B$251,MATCH(RestempSA!$C97,RestempSAF!$A$2:$A$251,0))),NA())</f>
        <v>#N/A</v>
      </c>
      <c r="G97" s="25" t="e">
        <f>IFERROR(IF(AND(ISERROR($E98),ISERROR(INDEX(RestempSAF!C$2:C$251,MATCH(RestempSA!$C97,RestempSAF!$A$2:$A$251,0)))),$E97,INDEX(RestempSAF!C$2:C$251,MATCH(RestempSA!$C97,RestempSAF!$A$2:$A$251,0))),NA())</f>
        <v>#N/A</v>
      </c>
      <c r="H97" s="25" t="e">
        <f>IFERROR(IF(AND(ISERROR($E98),ISERROR(INDEX(RestempSAF!D$2:D$251,MATCH(RestempSA!$C97,RestempSAF!$A$2:$A$251,0)))),$E97,INDEX(RestempSAF!D$2:D$251,MATCH(RestempSA!$C97,RestempSAF!$A$2:$A$251,0))),NA())</f>
        <v>#N/A</v>
      </c>
      <c r="I97" s="25" t="e">
        <f>IFERROR(IF(AND(ISERROR($E98),ISERROR(INDEX(RestempSAF!E$2:E$251,MATCH(RestempSA!$C97,RestempSAF!$A$2:$A$251,0)))),$E97,INDEX(RestempSAF!E$2:E$251,MATCH(RestempSA!$C97,RestempSAF!$A$2:$A$251,0))),NA())</f>
        <v>#N/A</v>
      </c>
      <c r="J97" s="25" t="e">
        <f>IFERROR(IF(AND(ISERROR($E98),ISERROR(INDEX(RestempSAF!F$2:F$251,MATCH(RestempSA!$C97,RestempSAF!$A$2:$A$251,0)))),$E97,INDEX(RestempSAF!F$2:F$251,MATCH(RestempSA!$C97,RestempSAF!$A$2:$A$251,0))),NA())</f>
        <v>#N/A</v>
      </c>
      <c r="K97" s="25"/>
      <c r="W97" s="28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</row>
    <row r="98" spans="1:38" x14ac:dyDescent="0.25">
      <c r="A98" s="23">
        <f t="shared" si="12"/>
        <v>1</v>
      </c>
      <c r="B98" s="23">
        <f t="shared" si="13"/>
        <v>2000</v>
      </c>
      <c r="C98" s="23">
        <v>97</v>
      </c>
      <c r="D98" s="24">
        <v>36526</v>
      </c>
      <c r="E98" s="25">
        <f>IF(ISBLANK(table!I98),NA(),table!I98)</f>
        <v>8115.6</v>
      </c>
      <c r="F98" s="26" t="e">
        <f>IFERROR(IF(AND(ISERROR($E99),ISERROR(INDEX(RestempSAF!B$2:B$251,MATCH(RestempSA!$C98,RestempSAF!$A$2:$A$251,0)))),$E98,INDEX(RestempSAF!B$2:B$251,MATCH(RestempSA!$C98,RestempSAF!$A$2:$A$251,0))),NA())</f>
        <v>#N/A</v>
      </c>
      <c r="G98" s="25" t="e">
        <f>IFERROR(IF(AND(ISERROR($E99),ISERROR(INDEX(RestempSAF!C$2:C$251,MATCH(RestempSA!$C98,RestempSAF!$A$2:$A$251,0)))),$E98,INDEX(RestempSAF!C$2:C$251,MATCH(RestempSA!$C98,RestempSAF!$A$2:$A$251,0))),NA())</f>
        <v>#N/A</v>
      </c>
      <c r="H98" s="25" t="e">
        <f>IFERROR(IF(AND(ISERROR($E99),ISERROR(INDEX(RestempSAF!D$2:D$251,MATCH(RestempSA!$C98,RestempSAF!$A$2:$A$251,0)))),$E98,INDEX(RestempSAF!D$2:D$251,MATCH(RestempSA!$C98,RestempSAF!$A$2:$A$251,0))),NA())</f>
        <v>#N/A</v>
      </c>
      <c r="I98" s="25" t="e">
        <f>IFERROR(IF(AND(ISERROR($E99),ISERROR(INDEX(RestempSAF!E$2:E$251,MATCH(RestempSA!$C98,RestempSAF!$A$2:$A$251,0)))),$E98,INDEX(RestempSAF!E$2:E$251,MATCH(RestempSA!$C98,RestempSAF!$A$2:$A$251,0))),NA())</f>
        <v>#N/A</v>
      </c>
      <c r="J98" s="25" t="e">
        <f>IFERROR(IF(AND(ISERROR($E99),ISERROR(INDEX(RestempSAF!F$2:F$251,MATCH(RestempSA!$C98,RestempSAF!$A$2:$A$251,0)))),$E98,INDEX(RestempSAF!F$2:F$251,MATCH(RestempSA!$C98,RestempSAF!$A$2:$A$251,0))),NA())</f>
        <v>#N/A</v>
      </c>
      <c r="K98" s="25"/>
      <c r="W98" s="28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</row>
    <row r="99" spans="1:38" x14ac:dyDescent="0.25">
      <c r="A99" s="23">
        <f t="shared" si="12"/>
        <v>2</v>
      </c>
      <c r="B99" s="23">
        <f t="shared" si="13"/>
        <v>2000</v>
      </c>
      <c r="C99" s="23">
        <v>98</v>
      </c>
      <c r="D99" s="24">
        <v>36557</v>
      </c>
      <c r="E99" s="25">
        <f>IF(ISBLANK(table!I99),NA(),table!I99)</f>
        <v>8125.8</v>
      </c>
      <c r="F99" s="26" t="e">
        <f>IFERROR(IF(AND(ISERROR($E100),ISERROR(INDEX(RestempSAF!B$2:B$251,MATCH(RestempSA!$C99,RestempSAF!$A$2:$A$251,0)))),$E99,INDEX(RestempSAF!B$2:B$251,MATCH(RestempSA!$C99,RestempSAF!$A$2:$A$251,0))),NA())</f>
        <v>#N/A</v>
      </c>
      <c r="G99" s="25" t="e">
        <f>IFERROR(IF(AND(ISERROR($E100),ISERROR(INDEX(RestempSAF!C$2:C$251,MATCH(RestempSA!$C99,RestempSAF!$A$2:$A$251,0)))),$E99,INDEX(RestempSAF!C$2:C$251,MATCH(RestempSA!$C99,RestempSAF!$A$2:$A$251,0))),NA())</f>
        <v>#N/A</v>
      </c>
      <c r="H99" s="25" t="e">
        <f>IFERROR(IF(AND(ISERROR($E100),ISERROR(INDEX(RestempSAF!D$2:D$251,MATCH(RestempSA!$C99,RestempSAF!$A$2:$A$251,0)))),$E99,INDEX(RestempSAF!D$2:D$251,MATCH(RestempSA!$C99,RestempSAF!$A$2:$A$251,0))),NA())</f>
        <v>#N/A</v>
      </c>
      <c r="I99" s="25" t="e">
        <f>IFERROR(IF(AND(ISERROR($E100),ISERROR(INDEX(RestempSAF!E$2:E$251,MATCH(RestempSA!$C99,RestempSAF!$A$2:$A$251,0)))),$E99,INDEX(RestempSAF!E$2:E$251,MATCH(RestempSA!$C99,RestempSAF!$A$2:$A$251,0))),NA())</f>
        <v>#N/A</v>
      </c>
      <c r="J99" s="25" t="e">
        <f>IFERROR(IF(AND(ISERROR($E100),ISERROR(INDEX(RestempSAF!F$2:F$251,MATCH(RestempSA!$C99,RestempSAF!$A$2:$A$251,0)))),$E99,INDEX(RestempSAF!F$2:F$251,MATCH(RestempSA!$C99,RestempSAF!$A$2:$A$251,0))),NA())</f>
        <v>#N/A</v>
      </c>
      <c r="K99" s="25"/>
      <c r="W99" s="28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</row>
    <row r="100" spans="1:38" x14ac:dyDescent="0.25">
      <c r="A100" s="23">
        <f t="shared" si="12"/>
        <v>3</v>
      </c>
      <c r="B100" s="23">
        <f t="shared" si="13"/>
        <v>2000</v>
      </c>
      <c r="C100" s="23">
        <v>99</v>
      </c>
      <c r="D100" s="24">
        <v>36586</v>
      </c>
      <c r="E100" s="25">
        <f>IF(ISBLANK(table!I100),NA(),table!I100)</f>
        <v>8164.6</v>
      </c>
      <c r="F100" s="26" t="e">
        <f>IFERROR(IF(AND(ISERROR($E101),ISERROR(INDEX(RestempSAF!B$2:B$251,MATCH(RestempSA!$C100,RestempSAF!$A$2:$A$251,0)))),$E100,INDEX(RestempSAF!B$2:B$251,MATCH(RestempSA!$C100,RestempSAF!$A$2:$A$251,0))),NA())</f>
        <v>#N/A</v>
      </c>
      <c r="G100" s="25" t="e">
        <f>IFERROR(IF(AND(ISERROR($E101),ISERROR(INDEX(RestempSAF!C$2:C$251,MATCH(RestempSA!$C100,RestempSAF!$A$2:$A$251,0)))),$E100,INDEX(RestempSAF!C$2:C$251,MATCH(RestempSA!$C100,RestempSAF!$A$2:$A$251,0))),NA())</f>
        <v>#N/A</v>
      </c>
      <c r="H100" s="25" t="e">
        <f>IFERROR(IF(AND(ISERROR($E101),ISERROR(INDEX(RestempSAF!D$2:D$251,MATCH(RestempSA!$C100,RestempSAF!$A$2:$A$251,0)))),$E100,INDEX(RestempSAF!D$2:D$251,MATCH(RestempSA!$C100,RestempSAF!$A$2:$A$251,0))),NA())</f>
        <v>#N/A</v>
      </c>
      <c r="I100" s="25" t="e">
        <f>IFERROR(IF(AND(ISERROR($E101),ISERROR(INDEX(RestempSAF!E$2:E$251,MATCH(RestempSA!$C100,RestempSAF!$A$2:$A$251,0)))),$E100,INDEX(RestempSAF!E$2:E$251,MATCH(RestempSA!$C100,RestempSAF!$A$2:$A$251,0))),NA())</f>
        <v>#N/A</v>
      </c>
      <c r="J100" s="25" t="e">
        <f>IFERROR(IF(AND(ISERROR($E101),ISERROR(INDEX(RestempSAF!F$2:F$251,MATCH(RestempSA!$C100,RestempSAF!$A$2:$A$251,0)))),$E100,INDEX(RestempSAF!F$2:F$251,MATCH(RestempSA!$C100,RestempSAF!$A$2:$A$251,0))),NA())</f>
        <v>#N/A</v>
      </c>
      <c r="K100" s="25"/>
      <c r="W100" s="28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</row>
    <row r="101" spans="1:38" x14ac:dyDescent="0.25">
      <c r="A101" s="23">
        <f t="shared" si="12"/>
        <v>4</v>
      </c>
      <c r="B101" s="23">
        <f t="shared" si="13"/>
        <v>2000</v>
      </c>
      <c r="C101" s="23">
        <v>100</v>
      </c>
      <c r="D101" s="24">
        <v>36617</v>
      </c>
      <c r="E101" s="25">
        <f>IF(ISBLANK(table!I101),NA(),table!I101)</f>
        <v>8170.4</v>
      </c>
      <c r="F101" s="26" t="e">
        <f>IFERROR(IF(AND(ISERROR($E102),ISERROR(INDEX(RestempSAF!B$2:B$251,MATCH(RestempSA!$C101,RestempSAF!$A$2:$A$251,0)))),$E101,INDEX(RestempSAF!B$2:B$251,MATCH(RestempSA!$C101,RestempSAF!$A$2:$A$251,0))),NA())</f>
        <v>#N/A</v>
      </c>
      <c r="G101" s="25" t="e">
        <f>IFERROR(IF(AND(ISERROR($E102),ISERROR(INDEX(RestempSAF!C$2:C$251,MATCH(RestempSA!$C101,RestempSAF!$A$2:$A$251,0)))),$E101,INDEX(RestempSAF!C$2:C$251,MATCH(RestempSA!$C101,RestempSAF!$A$2:$A$251,0))),NA())</f>
        <v>#N/A</v>
      </c>
      <c r="H101" s="25" t="e">
        <f>IFERROR(IF(AND(ISERROR($E102),ISERROR(INDEX(RestempSAF!D$2:D$251,MATCH(RestempSA!$C101,RestempSAF!$A$2:$A$251,0)))),$E101,INDEX(RestempSAF!D$2:D$251,MATCH(RestempSA!$C101,RestempSAF!$A$2:$A$251,0))),NA())</f>
        <v>#N/A</v>
      </c>
      <c r="I101" s="25" t="e">
        <f>IFERROR(IF(AND(ISERROR($E102),ISERROR(INDEX(RestempSAF!E$2:E$251,MATCH(RestempSA!$C101,RestempSAF!$A$2:$A$251,0)))),$E101,INDEX(RestempSAF!E$2:E$251,MATCH(RestempSA!$C101,RestempSAF!$A$2:$A$251,0))),NA())</f>
        <v>#N/A</v>
      </c>
      <c r="J101" s="25" t="e">
        <f>IFERROR(IF(AND(ISERROR($E102),ISERROR(INDEX(RestempSAF!F$2:F$251,MATCH(RestempSA!$C101,RestempSAF!$A$2:$A$251,0)))),$E101,INDEX(RestempSAF!F$2:F$251,MATCH(RestempSA!$C101,RestempSAF!$A$2:$A$251,0))),NA())</f>
        <v>#N/A</v>
      </c>
      <c r="K101" s="25"/>
      <c r="W101" s="28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</row>
    <row r="102" spans="1:38" x14ac:dyDescent="0.25">
      <c r="A102" s="23">
        <f t="shared" si="12"/>
        <v>5</v>
      </c>
      <c r="B102" s="23">
        <f t="shared" si="13"/>
        <v>2000</v>
      </c>
      <c r="C102" s="23">
        <v>101</v>
      </c>
      <c r="D102" s="24">
        <v>36647</v>
      </c>
      <c r="E102" s="25">
        <f>IF(ISBLANK(table!I102),NA(),table!I102)</f>
        <v>8162.5</v>
      </c>
      <c r="F102" s="26" t="e">
        <f>IFERROR(IF(AND(ISERROR($E103),ISERROR(INDEX(RestempSAF!B$2:B$251,MATCH(RestempSA!$C102,RestempSAF!$A$2:$A$251,0)))),$E102,INDEX(RestempSAF!B$2:B$251,MATCH(RestempSA!$C102,RestempSAF!$A$2:$A$251,0))),NA())</f>
        <v>#N/A</v>
      </c>
      <c r="G102" s="25" t="e">
        <f>IFERROR(IF(AND(ISERROR($E103),ISERROR(INDEX(RestempSAF!C$2:C$251,MATCH(RestempSA!$C102,RestempSAF!$A$2:$A$251,0)))),$E102,INDEX(RestempSAF!C$2:C$251,MATCH(RestempSA!$C102,RestempSAF!$A$2:$A$251,0))),NA())</f>
        <v>#N/A</v>
      </c>
      <c r="H102" s="25" t="e">
        <f>IFERROR(IF(AND(ISERROR($E103),ISERROR(INDEX(RestempSAF!D$2:D$251,MATCH(RestempSA!$C102,RestempSAF!$A$2:$A$251,0)))),$E102,INDEX(RestempSAF!D$2:D$251,MATCH(RestempSA!$C102,RestempSAF!$A$2:$A$251,0))),NA())</f>
        <v>#N/A</v>
      </c>
      <c r="I102" s="25" t="e">
        <f>IFERROR(IF(AND(ISERROR($E103),ISERROR(INDEX(RestempSAF!E$2:E$251,MATCH(RestempSA!$C102,RestempSAF!$A$2:$A$251,0)))),$E102,INDEX(RestempSAF!E$2:E$251,MATCH(RestempSA!$C102,RestempSAF!$A$2:$A$251,0))),NA())</f>
        <v>#N/A</v>
      </c>
      <c r="J102" s="25" t="e">
        <f>IFERROR(IF(AND(ISERROR($E103),ISERROR(INDEX(RestempSAF!F$2:F$251,MATCH(RestempSA!$C102,RestempSAF!$A$2:$A$251,0)))),$E102,INDEX(RestempSAF!F$2:F$251,MATCH(RestempSA!$C102,RestempSAF!$A$2:$A$251,0))),NA())</f>
        <v>#N/A</v>
      </c>
      <c r="K102" s="25"/>
      <c r="W102" s="28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</row>
    <row r="103" spans="1:38" x14ac:dyDescent="0.25">
      <c r="A103" s="23">
        <f t="shared" si="12"/>
        <v>6</v>
      </c>
      <c r="B103" s="23">
        <f t="shared" si="13"/>
        <v>2000</v>
      </c>
      <c r="C103" s="23">
        <v>102</v>
      </c>
      <c r="D103" s="24">
        <v>36678</v>
      </c>
      <c r="E103" s="25">
        <f>IF(ISBLANK(table!I103),NA(),table!I103)</f>
        <v>8174.6</v>
      </c>
      <c r="F103" s="26" t="e">
        <f>IFERROR(IF(AND(ISERROR($E104),ISERROR(INDEX(RestempSAF!B$2:B$251,MATCH(RestempSA!$C103,RestempSAF!$A$2:$A$251,0)))),$E103,INDEX(RestempSAF!B$2:B$251,MATCH(RestempSA!$C103,RestempSAF!$A$2:$A$251,0))),NA())</f>
        <v>#N/A</v>
      </c>
      <c r="G103" s="25" t="e">
        <f>IFERROR(IF(AND(ISERROR($E104),ISERROR(INDEX(RestempSAF!C$2:C$251,MATCH(RestempSA!$C103,RestempSAF!$A$2:$A$251,0)))),$E103,INDEX(RestempSAF!C$2:C$251,MATCH(RestempSA!$C103,RestempSAF!$A$2:$A$251,0))),NA())</f>
        <v>#N/A</v>
      </c>
      <c r="H103" s="25" t="e">
        <f>IFERROR(IF(AND(ISERROR($E104),ISERROR(INDEX(RestempSAF!D$2:D$251,MATCH(RestempSA!$C103,RestempSAF!$A$2:$A$251,0)))),$E103,INDEX(RestempSAF!D$2:D$251,MATCH(RestempSA!$C103,RestempSAF!$A$2:$A$251,0))),NA())</f>
        <v>#N/A</v>
      </c>
      <c r="I103" s="25" t="e">
        <f>IFERROR(IF(AND(ISERROR($E104),ISERROR(INDEX(RestempSAF!E$2:E$251,MATCH(RestempSA!$C103,RestempSAF!$A$2:$A$251,0)))),$E103,INDEX(RestempSAF!E$2:E$251,MATCH(RestempSA!$C103,RestempSAF!$A$2:$A$251,0))),NA())</f>
        <v>#N/A</v>
      </c>
      <c r="J103" s="25" t="e">
        <f>IFERROR(IF(AND(ISERROR($E104),ISERROR(INDEX(RestempSAF!F$2:F$251,MATCH(RestempSA!$C103,RestempSAF!$A$2:$A$251,0)))),$E103,INDEX(RestempSAF!F$2:F$251,MATCH(RestempSA!$C103,RestempSAF!$A$2:$A$251,0))),NA())</f>
        <v>#N/A</v>
      </c>
      <c r="K103" s="25"/>
      <c r="W103" s="28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</row>
    <row r="104" spans="1:38" x14ac:dyDescent="0.25">
      <c r="A104" s="23">
        <f t="shared" si="12"/>
        <v>7</v>
      </c>
      <c r="B104" s="23">
        <f t="shared" si="13"/>
        <v>2000</v>
      </c>
      <c r="C104" s="23">
        <v>103</v>
      </c>
      <c r="D104" s="24">
        <v>36708</v>
      </c>
      <c r="E104" s="25">
        <f>IF(ISBLANK(table!I104),NA(),table!I104)</f>
        <v>8188.4</v>
      </c>
      <c r="F104" s="26" t="e">
        <f>IFERROR(IF(AND(ISERROR($E105),ISERROR(INDEX(RestempSAF!B$2:B$251,MATCH(RestempSA!$C104,RestempSAF!$A$2:$A$251,0)))),$E104,INDEX(RestempSAF!B$2:B$251,MATCH(RestempSA!$C104,RestempSAF!$A$2:$A$251,0))),NA())</f>
        <v>#N/A</v>
      </c>
      <c r="G104" s="25" t="e">
        <f>IFERROR(IF(AND(ISERROR($E105),ISERROR(INDEX(RestempSAF!C$2:C$251,MATCH(RestempSA!$C104,RestempSAF!$A$2:$A$251,0)))),$E104,INDEX(RestempSAF!C$2:C$251,MATCH(RestempSA!$C104,RestempSAF!$A$2:$A$251,0))),NA())</f>
        <v>#N/A</v>
      </c>
      <c r="H104" s="25" t="e">
        <f>IFERROR(IF(AND(ISERROR($E105),ISERROR(INDEX(RestempSAF!D$2:D$251,MATCH(RestempSA!$C104,RestempSAF!$A$2:$A$251,0)))),$E104,INDEX(RestempSAF!D$2:D$251,MATCH(RestempSA!$C104,RestempSAF!$A$2:$A$251,0))),NA())</f>
        <v>#N/A</v>
      </c>
      <c r="I104" s="25" t="e">
        <f>IFERROR(IF(AND(ISERROR($E105),ISERROR(INDEX(RestempSAF!E$2:E$251,MATCH(RestempSA!$C104,RestempSAF!$A$2:$A$251,0)))),$E104,INDEX(RestempSAF!E$2:E$251,MATCH(RestempSA!$C104,RestempSAF!$A$2:$A$251,0))),NA())</f>
        <v>#N/A</v>
      </c>
      <c r="J104" s="25" t="e">
        <f>IFERROR(IF(AND(ISERROR($E105),ISERROR(INDEX(RestempSAF!F$2:F$251,MATCH(RestempSA!$C104,RestempSAF!$A$2:$A$251,0)))),$E104,INDEX(RestempSAF!F$2:F$251,MATCH(RestempSA!$C104,RestempSAF!$A$2:$A$251,0))),NA())</f>
        <v>#N/A</v>
      </c>
      <c r="K104" s="25"/>
      <c r="W104" s="28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</row>
    <row r="105" spans="1:38" x14ac:dyDescent="0.25">
      <c r="A105" s="23">
        <f t="shared" si="12"/>
        <v>8</v>
      </c>
      <c r="B105" s="23">
        <f t="shared" si="13"/>
        <v>2000</v>
      </c>
      <c r="C105" s="23">
        <v>104</v>
      </c>
      <c r="D105" s="24">
        <v>36739</v>
      </c>
      <c r="E105" s="25">
        <f>IF(ISBLANK(table!I105),NA(),table!I105)</f>
        <v>8218.2999999999993</v>
      </c>
      <c r="F105" s="26" t="e">
        <f>IFERROR(IF(AND(ISERROR($E106),ISERROR(INDEX(RestempSAF!B$2:B$251,MATCH(RestempSA!$C105,RestempSAF!$A$2:$A$251,0)))),$E105,INDEX(RestempSAF!B$2:B$251,MATCH(RestempSA!$C105,RestempSAF!$A$2:$A$251,0))),NA())</f>
        <v>#N/A</v>
      </c>
      <c r="G105" s="25" t="e">
        <f>IFERROR(IF(AND(ISERROR($E106),ISERROR(INDEX(RestempSAF!C$2:C$251,MATCH(RestempSA!$C105,RestempSAF!$A$2:$A$251,0)))),$E105,INDEX(RestempSAF!C$2:C$251,MATCH(RestempSA!$C105,RestempSAF!$A$2:$A$251,0))),NA())</f>
        <v>#N/A</v>
      </c>
      <c r="H105" s="25" t="e">
        <f>IFERROR(IF(AND(ISERROR($E106),ISERROR(INDEX(RestempSAF!D$2:D$251,MATCH(RestempSA!$C105,RestempSAF!$A$2:$A$251,0)))),$E105,INDEX(RestempSAF!D$2:D$251,MATCH(RestempSA!$C105,RestempSAF!$A$2:$A$251,0))),NA())</f>
        <v>#N/A</v>
      </c>
      <c r="I105" s="25" t="e">
        <f>IFERROR(IF(AND(ISERROR($E106),ISERROR(INDEX(RestempSAF!E$2:E$251,MATCH(RestempSA!$C105,RestempSAF!$A$2:$A$251,0)))),$E105,INDEX(RestempSAF!E$2:E$251,MATCH(RestempSA!$C105,RestempSAF!$A$2:$A$251,0))),NA())</f>
        <v>#N/A</v>
      </c>
      <c r="J105" s="25" t="e">
        <f>IFERROR(IF(AND(ISERROR($E106),ISERROR(INDEX(RestempSAF!F$2:F$251,MATCH(RestempSA!$C105,RestempSAF!$A$2:$A$251,0)))),$E105,INDEX(RestempSAF!F$2:F$251,MATCH(RestempSA!$C105,RestempSAF!$A$2:$A$251,0))),NA())</f>
        <v>#N/A</v>
      </c>
      <c r="K105" s="25"/>
      <c r="W105" s="28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</row>
    <row r="106" spans="1:38" x14ac:dyDescent="0.25">
      <c r="A106" s="23">
        <f t="shared" si="12"/>
        <v>9</v>
      </c>
      <c r="B106" s="23">
        <f t="shared" si="13"/>
        <v>2000</v>
      </c>
      <c r="C106" s="23">
        <v>105</v>
      </c>
      <c r="D106" s="24">
        <v>36770</v>
      </c>
      <c r="E106" s="25">
        <f>IF(ISBLANK(table!I106),NA(),table!I106)</f>
        <v>8241.4</v>
      </c>
      <c r="F106" s="26" t="e">
        <f>IFERROR(IF(AND(ISERROR($E107),ISERROR(INDEX(RestempSAF!B$2:B$251,MATCH(RestempSA!$C106,RestempSAF!$A$2:$A$251,0)))),$E106,INDEX(RestempSAF!B$2:B$251,MATCH(RestempSA!$C106,RestempSAF!$A$2:$A$251,0))),NA())</f>
        <v>#N/A</v>
      </c>
      <c r="G106" s="25" t="e">
        <f>IFERROR(IF(AND(ISERROR($E107),ISERROR(INDEX(RestempSAF!C$2:C$251,MATCH(RestempSA!$C106,RestempSAF!$A$2:$A$251,0)))),$E106,INDEX(RestempSAF!C$2:C$251,MATCH(RestempSA!$C106,RestempSAF!$A$2:$A$251,0))),NA())</f>
        <v>#N/A</v>
      </c>
      <c r="H106" s="25" t="e">
        <f>IFERROR(IF(AND(ISERROR($E107),ISERROR(INDEX(RestempSAF!D$2:D$251,MATCH(RestempSA!$C106,RestempSAF!$A$2:$A$251,0)))),$E106,INDEX(RestempSAF!D$2:D$251,MATCH(RestempSA!$C106,RestempSAF!$A$2:$A$251,0))),NA())</f>
        <v>#N/A</v>
      </c>
      <c r="I106" s="25" t="e">
        <f>IFERROR(IF(AND(ISERROR($E107),ISERROR(INDEX(RestempSAF!E$2:E$251,MATCH(RestempSA!$C106,RestempSAF!$A$2:$A$251,0)))),$E106,INDEX(RestempSAF!E$2:E$251,MATCH(RestempSA!$C106,RestempSAF!$A$2:$A$251,0))),NA())</f>
        <v>#N/A</v>
      </c>
      <c r="J106" s="25" t="e">
        <f>IFERROR(IF(AND(ISERROR($E107),ISERROR(INDEX(RestempSAF!F$2:F$251,MATCH(RestempSA!$C106,RestempSAF!$A$2:$A$251,0)))),$E106,INDEX(RestempSAF!F$2:F$251,MATCH(RestempSA!$C106,RestempSAF!$A$2:$A$251,0))),NA())</f>
        <v>#N/A</v>
      </c>
      <c r="K106" s="25"/>
      <c r="W106" s="28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</row>
    <row r="107" spans="1:38" x14ac:dyDescent="0.25">
      <c r="A107" s="23">
        <f t="shared" si="12"/>
        <v>10</v>
      </c>
      <c r="B107" s="23">
        <f t="shared" si="13"/>
        <v>2000</v>
      </c>
      <c r="C107" s="23">
        <v>106</v>
      </c>
      <c r="D107" s="24">
        <v>36800</v>
      </c>
      <c r="E107" s="25">
        <f>IF(ISBLANK(table!I107),NA(),table!I107)</f>
        <v>8174.8</v>
      </c>
      <c r="F107" s="26" t="e">
        <f>IFERROR(IF(AND(ISERROR($E108),ISERROR(INDEX(RestempSAF!B$2:B$251,MATCH(RestempSA!$C107,RestempSAF!$A$2:$A$251,0)))),$E107,INDEX(RestempSAF!B$2:B$251,MATCH(RestempSA!$C107,RestempSAF!$A$2:$A$251,0))),NA())</f>
        <v>#N/A</v>
      </c>
      <c r="G107" s="25" t="e">
        <f>IFERROR(IF(AND(ISERROR($E108),ISERROR(INDEX(RestempSAF!C$2:C$251,MATCH(RestempSA!$C107,RestempSAF!$A$2:$A$251,0)))),$E107,INDEX(RestempSAF!C$2:C$251,MATCH(RestempSA!$C107,RestempSAF!$A$2:$A$251,0))),NA())</f>
        <v>#N/A</v>
      </c>
      <c r="H107" s="25" t="e">
        <f>IFERROR(IF(AND(ISERROR($E108),ISERROR(INDEX(RestempSAF!D$2:D$251,MATCH(RestempSA!$C107,RestempSAF!$A$2:$A$251,0)))),$E107,INDEX(RestempSAF!D$2:D$251,MATCH(RestempSA!$C107,RestempSAF!$A$2:$A$251,0))),NA())</f>
        <v>#N/A</v>
      </c>
      <c r="I107" s="25" t="e">
        <f>IFERROR(IF(AND(ISERROR($E108),ISERROR(INDEX(RestempSAF!E$2:E$251,MATCH(RestempSA!$C107,RestempSAF!$A$2:$A$251,0)))),$E107,INDEX(RestempSAF!E$2:E$251,MATCH(RestempSA!$C107,RestempSAF!$A$2:$A$251,0))),NA())</f>
        <v>#N/A</v>
      </c>
      <c r="J107" s="25" t="e">
        <f>IFERROR(IF(AND(ISERROR($E108),ISERROR(INDEX(RestempSAF!F$2:F$251,MATCH(RestempSA!$C107,RestempSAF!$A$2:$A$251,0)))),$E107,INDEX(RestempSAF!F$2:F$251,MATCH(RestempSA!$C107,RestempSAF!$A$2:$A$251,0))),NA())</f>
        <v>#N/A</v>
      </c>
      <c r="K107" s="25"/>
      <c r="W107" s="28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</row>
    <row r="108" spans="1:38" x14ac:dyDescent="0.25">
      <c r="A108" s="23">
        <f t="shared" si="12"/>
        <v>11</v>
      </c>
      <c r="B108" s="23">
        <f t="shared" si="13"/>
        <v>2000</v>
      </c>
      <c r="C108" s="23">
        <v>107</v>
      </c>
      <c r="D108" s="24">
        <v>36831</v>
      </c>
      <c r="E108" s="25">
        <f>IF(ISBLANK(table!I108),NA(),table!I108)</f>
        <v>8243.4</v>
      </c>
      <c r="F108" s="26" t="e">
        <f>IFERROR(IF(AND(ISERROR($E109),ISERROR(INDEX(RestempSAF!B$2:B$251,MATCH(RestempSA!$C108,RestempSAF!$A$2:$A$251,0)))),$E108,INDEX(RestempSAF!B$2:B$251,MATCH(RestempSA!$C108,RestempSAF!$A$2:$A$251,0))),NA())</f>
        <v>#N/A</v>
      </c>
      <c r="G108" s="25" t="e">
        <f>IFERROR(IF(AND(ISERROR($E109),ISERROR(INDEX(RestempSAF!C$2:C$251,MATCH(RestempSA!$C108,RestempSAF!$A$2:$A$251,0)))),$E108,INDEX(RestempSAF!C$2:C$251,MATCH(RestempSA!$C108,RestempSAF!$A$2:$A$251,0))),NA())</f>
        <v>#N/A</v>
      </c>
      <c r="H108" s="25" t="e">
        <f>IFERROR(IF(AND(ISERROR($E109),ISERROR(INDEX(RestempSAF!D$2:D$251,MATCH(RestempSA!$C108,RestempSAF!$A$2:$A$251,0)))),$E108,INDEX(RestempSAF!D$2:D$251,MATCH(RestempSA!$C108,RestempSAF!$A$2:$A$251,0))),NA())</f>
        <v>#N/A</v>
      </c>
      <c r="I108" s="25" t="e">
        <f>IFERROR(IF(AND(ISERROR($E109),ISERROR(INDEX(RestempSAF!E$2:E$251,MATCH(RestempSA!$C108,RestempSAF!$A$2:$A$251,0)))),$E108,INDEX(RestempSAF!E$2:E$251,MATCH(RestempSA!$C108,RestempSAF!$A$2:$A$251,0))),NA())</f>
        <v>#N/A</v>
      </c>
      <c r="J108" s="25" t="e">
        <f>IFERROR(IF(AND(ISERROR($E109),ISERROR(INDEX(RestempSAF!F$2:F$251,MATCH(RestempSA!$C108,RestempSAF!$A$2:$A$251,0)))),$E108,INDEX(RestempSAF!F$2:F$251,MATCH(RestempSA!$C108,RestempSAF!$A$2:$A$251,0))),NA())</f>
        <v>#N/A</v>
      </c>
      <c r="K108" s="25"/>
      <c r="W108" s="28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</row>
    <row r="109" spans="1:38" x14ac:dyDescent="0.25">
      <c r="A109" s="23">
        <f t="shared" si="12"/>
        <v>12</v>
      </c>
      <c r="B109" s="23">
        <f t="shared" si="13"/>
        <v>2000</v>
      </c>
      <c r="C109" s="23">
        <v>108</v>
      </c>
      <c r="D109" s="24">
        <v>36861</v>
      </c>
      <c r="E109" s="25">
        <f>IF(ISBLANK(table!I109),NA(),table!I109)</f>
        <v>8283.2000000000007</v>
      </c>
      <c r="F109" s="26" t="e">
        <f>IFERROR(IF(AND(ISERROR($E110),ISERROR(INDEX(RestempSAF!B$2:B$251,MATCH(RestempSA!$C109,RestempSAF!$A$2:$A$251,0)))),$E109,INDEX(RestempSAF!B$2:B$251,MATCH(RestempSA!$C109,RestempSAF!$A$2:$A$251,0))),NA())</f>
        <v>#N/A</v>
      </c>
      <c r="G109" s="25" t="e">
        <f>IFERROR(IF(AND(ISERROR($E110),ISERROR(INDEX(RestempSAF!C$2:C$251,MATCH(RestempSA!$C109,RestempSAF!$A$2:$A$251,0)))),$E109,INDEX(RestempSAF!C$2:C$251,MATCH(RestempSA!$C109,RestempSAF!$A$2:$A$251,0))),NA())</f>
        <v>#N/A</v>
      </c>
      <c r="H109" s="25" t="e">
        <f>IFERROR(IF(AND(ISERROR($E110),ISERROR(INDEX(RestempSAF!D$2:D$251,MATCH(RestempSA!$C109,RestempSAF!$A$2:$A$251,0)))),$E109,INDEX(RestempSAF!D$2:D$251,MATCH(RestempSA!$C109,RestempSAF!$A$2:$A$251,0))),NA())</f>
        <v>#N/A</v>
      </c>
      <c r="I109" s="25" t="e">
        <f>IFERROR(IF(AND(ISERROR($E110),ISERROR(INDEX(RestempSAF!E$2:E$251,MATCH(RestempSA!$C109,RestempSAF!$A$2:$A$251,0)))),$E109,INDEX(RestempSAF!E$2:E$251,MATCH(RestempSA!$C109,RestempSAF!$A$2:$A$251,0))),NA())</f>
        <v>#N/A</v>
      </c>
      <c r="J109" s="25" t="e">
        <f>IFERROR(IF(AND(ISERROR($E110),ISERROR(INDEX(RestempSAF!F$2:F$251,MATCH(RestempSA!$C109,RestempSAF!$A$2:$A$251,0)))),$E109,INDEX(RestempSAF!F$2:F$251,MATCH(RestempSA!$C109,RestempSAF!$A$2:$A$251,0))),NA())</f>
        <v>#N/A</v>
      </c>
      <c r="K109" s="25"/>
      <c r="W109" s="28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</row>
    <row r="110" spans="1:38" x14ac:dyDescent="0.25">
      <c r="A110" s="23">
        <f t="shared" si="12"/>
        <v>1</v>
      </c>
      <c r="B110" s="23">
        <f t="shared" si="13"/>
        <v>2001</v>
      </c>
      <c r="C110" s="23">
        <v>109</v>
      </c>
      <c r="D110" s="24">
        <v>36892</v>
      </c>
      <c r="E110" s="25">
        <f>IF(ISBLANK(table!I110),NA(),table!I110)</f>
        <v>8283</v>
      </c>
      <c r="F110" s="26" t="e">
        <f>IFERROR(IF(AND(ISERROR($E111),ISERROR(INDEX(RestempSAF!B$2:B$251,MATCH(RestempSA!$C110,RestempSAF!$A$2:$A$251,0)))),$E110,INDEX(RestempSAF!B$2:B$251,MATCH(RestempSA!$C110,RestempSAF!$A$2:$A$251,0))),NA())</f>
        <v>#N/A</v>
      </c>
      <c r="G110" s="25" t="e">
        <f>IFERROR(IF(AND(ISERROR($E111),ISERROR(INDEX(RestempSAF!C$2:C$251,MATCH(RestempSA!$C110,RestempSAF!$A$2:$A$251,0)))),$E110,INDEX(RestempSAF!C$2:C$251,MATCH(RestempSA!$C110,RestempSAF!$A$2:$A$251,0))),NA())</f>
        <v>#N/A</v>
      </c>
      <c r="H110" s="25" t="e">
        <f>IFERROR(IF(AND(ISERROR($E111),ISERROR(INDEX(RestempSAF!D$2:D$251,MATCH(RestempSA!$C110,RestempSAF!$A$2:$A$251,0)))),$E110,INDEX(RestempSAF!D$2:D$251,MATCH(RestempSA!$C110,RestempSAF!$A$2:$A$251,0))),NA())</f>
        <v>#N/A</v>
      </c>
      <c r="I110" s="25" t="e">
        <f>IFERROR(IF(AND(ISERROR($E111),ISERROR(INDEX(RestempSAF!E$2:E$251,MATCH(RestempSA!$C110,RestempSAF!$A$2:$A$251,0)))),$E110,INDEX(RestempSAF!E$2:E$251,MATCH(RestempSA!$C110,RestempSAF!$A$2:$A$251,0))),NA())</f>
        <v>#N/A</v>
      </c>
      <c r="J110" s="25" t="e">
        <f>IFERROR(IF(AND(ISERROR($E111),ISERROR(INDEX(RestempSAF!F$2:F$251,MATCH(RestempSA!$C110,RestempSAF!$A$2:$A$251,0)))),$E110,INDEX(RestempSAF!F$2:F$251,MATCH(RestempSA!$C110,RestempSAF!$A$2:$A$251,0))),NA())</f>
        <v>#N/A</v>
      </c>
      <c r="K110" s="25"/>
      <c r="W110" s="28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</row>
    <row r="111" spans="1:38" x14ac:dyDescent="0.25">
      <c r="A111" s="23">
        <f t="shared" si="12"/>
        <v>2</v>
      </c>
      <c r="B111" s="23">
        <f t="shared" si="13"/>
        <v>2001</v>
      </c>
      <c r="C111" s="23">
        <v>110</v>
      </c>
      <c r="D111" s="24">
        <v>36923</v>
      </c>
      <c r="E111" s="25">
        <f>IF(ISBLANK(table!I111),NA(),table!I111)</f>
        <v>8306.2000000000007</v>
      </c>
      <c r="F111" s="26" t="e">
        <f>IFERROR(IF(AND(ISERROR($E112),ISERROR(INDEX(RestempSAF!B$2:B$251,MATCH(RestempSA!$C111,RestempSAF!$A$2:$A$251,0)))),$E111,INDEX(RestempSAF!B$2:B$251,MATCH(RestempSA!$C111,RestempSAF!$A$2:$A$251,0))),NA())</f>
        <v>#N/A</v>
      </c>
      <c r="G111" s="25" t="e">
        <f>IFERROR(IF(AND(ISERROR($E112),ISERROR(INDEX(RestempSAF!C$2:C$251,MATCH(RestempSA!$C111,RestempSAF!$A$2:$A$251,0)))),$E111,INDEX(RestempSAF!C$2:C$251,MATCH(RestempSA!$C111,RestempSAF!$A$2:$A$251,0))),NA())</f>
        <v>#N/A</v>
      </c>
      <c r="H111" s="25" t="e">
        <f>IFERROR(IF(AND(ISERROR($E112),ISERROR(INDEX(RestempSAF!D$2:D$251,MATCH(RestempSA!$C111,RestempSAF!$A$2:$A$251,0)))),$E111,INDEX(RestempSAF!D$2:D$251,MATCH(RestempSA!$C111,RestempSAF!$A$2:$A$251,0))),NA())</f>
        <v>#N/A</v>
      </c>
      <c r="I111" s="25" t="e">
        <f>IFERROR(IF(AND(ISERROR($E112),ISERROR(INDEX(RestempSAF!E$2:E$251,MATCH(RestempSA!$C111,RestempSAF!$A$2:$A$251,0)))),$E111,INDEX(RestempSAF!E$2:E$251,MATCH(RestempSA!$C111,RestempSAF!$A$2:$A$251,0))),NA())</f>
        <v>#N/A</v>
      </c>
      <c r="J111" s="25" t="e">
        <f>IFERROR(IF(AND(ISERROR($E112),ISERROR(INDEX(RestempSAF!F$2:F$251,MATCH(RestempSA!$C111,RestempSAF!$A$2:$A$251,0)))),$E111,INDEX(RestempSAF!F$2:F$251,MATCH(RestempSA!$C111,RestempSAF!$A$2:$A$251,0))),NA())</f>
        <v>#N/A</v>
      </c>
      <c r="K111" s="25"/>
      <c r="W111" s="28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</row>
    <row r="112" spans="1:38" x14ac:dyDescent="0.25">
      <c r="A112" s="23">
        <f t="shared" si="12"/>
        <v>3</v>
      </c>
      <c r="B112" s="23">
        <f t="shared" si="13"/>
        <v>2001</v>
      </c>
      <c r="C112" s="23">
        <v>111</v>
      </c>
      <c r="D112" s="24">
        <v>36951</v>
      </c>
      <c r="E112" s="25">
        <f>IF(ISBLANK(table!I112),NA(),table!I112)</f>
        <v>8304.6</v>
      </c>
      <c r="F112" s="26" t="e">
        <f>IFERROR(IF(AND(ISERROR($E113),ISERROR(INDEX(RestempSAF!B$2:B$251,MATCH(RestempSA!$C112,RestempSAF!$A$2:$A$251,0)))),$E112,INDEX(RestempSAF!B$2:B$251,MATCH(RestempSA!$C112,RestempSAF!$A$2:$A$251,0))),NA())</f>
        <v>#N/A</v>
      </c>
      <c r="G112" s="25" t="e">
        <f>IFERROR(IF(AND(ISERROR($E113),ISERROR(INDEX(RestempSAF!C$2:C$251,MATCH(RestempSA!$C112,RestempSAF!$A$2:$A$251,0)))),$E112,INDEX(RestempSAF!C$2:C$251,MATCH(RestempSA!$C112,RestempSAF!$A$2:$A$251,0))),NA())</f>
        <v>#N/A</v>
      </c>
      <c r="H112" s="25" t="e">
        <f>IFERROR(IF(AND(ISERROR($E113),ISERROR(INDEX(RestempSAF!D$2:D$251,MATCH(RestempSA!$C112,RestempSAF!$A$2:$A$251,0)))),$E112,INDEX(RestempSAF!D$2:D$251,MATCH(RestempSA!$C112,RestempSAF!$A$2:$A$251,0))),NA())</f>
        <v>#N/A</v>
      </c>
      <c r="I112" s="25" t="e">
        <f>IFERROR(IF(AND(ISERROR($E113),ISERROR(INDEX(RestempSAF!E$2:E$251,MATCH(RestempSA!$C112,RestempSAF!$A$2:$A$251,0)))),$E112,INDEX(RestempSAF!E$2:E$251,MATCH(RestempSA!$C112,RestempSAF!$A$2:$A$251,0))),NA())</f>
        <v>#N/A</v>
      </c>
      <c r="J112" s="25" t="e">
        <f>IFERROR(IF(AND(ISERROR($E113),ISERROR(INDEX(RestempSAF!F$2:F$251,MATCH(RestempSA!$C112,RestempSAF!$A$2:$A$251,0)))),$E112,INDEX(RestempSAF!F$2:F$251,MATCH(RestempSA!$C112,RestempSAF!$A$2:$A$251,0))),NA())</f>
        <v>#N/A</v>
      </c>
      <c r="K112" s="25"/>
      <c r="W112" s="28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</row>
    <row r="113" spans="1:38" x14ac:dyDescent="0.25">
      <c r="A113" s="23">
        <f t="shared" si="12"/>
        <v>4</v>
      </c>
      <c r="B113" s="23">
        <f t="shared" si="13"/>
        <v>2001</v>
      </c>
      <c r="C113" s="23">
        <v>112</v>
      </c>
      <c r="D113" s="24">
        <v>36982</v>
      </c>
      <c r="E113" s="25">
        <f>IF(ISBLANK(table!I113),NA(),table!I113)</f>
        <v>8327.7000000000007</v>
      </c>
      <c r="F113" s="26" t="e">
        <f>IFERROR(IF(AND(ISERROR($E114),ISERROR(INDEX(RestempSAF!B$2:B$251,MATCH(RestempSA!$C113,RestempSAF!$A$2:$A$251,0)))),$E113,INDEX(RestempSAF!B$2:B$251,MATCH(RestempSA!$C113,RestempSAF!$A$2:$A$251,0))),NA())</f>
        <v>#N/A</v>
      </c>
      <c r="G113" s="25" t="e">
        <f>IFERROR(IF(AND(ISERROR($E114),ISERROR(INDEX(RestempSAF!C$2:C$251,MATCH(RestempSA!$C113,RestempSAF!$A$2:$A$251,0)))),$E113,INDEX(RestempSAF!C$2:C$251,MATCH(RestempSA!$C113,RestempSAF!$A$2:$A$251,0))),NA())</f>
        <v>#N/A</v>
      </c>
      <c r="H113" s="25" t="e">
        <f>IFERROR(IF(AND(ISERROR($E114),ISERROR(INDEX(RestempSAF!D$2:D$251,MATCH(RestempSA!$C113,RestempSAF!$A$2:$A$251,0)))),$E113,INDEX(RestempSAF!D$2:D$251,MATCH(RestempSA!$C113,RestempSAF!$A$2:$A$251,0))),NA())</f>
        <v>#N/A</v>
      </c>
      <c r="I113" s="25" t="e">
        <f>IFERROR(IF(AND(ISERROR($E114),ISERROR(INDEX(RestempSAF!E$2:E$251,MATCH(RestempSA!$C113,RestempSAF!$A$2:$A$251,0)))),$E113,INDEX(RestempSAF!E$2:E$251,MATCH(RestempSA!$C113,RestempSAF!$A$2:$A$251,0))),NA())</f>
        <v>#N/A</v>
      </c>
      <c r="J113" s="25" t="e">
        <f>IFERROR(IF(AND(ISERROR($E114),ISERROR(INDEX(RestempSAF!F$2:F$251,MATCH(RestempSA!$C113,RestempSAF!$A$2:$A$251,0)))),$E113,INDEX(RestempSAF!F$2:F$251,MATCH(RestempSA!$C113,RestempSAF!$A$2:$A$251,0))),NA())</f>
        <v>#N/A</v>
      </c>
      <c r="K113" s="25"/>
      <c r="W113" s="28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</row>
    <row r="114" spans="1:38" x14ac:dyDescent="0.25">
      <c r="A114" s="23">
        <f t="shared" si="12"/>
        <v>5</v>
      </c>
      <c r="B114" s="23">
        <f t="shared" si="13"/>
        <v>2001</v>
      </c>
      <c r="C114" s="23">
        <v>113</v>
      </c>
      <c r="D114" s="24">
        <v>37012</v>
      </c>
      <c r="E114" s="25">
        <f>IF(ISBLANK(table!I114),NA(),table!I114)</f>
        <v>8354</v>
      </c>
      <c r="F114" s="26" t="e">
        <f>IFERROR(IF(AND(ISERROR($E115),ISERROR(INDEX(RestempSAF!B$2:B$251,MATCH(RestempSA!$C114,RestempSAF!$A$2:$A$251,0)))),$E114,INDEX(RestempSAF!B$2:B$251,MATCH(RestempSA!$C114,RestempSAF!$A$2:$A$251,0))),NA())</f>
        <v>#N/A</v>
      </c>
      <c r="G114" s="25" t="e">
        <f>IFERROR(IF(AND(ISERROR($E115),ISERROR(INDEX(RestempSAF!C$2:C$251,MATCH(RestempSA!$C114,RestempSAF!$A$2:$A$251,0)))),$E114,INDEX(RestempSAF!C$2:C$251,MATCH(RestempSA!$C114,RestempSAF!$A$2:$A$251,0))),NA())</f>
        <v>#N/A</v>
      </c>
      <c r="H114" s="25" t="e">
        <f>IFERROR(IF(AND(ISERROR($E115),ISERROR(INDEX(RestempSAF!D$2:D$251,MATCH(RestempSA!$C114,RestempSAF!$A$2:$A$251,0)))),$E114,INDEX(RestempSAF!D$2:D$251,MATCH(RestempSA!$C114,RestempSAF!$A$2:$A$251,0))),NA())</f>
        <v>#N/A</v>
      </c>
      <c r="I114" s="25" t="e">
        <f>IFERROR(IF(AND(ISERROR($E115),ISERROR(INDEX(RestempSAF!E$2:E$251,MATCH(RestempSA!$C114,RestempSAF!$A$2:$A$251,0)))),$E114,INDEX(RestempSAF!E$2:E$251,MATCH(RestempSA!$C114,RestempSAF!$A$2:$A$251,0))),NA())</f>
        <v>#N/A</v>
      </c>
      <c r="J114" s="25" t="e">
        <f>IFERROR(IF(AND(ISERROR($E115),ISERROR(INDEX(RestempSAF!F$2:F$251,MATCH(RestempSA!$C114,RestempSAF!$A$2:$A$251,0)))),$E114,INDEX(RestempSAF!F$2:F$251,MATCH(RestempSA!$C114,RestempSAF!$A$2:$A$251,0))),NA())</f>
        <v>#N/A</v>
      </c>
      <c r="K114" s="25"/>
      <c r="W114" s="28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</row>
    <row r="115" spans="1:38" x14ac:dyDescent="0.25">
      <c r="A115" s="23">
        <f t="shared" si="12"/>
        <v>6</v>
      </c>
      <c r="B115" s="23">
        <f t="shared" si="13"/>
        <v>2001</v>
      </c>
      <c r="C115" s="23">
        <v>114</v>
      </c>
      <c r="D115" s="24">
        <v>37043</v>
      </c>
      <c r="E115" s="25">
        <f>IF(ISBLANK(table!I115),NA(),table!I115)</f>
        <v>8374.7000000000007</v>
      </c>
      <c r="F115" s="26" t="e">
        <f>IFERROR(IF(AND(ISERROR($E116),ISERROR(INDEX(RestempSAF!B$2:B$251,MATCH(RestempSA!$C115,RestempSAF!$A$2:$A$251,0)))),$E115,INDEX(RestempSAF!B$2:B$251,MATCH(RestempSA!$C115,RestempSAF!$A$2:$A$251,0))),NA())</f>
        <v>#N/A</v>
      </c>
      <c r="G115" s="25" t="e">
        <f>IFERROR(IF(AND(ISERROR($E116),ISERROR(INDEX(RestempSAF!C$2:C$251,MATCH(RestempSA!$C115,RestempSAF!$A$2:$A$251,0)))),$E115,INDEX(RestempSAF!C$2:C$251,MATCH(RestempSA!$C115,RestempSAF!$A$2:$A$251,0))),NA())</f>
        <v>#N/A</v>
      </c>
      <c r="H115" s="25" t="e">
        <f>IFERROR(IF(AND(ISERROR($E116),ISERROR(INDEX(RestempSAF!D$2:D$251,MATCH(RestempSA!$C115,RestempSAF!$A$2:$A$251,0)))),$E115,INDEX(RestempSAF!D$2:D$251,MATCH(RestempSA!$C115,RestempSAF!$A$2:$A$251,0))),NA())</f>
        <v>#N/A</v>
      </c>
      <c r="I115" s="25" t="e">
        <f>IFERROR(IF(AND(ISERROR($E116),ISERROR(INDEX(RestempSAF!E$2:E$251,MATCH(RestempSA!$C115,RestempSAF!$A$2:$A$251,0)))),$E115,INDEX(RestempSAF!E$2:E$251,MATCH(RestempSA!$C115,RestempSAF!$A$2:$A$251,0))),NA())</f>
        <v>#N/A</v>
      </c>
      <c r="J115" s="25" t="e">
        <f>IFERROR(IF(AND(ISERROR($E116),ISERROR(INDEX(RestempSAF!F$2:F$251,MATCH(RestempSA!$C115,RestempSAF!$A$2:$A$251,0)))),$E115,INDEX(RestempSAF!F$2:F$251,MATCH(RestempSA!$C115,RestempSAF!$A$2:$A$251,0))),NA())</f>
        <v>#N/A</v>
      </c>
      <c r="K115" s="25"/>
      <c r="W115" s="28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</row>
    <row r="116" spans="1:38" x14ac:dyDescent="0.25">
      <c r="A116" s="23">
        <f t="shared" si="12"/>
        <v>7</v>
      </c>
      <c r="B116" s="23">
        <f t="shared" si="13"/>
        <v>2001</v>
      </c>
      <c r="C116" s="23">
        <v>115</v>
      </c>
      <c r="D116" s="24">
        <v>37073</v>
      </c>
      <c r="E116" s="25">
        <f>IF(ISBLANK(table!I116),NA(),table!I116)</f>
        <v>8402.7999999999993</v>
      </c>
      <c r="F116" s="26" t="e">
        <f>IFERROR(IF(AND(ISERROR($E117),ISERROR(INDEX(RestempSAF!B$2:B$251,MATCH(RestempSA!$C116,RestempSAF!$A$2:$A$251,0)))),$E116,INDEX(RestempSAF!B$2:B$251,MATCH(RestempSA!$C116,RestempSAF!$A$2:$A$251,0))),NA())</f>
        <v>#N/A</v>
      </c>
      <c r="G116" s="25" t="e">
        <f>IFERROR(IF(AND(ISERROR($E117),ISERROR(INDEX(RestempSAF!C$2:C$251,MATCH(RestempSA!$C116,RestempSAF!$A$2:$A$251,0)))),$E116,INDEX(RestempSAF!C$2:C$251,MATCH(RestempSA!$C116,RestempSAF!$A$2:$A$251,0))),NA())</f>
        <v>#N/A</v>
      </c>
      <c r="H116" s="25" t="e">
        <f>IFERROR(IF(AND(ISERROR($E117),ISERROR(INDEX(RestempSAF!D$2:D$251,MATCH(RestempSA!$C116,RestempSAF!$A$2:$A$251,0)))),$E116,INDEX(RestempSAF!D$2:D$251,MATCH(RestempSA!$C116,RestempSAF!$A$2:$A$251,0))),NA())</f>
        <v>#N/A</v>
      </c>
      <c r="I116" s="25" t="e">
        <f>IFERROR(IF(AND(ISERROR($E117),ISERROR(INDEX(RestempSAF!E$2:E$251,MATCH(RestempSA!$C116,RestempSAF!$A$2:$A$251,0)))),$E116,INDEX(RestempSAF!E$2:E$251,MATCH(RestempSA!$C116,RestempSAF!$A$2:$A$251,0))),NA())</f>
        <v>#N/A</v>
      </c>
      <c r="J116" s="25" t="e">
        <f>IFERROR(IF(AND(ISERROR($E117),ISERROR(INDEX(RestempSAF!F$2:F$251,MATCH(RestempSA!$C116,RestempSAF!$A$2:$A$251,0)))),$E116,INDEX(RestempSAF!F$2:F$251,MATCH(RestempSA!$C116,RestempSAF!$A$2:$A$251,0))),NA())</f>
        <v>#N/A</v>
      </c>
      <c r="K116" s="25"/>
      <c r="W116" s="28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</row>
    <row r="117" spans="1:38" x14ac:dyDescent="0.25">
      <c r="A117" s="23">
        <f t="shared" si="12"/>
        <v>8</v>
      </c>
      <c r="B117" s="23">
        <f t="shared" si="13"/>
        <v>2001</v>
      </c>
      <c r="C117" s="23">
        <v>116</v>
      </c>
      <c r="D117" s="24">
        <v>37104</v>
      </c>
      <c r="E117" s="25">
        <f>IF(ISBLANK(table!I117),NA(),table!I117)</f>
        <v>8393.9</v>
      </c>
      <c r="F117" s="26" t="e">
        <f>IFERROR(IF(AND(ISERROR($E118),ISERROR(INDEX(RestempSAF!B$2:B$251,MATCH(RestempSA!$C117,RestempSAF!$A$2:$A$251,0)))),$E117,INDEX(RestempSAF!B$2:B$251,MATCH(RestempSA!$C117,RestempSAF!$A$2:$A$251,0))),NA())</f>
        <v>#N/A</v>
      </c>
      <c r="G117" s="25" t="e">
        <f>IFERROR(IF(AND(ISERROR($E118),ISERROR(INDEX(RestempSAF!C$2:C$251,MATCH(RestempSA!$C117,RestempSAF!$A$2:$A$251,0)))),$E117,INDEX(RestempSAF!C$2:C$251,MATCH(RestempSA!$C117,RestempSAF!$A$2:$A$251,0))),NA())</f>
        <v>#N/A</v>
      </c>
      <c r="H117" s="25" t="e">
        <f>IFERROR(IF(AND(ISERROR($E118),ISERROR(INDEX(RestempSAF!D$2:D$251,MATCH(RestempSA!$C117,RestempSAF!$A$2:$A$251,0)))),$E117,INDEX(RestempSAF!D$2:D$251,MATCH(RestempSA!$C117,RestempSAF!$A$2:$A$251,0))),NA())</f>
        <v>#N/A</v>
      </c>
      <c r="I117" s="25" t="e">
        <f>IFERROR(IF(AND(ISERROR($E118),ISERROR(INDEX(RestempSAF!E$2:E$251,MATCH(RestempSA!$C117,RestempSAF!$A$2:$A$251,0)))),$E117,INDEX(RestempSAF!E$2:E$251,MATCH(RestempSA!$C117,RestempSAF!$A$2:$A$251,0))),NA())</f>
        <v>#N/A</v>
      </c>
      <c r="J117" s="25" t="e">
        <f>IFERROR(IF(AND(ISERROR($E118),ISERROR(INDEX(RestempSAF!F$2:F$251,MATCH(RestempSA!$C117,RestempSAF!$A$2:$A$251,0)))),$E117,INDEX(RestempSAF!F$2:F$251,MATCH(RestempSA!$C117,RestempSAF!$A$2:$A$251,0))),NA())</f>
        <v>#N/A</v>
      </c>
      <c r="K117" s="25"/>
      <c r="W117" s="28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</row>
    <row r="118" spans="1:38" x14ac:dyDescent="0.25">
      <c r="A118" s="23">
        <f t="shared" si="12"/>
        <v>9</v>
      </c>
      <c r="B118" s="23">
        <f t="shared" si="13"/>
        <v>2001</v>
      </c>
      <c r="C118" s="23">
        <v>117</v>
      </c>
      <c r="D118" s="24">
        <v>37135</v>
      </c>
      <c r="E118" s="25">
        <f>IF(ISBLANK(table!I118),NA(),table!I118)</f>
        <v>8387.7000000000007</v>
      </c>
      <c r="F118" s="26" t="e">
        <f>IFERROR(IF(AND(ISERROR($E119),ISERROR(INDEX(RestempSAF!B$2:B$251,MATCH(RestempSA!$C118,RestempSAF!$A$2:$A$251,0)))),$E118,INDEX(RestempSAF!B$2:B$251,MATCH(RestempSA!$C118,RestempSAF!$A$2:$A$251,0))),NA())</f>
        <v>#N/A</v>
      </c>
      <c r="G118" s="25" t="e">
        <f>IFERROR(IF(AND(ISERROR($E119),ISERROR(INDEX(RestempSAF!C$2:C$251,MATCH(RestempSA!$C118,RestempSAF!$A$2:$A$251,0)))),$E118,INDEX(RestempSAF!C$2:C$251,MATCH(RestempSA!$C118,RestempSAF!$A$2:$A$251,0))),NA())</f>
        <v>#N/A</v>
      </c>
      <c r="H118" s="25" t="e">
        <f>IFERROR(IF(AND(ISERROR($E119),ISERROR(INDEX(RestempSAF!D$2:D$251,MATCH(RestempSA!$C118,RestempSAF!$A$2:$A$251,0)))),$E118,INDEX(RestempSAF!D$2:D$251,MATCH(RestempSA!$C118,RestempSAF!$A$2:$A$251,0))),NA())</f>
        <v>#N/A</v>
      </c>
      <c r="I118" s="25" t="e">
        <f>IFERROR(IF(AND(ISERROR($E119),ISERROR(INDEX(RestempSAF!E$2:E$251,MATCH(RestempSA!$C118,RestempSAF!$A$2:$A$251,0)))),$E118,INDEX(RestempSAF!E$2:E$251,MATCH(RestempSA!$C118,RestempSAF!$A$2:$A$251,0))),NA())</f>
        <v>#N/A</v>
      </c>
      <c r="J118" s="25" t="e">
        <f>IFERROR(IF(AND(ISERROR($E119),ISERROR(INDEX(RestempSAF!F$2:F$251,MATCH(RestempSA!$C118,RestempSAF!$A$2:$A$251,0)))),$E118,INDEX(RestempSAF!F$2:F$251,MATCH(RestempSA!$C118,RestempSAF!$A$2:$A$251,0))),NA())</f>
        <v>#N/A</v>
      </c>
      <c r="K118" s="25"/>
      <c r="W118" s="28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</row>
    <row r="119" spans="1:38" x14ac:dyDescent="0.25">
      <c r="A119" s="23">
        <f t="shared" si="12"/>
        <v>10</v>
      </c>
      <c r="B119" s="23">
        <f t="shared" si="13"/>
        <v>2001</v>
      </c>
      <c r="C119" s="23">
        <v>118</v>
      </c>
      <c r="D119" s="24">
        <v>37165</v>
      </c>
      <c r="E119" s="25">
        <f>IF(ISBLANK(table!I119),NA(),table!I119)</f>
        <v>8377.7999999999993</v>
      </c>
      <c r="F119" s="26" t="e">
        <f>IFERROR(IF(AND(ISERROR($E120),ISERROR(INDEX(RestempSAF!B$2:B$251,MATCH(RestempSA!$C119,RestempSAF!$A$2:$A$251,0)))),$E119,INDEX(RestempSAF!B$2:B$251,MATCH(RestempSA!$C119,RestempSAF!$A$2:$A$251,0))),NA())</f>
        <v>#N/A</v>
      </c>
      <c r="G119" s="25" t="e">
        <f>IFERROR(IF(AND(ISERROR($E120),ISERROR(INDEX(RestempSAF!C$2:C$251,MATCH(RestempSA!$C119,RestempSAF!$A$2:$A$251,0)))),$E119,INDEX(RestempSAF!C$2:C$251,MATCH(RestempSA!$C119,RestempSAF!$A$2:$A$251,0))),NA())</f>
        <v>#N/A</v>
      </c>
      <c r="H119" s="25" t="e">
        <f>IFERROR(IF(AND(ISERROR($E120),ISERROR(INDEX(RestempSAF!D$2:D$251,MATCH(RestempSA!$C119,RestempSAF!$A$2:$A$251,0)))),$E119,INDEX(RestempSAF!D$2:D$251,MATCH(RestempSA!$C119,RestempSAF!$A$2:$A$251,0))),NA())</f>
        <v>#N/A</v>
      </c>
      <c r="I119" s="25" t="e">
        <f>IFERROR(IF(AND(ISERROR($E120),ISERROR(INDEX(RestempSAF!E$2:E$251,MATCH(RestempSA!$C119,RestempSAF!$A$2:$A$251,0)))),$E119,INDEX(RestempSAF!E$2:E$251,MATCH(RestempSA!$C119,RestempSAF!$A$2:$A$251,0))),NA())</f>
        <v>#N/A</v>
      </c>
      <c r="J119" s="25" t="e">
        <f>IFERROR(IF(AND(ISERROR($E120),ISERROR(INDEX(RestempSAF!F$2:F$251,MATCH(RestempSA!$C119,RestempSAF!$A$2:$A$251,0)))),$E119,INDEX(RestempSAF!F$2:F$251,MATCH(RestempSA!$C119,RestempSAF!$A$2:$A$251,0))),NA())</f>
        <v>#N/A</v>
      </c>
      <c r="K119" s="25"/>
      <c r="W119" s="28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</row>
    <row r="120" spans="1:38" x14ac:dyDescent="0.25">
      <c r="A120" s="23">
        <f t="shared" si="12"/>
        <v>11</v>
      </c>
      <c r="B120" s="23">
        <f t="shared" si="13"/>
        <v>2001</v>
      </c>
      <c r="C120" s="23">
        <v>119</v>
      </c>
      <c r="D120" s="24">
        <v>37196</v>
      </c>
      <c r="E120" s="25">
        <f>IF(ISBLANK(table!I120),NA(),table!I120)</f>
        <v>8383.4</v>
      </c>
      <c r="F120" s="26" t="e">
        <f>IFERROR(IF(AND(ISERROR($E121),ISERROR(INDEX(RestempSAF!B$2:B$251,MATCH(RestempSA!$C120,RestempSAF!$A$2:$A$251,0)))),$E120,INDEX(RestempSAF!B$2:B$251,MATCH(RestempSA!$C120,RestempSAF!$A$2:$A$251,0))),NA())</f>
        <v>#N/A</v>
      </c>
      <c r="G120" s="25" t="e">
        <f>IFERROR(IF(AND(ISERROR($E121),ISERROR(INDEX(RestempSAF!C$2:C$251,MATCH(RestempSA!$C120,RestempSAF!$A$2:$A$251,0)))),$E120,INDEX(RestempSAF!C$2:C$251,MATCH(RestempSA!$C120,RestempSAF!$A$2:$A$251,0))),NA())</f>
        <v>#N/A</v>
      </c>
      <c r="H120" s="25" t="e">
        <f>IFERROR(IF(AND(ISERROR($E121),ISERROR(INDEX(RestempSAF!D$2:D$251,MATCH(RestempSA!$C120,RestempSAF!$A$2:$A$251,0)))),$E120,INDEX(RestempSAF!D$2:D$251,MATCH(RestempSA!$C120,RestempSAF!$A$2:$A$251,0))),NA())</f>
        <v>#N/A</v>
      </c>
      <c r="I120" s="25" t="e">
        <f>IFERROR(IF(AND(ISERROR($E121),ISERROR(INDEX(RestempSAF!E$2:E$251,MATCH(RestempSA!$C120,RestempSAF!$A$2:$A$251,0)))),$E120,INDEX(RestempSAF!E$2:E$251,MATCH(RestempSA!$C120,RestempSAF!$A$2:$A$251,0))),NA())</f>
        <v>#N/A</v>
      </c>
      <c r="J120" s="25" t="e">
        <f>IFERROR(IF(AND(ISERROR($E121),ISERROR(INDEX(RestempSAF!F$2:F$251,MATCH(RestempSA!$C120,RestempSAF!$A$2:$A$251,0)))),$E120,INDEX(RestempSAF!F$2:F$251,MATCH(RestempSA!$C120,RestempSAF!$A$2:$A$251,0))),NA())</f>
        <v>#N/A</v>
      </c>
      <c r="K120" s="25"/>
      <c r="W120" s="28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</row>
    <row r="121" spans="1:38" x14ac:dyDescent="0.25">
      <c r="A121" s="23">
        <f t="shared" si="12"/>
        <v>12</v>
      </c>
      <c r="B121" s="23">
        <f t="shared" si="13"/>
        <v>2001</v>
      </c>
      <c r="C121" s="23">
        <v>120</v>
      </c>
      <c r="D121" s="24">
        <v>37226</v>
      </c>
      <c r="E121" s="25">
        <f>IF(ISBLANK(table!I121),NA(),table!I121)</f>
        <v>8382.5</v>
      </c>
      <c r="F121" s="26" t="e">
        <f>IFERROR(IF(AND(ISERROR($E122),ISERROR(INDEX(RestempSAF!B$2:B$251,MATCH(RestempSA!$C121,RestempSAF!$A$2:$A$251,0)))),$E121,INDEX(RestempSAF!B$2:B$251,MATCH(RestempSA!$C121,RestempSAF!$A$2:$A$251,0))),NA())</f>
        <v>#N/A</v>
      </c>
      <c r="G121" s="25" t="e">
        <f>IFERROR(IF(AND(ISERROR($E122),ISERROR(INDEX(RestempSAF!C$2:C$251,MATCH(RestempSA!$C121,RestempSAF!$A$2:$A$251,0)))),$E121,INDEX(RestempSAF!C$2:C$251,MATCH(RestempSA!$C121,RestempSAF!$A$2:$A$251,0))),NA())</f>
        <v>#N/A</v>
      </c>
      <c r="H121" s="25" t="e">
        <f>IFERROR(IF(AND(ISERROR($E122),ISERROR(INDEX(RestempSAF!D$2:D$251,MATCH(RestempSA!$C121,RestempSAF!$A$2:$A$251,0)))),$E121,INDEX(RestempSAF!D$2:D$251,MATCH(RestempSA!$C121,RestempSAF!$A$2:$A$251,0))),NA())</f>
        <v>#N/A</v>
      </c>
      <c r="I121" s="25" t="e">
        <f>IFERROR(IF(AND(ISERROR($E122),ISERROR(INDEX(RestempSAF!E$2:E$251,MATCH(RestempSA!$C121,RestempSAF!$A$2:$A$251,0)))),$E121,INDEX(RestempSAF!E$2:E$251,MATCH(RestempSA!$C121,RestempSAF!$A$2:$A$251,0))),NA())</f>
        <v>#N/A</v>
      </c>
      <c r="J121" s="25" t="e">
        <f>IFERROR(IF(AND(ISERROR($E122),ISERROR(INDEX(RestempSAF!F$2:F$251,MATCH(RestempSA!$C121,RestempSAF!$A$2:$A$251,0)))),$E121,INDEX(RestempSAF!F$2:F$251,MATCH(RestempSA!$C121,RestempSAF!$A$2:$A$251,0))),NA())</f>
        <v>#N/A</v>
      </c>
      <c r="K121" s="25"/>
      <c r="W121" s="28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</row>
    <row r="122" spans="1:38" x14ac:dyDescent="0.25">
      <c r="A122" s="23">
        <f t="shared" si="12"/>
        <v>1</v>
      </c>
      <c r="B122" s="23">
        <f t="shared" si="13"/>
        <v>2002</v>
      </c>
      <c r="C122" s="23">
        <v>121</v>
      </c>
      <c r="D122" s="24">
        <v>37257</v>
      </c>
      <c r="E122" s="25">
        <f>IF(ISBLANK(table!I122),NA(),table!I122)</f>
        <v>8421.4</v>
      </c>
      <c r="F122" s="26" t="e">
        <f>IFERROR(IF(AND(ISERROR($E123),ISERROR(INDEX(RestempSAF!B$2:B$251,MATCH(RestempSA!$C122,RestempSAF!$A$2:$A$251,0)))),$E122,INDEX(RestempSAF!B$2:B$251,MATCH(RestempSA!$C122,RestempSAF!$A$2:$A$251,0))),NA())</f>
        <v>#N/A</v>
      </c>
      <c r="G122" s="25" t="e">
        <f>IFERROR(IF(AND(ISERROR($E123),ISERROR(INDEX(RestempSAF!C$2:C$251,MATCH(RestempSA!$C122,RestempSAF!$A$2:$A$251,0)))),$E122,INDEX(RestempSAF!C$2:C$251,MATCH(RestempSA!$C122,RestempSAF!$A$2:$A$251,0))),NA())</f>
        <v>#N/A</v>
      </c>
      <c r="H122" s="25" t="e">
        <f>IFERROR(IF(AND(ISERROR($E123),ISERROR(INDEX(RestempSAF!D$2:D$251,MATCH(RestempSA!$C122,RestempSAF!$A$2:$A$251,0)))),$E122,INDEX(RestempSAF!D$2:D$251,MATCH(RestempSA!$C122,RestempSAF!$A$2:$A$251,0))),NA())</f>
        <v>#N/A</v>
      </c>
      <c r="I122" s="25" t="e">
        <f>IFERROR(IF(AND(ISERROR($E123),ISERROR(INDEX(RestempSAF!E$2:E$251,MATCH(RestempSA!$C122,RestempSAF!$A$2:$A$251,0)))),$E122,INDEX(RestempSAF!E$2:E$251,MATCH(RestempSA!$C122,RestempSAF!$A$2:$A$251,0))),NA())</f>
        <v>#N/A</v>
      </c>
      <c r="J122" s="25" t="e">
        <f>IFERROR(IF(AND(ISERROR($E123),ISERROR(INDEX(RestempSAF!F$2:F$251,MATCH(RestempSA!$C122,RestempSAF!$A$2:$A$251,0)))),$E122,INDEX(RestempSAF!F$2:F$251,MATCH(RestempSA!$C122,RestempSAF!$A$2:$A$251,0))),NA())</f>
        <v>#N/A</v>
      </c>
      <c r="K122" s="25"/>
      <c r="W122" s="28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</row>
    <row r="123" spans="1:38" x14ac:dyDescent="0.25">
      <c r="A123" s="23">
        <f t="shared" si="12"/>
        <v>2</v>
      </c>
      <c r="B123" s="23">
        <f t="shared" si="13"/>
        <v>2002</v>
      </c>
      <c r="C123" s="23">
        <v>122</v>
      </c>
      <c r="D123" s="24">
        <v>37288</v>
      </c>
      <c r="E123" s="25">
        <f>IF(ISBLANK(table!I123),NA(),table!I123)</f>
        <v>8385.7000000000007</v>
      </c>
      <c r="F123" s="26" t="e">
        <f>IFERROR(IF(AND(ISERROR($E124),ISERROR(INDEX(RestempSAF!B$2:B$251,MATCH(RestempSA!$C123,RestempSAF!$A$2:$A$251,0)))),$E123,INDEX(RestempSAF!B$2:B$251,MATCH(RestempSA!$C123,RestempSAF!$A$2:$A$251,0))),NA())</f>
        <v>#N/A</v>
      </c>
      <c r="G123" s="25" t="e">
        <f>IFERROR(IF(AND(ISERROR($E124),ISERROR(INDEX(RestempSAF!C$2:C$251,MATCH(RestempSA!$C123,RestempSAF!$A$2:$A$251,0)))),$E123,INDEX(RestempSAF!C$2:C$251,MATCH(RestempSA!$C123,RestempSAF!$A$2:$A$251,0))),NA())</f>
        <v>#N/A</v>
      </c>
      <c r="H123" s="25" t="e">
        <f>IFERROR(IF(AND(ISERROR($E124),ISERROR(INDEX(RestempSAF!D$2:D$251,MATCH(RestempSA!$C123,RestempSAF!$A$2:$A$251,0)))),$E123,INDEX(RestempSAF!D$2:D$251,MATCH(RestempSA!$C123,RestempSAF!$A$2:$A$251,0))),NA())</f>
        <v>#N/A</v>
      </c>
      <c r="I123" s="25" t="e">
        <f>IFERROR(IF(AND(ISERROR($E124),ISERROR(INDEX(RestempSAF!E$2:E$251,MATCH(RestempSA!$C123,RestempSAF!$A$2:$A$251,0)))),$E123,INDEX(RestempSAF!E$2:E$251,MATCH(RestempSA!$C123,RestempSAF!$A$2:$A$251,0))),NA())</f>
        <v>#N/A</v>
      </c>
      <c r="J123" s="25" t="e">
        <f>IFERROR(IF(AND(ISERROR($E124),ISERROR(INDEX(RestempSAF!F$2:F$251,MATCH(RestempSA!$C123,RestempSAF!$A$2:$A$251,0)))),$E123,INDEX(RestempSAF!F$2:F$251,MATCH(RestempSA!$C123,RestempSAF!$A$2:$A$251,0))),NA())</f>
        <v>#N/A</v>
      </c>
      <c r="K123" s="25"/>
      <c r="W123" s="28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</row>
    <row r="124" spans="1:38" x14ac:dyDescent="0.25">
      <c r="A124" s="23">
        <f t="shared" si="12"/>
        <v>3</v>
      </c>
      <c r="B124" s="23">
        <f t="shared" si="13"/>
        <v>2002</v>
      </c>
      <c r="C124" s="23">
        <v>123</v>
      </c>
      <c r="D124" s="24">
        <v>37316</v>
      </c>
      <c r="E124" s="25">
        <f>IF(ISBLANK(table!I124),NA(),table!I124)</f>
        <v>8387.2000000000007</v>
      </c>
      <c r="F124" s="26" t="e">
        <f>IFERROR(IF(AND(ISERROR($E125),ISERROR(INDEX(RestempSAF!B$2:B$251,MATCH(RestempSA!$C124,RestempSAF!$A$2:$A$251,0)))),$E124,INDEX(RestempSAF!B$2:B$251,MATCH(RestempSA!$C124,RestempSAF!$A$2:$A$251,0))),NA())</f>
        <v>#N/A</v>
      </c>
      <c r="G124" s="25" t="e">
        <f>IFERROR(IF(AND(ISERROR($E125),ISERROR(INDEX(RestempSAF!C$2:C$251,MATCH(RestempSA!$C124,RestempSAF!$A$2:$A$251,0)))),$E124,INDEX(RestempSAF!C$2:C$251,MATCH(RestempSA!$C124,RestempSAF!$A$2:$A$251,0))),NA())</f>
        <v>#N/A</v>
      </c>
      <c r="H124" s="25" t="e">
        <f>IFERROR(IF(AND(ISERROR($E125),ISERROR(INDEX(RestempSAF!D$2:D$251,MATCH(RestempSA!$C124,RestempSAF!$A$2:$A$251,0)))),$E124,INDEX(RestempSAF!D$2:D$251,MATCH(RestempSA!$C124,RestempSAF!$A$2:$A$251,0))),NA())</f>
        <v>#N/A</v>
      </c>
      <c r="I124" s="25" t="e">
        <f>IFERROR(IF(AND(ISERROR($E125),ISERROR(INDEX(RestempSAF!E$2:E$251,MATCH(RestempSA!$C124,RestempSAF!$A$2:$A$251,0)))),$E124,INDEX(RestempSAF!E$2:E$251,MATCH(RestempSA!$C124,RestempSAF!$A$2:$A$251,0))),NA())</f>
        <v>#N/A</v>
      </c>
      <c r="J124" s="25" t="e">
        <f>IFERROR(IF(AND(ISERROR($E125),ISERROR(INDEX(RestempSAF!F$2:F$251,MATCH(RestempSA!$C124,RestempSAF!$A$2:$A$251,0)))),$E124,INDEX(RestempSAF!F$2:F$251,MATCH(RestempSA!$C124,RestempSAF!$A$2:$A$251,0))),NA())</f>
        <v>#N/A</v>
      </c>
      <c r="K124" s="25"/>
      <c r="W124" s="28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</row>
    <row r="125" spans="1:38" x14ac:dyDescent="0.25">
      <c r="A125" s="23">
        <f t="shared" si="12"/>
        <v>4</v>
      </c>
      <c r="B125" s="23">
        <f t="shared" si="13"/>
        <v>2002</v>
      </c>
      <c r="C125" s="23">
        <v>124</v>
      </c>
      <c r="D125" s="24">
        <v>37347</v>
      </c>
      <c r="E125" s="25">
        <f>IF(ISBLANK(table!I125),NA(),table!I125)</f>
        <v>8375.9</v>
      </c>
      <c r="F125" s="26" t="e">
        <f>IFERROR(IF(AND(ISERROR($E126),ISERROR(INDEX(RestempSAF!B$2:B$251,MATCH(RestempSA!$C125,RestempSAF!$A$2:$A$251,0)))),$E125,INDEX(RestempSAF!B$2:B$251,MATCH(RestempSA!$C125,RestempSAF!$A$2:$A$251,0))),NA())</f>
        <v>#N/A</v>
      </c>
      <c r="G125" s="25" t="e">
        <f>IFERROR(IF(AND(ISERROR($E126),ISERROR(INDEX(RestempSAF!C$2:C$251,MATCH(RestempSA!$C125,RestempSAF!$A$2:$A$251,0)))),$E125,INDEX(RestempSAF!C$2:C$251,MATCH(RestempSA!$C125,RestempSAF!$A$2:$A$251,0))),NA())</f>
        <v>#N/A</v>
      </c>
      <c r="H125" s="25" t="e">
        <f>IFERROR(IF(AND(ISERROR($E126),ISERROR(INDEX(RestempSAF!D$2:D$251,MATCH(RestempSA!$C125,RestempSAF!$A$2:$A$251,0)))),$E125,INDEX(RestempSAF!D$2:D$251,MATCH(RestempSA!$C125,RestempSAF!$A$2:$A$251,0))),NA())</f>
        <v>#N/A</v>
      </c>
      <c r="I125" s="25" t="e">
        <f>IFERROR(IF(AND(ISERROR($E126),ISERROR(INDEX(RestempSAF!E$2:E$251,MATCH(RestempSA!$C125,RestempSAF!$A$2:$A$251,0)))),$E125,INDEX(RestempSAF!E$2:E$251,MATCH(RestempSA!$C125,RestempSAF!$A$2:$A$251,0))),NA())</f>
        <v>#N/A</v>
      </c>
      <c r="J125" s="25" t="e">
        <f>IFERROR(IF(AND(ISERROR($E126),ISERROR(INDEX(RestempSAF!F$2:F$251,MATCH(RestempSA!$C125,RestempSAF!$A$2:$A$251,0)))),$E125,INDEX(RestempSAF!F$2:F$251,MATCH(RestempSA!$C125,RestempSAF!$A$2:$A$251,0))),NA())</f>
        <v>#N/A</v>
      </c>
      <c r="K125" s="25"/>
      <c r="W125" s="28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</row>
    <row r="126" spans="1:38" x14ac:dyDescent="0.25">
      <c r="A126" s="23">
        <f t="shared" si="12"/>
        <v>5</v>
      </c>
      <c r="B126" s="23">
        <f t="shared" si="13"/>
        <v>2002</v>
      </c>
      <c r="C126" s="23">
        <v>125</v>
      </c>
      <c r="D126" s="24">
        <v>37377</v>
      </c>
      <c r="E126" s="25">
        <f>IF(ISBLANK(table!I126),NA(),table!I126)</f>
        <v>8389.4</v>
      </c>
      <c r="F126" s="26" t="e">
        <f>IFERROR(IF(AND(ISERROR($E127),ISERROR(INDEX(RestempSAF!B$2:B$251,MATCH(RestempSA!$C126,RestempSAF!$A$2:$A$251,0)))),$E126,INDEX(RestempSAF!B$2:B$251,MATCH(RestempSA!$C126,RestempSAF!$A$2:$A$251,0))),NA())</f>
        <v>#N/A</v>
      </c>
      <c r="G126" s="25" t="e">
        <f>IFERROR(IF(AND(ISERROR($E127),ISERROR(INDEX(RestempSAF!C$2:C$251,MATCH(RestempSA!$C126,RestempSAF!$A$2:$A$251,0)))),$E126,INDEX(RestempSAF!C$2:C$251,MATCH(RestempSA!$C126,RestempSAF!$A$2:$A$251,0))),NA())</f>
        <v>#N/A</v>
      </c>
      <c r="H126" s="25" t="e">
        <f>IFERROR(IF(AND(ISERROR($E127),ISERROR(INDEX(RestempSAF!D$2:D$251,MATCH(RestempSA!$C126,RestempSAF!$A$2:$A$251,0)))),$E126,INDEX(RestempSAF!D$2:D$251,MATCH(RestempSA!$C126,RestempSAF!$A$2:$A$251,0))),NA())</f>
        <v>#N/A</v>
      </c>
      <c r="I126" s="25" t="e">
        <f>IFERROR(IF(AND(ISERROR($E127),ISERROR(INDEX(RestempSAF!E$2:E$251,MATCH(RestempSA!$C126,RestempSAF!$A$2:$A$251,0)))),$E126,INDEX(RestempSAF!E$2:E$251,MATCH(RestempSA!$C126,RestempSAF!$A$2:$A$251,0))),NA())</f>
        <v>#N/A</v>
      </c>
      <c r="J126" s="25" t="e">
        <f>IFERROR(IF(AND(ISERROR($E127),ISERROR(INDEX(RestempSAF!F$2:F$251,MATCH(RestempSA!$C126,RestempSAF!$A$2:$A$251,0)))),$E126,INDEX(RestempSAF!F$2:F$251,MATCH(RestempSA!$C126,RestempSAF!$A$2:$A$251,0))),NA())</f>
        <v>#N/A</v>
      </c>
      <c r="K126" s="25"/>
      <c r="W126" s="28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</row>
    <row r="127" spans="1:38" x14ac:dyDescent="0.25">
      <c r="A127" s="23">
        <f t="shared" si="12"/>
        <v>6</v>
      </c>
      <c r="B127" s="23">
        <f t="shared" si="13"/>
        <v>2002</v>
      </c>
      <c r="C127" s="23">
        <v>126</v>
      </c>
      <c r="D127" s="24">
        <v>37408</v>
      </c>
      <c r="E127" s="25">
        <f>IF(ISBLANK(table!I127),NA(),table!I127)</f>
        <v>8376.7999999999993</v>
      </c>
      <c r="F127" s="26" t="e">
        <f>IFERROR(IF(AND(ISERROR($E128),ISERROR(INDEX(RestempSAF!B$2:B$251,MATCH(RestempSA!$C127,RestempSAF!$A$2:$A$251,0)))),$E127,INDEX(RestempSAF!B$2:B$251,MATCH(RestempSA!$C127,RestempSAF!$A$2:$A$251,0))),NA())</f>
        <v>#N/A</v>
      </c>
      <c r="G127" s="25" t="e">
        <f>IFERROR(IF(AND(ISERROR($E128),ISERROR(INDEX(RestempSAF!C$2:C$251,MATCH(RestempSA!$C127,RestempSAF!$A$2:$A$251,0)))),$E127,INDEX(RestempSAF!C$2:C$251,MATCH(RestempSA!$C127,RestempSAF!$A$2:$A$251,0))),NA())</f>
        <v>#N/A</v>
      </c>
      <c r="H127" s="25" t="e">
        <f>IFERROR(IF(AND(ISERROR($E128),ISERROR(INDEX(RestempSAF!D$2:D$251,MATCH(RestempSA!$C127,RestempSAF!$A$2:$A$251,0)))),$E127,INDEX(RestempSAF!D$2:D$251,MATCH(RestempSA!$C127,RestempSAF!$A$2:$A$251,0))),NA())</f>
        <v>#N/A</v>
      </c>
      <c r="I127" s="25" t="e">
        <f>IFERROR(IF(AND(ISERROR($E128),ISERROR(INDEX(RestempSAF!E$2:E$251,MATCH(RestempSA!$C127,RestempSAF!$A$2:$A$251,0)))),$E127,INDEX(RestempSAF!E$2:E$251,MATCH(RestempSA!$C127,RestempSAF!$A$2:$A$251,0))),NA())</f>
        <v>#N/A</v>
      </c>
      <c r="J127" s="25" t="e">
        <f>IFERROR(IF(AND(ISERROR($E128),ISERROR(INDEX(RestempSAF!F$2:F$251,MATCH(RestempSA!$C127,RestempSAF!$A$2:$A$251,0)))),$E127,INDEX(RestempSAF!F$2:F$251,MATCH(RestempSA!$C127,RestempSAF!$A$2:$A$251,0))),NA())</f>
        <v>#N/A</v>
      </c>
      <c r="K127" s="25"/>
      <c r="W127" s="28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</row>
    <row r="128" spans="1:38" x14ac:dyDescent="0.25">
      <c r="A128" s="23">
        <f t="shared" si="12"/>
        <v>7</v>
      </c>
      <c r="B128" s="23">
        <f t="shared" si="13"/>
        <v>2002</v>
      </c>
      <c r="C128" s="23">
        <v>127</v>
      </c>
      <c r="D128" s="24">
        <v>37438</v>
      </c>
      <c r="E128" s="25">
        <f>IF(ISBLANK(table!I128),NA(),table!I128)</f>
        <v>8420.2999999999993</v>
      </c>
      <c r="F128" s="26" t="e">
        <f>IFERROR(IF(AND(ISERROR($E129),ISERROR(INDEX(RestempSAF!B$2:B$251,MATCH(RestempSA!$C128,RestempSAF!$A$2:$A$251,0)))),$E128,INDEX(RestempSAF!B$2:B$251,MATCH(RestempSA!$C128,RestempSAF!$A$2:$A$251,0))),NA())</f>
        <v>#N/A</v>
      </c>
      <c r="G128" s="25" t="e">
        <f>IFERROR(IF(AND(ISERROR($E129),ISERROR(INDEX(RestempSAF!C$2:C$251,MATCH(RestempSA!$C128,RestempSAF!$A$2:$A$251,0)))),$E128,INDEX(RestempSAF!C$2:C$251,MATCH(RestempSA!$C128,RestempSAF!$A$2:$A$251,0))),NA())</f>
        <v>#N/A</v>
      </c>
      <c r="H128" s="25" t="e">
        <f>IFERROR(IF(AND(ISERROR($E129),ISERROR(INDEX(RestempSAF!D$2:D$251,MATCH(RestempSA!$C128,RestempSAF!$A$2:$A$251,0)))),$E128,INDEX(RestempSAF!D$2:D$251,MATCH(RestempSA!$C128,RestempSAF!$A$2:$A$251,0))),NA())</f>
        <v>#N/A</v>
      </c>
      <c r="I128" s="25" t="e">
        <f>IFERROR(IF(AND(ISERROR($E129),ISERROR(INDEX(RestempSAF!E$2:E$251,MATCH(RestempSA!$C128,RestempSAF!$A$2:$A$251,0)))),$E128,INDEX(RestempSAF!E$2:E$251,MATCH(RestempSA!$C128,RestempSAF!$A$2:$A$251,0))),NA())</f>
        <v>#N/A</v>
      </c>
      <c r="J128" s="25" t="e">
        <f>IFERROR(IF(AND(ISERROR($E129),ISERROR(INDEX(RestempSAF!F$2:F$251,MATCH(RestempSA!$C128,RestempSAF!$A$2:$A$251,0)))),$E128,INDEX(RestempSAF!F$2:F$251,MATCH(RestempSA!$C128,RestempSAF!$A$2:$A$251,0))),NA())</f>
        <v>#N/A</v>
      </c>
      <c r="K128" s="25"/>
      <c r="W128" s="28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</row>
    <row r="129" spans="1:38" x14ac:dyDescent="0.25">
      <c r="A129" s="23">
        <f t="shared" si="12"/>
        <v>8</v>
      </c>
      <c r="B129" s="23">
        <f t="shared" si="13"/>
        <v>2002</v>
      </c>
      <c r="C129" s="23">
        <v>128</v>
      </c>
      <c r="D129" s="24">
        <v>37469</v>
      </c>
      <c r="E129" s="25">
        <f>IF(ISBLANK(table!I129),NA(),table!I129)</f>
        <v>8433.1</v>
      </c>
      <c r="F129" s="26" t="e">
        <f>IFERROR(IF(AND(ISERROR($E130),ISERROR(INDEX(RestempSAF!B$2:B$251,MATCH(RestempSA!$C129,RestempSAF!$A$2:$A$251,0)))),$E129,INDEX(RestempSAF!B$2:B$251,MATCH(RestempSA!$C129,RestempSAF!$A$2:$A$251,0))),NA())</f>
        <v>#N/A</v>
      </c>
      <c r="G129" s="25" t="e">
        <f>IFERROR(IF(AND(ISERROR($E130),ISERROR(INDEX(RestempSAF!C$2:C$251,MATCH(RestempSA!$C129,RestempSAF!$A$2:$A$251,0)))),$E129,INDEX(RestempSAF!C$2:C$251,MATCH(RestempSA!$C129,RestempSAF!$A$2:$A$251,0))),NA())</f>
        <v>#N/A</v>
      </c>
      <c r="H129" s="25" t="e">
        <f>IFERROR(IF(AND(ISERROR($E130),ISERROR(INDEX(RestempSAF!D$2:D$251,MATCH(RestempSA!$C129,RestempSAF!$A$2:$A$251,0)))),$E129,INDEX(RestempSAF!D$2:D$251,MATCH(RestempSA!$C129,RestempSAF!$A$2:$A$251,0))),NA())</f>
        <v>#N/A</v>
      </c>
      <c r="I129" s="25" t="e">
        <f>IFERROR(IF(AND(ISERROR($E130),ISERROR(INDEX(RestempSAF!E$2:E$251,MATCH(RestempSA!$C129,RestempSAF!$A$2:$A$251,0)))),$E129,INDEX(RestempSAF!E$2:E$251,MATCH(RestempSA!$C129,RestempSAF!$A$2:$A$251,0))),NA())</f>
        <v>#N/A</v>
      </c>
      <c r="J129" s="25" t="e">
        <f>IFERROR(IF(AND(ISERROR($E130),ISERROR(INDEX(RestempSAF!F$2:F$251,MATCH(RestempSA!$C129,RestempSAF!$A$2:$A$251,0)))),$E129,INDEX(RestempSAF!F$2:F$251,MATCH(RestempSA!$C129,RestempSAF!$A$2:$A$251,0))),NA())</f>
        <v>#N/A</v>
      </c>
      <c r="K129" s="25"/>
      <c r="W129" s="28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</row>
    <row r="130" spans="1:38" x14ac:dyDescent="0.25">
      <c r="A130" s="23">
        <f t="shared" si="12"/>
        <v>9</v>
      </c>
      <c r="B130" s="23">
        <f t="shared" si="13"/>
        <v>2002</v>
      </c>
      <c r="C130" s="23">
        <v>129</v>
      </c>
      <c r="D130" s="24">
        <v>37500</v>
      </c>
      <c r="E130" s="25">
        <f>IF(ISBLANK(table!I130),NA(),table!I130)</f>
        <v>8439</v>
      </c>
      <c r="F130" s="26" t="e">
        <f>IFERROR(IF(AND(ISERROR($E131),ISERROR(INDEX(RestempSAF!B$2:B$251,MATCH(RestempSA!$C130,RestempSAF!$A$2:$A$251,0)))),$E130,INDEX(RestempSAF!B$2:B$251,MATCH(RestempSA!$C130,RestempSAF!$A$2:$A$251,0))),NA())</f>
        <v>#N/A</v>
      </c>
      <c r="G130" s="25" t="e">
        <f>IFERROR(IF(AND(ISERROR($E131),ISERROR(INDEX(RestempSAF!C$2:C$251,MATCH(RestempSA!$C130,RestempSAF!$A$2:$A$251,0)))),$E130,INDEX(RestempSAF!C$2:C$251,MATCH(RestempSA!$C130,RestempSAF!$A$2:$A$251,0))),NA())</f>
        <v>#N/A</v>
      </c>
      <c r="H130" s="25" t="e">
        <f>IFERROR(IF(AND(ISERROR($E131),ISERROR(INDEX(RestempSAF!D$2:D$251,MATCH(RestempSA!$C130,RestempSAF!$A$2:$A$251,0)))),$E130,INDEX(RestempSAF!D$2:D$251,MATCH(RestempSA!$C130,RestempSAF!$A$2:$A$251,0))),NA())</f>
        <v>#N/A</v>
      </c>
      <c r="I130" s="25" t="e">
        <f>IFERROR(IF(AND(ISERROR($E131),ISERROR(INDEX(RestempSAF!E$2:E$251,MATCH(RestempSA!$C130,RestempSAF!$A$2:$A$251,0)))),$E130,INDEX(RestempSAF!E$2:E$251,MATCH(RestempSA!$C130,RestempSAF!$A$2:$A$251,0))),NA())</f>
        <v>#N/A</v>
      </c>
      <c r="J130" s="25" t="e">
        <f>IFERROR(IF(AND(ISERROR($E131),ISERROR(INDEX(RestempSAF!F$2:F$251,MATCH(RestempSA!$C130,RestempSAF!$A$2:$A$251,0)))),$E130,INDEX(RestempSAF!F$2:F$251,MATCH(RestempSA!$C130,RestempSAF!$A$2:$A$251,0))),NA())</f>
        <v>#N/A</v>
      </c>
      <c r="K130" s="25"/>
      <c r="W130" s="28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</row>
    <row r="131" spans="1:38" x14ac:dyDescent="0.25">
      <c r="A131" s="23">
        <f t="shared" ref="A131:A194" si="14">MONTH(D131)</f>
        <v>10</v>
      </c>
      <c r="B131" s="23">
        <f t="shared" ref="B131:B194" si="15">YEAR(D131)</f>
        <v>2002</v>
      </c>
      <c r="C131" s="23">
        <v>130</v>
      </c>
      <c r="D131" s="24">
        <v>37530</v>
      </c>
      <c r="E131" s="25">
        <f>IF(ISBLANK(table!I131),NA(),table!I131)</f>
        <v>8480.1</v>
      </c>
      <c r="F131" s="26" t="e">
        <f>IFERROR(IF(AND(ISERROR($E132),ISERROR(INDEX(RestempSAF!B$2:B$251,MATCH(RestempSA!$C131,RestempSAF!$A$2:$A$251,0)))),$E131,INDEX(RestempSAF!B$2:B$251,MATCH(RestempSA!$C131,RestempSAF!$A$2:$A$251,0))),NA())</f>
        <v>#N/A</v>
      </c>
      <c r="G131" s="25" t="e">
        <f>IFERROR(IF(AND(ISERROR($E132),ISERROR(INDEX(RestempSAF!C$2:C$251,MATCH(RestempSA!$C131,RestempSAF!$A$2:$A$251,0)))),$E131,INDEX(RestempSAF!C$2:C$251,MATCH(RestempSA!$C131,RestempSAF!$A$2:$A$251,0))),NA())</f>
        <v>#N/A</v>
      </c>
      <c r="H131" s="25" t="e">
        <f>IFERROR(IF(AND(ISERROR($E132),ISERROR(INDEX(RestempSAF!D$2:D$251,MATCH(RestempSA!$C131,RestempSAF!$A$2:$A$251,0)))),$E131,INDEX(RestempSAF!D$2:D$251,MATCH(RestempSA!$C131,RestempSAF!$A$2:$A$251,0))),NA())</f>
        <v>#N/A</v>
      </c>
      <c r="I131" s="25" t="e">
        <f>IFERROR(IF(AND(ISERROR($E132),ISERROR(INDEX(RestempSAF!E$2:E$251,MATCH(RestempSA!$C131,RestempSAF!$A$2:$A$251,0)))),$E131,INDEX(RestempSAF!E$2:E$251,MATCH(RestempSA!$C131,RestempSAF!$A$2:$A$251,0))),NA())</f>
        <v>#N/A</v>
      </c>
      <c r="J131" s="25" t="e">
        <f>IFERROR(IF(AND(ISERROR($E132),ISERROR(INDEX(RestempSAF!F$2:F$251,MATCH(RestempSA!$C131,RestempSAF!$A$2:$A$251,0)))),$E131,INDEX(RestempSAF!F$2:F$251,MATCH(RestempSA!$C131,RestempSAF!$A$2:$A$251,0))),NA())</f>
        <v>#N/A</v>
      </c>
      <c r="K131" s="25"/>
      <c r="W131" s="28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</row>
    <row r="132" spans="1:38" x14ac:dyDescent="0.25">
      <c r="A132" s="23">
        <f t="shared" si="14"/>
        <v>11</v>
      </c>
      <c r="B132" s="23">
        <f t="shared" si="15"/>
        <v>2002</v>
      </c>
      <c r="C132" s="23">
        <v>131</v>
      </c>
      <c r="D132" s="24">
        <v>37561</v>
      </c>
      <c r="E132" s="25">
        <f>IF(ISBLANK(table!I132),NA(),table!I132)</f>
        <v>8492.6</v>
      </c>
      <c r="F132" s="26" t="e">
        <f>IFERROR(IF(AND(ISERROR($E133),ISERROR(INDEX(RestempSAF!B$2:B$251,MATCH(RestempSA!$C132,RestempSAF!$A$2:$A$251,0)))),$E132,INDEX(RestempSAF!B$2:B$251,MATCH(RestempSA!$C132,RestempSAF!$A$2:$A$251,0))),NA())</f>
        <v>#N/A</v>
      </c>
      <c r="G132" s="25" t="e">
        <f>IFERROR(IF(AND(ISERROR($E133),ISERROR(INDEX(RestempSAF!C$2:C$251,MATCH(RestempSA!$C132,RestempSAF!$A$2:$A$251,0)))),$E132,INDEX(RestempSAF!C$2:C$251,MATCH(RestempSA!$C132,RestempSAF!$A$2:$A$251,0))),NA())</f>
        <v>#N/A</v>
      </c>
      <c r="H132" s="25" t="e">
        <f>IFERROR(IF(AND(ISERROR($E133),ISERROR(INDEX(RestempSAF!D$2:D$251,MATCH(RestempSA!$C132,RestempSAF!$A$2:$A$251,0)))),$E132,INDEX(RestempSAF!D$2:D$251,MATCH(RestempSA!$C132,RestempSAF!$A$2:$A$251,0))),NA())</f>
        <v>#N/A</v>
      </c>
      <c r="I132" s="25" t="e">
        <f>IFERROR(IF(AND(ISERROR($E133),ISERROR(INDEX(RestempSAF!E$2:E$251,MATCH(RestempSA!$C132,RestempSAF!$A$2:$A$251,0)))),$E132,INDEX(RestempSAF!E$2:E$251,MATCH(RestempSA!$C132,RestempSAF!$A$2:$A$251,0))),NA())</f>
        <v>#N/A</v>
      </c>
      <c r="J132" s="25" t="e">
        <f>IFERROR(IF(AND(ISERROR($E133),ISERROR(INDEX(RestempSAF!F$2:F$251,MATCH(RestempSA!$C132,RestempSAF!$A$2:$A$251,0)))),$E132,INDEX(RestempSAF!F$2:F$251,MATCH(RestempSA!$C132,RestempSAF!$A$2:$A$251,0))),NA())</f>
        <v>#N/A</v>
      </c>
      <c r="K132" s="25"/>
      <c r="W132" s="28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</row>
    <row r="133" spans="1:38" x14ac:dyDescent="0.25">
      <c r="A133" s="23">
        <f t="shared" si="14"/>
        <v>12</v>
      </c>
      <c r="B133" s="23">
        <f t="shared" si="15"/>
        <v>2002</v>
      </c>
      <c r="C133" s="23">
        <v>132</v>
      </c>
      <c r="D133" s="24">
        <v>37591</v>
      </c>
      <c r="E133" s="25">
        <f>IF(ISBLANK(table!I133),NA(),table!I133)</f>
        <v>8484.2000000000007</v>
      </c>
      <c r="F133" s="26" t="e">
        <f>IFERROR(IF(AND(ISERROR($E134),ISERROR(INDEX(RestempSAF!B$2:B$251,MATCH(RestempSA!$C133,RestempSAF!$A$2:$A$251,0)))),$E133,INDEX(RestempSAF!B$2:B$251,MATCH(RestempSA!$C133,RestempSAF!$A$2:$A$251,0))),NA())</f>
        <v>#N/A</v>
      </c>
      <c r="G133" s="25" t="e">
        <f>IFERROR(IF(AND(ISERROR($E134),ISERROR(INDEX(RestempSAF!C$2:C$251,MATCH(RestempSA!$C133,RestempSAF!$A$2:$A$251,0)))),$E133,INDEX(RestempSAF!C$2:C$251,MATCH(RestempSA!$C133,RestempSAF!$A$2:$A$251,0))),NA())</f>
        <v>#N/A</v>
      </c>
      <c r="H133" s="25" t="e">
        <f>IFERROR(IF(AND(ISERROR($E134),ISERROR(INDEX(RestempSAF!D$2:D$251,MATCH(RestempSA!$C133,RestempSAF!$A$2:$A$251,0)))),$E133,INDEX(RestempSAF!D$2:D$251,MATCH(RestempSA!$C133,RestempSAF!$A$2:$A$251,0))),NA())</f>
        <v>#N/A</v>
      </c>
      <c r="I133" s="25" t="e">
        <f>IFERROR(IF(AND(ISERROR($E134),ISERROR(INDEX(RestempSAF!E$2:E$251,MATCH(RestempSA!$C133,RestempSAF!$A$2:$A$251,0)))),$E133,INDEX(RestempSAF!E$2:E$251,MATCH(RestempSA!$C133,RestempSAF!$A$2:$A$251,0))),NA())</f>
        <v>#N/A</v>
      </c>
      <c r="J133" s="25" t="e">
        <f>IFERROR(IF(AND(ISERROR($E134),ISERROR(INDEX(RestempSAF!F$2:F$251,MATCH(RestempSA!$C133,RestempSAF!$A$2:$A$251,0)))),$E133,INDEX(RestempSAF!F$2:F$251,MATCH(RestempSA!$C133,RestempSAF!$A$2:$A$251,0))),NA())</f>
        <v>#N/A</v>
      </c>
      <c r="K133" s="25"/>
      <c r="W133" s="28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</row>
    <row r="134" spans="1:38" x14ac:dyDescent="0.25">
      <c r="A134" s="23">
        <f t="shared" si="14"/>
        <v>1</v>
      </c>
      <c r="B134" s="23">
        <f t="shared" si="15"/>
        <v>2003</v>
      </c>
      <c r="C134" s="23">
        <v>133</v>
      </c>
      <c r="D134" s="24">
        <v>37622</v>
      </c>
      <c r="E134" s="25">
        <f>IF(ISBLANK(table!I134),NA(),table!I134)</f>
        <v>8530.7000000000007</v>
      </c>
      <c r="F134" s="26" t="e">
        <f>IFERROR(IF(AND(ISERROR($E135),ISERROR(INDEX(RestempSAF!B$2:B$251,MATCH(RestempSA!$C134,RestempSAF!$A$2:$A$251,0)))),$E134,INDEX(RestempSAF!B$2:B$251,MATCH(RestempSA!$C134,RestempSAF!$A$2:$A$251,0))),NA())</f>
        <v>#N/A</v>
      </c>
      <c r="G134" s="25" t="e">
        <f>IFERROR(IF(AND(ISERROR($E135),ISERROR(INDEX(RestempSAF!C$2:C$251,MATCH(RestempSA!$C134,RestempSAF!$A$2:$A$251,0)))),$E134,INDEX(RestempSAF!C$2:C$251,MATCH(RestempSA!$C134,RestempSAF!$A$2:$A$251,0))),NA())</f>
        <v>#N/A</v>
      </c>
      <c r="H134" s="25" t="e">
        <f>IFERROR(IF(AND(ISERROR($E135),ISERROR(INDEX(RestempSAF!D$2:D$251,MATCH(RestempSA!$C134,RestempSAF!$A$2:$A$251,0)))),$E134,INDEX(RestempSAF!D$2:D$251,MATCH(RestempSA!$C134,RestempSAF!$A$2:$A$251,0))),NA())</f>
        <v>#N/A</v>
      </c>
      <c r="I134" s="25" t="e">
        <f>IFERROR(IF(AND(ISERROR($E135),ISERROR(INDEX(RestempSAF!E$2:E$251,MATCH(RestempSA!$C134,RestempSAF!$A$2:$A$251,0)))),$E134,INDEX(RestempSAF!E$2:E$251,MATCH(RestempSA!$C134,RestempSAF!$A$2:$A$251,0))),NA())</f>
        <v>#N/A</v>
      </c>
      <c r="J134" s="25" t="e">
        <f>IFERROR(IF(AND(ISERROR($E135),ISERROR(INDEX(RestempSAF!F$2:F$251,MATCH(RestempSA!$C134,RestempSAF!$A$2:$A$251,0)))),$E134,INDEX(RestempSAF!F$2:F$251,MATCH(RestempSA!$C134,RestempSAF!$A$2:$A$251,0))),NA())</f>
        <v>#N/A</v>
      </c>
      <c r="K134" s="25"/>
      <c r="W134" s="28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</row>
    <row r="135" spans="1:38" x14ac:dyDescent="0.25">
      <c r="A135" s="23">
        <f t="shared" si="14"/>
        <v>2</v>
      </c>
      <c r="B135" s="23">
        <f t="shared" si="15"/>
        <v>2003</v>
      </c>
      <c r="C135" s="23">
        <v>134</v>
      </c>
      <c r="D135" s="24">
        <v>37653</v>
      </c>
      <c r="E135" s="25">
        <f>IF(ISBLANK(table!I135),NA(),table!I135)</f>
        <v>8511.4</v>
      </c>
      <c r="F135" s="26" t="e">
        <f>IFERROR(IF(AND(ISERROR($E136),ISERROR(INDEX(RestempSAF!B$2:B$251,MATCH(RestempSA!$C135,RestempSAF!$A$2:$A$251,0)))),$E135,INDEX(RestempSAF!B$2:B$251,MATCH(RestempSA!$C135,RestempSAF!$A$2:$A$251,0))),NA())</f>
        <v>#N/A</v>
      </c>
      <c r="G135" s="25" t="e">
        <f>IFERROR(IF(AND(ISERROR($E136),ISERROR(INDEX(RestempSAF!C$2:C$251,MATCH(RestempSA!$C135,RestempSAF!$A$2:$A$251,0)))),$E135,INDEX(RestempSAF!C$2:C$251,MATCH(RestempSA!$C135,RestempSAF!$A$2:$A$251,0))),NA())</f>
        <v>#N/A</v>
      </c>
      <c r="H135" s="25" t="e">
        <f>IFERROR(IF(AND(ISERROR($E136),ISERROR(INDEX(RestempSAF!D$2:D$251,MATCH(RestempSA!$C135,RestempSAF!$A$2:$A$251,0)))),$E135,INDEX(RestempSAF!D$2:D$251,MATCH(RestempSA!$C135,RestempSAF!$A$2:$A$251,0))),NA())</f>
        <v>#N/A</v>
      </c>
      <c r="I135" s="25" t="e">
        <f>IFERROR(IF(AND(ISERROR($E136),ISERROR(INDEX(RestempSAF!E$2:E$251,MATCH(RestempSA!$C135,RestempSAF!$A$2:$A$251,0)))),$E135,INDEX(RestempSAF!E$2:E$251,MATCH(RestempSA!$C135,RestempSAF!$A$2:$A$251,0))),NA())</f>
        <v>#N/A</v>
      </c>
      <c r="J135" s="25" t="e">
        <f>IFERROR(IF(AND(ISERROR($E136),ISERROR(INDEX(RestempSAF!F$2:F$251,MATCH(RestempSA!$C135,RestempSAF!$A$2:$A$251,0)))),$E135,INDEX(RestempSAF!F$2:F$251,MATCH(RestempSA!$C135,RestempSAF!$A$2:$A$251,0))),NA())</f>
        <v>#N/A</v>
      </c>
      <c r="K135" s="25"/>
      <c r="W135" s="28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</row>
    <row r="136" spans="1:38" x14ac:dyDescent="0.25">
      <c r="A136" s="23">
        <f t="shared" si="14"/>
        <v>3</v>
      </c>
      <c r="B136" s="23">
        <f t="shared" si="15"/>
        <v>2003</v>
      </c>
      <c r="C136" s="23">
        <v>135</v>
      </c>
      <c r="D136" s="24">
        <v>37681</v>
      </c>
      <c r="E136" s="25">
        <f>IF(ISBLANK(table!I136),NA(),table!I136)</f>
        <v>8514.2999999999993</v>
      </c>
      <c r="F136" s="26" t="e">
        <f>IFERROR(IF(AND(ISERROR($E137),ISERROR(INDEX(RestempSAF!B$2:B$251,MATCH(RestempSA!$C136,RestempSAF!$A$2:$A$251,0)))),$E136,INDEX(RestempSAF!B$2:B$251,MATCH(RestempSA!$C136,RestempSAF!$A$2:$A$251,0))),NA())</f>
        <v>#N/A</v>
      </c>
      <c r="G136" s="25" t="e">
        <f>IFERROR(IF(AND(ISERROR($E137),ISERROR(INDEX(RestempSAF!C$2:C$251,MATCH(RestempSA!$C136,RestempSAF!$A$2:$A$251,0)))),$E136,INDEX(RestempSAF!C$2:C$251,MATCH(RestempSA!$C136,RestempSAF!$A$2:$A$251,0))),NA())</f>
        <v>#N/A</v>
      </c>
      <c r="H136" s="25" t="e">
        <f>IFERROR(IF(AND(ISERROR($E137),ISERROR(INDEX(RestempSAF!D$2:D$251,MATCH(RestempSA!$C136,RestempSAF!$A$2:$A$251,0)))),$E136,INDEX(RestempSAF!D$2:D$251,MATCH(RestempSA!$C136,RestempSAF!$A$2:$A$251,0))),NA())</f>
        <v>#N/A</v>
      </c>
      <c r="I136" s="25" t="e">
        <f>IFERROR(IF(AND(ISERROR($E137),ISERROR(INDEX(RestempSAF!E$2:E$251,MATCH(RestempSA!$C136,RestempSAF!$A$2:$A$251,0)))),$E136,INDEX(RestempSAF!E$2:E$251,MATCH(RestempSA!$C136,RestempSAF!$A$2:$A$251,0))),NA())</f>
        <v>#N/A</v>
      </c>
      <c r="J136" s="25" t="e">
        <f>IFERROR(IF(AND(ISERROR($E137),ISERROR(INDEX(RestempSAF!F$2:F$251,MATCH(RestempSA!$C136,RestempSAF!$A$2:$A$251,0)))),$E136,INDEX(RestempSAF!F$2:F$251,MATCH(RestempSA!$C136,RestempSAF!$A$2:$A$251,0))),NA())</f>
        <v>#N/A</v>
      </c>
      <c r="K136" s="25"/>
      <c r="W136" s="28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</row>
    <row r="137" spans="1:38" x14ac:dyDescent="0.25">
      <c r="A137" s="23">
        <f t="shared" si="14"/>
        <v>4</v>
      </c>
      <c r="B137" s="23">
        <f t="shared" si="15"/>
        <v>2003</v>
      </c>
      <c r="C137" s="23">
        <v>136</v>
      </c>
      <c r="D137" s="24">
        <v>37712</v>
      </c>
      <c r="E137" s="25">
        <f>IF(ISBLANK(table!I137),NA(),table!I137)</f>
        <v>8532.1</v>
      </c>
      <c r="F137" s="26" t="e">
        <f>IFERROR(IF(AND(ISERROR($E138),ISERROR(INDEX(RestempSAF!B$2:B$251,MATCH(RestempSA!$C137,RestempSAF!$A$2:$A$251,0)))),$E137,INDEX(RestempSAF!B$2:B$251,MATCH(RestempSA!$C137,RestempSAF!$A$2:$A$251,0))),NA())</f>
        <v>#N/A</v>
      </c>
      <c r="G137" s="25" t="e">
        <f>IFERROR(IF(AND(ISERROR($E138),ISERROR(INDEX(RestempSAF!C$2:C$251,MATCH(RestempSA!$C137,RestempSAF!$A$2:$A$251,0)))),$E137,INDEX(RestempSAF!C$2:C$251,MATCH(RestempSA!$C137,RestempSAF!$A$2:$A$251,0))),NA())</f>
        <v>#N/A</v>
      </c>
      <c r="H137" s="25" t="e">
        <f>IFERROR(IF(AND(ISERROR($E138),ISERROR(INDEX(RestempSAF!D$2:D$251,MATCH(RestempSA!$C137,RestempSAF!$A$2:$A$251,0)))),$E137,INDEX(RestempSAF!D$2:D$251,MATCH(RestempSA!$C137,RestempSAF!$A$2:$A$251,0))),NA())</f>
        <v>#N/A</v>
      </c>
      <c r="I137" s="25" t="e">
        <f>IFERROR(IF(AND(ISERROR($E138),ISERROR(INDEX(RestempSAF!E$2:E$251,MATCH(RestempSA!$C137,RestempSAF!$A$2:$A$251,0)))),$E137,INDEX(RestempSAF!E$2:E$251,MATCH(RestempSA!$C137,RestempSAF!$A$2:$A$251,0))),NA())</f>
        <v>#N/A</v>
      </c>
      <c r="J137" s="25" t="e">
        <f>IFERROR(IF(AND(ISERROR($E138),ISERROR(INDEX(RestempSAF!F$2:F$251,MATCH(RestempSA!$C137,RestempSAF!$A$2:$A$251,0)))),$E137,INDEX(RestempSAF!F$2:F$251,MATCH(RestempSA!$C137,RestempSAF!$A$2:$A$251,0))),NA())</f>
        <v>#N/A</v>
      </c>
      <c r="K137" s="25"/>
      <c r="W137" s="28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</row>
    <row r="138" spans="1:38" x14ac:dyDescent="0.25">
      <c r="A138" s="23">
        <f t="shared" si="14"/>
        <v>5</v>
      </c>
      <c r="B138" s="23">
        <f t="shared" si="15"/>
        <v>2003</v>
      </c>
      <c r="C138" s="23">
        <v>137</v>
      </c>
      <c r="D138" s="24">
        <v>37742</v>
      </c>
      <c r="E138" s="25">
        <f>IF(ISBLANK(table!I138),NA(),table!I138)</f>
        <v>8535.4</v>
      </c>
      <c r="F138" s="26" t="e">
        <f>IFERROR(IF(AND(ISERROR($E139),ISERROR(INDEX(RestempSAF!B$2:B$251,MATCH(RestempSA!$C138,RestempSAF!$A$2:$A$251,0)))),$E138,INDEX(RestempSAF!B$2:B$251,MATCH(RestempSA!$C138,RestempSAF!$A$2:$A$251,0))),NA())</f>
        <v>#N/A</v>
      </c>
      <c r="G138" s="25" t="e">
        <f>IFERROR(IF(AND(ISERROR($E139),ISERROR(INDEX(RestempSAF!C$2:C$251,MATCH(RestempSA!$C138,RestempSAF!$A$2:$A$251,0)))),$E138,INDEX(RestempSAF!C$2:C$251,MATCH(RestempSA!$C138,RestempSAF!$A$2:$A$251,0))),NA())</f>
        <v>#N/A</v>
      </c>
      <c r="H138" s="25" t="e">
        <f>IFERROR(IF(AND(ISERROR($E139),ISERROR(INDEX(RestempSAF!D$2:D$251,MATCH(RestempSA!$C138,RestempSAF!$A$2:$A$251,0)))),$E138,INDEX(RestempSAF!D$2:D$251,MATCH(RestempSA!$C138,RestempSAF!$A$2:$A$251,0))),NA())</f>
        <v>#N/A</v>
      </c>
      <c r="I138" s="25" t="e">
        <f>IFERROR(IF(AND(ISERROR($E139),ISERROR(INDEX(RestempSAF!E$2:E$251,MATCH(RestempSA!$C138,RestempSAF!$A$2:$A$251,0)))),$E138,INDEX(RestempSAF!E$2:E$251,MATCH(RestempSA!$C138,RestempSAF!$A$2:$A$251,0))),NA())</f>
        <v>#N/A</v>
      </c>
      <c r="J138" s="25" t="e">
        <f>IFERROR(IF(AND(ISERROR($E139),ISERROR(INDEX(RestempSAF!F$2:F$251,MATCH(RestempSA!$C138,RestempSAF!$A$2:$A$251,0)))),$E138,INDEX(RestempSAF!F$2:F$251,MATCH(RestempSA!$C138,RestempSAF!$A$2:$A$251,0))),NA())</f>
        <v>#N/A</v>
      </c>
      <c r="K138" s="25"/>
      <c r="W138" s="28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</row>
    <row r="139" spans="1:38" x14ac:dyDescent="0.25">
      <c r="A139" s="23">
        <f t="shared" si="14"/>
        <v>6</v>
      </c>
      <c r="B139" s="23">
        <f t="shared" si="15"/>
        <v>2003</v>
      </c>
      <c r="C139" s="23">
        <v>138</v>
      </c>
      <c r="D139" s="24">
        <v>37773</v>
      </c>
      <c r="E139" s="25">
        <f>IF(ISBLANK(table!I139),NA(),table!I139)</f>
        <v>8551.1</v>
      </c>
      <c r="F139" s="26" t="e">
        <f>IFERROR(IF(AND(ISERROR($E140),ISERROR(INDEX(RestempSAF!B$2:B$251,MATCH(RestempSA!$C139,RestempSAF!$A$2:$A$251,0)))),$E139,INDEX(RestempSAF!B$2:B$251,MATCH(RestempSA!$C139,RestempSAF!$A$2:$A$251,0))),NA())</f>
        <v>#N/A</v>
      </c>
      <c r="G139" s="25" t="e">
        <f>IFERROR(IF(AND(ISERROR($E140),ISERROR(INDEX(RestempSAF!C$2:C$251,MATCH(RestempSA!$C139,RestempSAF!$A$2:$A$251,0)))),$E139,INDEX(RestempSAF!C$2:C$251,MATCH(RestempSA!$C139,RestempSAF!$A$2:$A$251,0))),NA())</f>
        <v>#N/A</v>
      </c>
      <c r="H139" s="25" t="e">
        <f>IFERROR(IF(AND(ISERROR($E140),ISERROR(INDEX(RestempSAF!D$2:D$251,MATCH(RestempSA!$C139,RestempSAF!$A$2:$A$251,0)))),$E139,INDEX(RestempSAF!D$2:D$251,MATCH(RestempSA!$C139,RestempSAF!$A$2:$A$251,0))),NA())</f>
        <v>#N/A</v>
      </c>
      <c r="I139" s="25" t="e">
        <f>IFERROR(IF(AND(ISERROR($E140),ISERROR(INDEX(RestempSAF!E$2:E$251,MATCH(RestempSA!$C139,RestempSAF!$A$2:$A$251,0)))),$E139,INDEX(RestempSAF!E$2:E$251,MATCH(RestempSA!$C139,RestempSAF!$A$2:$A$251,0))),NA())</f>
        <v>#N/A</v>
      </c>
      <c r="J139" s="25" t="e">
        <f>IFERROR(IF(AND(ISERROR($E140),ISERROR(INDEX(RestempSAF!F$2:F$251,MATCH(RestempSA!$C139,RestempSAF!$A$2:$A$251,0)))),$E139,INDEX(RestempSAF!F$2:F$251,MATCH(RestempSA!$C139,RestempSAF!$A$2:$A$251,0))),NA())</f>
        <v>#N/A</v>
      </c>
      <c r="K139" s="25"/>
      <c r="W139" s="28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</row>
    <row r="140" spans="1:38" x14ac:dyDescent="0.25">
      <c r="A140" s="23">
        <f t="shared" si="14"/>
        <v>7</v>
      </c>
      <c r="B140" s="23">
        <f t="shared" si="15"/>
        <v>2003</v>
      </c>
      <c r="C140" s="23">
        <v>139</v>
      </c>
      <c r="D140" s="24">
        <v>37803</v>
      </c>
      <c r="E140" s="25">
        <f>IF(ISBLANK(table!I140),NA(),table!I140)</f>
        <v>8557</v>
      </c>
      <c r="F140" s="26" t="e">
        <f>IFERROR(IF(AND(ISERROR($E141),ISERROR(INDEX(RestempSAF!B$2:B$251,MATCH(RestempSA!$C140,RestempSAF!$A$2:$A$251,0)))),$E140,INDEX(RestempSAF!B$2:B$251,MATCH(RestempSA!$C140,RestempSAF!$A$2:$A$251,0))),NA())</f>
        <v>#N/A</v>
      </c>
      <c r="G140" s="25" t="e">
        <f>IFERROR(IF(AND(ISERROR($E141),ISERROR(INDEX(RestempSAF!C$2:C$251,MATCH(RestempSA!$C140,RestempSAF!$A$2:$A$251,0)))),$E140,INDEX(RestempSAF!C$2:C$251,MATCH(RestempSA!$C140,RestempSAF!$A$2:$A$251,0))),NA())</f>
        <v>#N/A</v>
      </c>
      <c r="H140" s="25" t="e">
        <f>IFERROR(IF(AND(ISERROR($E141),ISERROR(INDEX(RestempSAF!D$2:D$251,MATCH(RestempSA!$C140,RestempSAF!$A$2:$A$251,0)))),$E140,INDEX(RestempSAF!D$2:D$251,MATCH(RestempSA!$C140,RestempSAF!$A$2:$A$251,0))),NA())</f>
        <v>#N/A</v>
      </c>
      <c r="I140" s="25" t="e">
        <f>IFERROR(IF(AND(ISERROR($E141),ISERROR(INDEX(RestempSAF!E$2:E$251,MATCH(RestempSA!$C140,RestempSAF!$A$2:$A$251,0)))),$E140,INDEX(RestempSAF!E$2:E$251,MATCH(RestempSA!$C140,RestempSAF!$A$2:$A$251,0))),NA())</f>
        <v>#N/A</v>
      </c>
      <c r="J140" s="25" t="e">
        <f>IFERROR(IF(AND(ISERROR($E141),ISERROR(INDEX(RestempSAF!F$2:F$251,MATCH(RestempSA!$C140,RestempSAF!$A$2:$A$251,0)))),$E140,INDEX(RestempSAF!F$2:F$251,MATCH(RestempSA!$C140,RestempSAF!$A$2:$A$251,0))),NA())</f>
        <v>#N/A</v>
      </c>
      <c r="K140" s="25"/>
      <c r="W140" s="28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</row>
    <row r="141" spans="1:38" x14ac:dyDescent="0.25">
      <c r="A141" s="23">
        <f t="shared" si="14"/>
        <v>8</v>
      </c>
      <c r="B141" s="23">
        <f t="shared" si="15"/>
        <v>2003</v>
      </c>
      <c r="C141" s="23">
        <v>140</v>
      </c>
      <c r="D141" s="24">
        <v>37834</v>
      </c>
      <c r="E141" s="25">
        <f>IF(ISBLANK(table!I141),NA(),table!I141)</f>
        <v>8590.2000000000007</v>
      </c>
      <c r="F141" s="26" t="e">
        <f>IFERROR(IF(AND(ISERROR($E142),ISERROR(INDEX(RestempSAF!B$2:B$251,MATCH(RestempSA!$C141,RestempSAF!$A$2:$A$251,0)))),$E141,INDEX(RestempSAF!B$2:B$251,MATCH(RestempSA!$C141,RestempSAF!$A$2:$A$251,0))),NA())</f>
        <v>#N/A</v>
      </c>
      <c r="G141" s="25" t="e">
        <f>IFERROR(IF(AND(ISERROR($E142),ISERROR(INDEX(RestempSAF!C$2:C$251,MATCH(RestempSA!$C141,RestempSAF!$A$2:$A$251,0)))),$E141,INDEX(RestempSAF!C$2:C$251,MATCH(RestempSA!$C141,RestempSAF!$A$2:$A$251,0))),NA())</f>
        <v>#N/A</v>
      </c>
      <c r="H141" s="25" t="e">
        <f>IFERROR(IF(AND(ISERROR($E142),ISERROR(INDEX(RestempSAF!D$2:D$251,MATCH(RestempSA!$C141,RestempSAF!$A$2:$A$251,0)))),$E141,INDEX(RestempSAF!D$2:D$251,MATCH(RestempSA!$C141,RestempSAF!$A$2:$A$251,0))),NA())</f>
        <v>#N/A</v>
      </c>
      <c r="I141" s="25" t="e">
        <f>IFERROR(IF(AND(ISERROR($E142),ISERROR(INDEX(RestempSAF!E$2:E$251,MATCH(RestempSA!$C141,RestempSAF!$A$2:$A$251,0)))),$E141,INDEX(RestempSAF!E$2:E$251,MATCH(RestempSA!$C141,RestempSAF!$A$2:$A$251,0))),NA())</f>
        <v>#N/A</v>
      </c>
      <c r="J141" s="25" t="e">
        <f>IFERROR(IF(AND(ISERROR($E142),ISERROR(INDEX(RestempSAF!F$2:F$251,MATCH(RestempSA!$C141,RestempSAF!$A$2:$A$251,0)))),$E141,INDEX(RestempSAF!F$2:F$251,MATCH(RestempSA!$C141,RestempSAF!$A$2:$A$251,0))),NA())</f>
        <v>#N/A</v>
      </c>
      <c r="K141" s="25"/>
      <c r="W141" s="28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</row>
    <row r="142" spans="1:38" x14ac:dyDescent="0.25">
      <c r="A142" s="23">
        <f t="shared" si="14"/>
        <v>9</v>
      </c>
      <c r="B142" s="23">
        <f t="shared" si="15"/>
        <v>2003</v>
      </c>
      <c r="C142" s="23">
        <v>141</v>
      </c>
      <c r="D142" s="24">
        <v>37865</v>
      </c>
      <c r="E142" s="25">
        <f>IF(ISBLANK(table!I142),NA(),table!I142)</f>
        <v>8637.1</v>
      </c>
      <c r="F142" s="26" t="e">
        <f>IFERROR(IF(AND(ISERROR($E143),ISERROR(INDEX(RestempSAF!B$2:B$251,MATCH(RestempSA!$C142,RestempSAF!$A$2:$A$251,0)))),$E142,INDEX(RestempSAF!B$2:B$251,MATCH(RestempSA!$C142,RestempSAF!$A$2:$A$251,0))),NA())</f>
        <v>#N/A</v>
      </c>
      <c r="G142" s="25" t="e">
        <f>IFERROR(IF(AND(ISERROR($E143),ISERROR(INDEX(RestempSAF!C$2:C$251,MATCH(RestempSA!$C142,RestempSAF!$A$2:$A$251,0)))),$E142,INDEX(RestempSAF!C$2:C$251,MATCH(RestempSA!$C142,RestempSAF!$A$2:$A$251,0))),NA())</f>
        <v>#N/A</v>
      </c>
      <c r="H142" s="25" t="e">
        <f>IFERROR(IF(AND(ISERROR($E143),ISERROR(INDEX(RestempSAF!D$2:D$251,MATCH(RestempSA!$C142,RestempSAF!$A$2:$A$251,0)))),$E142,INDEX(RestempSAF!D$2:D$251,MATCH(RestempSA!$C142,RestempSAF!$A$2:$A$251,0))),NA())</f>
        <v>#N/A</v>
      </c>
      <c r="I142" s="25" t="e">
        <f>IFERROR(IF(AND(ISERROR($E143),ISERROR(INDEX(RestempSAF!E$2:E$251,MATCH(RestempSA!$C142,RestempSAF!$A$2:$A$251,0)))),$E142,INDEX(RestempSAF!E$2:E$251,MATCH(RestempSA!$C142,RestempSAF!$A$2:$A$251,0))),NA())</f>
        <v>#N/A</v>
      </c>
      <c r="J142" s="25" t="e">
        <f>IFERROR(IF(AND(ISERROR($E143),ISERROR(INDEX(RestempSAF!F$2:F$251,MATCH(RestempSA!$C142,RestempSAF!$A$2:$A$251,0)))),$E142,INDEX(RestempSAF!F$2:F$251,MATCH(RestempSA!$C142,RestempSAF!$A$2:$A$251,0))),NA())</f>
        <v>#N/A</v>
      </c>
      <c r="K142" s="25"/>
      <c r="W142" s="28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</row>
    <row r="143" spans="1:38" x14ac:dyDescent="0.25">
      <c r="A143" s="23">
        <f t="shared" si="14"/>
        <v>10</v>
      </c>
      <c r="B143" s="23">
        <f t="shared" si="15"/>
        <v>2003</v>
      </c>
      <c r="C143" s="23">
        <v>142</v>
      </c>
      <c r="D143" s="24">
        <v>37895</v>
      </c>
      <c r="E143" s="25">
        <f>IF(ISBLANK(table!I143),NA(),table!I143)</f>
        <v>8679.2000000000007</v>
      </c>
      <c r="F143" s="26" t="e">
        <f>IFERROR(IF(AND(ISERROR($E144),ISERROR(INDEX(RestempSAF!B$2:B$251,MATCH(RestempSA!$C143,RestempSAF!$A$2:$A$251,0)))),$E143,INDEX(RestempSAF!B$2:B$251,MATCH(RestempSA!$C143,RestempSAF!$A$2:$A$251,0))),NA())</f>
        <v>#N/A</v>
      </c>
      <c r="G143" s="25" t="e">
        <f>IFERROR(IF(AND(ISERROR($E144),ISERROR(INDEX(RestempSAF!C$2:C$251,MATCH(RestempSA!$C143,RestempSAF!$A$2:$A$251,0)))),$E143,INDEX(RestempSAF!C$2:C$251,MATCH(RestempSA!$C143,RestempSAF!$A$2:$A$251,0))),NA())</f>
        <v>#N/A</v>
      </c>
      <c r="H143" s="25" t="e">
        <f>IFERROR(IF(AND(ISERROR($E144),ISERROR(INDEX(RestempSAF!D$2:D$251,MATCH(RestempSA!$C143,RestempSAF!$A$2:$A$251,0)))),$E143,INDEX(RestempSAF!D$2:D$251,MATCH(RestempSA!$C143,RestempSAF!$A$2:$A$251,0))),NA())</f>
        <v>#N/A</v>
      </c>
      <c r="I143" s="25" t="e">
        <f>IFERROR(IF(AND(ISERROR($E144),ISERROR(INDEX(RestempSAF!E$2:E$251,MATCH(RestempSA!$C143,RestempSAF!$A$2:$A$251,0)))),$E143,INDEX(RestempSAF!E$2:E$251,MATCH(RestempSA!$C143,RestempSAF!$A$2:$A$251,0))),NA())</f>
        <v>#N/A</v>
      </c>
      <c r="J143" s="25" t="e">
        <f>IFERROR(IF(AND(ISERROR($E144),ISERROR(INDEX(RestempSAF!F$2:F$251,MATCH(RestempSA!$C143,RestempSAF!$A$2:$A$251,0)))),$E143,INDEX(RestempSAF!F$2:F$251,MATCH(RestempSA!$C143,RestempSAF!$A$2:$A$251,0))),NA())</f>
        <v>#N/A</v>
      </c>
      <c r="K143" s="25"/>
      <c r="W143" s="28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</row>
    <row r="144" spans="1:38" x14ac:dyDescent="0.25">
      <c r="A144" s="23">
        <f t="shared" si="14"/>
        <v>11</v>
      </c>
      <c r="B144" s="23">
        <f t="shared" si="15"/>
        <v>2003</v>
      </c>
      <c r="C144" s="23">
        <v>143</v>
      </c>
      <c r="D144" s="24">
        <v>37926</v>
      </c>
      <c r="E144" s="25">
        <f>IF(ISBLANK(table!I144),NA(),table!I144)</f>
        <v>8691.1</v>
      </c>
      <c r="F144" s="26" t="e">
        <f>IFERROR(IF(AND(ISERROR($E145),ISERROR(INDEX(RestempSAF!B$2:B$251,MATCH(RestempSA!$C144,RestempSAF!$A$2:$A$251,0)))),$E144,INDEX(RestempSAF!B$2:B$251,MATCH(RestempSA!$C144,RestempSAF!$A$2:$A$251,0))),NA())</f>
        <v>#N/A</v>
      </c>
      <c r="G144" s="25" t="e">
        <f>IFERROR(IF(AND(ISERROR($E145),ISERROR(INDEX(RestempSAF!C$2:C$251,MATCH(RestempSA!$C144,RestempSAF!$A$2:$A$251,0)))),$E144,INDEX(RestempSAF!C$2:C$251,MATCH(RestempSA!$C144,RestempSAF!$A$2:$A$251,0))),NA())</f>
        <v>#N/A</v>
      </c>
      <c r="H144" s="25" t="e">
        <f>IFERROR(IF(AND(ISERROR($E145),ISERROR(INDEX(RestempSAF!D$2:D$251,MATCH(RestempSA!$C144,RestempSAF!$A$2:$A$251,0)))),$E144,INDEX(RestempSAF!D$2:D$251,MATCH(RestempSA!$C144,RestempSAF!$A$2:$A$251,0))),NA())</f>
        <v>#N/A</v>
      </c>
      <c r="I144" s="25" t="e">
        <f>IFERROR(IF(AND(ISERROR($E145),ISERROR(INDEX(RestempSAF!E$2:E$251,MATCH(RestempSA!$C144,RestempSAF!$A$2:$A$251,0)))),$E144,INDEX(RestempSAF!E$2:E$251,MATCH(RestempSA!$C144,RestempSAF!$A$2:$A$251,0))),NA())</f>
        <v>#N/A</v>
      </c>
      <c r="J144" s="25" t="e">
        <f>IFERROR(IF(AND(ISERROR($E145),ISERROR(INDEX(RestempSAF!F$2:F$251,MATCH(RestempSA!$C144,RestempSAF!$A$2:$A$251,0)))),$E144,INDEX(RestempSAF!F$2:F$251,MATCH(RestempSA!$C144,RestempSAF!$A$2:$A$251,0))),NA())</f>
        <v>#N/A</v>
      </c>
      <c r="K144" s="25"/>
      <c r="W144" s="28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</row>
    <row r="145" spans="1:38" x14ac:dyDescent="0.25">
      <c r="A145" s="23">
        <f t="shared" si="14"/>
        <v>12</v>
      </c>
      <c r="B145" s="23">
        <f t="shared" si="15"/>
        <v>2003</v>
      </c>
      <c r="C145" s="23">
        <v>144</v>
      </c>
      <c r="D145" s="24">
        <v>37956</v>
      </c>
      <c r="E145" s="25">
        <f>IF(ISBLANK(table!I145),NA(),table!I145)</f>
        <v>8712.5</v>
      </c>
      <c r="F145" s="26" t="e">
        <f>IFERROR(IF(AND(ISERROR($E146),ISERROR(INDEX(RestempSAF!B$2:B$251,MATCH(RestempSA!$C145,RestempSAF!$A$2:$A$251,0)))),$E145,INDEX(RestempSAF!B$2:B$251,MATCH(RestempSA!$C145,RestempSAF!$A$2:$A$251,0))),NA())</f>
        <v>#N/A</v>
      </c>
      <c r="G145" s="25" t="e">
        <f>IFERROR(IF(AND(ISERROR($E146),ISERROR(INDEX(RestempSAF!C$2:C$251,MATCH(RestempSA!$C145,RestempSAF!$A$2:$A$251,0)))),$E145,INDEX(RestempSAF!C$2:C$251,MATCH(RestempSA!$C145,RestempSAF!$A$2:$A$251,0))),NA())</f>
        <v>#N/A</v>
      </c>
      <c r="H145" s="25" t="e">
        <f>IFERROR(IF(AND(ISERROR($E146),ISERROR(INDEX(RestempSAF!D$2:D$251,MATCH(RestempSA!$C145,RestempSAF!$A$2:$A$251,0)))),$E145,INDEX(RestempSAF!D$2:D$251,MATCH(RestempSA!$C145,RestempSAF!$A$2:$A$251,0))),NA())</f>
        <v>#N/A</v>
      </c>
      <c r="I145" s="25" t="e">
        <f>IFERROR(IF(AND(ISERROR($E146),ISERROR(INDEX(RestempSAF!E$2:E$251,MATCH(RestempSA!$C145,RestempSAF!$A$2:$A$251,0)))),$E145,INDEX(RestempSAF!E$2:E$251,MATCH(RestempSA!$C145,RestempSAF!$A$2:$A$251,0))),NA())</f>
        <v>#N/A</v>
      </c>
      <c r="J145" s="25" t="e">
        <f>IFERROR(IF(AND(ISERROR($E146),ISERROR(INDEX(RestempSAF!F$2:F$251,MATCH(RestempSA!$C145,RestempSAF!$A$2:$A$251,0)))),$E145,INDEX(RestempSAF!F$2:F$251,MATCH(RestempSA!$C145,RestempSAF!$A$2:$A$251,0))),NA())</f>
        <v>#N/A</v>
      </c>
      <c r="K145" s="25"/>
      <c r="W145" s="28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</row>
    <row r="146" spans="1:38" x14ac:dyDescent="0.25">
      <c r="A146" s="23">
        <f t="shared" si="14"/>
        <v>1</v>
      </c>
      <c r="B146" s="23">
        <f t="shared" si="15"/>
        <v>2004</v>
      </c>
      <c r="C146" s="23">
        <v>145</v>
      </c>
      <c r="D146" s="24">
        <v>37987</v>
      </c>
      <c r="E146" s="25">
        <f>IF(ISBLANK(table!I146),NA(),table!I146)</f>
        <v>8737.5</v>
      </c>
      <c r="F146" s="26" t="e">
        <f>IFERROR(IF(AND(ISERROR($E147),ISERROR(INDEX(RestempSAF!B$2:B$251,MATCH(RestempSA!$C146,RestempSAF!$A$2:$A$251,0)))),$E146,INDEX(RestempSAF!B$2:B$251,MATCH(RestempSA!$C146,RestempSAF!$A$2:$A$251,0))),NA())</f>
        <v>#N/A</v>
      </c>
      <c r="G146" s="25" t="e">
        <f>IFERROR(IF(AND(ISERROR($E147),ISERROR(INDEX(RestempSAF!C$2:C$251,MATCH(RestempSA!$C146,RestempSAF!$A$2:$A$251,0)))),$E146,INDEX(RestempSAF!C$2:C$251,MATCH(RestempSA!$C146,RestempSAF!$A$2:$A$251,0))),NA())</f>
        <v>#N/A</v>
      </c>
      <c r="H146" s="25" t="e">
        <f>IFERROR(IF(AND(ISERROR($E147),ISERROR(INDEX(RestempSAF!D$2:D$251,MATCH(RestempSA!$C146,RestempSAF!$A$2:$A$251,0)))),$E146,INDEX(RestempSAF!D$2:D$251,MATCH(RestempSA!$C146,RestempSAF!$A$2:$A$251,0))),NA())</f>
        <v>#N/A</v>
      </c>
      <c r="I146" s="25" t="e">
        <f>IFERROR(IF(AND(ISERROR($E147),ISERROR(INDEX(RestempSAF!E$2:E$251,MATCH(RestempSA!$C146,RestempSAF!$A$2:$A$251,0)))),$E146,INDEX(RestempSAF!E$2:E$251,MATCH(RestempSA!$C146,RestempSAF!$A$2:$A$251,0))),NA())</f>
        <v>#N/A</v>
      </c>
      <c r="J146" s="25" t="e">
        <f>IFERROR(IF(AND(ISERROR($E147),ISERROR(INDEX(RestempSAF!F$2:F$251,MATCH(RestempSA!$C146,RestempSAF!$A$2:$A$251,0)))),$E146,INDEX(RestempSAF!F$2:F$251,MATCH(RestempSA!$C146,RestempSAF!$A$2:$A$251,0))),NA())</f>
        <v>#N/A</v>
      </c>
      <c r="K146" s="25"/>
      <c r="W146" s="28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</row>
    <row r="147" spans="1:38" x14ac:dyDescent="0.25">
      <c r="A147" s="23">
        <f t="shared" si="14"/>
        <v>2</v>
      </c>
      <c r="B147" s="23">
        <f t="shared" si="15"/>
        <v>2004</v>
      </c>
      <c r="C147" s="23">
        <v>146</v>
      </c>
      <c r="D147" s="24">
        <v>38018</v>
      </c>
      <c r="E147" s="25">
        <f>IF(ISBLANK(table!I147),NA(),table!I147)</f>
        <v>8753</v>
      </c>
      <c r="F147" s="26" t="e">
        <f>IFERROR(IF(AND(ISERROR($E148),ISERROR(INDEX(RestempSAF!B$2:B$251,MATCH(RestempSA!$C147,RestempSAF!$A$2:$A$251,0)))),$E147,INDEX(RestempSAF!B$2:B$251,MATCH(RestempSA!$C147,RestempSAF!$A$2:$A$251,0))),NA())</f>
        <v>#N/A</v>
      </c>
      <c r="G147" s="25" t="e">
        <f>IFERROR(IF(AND(ISERROR($E148),ISERROR(INDEX(RestempSAF!C$2:C$251,MATCH(RestempSA!$C147,RestempSAF!$A$2:$A$251,0)))),$E147,INDEX(RestempSAF!C$2:C$251,MATCH(RestempSA!$C147,RestempSAF!$A$2:$A$251,0))),NA())</f>
        <v>#N/A</v>
      </c>
      <c r="H147" s="25" t="e">
        <f>IFERROR(IF(AND(ISERROR($E148),ISERROR(INDEX(RestempSAF!D$2:D$251,MATCH(RestempSA!$C147,RestempSAF!$A$2:$A$251,0)))),$E147,INDEX(RestempSAF!D$2:D$251,MATCH(RestempSA!$C147,RestempSAF!$A$2:$A$251,0))),NA())</f>
        <v>#N/A</v>
      </c>
      <c r="I147" s="25" t="e">
        <f>IFERROR(IF(AND(ISERROR($E148),ISERROR(INDEX(RestempSAF!E$2:E$251,MATCH(RestempSA!$C147,RestempSAF!$A$2:$A$251,0)))),$E147,INDEX(RestempSAF!E$2:E$251,MATCH(RestempSA!$C147,RestempSAF!$A$2:$A$251,0))),NA())</f>
        <v>#N/A</v>
      </c>
      <c r="J147" s="25" t="e">
        <f>IFERROR(IF(AND(ISERROR($E148),ISERROR(INDEX(RestempSAF!F$2:F$251,MATCH(RestempSA!$C147,RestempSAF!$A$2:$A$251,0)))),$E147,INDEX(RestempSAF!F$2:F$251,MATCH(RestempSA!$C147,RestempSAF!$A$2:$A$251,0))),NA())</f>
        <v>#N/A</v>
      </c>
      <c r="K147" s="25"/>
      <c r="W147" s="28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</row>
    <row r="148" spans="1:38" x14ac:dyDescent="0.25">
      <c r="A148" s="23">
        <f t="shared" si="14"/>
        <v>3</v>
      </c>
      <c r="B148" s="23">
        <f t="shared" si="15"/>
        <v>2004</v>
      </c>
      <c r="C148" s="23">
        <v>147</v>
      </c>
      <c r="D148" s="24">
        <v>38047</v>
      </c>
      <c r="E148" s="25">
        <f>IF(ISBLANK(table!I148),NA(),table!I148)</f>
        <v>8794.5</v>
      </c>
      <c r="F148" s="26" t="e">
        <f>IFERROR(IF(AND(ISERROR($E149),ISERROR(INDEX(RestempSAF!B$2:B$251,MATCH(RestempSA!$C148,RestempSAF!$A$2:$A$251,0)))),$E148,INDEX(RestempSAF!B$2:B$251,MATCH(RestempSA!$C148,RestempSAF!$A$2:$A$251,0))),NA())</f>
        <v>#N/A</v>
      </c>
      <c r="G148" s="25" t="e">
        <f>IFERROR(IF(AND(ISERROR($E149),ISERROR(INDEX(RestempSAF!C$2:C$251,MATCH(RestempSA!$C148,RestempSAF!$A$2:$A$251,0)))),$E148,INDEX(RestempSAF!C$2:C$251,MATCH(RestempSA!$C148,RestempSAF!$A$2:$A$251,0))),NA())</f>
        <v>#N/A</v>
      </c>
      <c r="H148" s="25" t="e">
        <f>IFERROR(IF(AND(ISERROR($E149),ISERROR(INDEX(RestempSAF!D$2:D$251,MATCH(RestempSA!$C148,RestempSAF!$A$2:$A$251,0)))),$E148,INDEX(RestempSAF!D$2:D$251,MATCH(RestempSA!$C148,RestempSAF!$A$2:$A$251,0))),NA())</f>
        <v>#N/A</v>
      </c>
      <c r="I148" s="25" t="e">
        <f>IFERROR(IF(AND(ISERROR($E149),ISERROR(INDEX(RestempSAF!E$2:E$251,MATCH(RestempSA!$C148,RestempSAF!$A$2:$A$251,0)))),$E148,INDEX(RestempSAF!E$2:E$251,MATCH(RestempSA!$C148,RestempSAF!$A$2:$A$251,0))),NA())</f>
        <v>#N/A</v>
      </c>
      <c r="J148" s="25" t="e">
        <f>IFERROR(IF(AND(ISERROR($E149),ISERROR(INDEX(RestempSAF!F$2:F$251,MATCH(RestempSA!$C148,RestempSAF!$A$2:$A$251,0)))),$E148,INDEX(RestempSAF!F$2:F$251,MATCH(RestempSA!$C148,RestempSAF!$A$2:$A$251,0))),NA())</f>
        <v>#N/A</v>
      </c>
      <c r="K148" s="25"/>
      <c r="W148" s="28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</row>
    <row r="149" spans="1:38" x14ac:dyDescent="0.25">
      <c r="A149" s="23">
        <f t="shared" si="14"/>
        <v>4</v>
      </c>
      <c r="B149" s="23">
        <f t="shared" si="15"/>
        <v>2004</v>
      </c>
      <c r="C149" s="23">
        <v>148</v>
      </c>
      <c r="D149" s="24">
        <v>38078</v>
      </c>
      <c r="E149" s="25">
        <f>IF(ISBLANK(table!I149),NA(),table!I149)</f>
        <v>8816.5</v>
      </c>
      <c r="F149" s="26" t="e">
        <f>IFERROR(IF(AND(ISERROR($E150),ISERROR(INDEX(RestempSAF!B$2:B$251,MATCH(RestempSA!$C149,RestempSAF!$A$2:$A$251,0)))),$E149,INDEX(RestempSAF!B$2:B$251,MATCH(RestempSA!$C149,RestempSAF!$A$2:$A$251,0))),NA())</f>
        <v>#N/A</v>
      </c>
      <c r="G149" s="25" t="e">
        <f>IFERROR(IF(AND(ISERROR($E150),ISERROR(INDEX(RestempSAF!C$2:C$251,MATCH(RestempSA!$C149,RestempSAF!$A$2:$A$251,0)))),$E149,INDEX(RestempSAF!C$2:C$251,MATCH(RestempSA!$C149,RestempSAF!$A$2:$A$251,0))),NA())</f>
        <v>#N/A</v>
      </c>
      <c r="H149" s="25" t="e">
        <f>IFERROR(IF(AND(ISERROR($E150),ISERROR(INDEX(RestempSAF!D$2:D$251,MATCH(RestempSA!$C149,RestempSAF!$A$2:$A$251,0)))),$E149,INDEX(RestempSAF!D$2:D$251,MATCH(RestempSA!$C149,RestempSAF!$A$2:$A$251,0))),NA())</f>
        <v>#N/A</v>
      </c>
      <c r="I149" s="25" t="e">
        <f>IFERROR(IF(AND(ISERROR($E150),ISERROR(INDEX(RestempSAF!E$2:E$251,MATCH(RestempSA!$C149,RestempSAF!$A$2:$A$251,0)))),$E149,INDEX(RestempSAF!E$2:E$251,MATCH(RestempSA!$C149,RestempSAF!$A$2:$A$251,0))),NA())</f>
        <v>#N/A</v>
      </c>
      <c r="J149" s="25" t="e">
        <f>IFERROR(IF(AND(ISERROR($E150),ISERROR(INDEX(RestempSAF!F$2:F$251,MATCH(RestempSA!$C149,RestempSAF!$A$2:$A$251,0)))),$E149,INDEX(RestempSAF!F$2:F$251,MATCH(RestempSA!$C149,RestempSAF!$A$2:$A$251,0))),NA())</f>
        <v>#N/A</v>
      </c>
      <c r="K149" s="25"/>
      <c r="W149" s="28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</row>
    <row r="150" spans="1:38" x14ac:dyDescent="0.25">
      <c r="A150" s="23">
        <f t="shared" si="14"/>
        <v>5</v>
      </c>
      <c r="B150" s="23">
        <f t="shared" si="15"/>
        <v>2004</v>
      </c>
      <c r="C150" s="23">
        <v>149</v>
      </c>
      <c r="D150" s="24">
        <v>38108</v>
      </c>
      <c r="E150" s="25">
        <f>IF(ISBLANK(table!I150),NA(),table!I150)</f>
        <v>8840.5</v>
      </c>
      <c r="F150" s="26" t="e">
        <f>IFERROR(IF(AND(ISERROR($E151),ISERROR(INDEX(RestempSAF!B$2:B$251,MATCH(RestempSA!$C150,RestempSAF!$A$2:$A$251,0)))),$E150,INDEX(RestempSAF!B$2:B$251,MATCH(RestempSA!$C150,RestempSAF!$A$2:$A$251,0))),NA())</f>
        <v>#N/A</v>
      </c>
      <c r="G150" s="25" t="e">
        <f>IFERROR(IF(AND(ISERROR($E151),ISERROR(INDEX(RestempSAF!C$2:C$251,MATCH(RestempSA!$C150,RestempSAF!$A$2:$A$251,0)))),$E150,INDEX(RestempSAF!C$2:C$251,MATCH(RestempSA!$C150,RestempSAF!$A$2:$A$251,0))),NA())</f>
        <v>#N/A</v>
      </c>
      <c r="H150" s="25" t="e">
        <f>IFERROR(IF(AND(ISERROR($E151),ISERROR(INDEX(RestempSAF!D$2:D$251,MATCH(RestempSA!$C150,RestempSAF!$A$2:$A$251,0)))),$E150,INDEX(RestempSAF!D$2:D$251,MATCH(RestempSA!$C150,RestempSAF!$A$2:$A$251,0))),NA())</f>
        <v>#N/A</v>
      </c>
      <c r="I150" s="25" t="e">
        <f>IFERROR(IF(AND(ISERROR($E151),ISERROR(INDEX(RestempSAF!E$2:E$251,MATCH(RestempSA!$C150,RestempSAF!$A$2:$A$251,0)))),$E150,INDEX(RestempSAF!E$2:E$251,MATCH(RestempSA!$C150,RestempSAF!$A$2:$A$251,0))),NA())</f>
        <v>#N/A</v>
      </c>
      <c r="J150" s="25" t="e">
        <f>IFERROR(IF(AND(ISERROR($E151),ISERROR(INDEX(RestempSAF!F$2:F$251,MATCH(RestempSA!$C150,RestempSAF!$A$2:$A$251,0)))),$E150,INDEX(RestempSAF!F$2:F$251,MATCH(RestempSA!$C150,RestempSAF!$A$2:$A$251,0))),NA())</f>
        <v>#N/A</v>
      </c>
      <c r="K150" s="25"/>
      <c r="W150" s="28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</row>
    <row r="151" spans="1:38" x14ac:dyDescent="0.25">
      <c r="A151" s="23">
        <f t="shared" si="14"/>
        <v>6</v>
      </c>
      <c r="B151" s="23">
        <f t="shared" si="15"/>
        <v>2004</v>
      </c>
      <c r="C151" s="23">
        <v>150</v>
      </c>
      <c r="D151" s="24">
        <v>38139</v>
      </c>
      <c r="E151" s="25">
        <f>IF(ISBLANK(table!I151),NA(),table!I151)</f>
        <v>8851.7000000000007</v>
      </c>
      <c r="F151" s="26" t="e">
        <f>IFERROR(IF(AND(ISERROR($E152),ISERROR(INDEX(RestempSAF!B$2:B$251,MATCH(RestempSA!$C151,RestempSAF!$A$2:$A$251,0)))),$E151,INDEX(RestempSAF!B$2:B$251,MATCH(RestempSA!$C151,RestempSAF!$A$2:$A$251,0))),NA())</f>
        <v>#N/A</v>
      </c>
      <c r="G151" s="25" t="e">
        <f>IFERROR(IF(AND(ISERROR($E152),ISERROR(INDEX(RestempSAF!C$2:C$251,MATCH(RestempSA!$C151,RestempSAF!$A$2:$A$251,0)))),$E151,INDEX(RestempSAF!C$2:C$251,MATCH(RestempSA!$C151,RestempSAF!$A$2:$A$251,0))),NA())</f>
        <v>#N/A</v>
      </c>
      <c r="H151" s="25" t="e">
        <f>IFERROR(IF(AND(ISERROR($E152),ISERROR(INDEX(RestempSAF!D$2:D$251,MATCH(RestempSA!$C151,RestempSAF!$A$2:$A$251,0)))),$E151,INDEX(RestempSAF!D$2:D$251,MATCH(RestempSA!$C151,RestempSAF!$A$2:$A$251,0))),NA())</f>
        <v>#N/A</v>
      </c>
      <c r="I151" s="25" t="e">
        <f>IFERROR(IF(AND(ISERROR($E152),ISERROR(INDEX(RestempSAF!E$2:E$251,MATCH(RestempSA!$C151,RestempSAF!$A$2:$A$251,0)))),$E151,INDEX(RestempSAF!E$2:E$251,MATCH(RestempSA!$C151,RestempSAF!$A$2:$A$251,0))),NA())</f>
        <v>#N/A</v>
      </c>
      <c r="J151" s="25" t="e">
        <f>IFERROR(IF(AND(ISERROR($E152),ISERROR(INDEX(RestempSAF!F$2:F$251,MATCH(RestempSA!$C151,RestempSAF!$A$2:$A$251,0)))),$E151,INDEX(RestempSAF!F$2:F$251,MATCH(RestempSA!$C151,RestempSAF!$A$2:$A$251,0))),NA())</f>
        <v>#N/A</v>
      </c>
      <c r="K151" s="25"/>
      <c r="W151" s="28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</row>
    <row r="152" spans="1:38" x14ac:dyDescent="0.25">
      <c r="A152" s="23">
        <f t="shared" si="14"/>
        <v>7</v>
      </c>
      <c r="B152" s="23">
        <f t="shared" si="15"/>
        <v>2004</v>
      </c>
      <c r="C152" s="23">
        <v>151</v>
      </c>
      <c r="D152" s="24">
        <v>38169</v>
      </c>
      <c r="E152" s="25">
        <f>IF(ISBLANK(table!I152),NA(),table!I152)</f>
        <v>8857.4</v>
      </c>
      <c r="F152" s="26" t="e">
        <f>IFERROR(IF(AND(ISERROR($E153),ISERROR(INDEX(RestempSAF!B$2:B$251,MATCH(RestempSA!$C152,RestempSAF!$A$2:$A$251,0)))),$E152,INDEX(RestempSAF!B$2:B$251,MATCH(RestempSA!$C152,RestempSAF!$A$2:$A$251,0))),NA())</f>
        <v>#N/A</v>
      </c>
      <c r="G152" s="25" t="e">
        <f>IFERROR(IF(AND(ISERROR($E153),ISERROR(INDEX(RestempSAF!C$2:C$251,MATCH(RestempSA!$C152,RestempSAF!$A$2:$A$251,0)))),$E152,INDEX(RestempSAF!C$2:C$251,MATCH(RestempSA!$C152,RestempSAF!$A$2:$A$251,0))),NA())</f>
        <v>#N/A</v>
      </c>
      <c r="H152" s="25" t="e">
        <f>IFERROR(IF(AND(ISERROR($E153),ISERROR(INDEX(RestempSAF!D$2:D$251,MATCH(RestempSA!$C152,RestempSAF!$A$2:$A$251,0)))),$E152,INDEX(RestempSAF!D$2:D$251,MATCH(RestempSA!$C152,RestempSAF!$A$2:$A$251,0))),NA())</f>
        <v>#N/A</v>
      </c>
      <c r="I152" s="25" t="e">
        <f>IFERROR(IF(AND(ISERROR($E153),ISERROR(INDEX(RestempSAF!E$2:E$251,MATCH(RestempSA!$C152,RestempSAF!$A$2:$A$251,0)))),$E152,INDEX(RestempSAF!E$2:E$251,MATCH(RestempSA!$C152,RestempSAF!$A$2:$A$251,0))),NA())</f>
        <v>#N/A</v>
      </c>
      <c r="J152" s="25" t="e">
        <f>IFERROR(IF(AND(ISERROR($E153),ISERROR(INDEX(RestempSAF!F$2:F$251,MATCH(RestempSA!$C152,RestempSAF!$A$2:$A$251,0)))),$E152,INDEX(RestempSAF!F$2:F$251,MATCH(RestempSA!$C152,RestempSAF!$A$2:$A$251,0))),NA())</f>
        <v>#N/A</v>
      </c>
      <c r="K152" s="25"/>
      <c r="W152" s="28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</row>
    <row r="153" spans="1:38" x14ac:dyDescent="0.25">
      <c r="A153" s="23">
        <f t="shared" si="14"/>
        <v>8</v>
      </c>
      <c r="B153" s="23">
        <f t="shared" si="15"/>
        <v>2004</v>
      </c>
      <c r="C153" s="23">
        <v>152</v>
      </c>
      <c r="D153" s="24">
        <v>38200</v>
      </c>
      <c r="E153" s="25">
        <f>IF(ISBLANK(table!I153),NA(),table!I153)</f>
        <v>8850.9</v>
      </c>
      <c r="F153" s="26" t="e">
        <f>IFERROR(IF(AND(ISERROR($E154),ISERROR(INDEX(RestempSAF!B$2:B$251,MATCH(RestempSA!$C153,RestempSAF!$A$2:$A$251,0)))),$E153,INDEX(RestempSAF!B$2:B$251,MATCH(RestempSA!$C153,RestempSAF!$A$2:$A$251,0))),NA())</f>
        <v>#N/A</v>
      </c>
      <c r="G153" s="25" t="e">
        <f>IFERROR(IF(AND(ISERROR($E154),ISERROR(INDEX(RestempSAF!C$2:C$251,MATCH(RestempSA!$C153,RestempSAF!$A$2:$A$251,0)))),$E153,INDEX(RestempSAF!C$2:C$251,MATCH(RestempSA!$C153,RestempSAF!$A$2:$A$251,0))),NA())</f>
        <v>#N/A</v>
      </c>
      <c r="H153" s="25" t="e">
        <f>IFERROR(IF(AND(ISERROR($E154),ISERROR(INDEX(RestempSAF!D$2:D$251,MATCH(RestempSA!$C153,RestempSAF!$A$2:$A$251,0)))),$E153,INDEX(RestempSAF!D$2:D$251,MATCH(RestempSA!$C153,RestempSAF!$A$2:$A$251,0))),NA())</f>
        <v>#N/A</v>
      </c>
      <c r="I153" s="25" t="e">
        <f>IFERROR(IF(AND(ISERROR($E154),ISERROR(INDEX(RestempSAF!E$2:E$251,MATCH(RestempSA!$C153,RestempSAF!$A$2:$A$251,0)))),$E153,INDEX(RestempSAF!E$2:E$251,MATCH(RestempSA!$C153,RestempSAF!$A$2:$A$251,0))),NA())</f>
        <v>#N/A</v>
      </c>
      <c r="J153" s="25" t="e">
        <f>IFERROR(IF(AND(ISERROR($E154),ISERROR(INDEX(RestempSAF!F$2:F$251,MATCH(RestempSA!$C153,RestempSAF!$A$2:$A$251,0)))),$E153,INDEX(RestempSAF!F$2:F$251,MATCH(RestempSA!$C153,RestempSAF!$A$2:$A$251,0))),NA())</f>
        <v>#N/A</v>
      </c>
      <c r="K153" s="25"/>
      <c r="W153" s="28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</row>
    <row r="154" spans="1:38" x14ac:dyDescent="0.25">
      <c r="A154" s="23">
        <f t="shared" si="14"/>
        <v>9</v>
      </c>
      <c r="B154" s="23">
        <f t="shared" si="15"/>
        <v>2004</v>
      </c>
      <c r="C154" s="23">
        <v>153</v>
      </c>
      <c r="D154" s="24">
        <v>38231</v>
      </c>
      <c r="E154" s="25">
        <f>IF(ISBLANK(table!I154),NA(),table!I154)</f>
        <v>8897.6</v>
      </c>
      <c r="F154" s="26" t="e">
        <f>IFERROR(IF(AND(ISERROR($E155),ISERROR(INDEX(RestempSAF!B$2:B$251,MATCH(RestempSA!$C154,RestempSAF!$A$2:$A$251,0)))),$E154,INDEX(RestempSAF!B$2:B$251,MATCH(RestempSA!$C154,RestempSAF!$A$2:$A$251,0))),NA())</f>
        <v>#N/A</v>
      </c>
      <c r="G154" s="25" t="e">
        <f>IFERROR(IF(AND(ISERROR($E155),ISERROR(INDEX(RestempSAF!C$2:C$251,MATCH(RestempSA!$C154,RestempSAF!$A$2:$A$251,0)))),$E154,INDEX(RestempSAF!C$2:C$251,MATCH(RestempSA!$C154,RestempSAF!$A$2:$A$251,0))),NA())</f>
        <v>#N/A</v>
      </c>
      <c r="H154" s="25" t="e">
        <f>IFERROR(IF(AND(ISERROR($E155),ISERROR(INDEX(RestempSAF!D$2:D$251,MATCH(RestempSA!$C154,RestempSAF!$A$2:$A$251,0)))),$E154,INDEX(RestempSAF!D$2:D$251,MATCH(RestempSA!$C154,RestempSAF!$A$2:$A$251,0))),NA())</f>
        <v>#N/A</v>
      </c>
      <c r="I154" s="25" t="e">
        <f>IFERROR(IF(AND(ISERROR($E155),ISERROR(INDEX(RestempSAF!E$2:E$251,MATCH(RestempSA!$C154,RestempSAF!$A$2:$A$251,0)))),$E154,INDEX(RestempSAF!E$2:E$251,MATCH(RestempSA!$C154,RestempSAF!$A$2:$A$251,0))),NA())</f>
        <v>#N/A</v>
      </c>
      <c r="J154" s="25" t="e">
        <f>IFERROR(IF(AND(ISERROR($E155),ISERROR(INDEX(RestempSAF!F$2:F$251,MATCH(RestempSA!$C154,RestempSAF!$A$2:$A$251,0)))),$E154,INDEX(RestempSAF!F$2:F$251,MATCH(RestempSA!$C154,RestempSAF!$A$2:$A$251,0))),NA())</f>
        <v>#N/A</v>
      </c>
      <c r="K154" s="25"/>
      <c r="W154" s="28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</row>
    <row r="155" spans="1:38" x14ac:dyDescent="0.25">
      <c r="A155" s="23">
        <f t="shared" si="14"/>
        <v>10</v>
      </c>
      <c r="B155" s="23">
        <f t="shared" si="15"/>
        <v>2004</v>
      </c>
      <c r="C155" s="23">
        <v>154</v>
      </c>
      <c r="D155" s="24">
        <v>38261</v>
      </c>
      <c r="E155" s="25">
        <f>IF(ISBLANK(table!I155),NA(),table!I155)</f>
        <v>8929.7999999999993</v>
      </c>
      <c r="F155" s="26" t="e">
        <f>IFERROR(IF(AND(ISERROR($E156),ISERROR(INDEX(RestempSAF!B$2:B$251,MATCH(RestempSA!$C155,RestempSAF!$A$2:$A$251,0)))),$E155,INDEX(RestempSAF!B$2:B$251,MATCH(RestempSA!$C155,RestempSAF!$A$2:$A$251,0))),NA())</f>
        <v>#N/A</v>
      </c>
      <c r="G155" s="25" t="e">
        <f>IFERROR(IF(AND(ISERROR($E156),ISERROR(INDEX(RestempSAF!C$2:C$251,MATCH(RestempSA!$C155,RestempSAF!$A$2:$A$251,0)))),$E155,INDEX(RestempSAF!C$2:C$251,MATCH(RestempSA!$C155,RestempSAF!$A$2:$A$251,0))),NA())</f>
        <v>#N/A</v>
      </c>
      <c r="H155" s="25" t="e">
        <f>IFERROR(IF(AND(ISERROR($E156),ISERROR(INDEX(RestempSAF!D$2:D$251,MATCH(RestempSA!$C155,RestempSAF!$A$2:$A$251,0)))),$E155,INDEX(RestempSAF!D$2:D$251,MATCH(RestempSA!$C155,RestempSAF!$A$2:$A$251,0))),NA())</f>
        <v>#N/A</v>
      </c>
      <c r="I155" s="25" t="e">
        <f>IFERROR(IF(AND(ISERROR($E156),ISERROR(INDEX(RestempSAF!E$2:E$251,MATCH(RestempSA!$C155,RestempSAF!$A$2:$A$251,0)))),$E155,INDEX(RestempSAF!E$2:E$251,MATCH(RestempSA!$C155,RestempSAF!$A$2:$A$251,0))),NA())</f>
        <v>#N/A</v>
      </c>
      <c r="J155" s="25" t="e">
        <f>IFERROR(IF(AND(ISERROR($E156),ISERROR(INDEX(RestempSAF!F$2:F$251,MATCH(RestempSA!$C155,RestempSAF!$A$2:$A$251,0)))),$E155,INDEX(RestempSAF!F$2:F$251,MATCH(RestempSA!$C155,RestempSAF!$A$2:$A$251,0))),NA())</f>
        <v>#N/A</v>
      </c>
      <c r="K155" s="25"/>
      <c r="W155" s="28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</row>
    <row r="156" spans="1:38" x14ac:dyDescent="0.25">
      <c r="A156" s="23">
        <f t="shared" si="14"/>
        <v>11</v>
      </c>
      <c r="B156" s="23">
        <f t="shared" si="15"/>
        <v>2004</v>
      </c>
      <c r="C156" s="23">
        <v>155</v>
      </c>
      <c r="D156" s="24">
        <v>38292</v>
      </c>
      <c r="E156" s="25">
        <f>IF(ISBLANK(table!I156),NA(),table!I156)</f>
        <v>8947.7999999999993</v>
      </c>
      <c r="F156" s="26" t="e">
        <f>IFERROR(IF(AND(ISERROR($E157),ISERROR(INDEX(RestempSAF!B$2:B$251,MATCH(RestempSA!$C156,RestempSAF!$A$2:$A$251,0)))),$E156,INDEX(RestempSAF!B$2:B$251,MATCH(RestempSA!$C156,RestempSAF!$A$2:$A$251,0))),NA())</f>
        <v>#N/A</v>
      </c>
      <c r="G156" s="25" t="e">
        <f>IFERROR(IF(AND(ISERROR($E157),ISERROR(INDEX(RestempSAF!C$2:C$251,MATCH(RestempSA!$C156,RestempSAF!$A$2:$A$251,0)))),$E156,INDEX(RestempSAF!C$2:C$251,MATCH(RestempSA!$C156,RestempSAF!$A$2:$A$251,0))),NA())</f>
        <v>#N/A</v>
      </c>
      <c r="H156" s="25" t="e">
        <f>IFERROR(IF(AND(ISERROR($E157),ISERROR(INDEX(RestempSAF!D$2:D$251,MATCH(RestempSA!$C156,RestempSAF!$A$2:$A$251,0)))),$E156,INDEX(RestempSAF!D$2:D$251,MATCH(RestempSA!$C156,RestempSAF!$A$2:$A$251,0))),NA())</f>
        <v>#N/A</v>
      </c>
      <c r="I156" s="25" t="e">
        <f>IFERROR(IF(AND(ISERROR($E157),ISERROR(INDEX(RestempSAF!E$2:E$251,MATCH(RestempSA!$C156,RestempSAF!$A$2:$A$251,0)))),$E156,INDEX(RestempSAF!E$2:E$251,MATCH(RestempSA!$C156,RestempSAF!$A$2:$A$251,0))),NA())</f>
        <v>#N/A</v>
      </c>
      <c r="J156" s="25" t="e">
        <f>IFERROR(IF(AND(ISERROR($E157),ISERROR(INDEX(RestempSAF!F$2:F$251,MATCH(RestempSA!$C156,RestempSAF!$A$2:$A$251,0)))),$E156,INDEX(RestempSAF!F$2:F$251,MATCH(RestempSA!$C156,RestempSAF!$A$2:$A$251,0))),NA())</f>
        <v>#N/A</v>
      </c>
      <c r="K156" s="25"/>
      <c r="W156" s="28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</row>
    <row r="157" spans="1:38" x14ac:dyDescent="0.25">
      <c r="A157" s="23">
        <f t="shared" si="14"/>
        <v>12</v>
      </c>
      <c r="B157" s="23">
        <f t="shared" si="15"/>
        <v>2004</v>
      </c>
      <c r="C157" s="23">
        <v>156</v>
      </c>
      <c r="D157" s="24">
        <v>38322</v>
      </c>
      <c r="E157" s="25">
        <f>IF(ISBLANK(table!I157),NA(),table!I157)</f>
        <v>8970.2000000000007</v>
      </c>
      <c r="F157" s="26" t="e">
        <f>IFERROR(IF(AND(ISERROR($E158),ISERROR(INDEX(RestempSAF!B$2:B$251,MATCH(RestempSA!$C157,RestempSAF!$A$2:$A$251,0)))),$E157,INDEX(RestempSAF!B$2:B$251,MATCH(RestempSA!$C157,RestempSAF!$A$2:$A$251,0))),NA())</f>
        <v>#N/A</v>
      </c>
      <c r="G157" s="25" t="e">
        <f>IFERROR(IF(AND(ISERROR($E158),ISERROR(INDEX(RestempSAF!C$2:C$251,MATCH(RestempSA!$C157,RestempSAF!$A$2:$A$251,0)))),$E157,INDEX(RestempSAF!C$2:C$251,MATCH(RestempSA!$C157,RestempSAF!$A$2:$A$251,0))),NA())</f>
        <v>#N/A</v>
      </c>
      <c r="H157" s="25" t="e">
        <f>IFERROR(IF(AND(ISERROR($E158),ISERROR(INDEX(RestempSAF!D$2:D$251,MATCH(RestempSA!$C157,RestempSAF!$A$2:$A$251,0)))),$E157,INDEX(RestempSAF!D$2:D$251,MATCH(RestempSA!$C157,RestempSAF!$A$2:$A$251,0))),NA())</f>
        <v>#N/A</v>
      </c>
      <c r="I157" s="25" t="e">
        <f>IFERROR(IF(AND(ISERROR($E158),ISERROR(INDEX(RestempSAF!E$2:E$251,MATCH(RestempSA!$C157,RestempSAF!$A$2:$A$251,0)))),$E157,INDEX(RestempSAF!E$2:E$251,MATCH(RestempSA!$C157,RestempSAF!$A$2:$A$251,0))),NA())</f>
        <v>#N/A</v>
      </c>
      <c r="J157" s="25" t="e">
        <f>IFERROR(IF(AND(ISERROR($E158),ISERROR(INDEX(RestempSAF!F$2:F$251,MATCH(RestempSA!$C157,RestempSAF!$A$2:$A$251,0)))),$E157,INDEX(RestempSAF!F$2:F$251,MATCH(RestempSA!$C157,RestempSAF!$A$2:$A$251,0))),NA())</f>
        <v>#N/A</v>
      </c>
      <c r="K157" s="25"/>
      <c r="W157" s="28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</row>
    <row r="158" spans="1:38" x14ac:dyDescent="0.25">
      <c r="A158" s="23">
        <f t="shared" si="14"/>
        <v>1</v>
      </c>
      <c r="B158" s="23">
        <f t="shared" si="15"/>
        <v>2005</v>
      </c>
      <c r="C158" s="23">
        <v>157</v>
      </c>
      <c r="D158" s="24">
        <v>38353</v>
      </c>
      <c r="E158" s="25">
        <f>IF(ISBLANK(table!I158),NA(),table!I158)</f>
        <v>8998.7000000000007</v>
      </c>
      <c r="F158" s="26" t="e">
        <f>IFERROR(IF(AND(ISERROR($E159),ISERROR(INDEX(RestempSAF!B$2:B$251,MATCH(RestempSA!$C158,RestempSAF!$A$2:$A$251,0)))),$E158,INDEX(RestempSAF!B$2:B$251,MATCH(RestempSA!$C158,RestempSAF!$A$2:$A$251,0))),NA())</f>
        <v>#N/A</v>
      </c>
      <c r="G158" s="25" t="e">
        <f>IFERROR(IF(AND(ISERROR($E159),ISERROR(INDEX(RestempSAF!C$2:C$251,MATCH(RestempSA!$C158,RestempSAF!$A$2:$A$251,0)))),$E158,INDEX(RestempSAF!C$2:C$251,MATCH(RestempSA!$C158,RestempSAF!$A$2:$A$251,0))),NA())</f>
        <v>#N/A</v>
      </c>
      <c r="H158" s="25" t="e">
        <f>IFERROR(IF(AND(ISERROR($E159),ISERROR(INDEX(RestempSAF!D$2:D$251,MATCH(RestempSA!$C158,RestempSAF!$A$2:$A$251,0)))),$E158,INDEX(RestempSAF!D$2:D$251,MATCH(RestempSA!$C158,RestempSAF!$A$2:$A$251,0))),NA())</f>
        <v>#N/A</v>
      </c>
      <c r="I158" s="25" t="e">
        <f>IFERROR(IF(AND(ISERROR($E159),ISERROR(INDEX(RestempSAF!E$2:E$251,MATCH(RestempSA!$C158,RestempSAF!$A$2:$A$251,0)))),$E158,INDEX(RestempSAF!E$2:E$251,MATCH(RestempSA!$C158,RestempSAF!$A$2:$A$251,0))),NA())</f>
        <v>#N/A</v>
      </c>
      <c r="J158" s="25" t="e">
        <f>IFERROR(IF(AND(ISERROR($E159),ISERROR(INDEX(RestempSAF!F$2:F$251,MATCH(RestempSA!$C158,RestempSAF!$A$2:$A$251,0)))),$E158,INDEX(RestempSAF!F$2:F$251,MATCH(RestempSA!$C158,RestempSAF!$A$2:$A$251,0))),NA())</f>
        <v>#N/A</v>
      </c>
      <c r="K158" s="25"/>
      <c r="W158" s="28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</row>
    <row r="159" spans="1:38" x14ac:dyDescent="0.25">
      <c r="A159" s="23">
        <f t="shared" si="14"/>
        <v>2</v>
      </c>
      <c r="B159" s="23">
        <f t="shared" si="15"/>
        <v>2005</v>
      </c>
      <c r="C159" s="23">
        <v>158</v>
      </c>
      <c r="D159" s="24">
        <v>38384</v>
      </c>
      <c r="E159" s="25">
        <f>IF(ISBLANK(table!I159),NA(),table!I159)</f>
        <v>9027.2000000000007</v>
      </c>
      <c r="F159" s="26" t="e">
        <f>IFERROR(IF(AND(ISERROR($E160),ISERROR(INDEX(RestempSAF!B$2:B$251,MATCH(RestempSA!$C159,RestempSAF!$A$2:$A$251,0)))),$E159,INDEX(RestempSAF!B$2:B$251,MATCH(RestempSA!$C159,RestempSAF!$A$2:$A$251,0))),NA())</f>
        <v>#N/A</v>
      </c>
      <c r="G159" s="25" t="e">
        <f>IFERROR(IF(AND(ISERROR($E160),ISERROR(INDEX(RestempSAF!C$2:C$251,MATCH(RestempSA!$C159,RestempSAF!$A$2:$A$251,0)))),$E159,INDEX(RestempSAF!C$2:C$251,MATCH(RestempSA!$C159,RestempSAF!$A$2:$A$251,0))),NA())</f>
        <v>#N/A</v>
      </c>
      <c r="H159" s="25" t="e">
        <f>IFERROR(IF(AND(ISERROR($E160),ISERROR(INDEX(RestempSAF!D$2:D$251,MATCH(RestempSA!$C159,RestempSAF!$A$2:$A$251,0)))),$E159,INDEX(RestempSAF!D$2:D$251,MATCH(RestempSA!$C159,RestempSAF!$A$2:$A$251,0))),NA())</f>
        <v>#N/A</v>
      </c>
      <c r="I159" s="25" t="e">
        <f>IFERROR(IF(AND(ISERROR($E160),ISERROR(INDEX(RestempSAF!E$2:E$251,MATCH(RestempSA!$C159,RestempSAF!$A$2:$A$251,0)))),$E159,INDEX(RestempSAF!E$2:E$251,MATCH(RestempSA!$C159,RestempSAF!$A$2:$A$251,0))),NA())</f>
        <v>#N/A</v>
      </c>
      <c r="J159" s="25" t="e">
        <f>IFERROR(IF(AND(ISERROR($E160),ISERROR(INDEX(RestempSAF!F$2:F$251,MATCH(RestempSA!$C159,RestempSAF!$A$2:$A$251,0)))),$E159,INDEX(RestempSAF!F$2:F$251,MATCH(RestempSA!$C159,RestempSAF!$A$2:$A$251,0))),NA())</f>
        <v>#N/A</v>
      </c>
      <c r="K159" s="25"/>
      <c r="W159" s="28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</row>
    <row r="160" spans="1:38" x14ac:dyDescent="0.25">
      <c r="A160" s="23">
        <f t="shared" si="14"/>
        <v>3</v>
      </c>
      <c r="B160" s="23">
        <f t="shared" si="15"/>
        <v>2005</v>
      </c>
      <c r="C160" s="23">
        <v>159</v>
      </c>
      <c r="D160" s="24">
        <v>38412</v>
      </c>
      <c r="E160" s="25">
        <f>IF(ISBLANK(table!I160),NA(),table!I160)</f>
        <v>9051.7999999999993</v>
      </c>
      <c r="F160" s="26" t="e">
        <f>IFERROR(IF(AND(ISERROR($E161),ISERROR(INDEX(RestempSAF!B$2:B$251,MATCH(RestempSA!$C160,RestempSAF!$A$2:$A$251,0)))),$E160,INDEX(RestempSAF!B$2:B$251,MATCH(RestempSA!$C160,RestempSAF!$A$2:$A$251,0))),NA())</f>
        <v>#N/A</v>
      </c>
      <c r="G160" s="25" t="e">
        <f>IFERROR(IF(AND(ISERROR($E161),ISERROR(INDEX(RestempSAF!C$2:C$251,MATCH(RestempSA!$C160,RestempSAF!$A$2:$A$251,0)))),$E160,INDEX(RestempSAF!C$2:C$251,MATCH(RestempSA!$C160,RestempSAF!$A$2:$A$251,0))),NA())</f>
        <v>#N/A</v>
      </c>
      <c r="H160" s="25" t="e">
        <f>IFERROR(IF(AND(ISERROR($E161),ISERROR(INDEX(RestempSAF!D$2:D$251,MATCH(RestempSA!$C160,RestempSAF!$A$2:$A$251,0)))),$E160,INDEX(RestempSAF!D$2:D$251,MATCH(RestempSA!$C160,RestempSAF!$A$2:$A$251,0))),NA())</f>
        <v>#N/A</v>
      </c>
      <c r="I160" s="25" t="e">
        <f>IFERROR(IF(AND(ISERROR($E161),ISERROR(INDEX(RestempSAF!E$2:E$251,MATCH(RestempSA!$C160,RestempSAF!$A$2:$A$251,0)))),$E160,INDEX(RestempSAF!E$2:E$251,MATCH(RestempSA!$C160,RestempSAF!$A$2:$A$251,0))),NA())</f>
        <v>#N/A</v>
      </c>
      <c r="J160" s="25" t="e">
        <f>IFERROR(IF(AND(ISERROR($E161),ISERROR(INDEX(RestempSAF!F$2:F$251,MATCH(RestempSA!$C160,RestempSAF!$A$2:$A$251,0)))),$E160,INDEX(RestempSAF!F$2:F$251,MATCH(RestempSA!$C160,RestempSAF!$A$2:$A$251,0))),NA())</f>
        <v>#N/A</v>
      </c>
      <c r="K160" s="25"/>
      <c r="W160" s="28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</row>
    <row r="161" spans="1:38" x14ac:dyDescent="0.25">
      <c r="A161" s="23">
        <f t="shared" si="14"/>
        <v>4</v>
      </c>
      <c r="B161" s="23">
        <f t="shared" si="15"/>
        <v>2005</v>
      </c>
      <c r="C161" s="23">
        <v>160</v>
      </c>
      <c r="D161" s="24">
        <v>38443</v>
      </c>
      <c r="E161" s="25">
        <f>IF(ISBLANK(table!I161),NA(),table!I161)</f>
        <v>9101.4</v>
      </c>
      <c r="F161" s="26" t="e">
        <f>IFERROR(IF(AND(ISERROR($E162),ISERROR(INDEX(RestempSAF!B$2:B$251,MATCH(RestempSA!$C161,RestempSAF!$A$2:$A$251,0)))),$E161,INDEX(RestempSAF!B$2:B$251,MATCH(RestempSA!$C161,RestempSAF!$A$2:$A$251,0))),NA())</f>
        <v>#N/A</v>
      </c>
      <c r="G161" s="25" t="e">
        <f>IFERROR(IF(AND(ISERROR($E162),ISERROR(INDEX(RestempSAF!C$2:C$251,MATCH(RestempSA!$C161,RestempSAF!$A$2:$A$251,0)))),$E161,INDEX(RestempSAF!C$2:C$251,MATCH(RestempSA!$C161,RestempSAF!$A$2:$A$251,0))),NA())</f>
        <v>#N/A</v>
      </c>
      <c r="H161" s="25" t="e">
        <f>IFERROR(IF(AND(ISERROR($E162),ISERROR(INDEX(RestempSAF!D$2:D$251,MATCH(RestempSA!$C161,RestempSAF!$A$2:$A$251,0)))),$E161,INDEX(RestempSAF!D$2:D$251,MATCH(RestempSA!$C161,RestempSAF!$A$2:$A$251,0))),NA())</f>
        <v>#N/A</v>
      </c>
      <c r="I161" s="25" t="e">
        <f>IFERROR(IF(AND(ISERROR($E162),ISERROR(INDEX(RestempSAF!E$2:E$251,MATCH(RestempSA!$C161,RestempSAF!$A$2:$A$251,0)))),$E161,INDEX(RestempSAF!E$2:E$251,MATCH(RestempSA!$C161,RestempSAF!$A$2:$A$251,0))),NA())</f>
        <v>#N/A</v>
      </c>
      <c r="J161" s="25" t="e">
        <f>IFERROR(IF(AND(ISERROR($E162),ISERROR(INDEX(RestempSAF!F$2:F$251,MATCH(RestempSA!$C161,RestempSAF!$A$2:$A$251,0)))),$E161,INDEX(RestempSAF!F$2:F$251,MATCH(RestempSA!$C161,RestempSAF!$A$2:$A$251,0))),NA())</f>
        <v>#N/A</v>
      </c>
      <c r="K161" s="25"/>
      <c r="W161" s="28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</row>
    <row r="162" spans="1:38" x14ac:dyDescent="0.25">
      <c r="A162" s="23">
        <f t="shared" si="14"/>
        <v>5</v>
      </c>
      <c r="B162" s="23">
        <f t="shared" si="15"/>
        <v>2005</v>
      </c>
      <c r="C162" s="23">
        <v>161</v>
      </c>
      <c r="D162" s="24">
        <v>38473</v>
      </c>
      <c r="E162" s="25">
        <f>IF(ISBLANK(table!I162),NA(),table!I162)</f>
        <v>9088.7000000000007</v>
      </c>
      <c r="F162" s="26" t="e">
        <f>IFERROR(IF(AND(ISERROR($E163),ISERROR(INDEX(RestempSAF!B$2:B$251,MATCH(RestempSA!$C162,RestempSAF!$A$2:$A$251,0)))),$E162,INDEX(RestempSAF!B$2:B$251,MATCH(RestempSA!$C162,RestempSAF!$A$2:$A$251,0))),NA())</f>
        <v>#N/A</v>
      </c>
      <c r="G162" s="25" t="e">
        <f>IFERROR(IF(AND(ISERROR($E163),ISERROR(INDEX(RestempSAF!C$2:C$251,MATCH(RestempSA!$C162,RestempSAF!$A$2:$A$251,0)))),$E162,INDEX(RestempSAF!C$2:C$251,MATCH(RestempSA!$C162,RestempSAF!$A$2:$A$251,0))),NA())</f>
        <v>#N/A</v>
      </c>
      <c r="H162" s="25" t="e">
        <f>IFERROR(IF(AND(ISERROR($E163),ISERROR(INDEX(RestempSAF!D$2:D$251,MATCH(RestempSA!$C162,RestempSAF!$A$2:$A$251,0)))),$E162,INDEX(RestempSAF!D$2:D$251,MATCH(RestempSA!$C162,RestempSAF!$A$2:$A$251,0))),NA())</f>
        <v>#N/A</v>
      </c>
      <c r="I162" s="25" t="e">
        <f>IFERROR(IF(AND(ISERROR($E163),ISERROR(INDEX(RestempSAF!E$2:E$251,MATCH(RestempSA!$C162,RestempSAF!$A$2:$A$251,0)))),$E162,INDEX(RestempSAF!E$2:E$251,MATCH(RestempSA!$C162,RestempSAF!$A$2:$A$251,0))),NA())</f>
        <v>#N/A</v>
      </c>
      <c r="J162" s="25" t="e">
        <f>IFERROR(IF(AND(ISERROR($E163),ISERROR(INDEX(RestempSAF!F$2:F$251,MATCH(RestempSA!$C162,RestempSAF!$A$2:$A$251,0)))),$E162,INDEX(RestempSAF!F$2:F$251,MATCH(RestempSA!$C162,RestempSAF!$A$2:$A$251,0))),NA())</f>
        <v>#N/A</v>
      </c>
      <c r="K162" s="25"/>
      <c r="W162" s="28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</row>
    <row r="163" spans="1:38" x14ac:dyDescent="0.25">
      <c r="A163" s="23">
        <f t="shared" si="14"/>
        <v>6</v>
      </c>
      <c r="B163" s="23">
        <f t="shared" si="15"/>
        <v>2005</v>
      </c>
      <c r="C163" s="23">
        <v>162</v>
      </c>
      <c r="D163" s="24">
        <v>38504</v>
      </c>
      <c r="E163" s="25">
        <f>IF(ISBLANK(table!I163),NA(),table!I163)</f>
        <v>9113</v>
      </c>
      <c r="F163" s="26" t="e">
        <f>IFERROR(IF(AND(ISERROR($E164),ISERROR(INDEX(RestempSAF!B$2:B$251,MATCH(RestempSA!$C163,RestempSAF!$A$2:$A$251,0)))),$E163,INDEX(RestempSAF!B$2:B$251,MATCH(RestempSA!$C163,RestempSAF!$A$2:$A$251,0))),NA())</f>
        <v>#N/A</v>
      </c>
      <c r="G163" s="25" t="e">
        <f>IFERROR(IF(AND(ISERROR($E164),ISERROR(INDEX(RestempSAF!C$2:C$251,MATCH(RestempSA!$C163,RestempSAF!$A$2:$A$251,0)))),$E163,INDEX(RestempSAF!C$2:C$251,MATCH(RestempSA!$C163,RestempSAF!$A$2:$A$251,0))),NA())</f>
        <v>#N/A</v>
      </c>
      <c r="H163" s="25" t="e">
        <f>IFERROR(IF(AND(ISERROR($E164),ISERROR(INDEX(RestempSAF!D$2:D$251,MATCH(RestempSA!$C163,RestempSAF!$A$2:$A$251,0)))),$E163,INDEX(RestempSAF!D$2:D$251,MATCH(RestempSA!$C163,RestempSAF!$A$2:$A$251,0))),NA())</f>
        <v>#N/A</v>
      </c>
      <c r="I163" s="25" t="e">
        <f>IFERROR(IF(AND(ISERROR($E164),ISERROR(INDEX(RestempSAF!E$2:E$251,MATCH(RestempSA!$C163,RestempSAF!$A$2:$A$251,0)))),$E163,INDEX(RestempSAF!E$2:E$251,MATCH(RestempSA!$C163,RestempSAF!$A$2:$A$251,0))),NA())</f>
        <v>#N/A</v>
      </c>
      <c r="J163" s="25" t="e">
        <f>IFERROR(IF(AND(ISERROR($E164),ISERROR(INDEX(RestempSAF!F$2:F$251,MATCH(RestempSA!$C163,RestempSAF!$A$2:$A$251,0)))),$E163,INDEX(RestempSAF!F$2:F$251,MATCH(RestempSA!$C163,RestempSAF!$A$2:$A$251,0))),NA())</f>
        <v>#N/A</v>
      </c>
      <c r="K163" s="25"/>
      <c r="W163" s="28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</row>
    <row r="164" spans="1:38" x14ac:dyDescent="0.25">
      <c r="A164" s="23">
        <f t="shared" si="14"/>
        <v>7</v>
      </c>
      <c r="B164" s="23">
        <f t="shared" si="15"/>
        <v>2005</v>
      </c>
      <c r="C164" s="23">
        <v>163</v>
      </c>
      <c r="D164" s="24">
        <v>38534</v>
      </c>
      <c r="E164" s="25">
        <f>IF(ISBLANK(table!I164),NA(),table!I164)</f>
        <v>9135.4</v>
      </c>
      <c r="F164" s="26" t="e">
        <f>IFERROR(IF(AND(ISERROR($E165),ISERROR(INDEX(RestempSAF!B$2:B$251,MATCH(RestempSA!$C164,RestempSAF!$A$2:$A$251,0)))),$E164,INDEX(RestempSAF!B$2:B$251,MATCH(RestempSA!$C164,RestempSAF!$A$2:$A$251,0))),NA())</f>
        <v>#N/A</v>
      </c>
      <c r="G164" s="25" t="e">
        <f>IFERROR(IF(AND(ISERROR($E165),ISERROR(INDEX(RestempSAF!C$2:C$251,MATCH(RestempSA!$C164,RestempSAF!$A$2:$A$251,0)))),$E164,INDEX(RestempSAF!C$2:C$251,MATCH(RestempSA!$C164,RestempSAF!$A$2:$A$251,0))),NA())</f>
        <v>#N/A</v>
      </c>
      <c r="H164" s="25" t="e">
        <f>IFERROR(IF(AND(ISERROR($E165),ISERROR(INDEX(RestempSAF!D$2:D$251,MATCH(RestempSA!$C164,RestempSAF!$A$2:$A$251,0)))),$E164,INDEX(RestempSAF!D$2:D$251,MATCH(RestempSA!$C164,RestempSAF!$A$2:$A$251,0))),NA())</f>
        <v>#N/A</v>
      </c>
      <c r="I164" s="25" t="e">
        <f>IFERROR(IF(AND(ISERROR($E165),ISERROR(INDEX(RestempSAF!E$2:E$251,MATCH(RestempSA!$C164,RestempSAF!$A$2:$A$251,0)))),$E164,INDEX(RestempSAF!E$2:E$251,MATCH(RestempSA!$C164,RestempSAF!$A$2:$A$251,0))),NA())</f>
        <v>#N/A</v>
      </c>
      <c r="J164" s="25" t="e">
        <f>IFERROR(IF(AND(ISERROR($E165),ISERROR(INDEX(RestempSAF!F$2:F$251,MATCH(RestempSA!$C164,RestempSAF!$A$2:$A$251,0)))),$E164,INDEX(RestempSAF!F$2:F$251,MATCH(RestempSA!$C164,RestempSAF!$A$2:$A$251,0))),NA())</f>
        <v>#N/A</v>
      </c>
      <c r="K164" s="25"/>
      <c r="W164" s="28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</row>
    <row r="165" spans="1:38" x14ac:dyDescent="0.25">
      <c r="A165" s="23">
        <f t="shared" si="14"/>
        <v>8</v>
      </c>
      <c r="B165" s="23">
        <f t="shared" si="15"/>
        <v>2005</v>
      </c>
      <c r="C165" s="23">
        <v>164</v>
      </c>
      <c r="D165" s="24">
        <v>38565</v>
      </c>
      <c r="E165" s="25">
        <f>IF(ISBLANK(table!I165),NA(),table!I165)</f>
        <v>9144.9</v>
      </c>
      <c r="F165" s="26" t="e">
        <f>IFERROR(IF(AND(ISERROR($E166),ISERROR(INDEX(RestempSAF!B$2:B$251,MATCH(RestempSA!$C165,RestempSAF!$A$2:$A$251,0)))),$E165,INDEX(RestempSAF!B$2:B$251,MATCH(RestempSA!$C165,RestempSAF!$A$2:$A$251,0))),NA())</f>
        <v>#N/A</v>
      </c>
      <c r="G165" s="25" t="e">
        <f>IFERROR(IF(AND(ISERROR($E166),ISERROR(INDEX(RestempSAF!C$2:C$251,MATCH(RestempSA!$C165,RestempSAF!$A$2:$A$251,0)))),$E165,INDEX(RestempSAF!C$2:C$251,MATCH(RestempSA!$C165,RestempSAF!$A$2:$A$251,0))),NA())</f>
        <v>#N/A</v>
      </c>
      <c r="H165" s="25" t="e">
        <f>IFERROR(IF(AND(ISERROR($E166),ISERROR(INDEX(RestempSAF!D$2:D$251,MATCH(RestempSA!$C165,RestempSAF!$A$2:$A$251,0)))),$E165,INDEX(RestempSAF!D$2:D$251,MATCH(RestempSA!$C165,RestempSAF!$A$2:$A$251,0))),NA())</f>
        <v>#N/A</v>
      </c>
      <c r="I165" s="25" t="e">
        <f>IFERROR(IF(AND(ISERROR($E166),ISERROR(INDEX(RestempSAF!E$2:E$251,MATCH(RestempSA!$C165,RestempSAF!$A$2:$A$251,0)))),$E165,INDEX(RestempSAF!E$2:E$251,MATCH(RestempSA!$C165,RestempSAF!$A$2:$A$251,0))),NA())</f>
        <v>#N/A</v>
      </c>
      <c r="J165" s="25" t="e">
        <f>IFERROR(IF(AND(ISERROR($E166),ISERROR(INDEX(RestempSAF!F$2:F$251,MATCH(RestempSA!$C165,RestempSAF!$A$2:$A$251,0)))),$E165,INDEX(RestempSAF!F$2:F$251,MATCH(RestempSA!$C165,RestempSAF!$A$2:$A$251,0))),NA())</f>
        <v>#N/A</v>
      </c>
      <c r="K165" s="25"/>
      <c r="W165" s="28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</row>
    <row r="166" spans="1:38" x14ac:dyDescent="0.25">
      <c r="A166" s="23">
        <f t="shared" si="14"/>
        <v>9</v>
      </c>
      <c r="B166" s="23">
        <f t="shared" si="15"/>
        <v>2005</v>
      </c>
      <c r="C166" s="23">
        <v>165</v>
      </c>
      <c r="D166" s="24">
        <v>38596</v>
      </c>
      <c r="E166" s="25">
        <f>IF(ISBLANK(table!I166),NA(),table!I166)</f>
        <v>9128.7999999999993</v>
      </c>
      <c r="F166" s="26" t="e">
        <f>IFERROR(IF(AND(ISERROR($E167),ISERROR(INDEX(RestempSAF!B$2:B$251,MATCH(RestempSA!$C166,RestempSAF!$A$2:$A$251,0)))),$E166,INDEX(RestempSAF!B$2:B$251,MATCH(RestempSA!$C166,RestempSAF!$A$2:$A$251,0))),NA())</f>
        <v>#N/A</v>
      </c>
      <c r="G166" s="25" t="e">
        <f>IFERROR(IF(AND(ISERROR($E167),ISERROR(INDEX(RestempSAF!C$2:C$251,MATCH(RestempSA!$C166,RestempSAF!$A$2:$A$251,0)))),$E166,INDEX(RestempSAF!C$2:C$251,MATCH(RestempSA!$C166,RestempSAF!$A$2:$A$251,0))),NA())</f>
        <v>#N/A</v>
      </c>
      <c r="H166" s="25" t="e">
        <f>IFERROR(IF(AND(ISERROR($E167),ISERROR(INDEX(RestempSAF!D$2:D$251,MATCH(RestempSA!$C166,RestempSAF!$A$2:$A$251,0)))),$E166,INDEX(RestempSAF!D$2:D$251,MATCH(RestempSA!$C166,RestempSAF!$A$2:$A$251,0))),NA())</f>
        <v>#N/A</v>
      </c>
      <c r="I166" s="25" t="e">
        <f>IFERROR(IF(AND(ISERROR($E167),ISERROR(INDEX(RestempSAF!E$2:E$251,MATCH(RestempSA!$C166,RestempSAF!$A$2:$A$251,0)))),$E166,INDEX(RestempSAF!E$2:E$251,MATCH(RestempSA!$C166,RestempSAF!$A$2:$A$251,0))),NA())</f>
        <v>#N/A</v>
      </c>
      <c r="J166" s="25" t="e">
        <f>IFERROR(IF(AND(ISERROR($E167),ISERROR(INDEX(RestempSAF!F$2:F$251,MATCH(RestempSA!$C166,RestempSAF!$A$2:$A$251,0)))),$E166,INDEX(RestempSAF!F$2:F$251,MATCH(RestempSA!$C166,RestempSAF!$A$2:$A$251,0))),NA())</f>
        <v>#N/A</v>
      </c>
      <c r="K166" s="25"/>
      <c r="W166" s="28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</row>
    <row r="167" spans="1:38" x14ac:dyDescent="0.25">
      <c r="A167" s="23">
        <f t="shared" si="14"/>
        <v>10</v>
      </c>
      <c r="B167" s="23">
        <f t="shared" si="15"/>
        <v>2005</v>
      </c>
      <c r="C167" s="23">
        <v>166</v>
      </c>
      <c r="D167" s="24">
        <v>38626</v>
      </c>
      <c r="E167" s="25">
        <f>IF(ISBLANK(table!I167),NA(),table!I167)</f>
        <v>9118.2999999999993</v>
      </c>
      <c r="F167" s="26" t="e">
        <f>IFERROR(IF(AND(ISERROR($E168),ISERROR(INDEX(RestempSAF!B$2:B$251,MATCH(RestempSA!$C167,RestempSAF!$A$2:$A$251,0)))),$E167,INDEX(RestempSAF!B$2:B$251,MATCH(RestempSA!$C167,RestempSAF!$A$2:$A$251,0))),NA())</f>
        <v>#N/A</v>
      </c>
      <c r="G167" s="25" t="e">
        <f>IFERROR(IF(AND(ISERROR($E168),ISERROR(INDEX(RestempSAF!C$2:C$251,MATCH(RestempSA!$C167,RestempSAF!$A$2:$A$251,0)))),$E167,INDEX(RestempSAF!C$2:C$251,MATCH(RestempSA!$C167,RestempSAF!$A$2:$A$251,0))),NA())</f>
        <v>#N/A</v>
      </c>
      <c r="H167" s="25" t="e">
        <f>IFERROR(IF(AND(ISERROR($E168),ISERROR(INDEX(RestempSAF!D$2:D$251,MATCH(RestempSA!$C167,RestempSAF!$A$2:$A$251,0)))),$E167,INDEX(RestempSAF!D$2:D$251,MATCH(RestempSA!$C167,RestempSAF!$A$2:$A$251,0))),NA())</f>
        <v>#N/A</v>
      </c>
      <c r="I167" s="25" t="e">
        <f>IFERROR(IF(AND(ISERROR($E168),ISERROR(INDEX(RestempSAF!E$2:E$251,MATCH(RestempSA!$C167,RestempSAF!$A$2:$A$251,0)))),$E167,INDEX(RestempSAF!E$2:E$251,MATCH(RestempSA!$C167,RestempSAF!$A$2:$A$251,0))),NA())</f>
        <v>#N/A</v>
      </c>
      <c r="J167" s="25" t="e">
        <f>IFERROR(IF(AND(ISERROR($E168),ISERROR(INDEX(RestempSAF!F$2:F$251,MATCH(RestempSA!$C167,RestempSAF!$A$2:$A$251,0)))),$E167,INDEX(RestempSAF!F$2:F$251,MATCH(RestempSA!$C167,RestempSAF!$A$2:$A$251,0))),NA())</f>
        <v>#N/A</v>
      </c>
      <c r="K167" s="25"/>
      <c r="W167" s="28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</row>
    <row r="168" spans="1:38" x14ac:dyDescent="0.25">
      <c r="A168" s="23">
        <f t="shared" si="14"/>
        <v>11</v>
      </c>
      <c r="B168" s="23">
        <f t="shared" si="15"/>
        <v>2005</v>
      </c>
      <c r="C168" s="23">
        <v>167</v>
      </c>
      <c r="D168" s="24">
        <v>38657</v>
      </c>
      <c r="E168" s="25">
        <f>IF(ISBLANK(table!I168),NA(),table!I168)</f>
        <v>9152.7999999999993</v>
      </c>
      <c r="F168" s="26" t="e">
        <f>IFERROR(IF(AND(ISERROR($E169),ISERROR(INDEX(RestempSAF!B$2:B$251,MATCH(RestempSA!$C168,RestempSAF!$A$2:$A$251,0)))),$E168,INDEX(RestempSAF!B$2:B$251,MATCH(RestempSA!$C168,RestempSAF!$A$2:$A$251,0))),NA())</f>
        <v>#N/A</v>
      </c>
      <c r="G168" s="25" t="e">
        <f>IFERROR(IF(AND(ISERROR($E169),ISERROR(INDEX(RestempSAF!C$2:C$251,MATCH(RestempSA!$C168,RestempSAF!$A$2:$A$251,0)))),$E168,INDEX(RestempSAF!C$2:C$251,MATCH(RestempSA!$C168,RestempSAF!$A$2:$A$251,0))),NA())</f>
        <v>#N/A</v>
      </c>
      <c r="H168" s="25" t="e">
        <f>IFERROR(IF(AND(ISERROR($E169),ISERROR(INDEX(RestempSAF!D$2:D$251,MATCH(RestempSA!$C168,RestempSAF!$A$2:$A$251,0)))),$E168,INDEX(RestempSAF!D$2:D$251,MATCH(RestempSA!$C168,RestempSAF!$A$2:$A$251,0))),NA())</f>
        <v>#N/A</v>
      </c>
      <c r="I168" s="25" t="e">
        <f>IFERROR(IF(AND(ISERROR($E169),ISERROR(INDEX(RestempSAF!E$2:E$251,MATCH(RestempSA!$C168,RestempSAF!$A$2:$A$251,0)))),$E168,INDEX(RestempSAF!E$2:E$251,MATCH(RestempSA!$C168,RestempSAF!$A$2:$A$251,0))),NA())</f>
        <v>#N/A</v>
      </c>
      <c r="J168" s="25" t="e">
        <f>IFERROR(IF(AND(ISERROR($E169),ISERROR(INDEX(RestempSAF!F$2:F$251,MATCH(RestempSA!$C168,RestempSAF!$A$2:$A$251,0)))),$E168,INDEX(RestempSAF!F$2:F$251,MATCH(RestempSA!$C168,RestempSAF!$A$2:$A$251,0))),NA())</f>
        <v>#N/A</v>
      </c>
      <c r="K168" s="25"/>
      <c r="W168" s="28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</row>
    <row r="169" spans="1:38" x14ac:dyDescent="0.25">
      <c r="A169" s="23">
        <f t="shared" si="14"/>
        <v>12</v>
      </c>
      <c r="B169" s="23">
        <f t="shared" si="15"/>
        <v>2005</v>
      </c>
      <c r="C169" s="23">
        <v>168</v>
      </c>
      <c r="D169" s="24">
        <v>38687</v>
      </c>
      <c r="E169" s="25">
        <f>IF(ISBLANK(table!I169),NA(),table!I169)</f>
        <v>9182.6</v>
      </c>
      <c r="F169" s="26" t="e">
        <f>IFERROR(IF(AND(ISERROR($E170),ISERROR(INDEX(RestempSAF!B$2:B$251,MATCH(RestempSA!$C169,RestempSAF!$A$2:$A$251,0)))),$E169,INDEX(RestempSAF!B$2:B$251,MATCH(RestempSA!$C169,RestempSAF!$A$2:$A$251,0))),NA())</f>
        <v>#N/A</v>
      </c>
      <c r="G169" s="25" t="e">
        <f>IFERROR(IF(AND(ISERROR($E170),ISERROR(INDEX(RestempSAF!C$2:C$251,MATCH(RestempSA!$C169,RestempSAF!$A$2:$A$251,0)))),$E169,INDEX(RestempSAF!C$2:C$251,MATCH(RestempSA!$C169,RestempSAF!$A$2:$A$251,0))),NA())</f>
        <v>#N/A</v>
      </c>
      <c r="H169" s="25" t="e">
        <f>IFERROR(IF(AND(ISERROR($E170),ISERROR(INDEX(RestempSAF!D$2:D$251,MATCH(RestempSA!$C169,RestempSAF!$A$2:$A$251,0)))),$E169,INDEX(RestempSAF!D$2:D$251,MATCH(RestempSA!$C169,RestempSAF!$A$2:$A$251,0))),NA())</f>
        <v>#N/A</v>
      </c>
      <c r="I169" s="25" t="e">
        <f>IFERROR(IF(AND(ISERROR($E170),ISERROR(INDEX(RestempSAF!E$2:E$251,MATCH(RestempSA!$C169,RestempSAF!$A$2:$A$251,0)))),$E169,INDEX(RestempSAF!E$2:E$251,MATCH(RestempSA!$C169,RestempSAF!$A$2:$A$251,0))),NA())</f>
        <v>#N/A</v>
      </c>
      <c r="J169" s="25" t="e">
        <f>IFERROR(IF(AND(ISERROR($E170),ISERROR(INDEX(RestempSAF!F$2:F$251,MATCH(RestempSA!$C169,RestempSAF!$A$2:$A$251,0)))),$E169,INDEX(RestempSAF!F$2:F$251,MATCH(RestempSA!$C169,RestempSAF!$A$2:$A$251,0))),NA())</f>
        <v>#N/A</v>
      </c>
      <c r="K169" s="25"/>
      <c r="W169" s="28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</row>
    <row r="170" spans="1:38" x14ac:dyDescent="0.25">
      <c r="A170" s="23">
        <f t="shared" si="14"/>
        <v>1</v>
      </c>
      <c r="B170" s="23">
        <f t="shared" si="15"/>
        <v>2006</v>
      </c>
      <c r="C170" s="23">
        <v>169</v>
      </c>
      <c r="D170" s="24">
        <v>38718</v>
      </c>
      <c r="E170" s="25">
        <f>IF(ISBLANK(table!I170),NA(),table!I170)</f>
        <v>9225.5</v>
      </c>
      <c r="F170" s="26" t="e">
        <f>IFERROR(IF(AND(ISERROR($E171),ISERROR(INDEX(RestempSAF!B$2:B$251,MATCH(RestempSA!$C170,RestempSAF!$A$2:$A$251,0)))),$E170,INDEX(RestempSAF!B$2:B$251,MATCH(RestempSA!$C170,RestempSAF!$A$2:$A$251,0))),NA())</f>
        <v>#N/A</v>
      </c>
      <c r="G170" s="25" t="e">
        <f>IFERROR(IF(AND(ISERROR($E171),ISERROR(INDEX(RestempSAF!C$2:C$251,MATCH(RestempSA!$C170,RestempSAF!$A$2:$A$251,0)))),$E170,INDEX(RestempSAF!C$2:C$251,MATCH(RestempSA!$C170,RestempSAF!$A$2:$A$251,0))),NA())</f>
        <v>#N/A</v>
      </c>
      <c r="H170" s="25" t="e">
        <f>IFERROR(IF(AND(ISERROR($E171),ISERROR(INDEX(RestempSAF!D$2:D$251,MATCH(RestempSA!$C170,RestempSAF!$A$2:$A$251,0)))),$E170,INDEX(RestempSAF!D$2:D$251,MATCH(RestempSA!$C170,RestempSAF!$A$2:$A$251,0))),NA())</f>
        <v>#N/A</v>
      </c>
      <c r="I170" s="25" t="e">
        <f>IFERROR(IF(AND(ISERROR($E171),ISERROR(INDEX(RestempSAF!E$2:E$251,MATCH(RestempSA!$C170,RestempSAF!$A$2:$A$251,0)))),$E170,INDEX(RestempSAF!E$2:E$251,MATCH(RestempSA!$C170,RestempSAF!$A$2:$A$251,0))),NA())</f>
        <v>#N/A</v>
      </c>
      <c r="J170" s="25" t="e">
        <f>IFERROR(IF(AND(ISERROR($E171),ISERROR(INDEX(RestempSAF!F$2:F$251,MATCH(RestempSA!$C170,RestempSAF!$A$2:$A$251,0)))),$E170,INDEX(RestempSAF!F$2:F$251,MATCH(RestempSA!$C170,RestempSAF!$A$2:$A$251,0))),NA())</f>
        <v>#N/A</v>
      </c>
      <c r="K170" s="25"/>
      <c r="W170" s="28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</row>
    <row r="171" spans="1:38" x14ac:dyDescent="0.25">
      <c r="A171" s="23">
        <f t="shared" si="14"/>
        <v>2</v>
      </c>
      <c r="B171" s="23">
        <f t="shared" si="15"/>
        <v>2006</v>
      </c>
      <c r="C171" s="23">
        <v>170</v>
      </c>
      <c r="D171" s="24">
        <v>38749</v>
      </c>
      <c r="E171" s="25">
        <f>IF(ISBLANK(table!I171),NA(),table!I171)</f>
        <v>9253.6</v>
      </c>
      <c r="F171" s="26" t="e">
        <f>IFERROR(IF(AND(ISERROR($E172),ISERROR(INDEX(RestempSAF!B$2:B$251,MATCH(RestempSA!$C171,RestempSAF!$A$2:$A$251,0)))),$E171,INDEX(RestempSAF!B$2:B$251,MATCH(RestempSA!$C171,RestempSAF!$A$2:$A$251,0))),NA())</f>
        <v>#N/A</v>
      </c>
      <c r="G171" s="25" t="e">
        <f>IFERROR(IF(AND(ISERROR($E172),ISERROR(INDEX(RestempSAF!C$2:C$251,MATCH(RestempSA!$C171,RestempSAF!$A$2:$A$251,0)))),$E171,INDEX(RestempSAF!C$2:C$251,MATCH(RestempSA!$C171,RestempSAF!$A$2:$A$251,0))),NA())</f>
        <v>#N/A</v>
      </c>
      <c r="H171" s="25" t="e">
        <f>IFERROR(IF(AND(ISERROR($E172),ISERROR(INDEX(RestempSAF!D$2:D$251,MATCH(RestempSA!$C171,RestempSAF!$A$2:$A$251,0)))),$E171,INDEX(RestempSAF!D$2:D$251,MATCH(RestempSA!$C171,RestempSAF!$A$2:$A$251,0))),NA())</f>
        <v>#N/A</v>
      </c>
      <c r="I171" s="25" t="e">
        <f>IFERROR(IF(AND(ISERROR($E172),ISERROR(INDEX(RestempSAF!E$2:E$251,MATCH(RestempSA!$C171,RestempSAF!$A$2:$A$251,0)))),$E171,INDEX(RestempSAF!E$2:E$251,MATCH(RestempSA!$C171,RestempSAF!$A$2:$A$251,0))),NA())</f>
        <v>#N/A</v>
      </c>
      <c r="J171" s="25" t="e">
        <f>IFERROR(IF(AND(ISERROR($E172),ISERROR(INDEX(RestempSAF!F$2:F$251,MATCH(RestempSA!$C171,RestempSAF!$A$2:$A$251,0)))),$E171,INDEX(RestempSAF!F$2:F$251,MATCH(RestempSA!$C171,RestempSAF!$A$2:$A$251,0))),NA())</f>
        <v>#N/A</v>
      </c>
      <c r="K171" s="25"/>
      <c r="W171" s="28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</row>
    <row r="172" spans="1:38" x14ac:dyDescent="0.25">
      <c r="A172" s="23">
        <f t="shared" si="14"/>
        <v>3</v>
      </c>
      <c r="B172" s="23">
        <f t="shared" si="15"/>
        <v>2006</v>
      </c>
      <c r="C172" s="23">
        <v>171</v>
      </c>
      <c r="D172" s="24">
        <v>38777</v>
      </c>
      <c r="E172" s="25">
        <f>IF(ISBLANK(table!I172),NA(),table!I172)</f>
        <v>9304.4</v>
      </c>
      <c r="F172" s="26" t="e">
        <f>IFERROR(IF(AND(ISERROR($E173),ISERROR(INDEX(RestempSAF!B$2:B$251,MATCH(RestempSA!$C172,RestempSAF!$A$2:$A$251,0)))),$E172,INDEX(RestempSAF!B$2:B$251,MATCH(RestempSA!$C172,RestempSAF!$A$2:$A$251,0))),NA())</f>
        <v>#N/A</v>
      </c>
      <c r="G172" s="25" t="e">
        <f>IFERROR(IF(AND(ISERROR($E173),ISERROR(INDEX(RestempSAF!C$2:C$251,MATCH(RestempSA!$C172,RestempSAF!$A$2:$A$251,0)))),$E172,INDEX(RestempSAF!C$2:C$251,MATCH(RestempSA!$C172,RestempSAF!$A$2:$A$251,0))),NA())</f>
        <v>#N/A</v>
      </c>
      <c r="H172" s="25" t="e">
        <f>IFERROR(IF(AND(ISERROR($E173),ISERROR(INDEX(RestempSAF!D$2:D$251,MATCH(RestempSA!$C172,RestempSAF!$A$2:$A$251,0)))),$E172,INDEX(RestempSAF!D$2:D$251,MATCH(RestempSA!$C172,RestempSAF!$A$2:$A$251,0))),NA())</f>
        <v>#N/A</v>
      </c>
      <c r="I172" s="25" t="e">
        <f>IFERROR(IF(AND(ISERROR($E173),ISERROR(INDEX(RestempSAF!E$2:E$251,MATCH(RestempSA!$C172,RestempSAF!$A$2:$A$251,0)))),$E172,INDEX(RestempSAF!E$2:E$251,MATCH(RestempSA!$C172,RestempSAF!$A$2:$A$251,0))),NA())</f>
        <v>#N/A</v>
      </c>
      <c r="J172" s="25" t="e">
        <f>IFERROR(IF(AND(ISERROR($E173),ISERROR(INDEX(RestempSAF!F$2:F$251,MATCH(RestempSA!$C172,RestempSAF!$A$2:$A$251,0)))),$E172,INDEX(RestempSAF!F$2:F$251,MATCH(RestempSA!$C172,RestempSAF!$A$2:$A$251,0))),NA())</f>
        <v>#N/A</v>
      </c>
      <c r="K172" s="25"/>
      <c r="W172" s="28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</row>
    <row r="173" spans="1:38" x14ac:dyDescent="0.25">
      <c r="A173" s="23">
        <f t="shared" si="14"/>
        <v>4</v>
      </c>
      <c r="B173" s="23">
        <f t="shared" si="15"/>
        <v>2006</v>
      </c>
      <c r="C173" s="23">
        <v>172</v>
      </c>
      <c r="D173" s="24">
        <v>38808</v>
      </c>
      <c r="E173" s="25">
        <f>IF(ISBLANK(table!I173),NA(),table!I173)</f>
        <v>9327.2999999999993</v>
      </c>
      <c r="F173" s="26" t="e">
        <f>IFERROR(IF(AND(ISERROR($E174),ISERROR(INDEX(RestempSAF!B$2:B$251,MATCH(RestempSA!$C173,RestempSAF!$A$2:$A$251,0)))),$E173,INDEX(RestempSAF!B$2:B$251,MATCH(RestempSA!$C173,RestempSAF!$A$2:$A$251,0))),NA())</f>
        <v>#N/A</v>
      </c>
      <c r="G173" s="25" t="e">
        <f>IFERROR(IF(AND(ISERROR($E174),ISERROR(INDEX(RestempSAF!C$2:C$251,MATCH(RestempSA!$C173,RestempSAF!$A$2:$A$251,0)))),$E173,INDEX(RestempSAF!C$2:C$251,MATCH(RestempSA!$C173,RestempSAF!$A$2:$A$251,0))),NA())</f>
        <v>#N/A</v>
      </c>
      <c r="H173" s="25" t="e">
        <f>IFERROR(IF(AND(ISERROR($E174),ISERROR(INDEX(RestempSAF!D$2:D$251,MATCH(RestempSA!$C173,RestempSAF!$A$2:$A$251,0)))),$E173,INDEX(RestempSAF!D$2:D$251,MATCH(RestempSA!$C173,RestempSAF!$A$2:$A$251,0))),NA())</f>
        <v>#N/A</v>
      </c>
      <c r="I173" s="25" t="e">
        <f>IFERROR(IF(AND(ISERROR($E174),ISERROR(INDEX(RestempSAF!E$2:E$251,MATCH(RestempSA!$C173,RestempSAF!$A$2:$A$251,0)))),$E173,INDEX(RestempSAF!E$2:E$251,MATCH(RestempSA!$C173,RestempSAF!$A$2:$A$251,0))),NA())</f>
        <v>#N/A</v>
      </c>
      <c r="J173" s="25" t="e">
        <f>IFERROR(IF(AND(ISERROR($E174),ISERROR(INDEX(RestempSAF!F$2:F$251,MATCH(RestempSA!$C173,RestempSAF!$A$2:$A$251,0)))),$E173,INDEX(RestempSAF!F$2:F$251,MATCH(RestempSA!$C173,RestempSAF!$A$2:$A$251,0))),NA())</f>
        <v>#N/A</v>
      </c>
      <c r="K173" s="25"/>
      <c r="W173" s="28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</row>
    <row r="174" spans="1:38" x14ac:dyDescent="0.25">
      <c r="A174" s="23">
        <f t="shared" si="14"/>
        <v>5</v>
      </c>
      <c r="B174" s="23">
        <f t="shared" si="15"/>
        <v>2006</v>
      </c>
      <c r="C174" s="23">
        <v>173</v>
      </c>
      <c r="D174" s="24">
        <v>38838</v>
      </c>
      <c r="E174" s="25">
        <f>IF(ISBLANK(table!I174),NA(),table!I174)</f>
        <v>9309.7999999999993</v>
      </c>
      <c r="F174" s="26" t="e">
        <f>IFERROR(IF(AND(ISERROR($E175),ISERROR(INDEX(RestempSAF!B$2:B$251,MATCH(RestempSA!$C174,RestempSAF!$A$2:$A$251,0)))),$E174,INDEX(RestempSAF!B$2:B$251,MATCH(RestempSA!$C174,RestempSAF!$A$2:$A$251,0))),NA())</f>
        <v>#N/A</v>
      </c>
      <c r="G174" s="25" t="e">
        <f>IFERROR(IF(AND(ISERROR($E175),ISERROR(INDEX(RestempSAF!C$2:C$251,MATCH(RestempSA!$C174,RestempSAF!$A$2:$A$251,0)))),$E174,INDEX(RestempSAF!C$2:C$251,MATCH(RestempSA!$C174,RestempSAF!$A$2:$A$251,0))),NA())</f>
        <v>#N/A</v>
      </c>
      <c r="H174" s="25" t="e">
        <f>IFERROR(IF(AND(ISERROR($E175),ISERROR(INDEX(RestempSAF!D$2:D$251,MATCH(RestempSA!$C174,RestempSAF!$A$2:$A$251,0)))),$E174,INDEX(RestempSAF!D$2:D$251,MATCH(RestempSA!$C174,RestempSAF!$A$2:$A$251,0))),NA())</f>
        <v>#N/A</v>
      </c>
      <c r="I174" s="25" t="e">
        <f>IFERROR(IF(AND(ISERROR($E175),ISERROR(INDEX(RestempSAF!E$2:E$251,MATCH(RestempSA!$C174,RestempSAF!$A$2:$A$251,0)))),$E174,INDEX(RestempSAF!E$2:E$251,MATCH(RestempSA!$C174,RestempSAF!$A$2:$A$251,0))),NA())</f>
        <v>#N/A</v>
      </c>
      <c r="J174" s="25" t="e">
        <f>IFERROR(IF(AND(ISERROR($E175),ISERROR(INDEX(RestempSAF!F$2:F$251,MATCH(RestempSA!$C174,RestempSAF!$A$2:$A$251,0)))),$E174,INDEX(RestempSAF!F$2:F$251,MATCH(RestempSA!$C174,RestempSAF!$A$2:$A$251,0))),NA())</f>
        <v>#N/A</v>
      </c>
      <c r="K174" s="25"/>
      <c r="W174" s="28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</row>
    <row r="175" spans="1:38" x14ac:dyDescent="0.25">
      <c r="A175" s="23">
        <f t="shared" si="14"/>
        <v>6</v>
      </c>
      <c r="B175" s="23">
        <f t="shared" si="15"/>
        <v>2006</v>
      </c>
      <c r="C175" s="23">
        <v>174</v>
      </c>
      <c r="D175" s="24">
        <v>38869</v>
      </c>
      <c r="E175" s="25">
        <f>IF(ISBLANK(table!I175),NA(),table!I175)</f>
        <v>9317.6</v>
      </c>
      <c r="F175" s="26" t="e">
        <f>IFERROR(IF(AND(ISERROR($E176),ISERROR(INDEX(RestempSAF!B$2:B$251,MATCH(RestempSA!$C175,RestempSAF!$A$2:$A$251,0)))),$E175,INDEX(RestempSAF!B$2:B$251,MATCH(RestempSA!$C175,RestempSAF!$A$2:$A$251,0))),NA())</f>
        <v>#N/A</v>
      </c>
      <c r="G175" s="25" t="e">
        <f>IFERROR(IF(AND(ISERROR($E176),ISERROR(INDEX(RestempSAF!C$2:C$251,MATCH(RestempSA!$C175,RestempSAF!$A$2:$A$251,0)))),$E175,INDEX(RestempSAF!C$2:C$251,MATCH(RestempSA!$C175,RestempSAF!$A$2:$A$251,0))),NA())</f>
        <v>#N/A</v>
      </c>
      <c r="H175" s="25" t="e">
        <f>IFERROR(IF(AND(ISERROR($E176),ISERROR(INDEX(RestempSAF!D$2:D$251,MATCH(RestempSA!$C175,RestempSAF!$A$2:$A$251,0)))),$E175,INDEX(RestempSAF!D$2:D$251,MATCH(RestempSA!$C175,RestempSAF!$A$2:$A$251,0))),NA())</f>
        <v>#N/A</v>
      </c>
      <c r="I175" s="25" t="e">
        <f>IFERROR(IF(AND(ISERROR($E176),ISERROR(INDEX(RestempSAF!E$2:E$251,MATCH(RestempSA!$C175,RestempSAF!$A$2:$A$251,0)))),$E175,INDEX(RestempSAF!E$2:E$251,MATCH(RestempSA!$C175,RestempSAF!$A$2:$A$251,0))),NA())</f>
        <v>#N/A</v>
      </c>
      <c r="J175" s="25" t="e">
        <f>IFERROR(IF(AND(ISERROR($E176),ISERROR(INDEX(RestempSAF!F$2:F$251,MATCH(RestempSA!$C175,RestempSAF!$A$2:$A$251,0)))),$E175,INDEX(RestempSAF!F$2:F$251,MATCH(RestempSA!$C175,RestempSAF!$A$2:$A$251,0))),NA())</f>
        <v>#N/A</v>
      </c>
      <c r="K175" s="25"/>
      <c r="W175" s="28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</row>
    <row r="176" spans="1:38" x14ac:dyDescent="0.25">
      <c r="A176" s="23">
        <f t="shared" si="14"/>
        <v>7</v>
      </c>
      <c r="B176" s="23">
        <f t="shared" si="15"/>
        <v>2006</v>
      </c>
      <c r="C176" s="23">
        <v>175</v>
      </c>
      <c r="D176" s="24">
        <v>38899</v>
      </c>
      <c r="E176" s="25">
        <f>IF(ISBLANK(table!I176),NA(),table!I176)</f>
        <v>9355.7999999999993</v>
      </c>
      <c r="F176" s="26" t="e">
        <f>IFERROR(IF(AND(ISERROR($E177),ISERROR(INDEX(RestempSAF!B$2:B$251,MATCH(RestempSA!$C176,RestempSAF!$A$2:$A$251,0)))),$E176,INDEX(RestempSAF!B$2:B$251,MATCH(RestempSA!$C176,RestempSAF!$A$2:$A$251,0))),NA())</f>
        <v>#N/A</v>
      </c>
      <c r="G176" s="25" t="e">
        <f>IFERROR(IF(AND(ISERROR($E177),ISERROR(INDEX(RestempSAF!C$2:C$251,MATCH(RestempSA!$C176,RestempSAF!$A$2:$A$251,0)))),$E176,INDEX(RestempSAF!C$2:C$251,MATCH(RestempSA!$C176,RestempSAF!$A$2:$A$251,0))),NA())</f>
        <v>#N/A</v>
      </c>
      <c r="H176" s="25" t="e">
        <f>IFERROR(IF(AND(ISERROR($E177),ISERROR(INDEX(RestempSAF!D$2:D$251,MATCH(RestempSA!$C176,RestempSAF!$A$2:$A$251,0)))),$E176,INDEX(RestempSAF!D$2:D$251,MATCH(RestempSA!$C176,RestempSAF!$A$2:$A$251,0))),NA())</f>
        <v>#N/A</v>
      </c>
      <c r="I176" s="25" t="e">
        <f>IFERROR(IF(AND(ISERROR($E177),ISERROR(INDEX(RestempSAF!E$2:E$251,MATCH(RestempSA!$C176,RestempSAF!$A$2:$A$251,0)))),$E176,INDEX(RestempSAF!E$2:E$251,MATCH(RestempSA!$C176,RestempSAF!$A$2:$A$251,0))),NA())</f>
        <v>#N/A</v>
      </c>
      <c r="J176" s="25" t="e">
        <f>IFERROR(IF(AND(ISERROR($E177),ISERROR(INDEX(RestempSAF!F$2:F$251,MATCH(RestempSA!$C176,RestempSAF!$A$2:$A$251,0)))),$E176,INDEX(RestempSAF!F$2:F$251,MATCH(RestempSA!$C176,RestempSAF!$A$2:$A$251,0))),NA())</f>
        <v>#N/A</v>
      </c>
      <c r="K176" s="25"/>
      <c r="W176" s="28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</row>
    <row r="177" spans="1:38" x14ac:dyDescent="0.25">
      <c r="A177" s="23">
        <f t="shared" si="14"/>
        <v>8</v>
      </c>
      <c r="B177" s="23">
        <f t="shared" si="15"/>
        <v>2006</v>
      </c>
      <c r="C177" s="23">
        <v>176</v>
      </c>
      <c r="D177" s="24">
        <v>38930</v>
      </c>
      <c r="E177" s="25">
        <f>IF(ISBLANK(table!I177),NA(),table!I177)</f>
        <v>9374</v>
      </c>
      <c r="F177" s="26" t="e">
        <f>IFERROR(IF(AND(ISERROR($E178),ISERROR(INDEX(RestempSAF!B$2:B$251,MATCH(RestempSA!$C177,RestempSAF!$A$2:$A$251,0)))),$E177,INDEX(RestempSAF!B$2:B$251,MATCH(RestempSA!$C177,RestempSAF!$A$2:$A$251,0))),NA())</f>
        <v>#N/A</v>
      </c>
      <c r="G177" s="25" t="e">
        <f>IFERROR(IF(AND(ISERROR($E178),ISERROR(INDEX(RestempSAF!C$2:C$251,MATCH(RestempSA!$C177,RestempSAF!$A$2:$A$251,0)))),$E177,INDEX(RestempSAF!C$2:C$251,MATCH(RestempSA!$C177,RestempSAF!$A$2:$A$251,0))),NA())</f>
        <v>#N/A</v>
      </c>
      <c r="H177" s="25" t="e">
        <f>IFERROR(IF(AND(ISERROR($E178),ISERROR(INDEX(RestempSAF!D$2:D$251,MATCH(RestempSA!$C177,RestempSAF!$A$2:$A$251,0)))),$E177,INDEX(RestempSAF!D$2:D$251,MATCH(RestempSA!$C177,RestempSAF!$A$2:$A$251,0))),NA())</f>
        <v>#N/A</v>
      </c>
      <c r="I177" s="25" t="e">
        <f>IFERROR(IF(AND(ISERROR($E178),ISERROR(INDEX(RestempSAF!E$2:E$251,MATCH(RestempSA!$C177,RestempSAF!$A$2:$A$251,0)))),$E177,INDEX(RestempSAF!E$2:E$251,MATCH(RestempSA!$C177,RestempSAF!$A$2:$A$251,0))),NA())</f>
        <v>#N/A</v>
      </c>
      <c r="J177" s="25" t="e">
        <f>IFERROR(IF(AND(ISERROR($E178),ISERROR(INDEX(RestempSAF!F$2:F$251,MATCH(RestempSA!$C177,RestempSAF!$A$2:$A$251,0)))),$E177,INDEX(RestempSAF!F$2:F$251,MATCH(RestempSA!$C177,RestempSAF!$A$2:$A$251,0))),NA())</f>
        <v>#N/A</v>
      </c>
      <c r="K177" s="25"/>
      <c r="W177" s="28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</row>
    <row r="178" spans="1:38" x14ac:dyDescent="0.25">
      <c r="A178" s="23">
        <f t="shared" si="14"/>
        <v>9</v>
      </c>
      <c r="B178" s="23">
        <f t="shared" si="15"/>
        <v>2006</v>
      </c>
      <c r="C178" s="23">
        <v>177</v>
      </c>
      <c r="D178" s="24">
        <v>38961</v>
      </c>
      <c r="E178" s="25">
        <f>IF(ISBLANK(table!I178),NA(),table!I178)</f>
        <v>9371.5</v>
      </c>
      <c r="F178" s="26" t="e">
        <f>IFERROR(IF(AND(ISERROR($E179),ISERROR(INDEX(RestempSAF!B$2:B$251,MATCH(RestempSA!$C178,RestempSAF!$A$2:$A$251,0)))),$E178,INDEX(RestempSAF!B$2:B$251,MATCH(RestempSA!$C178,RestempSAF!$A$2:$A$251,0))),NA())</f>
        <v>#N/A</v>
      </c>
      <c r="G178" s="25" t="e">
        <f>IFERROR(IF(AND(ISERROR($E179),ISERROR(INDEX(RestempSAF!C$2:C$251,MATCH(RestempSA!$C178,RestempSAF!$A$2:$A$251,0)))),$E178,INDEX(RestempSAF!C$2:C$251,MATCH(RestempSA!$C178,RestempSAF!$A$2:$A$251,0))),NA())</f>
        <v>#N/A</v>
      </c>
      <c r="H178" s="25" t="e">
        <f>IFERROR(IF(AND(ISERROR($E179),ISERROR(INDEX(RestempSAF!D$2:D$251,MATCH(RestempSA!$C178,RestempSAF!$A$2:$A$251,0)))),$E178,INDEX(RestempSAF!D$2:D$251,MATCH(RestempSA!$C178,RestempSAF!$A$2:$A$251,0))),NA())</f>
        <v>#N/A</v>
      </c>
      <c r="I178" s="25" t="e">
        <f>IFERROR(IF(AND(ISERROR($E179),ISERROR(INDEX(RestempSAF!E$2:E$251,MATCH(RestempSA!$C178,RestempSAF!$A$2:$A$251,0)))),$E178,INDEX(RestempSAF!E$2:E$251,MATCH(RestempSA!$C178,RestempSAF!$A$2:$A$251,0))),NA())</f>
        <v>#N/A</v>
      </c>
      <c r="J178" s="25" t="e">
        <f>IFERROR(IF(AND(ISERROR($E179),ISERROR(INDEX(RestempSAF!F$2:F$251,MATCH(RestempSA!$C178,RestempSAF!$A$2:$A$251,0)))),$E178,INDEX(RestempSAF!F$2:F$251,MATCH(RestempSA!$C178,RestempSAF!$A$2:$A$251,0))),NA())</f>
        <v>#N/A</v>
      </c>
      <c r="K178" s="25"/>
      <c r="W178" s="28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</row>
    <row r="179" spans="1:38" x14ac:dyDescent="0.25">
      <c r="A179" s="23">
        <f t="shared" si="14"/>
        <v>10</v>
      </c>
      <c r="B179" s="23">
        <f t="shared" si="15"/>
        <v>2006</v>
      </c>
      <c r="C179" s="23">
        <v>178</v>
      </c>
      <c r="D179" s="24">
        <v>38991</v>
      </c>
      <c r="E179" s="25">
        <f>IF(ISBLANK(table!I179),NA(),table!I179)</f>
        <v>9399.7000000000007</v>
      </c>
      <c r="F179" s="26" t="e">
        <f>IFERROR(IF(AND(ISERROR($E180),ISERROR(INDEX(RestempSAF!B$2:B$251,MATCH(RestempSA!$C179,RestempSAF!$A$2:$A$251,0)))),$E179,INDEX(RestempSAF!B$2:B$251,MATCH(RestempSA!$C179,RestempSAF!$A$2:$A$251,0))),NA())</f>
        <v>#N/A</v>
      </c>
      <c r="G179" s="25" t="e">
        <f>IFERROR(IF(AND(ISERROR($E180),ISERROR(INDEX(RestempSAF!C$2:C$251,MATCH(RestempSA!$C179,RestempSAF!$A$2:$A$251,0)))),$E179,INDEX(RestempSAF!C$2:C$251,MATCH(RestempSA!$C179,RestempSAF!$A$2:$A$251,0))),NA())</f>
        <v>#N/A</v>
      </c>
      <c r="H179" s="25" t="e">
        <f>IFERROR(IF(AND(ISERROR($E180),ISERROR(INDEX(RestempSAF!D$2:D$251,MATCH(RestempSA!$C179,RestempSAF!$A$2:$A$251,0)))),$E179,INDEX(RestempSAF!D$2:D$251,MATCH(RestempSA!$C179,RestempSAF!$A$2:$A$251,0))),NA())</f>
        <v>#N/A</v>
      </c>
      <c r="I179" s="25" t="e">
        <f>IFERROR(IF(AND(ISERROR($E180),ISERROR(INDEX(RestempSAF!E$2:E$251,MATCH(RestempSA!$C179,RestempSAF!$A$2:$A$251,0)))),$E179,INDEX(RestempSAF!E$2:E$251,MATCH(RestempSA!$C179,RestempSAF!$A$2:$A$251,0))),NA())</f>
        <v>#N/A</v>
      </c>
      <c r="J179" s="25" t="e">
        <f>IFERROR(IF(AND(ISERROR($E180),ISERROR(INDEX(RestempSAF!F$2:F$251,MATCH(RestempSA!$C179,RestempSAF!$A$2:$A$251,0)))),$E179,INDEX(RestempSAF!F$2:F$251,MATCH(RestempSA!$C179,RestempSAF!$A$2:$A$251,0))),NA())</f>
        <v>#N/A</v>
      </c>
      <c r="K179" s="25"/>
      <c r="W179" s="28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</row>
    <row r="180" spans="1:38" x14ac:dyDescent="0.25">
      <c r="A180" s="23">
        <f t="shared" si="14"/>
        <v>11</v>
      </c>
      <c r="B180" s="23">
        <f t="shared" si="15"/>
        <v>2006</v>
      </c>
      <c r="C180" s="23">
        <v>179</v>
      </c>
      <c r="D180" s="24">
        <v>39022</v>
      </c>
      <c r="E180" s="25">
        <f>IF(ISBLANK(table!I180),NA(),table!I180)</f>
        <v>9451.7999999999993</v>
      </c>
      <c r="F180" s="26" t="e">
        <f>IFERROR(IF(AND(ISERROR($E181),ISERROR(INDEX(RestempSAF!B$2:B$251,MATCH(RestempSA!$C180,RestempSAF!$A$2:$A$251,0)))),$E180,INDEX(RestempSAF!B$2:B$251,MATCH(RestempSA!$C180,RestempSAF!$A$2:$A$251,0))),NA())</f>
        <v>#N/A</v>
      </c>
      <c r="G180" s="25" t="e">
        <f>IFERROR(IF(AND(ISERROR($E181),ISERROR(INDEX(RestempSAF!C$2:C$251,MATCH(RestempSA!$C180,RestempSAF!$A$2:$A$251,0)))),$E180,INDEX(RestempSAF!C$2:C$251,MATCH(RestempSA!$C180,RestempSAF!$A$2:$A$251,0))),NA())</f>
        <v>#N/A</v>
      </c>
      <c r="H180" s="25" t="e">
        <f>IFERROR(IF(AND(ISERROR($E181),ISERROR(INDEX(RestempSAF!D$2:D$251,MATCH(RestempSA!$C180,RestempSAF!$A$2:$A$251,0)))),$E180,INDEX(RestempSAF!D$2:D$251,MATCH(RestempSA!$C180,RestempSAF!$A$2:$A$251,0))),NA())</f>
        <v>#N/A</v>
      </c>
      <c r="I180" s="25" t="e">
        <f>IFERROR(IF(AND(ISERROR($E181),ISERROR(INDEX(RestempSAF!E$2:E$251,MATCH(RestempSA!$C180,RestempSAF!$A$2:$A$251,0)))),$E180,INDEX(RestempSAF!E$2:E$251,MATCH(RestempSA!$C180,RestempSAF!$A$2:$A$251,0))),NA())</f>
        <v>#N/A</v>
      </c>
      <c r="J180" s="25" t="e">
        <f>IFERROR(IF(AND(ISERROR($E181),ISERROR(INDEX(RestempSAF!F$2:F$251,MATCH(RestempSA!$C180,RestempSAF!$A$2:$A$251,0)))),$E180,INDEX(RestempSAF!F$2:F$251,MATCH(RestempSA!$C180,RestempSAF!$A$2:$A$251,0))),NA())</f>
        <v>#N/A</v>
      </c>
      <c r="K180" s="25"/>
      <c r="W180" s="28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</row>
    <row r="181" spans="1:38" x14ac:dyDescent="0.25">
      <c r="A181" s="23">
        <f t="shared" si="14"/>
        <v>12</v>
      </c>
      <c r="B181" s="23">
        <f t="shared" si="15"/>
        <v>2006</v>
      </c>
      <c r="C181" s="23">
        <v>180</v>
      </c>
      <c r="D181" s="24">
        <v>39052</v>
      </c>
      <c r="E181" s="25">
        <f>IF(ISBLANK(table!I181),NA(),table!I181)</f>
        <v>9478.1</v>
      </c>
      <c r="F181" s="26" t="e">
        <f>IFERROR(IF(AND(ISERROR($E182),ISERROR(INDEX(RestempSAF!B$2:B$251,MATCH(RestempSA!$C181,RestempSAF!$A$2:$A$251,0)))),$E181,INDEX(RestempSAF!B$2:B$251,MATCH(RestempSA!$C181,RestempSAF!$A$2:$A$251,0))),NA())</f>
        <v>#N/A</v>
      </c>
      <c r="G181" s="25" t="e">
        <f>IFERROR(IF(AND(ISERROR($E182),ISERROR(INDEX(RestempSAF!C$2:C$251,MATCH(RestempSA!$C181,RestempSAF!$A$2:$A$251,0)))),$E181,INDEX(RestempSAF!C$2:C$251,MATCH(RestempSA!$C181,RestempSAF!$A$2:$A$251,0))),NA())</f>
        <v>#N/A</v>
      </c>
      <c r="H181" s="25" t="e">
        <f>IFERROR(IF(AND(ISERROR($E182),ISERROR(INDEX(RestempSAF!D$2:D$251,MATCH(RestempSA!$C181,RestempSAF!$A$2:$A$251,0)))),$E181,INDEX(RestempSAF!D$2:D$251,MATCH(RestempSA!$C181,RestempSAF!$A$2:$A$251,0))),NA())</f>
        <v>#N/A</v>
      </c>
      <c r="I181" s="25" t="e">
        <f>IFERROR(IF(AND(ISERROR($E182),ISERROR(INDEX(RestempSAF!E$2:E$251,MATCH(RestempSA!$C181,RestempSAF!$A$2:$A$251,0)))),$E181,INDEX(RestempSAF!E$2:E$251,MATCH(RestempSA!$C181,RestempSAF!$A$2:$A$251,0))),NA())</f>
        <v>#N/A</v>
      </c>
      <c r="J181" s="25" t="e">
        <f>IFERROR(IF(AND(ISERROR($E182),ISERROR(INDEX(RestempSAF!F$2:F$251,MATCH(RestempSA!$C181,RestempSAF!$A$2:$A$251,0)))),$E181,INDEX(RestempSAF!F$2:F$251,MATCH(RestempSA!$C181,RestempSAF!$A$2:$A$251,0))),NA())</f>
        <v>#N/A</v>
      </c>
      <c r="K181" s="25"/>
      <c r="W181" s="28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</row>
    <row r="182" spans="1:38" x14ac:dyDescent="0.25">
      <c r="A182" s="23">
        <f t="shared" si="14"/>
        <v>1</v>
      </c>
      <c r="B182" s="23">
        <f t="shared" si="15"/>
        <v>2007</v>
      </c>
      <c r="C182" s="23">
        <v>181</v>
      </c>
      <c r="D182" s="24">
        <v>39083</v>
      </c>
      <c r="E182" s="25">
        <f>IF(ISBLANK(table!I182),NA(),table!I182)</f>
        <v>9517.2999999999993</v>
      </c>
      <c r="F182" s="26" t="e">
        <f>IFERROR(IF(AND(ISERROR($E183),ISERROR(INDEX(RestempSAF!B$2:B$251,MATCH(RestempSA!$C182,RestempSAF!$A$2:$A$251,0)))),$E182,INDEX(RestempSAF!B$2:B$251,MATCH(RestempSA!$C182,RestempSAF!$A$2:$A$251,0))),NA())</f>
        <v>#N/A</v>
      </c>
      <c r="G182" s="25" t="e">
        <f>IFERROR(IF(AND(ISERROR($E183),ISERROR(INDEX(RestempSAF!C$2:C$251,MATCH(RestempSA!$C182,RestempSAF!$A$2:$A$251,0)))),$E182,INDEX(RestempSAF!C$2:C$251,MATCH(RestempSA!$C182,RestempSAF!$A$2:$A$251,0))),NA())</f>
        <v>#N/A</v>
      </c>
      <c r="H182" s="25" t="e">
        <f>IFERROR(IF(AND(ISERROR($E183),ISERROR(INDEX(RestempSAF!D$2:D$251,MATCH(RestempSA!$C182,RestempSAF!$A$2:$A$251,0)))),$E182,INDEX(RestempSAF!D$2:D$251,MATCH(RestempSA!$C182,RestempSAF!$A$2:$A$251,0))),NA())</f>
        <v>#N/A</v>
      </c>
      <c r="I182" s="25" t="e">
        <f>IFERROR(IF(AND(ISERROR($E183),ISERROR(INDEX(RestempSAF!E$2:E$251,MATCH(RestempSA!$C182,RestempSAF!$A$2:$A$251,0)))),$E182,INDEX(RestempSAF!E$2:E$251,MATCH(RestempSA!$C182,RestempSAF!$A$2:$A$251,0))),NA())</f>
        <v>#N/A</v>
      </c>
      <c r="J182" s="25" t="e">
        <f>IFERROR(IF(AND(ISERROR($E183),ISERROR(INDEX(RestempSAF!F$2:F$251,MATCH(RestempSA!$C182,RestempSAF!$A$2:$A$251,0)))),$E182,INDEX(RestempSAF!F$2:F$251,MATCH(RestempSA!$C182,RestempSAF!$A$2:$A$251,0))),NA())</f>
        <v>#N/A</v>
      </c>
      <c r="K182" s="25"/>
      <c r="W182" s="28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</row>
    <row r="183" spans="1:38" x14ac:dyDescent="0.25">
      <c r="A183" s="23">
        <f t="shared" si="14"/>
        <v>2</v>
      </c>
      <c r="B183" s="23">
        <f t="shared" si="15"/>
        <v>2007</v>
      </c>
      <c r="C183" s="23">
        <v>182</v>
      </c>
      <c r="D183" s="24">
        <v>39114</v>
      </c>
      <c r="E183" s="25">
        <f>IF(ISBLANK(table!I183),NA(),table!I183)</f>
        <v>9532.6</v>
      </c>
      <c r="F183" s="26" t="e">
        <f>IFERROR(IF(AND(ISERROR($E184),ISERROR(INDEX(RestempSAF!B$2:B$251,MATCH(RestempSA!$C183,RestempSAF!$A$2:$A$251,0)))),$E183,INDEX(RestempSAF!B$2:B$251,MATCH(RestempSA!$C183,RestempSAF!$A$2:$A$251,0))),NA())</f>
        <v>#N/A</v>
      </c>
      <c r="G183" s="25" t="e">
        <f>IFERROR(IF(AND(ISERROR($E184),ISERROR(INDEX(RestempSAF!C$2:C$251,MATCH(RestempSA!$C183,RestempSAF!$A$2:$A$251,0)))),$E183,INDEX(RestempSAF!C$2:C$251,MATCH(RestempSA!$C183,RestempSAF!$A$2:$A$251,0))),NA())</f>
        <v>#N/A</v>
      </c>
      <c r="H183" s="25" t="e">
        <f>IFERROR(IF(AND(ISERROR($E184),ISERROR(INDEX(RestempSAF!D$2:D$251,MATCH(RestempSA!$C183,RestempSAF!$A$2:$A$251,0)))),$E183,INDEX(RestempSAF!D$2:D$251,MATCH(RestempSA!$C183,RestempSAF!$A$2:$A$251,0))),NA())</f>
        <v>#N/A</v>
      </c>
      <c r="I183" s="25" t="e">
        <f>IFERROR(IF(AND(ISERROR($E184),ISERROR(INDEX(RestempSAF!E$2:E$251,MATCH(RestempSA!$C183,RestempSAF!$A$2:$A$251,0)))),$E183,INDEX(RestempSAF!E$2:E$251,MATCH(RestempSA!$C183,RestempSAF!$A$2:$A$251,0))),NA())</f>
        <v>#N/A</v>
      </c>
      <c r="J183" s="25" t="e">
        <f>IFERROR(IF(AND(ISERROR($E184),ISERROR(INDEX(RestempSAF!F$2:F$251,MATCH(RestempSA!$C183,RestempSAF!$A$2:$A$251,0)))),$E183,INDEX(RestempSAF!F$2:F$251,MATCH(RestempSA!$C183,RestempSAF!$A$2:$A$251,0))),NA())</f>
        <v>#N/A</v>
      </c>
      <c r="K183" s="25"/>
      <c r="W183" s="28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</row>
    <row r="184" spans="1:38" x14ac:dyDescent="0.25">
      <c r="A184" s="23">
        <f t="shared" si="14"/>
        <v>3</v>
      </c>
      <c r="B184" s="23">
        <f t="shared" si="15"/>
        <v>2007</v>
      </c>
      <c r="C184" s="23">
        <v>183</v>
      </c>
      <c r="D184" s="24">
        <v>39142</v>
      </c>
      <c r="E184" s="25">
        <f>IF(ISBLANK(table!I184),NA(),table!I184)</f>
        <v>9535.6</v>
      </c>
      <c r="F184" s="26" t="e">
        <f>IFERROR(IF(AND(ISERROR($E185),ISERROR(INDEX(RestempSAF!B$2:B$251,MATCH(RestempSA!$C184,RestempSAF!$A$2:$A$251,0)))),$E184,INDEX(RestempSAF!B$2:B$251,MATCH(RestempSA!$C184,RestempSAF!$A$2:$A$251,0))),NA())</f>
        <v>#N/A</v>
      </c>
      <c r="G184" s="25" t="e">
        <f>IFERROR(IF(AND(ISERROR($E185),ISERROR(INDEX(RestempSAF!C$2:C$251,MATCH(RestempSA!$C184,RestempSAF!$A$2:$A$251,0)))),$E184,INDEX(RestempSAF!C$2:C$251,MATCH(RestempSA!$C184,RestempSAF!$A$2:$A$251,0))),NA())</f>
        <v>#N/A</v>
      </c>
      <c r="H184" s="25" t="e">
        <f>IFERROR(IF(AND(ISERROR($E185),ISERROR(INDEX(RestempSAF!D$2:D$251,MATCH(RestempSA!$C184,RestempSAF!$A$2:$A$251,0)))),$E184,INDEX(RestempSAF!D$2:D$251,MATCH(RestempSA!$C184,RestempSAF!$A$2:$A$251,0))),NA())</f>
        <v>#N/A</v>
      </c>
      <c r="I184" s="25" t="e">
        <f>IFERROR(IF(AND(ISERROR($E185),ISERROR(INDEX(RestempSAF!E$2:E$251,MATCH(RestempSA!$C184,RestempSAF!$A$2:$A$251,0)))),$E184,INDEX(RestempSAF!E$2:E$251,MATCH(RestempSA!$C184,RestempSAF!$A$2:$A$251,0))),NA())</f>
        <v>#N/A</v>
      </c>
      <c r="J184" s="25" t="e">
        <f>IFERROR(IF(AND(ISERROR($E185),ISERROR(INDEX(RestempSAF!F$2:F$251,MATCH(RestempSA!$C184,RestempSAF!$A$2:$A$251,0)))),$E184,INDEX(RestempSAF!F$2:F$251,MATCH(RestempSA!$C184,RestempSAF!$A$2:$A$251,0))),NA())</f>
        <v>#N/A</v>
      </c>
      <c r="K184" s="25"/>
      <c r="W184" s="28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</row>
    <row r="185" spans="1:38" x14ac:dyDescent="0.25">
      <c r="A185" s="23">
        <f t="shared" si="14"/>
        <v>4</v>
      </c>
      <c r="B185" s="23">
        <f t="shared" si="15"/>
        <v>2007</v>
      </c>
      <c r="C185" s="23">
        <v>184</v>
      </c>
      <c r="D185" s="24">
        <v>39173</v>
      </c>
      <c r="E185" s="25">
        <f>IF(ISBLANK(table!I185),NA(),table!I185)</f>
        <v>9552</v>
      </c>
      <c r="F185" s="26" t="e">
        <f>IFERROR(IF(AND(ISERROR($E186),ISERROR(INDEX(RestempSAF!B$2:B$251,MATCH(RestempSA!$C185,RestempSAF!$A$2:$A$251,0)))),$E185,INDEX(RestempSAF!B$2:B$251,MATCH(RestempSA!$C185,RestempSAF!$A$2:$A$251,0))),NA())</f>
        <v>#N/A</v>
      </c>
      <c r="G185" s="25" t="e">
        <f>IFERROR(IF(AND(ISERROR($E186),ISERROR(INDEX(RestempSAF!C$2:C$251,MATCH(RestempSA!$C185,RestempSAF!$A$2:$A$251,0)))),$E185,INDEX(RestempSAF!C$2:C$251,MATCH(RestempSA!$C185,RestempSAF!$A$2:$A$251,0))),NA())</f>
        <v>#N/A</v>
      </c>
      <c r="H185" s="25" t="e">
        <f>IFERROR(IF(AND(ISERROR($E186),ISERROR(INDEX(RestempSAF!D$2:D$251,MATCH(RestempSA!$C185,RestempSAF!$A$2:$A$251,0)))),$E185,INDEX(RestempSAF!D$2:D$251,MATCH(RestempSA!$C185,RestempSAF!$A$2:$A$251,0))),NA())</f>
        <v>#N/A</v>
      </c>
      <c r="I185" s="25" t="e">
        <f>IFERROR(IF(AND(ISERROR($E186),ISERROR(INDEX(RestempSAF!E$2:E$251,MATCH(RestempSA!$C185,RestempSAF!$A$2:$A$251,0)))),$E185,INDEX(RestempSAF!E$2:E$251,MATCH(RestempSA!$C185,RestempSAF!$A$2:$A$251,0))),NA())</f>
        <v>#N/A</v>
      </c>
      <c r="J185" s="25" t="e">
        <f>IFERROR(IF(AND(ISERROR($E186),ISERROR(INDEX(RestempSAF!F$2:F$251,MATCH(RestempSA!$C185,RestempSAF!$A$2:$A$251,0)))),$E185,INDEX(RestempSAF!F$2:F$251,MATCH(RestempSA!$C185,RestempSAF!$A$2:$A$251,0))),NA())</f>
        <v>#N/A</v>
      </c>
      <c r="K185" s="25"/>
      <c r="W185" s="28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</row>
    <row r="186" spans="1:38" x14ac:dyDescent="0.25">
      <c r="A186" s="23">
        <f t="shared" si="14"/>
        <v>5</v>
      </c>
      <c r="B186" s="23">
        <f t="shared" si="15"/>
        <v>2007</v>
      </c>
      <c r="C186" s="23">
        <v>185</v>
      </c>
      <c r="D186" s="24">
        <v>39203</v>
      </c>
      <c r="E186" s="25">
        <f>IF(ISBLANK(table!I186),NA(),table!I186)</f>
        <v>9572.2999999999993</v>
      </c>
      <c r="F186" s="26" t="e">
        <f>IFERROR(IF(AND(ISERROR($E187),ISERROR(INDEX(RestempSAF!B$2:B$251,MATCH(RestempSA!$C186,RestempSAF!$A$2:$A$251,0)))),$E186,INDEX(RestempSAF!B$2:B$251,MATCH(RestempSA!$C186,RestempSAF!$A$2:$A$251,0))),NA())</f>
        <v>#N/A</v>
      </c>
      <c r="G186" s="25" t="e">
        <f>IFERROR(IF(AND(ISERROR($E187),ISERROR(INDEX(RestempSAF!C$2:C$251,MATCH(RestempSA!$C186,RestempSAF!$A$2:$A$251,0)))),$E186,INDEX(RestempSAF!C$2:C$251,MATCH(RestempSA!$C186,RestempSAF!$A$2:$A$251,0))),NA())</f>
        <v>#N/A</v>
      </c>
      <c r="H186" s="25" t="e">
        <f>IFERROR(IF(AND(ISERROR($E187),ISERROR(INDEX(RestempSAF!D$2:D$251,MATCH(RestempSA!$C186,RestempSAF!$A$2:$A$251,0)))),$E186,INDEX(RestempSAF!D$2:D$251,MATCH(RestempSA!$C186,RestempSAF!$A$2:$A$251,0))),NA())</f>
        <v>#N/A</v>
      </c>
      <c r="I186" s="25" t="e">
        <f>IFERROR(IF(AND(ISERROR($E187),ISERROR(INDEX(RestempSAF!E$2:E$251,MATCH(RestempSA!$C186,RestempSAF!$A$2:$A$251,0)))),$E186,INDEX(RestempSAF!E$2:E$251,MATCH(RestempSA!$C186,RestempSAF!$A$2:$A$251,0))),NA())</f>
        <v>#N/A</v>
      </c>
      <c r="J186" s="25" t="e">
        <f>IFERROR(IF(AND(ISERROR($E187),ISERROR(INDEX(RestempSAF!F$2:F$251,MATCH(RestempSA!$C186,RestempSAF!$A$2:$A$251,0)))),$E186,INDEX(RestempSAF!F$2:F$251,MATCH(RestempSA!$C186,RestempSAF!$A$2:$A$251,0))),NA())</f>
        <v>#N/A</v>
      </c>
      <c r="K186" s="25"/>
      <c r="W186" s="28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</row>
    <row r="187" spans="1:38" x14ac:dyDescent="0.25">
      <c r="A187" s="23">
        <f t="shared" si="14"/>
        <v>6</v>
      </c>
      <c r="B187" s="23">
        <f t="shared" si="15"/>
        <v>2007</v>
      </c>
      <c r="C187" s="23">
        <v>186</v>
      </c>
      <c r="D187" s="24">
        <v>39234</v>
      </c>
      <c r="E187" s="25">
        <f>IF(ISBLANK(table!I187),NA(),table!I187)</f>
        <v>9584.2000000000007</v>
      </c>
      <c r="F187" s="26" t="e">
        <f>IFERROR(IF(AND(ISERROR($E188),ISERROR(INDEX(RestempSAF!B$2:B$251,MATCH(RestempSA!$C187,RestempSAF!$A$2:$A$251,0)))),$E187,INDEX(RestempSAF!B$2:B$251,MATCH(RestempSA!$C187,RestempSAF!$A$2:$A$251,0))),NA())</f>
        <v>#N/A</v>
      </c>
      <c r="G187" s="25" t="e">
        <f>IFERROR(IF(AND(ISERROR($E188),ISERROR(INDEX(RestempSAF!C$2:C$251,MATCH(RestempSA!$C187,RestempSAF!$A$2:$A$251,0)))),$E187,INDEX(RestempSAF!C$2:C$251,MATCH(RestempSA!$C187,RestempSAF!$A$2:$A$251,0))),NA())</f>
        <v>#N/A</v>
      </c>
      <c r="H187" s="25" t="e">
        <f>IFERROR(IF(AND(ISERROR($E188),ISERROR(INDEX(RestempSAF!D$2:D$251,MATCH(RestempSA!$C187,RestempSAF!$A$2:$A$251,0)))),$E187,INDEX(RestempSAF!D$2:D$251,MATCH(RestempSA!$C187,RestempSAF!$A$2:$A$251,0))),NA())</f>
        <v>#N/A</v>
      </c>
      <c r="I187" s="25" t="e">
        <f>IFERROR(IF(AND(ISERROR($E188),ISERROR(INDEX(RestempSAF!E$2:E$251,MATCH(RestempSA!$C187,RestempSAF!$A$2:$A$251,0)))),$E187,INDEX(RestempSAF!E$2:E$251,MATCH(RestempSA!$C187,RestempSAF!$A$2:$A$251,0))),NA())</f>
        <v>#N/A</v>
      </c>
      <c r="J187" s="25" t="e">
        <f>IFERROR(IF(AND(ISERROR($E188),ISERROR(INDEX(RestempSAF!F$2:F$251,MATCH(RestempSA!$C187,RestempSAF!$A$2:$A$251,0)))),$E187,INDEX(RestempSAF!F$2:F$251,MATCH(RestempSA!$C187,RestempSAF!$A$2:$A$251,0))),NA())</f>
        <v>#N/A</v>
      </c>
      <c r="K187" s="25"/>
      <c r="W187" s="28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</row>
    <row r="188" spans="1:38" x14ac:dyDescent="0.25">
      <c r="A188" s="23">
        <f t="shared" si="14"/>
        <v>7</v>
      </c>
      <c r="B188" s="23">
        <f t="shared" si="15"/>
        <v>2007</v>
      </c>
      <c r="C188" s="23">
        <v>187</v>
      </c>
      <c r="D188" s="24">
        <v>39264</v>
      </c>
      <c r="E188" s="25">
        <f>IF(ISBLANK(table!I188),NA(),table!I188)</f>
        <v>9593.4</v>
      </c>
      <c r="F188" s="26" t="e">
        <f>IFERROR(IF(AND(ISERROR($E189),ISERROR(INDEX(RestempSAF!B$2:B$251,MATCH(RestempSA!$C188,RestempSAF!$A$2:$A$251,0)))),$E188,INDEX(RestempSAF!B$2:B$251,MATCH(RestempSA!$C188,RestempSAF!$A$2:$A$251,0))),NA())</f>
        <v>#N/A</v>
      </c>
      <c r="G188" s="25" t="e">
        <f>IFERROR(IF(AND(ISERROR($E189),ISERROR(INDEX(RestempSAF!C$2:C$251,MATCH(RestempSA!$C188,RestempSAF!$A$2:$A$251,0)))),$E188,INDEX(RestempSAF!C$2:C$251,MATCH(RestempSA!$C188,RestempSAF!$A$2:$A$251,0))),NA())</f>
        <v>#N/A</v>
      </c>
      <c r="H188" s="25" t="e">
        <f>IFERROR(IF(AND(ISERROR($E189),ISERROR(INDEX(RestempSAF!D$2:D$251,MATCH(RestempSA!$C188,RestempSAF!$A$2:$A$251,0)))),$E188,INDEX(RestempSAF!D$2:D$251,MATCH(RestempSA!$C188,RestempSAF!$A$2:$A$251,0))),NA())</f>
        <v>#N/A</v>
      </c>
      <c r="I188" s="25" t="e">
        <f>IFERROR(IF(AND(ISERROR($E189),ISERROR(INDEX(RestempSAF!E$2:E$251,MATCH(RestempSA!$C188,RestempSAF!$A$2:$A$251,0)))),$E188,INDEX(RestempSAF!E$2:E$251,MATCH(RestempSA!$C188,RestempSAF!$A$2:$A$251,0))),NA())</f>
        <v>#N/A</v>
      </c>
      <c r="J188" s="25" t="e">
        <f>IFERROR(IF(AND(ISERROR($E189),ISERROR(INDEX(RestempSAF!F$2:F$251,MATCH(RestempSA!$C188,RestempSAF!$A$2:$A$251,0)))),$E188,INDEX(RestempSAF!F$2:F$251,MATCH(RestempSA!$C188,RestempSAF!$A$2:$A$251,0))),NA())</f>
        <v>#N/A</v>
      </c>
      <c r="K188" s="25"/>
      <c r="W188" s="28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</row>
    <row r="189" spans="1:38" x14ac:dyDescent="0.25">
      <c r="A189" s="23">
        <f t="shared" si="14"/>
        <v>8</v>
      </c>
      <c r="B189" s="23">
        <f t="shared" si="15"/>
        <v>2007</v>
      </c>
      <c r="C189" s="23">
        <v>188</v>
      </c>
      <c r="D189" s="24">
        <v>39295</v>
      </c>
      <c r="E189" s="25">
        <f>IF(ISBLANK(table!I189),NA(),table!I189)</f>
        <v>9602.1</v>
      </c>
      <c r="F189" s="26" t="e">
        <f>IFERROR(IF(AND(ISERROR($E190),ISERROR(INDEX(RestempSAF!B$2:B$251,MATCH(RestempSA!$C189,RestempSAF!$A$2:$A$251,0)))),$E189,INDEX(RestempSAF!B$2:B$251,MATCH(RestempSA!$C189,RestempSAF!$A$2:$A$251,0))),NA())</f>
        <v>#N/A</v>
      </c>
      <c r="G189" s="25" t="e">
        <f>IFERROR(IF(AND(ISERROR($E190),ISERROR(INDEX(RestempSAF!C$2:C$251,MATCH(RestempSA!$C189,RestempSAF!$A$2:$A$251,0)))),$E189,INDEX(RestempSAF!C$2:C$251,MATCH(RestempSA!$C189,RestempSAF!$A$2:$A$251,0))),NA())</f>
        <v>#N/A</v>
      </c>
      <c r="H189" s="25" t="e">
        <f>IFERROR(IF(AND(ISERROR($E190),ISERROR(INDEX(RestempSAF!D$2:D$251,MATCH(RestempSA!$C189,RestempSAF!$A$2:$A$251,0)))),$E189,INDEX(RestempSAF!D$2:D$251,MATCH(RestempSA!$C189,RestempSAF!$A$2:$A$251,0))),NA())</f>
        <v>#N/A</v>
      </c>
      <c r="I189" s="25" t="e">
        <f>IFERROR(IF(AND(ISERROR($E190),ISERROR(INDEX(RestempSAF!E$2:E$251,MATCH(RestempSA!$C189,RestempSAF!$A$2:$A$251,0)))),$E189,INDEX(RestempSAF!E$2:E$251,MATCH(RestempSA!$C189,RestempSAF!$A$2:$A$251,0))),NA())</f>
        <v>#N/A</v>
      </c>
      <c r="J189" s="25" t="e">
        <f>IFERROR(IF(AND(ISERROR($E190),ISERROR(INDEX(RestempSAF!F$2:F$251,MATCH(RestempSA!$C189,RestempSAF!$A$2:$A$251,0)))),$E189,INDEX(RestempSAF!F$2:F$251,MATCH(RestempSA!$C189,RestempSAF!$A$2:$A$251,0))),NA())</f>
        <v>#N/A</v>
      </c>
      <c r="K189" s="25"/>
      <c r="W189" s="28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</row>
    <row r="190" spans="1:38" x14ac:dyDescent="0.25">
      <c r="A190" s="23">
        <f t="shared" si="14"/>
        <v>9</v>
      </c>
      <c r="B190" s="23">
        <f t="shared" si="15"/>
        <v>2007</v>
      </c>
      <c r="C190" s="23">
        <v>189</v>
      </c>
      <c r="D190" s="24">
        <v>39326</v>
      </c>
      <c r="E190" s="25">
        <f>IF(ISBLANK(table!I190),NA(),table!I190)</f>
        <v>9620.4</v>
      </c>
      <c r="F190" s="26" t="e">
        <f>IFERROR(IF(AND(ISERROR($E191),ISERROR(INDEX(RestempSAF!B$2:B$251,MATCH(RestempSA!$C190,RestempSAF!$A$2:$A$251,0)))),$E190,INDEX(RestempSAF!B$2:B$251,MATCH(RestempSA!$C190,RestempSAF!$A$2:$A$251,0))),NA())</f>
        <v>#N/A</v>
      </c>
      <c r="G190" s="25" t="e">
        <f>IFERROR(IF(AND(ISERROR($E191),ISERROR(INDEX(RestempSAF!C$2:C$251,MATCH(RestempSA!$C190,RestempSAF!$A$2:$A$251,0)))),$E190,INDEX(RestempSAF!C$2:C$251,MATCH(RestempSA!$C190,RestempSAF!$A$2:$A$251,0))),NA())</f>
        <v>#N/A</v>
      </c>
      <c r="H190" s="25" t="e">
        <f>IFERROR(IF(AND(ISERROR($E191),ISERROR(INDEX(RestempSAF!D$2:D$251,MATCH(RestempSA!$C190,RestempSAF!$A$2:$A$251,0)))),$E190,INDEX(RestempSAF!D$2:D$251,MATCH(RestempSA!$C190,RestempSAF!$A$2:$A$251,0))),NA())</f>
        <v>#N/A</v>
      </c>
      <c r="I190" s="25" t="e">
        <f>IFERROR(IF(AND(ISERROR($E191),ISERROR(INDEX(RestempSAF!E$2:E$251,MATCH(RestempSA!$C190,RestempSAF!$A$2:$A$251,0)))),$E190,INDEX(RestempSAF!E$2:E$251,MATCH(RestempSA!$C190,RestempSAF!$A$2:$A$251,0))),NA())</f>
        <v>#N/A</v>
      </c>
      <c r="J190" s="25" t="e">
        <f>IFERROR(IF(AND(ISERROR($E191),ISERROR(INDEX(RestempSAF!F$2:F$251,MATCH(RestempSA!$C190,RestempSAF!$A$2:$A$251,0)))),$E190,INDEX(RestempSAF!F$2:F$251,MATCH(RestempSA!$C190,RestempSAF!$A$2:$A$251,0))),NA())</f>
        <v>#N/A</v>
      </c>
      <c r="K190" s="25"/>
      <c r="W190" s="28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</row>
    <row r="191" spans="1:38" x14ac:dyDescent="0.25">
      <c r="A191" s="23">
        <f t="shared" si="14"/>
        <v>10</v>
      </c>
      <c r="B191" s="23">
        <f t="shared" si="15"/>
        <v>2007</v>
      </c>
      <c r="C191" s="23">
        <v>190</v>
      </c>
      <c r="D191" s="24">
        <v>39356</v>
      </c>
      <c r="E191" s="25">
        <f>IF(ISBLANK(table!I191),NA(),table!I191)</f>
        <v>9636.9</v>
      </c>
      <c r="F191" s="26" t="e">
        <f>IFERROR(IF(AND(ISERROR($E192),ISERROR(INDEX(RestempSAF!B$2:B$251,MATCH(RestempSA!$C191,RestempSAF!$A$2:$A$251,0)))),$E191,INDEX(RestempSAF!B$2:B$251,MATCH(RestempSA!$C191,RestempSAF!$A$2:$A$251,0))),NA())</f>
        <v>#N/A</v>
      </c>
      <c r="G191" s="25" t="e">
        <f>IFERROR(IF(AND(ISERROR($E192),ISERROR(INDEX(RestempSAF!C$2:C$251,MATCH(RestempSA!$C191,RestempSAF!$A$2:$A$251,0)))),$E191,INDEX(RestempSAF!C$2:C$251,MATCH(RestempSA!$C191,RestempSAF!$A$2:$A$251,0))),NA())</f>
        <v>#N/A</v>
      </c>
      <c r="H191" s="25" t="e">
        <f>IFERROR(IF(AND(ISERROR($E192),ISERROR(INDEX(RestempSAF!D$2:D$251,MATCH(RestempSA!$C191,RestempSAF!$A$2:$A$251,0)))),$E191,INDEX(RestempSAF!D$2:D$251,MATCH(RestempSA!$C191,RestempSAF!$A$2:$A$251,0))),NA())</f>
        <v>#N/A</v>
      </c>
      <c r="I191" s="25" t="e">
        <f>IFERROR(IF(AND(ISERROR($E192),ISERROR(INDEX(RestempSAF!E$2:E$251,MATCH(RestempSA!$C191,RestempSAF!$A$2:$A$251,0)))),$E191,INDEX(RestempSAF!E$2:E$251,MATCH(RestempSA!$C191,RestempSAF!$A$2:$A$251,0))),NA())</f>
        <v>#N/A</v>
      </c>
      <c r="J191" s="25" t="e">
        <f>IFERROR(IF(AND(ISERROR($E192),ISERROR(INDEX(RestempSAF!F$2:F$251,MATCH(RestempSA!$C191,RestempSAF!$A$2:$A$251,0)))),$E191,INDEX(RestempSAF!F$2:F$251,MATCH(RestempSA!$C191,RestempSAF!$A$2:$A$251,0))),NA())</f>
        <v>#N/A</v>
      </c>
      <c r="K191" s="25"/>
      <c r="W191" s="28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</row>
    <row r="192" spans="1:38" x14ac:dyDescent="0.25">
      <c r="A192" s="23">
        <f t="shared" si="14"/>
        <v>11</v>
      </c>
      <c r="B192" s="23">
        <f t="shared" si="15"/>
        <v>2007</v>
      </c>
      <c r="C192" s="23">
        <v>191</v>
      </c>
      <c r="D192" s="24">
        <v>39387</v>
      </c>
      <c r="E192" s="25">
        <f>IF(ISBLANK(table!I192),NA(),table!I192)</f>
        <v>9658.2000000000007</v>
      </c>
      <c r="F192" s="26" t="e">
        <f>IFERROR(IF(AND(ISERROR($E193),ISERROR(INDEX(RestempSAF!B$2:B$251,MATCH(RestempSA!$C192,RestempSAF!$A$2:$A$251,0)))),$E192,INDEX(RestempSAF!B$2:B$251,MATCH(RestempSA!$C192,RestempSAF!$A$2:$A$251,0))),NA())</f>
        <v>#N/A</v>
      </c>
      <c r="G192" s="25" t="e">
        <f>IFERROR(IF(AND(ISERROR($E193),ISERROR(INDEX(RestempSAF!C$2:C$251,MATCH(RestempSA!$C192,RestempSAF!$A$2:$A$251,0)))),$E192,INDEX(RestempSAF!C$2:C$251,MATCH(RestempSA!$C192,RestempSAF!$A$2:$A$251,0))),NA())</f>
        <v>#N/A</v>
      </c>
      <c r="H192" s="25" t="e">
        <f>IFERROR(IF(AND(ISERROR($E193),ISERROR(INDEX(RestempSAF!D$2:D$251,MATCH(RestempSA!$C192,RestempSAF!$A$2:$A$251,0)))),$E192,INDEX(RestempSAF!D$2:D$251,MATCH(RestempSA!$C192,RestempSAF!$A$2:$A$251,0))),NA())</f>
        <v>#N/A</v>
      </c>
      <c r="I192" s="25" t="e">
        <f>IFERROR(IF(AND(ISERROR($E193),ISERROR(INDEX(RestempSAF!E$2:E$251,MATCH(RestempSA!$C192,RestempSAF!$A$2:$A$251,0)))),$E192,INDEX(RestempSAF!E$2:E$251,MATCH(RestempSA!$C192,RestempSAF!$A$2:$A$251,0))),NA())</f>
        <v>#N/A</v>
      </c>
      <c r="J192" s="25" t="e">
        <f>IFERROR(IF(AND(ISERROR($E193),ISERROR(INDEX(RestempSAF!F$2:F$251,MATCH(RestempSA!$C192,RestempSAF!$A$2:$A$251,0)))),$E192,INDEX(RestempSAF!F$2:F$251,MATCH(RestempSA!$C192,RestempSAF!$A$2:$A$251,0))),NA())</f>
        <v>#N/A</v>
      </c>
      <c r="K192" s="25"/>
      <c r="W192" s="28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</row>
    <row r="193" spans="1:38" x14ac:dyDescent="0.25">
      <c r="A193" s="23">
        <f t="shared" si="14"/>
        <v>12</v>
      </c>
      <c r="B193" s="23">
        <f t="shared" si="15"/>
        <v>2007</v>
      </c>
      <c r="C193" s="23">
        <v>192</v>
      </c>
      <c r="D193" s="24">
        <v>39417</v>
      </c>
      <c r="E193" s="25">
        <f>IF(ISBLANK(table!I193),NA(),table!I193)</f>
        <v>9673</v>
      </c>
      <c r="F193" s="26" t="e">
        <f>IFERROR(IF(AND(ISERROR($E194),ISERROR(INDEX(RestempSAF!B$2:B$251,MATCH(RestempSA!$C193,RestempSAF!$A$2:$A$251,0)))),$E193,INDEX(RestempSAF!B$2:B$251,MATCH(RestempSA!$C193,RestempSAF!$A$2:$A$251,0))),NA())</f>
        <v>#N/A</v>
      </c>
      <c r="G193" s="25" t="e">
        <f>IFERROR(IF(AND(ISERROR($E194),ISERROR(INDEX(RestempSAF!C$2:C$251,MATCH(RestempSA!$C193,RestempSAF!$A$2:$A$251,0)))),$E193,INDEX(RestempSAF!C$2:C$251,MATCH(RestempSA!$C193,RestempSAF!$A$2:$A$251,0))),NA())</f>
        <v>#N/A</v>
      </c>
      <c r="H193" s="25" t="e">
        <f>IFERROR(IF(AND(ISERROR($E194),ISERROR(INDEX(RestempSAF!D$2:D$251,MATCH(RestempSA!$C193,RestempSAF!$A$2:$A$251,0)))),$E193,INDEX(RestempSAF!D$2:D$251,MATCH(RestempSA!$C193,RestempSAF!$A$2:$A$251,0))),NA())</f>
        <v>#N/A</v>
      </c>
      <c r="I193" s="25" t="e">
        <f>IFERROR(IF(AND(ISERROR($E194),ISERROR(INDEX(RestempSAF!E$2:E$251,MATCH(RestempSA!$C193,RestempSAF!$A$2:$A$251,0)))),$E193,INDEX(RestempSAF!E$2:E$251,MATCH(RestempSA!$C193,RestempSAF!$A$2:$A$251,0))),NA())</f>
        <v>#N/A</v>
      </c>
      <c r="J193" s="25" t="e">
        <f>IFERROR(IF(AND(ISERROR($E194),ISERROR(INDEX(RestempSAF!F$2:F$251,MATCH(RestempSA!$C193,RestempSAF!$A$2:$A$251,0)))),$E193,INDEX(RestempSAF!F$2:F$251,MATCH(RestempSA!$C193,RestempSAF!$A$2:$A$251,0))),NA())</f>
        <v>#N/A</v>
      </c>
      <c r="K193" s="25"/>
      <c r="W193" s="28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</row>
    <row r="194" spans="1:38" x14ac:dyDescent="0.25">
      <c r="A194" s="23">
        <f t="shared" si="14"/>
        <v>1</v>
      </c>
      <c r="B194" s="23">
        <f t="shared" si="15"/>
        <v>2008</v>
      </c>
      <c r="C194" s="23">
        <v>193</v>
      </c>
      <c r="D194" s="24">
        <v>39448</v>
      </c>
      <c r="E194" s="25">
        <f>IF(ISBLANK(table!I194),NA(),table!I194)</f>
        <v>9662</v>
      </c>
      <c r="F194" s="26" t="e">
        <f>IFERROR(IF(AND(ISERROR($E195),ISERROR(INDEX(RestempSAF!B$2:B$251,MATCH(RestempSA!$C194,RestempSAF!$A$2:$A$251,0)))),$E194,INDEX(RestempSAF!B$2:B$251,MATCH(RestempSA!$C194,RestempSAF!$A$2:$A$251,0))),NA())</f>
        <v>#N/A</v>
      </c>
      <c r="G194" s="25" t="e">
        <f>IFERROR(IF(AND(ISERROR($E195),ISERROR(INDEX(RestempSAF!C$2:C$251,MATCH(RestempSA!$C194,RestempSAF!$A$2:$A$251,0)))),$E194,INDEX(RestempSAF!C$2:C$251,MATCH(RestempSA!$C194,RestempSAF!$A$2:$A$251,0))),NA())</f>
        <v>#N/A</v>
      </c>
      <c r="H194" s="25" t="e">
        <f>IFERROR(IF(AND(ISERROR($E195),ISERROR(INDEX(RestempSAF!D$2:D$251,MATCH(RestempSA!$C194,RestempSAF!$A$2:$A$251,0)))),$E194,INDEX(RestempSAF!D$2:D$251,MATCH(RestempSA!$C194,RestempSAF!$A$2:$A$251,0))),NA())</f>
        <v>#N/A</v>
      </c>
      <c r="I194" s="25" t="e">
        <f>IFERROR(IF(AND(ISERROR($E195),ISERROR(INDEX(RestempSAF!E$2:E$251,MATCH(RestempSA!$C194,RestempSAF!$A$2:$A$251,0)))),$E194,INDEX(RestempSAF!E$2:E$251,MATCH(RestempSA!$C194,RestempSAF!$A$2:$A$251,0))),NA())</f>
        <v>#N/A</v>
      </c>
      <c r="J194" s="25" t="e">
        <f>IFERROR(IF(AND(ISERROR($E195),ISERROR(INDEX(RestempSAF!F$2:F$251,MATCH(RestempSA!$C194,RestempSAF!$A$2:$A$251,0)))),$E194,INDEX(RestempSAF!F$2:F$251,MATCH(RestempSA!$C194,RestempSAF!$A$2:$A$251,0))),NA())</f>
        <v>#N/A</v>
      </c>
      <c r="K194" s="25"/>
      <c r="W194" s="28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</row>
    <row r="195" spans="1:38" x14ac:dyDescent="0.25">
      <c r="A195" s="23">
        <f t="shared" ref="A195:A258" si="16">MONTH(D195)</f>
        <v>2</v>
      </c>
      <c r="B195" s="23">
        <f t="shared" ref="B195:B258" si="17">YEAR(D195)</f>
        <v>2008</v>
      </c>
      <c r="C195" s="23">
        <v>194</v>
      </c>
      <c r="D195" s="24">
        <v>39479</v>
      </c>
      <c r="E195" s="25">
        <f>IF(ISBLANK(table!I195),NA(),table!I195)</f>
        <v>9658.7999999999993</v>
      </c>
      <c r="F195" s="26" t="e">
        <f>IFERROR(IF(AND(ISERROR($E196),ISERROR(INDEX(RestempSAF!B$2:B$251,MATCH(RestempSA!$C195,RestempSAF!$A$2:$A$251,0)))),$E195,INDEX(RestempSAF!B$2:B$251,MATCH(RestempSA!$C195,RestempSAF!$A$2:$A$251,0))),NA())</f>
        <v>#N/A</v>
      </c>
      <c r="G195" s="25" t="e">
        <f>IFERROR(IF(AND(ISERROR($E196),ISERROR(INDEX(RestempSAF!C$2:C$251,MATCH(RestempSA!$C195,RestempSAF!$A$2:$A$251,0)))),$E195,INDEX(RestempSAF!C$2:C$251,MATCH(RestempSA!$C195,RestempSAF!$A$2:$A$251,0))),NA())</f>
        <v>#N/A</v>
      </c>
      <c r="H195" s="25" t="e">
        <f>IFERROR(IF(AND(ISERROR($E196),ISERROR(INDEX(RestempSAF!D$2:D$251,MATCH(RestempSA!$C195,RestempSAF!$A$2:$A$251,0)))),$E195,INDEX(RestempSAF!D$2:D$251,MATCH(RestempSA!$C195,RestempSAF!$A$2:$A$251,0))),NA())</f>
        <v>#N/A</v>
      </c>
      <c r="I195" s="25" t="e">
        <f>IFERROR(IF(AND(ISERROR($E196),ISERROR(INDEX(RestempSAF!E$2:E$251,MATCH(RestempSA!$C195,RestempSAF!$A$2:$A$251,0)))),$E195,INDEX(RestempSAF!E$2:E$251,MATCH(RestempSA!$C195,RestempSAF!$A$2:$A$251,0))),NA())</f>
        <v>#N/A</v>
      </c>
      <c r="J195" s="25" t="e">
        <f>IFERROR(IF(AND(ISERROR($E196),ISERROR(INDEX(RestempSAF!F$2:F$251,MATCH(RestempSA!$C195,RestempSAF!$A$2:$A$251,0)))),$E195,INDEX(RestempSAF!F$2:F$251,MATCH(RestempSA!$C195,RestempSAF!$A$2:$A$251,0))),NA())</f>
        <v>#N/A</v>
      </c>
      <c r="K195" s="25"/>
      <c r="W195" s="28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</row>
    <row r="196" spans="1:38" x14ac:dyDescent="0.25">
      <c r="A196" s="23">
        <f t="shared" si="16"/>
        <v>3</v>
      </c>
      <c r="B196" s="23">
        <f t="shared" si="17"/>
        <v>2008</v>
      </c>
      <c r="C196" s="23">
        <v>195</v>
      </c>
      <c r="D196" s="24">
        <v>39508</v>
      </c>
      <c r="E196" s="25">
        <f>IF(ISBLANK(table!I196),NA(),table!I196)</f>
        <v>9647.9</v>
      </c>
      <c r="F196" s="26" t="e">
        <f>IFERROR(IF(AND(ISERROR($E197),ISERROR(INDEX(RestempSAF!B$2:B$251,MATCH(RestempSA!$C196,RestempSAF!$A$2:$A$251,0)))),$E196,INDEX(RestempSAF!B$2:B$251,MATCH(RestempSA!$C196,RestempSAF!$A$2:$A$251,0))),NA())</f>
        <v>#N/A</v>
      </c>
      <c r="G196" s="25" t="e">
        <f>IFERROR(IF(AND(ISERROR($E197),ISERROR(INDEX(RestempSAF!C$2:C$251,MATCH(RestempSA!$C196,RestempSAF!$A$2:$A$251,0)))),$E196,INDEX(RestempSAF!C$2:C$251,MATCH(RestempSA!$C196,RestempSAF!$A$2:$A$251,0))),NA())</f>
        <v>#N/A</v>
      </c>
      <c r="H196" s="25" t="e">
        <f>IFERROR(IF(AND(ISERROR($E197),ISERROR(INDEX(RestempSAF!D$2:D$251,MATCH(RestempSA!$C196,RestempSAF!$A$2:$A$251,0)))),$E196,INDEX(RestempSAF!D$2:D$251,MATCH(RestempSA!$C196,RestempSAF!$A$2:$A$251,0))),NA())</f>
        <v>#N/A</v>
      </c>
      <c r="I196" s="25" t="e">
        <f>IFERROR(IF(AND(ISERROR($E197),ISERROR(INDEX(RestempSAF!E$2:E$251,MATCH(RestempSA!$C196,RestempSAF!$A$2:$A$251,0)))),$E196,INDEX(RestempSAF!E$2:E$251,MATCH(RestempSA!$C196,RestempSAF!$A$2:$A$251,0))),NA())</f>
        <v>#N/A</v>
      </c>
      <c r="J196" s="25" t="e">
        <f>IFERROR(IF(AND(ISERROR($E197),ISERROR(INDEX(RestempSAF!F$2:F$251,MATCH(RestempSA!$C196,RestempSAF!$A$2:$A$251,0)))),$E196,INDEX(RestempSAF!F$2:F$251,MATCH(RestempSA!$C196,RestempSAF!$A$2:$A$251,0))),NA())</f>
        <v>#N/A</v>
      </c>
      <c r="K196" s="25"/>
      <c r="W196" s="28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</row>
    <row r="197" spans="1:38" x14ac:dyDescent="0.25">
      <c r="A197" s="23">
        <f t="shared" si="16"/>
        <v>4</v>
      </c>
      <c r="B197" s="23">
        <f t="shared" si="17"/>
        <v>2008</v>
      </c>
      <c r="C197" s="23">
        <v>196</v>
      </c>
      <c r="D197" s="24">
        <v>39539</v>
      </c>
      <c r="E197" s="25">
        <f>IF(ISBLANK(table!I197),NA(),table!I197)</f>
        <v>9632.4</v>
      </c>
      <c r="F197" s="26" t="e">
        <f>IFERROR(IF(AND(ISERROR($E198),ISERROR(INDEX(RestempSAF!B$2:B$251,MATCH(RestempSA!$C197,RestempSAF!$A$2:$A$251,0)))),$E197,INDEX(RestempSAF!B$2:B$251,MATCH(RestempSA!$C197,RestempSAF!$A$2:$A$251,0))),NA())</f>
        <v>#N/A</v>
      </c>
      <c r="G197" s="25" t="e">
        <f>IFERROR(IF(AND(ISERROR($E198),ISERROR(INDEX(RestempSAF!C$2:C$251,MATCH(RestempSA!$C197,RestempSAF!$A$2:$A$251,0)))),$E197,INDEX(RestempSAF!C$2:C$251,MATCH(RestempSA!$C197,RestempSAF!$A$2:$A$251,0))),NA())</f>
        <v>#N/A</v>
      </c>
      <c r="H197" s="25" t="e">
        <f>IFERROR(IF(AND(ISERROR($E198),ISERROR(INDEX(RestempSAF!D$2:D$251,MATCH(RestempSA!$C197,RestempSAF!$A$2:$A$251,0)))),$E197,INDEX(RestempSAF!D$2:D$251,MATCH(RestempSA!$C197,RestempSAF!$A$2:$A$251,0))),NA())</f>
        <v>#N/A</v>
      </c>
      <c r="I197" s="25" t="e">
        <f>IFERROR(IF(AND(ISERROR($E198),ISERROR(INDEX(RestempSAF!E$2:E$251,MATCH(RestempSA!$C197,RestempSAF!$A$2:$A$251,0)))),$E197,INDEX(RestempSAF!E$2:E$251,MATCH(RestempSA!$C197,RestempSAF!$A$2:$A$251,0))),NA())</f>
        <v>#N/A</v>
      </c>
      <c r="J197" s="25" t="e">
        <f>IFERROR(IF(AND(ISERROR($E198),ISERROR(INDEX(RestempSAF!F$2:F$251,MATCH(RestempSA!$C197,RestempSAF!$A$2:$A$251,0)))),$E197,INDEX(RestempSAF!F$2:F$251,MATCH(RestempSA!$C197,RestempSAF!$A$2:$A$251,0))),NA())</f>
        <v>#N/A</v>
      </c>
      <c r="K197" s="25"/>
      <c r="W197" s="28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</row>
    <row r="198" spans="1:38" x14ac:dyDescent="0.25">
      <c r="A198" s="23">
        <f t="shared" si="16"/>
        <v>5</v>
      </c>
      <c r="B198" s="23">
        <f t="shared" si="17"/>
        <v>2008</v>
      </c>
      <c r="C198" s="23">
        <v>197</v>
      </c>
      <c r="D198" s="24">
        <v>39569</v>
      </c>
      <c r="E198" s="25">
        <f>IF(ISBLANK(table!I198),NA(),table!I198)</f>
        <v>9627.7999999999993</v>
      </c>
      <c r="F198" s="26" t="e">
        <f>IFERROR(IF(AND(ISERROR($E199),ISERROR(INDEX(RestempSAF!B$2:B$251,MATCH(RestempSA!$C198,RestempSAF!$A$2:$A$251,0)))),$E198,INDEX(RestempSAF!B$2:B$251,MATCH(RestempSA!$C198,RestempSAF!$A$2:$A$251,0))),NA())</f>
        <v>#N/A</v>
      </c>
      <c r="G198" s="25" t="e">
        <f>IFERROR(IF(AND(ISERROR($E199),ISERROR(INDEX(RestempSAF!C$2:C$251,MATCH(RestempSA!$C198,RestempSAF!$A$2:$A$251,0)))),$E198,INDEX(RestempSAF!C$2:C$251,MATCH(RestempSA!$C198,RestempSAF!$A$2:$A$251,0))),NA())</f>
        <v>#N/A</v>
      </c>
      <c r="H198" s="25" t="e">
        <f>IFERROR(IF(AND(ISERROR($E199),ISERROR(INDEX(RestempSAF!D$2:D$251,MATCH(RestempSA!$C198,RestempSAF!$A$2:$A$251,0)))),$E198,INDEX(RestempSAF!D$2:D$251,MATCH(RestempSA!$C198,RestempSAF!$A$2:$A$251,0))),NA())</f>
        <v>#N/A</v>
      </c>
      <c r="I198" s="25" t="e">
        <f>IFERROR(IF(AND(ISERROR($E199),ISERROR(INDEX(RestempSAF!E$2:E$251,MATCH(RestempSA!$C198,RestempSAF!$A$2:$A$251,0)))),$E198,INDEX(RestempSAF!E$2:E$251,MATCH(RestempSA!$C198,RestempSAF!$A$2:$A$251,0))),NA())</f>
        <v>#N/A</v>
      </c>
      <c r="J198" s="25" t="e">
        <f>IFERROR(IF(AND(ISERROR($E199),ISERROR(INDEX(RestempSAF!F$2:F$251,MATCH(RestempSA!$C198,RestempSAF!$A$2:$A$251,0)))),$E198,INDEX(RestempSAF!F$2:F$251,MATCH(RestempSA!$C198,RestempSAF!$A$2:$A$251,0))),NA())</f>
        <v>#N/A</v>
      </c>
      <c r="K198" s="25"/>
      <c r="W198" s="28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</row>
    <row r="199" spans="1:38" x14ac:dyDescent="0.25">
      <c r="A199" s="23">
        <f t="shared" si="16"/>
        <v>6</v>
      </c>
      <c r="B199" s="23">
        <f t="shared" si="17"/>
        <v>2008</v>
      </c>
      <c r="C199" s="23">
        <v>198</v>
      </c>
      <c r="D199" s="24">
        <v>39600</v>
      </c>
      <c r="E199" s="25">
        <f>IF(ISBLANK(table!I199),NA(),table!I199)</f>
        <v>9622.2000000000007</v>
      </c>
      <c r="F199" s="26" t="e">
        <f>IFERROR(IF(AND(ISERROR($E200),ISERROR(INDEX(RestempSAF!B$2:B$251,MATCH(RestempSA!$C199,RestempSAF!$A$2:$A$251,0)))),$E199,INDEX(RestempSAF!B$2:B$251,MATCH(RestempSA!$C199,RestempSAF!$A$2:$A$251,0))),NA())</f>
        <v>#N/A</v>
      </c>
      <c r="G199" s="25" t="e">
        <f>IFERROR(IF(AND(ISERROR($E200),ISERROR(INDEX(RestempSAF!C$2:C$251,MATCH(RestempSA!$C199,RestempSAF!$A$2:$A$251,0)))),$E199,INDEX(RestempSAF!C$2:C$251,MATCH(RestempSA!$C199,RestempSAF!$A$2:$A$251,0))),NA())</f>
        <v>#N/A</v>
      </c>
      <c r="H199" s="25" t="e">
        <f>IFERROR(IF(AND(ISERROR($E200),ISERROR(INDEX(RestempSAF!D$2:D$251,MATCH(RestempSA!$C199,RestempSAF!$A$2:$A$251,0)))),$E199,INDEX(RestempSAF!D$2:D$251,MATCH(RestempSA!$C199,RestempSAF!$A$2:$A$251,0))),NA())</f>
        <v>#N/A</v>
      </c>
      <c r="I199" s="25" t="e">
        <f>IFERROR(IF(AND(ISERROR($E200),ISERROR(INDEX(RestempSAF!E$2:E$251,MATCH(RestempSA!$C199,RestempSAF!$A$2:$A$251,0)))),$E199,INDEX(RestempSAF!E$2:E$251,MATCH(RestempSA!$C199,RestempSAF!$A$2:$A$251,0))),NA())</f>
        <v>#N/A</v>
      </c>
      <c r="J199" s="25" t="e">
        <f>IFERROR(IF(AND(ISERROR($E200),ISERROR(INDEX(RestempSAF!F$2:F$251,MATCH(RestempSA!$C199,RestempSAF!$A$2:$A$251,0)))),$E199,INDEX(RestempSAF!F$2:F$251,MATCH(RestempSA!$C199,RestempSAF!$A$2:$A$251,0))),NA())</f>
        <v>#N/A</v>
      </c>
      <c r="K199" s="25"/>
      <c r="W199" s="28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</row>
    <row r="200" spans="1:38" x14ac:dyDescent="0.25">
      <c r="A200" s="23">
        <f t="shared" si="16"/>
        <v>7</v>
      </c>
      <c r="B200" s="23">
        <f t="shared" si="17"/>
        <v>2008</v>
      </c>
      <c r="C200" s="23">
        <v>199</v>
      </c>
      <c r="D200" s="24">
        <v>39630</v>
      </c>
      <c r="E200" s="25">
        <f>IF(ISBLANK(table!I200),NA(),table!I200)</f>
        <v>9628.2999999999993</v>
      </c>
      <c r="F200" s="26" t="e">
        <f>IFERROR(IF(AND(ISERROR($E201),ISERROR(INDEX(RestempSAF!B$2:B$251,MATCH(RestempSA!$C200,RestempSAF!$A$2:$A$251,0)))),$E200,INDEX(RestempSAF!B$2:B$251,MATCH(RestempSA!$C200,RestempSAF!$A$2:$A$251,0))),NA())</f>
        <v>#N/A</v>
      </c>
      <c r="G200" s="25" t="e">
        <f>IFERROR(IF(AND(ISERROR($E201),ISERROR(INDEX(RestempSAF!C$2:C$251,MATCH(RestempSA!$C200,RestempSAF!$A$2:$A$251,0)))),$E200,INDEX(RestempSAF!C$2:C$251,MATCH(RestempSA!$C200,RestempSAF!$A$2:$A$251,0))),NA())</f>
        <v>#N/A</v>
      </c>
      <c r="H200" s="25" t="e">
        <f>IFERROR(IF(AND(ISERROR($E201),ISERROR(INDEX(RestempSAF!D$2:D$251,MATCH(RestempSA!$C200,RestempSAF!$A$2:$A$251,0)))),$E200,INDEX(RestempSAF!D$2:D$251,MATCH(RestempSA!$C200,RestempSAF!$A$2:$A$251,0))),NA())</f>
        <v>#N/A</v>
      </c>
      <c r="I200" s="25" t="e">
        <f>IFERROR(IF(AND(ISERROR($E201),ISERROR(INDEX(RestempSAF!E$2:E$251,MATCH(RestempSA!$C200,RestempSAF!$A$2:$A$251,0)))),$E200,INDEX(RestempSAF!E$2:E$251,MATCH(RestempSA!$C200,RestempSAF!$A$2:$A$251,0))),NA())</f>
        <v>#N/A</v>
      </c>
      <c r="J200" s="25" t="e">
        <f>IFERROR(IF(AND(ISERROR($E201),ISERROR(INDEX(RestempSAF!F$2:F$251,MATCH(RestempSA!$C200,RestempSAF!$A$2:$A$251,0)))),$E200,INDEX(RestempSAF!F$2:F$251,MATCH(RestempSA!$C200,RestempSAF!$A$2:$A$251,0))),NA())</f>
        <v>#N/A</v>
      </c>
      <c r="K200" s="25"/>
      <c r="W200" s="28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</row>
    <row r="201" spans="1:38" x14ac:dyDescent="0.25">
      <c r="A201" s="23">
        <f t="shared" si="16"/>
        <v>8</v>
      </c>
      <c r="B201" s="23">
        <f t="shared" si="17"/>
        <v>2008</v>
      </c>
      <c r="C201" s="23">
        <v>200</v>
      </c>
      <c r="D201" s="24">
        <v>39661</v>
      </c>
      <c r="E201" s="25">
        <f>IF(ISBLANK(table!I201),NA(),table!I201)</f>
        <v>9604.9</v>
      </c>
      <c r="F201" s="26" t="e">
        <f>IFERROR(IF(AND(ISERROR($E202),ISERROR(INDEX(RestempSAF!B$2:B$251,MATCH(RestempSA!$C201,RestempSAF!$A$2:$A$251,0)))),$E201,INDEX(RestempSAF!B$2:B$251,MATCH(RestempSA!$C201,RestempSAF!$A$2:$A$251,0))),NA())</f>
        <v>#N/A</v>
      </c>
      <c r="G201" s="25" t="e">
        <f>IFERROR(IF(AND(ISERROR($E202),ISERROR(INDEX(RestempSAF!C$2:C$251,MATCH(RestempSA!$C201,RestempSAF!$A$2:$A$251,0)))),$E201,INDEX(RestempSAF!C$2:C$251,MATCH(RestempSA!$C201,RestempSAF!$A$2:$A$251,0))),NA())</f>
        <v>#N/A</v>
      </c>
      <c r="H201" s="25" t="e">
        <f>IFERROR(IF(AND(ISERROR($E202),ISERROR(INDEX(RestempSAF!D$2:D$251,MATCH(RestempSA!$C201,RestempSAF!$A$2:$A$251,0)))),$E201,INDEX(RestempSAF!D$2:D$251,MATCH(RestempSA!$C201,RestempSAF!$A$2:$A$251,0))),NA())</f>
        <v>#N/A</v>
      </c>
      <c r="I201" s="25" t="e">
        <f>IFERROR(IF(AND(ISERROR($E202),ISERROR(INDEX(RestempSAF!E$2:E$251,MATCH(RestempSA!$C201,RestempSAF!$A$2:$A$251,0)))),$E201,INDEX(RestempSAF!E$2:E$251,MATCH(RestempSA!$C201,RestempSAF!$A$2:$A$251,0))),NA())</f>
        <v>#N/A</v>
      </c>
      <c r="J201" s="25" t="e">
        <f>IFERROR(IF(AND(ISERROR($E202),ISERROR(INDEX(RestempSAF!F$2:F$251,MATCH(RestempSA!$C201,RestempSAF!$A$2:$A$251,0)))),$E201,INDEX(RestempSAF!F$2:F$251,MATCH(RestempSA!$C201,RestempSAF!$A$2:$A$251,0))),NA())</f>
        <v>#N/A</v>
      </c>
      <c r="K201" s="25"/>
      <c r="W201" s="28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</row>
    <row r="202" spans="1:38" x14ac:dyDescent="0.25">
      <c r="A202" s="23">
        <f t="shared" si="16"/>
        <v>9</v>
      </c>
      <c r="B202" s="23">
        <f t="shared" si="17"/>
        <v>2008</v>
      </c>
      <c r="C202" s="23">
        <v>201</v>
      </c>
      <c r="D202" s="24">
        <v>39692</v>
      </c>
      <c r="E202" s="25">
        <f>IF(ISBLANK(table!I202),NA(),table!I202)</f>
        <v>9572.7000000000007</v>
      </c>
      <c r="F202" s="26" t="e">
        <f>IFERROR(IF(AND(ISERROR($E203),ISERROR(INDEX(RestempSAF!B$2:B$251,MATCH(RestempSA!$C202,RestempSAF!$A$2:$A$251,0)))),$E202,INDEX(RestempSAF!B$2:B$251,MATCH(RestempSA!$C202,RestempSAF!$A$2:$A$251,0))),NA())</f>
        <v>#N/A</v>
      </c>
      <c r="G202" s="25" t="e">
        <f>IFERROR(IF(AND(ISERROR($E203),ISERROR(INDEX(RestempSAF!C$2:C$251,MATCH(RestempSA!$C202,RestempSAF!$A$2:$A$251,0)))),$E202,INDEX(RestempSAF!C$2:C$251,MATCH(RestempSA!$C202,RestempSAF!$A$2:$A$251,0))),NA())</f>
        <v>#N/A</v>
      </c>
      <c r="H202" s="25" t="e">
        <f>IFERROR(IF(AND(ISERROR($E203),ISERROR(INDEX(RestempSAF!D$2:D$251,MATCH(RestempSA!$C202,RestempSAF!$A$2:$A$251,0)))),$E202,INDEX(RestempSAF!D$2:D$251,MATCH(RestempSA!$C202,RestempSAF!$A$2:$A$251,0))),NA())</f>
        <v>#N/A</v>
      </c>
      <c r="I202" s="25" t="e">
        <f>IFERROR(IF(AND(ISERROR($E203),ISERROR(INDEX(RestempSAF!E$2:E$251,MATCH(RestempSA!$C202,RestempSAF!$A$2:$A$251,0)))),$E202,INDEX(RestempSAF!E$2:E$251,MATCH(RestempSA!$C202,RestempSAF!$A$2:$A$251,0))),NA())</f>
        <v>#N/A</v>
      </c>
      <c r="J202" s="25" t="e">
        <f>IFERROR(IF(AND(ISERROR($E203),ISERROR(INDEX(RestempSAF!F$2:F$251,MATCH(RestempSA!$C202,RestempSAF!$A$2:$A$251,0)))),$E202,INDEX(RestempSAF!F$2:F$251,MATCH(RestempSA!$C202,RestempSAF!$A$2:$A$251,0))),NA())</f>
        <v>#N/A</v>
      </c>
      <c r="K202" s="25"/>
      <c r="W202" s="28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</row>
    <row r="203" spans="1:38" x14ac:dyDescent="0.25">
      <c r="A203" s="23">
        <f t="shared" si="16"/>
        <v>10</v>
      </c>
      <c r="B203" s="23">
        <f t="shared" si="17"/>
        <v>2008</v>
      </c>
      <c r="C203" s="23">
        <v>202</v>
      </c>
      <c r="D203" s="24">
        <v>39722</v>
      </c>
      <c r="E203" s="25">
        <f>IF(ISBLANK(table!I203),NA(),table!I203)</f>
        <v>9547.2000000000007</v>
      </c>
      <c r="F203" s="26" t="e">
        <f>IFERROR(IF(AND(ISERROR($E204),ISERROR(INDEX(RestempSAF!B$2:B$251,MATCH(RestempSA!$C203,RestempSAF!$A$2:$A$251,0)))),$E203,INDEX(RestempSAF!B$2:B$251,MATCH(RestempSA!$C203,RestempSAF!$A$2:$A$251,0))),NA())</f>
        <v>#N/A</v>
      </c>
      <c r="G203" s="25" t="e">
        <f>IFERROR(IF(AND(ISERROR($E204),ISERROR(INDEX(RestempSAF!C$2:C$251,MATCH(RestempSA!$C203,RestempSAF!$A$2:$A$251,0)))),$E203,INDEX(RestempSAF!C$2:C$251,MATCH(RestempSA!$C203,RestempSAF!$A$2:$A$251,0))),NA())</f>
        <v>#N/A</v>
      </c>
      <c r="H203" s="25" t="e">
        <f>IFERROR(IF(AND(ISERROR($E204),ISERROR(INDEX(RestempSAF!D$2:D$251,MATCH(RestempSA!$C203,RestempSAF!$A$2:$A$251,0)))),$E203,INDEX(RestempSAF!D$2:D$251,MATCH(RestempSA!$C203,RestempSAF!$A$2:$A$251,0))),NA())</f>
        <v>#N/A</v>
      </c>
      <c r="I203" s="25" t="e">
        <f>IFERROR(IF(AND(ISERROR($E204),ISERROR(INDEX(RestempSAF!E$2:E$251,MATCH(RestempSA!$C203,RestempSAF!$A$2:$A$251,0)))),$E203,INDEX(RestempSAF!E$2:E$251,MATCH(RestempSA!$C203,RestempSAF!$A$2:$A$251,0))),NA())</f>
        <v>#N/A</v>
      </c>
      <c r="J203" s="25" t="e">
        <f>IFERROR(IF(AND(ISERROR($E204),ISERROR(INDEX(RestempSAF!F$2:F$251,MATCH(RestempSA!$C203,RestempSAF!$A$2:$A$251,0)))),$E203,INDEX(RestempSAF!F$2:F$251,MATCH(RestempSA!$C203,RestempSAF!$A$2:$A$251,0))),NA())</f>
        <v>#N/A</v>
      </c>
      <c r="K203" s="25"/>
      <c r="W203" s="28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</row>
    <row r="204" spans="1:38" x14ac:dyDescent="0.25">
      <c r="A204" s="23">
        <f t="shared" si="16"/>
        <v>11</v>
      </c>
      <c r="B204" s="23">
        <f t="shared" si="17"/>
        <v>2008</v>
      </c>
      <c r="C204" s="23">
        <v>203</v>
      </c>
      <c r="D204" s="24">
        <v>39753</v>
      </c>
      <c r="E204" s="25">
        <f>IF(ISBLANK(table!I204),NA(),table!I204)</f>
        <v>9514.2000000000007</v>
      </c>
      <c r="F204" s="26" t="e">
        <f>IFERROR(IF(AND(ISERROR($E205),ISERROR(INDEX(RestempSAF!B$2:B$251,MATCH(RestempSA!$C204,RestempSAF!$A$2:$A$251,0)))),$E204,INDEX(RestempSAF!B$2:B$251,MATCH(RestempSA!$C204,RestempSAF!$A$2:$A$251,0))),NA())</f>
        <v>#N/A</v>
      </c>
      <c r="G204" s="25" t="e">
        <f>IFERROR(IF(AND(ISERROR($E205),ISERROR(INDEX(RestempSAF!C$2:C$251,MATCH(RestempSA!$C204,RestempSAF!$A$2:$A$251,0)))),$E204,INDEX(RestempSAF!C$2:C$251,MATCH(RestempSA!$C204,RestempSAF!$A$2:$A$251,0))),NA())</f>
        <v>#N/A</v>
      </c>
      <c r="H204" s="25" t="e">
        <f>IFERROR(IF(AND(ISERROR($E205),ISERROR(INDEX(RestempSAF!D$2:D$251,MATCH(RestempSA!$C204,RestempSAF!$A$2:$A$251,0)))),$E204,INDEX(RestempSAF!D$2:D$251,MATCH(RestempSA!$C204,RestempSAF!$A$2:$A$251,0))),NA())</f>
        <v>#N/A</v>
      </c>
      <c r="I204" s="25" t="e">
        <f>IFERROR(IF(AND(ISERROR($E205),ISERROR(INDEX(RestempSAF!E$2:E$251,MATCH(RestempSA!$C204,RestempSAF!$A$2:$A$251,0)))),$E204,INDEX(RestempSAF!E$2:E$251,MATCH(RestempSA!$C204,RestempSAF!$A$2:$A$251,0))),NA())</f>
        <v>#N/A</v>
      </c>
      <c r="J204" s="25" t="e">
        <f>IFERROR(IF(AND(ISERROR($E205),ISERROR(INDEX(RestempSAF!F$2:F$251,MATCH(RestempSA!$C204,RestempSAF!$A$2:$A$251,0)))),$E204,INDEX(RestempSAF!F$2:F$251,MATCH(RestempSA!$C204,RestempSAF!$A$2:$A$251,0))),NA())</f>
        <v>#N/A</v>
      </c>
      <c r="K204" s="25"/>
      <c r="W204" s="28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</row>
    <row r="205" spans="1:38" x14ac:dyDescent="0.25">
      <c r="A205" s="23">
        <f t="shared" si="16"/>
        <v>12</v>
      </c>
      <c r="B205" s="23">
        <f t="shared" si="17"/>
        <v>2008</v>
      </c>
      <c r="C205" s="23">
        <v>204</v>
      </c>
      <c r="D205" s="24">
        <v>39783</v>
      </c>
      <c r="E205" s="25">
        <f>IF(ISBLANK(table!I205),NA(),table!I205)</f>
        <v>9484.2000000000007</v>
      </c>
      <c r="F205" s="26" t="e">
        <f>IFERROR(IF(AND(ISERROR($E206),ISERROR(INDEX(RestempSAF!B$2:B$251,MATCH(RestempSA!$C205,RestempSAF!$A$2:$A$251,0)))),$E205,INDEX(RestempSAF!B$2:B$251,MATCH(RestempSA!$C205,RestempSAF!$A$2:$A$251,0))),NA())</f>
        <v>#N/A</v>
      </c>
      <c r="G205" s="25" t="e">
        <f>IFERROR(IF(AND(ISERROR($E206),ISERROR(INDEX(RestempSAF!C$2:C$251,MATCH(RestempSA!$C205,RestempSAF!$A$2:$A$251,0)))),$E205,INDEX(RestempSAF!C$2:C$251,MATCH(RestempSA!$C205,RestempSAF!$A$2:$A$251,0))),NA())</f>
        <v>#N/A</v>
      </c>
      <c r="H205" s="25" t="e">
        <f>IFERROR(IF(AND(ISERROR($E206),ISERROR(INDEX(RestempSAF!D$2:D$251,MATCH(RestempSA!$C205,RestempSAF!$A$2:$A$251,0)))),$E205,INDEX(RestempSAF!D$2:D$251,MATCH(RestempSA!$C205,RestempSAF!$A$2:$A$251,0))),NA())</f>
        <v>#N/A</v>
      </c>
      <c r="I205" s="25" t="e">
        <f>IFERROR(IF(AND(ISERROR($E206),ISERROR(INDEX(RestempSAF!E$2:E$251,MATCH(RestempSA!$C205,RestempSAF!$A$2:$A$251,0)))),$E205,INDEX(RestempSAF!E$2:E$251,MATCH(RestempSA!$C205,RestempSAF!$A$2:$A$251,0))),NA())</f>
        <v>#N/A</v>
      </c>
      <c r="J205" s="25" t="e">
        <f>IFERROR(IF(AND(ISERROR($E206),ISERROR(INDEX(RestempSAF!F$2:F$251,MATCH(RestempSA!$C205,RestempSAF!$A$2:$A$251,0)))),$E205,INDEX(RestempSAF!F$2:F$251,MATCH(RestempSA!$C205,RestempSAF!$A$2:$A$251,0))),NA())</f>
        <v>#N/A</v>
      </c>
      <c r="K205" s="25"/>
      <c r="W205" s="28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</row>
    <row r="206" spans="1:38" x14ac:dyDescent="0.25">
      <c r="A206" s="23">
        <f t="shared" si="16"/>
        <v>1</v>
      </c>
      <c r="B206" s="23">
        <f t="shared" si="17"/>
        <v>2009</v>
      </c>
      <c r="C206" s="23">
        <v>205</v>
      </c>
      <c r="D206" s="24">
        <v>39814</v>
      </c>
      <c r="E206" s="25">
        <f>IF(ISBLANK(table!I206),NA(),table!I206)</f>
        <v>9462.2999999999993</v>
      </c>
      <c r="F206" s="26" t="e">
        <f>IFERROR(IF(AND(ISERROR($E207),ISERROR(INDEX(RestempSAF!B$2:B$251,MATCH(RestempSA!$C206,RestempSAF!$A$2:$A$251,0)))),$E206,INDEX(RestempSAF!B$2:B$251,MATCH(RestempSA!$C206,RestempSAF!$A$2:$A$251,0))),NA())</f>
        <v>#N/A</v>
      </c>
      <c r="G206" s="25" t="e">
        <f>IFERROR(IF(AND(ISERROR($E207),ISERROR(INDEX(RestempSAF!C$2:C$251,MATCH(RestempSA!$C206,RestempSAF!$A$2:$A$251,0)))),$E206,INDEX(RestempSAF!C$2:C$251,MATCH(RestempSA!$C206,RestempSAF!$A$2:$A$251,0))),NA())</f>
        <v>#N/A</v>
      </c>
      <c r="H206" s="25" t="e">
        <f>IFERROR(IF(AND(ISERROR($E207),ISERROR(INDEX(RestempSAF!D$2:D$251,MATCH(RestempSA!$C206,RestempSAF!$A$2:$A$251,0)))),$E206,INDEX(RestempSAF!D$2:D$251,MATCH(RestempSA!$C206,RestempSAF!$A$2:$A$251,0))),NA())</f>
        <v>#N/A</v>
      </c>
      <c r="I206" s="25" t="e">
        <f>IFERROR(IF(AND(ISERROR($E207),ISERROR(INDEX(RestempSAF!E$2:E$251,MATCH(RestempSA!$C206,RestempSAF!$A$2:$A$251,0)))),$E206,INDEX(RestempSAF!E$2:E$251,MATCH(RestempSA!$C206,RestempSAF!$A$2:$A$251,0))),NA())</f>
        <v>#N/A</v>
      </c>
      <c r="J206" s="25" t="e">
        <f>IFERROR(IF(AND(ISERROR($E207),ISERROR(INDEX(RestempSAF!F$2:F$251,MATCH(RestempSA!$C206,RestempSAF!$A$2:$A$251,0)))),$E206,INDEX(RestempSAF!F$2:F$251,MATCH(RestempSA!$C206,RestempSAF!$A$2:$A$251,0))),NA())</f>
        <v>#N/A</v>
      </c>
      <c r="K206" s="25"/>
      <c r="W206" s="28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</row>
    <row r="207" spans="1:38" x14ac:dyDescent="0.25">
      <c r="A207" s="23">
        <f t="shared" si="16"/>
        <v>2</v>
      </c>
      <c r="B207" s="23">
        <f t="shared" si="17"/>
        <v>2009</v>
      </c>
      <c r="C207" s="23">
        <v>206</v>
      </c>
      <c r="D207" s="24">
        <v>39845</v>
      </c>
      <c r="E207" s="25">
        <f>IF(ISBLANK(table!I207),NA(),table!I207)</f>
        <v>9448.1</v>
      </c>
      <c r="F207" s="26" t="e">
        <f>IFERROR(IF(AND(ISERROR($E208),ISERROR(INDEX(RestempSAF!B$2:B$251,MATCH(RestempSA!$C207,RestempSAF!$A$2:$A$251,0)))),$E207,INDEX(RestempSAF!B$2:B$251,MATCH(RestempSA!$C207,RestempSAF!$A$2:$A$251,0))),NA())</f>
        <v>#N/A</v>
      </c>
      <c r="G207" s="25" t="e">
        <f>IFERROR(IF(AND(ISERROR($E208),ISERROR(INDEX(RestempSAF!C$2:C$251,MATCH(RestempSA!$C207,RestempSAF!$A$2:$A$251,0)))),$E207,INDEX(RestempSAF!C$2:C$251,MATCH(RestempSA!$C207,RestempSAF!$A$2:$A$251,0))),NA())</f>
        <v>#N/A</v>
      </c>
      <c r="H207" s="25" t="e">
        <f>IFERROR(IF(AND(ISERROR($E208),ISERROR(INDEX(RestempSAF!D$2:D$251,MATCH(RestempSA!$C207,RestempSAF!$A$2:$A$251,0)))),$E207,INDEX(RestempSAF!D$2:D$251,MATCH(RestempSA!$C207,RestempSAF!$A$2:$A$251,0))),NA())</f>
        <v>#N/A</v>
      </c>
      <c r="I207" s="25" t="e">
        <f>IFERROR(IF(AND(ISERROR($E208),ISERROR(INDEX(RestempSAF!E$2:E$251,MATCH(RestempSA!$C207,RestempSAF!$A$2:$A$251,0)))),$E207,INDEX(RestempSAF!E$2:E$251,MATCH(RestempSA!$C207,RestempSAF!$A$2:$A$251,0))),NA())</f>
        <v>#N/A</v>
      </c>
      <c r="J207" s="25" t="e">
        <f>IFERROR(IF(AND(ISERROR($E208),ISERROR(INDEX(RestempSAF!F$2:F$251,MATCH(RestempSA!$C207,RestempSAF!$A$2:$A$251,0)))),$E207,INDEX(RestempSAF!F$2:F$251,MATCH(RestempSA!$C207,RestempSAF!$A$2:$A$251,0))),NA())</f>
        <v>#N/A</v>
      </c>
      <c r="K207" s="25"/>
      <c r="W207" s="28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</row>
    <row r="208" spans="1:38" x14ac:dyDescent="0.25">
      <c r="A208" s="23">
        <f t="shared" si="16"/>
        <v>3</v>
      </c>
      <c r="B208" s="23">
        <f t="shared" si="17"/>
        <v>2009</v>
      </c>
      <c r="C208" s="23">
        <v>207</v>
      </c>
      <c r="D208" s="24">
        <v>39873</v>
      </c>
      <c r="E208" s="25">
        <f>IF(ISBLANK(table!I208),NA(),table!I208)</f>
        <v>9419.4</v>
      </c>
      <c r="F208" s="26" t="e">
        <f>IFERROR(IF(AND(ISERROR($E209),ISERROR(INDEX(RestempSAF!B$2:B$251,MATCH(RestempSA!$C208,RestempSAF!$A$2:$A$251,0)))),$E208,INDEX(RestempSAF!B$2:B$251,MATCH(RestempSA!$C208,RestempSAF!$A$2:$A$251,0))),NA())</f>
        <v>#N/A</v>
      </c>
      <c r="G208" s="25" t="e">
        <f>IFERROR(IF(AND(ISERROR($E209),ISERROR(INDEX(RestempSAF!C$2:C$251,MATCH(RestempSA!$C208,RestempSAF!$A$2:$A$251,0)))),$E208,INDEX(RestempSAF!C$2:C$251,MATCH(RestempSA!$C208,RestempSAF!$A$2:$A$251,0))),NA())</f>
        <v>#N/A</v>
      </c>
      <c r="H208" s="25" t="e">
        <f>IFERROR(IF(AND(ISERROR($E209),ISERROR(INDEX(RestempSAF!D$2:D$251,MATCH(RestempSA!$C208,RestempSAF!$A$2:$A$251,0)))),$E208,INDEX(RestempSAF!D$2:D$251,MATCH(RestempSA!$C208,RestempSAF!$A$2:$A$251,0))),NA())</f>
        <v>#N/A</v>
      </c>
      <c r="I208" s="25" t="e">
        <f>IFERROR(IF(AND(ISERROR($E209),ISERROR(INDEX(RestempSAF!E$2:E$251,MATCH(RestempSA!$C208,RestempSAF!$A$2:$A$251,0)))),$E208,INDEX(RestempSAF!E$2:E$251,MATCH(RestempSA!$C208,RestempSAF!$A$2:$A$251,0))),NA())</f>
        <v>#N/A</v>
      </c>
      <c r="J208" s="25" t="e">
        <f>IFERROR(IF(AND(ISERROR($E209),ISERROR(INDEX(RestempSAF!F$2:F$251,MATCH(RestempSA!$C208,RestempSAF!$A$2:$A$251,0)))),$E208,INDEX(RestempSAF!F$2:F$251,MATCH(RestempSA!$C208,RestempSAF!$A$2:$A$251,0))),NA())</f>
        <v>#N/A</v>
      </c>
      <c r="K208" s="25"/>
      <c r="W208" s="28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</row>
    <row r="209" spans="1:38" x14ac:dyDescent="0.25">
      <c r="A209" s="23">
        <f t="shared" si="16"/>
        <v>4</v>
      </c>
      <c r="B209" s="23">
        <f t="shared" si="17"/>
        <v>2009</v>
      </c>
      <c r="C209" s="23">
        <v>208</v>
      </c>
      <c r="D209" s="24">
        <v>39904</v>
      </c>
      <c r="E209" s="25">
        <f>IF(ISBLANK(table!I209),NA(),table!I209)</f>
        <v>9387.7000000000007</v>
      </c>
      <c r="F209" s="26" t="e">
        <f>IFERROR(IF(AND(ISERROR($E210),ISERROR(INDEX(RestempSAF!B$2:B$251,MATCH(RestempSA!$C209,RestempSAF!$A$2:$A$251,0)))),$E209,INDEX(RestempSAF!B$2:B$251,MATCH(RestempSA!$C209,RestempSAF!$A$2:$A$251,0))),NA())</f>
        <v>#N/A</v>
      </c>
      <c r="G209" s="25" t="e">
        <f>IFERROR(IF(AND(ISERROR($E210),ISERROR(INDEX(RestempSAF!C$2:C$251,MATCH(RestempSA!$C209,RestempSAF!$A$2:$A$251,0)))),$E209,INDEX(RestempSAF!C$2:C$251,MATCH(RestempSA!$C209,RestempSAF!$A$2:$A$251,0))),NA())</f>
        <v>#N/A</v>
      </c>
      <c r="H209" s="25" t="e">
        <f>IFERROR(IF(AND(ISERROR($E210),ISERROR(INDEX(RestempSAF!D$2:D$251,MATCH(RestempSA!$C209,RestempSAF!$A$2:$A$251,0)))),$E209,INDEX(RestempSAF!D$2:D$251,MATCH(RestempSA!$C209,RestempSAF!$A$2:$A$251,0))),NA())</f>
        <v>#N/A</v>
      </c>
      <c r="I209" s="25" t="e">
        <f>IFERROR(IF(AND(ISERROR($E210),ISERROR(INDEX(RestempSAF!E$2:E$251,MATCH(RestempSA!$C209,RestempSAF!$A$2:$A$251,0)))),$E209,INDEX(RestempSAF!E$2:E$251,MATCH(RestempSA!$C209,RestempSAF!$A$2:$A$251,0))),NA())</f>
        <v>#N/A</v>
      </c>
      <c r="J209" s="25" t="e">
        <f>IFERROR(IF(AND(ISERROR($E210),ISERROR(INDEX(RestempSAF!F$2:F$251,MATCH(RestempSA!$C209,RestempSAF!$A$2:$A$251,0)))),$E209,INDEX(RestempSAF!F$2:F$251,MATCH(RestempSA!$C209,RestempSAF!$A$2:$A$251,0))),NA())</f>
        <v>#N/A</v>
      </c>
      <c r="K209" s="25"/>
      <c r="W209" s="28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</row>
    <row r="210" spans="1:38" x14ac:dyDescent="0.25">
      <c r="A210" s="23">
        <f t="shared" si="16"/>
        <v>5</v>
      </c>
      <c r="B210" s="23">
        <f t="shared" si="17"/>
        <v>2009</v>
      </c>
      <c r="C210" s="23">
        <v>209</v>
      </c>
      <c r="D210" s="24">
        <v>39934</v>
      </c>
      <c r="E210" s="25">
        <f>IF(ISBLANK(table!I210),NA(),table!I210)</f>
        <v>9425.9</v>
      </c>
      <c r="F210" s="26" t="e">
        <f>IFERROR(IF(AND(ISERROR($E211),ISERROR(INDEX(RestempSAF!B$2:B$251,MATCH(RestempSA!$C210,RestempSAF!$A$2:$A$251,0)))),$E210,INDEX(RestempSAF!B$2:B$251,MATCH(RestempSA!$C210,RestempSAF!$A$2:$A$251,0))),NA())</f>
        <v>#N/A</v>
      </c>
      <c r="G210" s="25" t="e">
        <f>IFERROR(IF(AND(ISERROR($E211),ISERROR(INDEX(RestempSAF!C$2:C$251,MATCH(RestempSA!$C210,RestempSAF!$A$2:$A$251,0)))),$E210,INDEX(RestempSAF!C$2:C$251,MATCH(RestempSA!$C210,RestempSAF!$A$2:$A$251,0))),NA())</f>
        <v>#N/A</v>
      </c>
      <c r="H210" s="25" t="e">
        <f>IFERROR(IF(AND(ISERROR($E211),ISERROR(INDEX(RestempSAF!D$2:D$251,MATCH(RestempSA!$C210,RestempSAF!$A$2:$A$251,0)))),$E210,INDEX(RestempSAF!D$2:D$251,MATCH(RestempSA!$C210,RestempSAF!$A$2:$A$251,0))),NA())</f>
        <v>#N/A</v>
      </c>
      <c r="I210" s="25" t="e">
        <f>IFERROR(IF(AND(ISERROR($E211),ISERROR(INDEX(RestempSAF!E$2:E$251,MATCH(RestempSA!$C210,RestempSAF!$A$2:$A$251,0)))),$E210,INDEX(RestempSAF!E$2:E$251,MATCH(RestempSA!$C210,RestempSAF!$A$2:$A$251,0))),NA())</f>
        <v>#N/A</v>
      </c>
      <c r="J210" s="25" t="e">
        <f>IFERROR(IF(AND(ISERROR($E211),ISERROR(INDEX(RestempSAF!F$2:F$251,MATCH(RestempSA!$C210,RestempSAF!$A$2:$A$251,0)))),$E210,INDEX(RestempSAF!F$2:F$251,MATCH(RestempSA!$C210,RestempSAF!$A$2:$A$251,0))),NA())</f>
        <v>#N/A</v>
      </c>
      <c r="K210" s="25"/>
      <c r="W210" s="28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</row>
    <row r="211" spans="1:38" x14ac:dyDescent="0.25">
      <c r="A211" s="23">
        <f t="shared" si="16"/>
        <v>6</v>
      </c>
      <c r="B211" s="23">
        <f t="shared" si="17"/>
        <v>2009</v>
      </c>
      <c r="C211" s="23">
        <v>210</v>
      </c>
      <c r="D211" s="24">
        <v>39965</v>
      </c>
      <c r="E211" s="25">
        <f>IF(ISBLANK(table!I211),NA(),table!I211)</f>
        <v>9433.2999999999993</v>
      </c>
      <c r="F211" s="26" t="e">
        <f>IFERROR(IF(AND(ISERROR($E212),ISERROR(INDEX(RestempSAF!B$2:B$251,MATCH(RestempSA!$C211,RestempSAF!$A$2:$A$251,0)))),$E211,INDEX(RestempSAF!B$2:B$251,MATCH(RestempSA!$C211,RestempSAF!$A$2:$A$251,0))),NA())</f>
        <v>#N/A</v>
      </c>
      <c r="G211" s="25" t="e">
        <f>IFERROR(IF(AND(ISERROR($E212),ISERROR(INDEX(RestempSAF!C$2:C$251,MATCH(RestempSA!$C211,RestempSAF!$A$2:$A$251,0)))),$E211,INDEX(RestempSAF!C$2:C$251,MATCH(RestempSA!$C211,RestempSAF!$A$2:$A$251,0))),NA())</f>
        <v>#N/A</v>
      </c>
      <c r="H211" s="25" t="e">
        <f>IFERROR(IF(AND(ISERROR($E212),ISERROR(INDEX(RestempSAF!D$2:D$251,MATCH(RestempSA!$C211,RestempSAF!$A$2:$A$251,0)))),$E211,INDEX(RestempSAF!D$2:D$251,MATCH(RestempSA!$C211,RestempSAF!$A$2:$A$251,0))),NA())</f>
        <v>#N/A</v>
      </c>
      <c r="I211" s="25" t="e">
        <f>IFERROR(IF(AND(ISERROR($E212),ISERROR(INDEX(RestempSAF!E$2:E$251,MATCH(RestempSA!$C211,RestempSAF!$A$2:$A$251,0)))),$E211,INDEX(RestempSAF!E$2:E$251,MATCH(RestempSA!$C211,RestempSAF!$A$2:$A$251,0))),NA())</f>
        <v>#N/A</v>
      </c>
      <c r="J211" s="25" t="e">
        <f>IFERROR(IF(AND(ISERROR($E212),ISERROR(INDEX(RestempSAF!F$2:F$251,MATCH(RestempSA!$C211,RestempSAF!$A$2:$A$251,0)))),$E211,INDEX(RestempSAF!F$2:F$251,MATCH(RestempSA!$C211,RestempSAF!$A$2:$A$251,0))),NA())</f>
        <v>#N/A</v>
      </c>
      <c r="K211" s="25"/>
      <c r="W211" s="28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</row>
    <row r="212" spans="1:38" x14ac:dyDescent="0.25">
      <c r="A212" s="23">
        <f t="shared" si="16"/>
        <v>7</v>
      </c>
      <c r="B212" s="23">
        <f t="shared" si="17"/>
        <v>2009</v>
      </c>
      <c r="C212" s="23">
        <v>211</v>
      </c>
      <c r="D212" s="24">
        <v>39995</v>
      </c>
      <c r="E212" s="25">
        <f>IF(ISBLANK(table!I212),NA(),table!I212)</f>
        <v>9431</v>
      </c>
      <c r="F212" s="26" t="e">
        <f>IFERROR(IF(AND(ISERROR($E213),ISERROR(INDEX(RestempSAF!B$2:B$251,MATCH(RestempSA!$C212,RestempSAF!$A$2:$A$251,0)))),$E212,INDEX(RestempSAF!B$2:B$251,MATCH(RestempSA!$C212,RestempSAF!$A$2:$A$251,0))),NA())</f>
        <v>#N/A</v>
      </c>
      <c r="G212" s="25" t="e">
        <f>IFERROR(IF(AND(ISERROR($E213),ISERROR(INDEX(RestempSAF!C$2:C$251,MATCH(RestempSA!$C212,RestempSAF!$A$2:$A$251,0)))),$E212,INDEX(RestempSAF!C$2:C$251,MATCH(RestempSA!$C212,RestempSAF!$A$2:$A$251,0))),NA())</f>
        <v>#N/A</v>
      </c>
      <c r="H212" s="25" t="e">
        <f>IFERROR(IF(AND(ISERROR($E213),ISERROR(INDEX(RestempSAF!D$2:D$251,MATCH(RestempSA!$C212,RestempSAF!$A$2:$A$251,0)))),$E212,INDEX(RestempSAF!D$2:D$251,MATCH(RestempSA!$C212,RestempSAF!$A$2:$A$251,0))),NA())</f>
        <v>#N/A</v>
      </c>
      <c r="I212" s="25" t="e">
        <f>IFERROR(IF(AND(ISERROR($E213),ISERROR(INDEX(RestempSAF!E$2:E$251,MATCH(RestempSA!$C212,RestempSAF!$A$2:$A$251,0)))),$E212,INDEX(RestempSAF!E$2:E$251,MATCH(RestempSA!$C212,RestempSAF!$A$2:$A$251,0))),NA())</f>
        <v>#N/A</v>
      </c>
      <c r="J212" s="25" t="e">
        <f>IFERROR(IF(AND(ISERROR($E213),ISERROR(INDEX(RestempSAF!F$2:F$251,MATCH(RestempSA!$C212,RestempSAF!$A$2:$A$251,0)))),$E212,INDEX(RestempSAF!F$2:F$251,MATCH(RestempSA!$C212,RestempSAF!$A$2:$A$251,0))),NA())</f>
        <v>#N/A</v>
      </c>
      <c r="K212" s="25"/>
      <c r="W212" s="28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</row>
    <row r="213" spans="1:38" x14ac:dyDescent="0.25">
      <c r="A213" s="23">
        <f t="shared" si="16"/>
        <v>8</v>
      </c>
      <c r="B213" s="23">
        <f t="shared" si="17"/>
        <v>2009</v>
      </c>
      <c r="C213" s="23">
        <v>212</v>
      </c>
      <c r="D213" s="24">
        <v>40026</v>
      </c>
      <c r="E213" s="25">
        <f>IF(ISBLANK(table!I213),NA(),table!I213)</f>
        <v>9398</v>
      </c>
      <c r="F213" s="26" t="e">
        <f>IFERROR(IF(AND(ISERROR($E214),ISERROR(INDEX(RestempSAF!B$2:B$251,MATCH(RestempSA!$C213,RestempSAF!$A$2:$A$251,0)))),$E213,INDEX(RestempSAF!B$2:B$251,MATCH(RestempSA!$C213,RestempSAF!$A$2:$A$251,0))),NA())</f>
        <v>#N/A</v>
      </c>
      <c r="G213" s="25" t="e">
        <f>IFERROR(IF(AND(ISERROR($E214),ISERROR(INDEX(RestempSAF!C$2:C$251,MATCH(RestempSA!$C213,RestempSAF!$A$2:$A$251,0)))),$E213,INDEX(RestempSAF!C$2:C$251,MATCH(RestempSA!$C213,RestempSAF!$A$2:$A$251,0))),NA())</f>
        <v>#N/A</v>
      </c>
      <c r="H213" s="25" t="e">
        <f>IFERROR(IF(AND(ISERROR($E214),ISERROR(INDEX(RestempSAF!D$2:D$251,MATCH(RestempSA!$C213,RestempSAF!$A$2:$A$251,0)))),$E213,INDEX(RestempSAF!D$2:D$251,MATCH(RestempSA!$C213,RestempSAF!$A$2:$A$251,0))),NA())</f>
        <v>#N/A</v>
      </c>
      <c r="I213" s="25" t="e">
        <f>IFERROR(IF(AND(ISERROR($E214),ISERROR(INDEX(RestempSAF!E$2:E$251,MATCH(RestempSA!$C213,RestempSAF!$A$2:$A$251,0)))),$E213,INDEX(RestempSAF!E$2:E$251,MATCH(RestempSA!$C213,RestempSAF!$A$2:$A$251,0))),NA())</f>
        <v>#N/A</v>
      </c>
      <c r="J213" s="25" t="e">
        <f>IFERROR(IF(AND(ISERROR($E214),ISERROR(INDEX(RestempSAF!F$2:F$251,MATCH(RestempSA!$C213,RestempSAF!$A$2:$A$251,0)))),$E213,INDEX(RestempSAF!F$2:F$251,MATCH(RestempSA!$C213,RestempSAF!$A$2:$A$251,0))),NA())</f>
        <v>#N/A</v>
      </c>
      <c r="K213" s="25"/>
      <c r="W213" s="28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</row>
    <row r="214" spans="1:38" x14ac:dyDescent="0.25">
      <c r="A214" s="23">
        <f t="shared" si="16"/>
        <v>9</v>
      </c>
      <c r="B214" s="23">
        <f t="shared" si="17"/>
        <v>2009</v>
      </c>
      <c r="C214" s="23">
        <v>213</v>
      </c>
      <c r="D214" s="24">
        <v>40057</v>
      </c>
      <c r="E214" s="25">
        <f>IF(ISBLANK(table!I214),NA(),table!I214)</f>
        <v>9367.6</v>
      </c>
      <c r="F214" s="26" t="e">
        <f>IFERROR(IF(AND(ISERROR($E215),ISERROR(INDEX(RestempSAF!B$2:B$251,MATCH(RestempSA!$C214,RestempSAF!$A$2:$A$251,0)))),$E214,INDEX(RestempSAF!B$2:B$251,MATCH(RestempSA!$C214,RestempSAF!$A$2:$A$251,0))),NA())</f>
        <v>#N/A</v>
      </c>
      <c r="G214" s="25" t="e">
        <f>IFERROR(IF(AND(ISERROR($E215),ISERROR(INDEX(RestempSAF!C$2:C$251,MATCH(RestempSA!$C214,RestempSAF!$A$2:$A$251,0)))),$E214,INDEX(RestempSAF!C$2:C$251,MATCH(RestempSA!$C214,RestempSAF!$A$2:$A$251,0))),NA())</f>
        <v>#N/A</v>
      </c>
      <c r="H214" s="25" t="e">
        <f>IFERROR(IF(AND(ISERROR($E215),ISERROR(INDEX(RestempSAF!D$2:D$251,MATCH(RestempSA!$C214,RestempSAF!$A$2:$A$251,0)))),$E214,INDEX(RestempSAF!D$2:D$251,MATCH(RestempSA!$C214,RestempSAF!$A$2:$A$251,0))),NA())</f>
        <v>#N/A</v>
      </c>
      <c r="I214" s="25" t="e">
        <f>IFERROR(IF(AND(ISERROR($E215),ISERROR(INDEX(RestempSAF!E$2:E$251,MATCH(RestempSA!$C214,RestempSAF!$A$2:$A$251,0)))),$E214,INDEX(RestempSAF!E$2:E$251,MATCH(RestempSA!$C214,RestempSAF!$A$2:$A$251,0))),NA())</f>
        <v>#N/A</v>
      </c>
      <c r="J214" s="25" t="e">
        <f>IFERROR(IF(AND(ISERROR($E215),ISERROR(INDEX(RestempSAF!F$2:F$251,MATCH(RestempSA!$C214,RestempSAF!$A$2:$A$251,0)))),$E214,INDEX(RestempSAF!F$2:F$251,MATCH(RestempSA!$C214,RestempSAF!$A$2:$A$251,0))),NA())</f>
        <v>#N/A</v>
      </c>
      <c r="K214" s="25"/>
      <c r="W214" s="28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</row>
    <row r="215" spans="1:38" x14ac:dyDescent="0.25">
      <c r="A215" s="23">
        <f t="shared" si="16"/>
        <v>10</v>
      </c>
      <c r="B215" s="23">
        <f t="shared" si="17"/>
        <v>2009</v>
      </c>
      <c r="C215" s="23">
        <v>214</v>
      </c>
      <c r="D215" s="24">
        <v>40087</v>
      </c>
      <c r="E215" s="25">
        <f>IF(ISBLANK(table!I215),NA(),table!I215)</f>
        <v>9344</v>
      </c>
      <c r="F215" s="26" t="e">
        <f>IFERROR(IF(AND(ISERROR($E216),ISERROR(INDEX(RestempSAF!B$2:B$251,MATCH(RestempSA!$C215,RestempSAF!$A$2:$A$251,0)))),$E215,INDEX(RestempSAF!B$2:B$251,MATCH(RestempSA!$C215,RestempSAF!$A$2:$A$251,0))),NA())</f>
        <v>#N/A</v>
      </c>
      <c r="G215" s="25" t="e">
        <f>IFERROR(IF(AND(ISERROR($E216),ISERROR(INDEX(RestempSAF!C$2:C$251,MATCH(RestempSA!$C215,RestempSAF!$A$2:$A$251,0)))),$E215,INDEX(RestempSAF!C$2:C$251,MATCH(RestempSA!$C215,RestempSAF!$A$2:$A$251,0))),NA())</f>
        <v>#N/A</v>
      </c>
      <c r="H215" s="25" t="e">
        <f>IFERROR(IF(AND(ISERROR($E216),ISERROR(INDEX(RestempSAF!D$2:D$251,MATCH(RestempSA!$C215,RestempSAF!$A$2:$A$251,0)))),$E215,INDEX(RestempSAF!D$2:D$251,MATCH(RestempSA!$C215,RestempSAF!$A$2:$A$251,0))),NA())</f>
        <v>#N/A</v>
      </c>
      <c r="I215" s="25" t="e">
        <f>IFERROR(IF(AND(ISERROR($E216),ISERROR(INDEX(RestempSAF!E$2:E$251,MATCH(RestempSA!$C215,RestempSAF!$A$2:$A$251,0)))),$E215,INDEX(RestempSAF!E$2:E$251,MATCH(RestempSA!$C215,RestempSAF!$A$2:$A$251,0))),NA())</f>
        <v>#N/A</v>
      </c>
      <c r="J215" s="25" t="e">
        <f>IFERROR(IF(AND(ISERROR($E216),ISERROR(INDEX(RestempSAF!F$2:F$251,MATCH(RestempSA!$C215,RestempSAF!$A$2:$A$251,0)))),$E215,INDEX(RestempSAF!F$2:F$251,MATCH(RestempSA!$C215,RestempSAF!$A$2:$A$251,0))),NA())</f>
        <v>#N/A</v>
      </c>
      <c r="K215" s="25"/>
      <c r="W215" s="28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</row>
    <row r="216" spans="1:38" x14ac:dyDescent="0.25">
      <c r="A216" s="23">
        <f t="shared" si="16"/>
        <v>11</v>
      </c>
      <c r="B216" s="23">
        <f t="shared" si="17"/>
        <v>2009</v>
      </c>
      <c r="C216" s="23">
        <v>215</v>
      </c>
      <c r="D216" s="24">
        <v>40118</v>
      </c>
      <c r="E216" s="25">
        <f>IF(ISBLANK(table!I216),NA(),table!I216)</f>
        <v>9333.5</v>
      </c>
      <c r="F216" s="26" t="e">
        <f>IFERROR(IF(AND(ISERROR($E217),ISERROR(INDEX(RestempSAF!B$2:B$251,MATCH(RestempSA!$C216,RestempSAF!$A$2:$A$251,0)))),$E216,INDEX(RestempSAF!B$2:B$251,MATCH(RestempSA!$C216,RestempSAF!$A$2:$A$251,0))),NA())</f>
        <v>#N/A</v>
      </c>
      <c r="G216" s="25" t="e">
        <f>IFERROR(IF(AND(ISERROR($E217),ISERROR(INDEX(RestempSAF!C$2:C$251,MATCH(RestempSA!$C216,RestempSAF!$A$2:$A$251,0)))),$E216,INDEX(RestempSAF!C$2:C$251,MATCH(RestempSA!$C216,RestempSAF!$A$2:$A$251,0))),NA())</f>
        <v>#N/A</v>
      </c>
      <c r="H216" s="25" t="e">
        <f>IFERROR(IF(AND(ISERROR($E217),ISERROR(INDEX(RestempSAF!D$2:D$251,MATCH(RestempSA!$C216,RestempSAF!$A$2:$A$251,0)))),$E216,INDEX(RestempSAF!D$2:D$251,MATCH(RestempSA!$C216,RestempSAF!$A$2:$A$251,0))),NA())</f>
        <v>#N/A</v>
      </c>
      <c r="I216" s="25" t="e">
        <f>IFERROR(IF(AND(ISERROR($E217),ISERROR(INDEX(RestempSAF!E$2:E$251,MATCH(RestempSA!$C216,RestempSAF!$A$2:$A$251,0)))),$E216,INDEX(RestempSAF!E$2:E$251,MATCH(RestempSA!$C216,RestempSAF!$A$2:$A$251,0))),NA())</f>
        <v>#N/A</v>
      </c>
      <c r="J216" s="25" t="e">
        <f>IFERROR(IF(AND(ISERROR($E217),ISERROR(INDEX(RestempSAF!F$2:F$251,MATCH(RestempSA!$C216,RestempSAF!$A$2:$A$251,0)))),$E216,INDEX(RestempSAF!F$2:F$251,MATCH(RestempSA!$C216,RestempSAF!$A$2:$A$251,0))),NA())</f>
        <v>#N/A</v>
      </c>
      <c r="K216" s="25"/>
      <c r="W216" s="28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</row>
    <row r="217" spans="1:38" x14ac:dyDescent="0.25">
      <c r="A217" s="23">
        <f t="shared" si="16"/>
        <v>12</v>
      </c>
      <c r="B217" s="23">
        <f t="shared" si="17"/>
        <v>2009</v>
      </c>
      <c r="C217" s="23">
        <v>216</v>
      </c>
      <c r="D217" s="24">
        <v>40148</v>
      </c>
      <c r="E217" s="25">
        <f>IF(ISBLANK(table!I217),NA(),table!I217)</f>
        <v>9304.5</v>
      </c>
      <c r="F217" s="26" t="e">
        <f>IFERROR(IF(AND(ISERROR($E218),ISERROR(INDEX(RestempSAF!B$2:B$251,MATCH(RestempSA!$C217,RestempSAF!$A$2:$A$251,0)))),$E217,INDEX(RestempSAF!B$2:B$251,MATCH(RestempSA!$C217,RestempSAF!$A$2:$A$251,0))),NA())</f>
        <v>#N/A</v>
      </c>
      <c r="G217" s="25" t="e">
        <f>IFERROR(IF(AND(ISERROR($E218),ISERROR(INDEX(RestempSAF!C$2:C$251,MATCH(RestempSA!$C217,RestempSAF!$A$2:$A$251,0)))),$E217,INDEX(RestempSAF!C$2:C$251,MATCH(RestempSA!$C217,RestempSAF!$A$2:$A$251,0))),NA())</f>
        <v>#N/A</v>
      </c>
      <c r="H217" s="25" t="e">
        <f>IFERROR(IF(AND(ISERROR($E218),ISERROR(INDEX(RestempSAF!D$2:D$251,MATCH(RestempSA!$C217,RestempSAF!$A$2:$A$251,0)))),$E217,INDEX(RestempSAF!D$2:D$251,MATCH(RestempSA!$C217,RestempSAF!$A$2:$A$251,0))),NA())</f>
        <v>#N/A</v>
      </c>
      <c r="I217" s="25" t="e">
        <f>IFERROR(IF(AND(ISERROR($E218),ISERROR(INDEX(RestempSAF!E$2:E$251,MATCH(RestempSA!$C217,RestempSAF!$A$2:$A$251,0)))),$E217,INDEX(RestempSAF!E$2:E$251,MATCH(RestempSA!$C217,RestempSAF!$A$2:$A$251,0))),NA())</f>
        <v>#N/A</v>
      </c>
      <c r="J217" s="25" t="e">
        <f>IFERROR(IF(AND(ISERROR($E218),ISERROR(INDEX(RestempSAF!F$2:F$251,MATCH(RestempSA!$C217,RestempSAF!$A$2:$A$251,0)))),$E217,INDEX(RestempSAF!F$2:F$251,MATCH(RestempSA!$C217,RestempSAF!$A$2:$A$251,0))),NA())</f>
        <v>#N/A</v>
      </c>
      <c r="K217" s="25"/>
      <c r="W217" s="28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</row>
    <row r="218" spans="1:38" x14ac:dyDescent="0.25">
      <c r="A218" s="23">
        <f t="shared" si="16"/>
        <v>1</v>
      </c>
      <c r="B218" s="23">
        <f t="shared" si="17"/>
        <v>2010</v>
      </c>
      <c r="C218" s="23">
        <v>217</v>
      </c>
      <c r="D218" s="24">
        <v>40179</v>
      </c>
      <c r="E218" s="25">
        <f>IF(ISBLANK(table!I218),NA(),table!I218)</f>
        <v>9298.6</v>
      </c>
      <c r="F218" s="26" t="e">
        <f>IFERROR(IF(AND(ISERROR($E219),ISERROR(INDEX(RestempSAF!B$2:B$251,MATCH(RestempSA!$C218,RestempSAF!$A$2:$A$251,0)))),$E218,INDEX(RestempSAF!B$2:B$251,MATCH(RestempSA!$C218,RestempSAF!$A$2:$A$251,0))),NA())</f>
        <v>#N/A</v>
      </c>
      <c r="G218" s="25" t="e">
        <f>IFERROR(IF(AND(ISERROR($E219),ISERROR(INDEX(RestempSAF!C$2:C$251,MATCH(RestempSA!$C218,RestempSAF!$A$2:$A$251,0)))),$E218,INDEX(RestempSAF!C$2:C$251,MATCH(RestempSA!$C218,RestempSAF!$A$2:$A$251,0))),NA())</f>
        <v>#N/A</v>
      </c>
      <c r="H218" s="25" t="e">
        <f>IFERROR(IF(AND(ISERROR($E219),ISERROR(INDEX(RestempSAF!D$2:D$251,MATCH(RestempSA!$C218,RestempSAF!$A$2:$A$251,0)))),$E218,INDEX(RestempSAF!D$2:D$251,MATCH(RestempSA!$C218,RestempSAF!$A$2:$A$251,0))),NA())</f>
        <v>#N/A</v>
      </c>
      <c r="I218" s="25" t="e">
        <f>IFERROR(IF(AND(ISERROR($E219),ISERROR(INDEX(RestempSAF!E$2:E$251,MATCH(RestempSA!$C218,RestempSAF!$A$2:$A$251,0)))),$E218,INDEX(RestempSAF!E$2:E$251,MATCH(RestempSA!$C218,RestempSAF!$A$2:$A$251,0))),NA())</f>
        <v>#N/A</v>
      </c>
      <c r="J218" s="25" t="e">
        <f>IFERROR(IF(AND(ISERROR($E219),ISERROR(INDEX(RestempSAF!F$2:F$251,MATCH(RestempSA!$C218,RestempSAF!$A$2:$A$251,0)))),$E218,INDEX(RestempSAF!F$2:F$251,MATCH(RestempSA!$C218,RestempSAF!$A$2:$A$251,0))),NA())</f>
        <v>#N/A</v>
      </c>
      <c r="K218" s="25"/>
      <c r="W218" s="28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</row>
    <row r="219" spans="1:38" x14ac:dyDescent="0.25">
      <c r="A219" s="23">
        <f t="shared" si="16"/>
        <v>2</v>
      </c>
      <c r="B219" s="23">
        <f t="shared" si="17"/>
        <v>2010</v>
      </c>
      <c r="C219" s="23">
        <v>218</v>
      </c>
      <c r="D219" s="24">
        <v>40210</v>
      </c>
      <c r="E219" s="25">
        <f>IF(ISBLANK(table!I219),NA(),table!I219)</f>
        <v>9294.2000000000007</v>
      </c>
      <c r="F219" s="26" t="e">
        <f>IFERROR(IF(AND(ISERROR($E220),ISERROR(INDEX(RestempSAF!B$2:B$251,MATCH(RestempSA!$C219,RestempSAF!$A$2:$A$251,0)))),$E219,INDEX(RestempSAF!B$2:B$251,MATCH(RestempSA!$C219,RestempSAF!$A$2:$A$251,0))),NA())</f>
        <v>#N/A</v>
      </c>
      <c r="G219" s="25" t="e">
        <f>IFERROR(IF(AND(ISERROR($E220),ISERROR(INDEX(RestempSAF!C$2:C$251,MATCH(RestempSA!$C219,RestempSAF!$A$2:$A$251,0)))),$E219,INDEX(RestempSAF!C$2:C$251,MATCH(RestempSA!$C219,RestempSAF!$A$2:$A$251,0))),NA())</f>
        <v>#N/A</v>
      </c>
      <c r="H219" s="25" t="e">
        <f>IFERROR(IF(AND(ISERROR($E220),ISERROR(INDEX(RestempSAF!D$2:D$251,MATCH(RestempSA!$C219,RestempSAF!$A$2:$A$251,0)))),$E219,INDEX(RestempSAF!D$2:D$251,MATCH(RestempSA!$C219,RestempSAF!$A$2:$A$251,0))),NA())</f>
        <v>#N/A</v>
      </c>
      <c r="I219" s="25" t="e">
        <f>IFERROR(IF(AND(ISERROR($E220),ISERROR(INDEX(RestempSAF!E$2:E$251,MATCH(RestempSA!$C219,RestempSAF!$A$2:$A$251,0)))),$E219,INDEX(RestempSAF!E$2:E$251,MATCH(RestempSA!$C219,RestempSAF!$A$2:$A$251,0))),NA())</f>
        <v>#N/A</v>
      </c>
      <c r="J219" s="25" t="e">
        <f>IFERROR(IF(AND(ISERROR($E220),ISERROR(INDEX(RestempSAF!F$2:F$251,MATCH(RestempSA!$C219,RestempSAF!$A$2:$A$251,0)))),$E219,INDEX(RestempSAF!F$2:F$251,MATCH(RestempSA!$C219,RestempSAF!$A$2:$A$251,0))),NA())</f>
        <v>#N/A</v>
      </c>
      <c r="K219" s="25"/>
      <c r="W219" s="28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</row>
    <row r="220" spans="1:38" x14ac:dyDescent="0.25">
      <c r="A220" s="23">
        <f t="shared" si="16"/>
        <v>3</v>
      </c>
      <c r="B220" s="23">
        <f t="shared" si="17"/>
        <v>2010</v>
      </c>
      <c r="C220" s="23">
        <v>219</v>
      </c>
      <c r="D220" s="24">
        <v>40238</v>
      </c>
      <c r="E220" s="25">
        <f>IF(ISBLANK(table!I220),NA(),table!I220)</f>
        <v>9311.7000000000007</v>
      </c>
      <c r="F220" s="26" t="e">
        <f>IFERROR(IF(AND(ISERROR($E221),ISERROR(INDEX(RestempSAF!B$2:B$251,MATCH(RestempSA!$C220,RestempSAF!$A$2:$A$251,0)))),$E220,INDEX(RestempSAF!B$2:B$251,MATCH(RestempSA!$C220,RestempSAF!$A$2:$A$251,0))),NA())</f>
        <v>#N/A</v>
      </c>
      <c r="G220" s="25" t="e">
        <f>IFERROR(IF(AND(ISERROR($E221),ISERROR(INDEX(RestempSAF!C$2:C$251,MATCH(RestempSA!$C220,RestempSAF!$A$2:$A$251,0)))),$E220,INDEX(RestempSAF!C$2:C$251,MATCH(RestempSA!$C220,RestempSAF!$A$2:$A$251,0))),NA())</f>
        <v>#N/A</v>
      </c>
      <c r="H220" s="25" t="e">
        <f>IFERROR(IF(AND(ISERROR($E221),ISERROR(INDEX(RestempSAF!D$2:D$251,MATCH(RestempSA!$C220,RestempSAF!$A$2:$A$251,0)))),$E220,INDEX(RestempSAF!D$2:D$251,MATCH(RestempSA!$C220,RestempSAF!$A$2:$A$251,0))),NA())</f>
        <v>#N/A</v>
      </c>
      <c r="I220" s="25" t="e">
        <f>IFERROR(IF(AND(ISERROR($E221),ISERROR(INDEX(RestempSAF!E$2:E$251,MATCH(RestempSA!$C220,RestempSAF!$A$2:$A$251,0)))),$E220,INDEX(RestempSAF!E$2:E$251,MATCH(RestempSA!$C220,RestempSAF!$A$2:$A$251,0))),NA())</f>
        <v>#N/A</v>
      </c>
      <c r="J220" s="25" t="e">
        <f>IFERROR(IF(AND(ISERROR($E221),ISERROR(INDEX(RestempSAF!F$2:F$251,MATCH(RestempSA!$C220,RestempSAF!$A$2:$A$251,0)))),$E220,INDEX(RestempSAF!F$2:F$251,MATCH(RestempSA!$C220,RestempSAF!$A$2:$A$251,0))),NA())</f>
        <v>#N/A</v>
      </c>
      <c r="K220" s="25"/>
      <c r="W220" s="28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</row>
    <row r="221" spans="1:38" x14ac:dyDescent="0.25">
      <c r="A221" s="23">
        <f t="shared" si="16"/>
        <v>4</v>
      </c>
      <c r="B221" s="23">
        <f t="shared" si="17"/>
        <v>2010</v>
      </c>
      <c r="C221" s="23">
        <v>220</v>
      </c>
      <c r="D221" s="24">
        <v>40269</v>
      </c>
      <c r="E221" s="25">
        <f>IF(ISBLANK(table!I221),NA(),table!I221)</f>
        <v>9322.7999999999993</v>
      </c>
      <c r="F221" s="26" t="e">
        <f>IFERROR(IF(AND(ISERROR($E222),ISERROR(INDEX(RestempSAF!B$2:B$251,MATCH(RestempSA!$C221,RestempSAF!$A$2:$A$251,0)))),$E221,INDEX(RestempSAF!B$2:B$251,MATCH(RestempSA!$C221,RestempSAF!$A$2:$A$251,0))),NA())</f>
        <v>#N/A</v>
      </c>
      <c r="G221" s="25" t="e">
        <f>IFERROR(IF(AND(ISERROR($E222),ISERROR(INDEX(RestempSAF!C$2:C$251,MATCH(RestempSA!$C221,RestempSAF!$A$2:$A$251,0)))),$E221,INDEX(RestempSAF!C$2:C$251,MATCH(RestempSA!$C221,RestempSAF!$A$2:$A$251,0))),NA())</f>
        <v>#N/A</v>
      </c>
      <c r="H221" s="25" t="e">
        <f>IFERROR(IF(AND(ISERROR($E222),ISERROR(INDEX(RestempSAF!D$2:D$251,MATCH(RestempSA!$C221,RestempSAF!$A$2:$A$251,0)))),$E221,INDEX(RestempSAF!D$2:D$251,MATCH(RestempSA!$C221,RestempSAF!$A$2:$A$251,0))),NA())</f>
        <v>#N/A</v>
      </c>
      <c r="I221" s="25" t="e">
        <f>IFERROR(IF(AND(ISERROR($E222),ISERROR(INDEX(RestempSAF!E$2:E$251,MATCH(RestempSA!$C221,RestempSAF!$A$2:$A$251,0)))),$E221,INDEX(RestempSAF!E$2:E$251,MATCH(RestempSA!$C221,RestempSAF!$A$2:$A$251,0))),NA())</f>
        <v>#N/A</v>
      </c>
      <c r="J221" s="25" t="e">
        <f>IFERROR(IF(AND(ISERROR($E222),ISERROR(INDEX(RestempSAF!F$2:F$251,MATCH(RestempSA!$C221,RestempSAF!$A$2:$A$251,0)))),$E221,INDEX(RestempSAF!F$2:F$251,MATCH(RestempSA!$C221,RestempSAF!$A$2:$A$251,0))),NA())</f>
        <v>#N/A</v>
      </c>
      <c r="K221" s="25"/>
      <c r="W221" s="28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</row>
    <row r="222" spans="1:38" x14ac:dyDescent="0.25">
      <c r="A222" s="23">
        <f t="shared" si="16"/>
        <v>5</v>
      </c>
      <c r="B222" s="23">
        <f t="shared" si="17"/>
        <v>2010</v>
      </c>
      <c r="C222" s="23">
        <v>221</v>
      </c>
      <c r="D222" s="24">
        <v>40299</v>
      </c>
      <c r="E222" s="25">
        <f>IF(ISBLANK(table!I222),NA(),table!I222)</f>
        <v>9340.9</v>
      </c>
      <c r="F222" s="26" t="e">
        <f>IFERROR(IF(AND(ISERROR($E223),ISERROR(INDEX(RestempSAF!B$2:B$251,MATCH(RestempSA!$C222,RestempSAF!$A$2:$A$251,0)))),$E222,INDEX(RestempSAF!B$2:B$251,MATCH(RestempSA!$C222,RestempSAF!$A$2:$A$251,0))),NA())</f>
        <v>#N/A</v>
      </c>
      <c r="G222" s="25" t="e">
        <f>IFERROR(IF(AND(ISERROR($E223),ISERROR(INDEX(RestempSAF!C$2:C$251,MATCH(RestempSA!$C222,RestempSAF!$A$2:$A$251,0)))),$E222,INDEX(RestempSAF!C$2:C$251,MATCH(RestempSA!$C222,RestempSAF!$A$2:$A$251,0))),NA())</f>
        <v>#N/A</v>
      </c>
      <c r="H222" s="25" t="e">
        <f>IFERROR(IF(AND(ISERROR($E223),ISERROR(INDEX(RestempSAF!D$2:D$251,MATCH(RestempSA!$C222,RestempSAF!$A$2:$A$251,0)))),$E222,INDEX(RestempSAF!D$2:D$251,MATCH(RestempSA!$C222,RestempSAF!$A$2:$A$251,0))),NA())</f>
        <v>#N/A</v>
      </c>
      <c r="I222" s="25" t="e">
        <f>IFERROR(IF(AND(ISERROR($E223),ISERROR(INDEX(RestempSAF!E$2:E$251,MATCH(RestempSA!$C222,RestempSAF!$A$2:$A$251,0)))),$E222,INDEX(RestempSAF!E$2:E$251,MATCH(RestempSA!$C222,RestempSAF!$A$2:$A$251,0))),NA())</f>
        <v>#N/A</v>
      </c>
      <c r="J222" s="25" t="e">
        <f>IFERROR(IF(AND(ISERROR($E223),ISERROR(INDEX(RestempSAF!F$2:F$251,MATCH(RestempSA!$C222,RestempSAF!$A$2:$A$251,0)))),$E222,INDEX(RestempSAF!F$2:F$251,MATCH(RestempSA!$C222,RestempSAF!$A$2:$A$251,0))),NA())</f>
        <v>#N/A</v>
      </c>
      <c r="K222" s="25"/>
      <c r="W222" s="28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</row>
    <row r="223" spans="1:38" x14ac:dyDescent="0.25">
      <c r="A223" s="23">
        <f t="shared" si="16"/>
        <v>6</v>
      </c>
      <c r="B223" s="23">
        <f t="shared" si="17"/>
        <v>2010</v>
      </c>
      <c r="C223" s="23">
        <v>222</v>
      </c>
      <c r="D223" s="24">
        <v>40330</v>
      </c>
      <c r="E223" s="25">
        <f>IF(ISBLANK(table!I223),NA(),table!I223)</f>
        <v>9352.7000000000007</v>
      </c>
      <c r="F223" s="26" t="e">
        <f>IFERROR(IF(AND(ISERROR($E224),ISERROR(INDEX(RestempSAF!B$2:B$251,MATCH(RestempSA!$C223,RestempSAF!$A$2:$A$251,0)))),$E223,INDEX(RestempSAF!B$2:B$251,MATCH(RestempSA!$C223,RestempSAF!$A$2:$A$251,0))),NA())</f>
        <v>#N/A</v>
      </c>
      <c r="G223" s="25" t="e">
        <f>IFERROR(IF(AND(ISERROR($E224),ISERROR(INDEX(RestempSAF!C$2:C$251,MATCH(RestempSA!$C223,RestempSAF!$A$2:$A$251,0)))),$E223,INDEX(RestempSAF!C$2:C$251,MATCH(RestempSA!$C223,RestempSAF!$A$2:$A$251,0))),NA())</f>
        <v>#N/A</v>
      </c>
      <c r="H223" s="25" t="e">
        <f>IFERROR(IF(AND(ISERROR($E224),ISERROR(INDEX(RestempSAF!D$2:D$251,MATCH(RestempSA!$C223,RestempSAF!$A$2:$A$251,0)))),$E223,INDEX(RestempSAF!D$2:D$251,MATCH(RestempSA!$C223,RestempSAF!$A$2:$A$251,0))),NA())</f>
        <v>#N/A</v>
      </c>
      <c r="I223" s="25" t="e">
        <f>IFERROR(IF(AND(ISERROR($E224),ISERROR(INDEX(RestempSAF!E$2:E$251,MATCH(RestempSA!$C223,RestempSAF!$A$2:$A$251,0)))),$E223,INDEX(RestempSAF!E$2:E$251,MATCH(RestempSA!$C223,RestempSAF!$A$2:$A$251,0))),NA())</f>
        <v>#N/A</v>
      </c>
      <c r="J223" s="25" t="e">
        <f>IFERROR(IF(AND(ISERROR($E224),ISERROR(INDEX(RestempSAF!F$2:F$251,MATCH(RestempSA!$C223,RestempSAF!$A$2:$A$251,0)))),$E223,INDEX(RestempSAF!F$2:F$251,MATCH(RestempSA!$C223,RestempSAF!$A$2:$A$251,0))),NA())</f>
        <v>#N/A</v>
      </c>
      <c r="K223" s="25"/>
      <c r="W223" s="28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</row>
    <row r="224" spans="1:38" x14ac:dyDescent="0.25">
      <c r="A224" s="23">
        <f t="shared" si="16"/>
        <v>7</v>
      </c>
      <c r="B224" s="23">
        <f t="shared" si="17"/>
        <v>2010</v>
      </c>
      <c r="C224" s="23">
        <v>223</v>
      </c>
      <c r="D224" s="24">
        <v>40360</v>
      </c>
      <c r="E224" s="25">
        <f>IF(ISBLANK(table!I224),NA(),table!I224)</f>
        <v>9358.6</v>
      </c>
      <c r="F224" s="26" t="e">
        <f>IFERROR(IF(AND(ISERROR($E225),ISERROR(INDEX(RestempSAF!B$2:B$251,MATCH(RestempSA!$C224,RestempSAF!$A$2:$A$251,0)))),$E224,INDEX(RestempSAF!B$2:B$251,MATCH(RestempSA!$C224,RestempSAF!$A$2:$A$251,0))),NA())</f>
        <v>#N/A</v>
      </c>
      <c r="G224" s="25" t="e">
        <f>IFERROR(IF(AND(ISERROR($E225),ISERROR(INDEX(RestempSAF!C$2:C$251,MATCH(RestempSA!$C224,RestempSAF!$A$2:$A$251,0)))),$E224,INDEX(RestempSAF!C$2:C$251,MATCH(RestempSA!$C224,RestempSAF!$A$2:$A$251,0))),NA())</f>
        <v>#N/A</v>
      </c>
      <c r="H224" s="25" t="e">
        <f>IFERROR(IF(AND(ISERROR($E225),ISERROR(INDEX(RestempSAF!D$2:D$251,MATCH(RestempSA!$C224,RestempSAF!$A$2:$A$251,0)))),$E224,INDEX(RestempSAF!D$2:D$251,MATCH(RestempSA!$C224,RestempSAF!$A$2:$A$251,0))),NA())</f>
        <v>#N/A</v>
      </c>
      <c r="I224" s="25" t="e">
        <f>IFERROR(IF(AND(ISERROR($E225),ISERROR(INDEX(RestempSAF!E$2:E$251,MATCH(RestempSA!$C224,RestempSAF!$A$2:$A$251,0)))),$E224,INDEX(RestempSAF!E$2:E$251,MATCH(RestempSA!$C224,RestempSAF!$A$2:$A$251,0))),NA())</f>
        <v>#N/A</v>
      </c>
      <c r="J224" s="25" t="e">
        <f>IFERROR(IF(AND(ISERROR($E225),ISERROR(INDEX(RestempSAF!F$2:F$251,MATCH(RestempSA!$C224,RestempSAF!$A$2:$A$251,0)))),$E224,INDEX(RestempSAF!F$2:F$251,MATCH(RestempSA!$C224,RestempSAF!$A$2:$A$251,0))),NA())</f>
        <v>#N/A</v>
      </c>
      <c r="K224" s="25"/>
      <c r="W224" s="28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</row>
    <row r="225" spans="1:38" x14ac:dyDescent="0.25">
      <c r="A225" s="23">
        <f t="shared" si="16"/>
        <v>8</v>
      </c>
      <c r="B225" s="23">
        <f t="shared" si="17"/>
        <v>2010</v>
      </c>
      <c r="C225" s="23">
        <v>224</v>
      </c>
      <c r="D225" s="24">
        <v>40391</v>
      </c>
      <c r="E225" s="25">
        <f>IF(ISBLANK(table!I225),NA(),table!I225)</f>
        <v>9379.7999999999993</v>
      </c>
      <c r="F225" s="26" t="e">
        <f>IFERROR(IF(AND(ISERROR($E226),ISERROR(INDEX(RestempSAF!B$2:B$251,MATCH(RestempSA!$C225,RestempSAF!$A$2:$A$251,0)))),$E225,INDEX(RestempSAF!B$2:B$251,MATCH(RestempSA!$C225,RestempSAF!$A$2:$A$251,0))),NA())</f>
        <v>#N/A</v>
      </c>
      <c r="G225" s="25" t="e">
        <f>IFERROR(IF(AND(ISERROR($E226),ISERROR(INDEX(RestempSAF!C$2:C$251,MATCH(RestempSA!$C225,RestempSAF!$A$2:$A$251,0)))),$E225,INDEX(RestempSAF!C$2:C$251,MATCH(RestempSA!$C225,RestempSAF!$A$2:$A$251,0))),NA())</f>
        <v>#N/A</v>
      </c>
      <c r="H225" s="25" t="e">
        <f>IFERROR(IF(AND(ISERROR($E226),ISERROR(INDEX(RestempSAF!D$2:D$251,MATCH(RestempSA!$C225,RestempSAF!$A$2:$A$251,0)))),$E225,INDEX(RestempSAF!D$2:D$251,MATCH(RestempSA!$C225,RestempSAF!$A$2:$A$251,0))),NA())</f>
        <v>#N/A</v>
      </c>
      <c r="I225" s="25" t="e">
        <f>IFERROR(IF(AND(ISERROR($E226),ISERROR(INDEX(RestempSAF!E$2:E$251,MATCH(RestempSA!$C225,RestempSAF!$A$2:$A$251,0)))),$E225,INDEX(RestempSAF!E$2:E$251,MATCH(RestempSA!$C225,RestempSAF!$A$2:$A$251,0))),NA())</f>
        <v>#N/A</v>
      </c>
      <c r="J225" s="25" t="e">
        <f>IFERROR(IF(AND(ISERROR($E226),ISERROR(INDEX(RestempSAF!F$2:F$251,MATCH(RestempSA!$C225,RestempSAF!$A$2:$A$251,0)))),$E225,INDEX(RestempSAF!F$2:F$251,MATCH(RestempSA!$C225,RestempSAF!$A$2:$A$251,0))),NA())</f>
        <v>#N/A</v>
      </c>
      <c r="K225" s="25"/>
      <c r="W225" s="28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</row>
    <row r="226" spans="1:38" x14ac:dyDescent="0.25">
      <c r="A226" s="23">
        <f t="shared" si="16"/>
        <v>9</v>
      </c>
      <c r="B226" s="23">
        <f t="shared" si="17"/>
        <v>2010</v>
      </c>
      <c r="C226" s="23">
        <v>225</v>
      </c>
      <c r="D226" s="24">
        <v>40422</v>
      </c>
      <c r="E226" s="25">
        <f>IF(ISBLANK(table!I226),NA(),table!I226)</f>
        <v>9430.7999999999993</v>
      </c>
      <c r="F226" s="26" t="e">
        <f>IFERROR(IF(AND(ISERROR($E227),ISERROR(INDEX(RestempSAF!B$2:B$251,MATCH(RestempSA!$C226,RestempSAF!$A$2:$A$251,0)))),$E226,INDEX(RestempSAF!B$2:B$251,MATCH(RestempSA!$C226,RestempSAF!$A$2:$A$251,0))),NA())</f>
        <v>#N/A</v>
      </c>
      <c r="G226" s="25" t="e">
        <f>IFERROR(IF(AND(ISERROR($E227),ISERROR(INDEX(RestempSAF!C$2:C$251,MATCH(RestempSA!$C226,RestempSAF!$A$2:$A$251,0)))),$E226,INDEX(RestempSAF!C$2:C$251,MATCH(RestempSA!$C226,RestempSAF!$A$2:$A$251,0))),NA())</f>
        <v>#N/A</v>
      </c>
      <c r="H226" s="25" t="e">
        <f>IFERROR(IF(AND(ISERROR($E227),ISERROR(INDEX(RestempSAF!D$2:D$251,MATCH(RestempSA!$C226,RestempSAF!$A$2:$A$251,0)))),$E226,INDEX(RestempSAF!D$2:D$251,MATCH(RestempSA!$C226,RestempSAF!$A$2:$A$251,0))),NA())</f>
        <v>#N/A</v>
      </c>
      <c r="I226" s="25" t="e">
        <f>IFERROR(IF(AND(ISERROR($E227),ISERROR(INDEX(RestempSAF!E$2:E$251,MATCH(RestempSA!$C226,RestempSAF!$A$2:$A$251,0)))),$E226,INDEX(RestempSAF!E$2:E$251,MATCH(RestempSA!$C226,RestempSAF!$A$2:$A$251,0))),NA())</f>
        <v>#N/A</v>
      </c>
      <c r="J226" s="25" t="e">
        <f>IFERROR(IF(AND(ISERROR($E227),ISERROR(INDEX(RestempSAF!F$2:F$251,MATCH(RestempSA!$C226,RestempSAF!$A$2:$A$251,0)))),$E226,INDEX(RestempSAF!F$2:F$251,MATCH(RestempSA!$C226,RestempSAF!$A$2:$A$251,0))),NA())</f>
        <v>#N/A</v>
      </c>
      <c r="K226" s="25"/>
      <c r="W226" s="28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</row>
    <row r="227" spans="1:38" x14ac:dyDescent="0.25">
      <c r="A227" s="23">
        <f t="shared" si="16"/>
        <v>10</v>
      </c>
      <c r="B227" s="23">
        <f t="shared" si="17"/>
        <v>2010</v>
      </c>
      <c r="C227" s="23">
        <v>226</v>
      </c>
      <c r="D227" s="24">
        <v>40452</v>
      </c>
      <c r="E227" s="25">
        <f>IF(ISBLANK(table!I227),NA(),table!I227)</f>
        <v>9452.2000000000007</v>
      </c>
      <c r="F227" s="26" t="e">
        <f>IFERROR(IF(AND(ISERROR($E228),ISERROR(INDEX(RestempSAF!B$2:B$251,MATCH(RestempSA!$C227,RestempSAF!$A$2:$A$251,0)))),$E227,INDEX(RestempSAF!B$2:B$251,MATCH(RestempSA!$C227,RestempSAF!$A$2:$A$251,0))),NA())</f>
        <v>#N/A</v>
      </c>
      <c r="G227" s="25" t="e">
        <f>IFERROR(IF(AND(ISERROR($E228),ISERROR(INDEX(RestempSAF!C$2:C$251,MATCH(RestempSA!$C227,RestempSAF!$A$2:$A$251,0)))),$E227,INDEX(RestempSAF!C$2:C$251,MATCH(RestempSA!$C227,RestempSAF!$A$2:$A$251,0))),NA())</f>
        <v>#N/A</v>
      </c>
      <c r="H227" s="25" t="e">
        <f>IFERROR(IF(AND(ISERROR($E228),ISERROR(INDEX(RestempSAF!D$2:D$251,MATCH(RestempSA!$C227,RestempSAF!$A$2:$A$251,0)))),$E227,INDEX(RestempSAF!D$2:D$251,MATCH(RestempSA!$C227,RestempSAF!$A$2:$A$251,0))),NA())</f>
        <v>#N/A</v>
      </c>
      <c r="I227" s="25" t="e">
        <f>IFERROR(IF(AND(ISERROR($E228),ISERROR(INDEX(RestempSAF!E$2:E$251,MATCH(RestempSA!$C227,RestempSAF!$A$2:$A$251,0)))),$E227,INDEX(RestempSAF!E$2:E$251,MATCH(RestempSA!$C227,RestempSAF!$A$2:$A$251,0))),NA())</f>
        <v>#N/A</v>
      </c>
      <c r="J227" s="25" t="e">
        <f>IFERROR(IF(AND(ISERROR($E228),ISERROR(INDEX(RestempSAF!F$2:F$251,MATCH(RestempSA!$C227,RestempSAF!$A$2:$A$251,0)))),$E227,INDEX(RestempSAF!F$2:F$251,MATCH(RestempSA!$C227,RestempSAF!$A$2:$A$251,0))),NA())</f>
        <v>#N/A</v>
      </c>
      <c r="K227" s="25"/>
      <c r="W227" s="28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</row>
    <row r="228" spans="1:38" x14ac:dyDescent="0.25">
      <c r="A228" s="23">
        <f t="shared" si="16"/>
        <v>11</v>
      </c>
      <c r="B228" s="23">
        <f t="shared" si="17"/>
        <v>2010</v>
      </c>
      <c r="C228" s="23">
        <v>227</v>
      </c>
      <c r="D228" s="24">
        <v>40483</v>
      </c>
      <c r="E228" s="25">
        <f>IF(ISBLANK(table!I228),NA(),table!I228)</f>
        <v>9455.5</v>
      </c>
      <c r="F228" s="26" t="e">
        <f>IFERROR(IF(AND(ISERROR($E229),ISERROR(INDEX(RestempSAF!B$2:B$251,MATCH(RestempSA!$C228,RestempSAF!$A$2:$A$251,0)))),$E228,INDEX(RestempSAF!B$2:B$251,MATCH(RestempSA!$C228,RestempSAF!$A$2:$A$251,0))),NA())</f>
        <v>#N/A</v>
      </c>
      <c r="G228" s="25" t="e">
        <f>IFERROR(IF(AND(ISERROR($E229),ISERROR(INDEX(RestempSAF!C$2:C$251,MATCH(RestempSA!$C228,RestempSAF!$A$2:$A$251,0)))),$E228,INDEX(RestempSAF!C$2:C$251,MATCH(RestempSA!$C228,RestempSAF!$A$2:$A$251,0))),NA())</f>
        <v>#N/A</v>
      </c>
      <c r="H228" s="25" t="e">
        <f>IFERROR(IF(AND(ISERROR($E229),ISERROR(INDEX(RestempSAF!D$2:D$251,MATCH(RestempSA!$C228,RestempSAF!$A$2:$A$251,0)))),$E228,INDEX(RestempSAF!D$2:D$251,MATCH(RestempSA!$C228,RestempSAF!$A$2:$A$251,0))),NA())</f>
        <v>#N/A</v>
      </c>
      <c r="I228" s="25" t="e">
        <f>IFERROR(IF(AND(ISERROR($E229),ISERROR(INDEX(RestempSAF!E$2:E$251,MATCH(RestempSA!$C228,RestempSAF!$A$2:$A$251,0)))),$E228,INDEX(RestempSAF!E$2:E$251,MATCH(RestempSA!$C228,RestempSAF!$A$2:$A$251,0))),NA())</f>
        <v>#N/A</v>
      </c>
      <c r="J228" s="25" t="e">
        <f>IFERROR(IF(AND(ISERROR($E229),ISERROR(INDEX(RestempSAF!F$2:F$251,MATCH(RestempSA!$C228,RestempSAF!$A$2:$A$251,0)))),$E228,INDEX(RestempSAF!F$2:F$251,MATCH(RestempSA!$C228,RestempSAF!$A$2:$A$251,0))),NA())</f>
        <v>#N/A</v>
      </c>
      <c r="K228" s="25"/>
      <c r="W228" s="28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</row>
    <row r="229" spans="1:38" x14ac:dyDescent="0.25">
      <c r="A229" s="23">
        <f t="shared" si="16"/>
        <v>12</v>
      </c>
      <c r="B229" s="23">
        <f t="shared" si="17"/>
        <v>2010</v>
      </c>
      <c r="C229" s="23">
        <v>228</v>
      </c>
      <c r="D229" s="24">
        <v>40513</v>
      </c>
      <c r="E229" s="25">
        <f>IF(ISBLANK(table!I229),NA(),table!I229)</f>
        <v>9479.2999999999993</v>
      </c>
      <c r="F229" s="26" t="e">
        <f>IFERROR(IF(AND(ISERROR($E230),ISERROR(INDEX(RestempSAF!B$2:B$251,MATCH(RestempSA!$C229,RestempSAF!$A$2:$A$251,0)))),$E229,INDEX(RestempSAF!B$2:B$251,MATCH(RestempSA!$C229,RestempSAF!$A$2:$A$251,0))),NA())</f>
        <v>#N/A</v>
      </c>
      <c r="G229" s="25" t="e">
        <f>IFERROR(IF(AND(ISERROR($E230),ISERROR(INDEX(RestempSAF!C$2:C$251,MATCH(RestempSA!$C229,RestempSAF!$A$2:$A$251,0)))),$E229,INDEX(RestempSAF!C$2:C$251,MATCH(RestempSA!$C229,RestempSAF!$A$2:$A$251,0))),NA())</f>
        <v>#N/A</v>
      </c>
      <c r="H229" s="25" t="e">
        <f>IFERROR(IF(AND(ISERROR($E230),ISERROR(INDEX(RestempSAF!D$2:D$251,MATCH(RestempSA!$C229,RestempSAF!$A$2:$A$251,0)))),$E229,INDEX(RestempSAF!D$2:D$251,MATCH(RestempSA!$C229,RestempSAF!$A$2:$A$251,0))),NA())</f>
        <v>#N/A</v>
      </c>
      <c r="I229" s="25" t="e">
        <f>IFERROR(IF(AND(ISERROR($E230),ISERROR(INDEX(RestempSAF!E$2:E$251,MATCH(RestempSA!$C229,RestempSAF!$A$2:$A$251,0)))),$E229,INDEX(RestempSAF!E$2:E$251,MATCH(RestempSA!$C229,RestempSAF!$A$2:$A$251,0))),NA())</f>
        <v>#N/A</v>
      </c>
      <c r="J229" s="25" t="e">
        <f>IFERROR(IF(AND(ISERROR($E230),ISERROR(INDEX(RestempSAF!F$2:F$251,MATCH(RestempSA!$C229,RestempSAF!$A$2:$A$251,0)))),$E229,INDEX(RestempSAF!F$2:F$251,MATCH(RestempSA!$C229,RestempSAF!$A$2:$A$251,0))),NA())</f>
        <v>#N/A</v>
      </c>
      <c r="K229" s="25"/>
      <c r="W229" s="28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</row>
    <row r="230" spans="1:38" x14ac:dyDescent="0.25">
      <c r="A230" s="23">
        <f t="shared" si="16"/>
        <v>1</v>
      </c>
      <c r="B230" s="23">
        <f t="shared" si="17"/>
        <v>2011</v>
      </c>
      <c r="C230" s="23">
        <v>229</v>
      </c>
      <c r="D230" s="24">
        <v>40544</v>
      </c>
      <c r="E230" s="25">
        <f>IF(ISBLANK(table!I230),NA(),table!I230)</f>
        <v>9482.1</v>
      </c>
      <c r="F230" s="26" t="e">
        <f>IFERROR(IF(AND(ISERROR($E231),ISERROR(INDEX(RestempSAF!B$2:B$251,MATCH(RestempSA!$C230,RestempSAF!$A$2:$A$251,0)))),$E230,INDEX(RestempSAF!B$2:B$251,MATCH(RestempSA!$C230,RestempSAF!$A$2:$A$251,0))),NA())</f>
        <v>#N/A</v>
      </c>
      <c r="G230" s="25" t="e">
        <f>IFERROR(IF(AND(ISERROR($E231),ISERROR(INDEX(RestempSAF!C$2:C$251,MATCH(RestempSA!$C230,RestempSAF!$A$2:$A$251,0)))),$E230,INDEX(RestempSAF!C$2:C$251,MATCH(RestempSA!$C230,RestempSAF!$A$2:$A$251,0))),NA())</f>
        <v>#N/A</v>
      </c>
      <c r="H230" s="25" t="e">
        <f>IFERROR(IF(AND(ISERROR($E231),ISERROR(INDEX(RestempSAF!D$2:D$251,MATCH(RestempSA!$C230,RestempSAF!$A$2:$A$251,0)))),$E230,INDEX(RestempSAF!D$2:D$251,MATCH(RestempSA!$C230,RestempSAF!$A$2:$A$251,0))),NA())</f>
        <v>#N/A</v>
      </c>
      <c r="I230" s="25" t="e">
        <f>IFERROR(IF(AND(ISERROR($E231),ISERROR(INDEX(RestempSAF!E$2:E$251,MATCH(RestempSA!$C230,RestempSAF!$A$2:$A$251,0)))),$E230,INDEX(RestempSAF!E$2:E$251,MATCH(RestempSA!$C230,RestempSAF!$A$2:$A$251,0))),NA())</f>
        <v>#N/A</v>
      </c>
      <c r="J230" s="25" t="e">
        <f>IFERROR(IF(AND(ISERROR($E231),ISERROR(INDEX(RestempSAF!F$2:F$251,MATCH(RestempSA!$C230,RestempSAF!$A$2:$A$251,0)))),$E230,INDEX(RestempSAF!F$2:F$251,MATCH(RestempSA!$C230,RestempSAF!$A$2:$A$251,0))),NA())</f>
        <v>#N/A</v>
      </c>
      <c r="K230" s="25"/>
      <c r="W230" s="28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</row>
    <row r="231" spans="1:38" x14ac:dyDescent="0.25">
      <c r="A231" s="23">
        <f t="shared" si="16"/>
        <v>2</v>
      </c>
      <c r="B231" s="23">
        <f t="shared" si="17"/>
        <v>2011</v>
      </c>
      <c r="C231" s="23">
        <v>230</v>
      </c>
      <c r="D231" s="24">
        <v>40575</v>
      </c>
      <c r="E231" s="25">
        <f>IF(ISBLANK(table!I231),NA(),table!I231)</f>
        <v>9509.7000000000007</v>
      </c>
      <c r="F231" s="26" t="e">
        <f>IFERROR(IF(AND(ISERROR($E232),ISERROR(INDEX(RestempSAF!B$2:B$251,MATCH(RestempSA!$C231,RestempSAF!$A$2:$A$251,0)))),$E231,INDEX(RestempSAF!B$2:B$251,MATCH(RestempSA!$C231,RestempSAF!$A$2:$A$251,0))),NA())</f>
        <v>#N/A</v>
      </c>
      <c r="G231" s="25" t="e">
        <f>IFERROR(IF(AND(ISERROR($E232),ISERROR(INDEX(RestempSAF!C$2:C$251,MATCH(RestempSA!$C231,RestempSAF!$A$2:$A$251,0)))),$E231,INDEX(RestempSAF!C$2:C$251,MATCH(RestempSA!$C231,RestempSAF!$A$2:$A$251,0))),NA())</f>
        <v>#N/A</v>
      </c>
      <c r="H231" s="25" t="e">
        <f>IFERROR(IF(AND(ISERROR($E232),ISERROR(INDEX(RestempSAF!D$2:D$251,MATCH(RestempSA!$C231,RestempSAF!$A$2:$A$251,0)))),$E231,INDEX(RestempSAF!D$2:D$251,MATCH(RestempSA!$C231,RestempSAF!$A$2:$A$251,0))),NA())</f>
        <v>#N/A</v>
      </c>
      <c r="I231" s="25" t="e">
        <f>IFERROR(IF(AND(ISERROR($E232),ISERROR(INDEX(RestempSAF!E$2:E$251,MATCH(RestempSA!$C231,RestempSAF!$A$2:$A$251,0)))),$E231,INDEX(RestempSAF!E$2:E$251,MATCH(RestempSA!$C231,RestempSAF!$A$2:$A$251,0))),NA())</f>
        <v>#N/A</v>
      </c>
      <c r="J231" s="25" t="e">
        <f>IFERROR(IF(AND(ISERROR($E232),ISERROR(INDEX(RestempSAF!F$2:F$251,MATCH(RestempSA!$C231,RestempSAF!$A$2:$A$251,0)))),$E231,INDEX(RestempSAF!F$2:F$251,MATCH(RestempSA!$C231,RestempSAF!$A$2:$A$251,0))),NA())</f>
        <v>#N/A</v>
      </c>
      <c r="K231" s="25"/>
      <c r="W231" s="28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</row>
    <row r="232" spans="1:38" x14ac:dyDescent="0.25">
      <c r="A232" s="23">
        <f t="shared" si="16"/>
        <v>3</v>
      </c>
      <c r="B232" s="23">
        <f t="shared" si="17"/>
        <v>2011</v>
      </c>
      <c r="C232" s="23">
        <v>231</v>
      </c>
      <c r="D232" s="24">
        <v>40603</v>
      </c>
      <c r="E232" s="25">
        <f>IF(ISBLANK(table!I232),NA(),table!I232)</f>
        <v>9550.7999999999993</v>
      </c>
      <c r="F232" s="26" t="e">
        <f>IFERROR(IF(AND(ISERROR($E233),ISERROR(INDEX(RestempSAF!B$2:B$251,MATCH(RestempSA!$C232,RestempSAF!$A$2:$A$251,0)))),$E232,INDEX(RestempSAF!B$2:B$251,MATCH(RestempSA!$C232,RestempSAF!$A$2:$A$251,0))),NA())</f>
        <v>#N/A</v>
      </c>
      <c r="G232" s="25" t="e">
        <f>IFERROR(IF(AND(ISERROR($E233),ISERROR(INDEX(RestempSAF!C$2:C$251,MATCH(RestempSA!$C232,RestempSAF!$A$2:$A$251,0)))),$E232,INDEX(RestempSAF!C$2:C$251,MATCH(RestempSA!$C232,RestempSAF!$A$2:$A$251,0))),NA())</f>
        <v>#N/A</v>
      </c>
      <c r="H232" s="25" t="e">
        <f>IFERROR(IF(AND(ISERROR($E233),ISERROR(INDEX(RestempSAF!D$2:D$251,MATCH(RestempSA!$C232,RestempSAF!$A$2:$A$251,0)))),$E232,INDEX(RestempSAF!D$2:D$251,MATCH(RestempSA!$C232,RestempSAF!$A$2:$A$251,0))),NA())</f>
        <v>#N/A</v>
      </c>
      <c r="I232" s="25" t="e">
        <f>IFERROR(IF(AND(ISERROR($E233),ISERROR(INDEX(RestempSAF!E$2:E$251,MATCH(RestempSA!$C232,RestempSAF!$A$2:$A$251,0)))),$E232,INDEX(RestempSAF!E$2:E$251,MATCH(RestempSA!$C232,RestempSAF!$A$2:$A$251,0))),NA())</f>
        <v>#N/A</v>
      </c>
      <c r="J232" s="25" t="e">
        <f>IFERROR(IF(AND(ISERROR($E233),ISERROR(INDEX(RestempSAF!F$2:F$251,MATCH(RestempSA!$C232,RestempSAF!$A$2:$A$251,0)))),$E232,INDEX(RestempSAF!F$2:F$251,MATCH(RestempSA!$C232,RestempSAF!$A$2:$A$251,0))),NA())</f>
        <v>#N/A</v>
      </c>
      <c r="K232" s="25"/>
      <c r="W232" s="28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</row>
    <row r="233" spans="1:38" x14ac:dyDescent="0.25">
      <c r="A233" s="23">
        <f t="shared" si="16"/>
        <v>4</v>
      </c>
      <c r="B233" s="23">
        <f t="shared" si="17"/>
        <v>2011</v>
      </c>
      <c r="C233" s="23">
        <v>232</v>
      </c>
      <c r="D233" s="24">
        <v>40634</v>
      </c>
      <c r="E233" s="25">
        <f>IF(ISBLANK(table!I233),NA(),table!I233)</f>
        <v>9583.6</v>
      </c>
      <c r="F233" s="26" t="e">
        <f>IFERROR(IF(AND(ISERROR($E234),ISERROR(INDEX(RestempSAF!B$2:B$251,MATCH(RestempSA!$C233,RestempSAF!$A$2:$A$251,0)))),$E233,INDEX(RestempSAF!B$2:B$251,MATCH(RestempSA!$C233,RestempSAF!$A$2:$A$251,0))),NA())</f>
        <v>#N/A</v>
      </c>
      <c r="G233" s="25" t="e">
        <f>IFERROR(IF(AND(ISERROR($E234),ISERROR(INDEX(RestempSAF!C$2:C$251,MATCH(RestempSA!$C233,RestempSAF!$A$2:$A$251,0)))),$E233,INDEX(RestempSAF!C$2:C$251,MATCH(RestempSA!$C233,RestempSAF!$A$2:$A$251,0))),NA())</f>
        <v>#N/A</v>
      </c>
      <c r="H233" s="25" t="e">
        <f>IFERROR(IF(AND(ISERROR($E234),ISERROR(INDEX(RestempSAF!D$2:D$251,MATCH(RestempSA!$C233,RestempSAF!$A$2:$A$251,0)))),$E233,INDEX(RestempSAF!D$2:D$251,MATCH(RestempSA!$C233,RestempSAF!$A$2:$A$251,0))),NA())</f>
        <v>#N/A</v>
      </c>
      <c r="I233" s="25" t="e">
        <f>IFERROR(IF(AND(ISERROR($E234),ISERROR(INDEX(RestempSAF!E$2:E$251,MATCH(RestempSA!$C233,RestempSAF!$A$2:$A$251,0)))),$E233,INDEX(RestempSAF!E$2:E$251,MATCH(RestempSA!$C233,RestempSAF!$A$2:$A$251,0))),NA())</f>
        <v>#N/A</v>
      </c>
      <c r="J233" s="25" t="e">
        <f>IFERROR(IF(AND(ISERROR($E234),ISERROR(INDEX(RestempSAF!F$2:F$251,MATCH(RestempSA!$C233,RestempSAF!$A$2:$A$251,0)))),$E233,INDEX(RestempSAF!F$2:F$251,MATCH(RestempSA!$C233,RestempSAF!$A$2:$A$251,0))),NA())</f>
        <v>#N/A</v>
      </c>
      <c r="K233" s="25"/>
      <c r="W233" s="28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</row>
    <row r="234" spans="1:38" x14ac:dyDescent="0.25">
      <c r="A234" s="23">
        <f t="shared" si="16"/>
        <v>5</v>
      </c>
      <c r="B234" s="23">
        <f t="shared" si="17"/>
        <v>2011</v>
      </c>
      <c r="C234" s="23">
        <v>233</v>
      </c>
      <c r="D234" s="24">
        <v>40664</v>
      </c>
      <c r="E234" s="25">
        <f>IF(ISBLANK(table!I234),NA(),table!I234)</f>
        <v>9599.5</v>
      </c>
      <c r="F234" s="26" t="e">
        <f>IFERROR(IF(AND(ISERROR($E235),ISERROR(INDEX(RestempSAF!B$2:B$251,MATCH(RestempSA!$C234,RestempSAF!$A$2:$A$251,0)))),$E234,INDEX(RestempSAF!B$2:B$251,MATCH(RestempSA!$C234,RestempSAF!$A$2:$A$251,0))),NA())</f>
        <v>#N/A</v>
      </c>
      <c r="G234" s="25" t="e">
        <f>IFERROR(IF(AND(ISERROR($E235),ISERROR(INDEX(RestempSAF!C$2:C$251,MATCH(RestempSA!$C234,RestempSAF!$A$2:$A$251,0)))),$E234,INDEX(RestempSAF!C$2:C$251,MATCH(RestempSA!$C234,RestempSAF!$A$2:$A$251,0))),NA())</f>
        <v>#N/A</v>
      </c>
      <c r="H234" s="25" t="e">
        <f>IFERROR(IF(AND(ISERROR($E235),ISERROR(INDEX(RestempSAF!D$2:D$251,MATCH(RestempSA!$C234,RestempSAF!$A$2:$A$251,0)))),$E234,INDEX(RestempSAF!D$2:D$251,MATCH(RestempSA!$C234,RestempSAF!$A$2:$A$251,0))),NA())</f>
        <v>#N/A</v>
      </c>
      <c r="I234" s="25" t="e">
        <f>IFERROR(IF(AND(ISERROR($E235),ISERROR(INDEX(RestempSAF!E$2:E$251,MATCH(RestempSA!$C234,RestempSAF!$A$2:$A$251,0)))),$E234,INDEX(RestempSAF!E$2:E$251,MATCH(RestempSA!$C234,RestempSAF!$A$2:$A$251,0))),NA())</f>
        <v>#N/A</v>
      </c>
      <c r="J234" s="25" t="e">
        <f>IFERROR(IF(AND(ISERROR($E235),ISERROR(INDEX(RestempSAF!F$2:F$251,MATCH(RestempSA!$C234,RestempSAF!$A$2:$A$251,0)))),$E234,INDEX(RestempSAF!F$2:F$251,MATCH(RestempSA!$C234,RestempSAF!$A$2:$A$251,0))),NA())</f>
        <v>#N/A</v>
      </c>
      <c r="K234" s="25"/>
      <c r="W234" s="28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</row>
    <row r="235" spans="1:38" x14ac:dyDescent="0.25">
      <c r="A235" s="23">
        <f t="shared" si="16"/>
        <v>6</v>
      </c>
      <c r="B235" s="23">
        <f t="shared" si="17"/>
        <v>2011</v>
      </c>
      <c r="C235" s="23">
        <v>234</v>
      </c>
      <c r="D235" s="24">
        <v>40695</v>
      </c>
      <c r="E235" s="25">
        <f>IF(ISBLANK(table!I235),NA(),table!I235)</f>
        <v>9618.7999999999993</v>
      </c>
      <c r="F235" s="26" t="e">
        <f>IFERROR(IF(AND(ISERROR($E236),ISERROR(INDEX(RestempSAF!B$2:B$251,MATCH(RestempSA!$C235,RestempSAF!$A$2:$A$251,0)))),$E235,INDEX(RestempSAF!B$2:B$251,MATCH(RestempSA!$C235,RestempSAF!$A$2:$A$251,0))),NA())</f>
        <v>#N/A</v>
      </c>
      <c r="G235" s="25" t="e">
        <f>IFERROR(IF(AND(ISERROR($E236),ISERROR(INDEX(RestempSAF!C$2:C$251,MATCH(RestempSA!$C235,RestempSAF!$A$2:$A$251,0)))),$E235,INDEX(RestempSAF!C$2:C$251,MATCH(RestempSA!$C235,RestempSAF!$A$2:$A$251,0))),NA())</f>
        <v>#N/A</v>
      </c>
      <c r="H235" s="25" t="e">
        <f>IFERROR(IF(AND(ISERROR($E236),ISERROR(INDEX(RestempSAF!D$2:D$251,MATCH(RestempSA!$C235,RestempSAF!$A$2:$A$251,0)))),$E235,INDEX(RestempSAF!D$2:D$251,MATCH(RestempSA!$C235,RestempSAF!$A$2:$A$251,0))),NA())</f>
        <v>#N/A</v>
      </c>
      <c r="I235" s="25" t="e">
        <f>IFERROR(IF(AND(ISERROR($E236),ISERROR(INDEX(RestempSAF!E$2:E$251,MATCH(RestempSA!$C235,RestempSAF!$A$2:$A$251,0)))),$E235,INDEX(RestempSAF!E$2:E$251,MATCH(RestempSA!$C235,RestempSAF!$A$2:$A$251,0))),NA())</f>
        <v>#N/A</v>
      </c>
      <c r="J235" s="25" t="e">
        <f>IFERROR(IF(AND(ISERROR($E236),ISERROR(INDEX(RestempSAF!F$2:F$251,MATCH(RestempSA!$C235,RestempSAF!$A$2:$A$251,0)))),$E235,INDEX(RestempSAF!F$2:F$251,MATCH(RestempSA!$C235,RestempSAF!$A$2:$A$251,0))),NA())</f>
        <v>#N/A</v>
      </c>
      <c r="K235" s="25"/>
      <c r="W235" s="28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</row>
    <row r="236" spans="1:38" x14ac:dyDescent="0.25">
      <c r="A236" s="23">
        <f t="shared" si="16"/>
        <v>7</v>
      </c>
      <c r="B236" s="23">
        <f t="shared" si="17"/>
        <v>2011</v>
      </c>
      <c r="C236" s="23">
        <v>235</v>
      </c>
      <c r="D236" s="24">
        <v>40725</v>
      </c>
      <c r="E236" s="25">
        <f>IF(ISBLANK(table!I236),NA(),table!I236)</f>
        <v>9626.9</v>
      </c>
      <c r="F236" s="26" t="e">
        <f>IFERROR(IF(AND(ISERROR($E237),ISERROR(INDEX(RestempSAF!B$2:B$251,MATCH(RestempSA!$C236,RestempSAF!$A$2:$A$251,0)))),$E236,INDEX(RestempSAF!B$2:B$251,MATCH(RestempSA!$C236,RestempSAF!$A$2:$A$251,0))),NA())</f>
        <v>#N/A</v>
      </c>
      <c r="G236" s="25" t="e">
        <f>IFERROR(IF(AND(ISERROR($E237),ISERROR(INDEX(RestempSAF!C$2:C$251,MATCH(RestempSA!$C236,RestempSAF!$A$2:$A$251,0)))),$E236,INDEX(RestempSAF!C$2:C$251,MATCH(RestempSA!$C236,RestempSAF!$A$2:$A$251,0))),NA())</f>
        <v>#N/A</v>
      </c>
      <c r="H236" s="25" t="e">
        <f>IFERROR(IF(AND(ISERROR($E237),ISERROR(INDEX(RestempSAF!D$2:D$251,MATCH(RestempSA!$C236,RestempSAF!$A$2:$A$251,0)))),$E236,INDEX(RestempSAF!D$2:D$251,MATCH(RestempSA!$C236,RestempSAF!$A$2:$A$251,0))),NA())</f>
        <v>#N/A</v>
      </c>
      <c r="I236" s="25" t="e">
        <f>IFERROR(IF(AND(ISERROR($E237),ISERROR(INDEX(RestempSAF!E$2:E$251,MATCH(RestempSA!$C236,RestempSAF!$A$2:$A$251,0)))),$E236,INDEX(RestempSAF!E$2:E$251,MATCH(RestempSA!$C236,RestempSAF!$A$2:$A$251,0))),NA())</f>
        <v>#N/A</v>
      </c>
      <c r="J236" s="25" t="e">
        <f>IFERROR(IF(AND(ISERROR($E237),ISERROR(INDEX(RestempSAF!F$2:F$251,MATCH(RestempSA!$C236,RestempSAF!$A$2:$A$251,0)))),$E236,INDEX(RestempSAF!F$2:F$251,MATCH(RestempSA!$C236,RestempSAF!$A$2:$A$251,0))),NA())</f>
        <v>#N/A</v>
      </c>
      <c r="K236" s="25"/>
      <c r="W236" s="28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</row>
    <row r="237" spans="1:38" x14ac:dyDescent="0.25">
      <c r="A237" s="23">
        <f t="shared" si="16"/>
        <v>8</v>
      </c>
      <c r="B237" s="23">
        <f t="shared" si="17"/>
        <v>2011</v>
      </c>
      <c r="C237" s="23">
        <v>236</v>
      </c>
      <c r="D237" s="24">
        <v>40756</v>
      </c>
      <c r="E237" s="25">
        <f>IF(ISBLANK(table!I237),NA(),table!I237)</f>
        <v>9653.2000000000007</v>
      </c>
      <c r="F237" s="26" t="e">
        <f>IFERROR(IF(AND(ISERROR($E238),ISERROR(INDEX(RestempSAF!B$2:B$251,MATCH(RestempSA!$C237,RestempSAF!$A$2:$A$251,0)))),$E237,INDEX(RestempSAF!B$2:B$251,MATCH(RestempSA!$C237,RestempSAF!$A$2:$A$251,0))),NA())</f>
        <v>#N/A</v>
      </c>
      <c r="G237" s="25" t="e">
        <f>IFERROR(IF(AND(ISERROR($E238),ISERROR(INDEX(RestempSAF!C$2:C$251,MATCH(RestempSA!$C237,RestempSAF!$A$2:$A$251,0)))),$E237,INDEX(RestempSAF!C$2:C$251,MATCH(RestempSA!$C237,RestempSAF!$A$2:$A$251,0))),NA())</f>
        <v>#N/A</v>
      </c>
      <c r="H237" s="25" t="e">
        <f>IFERROR(IF(AND(ISERROR($E238),ISERROR(INDEX(RestempSAF!D$2:D$251,MATCH(RestempSA!$C237,RestempSAF!$A$2:$A$251,0)))),$E237,INDEX(RestempSAF!D$2:D$251,MATCH(RestempSA!$C237,RestempSAF!$A$2:$A$251,0))),NA())</f>
        <v>#N/A</v>
      </c>
      <c r="I237" s="25" t="e">
        <f>IFERROR(IF(AND(ISERROR($E238),ISERROR(INDEX(RestempSAF!E$2:E$251,MATCH(RestempSA!$C237,RestempSAF!$A$2:$A$251,0)))),$E237,INDEX(RestempSAF!E$2:E$251,MATCH(RestempSA!$C237,RestempSAF!$A$2:$A$251,0))),NA())</f>
        <v>#N/A</v>
      </c>
      <c r="J237" s="25" t="e">
        <f>IFERROR(IF(AND(ISERROR($E238),ISERROR(INDEX(RestempSAF!F$2:F$251,MATCH(RestempSA!$C237,RestempSAF!$A$2:$A$251,0)))),$E237,INDEX(RestempSAF!F$2:F$251,MATCH(RestempSA!$C237,RestempSAF!$A$2:$A$251,0))),NA())</f>
        <v>#N/A</v>
      </c>
      <c r="K237" s="25"/>
      <c r="W237" s="28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</row>
    <row r="238" spans="1:38" x14ac:dyDescent="0.25">
      <c r="A238" s="23">
        <f t="shared" si="16"/>
        <v>9</v>
      </c>
      <c r="B238" s="23">
        <f t="shared" si="17"/>
        <v>2011</v>
      </c>
      <c r="C238" s="23">
        <v>237</v>
      </c>
      <c r="D238" s="24">
        <v>40787</v>
      </c>
      <c r="E238" s="25">
        <f>IF(ISBLANK(table!I238),NA(),table!I238)</f>
        <v>9690.6</v>
      </c>
      <c r="F238" s="26" t="e">
        <f>IFERROR(IF(AND(ISERROR($E239),ISERROR(INDEX(RestempSAF!B$2:B$251,MATCH(RestempSA!$C238,RestempSAF!$A$2:$A$251,0)))),$E238,INDEX(RestempSAF!B$2:B$251,MATCH(RestempSA!$C238,RestempSAF!$A$2:$A$251,0))),NA())</f>
        <v>#N/A</v>
      </c>
      <c r="G238" s="25" t="e">
        <f>IFERROR(IF(AND(ISERROR($E239),ISERROR(INDEX(RestempSAF!C$2:C$251,MATCH(RestempSA!$C238,RestempSAF!$A$2:$A$251,0)))),$E238,INDEX(RestempSAF!C$2:C$251,MATCH(RestempSA!$C238,RestempSAF!$A$2:$A$251,0))),NA())</f>
        <v>#N/A</v>
      </c>
      <c r="H238" s="25" t="e">
        <f>IFERROR(IF(AND(ISERROR($E239),ISERROR(INDEX(RestempSAF!D$2:D$251,MATCH(RestempSA!$C238,RestempSAF!$A$2:$A$251,0)))),$E238,INDEX(RestempSAF!D$2:D$251,MATCH(RestempSA!$C238,RestempSAF!$A$2:$A$251,0))),NA())</f>
        <v>#N/A</v>
      </c>
      <c r="I238" s="25" t="e">
        <f>IFERROR(IF(AND(ISERROR($E239),ISERROR(INDEX(RestempSAF!E$2:E$251,MATCH(RestempSA!$C238,RestempSAF!$A$2:$A$251,0)))),$E238,INDEX(RestempSAF!E$2:E$251,MATCH(RestempSA!$C238,RestempSAF!$A$2:$A$251,0))),NA())</f>
        <v>#N/A</v>
      </c>
      <c r="J238" s="25" t="e">
        <f>IFERROR(IF(AND(ISERROR($E239),ISERROR(INDEX(RestempSAF!F$2:F$251,MATCH(RestempSA!$C238,RestempSAF!$A$2:$A$251,0)))),$E238,INDEX(RestempSAF!F$2:F$251,MATCH(RestempSA!$C238,RestempSAF!$A$2:$A$251,0))),NA())</f>
        <v>#N/A</v>
      </c>
      <c r="K238" s="25"/>
      <c r="W238" s="28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</row>
    <row r="239" spans="1:38" x14ac:dyDescent="0.25">
      <c r="A239" s="23">
        <f t="shared" si="16"/>
        <v>10</v>
      </c>
      <c r="B239" s="23">
        <f t="shared" si="17"/>
        <v>2011</v>
      </c>
      <c r="C239" s="23">
        <v>238</v>
      </c>
      <c r="D239" s="24">
        <v>40817</v>
      </c>
      <c r="E239" s="25">
        <f>IF(ISBLANK(table!I239),NA(),table!I239)</f>
        <v>9720.7000000000007</v>
      </c>
      <c r="F239" s="26" t="e">
        <f>IFERROR(IF(AND(ISERROR($E240),ISERROR(INDEX(RestempSAF!B$2:B$251,MATCH(RestempSA!$C239,RestempSAF!$A$2:$A$251,0)))),$E239,INDEX(RestempSAF!B$2:B$251,MATCH(RestempSA!$C239,RestempSAF!$A$2:$A$251,0))),NA())</f>
        <v>#N/A</v>
      </c>
      <c r="G239" s="25" t="e">
        <f>IFERROR(IF(AND(ISERROR($E240),ISERROR(INDEX(RestempSAF!C$2:C$251,MATCH(RestempSA!$C239,RestempSAF!$A$2:$A$251,0)))),$E239,INDEX(RestempSAF!C$2:C$251,MATCH(RestempSA!$C239,RestempSAF!$A$2:$A$251,0))),NA())</f>
        <v>#N/A</v>
      </c>
      <c r="H239" s="25" t="e">
        <f>IFERROR(IF(AND(ISERROR($E240),ISERROR(INDEX(RestempSAF!D$2:D$251,MATCH(RestempSA!$C239,RestempSAF!$A$2:$A$251,0)))),$E239,INDEX(RestempSAF!D$2:D$251,MATCH(RestempSA!$C239,RestempSAF!$A$2:$A$251,0))),NA())</f>
        <v>#N/A</v>
      </c>
      <c r="I239" s="25" t="e">
        <f>IFERROR(IF(AND(ISERROR($E240),ISERROR(INDEX(RestempSAF!E$2:E$251,MATCH(RestempSA!$C239,RestempSAF!$A$2:$A$251,0)))),$E239,INDEX(RestempSAF!E$2:E$251,MATCH(RestempSA!$C239,RestempSAF!$A$2:$A$251,0))),NA())</f>
        <v>#N/A</v>
      </c>
      <c r="J239" s="25" t="e">
        <f>IFERROR(IF(AND(ISERROR($E240),ISERROR(INDEX(RestempSAF!F$2:F$251,MATCH(RestempSA!$C239,RestempSAF!$A$2:$A$251,0)))),$E239,INDEX(RestempSAF!F$2:F$251,MATCH(RestempSA!$C239,RestempSAF!$A$2:$A$251,0))),NA())</f>
        <v>#N/A</v>
      </c>
      <c r="K239" s="25"/>
      <c r="W239" s="28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</row>
    <row r="240" spans="1:38" x14ac:dyDescent="0.25">
      <c r="A240" s="23">
        <f t="shared" si="16"/>
        <v>11</v>
      </c>
      <c r="B240" s="23">
        <f t="shared" si="17"/>
        <v>2011</v>
      </c>
      <c r="C240" s="23">
        <v>239</v>
      </c>
      <c r="D240" s="24">
        <v>40848</v>
      </c>
      <c r="E240" s="25">
        <f>IF(ISBLANK(table!I240),NA(),table!I240)</f>
        <v>9767.5</v>
      </c>
      <c r="F240" s="26" t="e">
        <f>IFERROR(IF(AND(ISERROR($E241),ISERROR(INDEX(RestempSAF!B$2:B$251,MATCH(RestempSA!$C240,RestempSAF!$A$2:$A$251,0)))),$E240,INDEX(RestempSAF!B$2:B$251,MATCH(RestempSA!$C240,RestempSAF!$A$2:$A$251,0))),NA())</f>
        <v>#N/A</v>
      </c>
      <c r="G240" s="25" t="e">
        <f>IFERROR(IF(AND(ISERROR($E241),ISERROR(INDEX(RestempSAF!C$2:C$251,MATCH(RestempSA!$C240,RestempSAF!$A$2:$A$251,0)))),$E240,INDEX(RestempSAF!C$2:C$251,MATCH(RestempSA!$C240,RestempSAF!$A$2:$A$251,0))),NA())</f>
        <v>#N/A</v>
      </c>
      <c r="H240" s="25" t="e">
        <f>IFERROR(IF(AND(ISERROR($E241),ISERROR(INDEX(RestempSAF!D$2:D$251,MATCH(RestempSA!$C240,RestempSAF!$A$2:$A$251,0)))),$E240,INDEX(RestempSAF!D$2:D$251,MATCH(RestempSA!$C240,RestempSAF!$A$2:$A$251,0))),NA())</f>
        <v>#N/A</v>
      </c>
      <c r="I240" s="25" t="e">
        <f>IFERROR(IF(AND(ISERROR($E241),ISERROR(INDEX(RestempSAF!E$2:E$251,MATCH(RestempSA!$C240,RestempSAF!$A$2:$A$251,0)))),$E240,INDEX(RestempSAF!E$2:E$251,MATCH(RestempSA!$C240,RestempSAF!$A$2:$A$251,0))),NA())</f>
        <v>#N/A</v>
      </c>
      <c r="J240" s="25" t="e">
        <f>IFERROR(IF(AND(ISERROR($E241),ISERROR(INDEX(RestempSAF!F$2:F$251,MATCH(RestempSA!$C240,RestempSAF!$A$2:$A$251,0)))),$E240,INDEX(RestempSAF!F$2:F$251,MATCH(RestempSA!$C240,RestempSAF!$A$2:$A$251,0))),NA())</f>
        <v>#N/A</v>
      </c>
      <c r="K240" s="25"/>
      <c r="W240" s="28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</row>
    <row r="241" spans="1:38" x14ac:dyDescent="0.25">
      <c r="A241" s="23">
        <f t="shared" si="16"/>
        <v>12</v>
      </c>
      <c r="B241" s="23">
        <f t="shared" si="17"/>
        <v>2011</v>
      </c>
      <c r="C241" s="23">
        <v>240</v>
      </c>
      <c r="D241" s="24">
        <v>40878</v>
      </c>
      <c r="E241" s="25">
        <f>IF(ISBLANK(table!I241),NA(),table!I241)</f>
        <v>9791.2000000000007</v>
      </c>
      <c r="F241" s="26" t="e">
        <f>IFERROR(IF(AND(ISERROR($E242),ISERROR(INDEX(RestempSAF!B$2:B$251,MATCH(RestempSA!$C241,RestempSAF!$A$2:$A$251,0)))),$E241,INDEX(RestempSAF!B$2:B$251,MATCH(RestempSA!$C241,RestempSAF!$A$2:$A$251,0))),NA())</f>
        <v>#N/A</v>
      </c>
      <c r="G241" s="25" t="e">
        <f>IFERROR(IF(AND(ISERROR($E242),ISERROR(INDEX(RestempSAF!C$2:C$251,MATCH(RestempSA!$C241,RestempSAF!$A$2:$A$251,0)))),$E241,INDEX(RestempSAF!C$2:C$251,MATCH(RestempSA!$C241,RestempSAF!$A$2:$A$251,0))),NA())</f>
        <v>#N/A</v>
      </c>
      <c r="H241" s="25" t="e">
        <f>IFERROR(IF(AND(ISERROR($E242),ISERROR(INDEX(RestempSAF!D$2:D$251,MATCH(RestempSA!$C241,RestempSAF!$A$2:$A$251,0)))),$E241,INDEX(RestempSAF!D$2:D$251,MATCH(RestempSA!$C241,RestempSAF!$A$2:$A$251,0))),NA())</f>
        <v>#N/A</v>
      </c>
      <c r="I241" s="25" t="e">
        <f>IFERROR(IF(AND(ISERROR($E242),ISERROR(INDEX(RestempSAF!E$2:E$251,MATCH(RestempSA!$C241,RestempSAF!$A$2:$A$251,0)))),$E241,INDEX(RestempSAF!E$2:E$251,MATCH(RestempSA!$C241,RestempSAF!$A$2:$A$251,0))),NA())</f>
        <v>#N/A</v>
      </c>
      <c r="J241" s="25" t="e">
        <f>IFERROR(IF(AND(ISERROR($E242),ISERROR(INDEX(RestempSAF!F$2:F$251,MATCH(RestempSA!$C241,RestempSAF!$A$2:$A$251,0)))),$E241,INDEX(RestempSAF!F$2:F$251,MATCH(RestempSA!$C241,RestempSAF!$A$2:$A$251,0))),NA())</f>
        <v>#N/A</v>
      </c>
      <c r="K241" s="25"/>
      <c r="W241" s="28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</row>
    <row r="242" spans="1:38" x14ac:dyDescent="0.25">
      <c r="A242" s="23">
        <f t="shared" si="16"/>
        <v>1</v>
      </c>
      <c r="B242" s="23">
        <f t="shared" si="17"/>
        <v>2012</v>
      </c>
      <c r="C242" s="23">
        <v>241</v>
      </c>
      <c r="D242" s="24">
        <v>40909</v>
      </c>
      <c r="E242" s="25">
        <f>IF(ISBLANK(table!I242),NA(),table!I242)</f>
        <v>9834</v>
      </c>
      <c r="F242" s="26" t="e">
        <f>IFERROR(IF(AND(ISERROR($E243),ISERROR(INDEX(RestempSAF!B$2:B$251,MATCH(RestempSA!$C242,RestempSAF!$A$2:$A$251,0)))),$E242,INDEX(RestempSAF!B$2:B$251,MATCH(RestempSA!$C242,RestempSAF!$A$2:$A$251,0))),NA())</f>
        <v>#N/A</v>
      </c>
      <c r="G242" s="25" t="e">
        <f>IFERROR(IF(AND(ISERROR($E243),ISERROR(INDEX(RestempSAF!C$2:C$251,MATCH(RestempSA!$C242,RestempSAF!$A$2:$A$251,0)))),$E242,INDEX(RestempSAF!C$2:C$251,MATCH(RestempSA!$C242,RestempSAF!$A$2:$A$251,0))),NA())</f>
        <v>#N/A</v>
      </c>
      <c r="H242" s="25" t="e">
        <f>IFERROR(IF(AND(ISERROR($E243),ISERROR(INDEX(RestempSAF!D$2:D$251,MATCH(RestempSA!$C242,RestempSAF!$A$2:$A$251,0)))),$E242,INDEX(RestempSAF!D$2:D$251,MATCH(RestempSA!$C242,RestempSAF!$A$2:$A$251,0))),NA())</f>
        <v>#N/A</v>
      </c>
      <c r="I242" s="25" t="e">
        <f>IFERROR(IF(AND(ISERROR($E243),ISERROR(INDEX(RestempSAF!E$2:E$251,MATCH(RestempSA!$C242,RestempSAF!$A$2:$A$251,0)))),$E242,INDEX(RestempSAF!E$2:E$251,MATCH(RestempSA!$C242,RestempSAF!$A$2:$A$251,0))),NA())</f>
        <v>#N/A</v>
      </c>
      <c r="J242" s="25" t="e">
        <f>IFERROR(IF(AND(ISERROR($E243),ISERROR(INDEX(RestempSAF!F$2:F$251,MATCH(RestempSA!$C242,RestempSAF!$A$2:$A$251,0)))),$E242,INDEX(RestempSAF!F$2:F$251,MATCH(RestempSA!$C242,RestempSAF!$A$2:$A$251,0))),NA())</f>
        <v>#N/A</v>
      </c>
      <c r="K242" s="25"/>
      <c r="W242" s="28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</row>
    <row r="243" spans="1:38" x14ac:dyDescent="0.25">
      <c r="A243" s="23">
        <f t="shared" si="16"/>
        <v>2</v>
      </c>
      <c r="B243" s="23">
        <f t="shared" si="17"/>
        <v>2012</v>
      </c>
      <c r="C243" s="23">
        <v>242</v>
      </c>
      <c r="D243" s="24">
        <v>40940</v>
      </c>
      <c r="E243" s="25">
        <f>IF(ISBLANK(table!I243),NA(),table!I243)</f>
        <v>9865</v>
      </c>
      <c r="F243" s="26" t="e">
        <f>IFERROR(IF(AND(ISERROR($E244),ISERROR(INDEX(RestempSAF!B$2:B$251,MATCH(RestempSA!$C243,RestempSAF!$A$2:$A$251,0)))),$E243,INDEX(RestempSAF!B$2:B$251,MATCH(RestempSA!$C243,RestempSAF!$A$2:$A$251,0))),NA())</f>
        <v>#N/A</v>
      </c>
      <c r="G243" s="25" t="e">
        <f>IFERROR(IF(AND(ISERROR($E244),ISERROR(INDEX(RestempSAF!C$2:C$251,MATCH(RestempSA!$C243,RestempSAF!$A$2:$A$251,0)))),$E243,INDEX(RestempSAF!C$2:C$251,MATCH(RestempSA!$C243,RestempSAF!$A$2:$A$251,0))),NA())</f>
        <v>#N/A</v>
      </c>
      <c r="H243" s="25" t="e">
        <f>IFERROR(IF(AND(ISERROR($E244),ISERROR(INDEX(RestempSAF!D$2:D$251,MATCH(RestempSA!$C243,RestempSAF!$A$2:$A$251,0)))),$E243,INDEX(RestempSAF!D$2:D$251,MATCH(RestempSA!$C243,RestempSAF!$A$2:$A$251,0))),NA())</f>
        <v>#N/A</v>
      </c>
      <c r="I243" s="25" t="e">
        <f>IFERROR(IF(AND(ISERROR($E244),ISERROR(INDEX(RestempSAF!E$2:E$251,MATCH(RestempSA!$C243,RestempSAF!$A$2:$A$251,0)))),$E243,INDEX(RestempSAF!E$2:E$251,MATCH(RestempSA!$C243,RestempSAF!$A$2:$A$251,0))),NA())</f>
        <v>#N/A</v>
      </c>
      <c r="J243" s="25" t="e">
        <f>IFERROR(IF(AND(ISERROR($E244),ISERROR(INDEX(RestempSAF!F$2:F$251,MATCH(RestempSA!$C243,RestempSAF!$A$2:$A$251,0)))),$E243,INDEX(RestempSAF!F$2:F$251,MATCH(RestempSA!$C243,RestempSAF!$A$2:$A$251,0))),NA())</f>
        <v>#N/A</v>
      </c>
      <c r="K243" s="25"/>
      <c r="W243" s="28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</row>
    <row r="244" spans="1:38" x14ac:dyDescent="0.25">
      <c r="A244" s="23">
        <f t="shared" si="16"/>
        <v>3</v>
      </c>
      <c r="B244" s="23">
        <f t="shared" si="17"/>
        <v>2012</v>
      </c>
      <c r="C244" s="23">
        <v>243</v>
      </c>
      <c r="D244" s="24">
        <v>40969</v>
      </c>
      <c r="E244" s="25">
        <f>IF(ISBLANK(table!I244),NA(),table!I244)</f>
        <v>9915.5</v>
      </c>
      <c r="F244" s="26" t="e">
        <f>IFERROR(IF(AND(ISERROR($E245),ISERROR(INDEX(RestempSAF!B$2:B$251,MATCH(RestempSA!$C244,RestempSAF!$A$2:$A$251,0)))),$E244,INDEX(RestempSAF!B$2:B$251,MATCH(RestempSA!$C244,RestempSAF!$A$2:$A$251,0))),NA())</f>
        <v>#N/A</v>
      </c>
      <c r="G244" s="25" t="e">
        <f>IFERROR(IF(AND(ISERROR($E245),ISERROR(INDEX(RestempSAF!C$2:C$251,MATCH(RestempSA!$C244,RestempSAF!$A$2:$A$251,0)))),$E244,INDEX(RestempSAF!C$2:C$251,MATCH(RestempSA!$C244,RestempSAF!$A$2:$A$251,0))),NA())</f>
        <v>#N/A</v>
      </c>
      <c r="H244" s="25" t="e">
        <f>IFERROR(IF(AND(ISERROR($E245),ISERROR(INDEX(RestempSAF!D$2:D$251,MATCH(RestempSA!$C244,RestempSAF!$A$2:$A$251,0)))),$E244,INDEX(RestempSAF!D$2:D$251,MATCH(RestempSA!$C244,RestempSAF!$A$2:$A$251,0))),NA())</f>
        <v>#N/A</v>
      </c>
      <c r="I244" s="25" t="e">
        <f>IFERROR(IF(AND(ISERROR($E245),ISERROR(INDEX(RestempSAF!E$2:E$251,MATCH(RestempSA!$C244,RestempSAF!$A$2:$A$251,0)))),$E244,INDEX(RestempSAF!E$2:E$251,MATCH(RestempSA!$C244,RestempSAF!$A$2:$A$251,0))),NA())</f>
        <v>#N/A</v>
      </c>
      <c r="J244" s="25" t="e">
        <f>IFERROR(IF(AND(ISERROR($E245),ISERROR(INDEX(RestempSAF!F$2:F$251,MATCH(RestempSA!$C244,RestempSAF!$A$2:$A$251,0)))),$E244,INDEX(RestempSAF!F$2:F$251,MATCH(RestempSA!$C244,RestempSAF!$A$2:$A$251,0))),NA())</f>
        <v>#N/A</v>
      </c>
      <c r="K244" s="25"/>
      <c r="W244" s="28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</row>
    <row r="245" spans="1:38" x14ac:dyDescent="0.25">
      <c r="A245" s="23">
        <f t="shared" si="16"/>
        <v>4</v>
      </c>
      <c r="B245" s="23">
        <f t="shared" si="17"/>
        <v>2012</v>
      </c>
      <c r="C245" s="23">
        <v>244</v>
      </c>
      <c r="D245" s="24">
        <v>41000</v>
      </c>
      <c r="E245" s="25">
        <f>IF(ISBLANK(table!I245),NA(),table!I245)</f>
        <v>9924.1</v>
      </c>
      <c r="F245" s="26" t="e">
        <f>IFERROR(IF(AND(ISERROR($E246),ISERROR(INDEX(RestempSAF!B$2:B$251,MATCH(RestempSA!$C245,RestempSAF!$A$2:$A$251,0)))),$E245,INDEX(RestempSAF!B$2:B$251,MATCH(RestempSA!$C245,RestempSAF!$A$2:$A$251,0))),NA())</f>
        <v>#N/A</v>
      </c>
      <c r="G245" s="25" t="e">
        <f>IFERROR(IF(AND(ISERROR($E246),ISERROR(INDEX(RestempSAF!C$2:C$251,MATCH(RestempSA!$C245,RestempSAF!$A$2:$A$251,0)))),$E245,INDEX(RestempSAF!C$2:C$251,MATCH(RestempSA!$C245,RestempSAF!$A$2:$A$251,0))),NA())</f>
        <v>#N/A</v>
      </c>
      <c r="H245" s="25" t="e">
        <f>IFERROR(IF(AND(ISERROR($E246),ISERROR(INDEX(RestempSAF!D$2:D$251,MATCH(RestempSA!$C245,RestempSAF!$A$2:$A$251,0)))),$E245,INDEX(RestempSAF!D$2:D$251,MATCH(RestempSA!$C245,RestempSAF!$A$2:$A$251,0))),NA())</f>
        <v>#N/A</v>
      </c>
      <c r="I245" s="25" t="e">
        <f>IFERROR(IF(AND(ISERROR($E246),ISERROR(INDEX(RestempSAF!E$2:E$251,MATCH(RestempSA!$C245,RestempSAF!$A$2:$A$251,0)))),$E245,INDEX(RestempSAF!E$2:E$251,MATCH(RestempSA!$C245,RestempSAF!$A$2:$A$251,0))),NA())</f>
        <v>#N/A</v>
      </c>
      <c r="J245" s="25" t="e">
        <f>IFERROR(IF(AND(ISERROR($E246),ISERROR(INDEX(RestempSAF!F$2:F$251,MATCH(RestempSA!$C245,RestempSAF!$A$2:$A$251,0)))),$E245,INDEX(RestempSAF!F$2:F$251,MATCH(RestempSA!$C245,RestempSAF!$A$2:$A$251,0))),NA())</f>
        <v>#N/A</v>
      </c>
      <c r="K245" s="25"/>
      <c r="W245" s="28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</row>
    <row r="246" spans="1:38" x14ac:dyDescent="0.25">
      <c r="A246" s="23">
        <f t="shared" si="16"/>
        <v>5</v>
      </c>
      <c r="B246" s="23">
        <f t="shared" si="17"/>
        <v>2012</v>
      </c>
      <c r="C246" s="23">
        <v>245</v>
      </c>
      <c r="D246" s="24">
        <v>41030</v>
      </c>
      <c r="E246" s="25">
        <f>IF(ISBLANK(table!I246),NA(),table!I246)</f>
        <v>9926.7999999999993</v>
      </c>
      <c r="F246" s="26" t="e">
        <f>IFERROR(IF(AND(ISERROR($E247),ISERROR(INDEX(RestempSAF!B$2:B$251,MATCH(RestempSA!$C246,RestempSAF!$A$2:$A$251,0)))),$E246,INDEX(RestempSAF!B$2:B$251,MATCH(RestempSA!$C246,RestempSAF!$A$2:$A$251,0))),NA())</f>
        <v>#N/A</v>
      </c>
      <c r="G246" s="25" t="e">
        <f>IFERROR(IF(AND(ISERROR($E247),ISERROR(INDEX(RestempSAF!C$2:C$251,MATCH(RestempSA!$C246,RestempSAF!$A$2:$A$251,0)))),$E246,INDEX(RestempSAF!C$2:C$251,MATCH(RestempSA!$C246,RestempSAF!$A$2:$A$251,0))),NA())</f>
        <v>#N/A</v>
      </c>
      <c r="H246" s="25" t="e">
        <f>IFERROR(IF(AND(ISERROR($E247),ISERROR(INDEX(RestempSAF!D$2:D$251,MATCH(RestempSA!$C246,RestempSAF!$A$2:$A$251,0)))),$E246,INDEX(RestempSAF!D$2:D$251,MATCH(RestempSA!$C246,RestempSAF!$A$2:$A$251,0))),NA())</f>
        <v>#N/A</v>
      </c>
      <c r="I246" s="25" t="e">
        <f>IFERROR(IF(AND(ISERROR($E247),ISERROR(INDEX(RestempSAF!E$2:E$251,MATCH(RestempSA!$C246,RestempSAF!$A$2:$A$251,0)))),$E246,INDEX(RestempSAF!E$2:E$251,MATCH(RestempSA!$C246,RestempSAF!$A$2:$A$251,0))),NA())</f>
        <v>#N/A</v>
      </c>
      <c r="J246" s="25" t="e">
        <f>IFERROR(IF(AND(ISERROR($E247),ISERROR(INDEX(RestempSAF!F$2:F$251,MATCH(RestempSA!$C246,RestempSAF!$A$2:$A$251,0)))),$E246,INDEX(RestempSAF!F$2:F$251,MATCH(RestempSA!$C246,RestempSAF!$A$2:$A$251,0))),NA())</f>
        <v>#N/A</v>
      </c>
      <c r="K246" s="25"/>
      <c r="W246" s="28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</row>
    <row r="247" spans="1:38" x14ac:dyDescent="0.25">
      <c r="A247" s="23">
        <f t="shared" si="16"/>
        <v>6</v>
      </c>
      <c r="B247" s="23">
        <f t="shared" si="17"/>
        <v>2012</v>
      </c>
      <c r="C247" s="23">
        <v>246</v>
      </c>
      <c r="D247" s="24">
        <v>41061</v>
      </c>
      <c r="E247" s="25">
        <f>IF(ISBLANK(table!I247),NA(),table!I247)</f>
        <v>9926.7000000000007</v>
      </c>
      <c r="F247" s="26" t="e">
        <f>IFERROR(IF(AND(ISERROR($E248),ISERROR(INDEX(RestempSAF!B$2:B$251,MATCH(RestempSA!$C247,RestempSAF!$A$2:$A$251,0)))),$E247,INDEX(RestempSAF!B$2:B$251,MATCH(RestempSA!$C247,RestempSAF!$A$2:$A$251,0))),NA())</f>
        <v>#N/A</v>
      </c>
      <c r="G247" s="25" t="e">
        <f>IFERROR(IF(AND(ISERROR($E248),ISERROR(INDEX(RestempSAF!C$2:C$251,MATCH(RestempSA!$C247,RestempSAF!$A$2:$A$251,0)))),$E247,INDEX(RestempSAF!C$2:C$251,MATCH(RestempSA!$C247,RestempSAF!$A$2:$A$251,0))),NA())</f>
        <v>#N/A</v>
      </c>
      <c r="H247" s="25" t="e">
        <f>IFERROR(IF(AND(ISERROR($E248),ISERROR(INDEX(RestempSAF!D$2:D$251,MATCH(RestempSA!$C247,RestempSAF!$A$2:$A$251,0)))),$E247,INDEX(RestempSAF!D$2:D$251,MATCH(RestempSA!$C247,RestempSAF!$A$2:$A$251,0))),NA())</f>
        <v>#N/A</v>
      </c>
      <c r="I247" s="25" t="e">
        <f>IFERROR(IF(AND(ISERROR($E248),ISERROR(INDEX(RestempSAF!E$2:E$251,MATCH(RestempSA!$C247,RestempSAF!$A$2:$A$251,0)))),$E247,INDEX(RestempSAF!E$2:E$251,MATCH(RestempSA!$C247,RestempSAF!$A$2:$A$251,0))),NA())</f>
        <v>#N/A</v>
      </c>
      <c r="J247" s="25" t="e">
        <f>IFERROR(IF(AND(ISERROR($E248),ISERROR(INDEX(RestempSAF!F$2:F$251,MATCH(RestempSA!$C247,RestempSAF!$A$2:$A$251,0)))),$E247,INDEX(RestempSAF!F$2:F$251,MATCH(RestempSA!$C247,RestempSAF!$A$2:$A$251,0))),NA())</f>
        <v>#N/A</v>
      </c>
      <c r="K247" s="25"/>
      <c r="W247" s="28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</row>
    <row r="248" spans="1:38" x14ac:dyDescent="0.25">
      <c r="A248" s="23">
        <f t="shared" si="16"/>
        <v>7</v>
      </c>
      <c r="B248" s="23">
        <f t="shared" si="17"/>
        <v>2012</v>
      </c>
      <c r="C248" s="23">
        <v>247</v>
      </c>
      <c r="D248" s="24">
        <v>41091</v>
      </c>
      <c r="E248" s="25">
        <f>IF(ISBLANK(table!I248),NA(),table!I248)</f>
        <v>9952.7000000000007</v>
      </c>
      <c r="F248" s="26" t="e">
        <f>IFERROR(IF(AND(ISERROR($E249),ISERROR(INDEX(RestempSAF!B$2:B$251,MATCH(RestempSA!$C248,RestempSAF!$A$2:$A$251,0)))),$E248,INDEX(RestempSAF!B$2:B$251,MATCH(RestempSA!$C248,RestempSAF!$A$2:$A$251,0))),NA())</f>
        <v>#N/A</v>
      </c>
      <c r="G248" s="25" t="e">
        <f>IFERROR(IF(AND(ISERROR($E249),ISERROR(INDEX(RestempSAF!C$2:C$251,MATCH(RestempSA!$C248,RestempSAF!$A$2:$A$251,0)))),$E248,INDEX(RestempSAF!C$2:C$251,MATCH(RestempSA!$C248,RestempSAF!$A$2:$A$251,0))),NA())</f>
        <v>#N/A</v>
      </c>
      <c r="H248" s="25" t="e">
        <f>IFERROR(IF(AND(ISERROR($E249),ISERROR(INDEX(RestempSAF!D$2:D$251,MATCH(RestempSA!$C248,RestempSAF!$A$2:$A$251,0)))),$E248,INDEX(RestempSAF!D$2:D$251,MATCH(RestempSA!$C248,RestempSAF!$A$2:$A$251,0))),NA())</f>
        <v>#N/A</v>
      </c>
      <c r="I248" s="25" t="e">
        <f>IFERROR(IF(AND(ISERROR($E249),ISERROR(INDEX(RestempSAF!E$2:E$251,MATCH(RestempSA!$C248,RestempSAF!$A$2:$A$251,0)))),$E248,INDEX(RestempSAF!E$2:E$251,MATCH(RestempSA!$C248,RestempSAF!$A$2:$A$251,0))),NA())</f>
        <v>#N/A</v>
      </c>
      <c r="J248" s="25" t="e">
        <f>IFERROR(IF(AND(ISERROR($E249),ISERROR(INDEX(RestempSAF!F$2:F$251,MATCH(RestempSA!$C248,RestempSAF!$A$2:$A$251,0)))),$E248,INDEX(RestempSAF!F$2:F$251,MATCH(RestempSA!$C248,RestempSAF!$A$2:$A$251,0))),NA())</f>
        <v>#N/A</v>
      </c>
      <c r="K248" s="25"/>
      <c r="W248" s="28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</row>
    <row r="249" spans="1:38" x14ac:dyDescent="0.25">
      <c r="A249" s="23">
        <f t="shared" si="16"/>
        <v>8</v>
      </c>
      <c r="B249" s="23">
        <f t="shared" si="17"/>
        <v>2012</v>
      </c>
      <c r="C249" s="23">
        <v>248</v>
      </c>
      <c r="D249" s="24">
        <v>41122</v>
      </c>
      <c r="E249" s="25">
        <f>IF(ISBLANK(table!I249),NA(),table!I249)</f>
        <v>10002.700000000001</v>
      </c>
      <c r="F249" s="26" t="e">
        <f>IFERROR(IF(AND(ISERROR($E250),ISERROR(INDEX(RestempSAF!B$2:B$251,MATCH(RestempSA!$C249,RestempSAF!$A$2:$A$251,0)))),$E249,INDEX(RestempSAF!B$2:B$251,MATCH(RestempSA!$C249,RestempSAF!$A$2:$A$251,0))),NA())</f>
        <v>#N/A</v>
      </c>
      <c r="G249" s="25" t="e">
        <f>IFERROR(IF(AND(ISERROR($E250),ISERROR(INDEX(RestempSAF!C$2:C$251,MATCH(RestempSA!$C249,RestempSAF!$A$2:$A$251,0)))),$E249,INDEX(RestempSAF!C$2:C$251,MATCH(RestempSA!$C249,RestempSAF!$A$2:$A$251,0))),NA())</f>
        <v>#N/A</v>
      </c>
      <c r="H249" s="25" t="e">
        <f>IFERROR(IF(AND(ISERROR($E250),ISERROR(INDEX(RestempSAF!D$2:D$251,MATCH(RestempSA!$C249,RestempSAF!$A$2:$A$251,0)))),$E249,INDEX(RestempSAF!D$2:D$251,MATCH(RestempSA!$C249,RestempSAF!$A$2:$A$251,0))),NA())</f>
        <v>#N/A</v>
      </c>
      <c r="I249" s="25" t="e">
        <f>IFERROR(IF(AND(ISERROR($E250),ISERROR(INDEX(RestempSAF!E$2:E$251,MATCH(RestempSA!$C249,RestempSAF!$A$2:$A$251,0)))),$E249,INDEX(RestempSAF!E$2:E$251,MATCH(RestempSA!$C249,RestempSAF!$A$2:$A$251,0))),NA())</f>
        <v>#N/A</v>
      </c>
      <c r="J249" s="25" t="e">
        <f>IFERROR(IF(AND(ISERROR($E250),ISERROR(INDEX(RestempSAF!F$2:F$251,MATCH(RestempSA!$C249,RestempSAF!$A$2:$A$251,0)))),$E249,INDEX(RestempSAF!F$2:F$251,MATCH(RestempSA!$C249,RestempSAF!$A$2:$A$251,0))),NA())</f>
        <v>#N/A</v>
      </c>
      <c r="K249" s="25"/>
      <c r="W249" s="28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</row>
    <row r="250" spans="1:38" x14ac:dyDescent="0.25">
      <c r="A250" s="23">
        <f t="shared" si="16"/>
        <v>9</v>
      </c>
      <c r="B250" s="23">
        <f t="shared" si="17"/>
        <v>2012</v>
      </c>
      <c r="C250" s="23">
        <v>249</v>
      </c>
      <c r="D250" s="24">
        <v>41153</v>
      </c>
      <c r="E250" s="25">
        <f>IF(ISBLANK(table!I250),NA(),table!I250)</f>
        <v>10062.6</v>
      </c>
      <c r="F250" s="26" t="e">
        <f>IFERROR(IF(AND(ISERROR($E251),ISERROR(INDEX(RestempSAF!B$2:B$251,MATCH(RestempSA!$C250,RestempSAF!$A$2:$A$251,0)))),$E250,INDEX(RestempSAF!B$2:B$251,MATCH(RestempSA!$C250,RestempSAF!$A$2:$A$251,0))),NA())</f>
        <v>#N/A</v>
      </c>
      <c r="G250" s="25" t="e">
        <f>IFERROR(IF(AND(ISERROR($E251),ISERROR(INDEX(RestempSAF!C$2:C$251,MATCH(RestempSA!$C250,RestempSAF!$A$2:$A$251,0)))),$E250,INDEX(RestempSAF!C$2:C$251,MATCH(RestempSA!$C250,RestempSAF!$A$2:$A$251,0))),NA())</f>
        <v>#N/A</v>
      </c>
      <c r="H250" s="25" t="e">
        <f>IFERROR(IF(AND(ISERROR($E251),ISERROR(INDEX(RestempSAF!D$2:D$251,MATCH(RestempSA!$C250,RestempSAF!$A$2:$A$251,0)))),$E250,INDEX(RestempSAF!D$2:D$251,MATCH(RestempSA!$C250,RestempSAF!$A$2:$A$251,0))),NA())</f>
        <v>#N/A</v>
      </c>
      <c r="I250" s="25" t="e">
        <f>IFERROR(IF(AND(ISERROR($E251),ISERROR(INDEX(RestempSAF!E$2:E$251,MATCH(RestempSA!$C250,RestempSAF!$A$2:$A$251,0)))),$E250,INDEX(RestempSAF!E$2:E$251,MATCH(RestempSA!$C250,RestempSAF!$A$2:$A$251,0))),NA())</f>
        <v>#N/A</v>
      </c>
      <c r="J250" s="25" t="e">
        <f>IFERROR(IF(AND(ISERROR($E251),ISERROR(INDEX(RestempSAF!F$2:F$251,MATCH(RestempSA!$C250,RestempSAF!$A$2:$A$251,0)))),$E250,INDEX(RestempSAF!F$2:F$251,MATCH(RestempSA!$C250,RestempSAF!$A$2:$A$251,0))),NA())</f>
        <v>#N/A</v>
      </c>
      <c r="K250" s="25"/>
      <c r="W250" s="28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</row>
    <row r="251" spans="1:38" x14ac:dyDescent="0.25">
      <c r="A251" s="23">
        <f t="shared" si="16"/>
        <v>10</v>
      </c>
      <c r="B251" s="23">
        <f t="shared" si="17"/>
        <v>2012</v>
      </c>
      <c r="C251" s="23">
        <v>250</v>
      </c>
      <c r="D251" s="24">
        <v>41183</v>
      </c>
      <c r="E251" s="25">
        <f>IF(ISBLANK(table!I251),NA(),table!I251)</f>
        <v>10070.1</v>
      </c>
      <c r="F251" s="26" t="e">
        <f>IFERROR(IF(AND(ISERROR($E252),ISERROR(INDEX(RestempSAF!B$2:B$251,MATCH(RestempSA!$C251,RestempSAF!$A$2:$A$251,0)))),$E251,INDEX(RestempSAF!B$2:B$251,MATCH(RestempSA!$C251,RestempSAF!$A$2:$A$251,0))),NA())</f>
        <v>#N/A</v>
      </c>
      <c r="G251" s="25" t="e">
        <f>IFERROR(IF(AND(ISERROR($E252),ISERROR(INDEX(RestempSAF!C$2:C$251,MATCH(RestempSA!$C251,RestempSAF!$A$2:$A$251,0)))),$E251,INDEX(RestempSAF!C$2:C$251,MATCH(RestempSA!$C251,RestempSAF!$A$2:$A$251,0))),NA())</f>
        <v>#N/A</v>
      </c>
      <c r="H251" s="25" t="e">
        <f>IFERROR(IF(AND(ISERROR($E252),ISERROR(INDEX(RestempSAF!D$2:D$251,MATCH(RestempSA!$C251,RestempSAF!$A$2:$A$251,0)))),$E251,INDEX(RestempSAF!D$2:D$251,MATCH(RestempSA!$C251,RestempSAF!$A$2:$A$251,0))),NA())</f>
        <v>#N/A</v>
      </c>
      <c r="I251" s="25" t="e">
        <f>IFERROR(IF(AND(ISERROR($E252),ISERROR(INDEX(RestempSAF!E$2:E$251,MATCH(RestempSA!$C251,RestempSAF!$A$2:$A$251,0)))),$E251,INDEX(RestempSAF!E$2:E$251,MATCH(RestempSA!$C251,RestempSAF!$A$2:$A$251,0))),NA())</f>
        <v>#N/A</v>
      </c>
      <c r="J251" s="25" t="e">
        <f>IFERROR(IF(AND(ISERROR($E252),ISERROR(INDEX(RestempSAF!F$2:F$251,MATCH(RestempSA!$C251,RestempSAF!$A$2:$A$251,0)))),$E251,INDEX(RestempSAF!F$2:F$251,MATCH(RestempSA!$C251,RestempSAF!$A$2:$A$251,0))),NA())</f>
        <v>#N/A</v>
      </c>
      <c r="K251" s="25"/>
      <c r="W251" s="28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</row>
    <row r="252" spans="1:38" x14ac:dyDescent="0.25">
      <c r="A252" s="23">
        <f t="shared" si="16"/>
        <v>11</v>
      </c>
      <c r="B252" s="23">
        <f t="shared" si="17"/>
        <v>2012</v>
      </c>
      <c r="C252" s="23">
        <v>251</v>
      </c>
      <c r="D252" s="24">
        <v>41214</v>
      </c>
      <c r="E252" s="25">
        <f>IF(ISBLANK(table!I252),NA(),table!I252)</f>
        <v>10085.5</v>
      </c>
      <c r="F252" s="26" t="e">
        <f>IFERROR(IF(AND(ISERROR($E253),ISERROR(INDEX(RestempSAF!B$2:B$251,MATCH(RestempSA!$C252,RestempSAF!$A$2:$A$251,0)))),$E252,INDEX(RestempSAF!B$2:B$251,MATCH(RestempSA!$C252,RestempSAF!$A$2:$A$251,0))),NA())</f>
        <v>#N/A</v>
      </c>
      <c r="G252" s="25" t="e">
        <f>IFERROR(IF(AND(ISERROR($E253),ISERROR(INDEX(RestempSAF!C$2:C$251,MATCH(RestempSA!$C252,RestempSAF!$A$2:$A$251,0)))),$E252,INDEX(RestempSAF!C$2:C$251,MATCH(RestempSA!$C252,RestempSAF!$A$2:$A$251,0))),NA())</f>
        <v>#N/A</v>
      </c>
      <c r="H252" s="25" t="e">
        <f>IFERROR(IF(AND(ISERROR($E253),ISERROR(INDEX(RestempSAF!D$2:D$251,MATCH(RestempSA!$C252,RestempSAF!$A$2:$A$251,0)))),$E252,INDEX(RestempSAF!D$2:D$251,MATCH(RestempSA!$C252,RestempSAF!$A$2:$A$251,0))),NA())</f>
        <v>#N/A</v>
      </c>
      <c r="I252" s="25" t="e">
        <f>IFERROR(IF(AND(ISERROR($E253),ISERROR(INDEX(RestempSAF!E$2:E$251,MATCH(RestempSA!$C252,RestempSAF!$A$2:$A$251,0)))),$E252,INDEX(RestempSAF!E$2:E$251,MATCH(RestempSA!$C252,RestempSAF!$A$2:$A$251,0))),NA())</f>
        <v>#N/A</v>
      </c>
      <c r="J252" s="25" t="e">
        <f>IFERROR(IF(AND(ISERROR($E253),ISERROR(INDEX(RestempSAF!F$2:F$251,MATCH(RestempSA!$C252,RestempSAF!$A$2:$A$251,0)))),$E252,INDEX(RestempSAF!F$2:F$251,MATCH(RestempSA!$C252,RestempSAF!$A$2:$A$251,0))),NA())</f>
        <v>#N/A</v>
      </c>
      <c r="K252" s="25"/>
      <c r="W252" s="28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</row>
    <row r="253" spans="1:38" x14ac:dyDescent="0.25">
      <c r="A253" s="23">
        <f t="shared" si="16"/>
        <v>12</v>
      </c>
      <c r="B253" s="23">
        <f t="shared" si="17"/>
        <v>2012</v>
      </c>
      <c r="C253" s="23">
        <v>252</v>
      </c>
      <c r="D253" s="24">
        <v>41244</v>
      </c>
      <c r="E253" s="25">
        <f>IF(ISBLANK(table!I253),NA(),table!I253)</f>
        <v>10143.700000000001</v>
      </c>
      <c r="F253" s="26" t="e">
        <f>IFERROR(IF(AND(ISERROR($E254),ISERROR(INDEX(RestempSAF!B$2:B$251,MATCH(RestempSA!$C253,RestempSAF!$A$2:$A$251,0)))),$E253,INDEX(RestempSAF!B$2:B$251,MATCH(RestempSA!$C253,RestempSAF!$A$2:$A$251,0))),NA())</f>
        <v>#N/A</v>
      </c>
      <c r="G253" s="25" t="e">
        <f>IFERROR(IF(AND(ISERROR($E254),ISERROR(INDEX(RestempSAF!C$2:C$251,MATCH(RestempSA!$C253,RestempSAF!$A$2:$A$251,0)))),$E253,INDEX(RestempSAF!C$2:C$251,MATCH(RestempSA!$C253,RestempSAF!$A$2:$A$251,0))),NA())</f>
        <v>#N/A</v>
      </c>
      <c r="H253" s="25" t="e">
        <f>IFERROR(IF(AND(ISERROR($E254),ISERROR(INDEX(RestempSAF!D$2:D$251,MATCH(RestempSA!$C253,RestempSAF!$A$2:$A$251,0)))),$E253,INDEX(RestempSAF!D$2:D$251,MATCH(RestempSA!$C253,RestempSAF!$A$2:$A$251,0))),NA())</f>
        <v>#N/A</v>
      </c>
      <c r="I253" s="25" t="e">
        <f>IFERROR(IF(AND(ISERROR($E254),ISERROR(INDEX(RestempSAF!E$2:E$251,MATCH(RestempSA!$C253,RestempSAF!$A$2:$A$251,0)))),$E253,INDEX(RestempSAF!E$2:E$251,MATCH(RestempSA!$C253,RestempSAF!$A$2:$A$251,0))),NA())</f>
        <v>#N/A</v>
      </c>
      <c r="J253" s="25" t="e">
        <f>IFERROR(IF(AND(ISERROR($E254),ISERROR(INDEX(RestempSAF!F$2:F$251,MATCH(RestempSA!$C253,RestempSAF!$A$2:$A$251,0)))),$E253,INDEX(RestempSAF!F$2:F$251,MATCH(RestempSA!$C253,RestempSAF!$A$2:$A$251,0))),NA())</f>
        <v>#N/A</v>
      </c>
      <c r="K253" s="25"/>
      <c r="W253" s="28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</row>
    <row r="254" spans="1:38" x14ac:dyDescent="0.25">
      <c r="A254" s="23">
        <f t="shared" si="16"/>
        <v>1</v>
      </c>
      <c r="B254" s="23">
        <f t="shared" si="17"/>
        <v>2013</v>
      </c>
      <c r="C254" s="23">
        <v>253</v>
      </c>
      <c r="D254" s="24">
        <v>41275</v>
      </c>
      <c r="E254" s="25">
        <f>IF(ISBLANK(table!I254),NA(),table!I254)</f>
        <v>10184.5</v>
      </c>
      <c r="F254" s="26" t="e">
        <f>IFERROR(IF(AND(ISERROR($E255),ISERROR(INDEX(RestempSAF!B$2:B$251,MATCH(RestempSA!$C254,RestempSAF!$A$2:$A$251,0)))),$E254,INDEX(RestempSAF!B$2:B$251,MATCH(RestempSA!$C254,RestempSAF!$A$2:$A$251,0))),NA())</f>
        <v>#N/A</v>
      </c>
      <c r="G254" s="25" t="e">
        <f>IFERROR(IF(AND(ISERROR($E255),ISERROR(INDEX(RestempSAF!C$2:C$251,MATCH(RestempSA!$C254,RestempSAF!$A$2:$A$251,0)))),$E254,INDEX(RestempSAF!C$2:C$251,MATCH(RestempSA!$C254,RestempSAF!$A$2:$A$251,0))),NA())</f>
        <v>#N/A</v>
      </c>
      <c r="H254" s="25" t="e">
        <f>IFERROR(IF(AND(ISERROR($E255),ISERROR(INDEX(RestempSAF!D$2:D$251,MATCH(RestempSA!$C254,RestempSAF!$A$2:$A$251,0)))),$E254,INDEX(RestempSAF!D$2:D$251,MATCH(RestempSA!$C254,RestempSAF!$A$2:$A$251,0))),NA())</f>
        <v>#N/A</v>
      </c>
      <c r="I254" s="25" t="e">
        <f>IFERROR(IF(AND(ISERROR($E255),ISERROR(INDEX(RestempSAF!E$2:E$251,MATCH(RestempSA!$C254,RestempSAF!$A$2:$A$251,0)))),$E254,INDEX(RestempSAF!E$2:E$251,MATCH(RestempSA!$C254,RestempSAF!$A$2:$A$251,0))),NA())</f>
        <v>#N/A</v>
      </c>
      <c r="J254" s="25" t="e">
        <f>IFERROR(IF(AND(ISERROR($E255),ISERROR(INDEX(RestempSAF!F$2:F$251,MATCH(RestempSA!$C254,RestempSAF!$A$2:$A$251,0)))),$E254,INDEX(RestempSAF!F$2:F$251,MATCH(RestempSA!$C254,RestempSAF!$A$2:$A$251,0))),NA())</f>
        <v>#N/A</v>
      </c>
      <c r="K254" s="25"/>
      <c r="W254" s="28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</row>
    <row r="255" spans="1:38" x14ac:dyDescent="0.25">
      <c r="A255" s="23">
        <f t="shared" si="16"/>
        <v>2</v>
      </c>
      <c r="B255" s="23">
        <f t="shared" si="17"/>
        <v>2013</v>
      </c>
      <c r="C255" s="23">
        <v>254</v>
      </c>
      <c r="D255" s="24">
        <v>41306</v>
      </c>
      <c r="E255" s="25">
        <f>IF(ISBLANK(table!I255),NA(),table!I255)</f>
        <v>10219.700000000001</v>
      </c>
      <c r="F255" s="26" t="e">
        <f>IFERROR(IF(AND(ISERROR($E256),ISERROR(INDEX(RestempSAF!B$2:B$251,MATCH(RestempSA!$C255,RestempSAF!$A$2:$A$251,0)))),$E255,INDEX(RestempSAF!B$2:B$251,MATCH(RestempSA!$C255,RestempSAF!$A$2:$A$251,0))),NA())</f>
        <v>#N/A</v>
      </c>
      <c r="G255" s="25" t="e">
        <f>IFERROR(IF(AND(ISERROR($E256),ISERROR(INDEX(RestempSAF!C$2:C$251,MATCH(RestempSA!$C255,RestempSAF!$A$2:$A$251,0)))),$E255,INDEX(RestempSAF!C$2:C$251,MATCH(RestempSA!$C255,RestempSAF!$A$2:$A$251,0))),NA())</f>
        <v>#N/A</v>
      </c>
      <c r="H255" s="25" t="e">
        <f>IFERROR(IF(AND(ISERROR($E256),ISERROR(INDEX(RestempSAF!D$2:D$251,MATCH(RestempSA!$C255,RestempSAF!$A$2:$A$251,0)))),$E255,INDEX(RestempSAF!D$2:D$251,MATCH(RestempSA!$C255,RestempSAF!$A$2:$A$251,0))),NA())</f>
        <v>#N/A</v>
      </c>
      <c r="I255" s="25" t="e">
        <f>IFERROR(IF(AND(ISERROR($E256),ISERROR(INDEX(RestempSAF!E$2:E$251,MATCH(RestempSA!$C255,RestempSAF!$A$2:$A$251,0)))),$E255,INDEX(RestempSAF!E$2:E$251,MATCH(RestempSA!$C255,RestempSAF!$A$2:$A$251,0))),NA())</f>
        <v>#N/A</v>
      </c>
      <c r="J255" s="25" t="e">
        <f>IFERROR(IF(AND(ISERROR($E256),ISERROR(INDEX(RestempSAF!F$2:F$251,MATCH(RestempSA!$C255,RestempSAF!$A$2:$A$251,0)))),$E255,INDEX(RestempSAF!F$2:F$251,MATCH(RestempSA!$C255,RestempSAF!$A$2:$A$251,0))),NA())</f>
        <v>#N/A</v>
      </c>
      <c r="K255" s="25"/>
      <c r="W255" s="28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</row>
    <row r="256" spans="1:38" x14ac:dyDescent="0.25">
      <c r="A256" s="23">
        <f t="shared" si="16"/>
        <v>3</v>
      </c>
      <c r="B256" s="23">
        <f t="shared" si="17"/>
        <v>2013</v>
      </c>
      <c r="C256" s="23">
        <v>255</v>
      </c>
      <c r="D256" s="24">
        <v>41334</v>
      </c>
      <c r="E256" s="25">
        <f>IF(ISBLANK(table!I256),NA(),table!I256)</f>
        <v>10237.700000000001</v>
      </c>
      <c r="F256" s="26" t="e">
        <f>IFERROR(IF(AND(ISERROR($E257),ISERROR(INDEX(RestempSAF!B$2:B$251,MATCH(RestempSA!$C256,RestempSAF!$A$2:$A$251,0)))),$E256,INDEX(RestempSAF!B$2:B$251,MATCH(RestempSA!$C256,RestempSAF!$A$2:$A$251,0))),NA())</f>
        <v>#N/A</v>
      </c>
      <c r="G256" s="25" t="e">
        <f>IFERROR(IF(AND(ISERROR($E257),ISERROR(INDEX(RestempSAF!C$2:C$251,MATCH(RestempSA!$C256,RestempSAF!$A$2:$A$251,0)))),$E256,INDEX(RestempSAF!C$2:C$251,MATCH(RestempSA!$C256,RestempSAF!$A$2:$A$251,0))),NA())</f>
        <v>#N/A</v>
      </c>
      <c r="H256" s="25" t="e">
        <f>IFERROR(IF(AND(ISERROR($E257),ISERROR(INDEX(RestempSAF!D$2:D$251,MATCH(RestempSA!$C256,RestempSAF!$A$2:$A$251,0)))),$E256,INDEX(RestempSAF!D$2:D$251,MATCH(RestempSA!$C256,RestempSAF!$A$2:$A$251,0))),NA())</f>
        <v>#N/A</v>
      </c>
      <c r="I256" s="25" t="e">
        <f>IFERROR(IF(AND(ISERROR($E257),ISERROR(INDEX(RestempSAF!E$2:E$251,MATCH(RestempSA!$C256,RestempSAF!$A$2:$A$251,0)))),$E256,INDEX(RestempSAF!E$2:E$251,MATCH(RestempSA!$C256,RestempSAF!$A$2:$A$251,0))),NA())</f>
        <v>#N/A</v>
      </c>
      <c r="J256" s="25" t="e">
        <f>IFERROR(IF(AND(ISERROR($E257),ISERROR(INDEX(RestempSAF!F$2:F$251,MATCH(RestempSA!$C256,RestempSAF!$A$2:$A$251,0)))),$E256,INDEX(RestempSAF!F$2:F$251,MATCH(RestempSA!$C256,RestempSAF!$A$2:$A$251,0))),NA())</f>
        <v>#N/A</v>
      </c>
      <c r="K256" s="25"/>
      <c r="W256" s="28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</row>
    <row r="257" spans="1:38" x14ac:dyDescent="0.25">
      <c r="A257" s="23">
        <f t="shared" si="16"/>
        <v>4</v>
      </c>
      <c r="B257" s="23">
        <f t="shared" si="17"/>
        <v>2013</v>
      </c>
      <c r="C257" s="23">
        <v>256</v>
      </c>
      <c r="D257" s="24">
        <v>41365</v>
      </c>
      <c r="E257" s="25">
        <f>IF(ISBLANK(table!I257),NA(),table!I257)</f>
        <v>10275.700000000001</v>
      </c>
      <c r="F257" s="26" t="e">
        <f>IFERROR(IF(AND(ISERROR($E258),ISERROR(INDEX(RestempSAF!B$2:B$251,MATCH(RestempSA!$C257,RestempSAF!$A$2:$A$251,0)))),$E257,INDEX(RestempSAF!B$2:B$251,MATCH(RestempSA!$C257,RestempSAF!$A$2:$A$251,0))),NA())</f>
        <v>#N/A</v>
      </c>
      <c r="G257" s="25" t="e">
        <f>IFERROR(IF(AND(ISERROR($E258),ISERROR(INDEX(RestempSAF!C$2:C$251,MATCH(RestempSA!$C257,RestempSAF!$A$2:$A$251,0)))),$E257,INDEX(RestempSAF!C$2:C$251,MATCH(RestempSA!$C257,RestempSAF!$A$2:$A$251,0))),NA())</f>
        <v>#N/A</v>
      </c>
      <c r="H257" s="25" t="e">
        <f>IFERROR(IF(AND(ISERROR($E258),ISERROR(INDEX(RestempSAF!D$2:D$251,MATCH(RestempSA!$C257,RestempSAF!$A$2:$A$251,0)))),$E257,INDEX(RestempSAF!D$2:D$251,MATCH(RestempSA!$C257,RestempSAF!$A$2:$A$251,0))),NA())</f>
        <v>#N/A</v>
      </c>
      <c r="I257" s="25" t="e">
        <f>IFERROR(IF(AND(ISERROR($E258),ISERROR(INDEX(RestempSAF!E$2:E$251,MATCH(RestempSA!$C257,RestempSAF!$A$2:$A$251,0)))),$E257,INDEX(RestempSAF!E$2:E$251,MATCH(RestempSA!$C257,RestempSAF!$A$2:$A$251,0))),NA())</f>
        <v>#N/A</v>
      </c>
      <c r="J257" s="25" t="e">
        <f>IFERROR(IF(AND(ISERROR($E258),ISERROR(INDEX(RestempSAF!F$2:F$251,MATCH(RestempSA!$C257,RestempSAF!$A$2:$A$251,0)))),$E257,INDEX(RestempSAF!F$2:F$251,MATCH(RestempSA!$C257,RestempSAF!$A$2:$A$251,0))),NA())</f>
        <v>#N/A</v>
      </c>
      <c r="K257" s="25"/>
      <c r="W257" s="28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</row>
    <row r="258" spans="1:38" x14ac:dyDescent="0.25">
      <c r="A258" s="23">
        <f t="shared" si="16"/>
        <v>5</v>
      </c>
      <c r="B258" s="23">
        <f t="shared" si="17"/>
        <v>2013</v>
      </c>
      <c r="C258" s="23">
        <v>257</v>
      </c>
      <c r="D258" s="24">
        <v>41395</v>
      </c>
      <c r="E258" s="25">
        <f>IF(ISBLANK(table!I258),NA(),table!I258)</f>
        <v>10316.6</v>
      </c>
      <c r="F258" s="26" t="e">
        <f>IFERROR(IF(AND(ISERROR($E259),ISERROR(INDEX(RestempSAF!B$2:B$251,MATCH(RestempSA!$C258,RestempSAF!$A$2:$A$251,0)))),$E258,INDEX(RestempSAF!B$2:B$251,MATCH(RestempSA!$C258,RestempSAF!$A$2:$A$251,0))),NA())</f>
        <v>#N/A</v>
      </c>
      <c r="G258" s="25" t="e">
        <f>IFERROR(IF(AND(ISERROR($E259),ISERROR(INDEX(RestempSAF!C$2:C$251,MATCH(RestempSA!$C258,RestempSAF!$A$2:$A$251,0)))),$E258,INDEX(RestempSAF!C$2:C$251,MATCH(RestempSA!$C258,RestempSAF!$A$2:$A$251,0))),NA())</f>
        <v>#N/A</v>
      </c>
      <c r="H258" s="25" t="e">
        <f>IFERROR(IF(AND(ISERROR($E259),ISERROR(INDEX(RestempSAF!D$2:D$251,MATCH(RestempSA!$C258,RestempSAF!$A$2:$A$251,0)))),$E258,INDEX(RestempSAF!D$2:D$251,MATCH(RestempSA!$C258,RestempSAF!$A$2:$A$251,0))),NA())</f>
        <v>#N/A</v>
      </c>
      <c r="I258" s="25" t="e">
        <f>IFERROR(IF(AND(ISERROR($E259),ISERROR(INDEX(RestempSAF!E$2:E$251,MATCH(RestempSA!$C258,RestempSAF!$A$2:$A$251,0)))),$E258,INDEX(RestempSAF!E$2:E$251,MATCH(RestempSA!$C258,RestempSAF!$A$2:$A$251,0))),NA())</f>
        <v>#N/A</v>
      </c>
      <c r="J258" s="25" t="e">
        <f>IFERROR(IF(AND(ISERROR($E259),ISERROR(INDEX(RestempSAF!F$2:F$251,MATCH(RestempSA!$C258,RestempSAF!$A$2:$A$251,0)))),$E258,INDEX(RestempSAF!F$2:F$251,MATCH(RestempSA!$C258,RestempSAF!$A$2:$A$251,0))),NA())</f>
        <v>#N/A</v>
      </c>
      <c r="K258" s="25"/>
      <c r="W258" s="28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</row>
    <row r="259" spans="1:38" x14ac:dyDescent="0.25">
      <c r="A259" s="23">
        <f t="shared" ref="A259:A322" si="18">MONTH(D259)</f>
        <v>6</v>
      </c>
      <c r="B259" s="23">
        <f t="shared" ref="B259:B322" si="19">YEAR(D259)</f>
        <v>2013</v>
      </c>
      <c r="C259" s="23">
        <v>258</v>
      </c>
      <c r="D259" s="24">
        <v>41426</v>
      </c>
      <c r="E259" s="25">
        <f>IF(ISBLANK(table!I259),NA(),table!I259)</f>
        <v>10352.4</v>
      </c>
      <c r="F259" s="26" t="e">
        <f>IFERROR(IF(AND(ISERROR($E260),ISERROR(INDEX(RestempSAF!B$2:B$251,MATCH(RestempSA!$C259,RestempSAF!$A$2:$A$251,0)))),$E259,INDEX(RestempSAF!B$2:B$251,MATCH(RestempSA!$C259,RestempSAF!$A$2:$A$251,0))),NA())</f>
        <v>#N/A</v>
      </c>
      <c r="G259" s="25" t="e">
        <f>IFERROR(IF(AND(ISERROR($E260),ISERROR(INDEX(RestempSAF!C$2:C$251,MATCH(RestempSA!$C259,RestempSAF!$A$2:$A$251,0)))),$E259,INDEX(RestempSAF!C$2:C$251,MATCH(RestempSA!$C259,RestempSAF!$A$2:$A$251,0))),NA())</f>
        <v>#N/A</v>
      </c>
      <c r="H259" s="25" t="e">
        <f>IFERROR(IF(AND(ISERROR($E260),ISERROR(INDEX(RestempSAF!D$2:D$251,MATCH(RestempSA!$C259,RestempSAF!$A$2:$A$251,0)))),$E259,INDEX(RestempSAF!D$2:D$251,MATCH(RestempSA!$C259,RestempSAF!$A$2:$A$251,0))),NA())</f>
        <v>#N/A</v>
      </c>
      <c r="I259" s="25" t="e">
        <f>IFERROR(IF(AND(ISERROR($E260),ISERROR(INDEX(RestempSAF!E$2:E$251,MATCH(RestempSA!$C259,RestempSAF!$A$2:$A$251,0)))),$E259,INDEX(RestempSAF!E$2:E$251,MATCH(RestempSA!$C259,RestempSAF!$A$2:$A$251,0))),NA())</f>
        <v>#N/A</v>
      </c>
      <c r="J259" s="25" t="e">
        <f>IFERROR(IF(AND(ISERROR($E260),ISERROR(INDEX(RestempSAF!F$2:F$251,MATCH(RestempSA!$C259,RestempSAF!$A$2:$A$251,0)))),$E259,INDEX(RestempSAF!F$2:F$251,MATCH(RestempSA!$C259,RestempSAF!$A$2:$A$251,0))),NA())</f>
        <v>#N/A</v>
      </c>
      <c r="K259" s="25"/>
      <c r="W259" s="28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</row>
    <row r="260" spans="1:38" x14ac:dyDescent="0.25">
      <c r="A260" s="23">
        <f t="shared" si="18"/>
        <v>7</v>
      </c>
      <c r="B260" s="23">
        <f t="shared" si="19"/>
        <v>2013</v>
      </c>
      <c r="C260" s="23">
        <v>259</v>
      </c>
      <c r="D260" s="24">
        <v>41456</v>
      </c>
      <c r="E260" s="25">
        <f>IF(ISBLANK(table!I260),NA(),table!I260)</f>
        <v>10400.5</v>
      </c>
      <c r="F260" s="26" t="e">
        <f>IFERROR(IF(AND(ISERROR($E261),ISERROR(INDEX(RestempSAF!B$2:B$251,MATCH(RestempSA!$C260,RestempSAF!$A$2:$A$251,0)))),$E260,INDEX(RestempSAF!B$2:B$251,MATCH(RestempSA!$C260,RestempSAF!$A$2:$A$251,0))),NA())</f>
        <v>#N/A</v>
      </c>
      <c r="G260" s="25" t="e">
        <f>IFERROR(IF(AND(ISERROR($E261),ISERROR(INDEX(RestempSAF!C$2:C$251,MATCH(RestempSA!$C260,RestempSAF!$A$2:$A$251,0)))),$E260,INDEX(RestempSAF!C$2:C$251,MATCH(RestempSA!$C260,RestempSAF!$A$2:$A$251,0))),NA())</f>
        <v>#N/A</v>
      </c>
      <c r="H260" s="25" t="e">
        <f>IFERROR(IF(AND(ISERROR($E261),ISERROR(INDEX(RestempSAF!D$2:D$251,MATCH(RestempSA!$C260,RestempSAF!$A$2:$A$251,0)))),$E260,INDEX(RestempSAF!D$2:D$251,MATCH(RestempSA!$C260,RestempSAF!$A$2:$A$251,0))),NA())</f>
        <v>#N/A</v>
      </c>
      <c r="I260" s="25" t="e">
        <f>IFERROR(IF(AND(ISERROR($E261),ISERROR(INDEX(RestempSAF!E$2:E$251,MATCH(RestempSA!$C260,RestempSAF!$A$2:$A$251,0)))),$E260,INDEX(RestempSAF!E$2:E$251,MATCH(RestempSA!$C260,RestempSAF!$A$2:$A$251,0))),NA())</f>
        <v>#N/A</v>
      </c>
      <c r="J260" s="25" t="e">
        <f>IFERROR(IF(AND(ISERROR($E261),ISERROR(INDEX(RestempSAF!F$2:F$251,MATCH(RestempSA!$C260,RestempSAF!$A$2:$A$251,0)))),$E260,INDEX(RestempSAF!F$2:F$251,MATCH(RestempSA!$C260,RestempSAF!$A$2:$A$251,0))),NA())</f>
        <v>#N/A</v>
      </c>
      <c r="K260" s="25"/>
      <c r="W260" s="28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</row>
    <row r="261" spans="1:38" x14ac:dyDescent="0.25">
      <c r="A261" s="23">
        <f t="shared" si="18"/>
        <v>8</v>
      </c>
      <c r="B261" s="23">
        <f t="shared" si="19"/>
        <v>2013</v>
      </c>
      <c r="C261" s="23">
        <v>260</v>
      </c>
      <c r="D261" s="24">
        <v>41487</v>
      </c>
      <c r="E261" s="25">
        <f>IF(ISBLANK(table!I261),NA(),table!I261)</f>
        <v>10429.1</v>
      </c>
      <c r="F261" s="26" t="e">
        <f>IFERROR(IF(AND(ISERROR($E262),ISERROR(INDEX(RestempSAF!B$2:B$251,MATCH(RestempSA!$C261,RestempSAF!$A$2:$A$251,0)))),$E261,INDEX(RestempSAF!B$2:B$251,MATCH(RestempSA!$C261,RestempSAF!$A$2:$A$251,0))),NA())</f>
        <v>#N/A</v>
      </c>
      <c r="G261" s="25" t="e">
        <f>IFERROR(IF(AND(ISERROR($E262),ISERROR(INDEX(RestempSAF!C$2:C$251,MATCH(RestempSA!$C261,RestempSAF!$A$2:$A$251,0)))),$E261,INDEX(RestempSAF!C$2:C$251,MATCH(RestempSA!$C261,RestempSAF!$A$2:$A$251,0))),NA())</f>
        <v>#N/A</v>
      </c>
      <c r="H261" s="25" t="e">
        <f>IFERROR(IF(AND(ISERROR($E262),ISERROR(INDEX(RestempSAF!D$2:D$251,MATCH(RestempSA!$C261,RestempSAF!$A$2:$A$251,0)))),$E261,INDEX(RestempSAF!D$2:D$251,MATCH(RestempSA!$C261,RestempSAF!$A$2:$A$251,0))),NA())</f>
        <v>#N/A</v>
      </c>
      <c r="I261" s="25" t="e">
        <f>IFERROR(IF(AND(ISERROR($E262),ISERROR(INDEX(RestempSAF!E$2:E$251,MATCH(RestempSA!$C261,RestempSAF!$A$2:$A$251,0)))),$E261,INDEX(RestempSAF!E$2:E$251,MATCH(RestempSA!$C261,RestempSAF!$A$2:$A$251,0))),NA())</f>
        <v>#N/A</v>
      </c>
      <c r="J261" s="25" t="e">
        <f>IFERROR(IF(AND(ISERROR($E262),ISERROR(INDEX(RestempSAF!F$2:F$251,MATCH(RestempSA!$C261,RestempSAF!$A$2:$A$251,0)))),$E261,INDEX(RestempSAF!F$2:F$251,MATCH(RestempSA!$C261,RestempSAF!$A$2:$A$251,0))),NA())</f>
        <v>#N/A</v>
      </c>
      <c r="K261" s="25"/>
      <c r="W261" s="28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</row>
    <row r="262" spans="1:38" x14ac:dyDescent="0.25">
      <c r="A262" s="23">
        <f t="shared" si="18"/>
        <v>9</v>
      </c>
      <c r="B262" s="23">
        <f t="shared" si="19"/>
        <v>2013</v>
      </c>
      <c r="C262" s="23">
        <v>261</v>
      </c>
      <c r="D262" s="24">
        <v>41518</v>
      </c>
      <c r="E262" s="25">
        <f>IF(ISBLANK(table!I262),NA(),table!I262)</f>
        <v>10443.1</v>
      </c>
      <c r="F262" s="26" t="e">
        <f>IFERROR(IF(AND(ISERROR($E263),ISERROR(INDEX(RestempSAF!B$2:B$251,MATCH(RestempSA!$C262,RestempSAF!$A$2:$A$251,0)))),$E262,INDEX(RestempSAF!B$2:B$251,MATCH(RestempSA!$C262,RestempSAF!$A$2:$A$251,0))),NA())</f>
        <v>#N/A</v>
      </c>
      <c r="G262" s="25" t="e">
        <f>IFERROR(IF(AND(ISERROR($E263),ISERROR(INDEX(RestempSAF!C$2:C$251,MATCH(RestempSA!$C262,RestempSAF!$A$2:$A$251,0)))),$E262,INDEX(RestempSAF!C$2:C$251,MATCH(RestempSA!$C262,RestempSAF!$A$2:$A$251,0))),NA())</f>
        <v>#N/A</v>
      </c>
      <c r="H262" s="25" t="e">
        <f>IFERROR(IF(AND(ISERROR($E263),ISERROR(INDEX(RestempSAF!D$2:D$251,MATCH(RestempSA!$C262,RestempSAF!$A$2:$A$251,0)))),$E262,INDEX(RestempSAF!D$2:D$251,MATCH(RestempSA!$C262,RestempSAF!$A$2:$A$251,0))),NA())</f>
        <v>#N/A</v>
      </c>
      <c r="I262" s="25" t="e">
        <f>IFERROR(IF(AND(ISERROR($E263),ISERROR(INDEX(RestempSAF!E$2:E$251,MATCH(RestempSA!$C262,RestempSAF!$A$2:$A$251,0)))),$E262,INDEX(RestempSAF!E$2:E$251,MATCH(RestempSA!$C262,RestempSAF!$A$2:$A$251,0))),NA())</f>
        <v>#N/A</v>
      </c>
      <c r="J262" s="25" t="e">
        <f>IFERROR(IF(AND(ISERROR($E263),ISERROR(INDEX(RestempSAF!F$2:F$251,MATCH(RestempSA!$C262,RestempSAF!$A$2:$A$251,0)))),$E262,INDEX(RestempSAF!F$2:F$251,MATCH(RestempSA!$C262,RestempSAF!$A$2:$A$251,0))),NA())</f>
        <v>#N/A</v>
      </c>
      <c r="K262" s="25"/>
      <c r="W262" s="28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</row>
    <row r="263" spans="1:38" x14ac:dyDescent="0.25">
      <c r="A263" s="23">
        <f t="shared" si="18"/>
        <v>10</v>
      </c>
      <c r="B263" s="23">
        <f t="shared" si="19"/>
        <v>2013</v>
      </c>
      <c r="C263" s="23">
        <v>262</v>
      </c>
      <c r="D263" s="24">
        <v>41548</v>
      </c>
      <c r="E263" s="25">
        <f>IF(ISBLANK(table!I263),NA(),table!I263)</f>
        <v>10468.1</v>
      </c>
      <c r="F263" s="26" t="e">
        <f>IFERROR(IF(AND(ISERROR($E264),ISERROR(INDEX(RestempSAF!B$2:B$251,MATCH(RestempSA!$C263,RestempSAF!$A$2:$A$251,0)))),$E263,INDEX(RestempSAF!B$2:B$251,MATCH(RestempSA!$C263,RestempSAF!$A$2:$A$251,0))),NA())</f>
        <v>#N/A</v>
      </c>
      <c r="G263" s="25" t="e">
        <f>IFERROR(IF(AND(ISERROR($E264),ISERROR(INDEX(RestempSAF!C$2:C$251,MATCH(RestempSA!$C263,RestempSAF!$A$2:$A$251,0)))),$E263,INDEX(RestempSAF!C$2:C$251,MATCH(RestempSA!$C263,RestempSAF!$A$2:$A$251,0))),NA())</f>
        <v>#N/A</v>
      </c>
      <c r="H263" s="25" t="e">
        <f>IFERROR(IF(AND(ISERROR($E264),ISERROR(INDEX(RestempSAF!D$2:D$251,MATCH(RestempSA!$C263,RestempSAF!$A$2:$A$251,0)))),$E263,INDEX(RestempSAF!D$2:D$251,MATCH(RestempSA!$C263,RestempSAF!$A$2:$A$251,0))),NA())</f>
        <v>#N/A</v>
      </c>
      <c r="I263" s="25" t="e">
        <f>IFERROR(IF(AND(ISERROR($E264),ISERROR(INDEX(RestempSAF!E$2:E$251,MATCH(RestempSA!$C263,RestempSAF!$A$2:$A$251,0)))),$E263,INDEX(RestempSAF!E$2:E$251,MATCH(RestempSA!$C263,RestempSAF!$A$2:$A$251,0))),NA())</f>
        <v>#N/A</v>
      </c>
      <c r="J263" s="25" t="e">
        <f>IFERROR(IF(AND(ISERROR($E264),ISERROR(INDEX(RestempSAF!F$2:F$251,MATCH(RestempSA!$C263,RestempSAF!$A$2:$A$251,0)))),$E263,INDEX(RestempSAF!F$2:F$251,MATCH(RestempSA!$C263,RestempSAF!$A$2:$A$251,0))),NA())</f>
        <v>#N/A</v>
      </c>
      <c r="K263" s="25"/>
      <c r="W263" s="28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</row>
    <row r="264" spans="1:38" x14ac:dyDescent="0.25">
      <c r="A264" s="23">
        <f t="shared" si="18"/>
        <v>11</v>
      </c>
      <c r="B264" s="23">
        <f t="shared" si="19"/>
        <v>2013</v>
      </c>
      <c r="C264" s="23">
        <v>263</v>
      </c>
      <c r="D264" s="24">
        <v>41579</v>
      </c>
      <c r="E264" s="25">
        <f>IF(ISBLANK(table!I264),NA(),table!I264)</f>
        <v>10498.6</v>
      </c>
      <c r="F264" s="26" t="e">
        <f>IFERROR(IF(AND(ISERROR($E265),ISERROR(INDEX(RestempSAF!B$2:B$251,MATCH(RestempSA!$C264,RestempSAF!$A$2:$A$251,0)))),$E264,INDEX(RestempSAF!B$2:B$251,MATCH(RestempSA!$C264,RestempSAF!$A$2:$A$251,0))),NA())</f>
        <v>#N/A</v>
      </c>
      <c r="G264" s="25" t="e">
        <f>IFERROR(IF(AND(ISERROR($E265),ISERROR(INDEX(RestempSAF!C$2:C$251,MATCH(RestempSA!$C264,RestempSAF!$A$2:$A$251,0)))),$E264,INDEX(RestempSAF!C$2:C$251,MATCH(RestempSA!$C264,RestempSAF!$A$2:$A$251,0))),NA())</f>
        <v>#N/A</v>
      </c>
      <c r="H264" s="25" t="e">
        <f>IFERROR(IF(AND(ISERROR($E265),ISERROR(INDEX(RestempSAF!D$2:D$251,MATCH(RestempSA!$C264,RestempSAF!$A$2:$A$251,0)))),$E264,INDEX(RestempSAF!D$2:D$251,MATCH(RestempSA!$C264,RestempSAF!$A$2:$A$251,0))),NA())</f>
        <v>#N/A</v>
      </c>
      <c r="I264" s="25" t="e">
        <f>IFERROR(IF(AND(ISERROR($E265),ISERROR(INDEX(RestempSAF!E$2:E$251,MATCH(RestempSA!$C264,RestempSAF!$A$2:$A$251,0)))),$E264,INDEX(RestempSAF!E$2:E$251,MATCH(RestempSA!$C264,RestempSAF!$A$2:$A$251,0))),NA())</f>
        <v>#N/A</v>
      </c>
      <c r="J264" s="25" t="e">
        <f>IFERROR(IF(AND(ISERROR($E265),ISERROR(INDEX(RestempSAF!F$2:F$251,MATCH(RestempSA!$C264,RestempSAF!$A$2:$A$251,0)))),$E264,INDEX(RestempSAF!F$2:F$251,MATCH(RestempSA!$C264,RestempSAF!$A$2:$A$251,0))),NA())</f>
        <v>#N/A</v>
      </c>
      <c r="K264" s="25"/>
      <c r="W264" s="28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</row>
    <row r="265" spans="1:38" x14ac:dyDescent="0.25">
      <c r="A265" s="23">
        <f t="shared" si="18"/>
        <v>12</v>
      </c>
      <c r="B265" s="23">
        <f t="shared" si="19"/>
        <v>2013</v>
      </c>
      <c r="C265" s="23">
        <v>264</v>
      </c>
      <c r="D265" s="24">
        <v>41609</v>
      </c>
      <c r="E265" s="25">
        <f>IF(ISBLANK(table!I265),NA(),table!I265)</f>
        <v>10507.6</v>
      </c>
      <c r="F265" s="26" t="e">
        <f>IFERROR(IF(AND(ISERROR($E266),ISERROR(INDEX(RestempSAF!B$2:B$251,MATCH(RestempSA!$C265,RestempSAF!$A$2:$A$251,0)))),$E265,INDEX(RestempSAF!B$2:B$251,MATCH(RestempSA!$C265,RestempSAF!$A$2:$A$251,0))),NA())</f>
        <v>#N/A</v>
      </c>
      <c r="G265" s="25" t="e">
        <f>IFERROR(IF(AND(ISERROR($E266),ISERROR(INDEX(RestempSAF!C$2:C$251,MATCH(RestempSA!$C265,RestempSAF!$A$2:$A$251,0)))),$E265,INDEX(RestempSAF!C$2:C$251,MATCH(RestempSA!$C265,RestempSAF!$A$2:$A$251,0))),NA())</f>
        <v>#N/A</v>
      </c>
      <c r="H265" s="25" t="e">
        <f>IFERROR(IF(AND(ISERROR($E266),ISERROR(INDEX(RestempSAF!D$2:D$251,MATCH(RestempSA!$C265,RestempSAF!$A$2:$A$251,0)))),$E265,INDEX(RestempSAF!D$2:D$251,MATCH(RestempSA!$C265,RestempSAF!$A$2:$A$251,0))),NA())</f>
        <v>#N/A</v>
      </c>
      <c r="I265" s="25" t="e">
        <f>IFERROR(IF(AND(ISERROR($E266),ISERROR(INDEX(RestempSAF!E$2:E$251,MATCH(RestempSA!$C265,RestempSAF!$A$2:$A$251,0)))),$E265,INDEX(RestempSAF!E$2:E$251,MATCH(RestempSA!$C265,RestempSAF!$A$2:$A$251,0))),NA())</f>
        <v>#N/A</v>
      </c>
      <c r="J265" s="25" t="e">
        <f>IFERROR(IF(AND(ISERROR($E266),ISERROR(INDEX(RestempSAF!F$2:F$251,MATCH(RestempSA!$C265,RestempSAF!$A$2:$A$251,0)))),$E265,INDEX(RestempSAF!F$2:F$251,MATCH(RestempSA!$C265,RestempSAF!$A$2:$A$251,0))),NA())</f>
        <v>#N/A</v>
      </c>
      <c r="K265" s="25"/>
      <c r="W265" s="28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</row>
    <row r="266" spans="1:38" x14ac:dyDescent="0.25">
      <c r="A266" s="23">
        <f t="shared" si="18"/>
        <v>1</v>
      </c>
      <c r="B266" s="23">
        <f t="shared" si="19"/>
        <v>2014</v>
      </c>
      <c r="C266" s="23">
        <v>265</v>
      </c>
      <c r="D266" s="24">
        <v>41640</v>
      </c>
      <c r="E266" s="25">
        <f>IF(ISBLANK(table!I266),NA(),table!I266)</f>
        <v>10532</v>
      </c>
      <c r="F266" s="26" t="e">
        <f>IFERROR(IF(AND(ISERROR($E267),ISERROR(INDEX(RestempSAF!B$2:B$251,MATCH(RestempSA!$C266,RestempSAF!$A$2:$A$251,0)))),$E266,INDEX(RestempSAF!B$2:B$251,MATCH(RestempSA!$C266,RestempSAF!$A$2:$A$251,0))),NA())</f>
        <v>#N/A</v>
      </c>
      <c r="G266" s="25" t="e">
        <f>IFERROR(IF(AND(ISERROR($E267),ISERROR(INDEX(RestempSAF!C$2:C$251,MATCH(RestempSA!$C266,RestempSAF!$A$2:$A$251,0)))),$E266,INDEX(RestempSAF!C$2:C$251,MATCH(RestempSA!$C266,RestempSAF!$A$2:$A$251,0))),NA())</f>
        <v>#N/A</v>
      </c>
      <c r="H266" s="25" t="e">
        <f>IFERROR(IF(AND(ISERROR($E267),ISERROR(INDEX(RestempSAF!D$2:D$251,MATCH(RestempSA!$C266,RestempSAF!$A$2:$A$251,0)))),$E266,INDEX(RestempSAF!D$2:D$251,MATCH(RestempSA!$C266,RestempSAF!$A$2:$A$251,0))),NA())</f>
        <v>#N/A</v>
      </c>
      <c r="I266" s="25" t="e">
        <f>IFERROR(IF(AND(ISERROR($E267),ISERROR(INDEX(RestempSAF!E$2:E$251,MATCH(RestempSA!$C266,RestempSAF!$A$2:$A$251,0)))),$E266,INDEX(RestempSAF!E$2:E$251,MATCH(RestempSA!$C266,RestempSAF!$A$2:$A$251,0))),NA())</f>
        <v>#N/A</v>
      </c>
      <c r="J266" s="25" t="e">
        <f>IFERROR(IF(AND(ISERROR($E267),ISERROR(INDEX(RestempSAF!F$2:F$251,MATCH(RestempSA!$C266,RestempSAF!$A$2:$A$251,0)))),$E266,INDEX(RestempSAF!F$2:F$251,MATCH(RestempSA!$C266,RestempSAF!$A$2:$A$251,0))),NA())</f>
        <v>#N/A</v>
      </c>
      <c r="K266" s="25"/>
      <c r="W266" s="28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</row>
    <row r="267" spans="1:38" x14ac:dyDescent="0.25">
      <c r="A267" s="23">
        <f t="shared" si="18"/>
        <v>2</v>
      </c>
      <c r="B267" s="23">
        <f t="shared" si="19"/>
        <v>2014</v>
      </c>
      <c r="C267" s="23">
        <v>266</v>
      </c>
      <c r="D267" s="24">
        <v>41671</v>
      </c>
      <c r="E267" s="25">
        <f>IF(ISBLANK(table!I267),NA(),table!I267)</f>
        <v>10543.7</v>
      </c>
      <c r="F267" s="26" t="e">
        <f>IFERROR(IF(AND(ISERROR($E268),ISERROR(INDEX(RestempSAF!B$2:B$251,MATCH(RestempSA!$C267,RestempSAF!$A$2:$A$251,0)))),$E267,INDEX(RestempSAF!B$2:B$251,MATCH(RestempSA!$C267,RestempSAF!$A$2:$A$251,0))),NA())</f>
        <v>#N/A</v>
      </c>
      <c r="G267" s="25" t="e">
        <f>IFERROR(IF(AND(ISERROR($E268),ISERROR(INDEX(RestempSAF!C$2:C$251,MATCH(RestempSA!$C267,RestempSAF!$A$2:$A$251,0)))),$E267,INDEX(RestempSAF!C$2:C$251,MATCH(RestempSA!$C267,RestempSAF!$A$2:$A$251,0))),NA())</f>
        <v>#N/A</v>
      </c>
      <c r="H267" s="25" t="e">
        <f>IFERROR(IF(AND(ISERROR($E268),ISERROR(INDEX(RestempSAF!D$2:D$251,MATCH(RestempSA!$C267,RestempSAF!$A$2:$A$251,0)))),$E267,INDEX(RestempSAF!D$2:D$251,MATCH(RestempSA!$C267,RestempSAF!$A$2:$A$251,0))),NA())</f>
        <v>#N/A</v>
      </c>
      <c r="I267" s="25" t="e">
        <f>IFERROR(IF(AND(ISERROR($E268),ISERROR(INDEX(RestempSAF!E$2:E$251,MATCH(RestempSA!$C267,RestempSAF!$A$2:$A$251,0)))),$E267,INDEX(RestempSAF!E$2:E$251,MATCH(RestempSA!$C267,RestempSAF!$A$2:$A$251,0))),NA())</f>
        <v>#N/A</v>
      </c>
      <c r="J267" s="25" t="e">
        <f>IFERROR(IF(AND(ISERROR($E268),ISERROR(INDEX(RestempSAF!F$2:F$251,MATCH(RestempSA!$C267,RestempSAF!$A$2:$A$251,0)))),$E267,INDEX(RestempSAF!F$2:F$251,MATCH(RestempSA!$C267,RestempSAF!$A$2:$A$251,0))),NA())</f>
        <v>#N/A</v>
      </c>
      <c r="K267" s="25"/>
      <c r="W267" s="28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</row>
    <row r="268" spans="1:38" x14ac:dyDescent="0.25">
      <c r="A268" s="23">
        <f t="shared" si="18"/>
        <v>3</v>
      </c>
      <c r="B268" s="23">
        <f t="shared" si="19"/>
        <v>2014</v>
      </c>
      <c r="C268" s="23">
        <v>267</v>
      </c>
      <c r="D268" s="24">
        <v>41699</v>
      </c>
      <c r="E268" s="25">
        <f>IF(ISBLANK(table!I268),NA(),table!I268)</f>
        <v>10600.5</v>
      </c>
      <c r="F268" s="26" t="e">
        <f>IFERROR(IF(AND(ISERROR($E269),ISERROR(INDEX(RestempSAF!B$2:B$251,MATCH(RestempSA!$C268,RestempSAF!$A$2:$A$251,0)))),$E268,INDEX(RestempSAF!B$2:B$251,MATCH(RestempSA!$C268,RestempSAF!$A$2:$A$251,0))),NA())</f>
        <v>#N/A</v>
      </c>
      <c r="G268" s="25" t="e">
        <f>IFERROR(IF(AND(ISERROR($E269),ISERROR(INDEX(RestempSAF!C$2:C$251,MATCH(RestempSA!$C268,RestempSAF!$A$2:$A$251,0)))),$E268,INDEX(RestempSAF!C$2:C$251,MATCH(RestempSA!$C268,RestempSAF!$A$2:$A$251,0))),NA())</f>
        <v>#N/A</v>
      </c>
      <c r="H268" s="25" t="e">
        <f>IFERROR(IF(AND(ISERROR($E269),ISERROR(INDEX(RestempSAF!D$2:D$251,MATCH(RestempSA!$C268,RestempSAF!$A$2:$A$251,0)))),$E268,INDEX(RestempSAF!D$2:D$251,MATCH(RestempSA!$C268,RestempSAF!$A$2:$A$251,0))),NA())</f>
        <v>#N/A</v>
      </c>
      <c r="I268" s="25" t="e">
        <f>IFERROR(IF(AND(ISERROR($E269),ISERROR(INDEX(RestempSAF!E$2:E$251,MATCH(RestempSA!$C268,RestempSAF!$A$2:$A$251,0)))),$E268,INDEX(RestempSAF!E$2:E$251,MATCH(RestempSA!$C268,RestempSAF!$A$2:$A$251,0))),NA())</f>
        <v>#N/A</v>
      </c>
      <c r="J268" s="25" t="e">
        <f>IFERROR(IF(AND(ISERROR($E269),ISERROR(INDEX(RestempSAF!F$2:F$251,MATCH(RestempSA!$C268,RestempSAF!$A$2:$A$251,0)))),$E268,INDEX(RestempSAF!F$2:F$251,MATCH(RestempSA!$C268,RestempSAF!$A$2:$A$251,0))),NA())</f>
        <v>#N/A</v>
      </c>
      <c r="K268" s="25"/>
      <c r="W268" s="28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</row>
    <row r="269" spans="1:38" x14ac:dyDescent="0.25">
      <c r="A269" s="23">
        <f t="shared" si="18"/>
        <v>4</v>
      </c>
      <c r="B269" s="23">
        <f t="shared" si="19"/>
        <v>2014</v>
      </c>
      <c r="C269" s="23">
        <v>268</v>
      </c>
      <c r="D269" s="24">
        <v>41730</v>
      </c>
      <c r="E269" s="25">
        <f>IF(ISBLANK(table!I269),NA(),table!I269)</f>
        <v>10638.2</v>
      </c>
      <c r="F269" s="26" t="e">
        <f>IFERROR(IF(AND(ISERROR($E270),ISERROR(INDEX(RestempSAF!B$2:B$251,MATCH(RestempSA!$C269,RestempSAF!$A$2:$A$251,0)))),$E269,INDEX(RestempSAF!B$2:B$251,MATCH(RestempSA!$C269,RestempSAF!$A$2:$A$251,0))),NA())</f>
        <v>#N/A</v>
      </c>
      <c r="G269" s="25" t="e">
        <f>IFERROR(IF(AND(ISERROR($E270),ISERROR(INDEX(RestempSAF!C$2:C$251,MATCH(RestempSA!$C269,RestempSAF!$A$2:$A$251,0)))),$E269,INDEX(RestempSAF!C$2:C$251,MATCH(RestempSA!$C269,RestempSAF!$A$2:$A$251,0))),NA())</f>
        <v>#N/A</v>
      </c>
      <c r="H269" s="25" t="e">
        <f>IFERROR(IF(AND(ISERROR($E270),ISERROR(INDEX(RestempSAF!D$2:D$251,MATCH(RestempSA!$C269,RestempSAF!$A$2:$A$251,0)))),$E269,INDEX(RestempSAF!D$2:D$251,MATCH(RestempSA!$C269,RestempSAF!$A$2:$A$251,0))),NA())</f>
        <v>#N/A</v>
      </c>
      <c r="I269" s="25" t="e">
        <f>IFERROR(IF(AND(ISERROR($E270),ISERROR(INDEX(RestempSAF!E$2:E$251,MATCH(RestempSA!$C269,RestempSAF!$A$2:$A$251,0)))),$E269,INDEX(RestempSAF!E$2:E$251,MATCH(RestempSA!$C269,RestempSAF!$A$2:$A$251,0))),NA())</f>
        <v>#N/A</v>
      </c>
      <c r="J269" s="25" t="e">
        <f>IFERROR(IF(AND(ISERROR($E270),ISERROR(INDEX(RestempSAF!F$2:F$251,MATCH(RestempSA!$C269,RestempSAF!$A$2:$A$251,0)))),$E269,INDEX(RestempSAF!F$2:F$251,MATCH(RestempSA!$C269,RestempSAF!$A$2:$A$251,0))),NA())</f>
        <v>#N/A</v>
      </c>
      <c r="K269" s="25"/>
      <c r="W269" s="28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</row>
    <row r="270" spans="1:38" x14ac:dyDescent="0.25">
      <c r="A270" s="23">
        <f t="shared" si="18"/>
        <v>5</v>
      </c>
      <c r="B270" s="23">
        <f t="shared" si="19"/>
        <v>2014</v>
      </c>
      <c r="C270" s="23">
        <v>269</v>
      </c>
      <c r="D270" s="24">
        <v>41760</v>
      </c>
      <c r="E270" s="25">
        <f>IF(ISBLANK(table!I270),NA(),table!I270)</f>
        <v>10671.3</v>
      </c>
      <c r="F270" s="26" t="e">
        <f>IFERROR(IF(AND(ISERROR($E271),ISERROR(INDEX(RestempSAF!B$2:B$251,MATCH(RestempSA!$C270,RestempSAF!$A$2:$A$251,0)))),$E270,INDEX(RestempSAF!B$2:B$251,MATCH(RestempSA!$C270,RestempSAF!$A$2:$A$251,0))),NA())</f>
        <v>#N/A</v>
      </c>
      <c r="G270" s="25" t="e">
        <f>IFERROR(IF(AND(ISERROR($E271),ISERROR(INDEX(RestempSAF!C$2:C$251,MATCH(RestempSA!$C270,RestempSAF!$A$2:$A$251,0)))),$E270,INDEX(RestempSAF!C$2:C$251,MATCH(RestempSA!$C270,RestempSAF!$A$2:$A$251,0))),NA())</f>
        <v>#N/A</v>
      </c>
      <c r="H270" s="25" t="e">
        <f>IFERROR(IF(AND(ISERROR($E271),ISERROR(INDEX(RestempSAF!D$2:D$251,MATCH(RestempSA!$C270,RestempSAF!$A$2:$A$251,0)))),$E270,INDEX(RestempSAF!D$2:D$251,MATCH(RestempSA!$C270,RestempSAF!$A$2:$A$251,0))),NA())</f>
        <v>#N/A</v>
      </c>
      <c r="I270" s="25" t="e">
        <f>IFERROR(IF(AND(ISERROR($E271),ISERROR(INDEX(RestempSAF!E$2:E$251,MATCH(RestempSA!$C270,RestempSAF!$A$2:$A$251,0)))),$E270,INDEX(RestempSAF!E$2:E$251,MATCH(RestempSA!$C270,RestempSAF!$A$2:$A$251,0))),NA())</f>
        <v>#N/A</v>
      </c>
      <c r="J270" s="25" t="e">
        <f>IFERROR(IF(AND(ISERROR($E271),ISERROR(INDEX(RestempSAF!F$2:F$251,MATCH(RestempSA!$C270,RestempSAF!$A$2:$A$251,0)))),$E270,INDEX(RestempSAF!F$2:F$251,MATCH(RestempSA!$C270,RestempSAF!$A$2:$A$251,0))),NA())</f>
        <v>#N/A</v>
      </c>
      <c r="K270" s="25"/>
      <c r="W270" s="28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</row>
    <row r="271" spans="1:38" x14ac:dyDescent="0.25">
      <c r="A271" s="23">
        <f t="shared" si="18"/>
        <v>6</v>
      </c>
      <c r="B271" s="23">
        <f t="shared" si="19"/>
        <v>2014</v>
      </c>
      <c r="C271" s="23">
        <v>270</v>
      </c>
      <c r="D271" s="24">
        <v>41791</v>
      </c>
      <c r="E271" s="25">
        <f>IF(ISBLANK(table!I271),NA(),table!I271)</f>
        <v>10697.5</v>
      </c>
      <c r="F271" s="26" t="e">
        <f>IFERROR(IF(AND(ISERROR($E272),ISERROR(INDEX(RestempSAF!B$2:B$251,MATCH(RestempSA!$C271,RestempSAF!$A$2:$A$251,0)))),$E271,INDEX(RestempSAF!B$2:B$251,MATCH(RestempSA!$C271,RestempSAF!$A$2:$A$251,0))),NA())</f>
        <v>#N/A</v>
      </c>
      <c r="G271" s="25" t="e">
        <f>IFERROR(IF(AND(ISERROR($E272),ISERROR(INDEX(RestempSAF!C$2:C$251,MATCH(RestempSA!$C271,RestempSAF!$A$2:$A$251,0)))),$E271,INDEX(RestempSAF!C$2:C$251,MATCH(RestempSA!$C271,RestempSAF!$A$2:$A$251,0))),NA())</f>
        <v>#N/A</v>
      </c>
      <c r="H271" s="25" t="e">
        <f>IFERROR(IF(AND(ISERROR($E272),ISERROR(INDEX(RestempSAF!D$2:D$251,MATCH(RestempSA!$C271,RestempSAF!$A$2:$A$251,0)))),$E271,INDEX(RestempSAF!D$2:D$251,MATCH(RestempSA!$C271,RestempSAF!$A$2:$A$251,0))),NA())</f>
        <v>#N/A</v>
      </c>
      <c r="I271" s="25" t="e">
        <f>IFERROR(IF(AND(ISERROR($E272),ISERROR(INDEX(RestempSAF!E$2:E$251,MATCH(RestempSA!$C271,RestempSAF!$A$2:$A$251,0)))),$E271,INDEX(RestempSAF!E$2:E$251,MATCH(RestempSA!$C271,RestempSAF!$A$2:$A$251,0))),NA())</f>
        <v>#N/A</v>
      </c>
      <c r="J271" s="25" t="e">
        <f>IFERROR(IF(AND(ISERROR($E272),ISERROR(INDEX(RestempSAF!F$2:F$251,MATCH(RestempSA!$C271,RestempSAF!$A$2:$A$251,0)))),$E271,INDEX(RestempSAF!F$2:F$251,MATCH(RestempSA!$C271,RestempSAF!$A$2:$A$251,0))),NA())</f>
        <v>#N/A</v>
      </c>
      <c r="K271" s="25"/>
      <c r="W271" s="28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</row>
    <row r="272" spans="1:38" x14ac:dyDescent="0.25">
      <c r="A272" s="23">
        <f t="shared" si="18"/>
        <v>7</v>
      </c>
      <c r="B272" s="23">
        <f t="shared" si="19"/>
        <v>2014</v>
      </c>
      <c r="C272" s="23">
        <v>271</v>
      </c>
      <c r="D272" s="24">
        <v>41821</v>
      </c>
      <c r="E272" s="25">
        <f>IF(ISBLANK(table!I272),NA(),table!I272)</f>
        <v>10709.4</v>
      </c>
      <c r="F272" s="26" t="e">
        <f>IFERROR(IF(AND(ISERROR($E273),ISERROR(INDEX(RestempSAF!B$2:B$251,MATCH(RestempSA!$C272,RestempSAF!$A$2:$A$251,0)))),$E272,INDEX(RestempSAF!B$2:B$251,MATCH(RestempSA!$C272,RestempSAF!$A$2:$A$251,0))),NA())</f>
        <v>#N/A</v>
      </c>
      <c r="G272" s="25" t="e">
        <f>IFERROR(IF(AND(ISERROR($E273),ISERROR(INDEX(RestempSAF!C$2:C$251,MATCH(RestempSA!$C272,RestempSAF!$A$2:$A$251,0)))),$E272,INDEX(RestempSAF!C$2:C$251,MATCH(RestempSA!$C272,RestempSAF!$A$2:$A$251,0))),NA())</f>
        <v>#N/A</v>
      </c>
      <c r="H272" s="25" t="e">
        <f>IFERROR(IF(AND(ISERROR($E273),ISERROR(INDEX(RestempSAF!D$2:D$251,MATCH(RestempSA!$C272,RestempSAF!$A$2:$A$251,0)))),$E272,INDEX(RestempSAF!D$2:D$251,MATCH(RestempSA!$C272,RestempSAF!$A$2:$A$251,0))),NA())</f>
        <v>#N/A</v>
      </c>
      <c r="I272" s="25" t="e">
        <f>IFERROR(IF(AND(ISERROR($E273),ISERROR(INDEX(RestempSAF!E$2:E$251,MATCH(RestempSA!$C272,RestempSAF!$A$2:$A$251,0)))),$E272,INDEX(RestempSAF!E$2:E$251,MATCH(RestempSA!$C272,RestempSAF!$A$2:$A$251,0))),NA())</f>
        <v>#N/A</v>
      </c>
      <c r="J272" s="25" t="e">
        <f>IFERROR(IF(AND(ISERROR($E273),ISERROR(INDEX(RestempSAF!F$2:F$251,MATCH(RestempSA!$C272,RestempSAF!$A$2:$A$251,0)))),$E272,INDEX(RestempSAF!F$2:F$251,MATCH(RestempSA!$C272,RestempSAF!$A$2:$A$251,0))),NA())</f>
        <v>#N/A</v>
      </c>
      <c r="K272" s="25"/>
      <c r="W272" s="28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</row>
    <row r="273" spans="1:38" x14ac:dyDescent="0.25">
      <c r="A273" s="23">
        <f t="shared" si="18"/>
        <v>8</v>
      </c>
      <c r="B273" s="23">
        <f t="shared" si="19"/>
        <v>2014</v>
      </c>
      <c r="C273" s="23">
        <v>272</v>
      </c>
      <c r="D273" s="24">
        <v>41852</v>
      </c>
      <c r="E273" s="25">
        <f>IF(ISBLANK(table!I273),NA(),table!I273)</f>
        <v>10732</v>
      </c>
      <c r="F273" s="26" t="e">
        <f>IFERROR(IF(AND(ISERROR($E274),ISERROR(INDEX(RestempSAF!B$2:B$251,MATCH(RestempSA!$C273,RestempSAF!$A$2:$A$251,0)))),$E273,INDEX(RestempSAF!B$2:B$251,MATCH(RestempSA!$C273,RestempSAF!$A$2:$A$251,0))),NA())</f>
        <v>#N/A</v>
      </c>
      <c r="G273" s="25" t="e">
        <f>IFERROR(IF(AND(ISERROR($E274),ISERROR(INDEX(RestempSAF!C$2:C$251,MATCH(RestempSA!$C273,RestempSAF!$A$2:$A$251,0)))),$E273,INDEX(RestempSAF!C$2:C$251,MATCH(RestempSA!$C273,RestempSAF!$A$2:$A$251,0))),NA())</f>
        <v>#N/A</v>
      </c>
      <c r="H273" s="25" t="e">
        <f>IFERROR(IF(AND(ISERROR($E274),ISERROR(INDEX(RestempSAF!D$2:D$251,MATCH(RestempSA!$C273,RestempSAF!$A$2:$A$251,0)))),$E273,INDEX(RestempSAF!D$2:D$251,MATCH(RestempSA!$C273,RestempSAF!$A$2:$A$251,0))),NA())</f>
        <v>#N/A</v>
      </c>
      <c r="I273" s="25" t="e">
        <f>IFERROR(IF(AND(ISERROR($E274),ISERROR(INDEX(RestempSAF!E$2:E$251,MATCH(RestempSA!$C273,RestempSAF!$A$2:$A$251,0)))),$E273,INDEX(RestempSAF!E$2:E$251,MATCH(RestempSA!$C273,RestempSAF!$A$2:$A$251,0))),NA())</f>
        <v>#N/A</v>
      </c>
      <c r="J273" s="25" t="e">
        <f>IFERROR(IF(AND(ISERROR($E274),ISERROR(INDEX(RestempSAF!F$2:F$251,MATCH(RestempSA!$C273,RestempSAF!$A$2:$A$251,0)))),$E273,INDEX(RestempSAF!F$2:F$251,MATCH(RestempSA!$C273,RestempSAF!$A$2:$A$251,0))),NA())</f>
        <v>#N/A</v>
      </c>
      <c r="K273" s="25"/>
      <c r="W273" s="28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</row>
    <row r="274" spans="1:38" x14ac:dyDescent="0.25">
      <c r="A274" s="23">
        <f t="shared" si="18"/>
        <v>9</v>
      </c>
      <c r="B274" s="23">
        <f t="shared" si="19"/>
        <v>2014</v>
      </c>
      <c r="C274" s="23">
        <v>273</v>
      </c>
      <c r="D274" s="24">
        <v>41883</v>
      </c>
      <c r="E274" s="25">
        <f>IF(ISBLANK(table!I274),NA(),table!I274)</f>
        <v>10761.7</v>
      </c>
      <c r="F274" s="26" t="e">
        <f>IFERROR(IF(AND(ISERROR($E275),ISERROR(INDEX(RestempSAF!B$2:B$251,MATCH(RestempSA!$C274,RestempSAF!$A$2:$A$251,0)))),$E274,INDEX(RestempSAF!B$2:B$251,MATCH(RestempSA!$C274,RestempSAF!$A$2:$A$251,0))),NA())</f>
        <v>#N/A</v>
      </c>
      <c r="G274" s="25" t="e">
        <f>IFERROR(IF(AND(ISERROR($E275),ISERROR(INDEX(RestempSAF!C$2:C$251,MATCH(RestempSA!$C274,RestempSAF!$A$2:$A$251,0)))),$E274,INDEX(RestempSAF!C$2:C$251,MATCH(RestempSA!$C274,RestempSAF!$A$2:$A$251,0))),NA())</f>
        <v>#N/A</v>
      </c>
      <c r="H274" s="25" t="e">
        <f>IFERROR(IF(AND(ISERROR($E275),ISERROR(INDEX(RestempSAF!D$2:D$251,MATCH(RestempSA!$C274,RestempSAF!$A$2:$A$251,0)))),$E274,INDEX(RestempSAF!D$2:D$251,MATCH(RestempSA!$C274,RestempSAF!$A$2:$A$251,0))),NA())</f>
        <v>#N/A</v>
      </c>
      <c r="I274" s="25" t="e">
        <f>IFERROR(IF(AND(ISERROR($E275),ISERROR(INDEX(RestempSAF!E$2:E$251,MATCH(RestempSA!$C274,RestempSAF!$A$2:$A$251,0)))),$E274,INDEX(RestempSAF!E$2:E$251,MATCH(RestempSA!$C274,RestempSAF!$A$2:$A$251,0))),NA())</f>
        <v>#N/A</v>
      </c>
      <c r="J274" s="25" t="e">
        <f>IFERROR(IF(AND(ISERROR($E275),ISERROR(INDEX(RestempSAF!F$2:F$251,MATCH(RestempSA!$C274,RestempSAF!$A$2:$A$251,0)))),$E274,INDEX(RestempSAF!F$2:F$251,MATCH(RestempSA!$C274,RestempSAF!$A$2:$A$251,0))),NA())</f>
        <v>#N/A</v>
      </c>
      <c r="K274" s="25"/>
      <c r="W274" s="28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</row>
    <row r="275" spans="1:38" x14ac:dyDescent="0.25">
      <c r="A275" s="23">
        <f t="shared" si="18"/>
        <v>10</v>
      </c>
      <c r="B275" s="23">
        <f t="shared" si="19"/>
        <v>2014</v>
      </c>
      <c r="C275" s="23">
        <v>274</v>
      </c>
      <c r="D275" s="24">
        <v>41913</v>
      </c>
      <c r="E275" s="25">
        <f>IF(ISBLANK(table!I275),NA(),table!I275)</f>
        <v>10788.6</v>
      </c>
      <c r="F275" s="26" t="e">
        <f>IFERROR(IF(AND(ISERROR($E276),ISERROR(INDEX(RestempSAF!B$2:B$251,MATCH(RestempSA!$C275,RestempSAF!$A$2:$A$251,0)))),$E275,INDEX(RestempSAF!B$2:B$251,MATCH(RestempSA!$C275,RestempSAF!$A$2:$A$251,0))),NA())</f>
        <v>#N/A</v>
      </c>
      <c r="G275" s="25" t="e">
        <f>IFERROR(IF(AND(ISERROR($E276),ISERROR(INDEX(RestempSAF!C$2:C$251,MATCH(RestempSA!$C275,RestempSAF!$A$2:$A$251,0)))),$E275,INDEX(RestempSAF!C$2:C$251,MATCH(RestempSA!$C275,RestempSAF!$A$2:$A$251,0))),NA())</f>
        <v>#N/A</v>
      </c>
      <c r="H275" s="25" t="e">
        <f>IFERROR(IF(AND(ISERROR($E276),ISERROR(INDEX(RestempSAF!D$2:D$251,MATCH(RestempSA!$C275,RestempSAF!$A$2:$A$251,0)))),$E275,INDEX(RestempSAF!D$2:D$251,MATCH(RestempSA!$C275,RestempSAF!$A$2:$A$251,0))),NA())</f>
        <v>#N/A</v>
      </c>
      <c r="I275" s="25" t="e">
        <f>IFERROR(IF(AND(ISERROR($E276),ISERROR(INDEX(RestempSAF!E$2:E$251,MATCH(RestempSA!$C275,RestempSAF!$A$2:$A$251,0)))),$E275,INDEX(RestempSAF!E$2:E$251,MATCH(RestempSA!$C275,RestempSAF!$A$2:$A$251,0))),NA())</f>
        <v>#N/A</v>
      </c>
      <c r="J275" s="25" t="e">
        <f>IFERROR(IF(AND(ISERROR($E276),ISERROR(INDEX(RestempSAF!F$2:F$251,MATCH(RestempSA!$C275,RestempSAF!$A$2:$A$251,0)))),$E275,INDEX(RestempSAF!F$2:F$251,MATCH(RestempSA!$C275,RestempSAF!$A$2:$A$251,0))),NA())</f>
        <v>#N/A</v>
      </c>
      <c r="K275" s="25"/>
      <c r="W275" s="28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</row>
    <row r="276" spans="1:38" x14ac:dyDescent="0.25">
      <c r="A276" s="23">
        <f t="shared" si="18"/>
        <v>11</v>
      </c>
      <c r="B276" s="23">
        <f t="shared" si="19"/>
        <v>2014</v>
      </c>
      <c r="C276" s="23">
        <v>275</v>
      </c>
      <c r="D276" s="24">
        <v>41944</v>
      </c>
      <c r="E276" s="25">
        <f>IF(ISBLANK(table!I276),NA(),table!I276)</f>
        <v>10819.8</v>
      </c>
      <c r="F276" s="26" t="e">
        <f>IFERROR(IF(AND(ISERROR($E277),ISERROR(INDEX(RestempSAF!B$2:B$251,MATCH(RestempSA!$C276,RestempSAF!$A$2:$A$251,0)))),$E276,INDEX(RestempSAF!B$2:B$251,MATCH(RestempSA!$C276,RestempSAF!$A$2:$A$251,0))),NA())</f>
        <v>#N/A</v>
      </c>
      <c r="G276" s="25" t="e">
        <f>IFERROR(IF(AND(ISERROR($E277),ISERROR(INDEX(RestempSAF!C$2:C$251,MATCH(RestempSA!$C276,RestempSAF!$A$2:$A$251,0)))),$E276,INDEX(RestempSAF!C$2:C$251,MATCH(RestempSA!$C276,RestempSAF!$A$2:$A$251,0))),NA())</f>
        <v>#N/A</v>
      </c>
      <c r="H276" s="25" t="e">
        <f>IFERROR(IF(AND(ISERROR($E277),ISERROR(INDEX(RestempSAF!D$2:D$251,MATCH(RestempSA!$C276,RestempSAF!$A$2:$A$251,0)))),$E276,INDEX(RestempSAF!D$2:D$251,MATCH(RestempSA!$C276,RestempSAF!$A$2:$A$251,0))),NA())</f>
        <v>#N/A</v>
      </c>
      <c r="I276" s="25" t="e">
        <f>IFERROR(IF(AND(ISERROR($E277),ISERROR(INDEX(RestempSAF!E$2:E$251,MATCH(RestempSA!$C276,RestempSAF!$A$2:$A$251,0)))),$E276,INDEX(RestempSAF!E$2:E$251,MATCH(RestempSA!$C276,RestempSAF!$A$2:$A$251,0))),NA())</f>
        <v>#N/A</v>
      </c>
      <c r="J276" s="25" t="e">
        <f>IFERROR(IF(AND(ISERROR($E277),ISERROR(INDEX(RestempSAF!F$2:F$251,MATCH(RestempSA!$C276,RestempSAF!$A$2:$A$251,0)))),$E276,INDEX(RestempSAF!F$2:F$251,MATCH(RestempSA!$C276,RestempSAF!$A$2:$A$251,0))),NA())</f>
        <v>#N/A</v>
      </c>
      <c r="K276" s="25"/>
      <c r="W276" s="28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</row>
    <row r="277" spans="1:38" x14ac:dyDescent="0.25">
      <c r="A277" s="23">
        <f t="shared" si="18"/>
        <v>12</v>
      </c>
      <c r="B277" s="23">
        <f t="shared" si="19"/>
        <v>2014</v>
      </c>
      <c r="C277" s="23">
        <v>276</v>
      </c>
      <c r="D277" s="24">
        <v>41974</v>
      </c>
      <c r="E277" s="25">
        <f>IF(ISBLANK(table!I277),NA(),table!I277)</f>
        <v>10854.8</v>
      </c>
      <c r="F277" s="26" t="e">
        <f>IFERROR(IF(AND(ISERROR($E278),ISERROR(INDEX(RestempSAF!B$2:B$251,MATCH(RestempSA!$C277,RestempSAF!$A$2:$A$251,0)))),$E277,INDEX(RestempSAF!B$2:B$251,MATCH(RestempSA!$C277,RestempSAF!$A$2:$A$251,0))),NA())</f>
        <v>#N/A</v>
      </c>
      <c r="G277" s="25" t="e">
        <f>IFERROR(IF(AND(ISERROR($E278),ISERROR(INDEX(RestempSAF!C$2:C$251,MATCH(RestempSA!$C277,RestempSAF!$A$2:$A$251,0)))),$E277,INDEX(RestempSAF!C$2:C$251,MATCH(RestempSA!$C277,RestempSAF!$A$2:$A$251,0))),NA())</f>
        <v>#N/A</v>
      </c>
      <c r="H277" s="25" t="e">
        <f>IFERROR(IF(AND(ISERROR($E278),ISERROR(INDEX(RestempSAF!D$2:D$251,MATCH(RestempSA!$C277,RestempSAF!$A$2:$A$251,0)))),$E277,INDEX(RestempSAF!D$2:D$251,MATCH(RestempSA!$C277,RestempSAF!$A$2:$A$251,0))),NA())</f>
        <v>#N/A</v>
      </c>
      <c r="I277" s="25" t="e">
        <f>IFERROR(IF(AND(ISERROR($E278),ISERROR(INDEX(RestempSAF!E$2:E$251,MATCH(RestempSA!$C277,RestempSAF!$A$2:$A$251,0)))),$E277,INDEX(RestempSAF!E$2:E$251,MATCH(RestempSA!$C277,RestempSAF!$A$2:$A$251,0))),NA())</f>
        <v>#N/A</v>
      </c>
      <c r="J277" s="25" t="e">
        <f>IFERROR(IF(AND(ISERROR($E278),ISERROR(INDEX(RestempSAF!F$2:F$251,MATCH(RestempSA!$C277,RestempSAF!$A$2:$A$251,0)))),$E277,INDEX(RestempSAF!F$2:F$251,MATCH(RestempSA!$C277,RestempSAF!$A$2:$A$251,0))),NA())</f>
        <v>#N/A</v>
      </c>
      <c r="K277" s="25"/>
      <c r="W277" s="28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</row>
    <row r="278" spans="1:38" x14ac:dyDescent="0.25">
      <c r="A278" s="23">
        <f t="shared" si="18"/>
        <v>1</v>
      </c>
      <c r="B278" s="23">
        <f t="shared" si="19"/>
        <v>2015</v>
      </c>
      <c r="C278" s="23">
        <v>277</v>
      </c>
      <c r="D278" s="24">
        <v>42005</v>
      </c>
      <c r="E278" s="25">
        <f>IF(ISBLANK(table!I278),NA(),table!I278)</f>
        <v>10874.1</v>
      </c>
      <c r="F278" s="26" t="e">
        <f>IFERROR(IF(AND(ISERROR($E279),ISERROR(INDEX(RestempSAF!B$2:B$251,MATCH(RestempSA!$C278,RestempSAF!$A$2:$A$251,0)))),$E278,INDEX(RestempSAF!B$2:B$251,MATCH(RestempSA!$C278,RestempSAF!$A$2:$A$251,0))),NA())</f>
        <v>#N/A</v>
      </c>
      <c r="G278" s="25" t="e">
        <f>IFERROR(IF(AND(ISERROR($E279),ISERROR(INDEX(RestempSAF!C$2:C$251,MATCH(RestempSA!$C278,RestempSAF!$A$2:$A$251,0)))),$E278,INDEX(RestempSAF!C$2:C$251,MATCH(RestempSA!$C278,RestempSAF!$A$2:$A$251,0))),NA())</f>
        <v>#N/A</v>
      </c>
      <c r="H278" s="25" t="e">
        <f>IFERROR(IF(AND(ISERROR($E279),ISERROR(INDEX(RestempSAF!D$2:D$251,MATCH(RestempSA!$C278,RestempSAF!$A$2:$A$251,0)))),$E278,INDEX(RestempSAF!D$2:D$251,MATCH(RestempSA!$C278,RestempSAF!$A$2:$A$251,0))),NA())</f>
        <v>#N/A</v>
      </c>
      <c r="I278" s="25" t="e">
        <f>IFERROR(IF(AND(ISERROR($E279),ISERROR(INDEX(RestempSAF!E$2:E$251,MATCH(RestempSA!$C278,RestempSAF!$A$2:$A$251,0)))),$E278,INDEX(RestempSAF!E$2:E$251,MATCH(RestempSA!$C278,RestempSAF!$A$2:$A$251,0))),NA())</f>
        <v>#N/A</v>
      </c>
      <c r="J278" s="25" t="e">
        <f>IFERROR(IF(AND(ISERROR($E279),ISERROR(INDEX(RestempSAF!F$2:F$251,MATCH(RestempSA!$C278,RestempSAF!$A$2:$A$251,0)))),$E278,INDEX(RestempSAF!F$2:F$251,MATCH(RestempSA!$C278,RestempSAF!$A$2:$A$251,0))),NA())</f>
        <v>#N/A</v>
      </c>
      <c r="K278" s="25"/>
      <c r="W278" s="28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</row>
    <row r="279" spans="1:38" x14ac:dyDescent="0.25">
      <c r="A279" s="23">
        <f t="shared" si="18"/>
        <v>2</v>
      </c>
      <c r="B279" s="23">
        <f t="shared" si="19"/>
        <v>2015</v>
      </c>
      <c r="C279" s="23">
        <v>278</v>
      </c>
      <c r="D279" s="24">
        <v>42036</v>
      </c>
      <c r="E279" s="25">
        <f>IF(ISBLANK(table!I279),NA(),table!I279)</f>
        <v>10924.4</v>
      </c>
      <c r="F279" s="26" t="e">
        <f>IFERROR(IF(AND(ISERROR($E280),ISERROR(INDEX(RestempSAF!B$2:B$251,MATCH(RestempSA!$C279,RestempSAF!$A$2:$A$251,0)))),$E279,INDEX(RestempSAF!B$2:B$251,MATCH(RestempSA!$C279,RestempSAF!$A$2:$A$251,0))),NA())</f>
        <v>#N/A</v>
      </c>
      <c r="G279" s="25" t="e">
        <f>IFERROR(IF(AND(ISERROR($E280),ISERROR(INDEX(RestempSAF!C$2:C$251,MATCH(RestempSA!$C279,RestempSAF!$A$2:$A$251,0)))),$E279,INDEX(RestempSAF!C$2:C$251,MATCH(RestempSA!$C279,RestempSAF!$A$2:$A$251,0))),NA())</f>
        <v>#N/A</v>
      </c>
      <c r="H279" s="25" t="e">
        <f>IFERROR(IF(AND(ISERROR($E280),ISERROR(INDEX(RestempSAF!D$2:D$251,MATCH(RestempSA!$C279,RestempSAF!$A$2:$A$251,0)))),$E279,INDEX(RestempSAF!D$2:D$251,MATCH(RestempSA!$C279,RestempSAF!$A$2:$A$251,0))),NA())</f>
        <v>#N/A</v>
      </c>
      <c r="I279" s="25" t="e">
        <f>IFERROR(IF(AND(ISERROR($E280),ISERROR(INDEX(RestempSAF!E$2:E$251,MATCH(RestempSA!$C279,RestempSAF!$A$2:$A$251,0)))),$E279,INDEX(RestempSAF!E$2:E$251,MATCH(RestempSA!$C279,RestempSAF!$A$2:$A$251,0))),NA())</f>
        <v>#N/A</v>
      </c>
      <c r="J279" s="25" t="e">
        <f>IFERROR(IF(AND(ISERROR($E280),ISERROR(INDEX(RestempSAF!F$2:F$251,MATCH(RestempSA!$C279,RestempSAF!$A$2:$A$251,0)))),$E279,INDEX(RestempSAF!F$2:F$251,MATCH(RestempSA!$C279,RestempSAF!$A$2:$A$251,0))),NA())</f>
        <v>#N/A</v>
      </c>
      <c r="K279" s="25"/>
      <c r="W279" s="28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</row>
    <row r="280" spans="1:38" x14ac:dyDescent="0.25">
      <c r="A280" s="23">
        <f t="shared" si="18"/>
        <v>3</v>
      </c>
      <c r="B280" s="23">
        <f t="shared" si="19"/>
        <v>2015</v>
      </c>
      <c r="C280" s="23">
        <v>279</v>
      </c>
      <c r="D280" s="24">
        <v>42064</v>
      </c>
      <c r="E280" s="25">
        <f>IF(ISBLANK(table!I280),NA(),table!I280)</f>
        <v>10930.1</v>
      </c>
      <c r="F280" s="26" t="e">
        <f>IFERROR(IF(AND(ISERROR($E281),ISERROR(INDEX(RestempSAF!B$2:B$251,MATCH(RestempSA!$C280,RestempSAF!$A$2:$A$251,0)))),$E280,INDEX(RestempSAF!B$2:B$251,MATCH(RestempSA!$C280,RestempSAF!$A$2:$A$251,0))),NA())</f>
        <v>#N/A</v>
      </c>
      <c r="G280" s="25" t="e">
        <f>IFERROR(IF(AND(ISERROR($E281),ISERROR(INDEX(RestempSAF!C$2:C$251,MATCH(RestempSA!$C280,RestempSAF!$A$2:$A$251,0)))),$E280,INDEX(RestempSAF!C$2:C$251,MATCH(RestempSA!$C280,RestempSAF!$A$2:$A$251,0))),NA())</f>
        <v>#N/A</v>
      </c>
      <c r="H280" s="25" t="e">
        <f>IFERROR(IF(AND(ISERROR($E281),ISERROR(INDEX(RestempSAF!D$2:D$251,MATCH(RestempSA!$C280,RestempSAF!$A$2:$A$251,0)))),$E280,INDEX(RestempSAF!D$2:D$251,MATCH(RestempSA!$C280,RestempSAF!$A$2:$A$251,0))),NA())</f>
        <v>#N/A</v>
      </c>
      <c r="I280" s="25" t="e">
        <f>IFERROR(IF(AND(ISERROR($E281),ISERROR(INDEX(RestempSAF!E$2:E$251,MATCH(RestempSA!$C280,RestempSAF!$A$2:$A$251,0)))),$E280,INDEX(RestempSAF!E$2:E$251,MATCH(RestempSA!$C280,RestempSAF!$A$2:$A$251,0))),NA())</f>
        <v>#N/A</v>
      </c>
      <c r="J280" s="25" t="e">
        <f>IFERROR(IF(AND(ISERROR($E281),ISERROR(INDEX(RestempSAF!F$2:F$251,MATCH(RestempSA!$C280,RestempSAF!$A$2:$A$251,0)))),$E280,INDEX(RestempSAF!F$2:F$251,MATCH(RestempSA!$C280,RestempSAF!$A$2:$A$251,0))),NA())</f>
        <v>#N/A</v>
      </c>
      <c r="K280" s="25"/>
      <c r="W280" s="28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</row>
    <row r="281" spans="1:38" x14ac:dyDescent="0.25">
      <c r="A281" s="23">
        <f t="shared" si="18"/>
        <v>4</v>
      </c>
      <c r="B281" s="23">
        <f t="shared" si="19"/>
        <v>2015</v>
      </c>
      <c r="C281" s="23">
        <v>280</v>
      </c>
      <c r="D281" s="24">
        <v>42095</v>
      </c>
      <c r="E281" s="25">
        <f>IF(ISBLANK(table!I281),NA(),table!I281)</f>
        <v>10965.5</v>
      </c>
      <c r="F281" s="26" t="e">
        <f>IFERROR(IF(AND(ISERROR($E282),ISERROR(INDEX(RestempSAF!B$2:B$251,MATCH(RestempSA!$C281,RestempSAF!$A$2:$A$251,0)))),$E281,INDEX(RestempSAF!B$2:B$251,MATCH(RestempSA!$C281,RestempSAF!$A$2:$A$251,0))),NA())</f>
        <v>#N/A</v>
      </c>
      <c r="G281" s="25" t="e">
        <f>IFERROR(IF(AND(ISERROR($E282),ISERROR(INDEX(RestempSAF!C$2:C$251,MATCH(RestempSA!$C281,RestempSAF!$A$2:$A$251,0)))),$E281,INDEX(RestempSAF!C$2:C$251,MATCH(RestempSA!$C281,RestempSAF!$A$2:$A$251,0))),NA())</f>
        <v>#N/A</v>
      </c>
      <c r="H281" s="25" t="e">
        <f>IFERROR(IF(AND(ISERROR($E282),ISERROR(INDEX(RestempSAF!D$2:D$251,MATCH(RestempSA!$C281,RestempSAF!$A$2:$A$251,0)))),$E281,INDEX(RestempSAF!D$2:D$251,MATCH(RestempSA!$C281,RestempSAF!$A$2:$A$251,0))),NA())</f>
        <v>#N/A</v>
      </c>
      <c r="I281" s="25" t="e">
        <f>IFERROR(IF(AND(ISERROR($E282),ISERROR(INDEX(RestempSAF!E$2:E$251,MATCH(RestempSA!$C281,RestempSAF!$A$2:$A$251,0)))),$E281,INDEX(RestempSAF!E$2:E$251,MATCH(RestempSA!$C281,RestempSAF!$A$2:$A$251,0))),NA())</f>
        <v>#N/A</v>
      </c>
      <c r="J281" s="25" t="e">
        <f>IFERROR(IF(AND(ISERROR($E282),ISERROR(INDEX(RestempSAF!F$2:F$251,MATCH(RestempSA!$C281,RestempSAF!$A$2:$A$251,0)))),$E281,INDEX(RestempSAF!F$2:F$251,MATCH(RestempSA!$C281,RestempSAF!$A$2:$A$251,0))),NA())</f>
        <v>#N/A</v>
      </c>
      <c r="K281" s="25"/>
      <c r="W281" s="28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</row>
    <row r="282" spans="1:38" x14ac:dyDescent="0.25">
      <c r="A282" s="23">
        <f t="shared" si="18"/>
        <v>5</v>
      </c>
      <c r="B282" s="23">
        <f t="shared" si="19"/>
        <v>2015</v>
      </c>
      <c r="C282" s="23">
        <v>281</v>
      </c>
      <c r="D282" s="24">
        <v>42125</v>
      </c>
      <c r="E282" s="25">
        <f>IF(ISBLANK(table!I282),NA(),table!I282)</f>
        <v>10999.8</v>
      </c>
      <c r="F282" s="26" t="e">
        <f>IFERROR(IF(AND(ISERROR($E283),ISERROR(INDEX(RestempSAF!B$2:B$251,MATCH(RestempSA!$C282,RestempSAF!$A$2:$A$251,0)))),$E282,INDEX(RestempSAF!B$2:B$251,MATCH(RestempSA!$C282,RestempSAF!$A$2:$A$251,0))),NA())</f>
        <v>#N/A</v>
      </c>
      <c r="G282" s="25" t="e">
        <f>IFERROR(IF(AND(ISERROR($E283),ISERROR(INDEX(RestempSAF!C$2:C$251,MATCH(RestempSA!$C282,RestempSAF!$A$2:$A$251,0)))),$E282,INDEX(RestempSAF!C$2:C$251,MATCH(RestempSA!$C282,RestempSAF!$A$2:$A$251,0))),NA())</f>
        <v>#N/A</v>
      </c>
      <c r="H282" s="25" t="e">
        <f>IFERROR(IF(AND(ISERROR($E283),ISERROR(INDEX(RestempSAF!D$2:D$251,MATCH(RestempSA!$C282,RestempSAF!$A$2:$A$251,0)))),$E282,INDEX(RestempSAF!D$2:D$251,MATCH(RestempSA!$C282,RestempSAF!$A$2:$A$251,0))),NA())</f>
        <v>#N/A</v>
      </c>
      <c r="I282" s="25" t="e">
        <f>IFERROR(IF(AND(ISERROR($E283),ISERROR(INDEX(RestempSAF!E$2:E$251,MATCH(RestempSA!$C282,RestempSAF!$A$2:$A$251,0)))),$E282,INDEX(RestempSAF!E$2:E$251,MATCH(RestempSA!$C282,RestempSAF!$A$2:$A$251,0))),NA())</f>
        <v>#N/A</v>
      </c>
      <c r="J282" s="25" t="e">
        <f>IFERROR(IF(AND(ISERROR($E283),ISERROR(INDEX(RestempSAF!F$2:F$251,MATCH(RestempSA!$C282,RestempSAF!$A$2:$A$251,0)))),$E282,INDEX(RestempSAF!F$2:F$251,MATCH(RestempSA!$C282,RestempSAF!$A$2:$A$251,0))),NA())</f>
        <v>#N/A</v>
      </c>
      <c r="K282" s="25"/>
      <c r="W282" s="28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</row>
    <row r="283" spans="1:38" x14ac:dyDescent="0.25">
      <c r="A283" s="23">
        <f t="shared" si="18"/>
        <v>6</v>
      </c>
      <c r="B283" s="23">
        <f t="shared" si="19"/>
        <v>2015</v>
      </c>
      <c r="C283" s="23">
        <v>282</v>
      </c>
      <c r="D283" s="24">
        <v>42156</v>
      </c>
      <c r="E283" s="25">
        <f>IF(ISBLANK(table!I283),NA(),table!I283)</f>
        <v>11037.7</v>
      </c>
      <c r="F283" s="26" t="e">
        <f>IFERROR(IF(AND(ISERROR($E284),ISERROR(INDEX(RestempSAF!B$2:B$251,MATCH(RestempSA!$C283,RestempSAF!$A$2:$A$251,0)))),$E283,INDEX(RestempSAF!B$2:B$251,MATCH(RestempSA!$C283,RestempSAF!$A$2:$A$251,0))),NA())</f>
        <v>#N/A</v>
      </c>
      <c r="G283" s="25" t="e">
        <f>IFERROR(IF(AND(ISERROR($E284),ISERROR(INDEX(RestempSAF!C$2:C$251,MATCH(RestempSA!$C283,RestempSAF!$A$2:$A$251,0)))),$E283,INDEX(RestempSAF!C$2:C$251,MATCH(RestempSA!$C283,RestempSAF!$A$2:$A$251,0))),NA())</f>
        <v>#N/A</v>
      </c>
      <c r="H283" s="25" t="e">
        <f>IFERROR(IF(AND(ISERROR($E284),ISERROR(INDEX(RestempSAF!D$2:D$251,MATCH(RestempSA!$C283,RestempSAF!$A$2:$A$251,0)))),$E283,INDEX(RestempSAF!D$2:D$251,MATCH(RestempSA!$C283,RestempSAF!$A$2:$A$251,0))),NA())</f>
        <v>#N/A</v>
      </c>
      <c r="I283" s="25" t="e">
        <f>IFERROR(IF(AND(ISERROR($E284),ISERROR(INDEX(RestempSAF!E$2:E$251,MATCH(RestempSA!$C283,RestempSAF!$A$2:$A$251,0)))),$E283,INDEX(RestempSAF!E$2:E$251,MATCH(RestempSA!$C283,RestempSAF!$A$2:$A$251,0))),NA())</f>
        <v>#N/A</v>
      </c>
      <c r="J283" s="25" t="e">
        <f>IFERROR(IF(AND(ISERROR($E284),ISERROR(INDEX(RestempSAF!F$2:F$251,MATCH(RestempSA!$C283,RestempSAF!$A$2:$A$251,0)))),$E283,INDEX(RestempSAF!F$2:F$251,MATCH(RestempSA!$C283,RestempSAF!$A$2:$A$251,0))),NA())</f>
        <v>#N/A</v>
      </c>
      <c r="K283" s="25"/>
      <c r="W283" s="28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</row>
    <row r="284" spans="1:38" x14ac:dyDescent="0.25">
      <c r="A284" s="23">
        <f t="shared" si="18"/>
        <v>7</v>
      </c>
      <c r="B284" s="23">
        <f t="shared" si="19"/>
        <v>2015</v>
      </c>
      <c r="C284" s="23">
        <v>283</v>
      </c>
      <c r="D284" s="24">
        <v>42186</v>
      </c>
      <c r="E284" s="25">
        <f>IF(ISBLANK(table!I284),NA(),table!I284)</f>
        <v>11084.5</v>
      </c>
      <c r="F284" s="26" t="e">
        <f>IFERROR(IF(AND(ISERROR($E285),ISERROR(INDEX(RestempSAF!B$2:B$251,MATCH(RestempSA!$C284,RestempSAF!$A$2:$A$251,0)))),$E284,INDEX(RestempSAF!B$2:B$251,MATCH(RestempSA!$C284,RestempSAF!$A$2:$A$251,0))),NA())</f>
        <v>#N/A</v>
      </c>
      <c r="G284" s="25" t="e">
        <f>IFERROR(IF(AND(ISERROR($E285),ISERROR(INDEX(RestempSAF!C$2:C$251,MATCH(RestempSA!$C284,RestempSAF!$A$2:$A$251,0)))),$E284,INDEX(RestempSAF!C$2:C$251,MATCH(RestempSA!$C284,RestempSAF!$A$2:$A$251,0))),NA())</f>
        <v>#N/A</v>
      </c>
      <c r="H284" s="25" t="e">
        <f>IFERROR(IF(AND(ISERROR($E285),ISERROR(INDEX(RestempSAF!D$2:D$251,MATCH(RestempSA!$C284,RestempSAF!$A$2:$A$251,0)))),$E284,INDEX(RestempSAF!D$2:D$251,MATCH(RestempSA!$C284,RestempSAF!$A$2:$A$251,0))),NA())</f>
        <v>#N/A</v>
      </c>
      <c r="I284" s="25" t="e">
        <f>IFERROR(IF(AND(ISERROR($E285),ISERROR(INDEX(RestempSAF!E$2:E$251,MATCH(RestempSA!$C284,RestempSAF!$A$2:$A$251,0)))),$E284,INDEX(RestempSAF!E$2:E$251,MATCH(RestempSA!$C284,RestempSAF!$A$2:$A$251,0))),NA())</f>
        <v>#N/A</v>
      </c>
      <c r="J284" s="25" t="e">
        <f>IFERROR(IF(AND(ISERROR($E285),ISERROR(INDEX(RestempSAF!F$2:F$251,MATCH(RestempSA!$C284,RestempSAF!$A$2:$A$251,0)))),$E284,INDEX(RestempSAF!F$2:F$251,MATCH(RestempSA!$C284,RestempSAF!$A$2:$A$251,0))),NA())</f>
        <v>#N/A</v>
      </c>
      <c r="K284" s="25"/>
      <c r="W284" s="28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</row>
    <row r="285" spans="1:38" x14ac:dyDescent="0.25">
      <c r="A285" s="23">
        <f t="shared" si="18"/>
        <v>8</v>
      </c>
      <c r="B285" s="23">
        <f t="shared" si="19"/>
        <v>2015</v>
      </c>
      <c r="C285" s="23">
        <v>284</v>
      </c>
      <c r="D285" s="24">
        <v>42217</v>
      </c>
      <c r="E285" s="25">
        <f>IF(ISBLANK(table!I285),NA(),table!I285)</f>
        <v>11110.8</v>
      </c>
      <c r="F285" s="26" t="e">
        <f>IFERROR(IF(AND(ISERROR($E286),ISERROR(INDEX(RestempSAF!B$2:B$251,MATCH(RestempSA!$C285,RestempSAF!$A$2:$A$251,0)))),$E285,INDEX(RestempSAF!B$2:B$251,MATCH(RestempSA!$C285,RestempSAF!$A$2:$A$251,0))),NA())</f>
        <v>#N/A</v>
      </c>
      <c r="G285" s="25" t="e">
        <f>IFERROR(IF(AND(ISERROR($E286),ISERROR(INDEX(RestempSAF!C$2:C$251,MATCH(RestempSA!$C285,RestempSAF!$A$2:$A$251,0)))),$E285,INDEX(RestempSAF!C$2:C$251,MATCH(RestempSA!$C285,RestempSAF!$A$2:$A$251,0))),NA())</f>
        <v>#N/A</v>
      </c>
      <c r="H285" s="25" t="e">
        <f>IFERROR(IF(AND(ISERROR($E286),ISERROR(INDEX(RestempSAF!D$2:D$251,MATCH(RestempSA!$C285,RestempSAF!$A$2:$A$251,0)))),$E285,INDEX(RestempSAF!D$2:D$251,MATCH(RestempSA!$C285,RestempSAF!$A$2:$A$251,0))),NA())</f>
        <v>#N/A</v>
      </c>
      <c r="I285" s="25" t="e">
        <f>IFERROR(IF(AND(ISERROR($E286),ISERROR(INDEX(RestempSAF!E$2:E$251,MATCH(RestempSA!$C285,RestempSAF!$A$2:$A$251,0)))),$E285,INDEX(RestempSAF!E$2:E$251,MATCH(RestempSA!$C285,RestempSAF!$A$2:$A$251,0))),NA())</f>
        <v>#N/A</v>
      </c>
      <c r="J285" s="25" t="e">
        <f>IFERROR(IF(AND(ISERROR($E286),ISERROR(INDEX(RestempSAF!F$2:F$251,MATCH(RestempSA!$C285,RestempSAF!$A$2:$A$251,0)))),$E285,INDEX(RestempSAF!F$2:F$251,MATCH(RestempSA!$C285,RestempSAF!$A$2:$A$251,0))),NA())</f>
        <v>#N/A</v>
      </c>
      <c r="K285" s="25"/>
      <c r="W285" s="28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</row>
    <row r="286" spans="1:38" x14ac:dyDescent="0.25">
      <c r="A286" s="23">
        <f t="shared" si="18"/>
        <v>9</v>
      </c>
      <c r="B286" s="23">
        <f t="shared" si="19"/>
        <v>2015</v>
      </c>
      <c r="C286" s="23">
        <v>285</v>
      </c>
      <c r="D286" s="24">
        <v>42248</v>
      </c>
      <c r="E286" s="25">
        <f>IF(ISBLANK(table!I286),NA(),table!I286)</f>
        <v>11156.6</v>
      </c>
      <c r="F286" s="26" t="e">
        <f>IFERROR(IF(AND(ISERROR($E287),ISERROR(INDEX(RestempSAF!B$2:B$251,MATCH(RestempSA!$C286,RestempSAF!$A$2:$A$251,0)))),$E286,INDEX(RestempSAF!B$2:B$251,MATCH(RestempSA!$C286,RestempSAF!$A$2:$A$251,0))),NA())</f>
        <v>#N/A</v>
      </c>
      <c r="G286" s="25" t="e">
        <f>IFERROR(IF(AND(ISERROR($E287),ISERROR(INDEX(RestempSAF!C$2:C$251,MATCH(RestempSA!$C286,RestempSAF!$A$2:$A$251,0)))),$E286,INDEX(RestempSAF!C$2:C$251,MATCH(RestempSA!$C286,RestempSAF!$A$2:$A$251,0))),NA())</f>
        <v>#N/A</v>
      </c>
      <c r="H286" s="25" t="e">
        <f>IFERROR(IF(AND(ISERROR($E287),ISERROR(INDEX(RestempSAF!D$2:D$251,MATCH(RestempSA!$C286,RestempSAF!$A$2:$A$251,0)))),$E286,INDEX(RestempSAF!D$2:D$251,MATCH(RestempSA!$C286,RestempSAF!$A$2:$A$251,0))),NA())</f>
        <v>#N/A</v>
      </c>
      <c r="I286" s="25" t="e">
        <f>IFERROR(IF(AND(ISERROR($E287),ISERROR(INDEX(RestempSAF!E$2:E$251,MATCH(RestempSA!$C286,RestempSAF!$A$2:$A$251,0)))),$E286,INDEX(RestempSAF!E$2:E$251,MATCH(RestempSA!$C286,RestempSAF!$A$2:$A$251,0))),NA())</f>
        <v>#N/A</v>
      </c>
      <c r="J286" s="25" t="e">
        <f>IFERROR(IF(AND(ISERROR($E287),ISERROR(INDEX(RestempSAF!F$2:F$251,MATCH(RestempSA!$C286,RestempSAF!$A$2:$A$251,0)))),$E286,INDEX(RestempSAF!F$2:F$251,MATCH(RestempSA!$C286,RestempSAF!$A$2:$A$251,0))),NA())</f>
        <v>#N/A</v>
      </c>
      <c r="K286" s="25"/>
      <c r="W286" s="28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</row>
    <row r="287" spans="1:38" x14ac:dyDescent="0.25">
      <c r="A287" s="23">
        <f t="shared" si="18"/>
        <v>10</v>
      </c>
      <c r="B287" s="23">
        <f t="shared" si="19"/>
        <v>2015</v>
      </c>
      <c r="C287" s="23">
        <v>286</v>
      </c>
      <c r="D287" s="24">
        <v>42278</v>
      </c>
      <c r="E287" s="25">
        <f>IF(ISBLANK(table!I287),NA(),table!I287)</f>
        <v>11201.1</v>
      </c>
      <c r="F287" s="26" t="e">
        <f>IFERROR(IF(AND(ISERROR($E288),ISERROR(INDEX(RestempSAF!B$2:B$251,MATCH(RestempSA!$C287,RestempSAF!$A$2:$A$251,0)))),$E287,INDEX(RestempSAF!B$2:B$251,MATCH(RestempSA!$C287,RestempSAF!$A$2:$A$251,0))),NA())</f>
        <v>#N/A</v>
      </c>
      <c r="G287" s="25" t="e">
        <f>IFERROR(IF(AND(ISERROR($E288),ISERROR(INDEX(RestempSAF!C$2:C$251,MATCH(RestempSA!$C287,RestempSAF!$A$2:$A$251,0)))),$E287,INDEX(RestempSAF!C$2:C$251,MATCH(RestempSA!$C287,RestempSAF!$A$2:$A$251,0))),NA())</f>
        <v>#N/A</v>
      </c>
      <c r="H287" s="25" t="e">
        <f>IFERROR(IF(AND(ISERROR($E288),ISERROR(INDEX(RestempSAF!D$2:D$251,MATCH(RestempSA!$C287,RestempSAF!$A$2:$A$251,0)))),$E287,INDEX(RestempSAF!D$2:D$251,MATCH(RestempSA!$C287,RestempSAF!$A$2:$A$251,0))),NA())</f>
        <v>#N/A</v>
      </c>
      <c r="I287" s="25" t="e">
        <f>IFERROR(IF(AND(ISERROR($E288),ISERROR(INDEX(RestempSAF!E$2:E$251,MATCH(RestempSA!$C287,RestempSAF!$A$2:$A$251,0)))),$E287,INDEX(RestempSAF!E$2:E$251,MATCH(RestempSA!$C287,RestempSAF!$A$2:$A$251,0))),NA())</f>
        <v>#N/A</v>
      </c>
      <c r="J287" s="25" t="e">
        <f>IFERROR(IF(AND(ISERROR($E288),ISERROR(INDEX(RestempSAF!F$2:F$251,MATCH(RestempSA!$C287,RestempSAF!$A$2:$A$251,0)))),$E287,INDEX(RestempSAF!F$2:F$251,MATCH(RestempSA!$C287,RestempSAF!$A$2:$A$251,0))),NA())</f>
        <v>#N/A</v>
      </c>
      <c r="K287" s="25"/>
      <c r="W287" s="28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</row>
    <row r="288" spans="1:38" x14ac:dyDescent="0.25">
      <c r="A288" s="23">
        <f t="shared" si="18"/>
        <v>11</v>
      </c>
      <c r="B288" s="23">
        <f t="shared" si="19"/>
        <v>2015</v>
      </c>
      <c r="C288" s="23">
        <v>287</v>
      </c>
      <c r="D288" s="24">
        <v>42309</v>
      </c>
      <c r="E288" s="25">
        <f>IF(ISBLANK(table!I288),NA(),table!I288)</f>
        <v>11237.4</v>
      </c>
      <c r="F288" s="26" t="e">
        <f>IFERROR(IF(AND(ISERROR($E289),ISERROR(INDEX(RestempSAF!B$2:B$251,MATCH(RestempSA!$C288,RestempSAF!$A$2:$A$251,0)))),$E288,INDEX(RestempSAF!B$2:B$251,MATCH(RestempSA!$C288,RestempSAF!$A$2:$A$251,0))),NA())</f>
        <v>#N/A</v>
      </c>
      <c r="G288" s="25" t="e">
        <f>IFERROR(IF(AND(ISERROR($E289),ISERROR(INDEX(RestempSAF!C$2:C$251,MATCH(RestempSA!$C288,RestempSAF!$A$2:$A$251,0)))),$E288,INDEX(RestempSAF!C$2:C$251,MATCH(RestempSA!$C288,RestempSAF!$A$2:$A$251,0))),NA())</f>
        <v>#N/A</v>
      </c>
      <c r="H288" s="25" t="e">
        <f>IFERROR(IF(AND(ISERROR($E289),ISERROR(INDEX(RestempSAF!D$2:D$251,MATCH(RestempSA!$C288,RestempSAF!$A$2:$A$251,0)))),$E288,INDEX(RestempSAF!D$2:D$251,MATCH(RestempSA!$C288,RestempSAF!$A$2:$A$251,0))),NA())</f>
        <v>#N/A</v>
      </c>
      <c r="I288" s="25" t="e">
        <f>IFERROR(IF(AND(ISERROR($E289),ISERROR(INDEX(RestempSAF!E$2:E$251,MATCH(RestempSA!$C288,RestempSAF!$A$2:$A$251,0)))),$E288,INDEX(RestempSAF!E$2:E$251,MATCH(RestempSA!$C288,RestempSAF!$A$2:$A$251,0))),NA())</f>
        <v>#N/A</v>
      </c>
      <c r="J288" s="25" t="e">
        <f>IFERROR(IF(AND(ISERROR($E289),ISERROR(INDEX(RestempSAF!F$2:F$251,MATCH(RestempSA!$C288,RestempSAF!$A$2:$A$251,0)))),$E288,INDEX(RestempSAF!F$2:F$251,MATCH(RestempSA!$C288,RestempSAF!$A$2:$A$251,0))),NA())</f>
        <v>#N/A</v>
      </c>
      <c r="K288" s="25"/>
      <c r="W288" s="28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</row>
    <row r="289" spans="1:38" x14ac:dyDescent="0.25">
      <c r="A289" s="23">
        <f t="shared" si="18"/>
        <v>12</v>
      </c>
      <c r="B289" s="23">
        <f t="shared" si="19"/>
        <v>2015</v>
      </c>
      <c r="C289" s="23">
        <v>288</v>
      </c>
      <c r="D289" s="24">
        <v>42339</v>
      </c>
      <c r="E289" s="25">
        <f>IF(ISBLANK(table!I289),NA(),table!I289)</f>
        <v>11271.3</v>
      </c>
      <c r="F289" s="26" t="e">
        <f>IFERROR(IF(AND(ISERROR($E290),ISERROR(INDEX(RestempSAF!B$2:B$251,MATCH(RestempSA!$C289,RestempSAF!$A$2:$A$251,0)))),$E289,INDEX(RestempSAF!B$2:B$251,MATCH(RestempSA!$C289,RestempSAF!$A$2:$A$251,0))),NA())</f>
        <v>#N/A</v>
      </c>
      <c r="G289" s="25" t="e">
        <f>IFERROR(IF(AND(ISERROR($E290),ISERROR(INDEX(RestempSAF!C$2:C$251,MATCH(RestempSA!$C289,RestempSAF!$A$2:$A$251,0)))),$E289,INDEX(RestempSAF!C$2:C$251,MATCH(RestempSA!$C289,RestempSAF!$A$2:$A$251,0))),NA())</f>
        <v>#N/A</v>
      </c>
      <c r="H289" s="25" t="e">
        <f>IFERROR(IF(AND(ISERROR($E290),ISERROR(INDEX(RestempSAF!D$2:D$251,MATCH(RestempSA!$C289,RestempSAF!$A$2:$A$251,0)))),$E289,INDEX(RestempSAF!D$2:D$251,MATCH(RestempSA!$C289,RestempSAF!$A$2:$A$251,0))),NA())</f>
        <v>#N/A</v>
      </c>
      <c r="I289" s="25" t="e">
        <f>IFERROR(IF(AND(ISERROR($E290),ISERROR(INDEX(RestempSAF!E$2:E$251,MATCH(RestempSA!$C289,RestempSAF!$A$2:$A$251,0)))),$E289,INDEX(RestempSAF!E$2:E$251,MATCH(RestempSA!$C289,RestempSAF!$A$2:$A$251,0))),NA())</f>
        <v>#N/A</v>
      </c>
      <c r="J289" s="25" t="e">
        <f>IFERROR(IF(AND(ISERROR($E290),ISERROR(INDEX(RestempSAF!F$2:F$251,MATCH(RestempSA!$C289,RestempSAF!$A$2:$A$251,0)))),$E289,INDEX(RestempSAF!F$2:F$251,MATCH(RestempSA!$C289,RestempSAF!$A$2:$A$251,0))),NA())</f>
        <v>#N/A</v>
      </c>
      <c r="K289" s="25"/>
      <c r="W289" s="28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</row>
    <row r="290" spans="1:38" x14ac:dyDescent="0.25">
      <c r="A290" s="23">
        <f t="shared" si="18"/>
        <v>1</v>
      </c>
      <c r="B290" s="23">
        <f t="shared" si="19"/>
        <v>2016</v>
      </c>
      <c r="C290" s="23">
        <v>289</v>
      </c>
      <c r="D290" s="24">
        <v>42370</v>
      </c>
      <c r="E290" s="25">
        <f>IF(ISBLANK(table!I290),NA(),table!I290)</f>
        <v>11318.6</v>
      </c>
      <c r="F290" s="26" t="e">
        <f>IFERROR(IF(AND(ISERROR($E291),ISERROR(INDEX(RestempSAF!B$2:B$251,MATCH(RestempSA!$C290,RestempSAF!$A$2:$A$251,0)))),$E290,INDEX(RestempSAF!B$2:B$251,MATCH(RestempSA!$C290,RestempSAF!$A$2:$A$251,0))),NA())</f>
        <v>#N/A</v>
      </c>
      <c r="G290" s="25" t="e">
        <f>IFERROR(IF(AND(ISERROR($E291),ISERROR(INDEX(RestempSAF!C$2:C$251,MATCH(RestempSA!$C290,RestempSAF!$A$2:$A$251,0)))),$E290,INDEX(RestempSAF!C$2:C$251,MATCH(RestempSA!$C290,RestempSAF!$A$2:$A$251,0))),NA())</f>
        <v>#N/A</v>
      </c>
      <c r="H290" s="25" t="e">
        <f>IFERROR(IF(AND(ISERROR($E291),ISERROR(INDEX(RestempSAF!D$2:D$251,MATCH(RestempSA!$C290,RestempSAF!$A$2:$A$251,0)))),$E290,INDEX(RestempSAF!D$2:D$251,MATCH(RestempSA!$C290,RestempSAF!$A$2:$A$251,0))),NA())</f>
        <v>#N/A</v>
      </c>
      <c r="I290" s="25" t="e">
        <f>IFERROR(IF(AND(ISERROR($E291),ISERROR(INDEX(RestempSAF!E$2:E$251,MATCH(RestempSA!$C290,RestempSAF!$A$2:$A$251,0)))),$E290,INDEX(RestempSAF!E$2:E$251,MATCH(RestempSA!$C290,RestempSAF!$A$2:$A$251,0))),NA())</f>
        <v>#N/A</v>
      </c>
      <c r="J290" s="25" t="e">
        <f>IFERROR(IF(AND(ISERROR($E291),ISERROR(INDEX(RestempSAF!F$2:F$251,MATCH(RestempSA!$C290,RestempSAF!$A$2:$A$251,0)))),$E290,INDEX(RestempSAF!F$2:F$251,MATCH(RestempSA!$C290,RestempSAF!$A$2:$A$251,0))),NA())</f>
        <v>#N/A</v>
      </c>
      <c r="K290" s="25"/>
      <c r="W290" s="28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</row>
    <row r="291" spans="1:38" x14ac:dyDescent="0.25">
      <c r="A291" s="23">
        <f t="shared" si="18"/>
        <v>2</v>
      </c>
      <c r="B291" s="23">
        <f t="shared" si="19"/>
        <v>2016</v>
      </c>
      <c r="C291" s="23">
        <v>290</v>
      </c>
      <c r="D291" s="24">
        <v>42401</v>
      </c>
      <c r="E291" s="25">
        <f>IF(ISBLANK(table!I291),NA(),table!I291)</f>
        <v>11337.1</v>
      </c>
      <c r="F291" s="26" t="e">
        <f>IFERROR(IF(AND(ISERROR($E292),ISERROR(INDEX(RestempSAF!B$2:B$251,MATCH(RestempSA!$C291,RestempSAF!$A$2:$A$251,0)))),$E291,INDEX(RestempSAF!B$2:B$251,MATCH(RestempSA!$C291,RestempSAF!$A$2:$A$251,0))),NA())</f>
        <v>#N/A</v>
      </c>
      <c r="G291" s="25" t="e">
        <f>IFERROR(IF(AND(ISERROR($E292),ISERROR(INDEX(RestempSAF!C$2:C$251,MATCH(RestempSA!$C291,RestempSAF!$A$2:$A$251,0)))),$E291,INDEX(RestempSAF!C$2:C$251,MATCH(RestempSA!$C291,RestempSAF!$A$2:$A$251,0))),NA())</f>
        <v>#N/A</v>
      </c>
      <c r="H291" s="25" t="e">
        <f>IFERROR(IF(AND(ISERROR($E292),ISERROR(INDEX(RestempSAF!D$2:D$251,MATCH(RestempSA!$C291,RestempSAF!$A$2:$A$251,0)))),$E291,INDEX(RestempSAF!D$2:D$251,MATCH(RestempSA!$C291,RestempSAF!$A$2:$A$251,0))),NA())</f>
        <v>#N/A</v>
      </c>
      <c r="I291" s="25" t="e">
        <f>IFERROR(IF(AND(ISERROR($E292),ISERROR(INDEX(RestempSAF!E$2:E$251,MATCH(RestempSA!$C291,RestempSAF!$A$2:$A$251,0)))),$E291,INDEX(RestempSAF!E$2:E$251,MATCH(RestempSA!$C291,RestempSAF!$A$2:$A$251,0))),NA())</f>
        <v>#N/A</v>
      </c>
      <c r="J291" s="25" t="e">
        <f>IFERROR(IF(AND(ISERROR($E292),ISERROR(INDEX(RestempSAF!F$2:F$251,MATCH(RestempSA!$C291,RestempSAF!$A$2:$A$251,0)))),$E291,INDEX(RestempSAF!F$2:F$251,MATCH(RestempSA!$C291,RestempSAF!$A$2:$A$251,0))),NA())</f>
        <v>#N/A</v>
      </c>
      <c r="K291" s="25"/>
      <c r="W291" s="28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</row>
    <row r="292" spans="1:38" x14ac:dyDescent="0.25">
      <c r="A292" s="23">
        <f t="shared" si="18"/>
        <v>3</v>
      </c>
      <c r="B292" s="23">
        <f t="shared" si="19"/>
        <v>2016</v>
      </c>
      <c r="C292" s="23">
        <v>291</v>
      </c>
      <c r="D292" s="24">
        <v>42430</v>
      </c>
      <c r="E292" s="25">
        <f>IF(ISBLANK(table!I292),NA(),table!I292)</f>
        <v>11364.1</v>
      </c>
      <c r="F292" s="26" t="e">
        <f>IFERROR(IF(AND(ISERROR($E293),ISERROR(INDEX(RestempSAF!B$2:B$251,MATCH(RestempSA!$C292,RestempSAF!$A$2:$A$251,0)))),$E292,INDEX(RestempSAF!B$2:B$251,MATCH(RestempSA!$C292,RestempSAF!$A$2:$A$251,0))),NA())</f>
        <v>#N/A</v>
      </c>
      <c r="G292" s="25" t="e">
        <f>IFERROR(IF(AND(ISERROR($E293),ISERROR(INDEX(RestempSAF!C$2:C$251,MATCH(RestempSA!$C292,RestempSAF!$A$2:$A$251,0)))),$E292,INDEX(RestempSAF!C$2:C$251,MATCH(RestempSA!$C292,RestempSAF!$A$2:$A$251,0))),NA())</f>
        <v>#N/A</v>
      </c>
      <c r="H292" s="25" t="e">
        <f>IFERROR(IF(AND(ISERROR($E293),ISERROR(INDEX(RestempSAF!D$2:D$251,MATCH(RestempSA!$C292,RestempSAF!$A$2:$A$251,0)))),$E292,INDEX(RestempSAF!D$2:D$251,MATCH(RestempSA!$C292,RestempSAF!$A$2:$A$251,0))),NA())</f>
        <v>#N/A</v>
      </c>
      <c r="I292" s="25" t="e">
        <f>IFERROR(IF(AND(ISERROR($E293),ISERROR(INDEX(RestempSAF!E$2:E$251,MATCH(RestempSA!$C292,RestempSAF!$A$2:$A$251,0)))),$E292,INDEX(RestempSAF!E$2:E$251,MATCH(RestempSA!$C292,RestempSAF!$A$2:$A$251,0))),NA())</f>
        <v>#N/A</v>
      </c>
      <c r="J292" s="25" t="e">
        <f>IFERROR(IF(AND(ISERROR($E293),ISERROR(INDEX(RestempSAF!F$2:F$251,MATCH(RestempSA!$C292,RestempSAF!$A$2:$A$251,0)))),$E292,INDEX(RestempSAF!F$2:F$251,MATCH(RestempSA!$C292,RestempSAF!$A$2:$A$251,0))),NA())</f>
        <v>#N/A</v>
      </c>
      <c r="K292" s="25"/>
      <c r="W292" s="28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</row>
    <row r="293" spans="1:38" x14ac:dyDescent="0.25">
      <c r="A293" s="23">
        <f t="shared" si="18"/>
        <v>4</v>
      </c>
      <c r="B293" s="23">
        <f t="shared" si="19"/>
        <v>2016</v>
      </c>
      <c r="C293" s="23">
        <v>292</v>
      </c>
      <c r="D293" s="24">
        <v>42461</v>
      </c>
      <c r="E293" s="25">
        <f>IF(ISBLANK(table!I293),NA(),table!I293)</f>
        <v>11379.8</v>
      </c>
      <c r="F293" s="26" t="e">
        <f>IFERROR(IF(AND(ISERROR($E294),ISERROR(INDEX(RestempSAF!B$2:B$251,MATCH(RestempSA!$C293,RestempSAF!$A$2:$A$251,0)))),$E293,INDEX(RestempSAF!B$2:B$251,MATCH(RestempSA!$C293,RestempSAF!$A$2:$A$251,0))),NA())</f>
        <v>#N/A</v>
      </c>
      <c r="G293" s="25" t="e">
        <f>IFERROR(IF(AND(ISERROR($E294),ISERROR(INDEX(RestempSAF!C$2:C$251,MATCH(RestempSA!$C293,RestempSAF!$A$2:$A$251,0)))),$E293,INDEX(RestempSAF!C$2:C$251,MATCH(RestempSA!$C293,RestempSAF!$A$2:$A$251,0))),NA())</f>
        <v>#N/A</v>
      </c>
      <c r="H293" s="25" t="e">
        <f>IFERROR(IF(AND(ISERROR($E294),ISERROR(INDEX(RestempSAF!D$2:D$251,MATCH(RestempSA!$C293,RestempSAF!$A$2:$A$251,0)))),$E293,INDEX(RestempSAF!D$2:D$251,MATCH(RestempSA!$C293,RestempSAF!$A$2:$A$251,0))),NA())</f>
        <v>#N/A</v>
      </c>
      <c r="I293" s="25" t="e">
        <f>IFERROR(IF(AND(ISERROR($E294),ISERROR(INDEX(RestempSAF!E$2:E$251,MATCH(RestempSA!$C293,RestempSAF!$A$2:$A$251,0)))),$E293,INDEX(RestempSAF!E$2:E$251,MATCH(RestempSA!$C293,RestempSAF!$A$2:$A$251,0))),NA())</f>
        <v>#N/A</v>
      </c>
      <c r="J293" s="25" t="e">
        <f>IFERROR(IF(AND(ISERROR($E294),ISERROR(INDEX(RestempSAF!F$2:F$251,MATCH(RestempSA!$C293,RestempSAF!$A$2:$A$251,0)))),$E293,INDEX(RestempSAF!F$2:F$251,MATCH(RestempSA!$C293,RestempSAF!$A$2:$A$251,0))),NA())</f>
        <v>#N/A</v>
      </c>
      <c r="K293" s="25"/>
      <c r="W293" s="28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</row>
    <row r="294" spans="1:38" x14ac:dyDescent="0.25">
      <c r="A294" s="23">
        <f t="shared" si="18"/>
        <v>5</v>
      </c>
      <c r="B294" s="23">
        <f t="shared" si="19"/>
        <v>2016</v>
      </c>
      <c r="C294" s="23">
        <v>293</v>
      </c>
      <c r="D294" s="24">
        <v>42491</v>
      </c>
      <c r="E294" s="25">
        <f>IF(ISBLANK(table!I294),NA(),table!I294)</f>
        <v>11404.4</v>
      </c>
      <c r="F294" s="26" t="e">
        <f>IFERROR(IF(AND(ISERROR($E295),ISERROR(INDEX(RestempSAF!B$2:B$251,MATCH(RestempSA!$C294,RestempSAF!$A$2:$A$251,0)))),$E294,INDEX(RestempSAF!B$2:B$251,MATCH(RestempSA!$C294,RestempSAF!$A$2:$A$251,0))),NA())</f>
        <v>#N/A</v>
      </c>
      <c r="G294" s="25" t="e">
        <f>IFERROR(IF(AND(ISERROR($E295),ISERROR(INDEX(RestempSAF!C$2:C$251,MATCH(RestempSA!$C294,RestempSAF!$A$2:$A$251,0)))),$E294,INDEX(RestempSAF!C$2:C$251,MATCH(RestempSA!$C294,RestempSAF!$A$2:$A$251,0))),NA())</f>
        <v>#N/A</v>
      </c>
      <c r="H294" s="25" t="e">
        <f>IFERROR(IF(AND(ISERROR($E295),ISERROR(INDEX(RestempSAF!D$2:D$251,MATCH(RestempSA!$C294,RestempSAF!$A$2:$A$251,0)))),$E294,INDEX(RestempSAF!D$2:D$251,MATCH(RestempSA!$C294,RestempSAF!$A$2:$A$251,0))),NA())</f>
        <v>#N/A</v>
      </c>
      <c r="I294" s="25" t="e">
        <f>IFERROR(IF(AND(ISERROR($E295),ISERROR(INDEX(RestempSAF!E$2:E$251,MATCH(RestempSA!$C294,RestempSAF!$A$2:$A$251,0)))),$E294,INDEX(RestempSAF!E$2:E$251,MATCH(RestempSA!$C294,RestempSAF!$A$2:$A$251,0))),NA())</f>
        <v>#N/A</v>
      </c>
      <c r="J294" s="25" t="e">
        <f>IFERROR(IF(AND(ISERROR($E295),ISERROR(INDEX(RestempSAF!F$2:F$251,MATCH(RestempSA!$C294,RestempSAF!$A$2:$A$251,0)))),$E294,INDEX(RestempSAF!F$2:F$251,MATCH(RestempSA!$C294,RestempSAF!$A$2:$A$251,0))),NA())</f>
        <v>#N/A</v>
      </c>
      <c r="K294" s="25"/>
      <c r="W294" s="28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</row>
    <row r="295" spans="1:38" x14ac:dyDescent="0.25">
      <c r="A295" s="23">
        <f t="shared" si="18"/>
        <v>6</v>
      </c>
      <c r="B295" s="23">
        <f t="shared" si="19"/>
        <v>2016</v>
      </c>
      <c r="C295" s="23">
        <v>294</v>
      </c>
      <c r="D295" s="24">
        <v>42522</v>
      </c>
      <c r="E295" s="25">
        <f>IF(ISBLANK(table!I295),NA(),table!I295)</f>
        <v>11430.1</v>
      </c>
      <c r="F295" s="26" t="e">
        <f>IFERROR(IF(AND(ISERROR($E296),ISERROR(INDEX(RestempSAF!B$2:B$251,MATCH(RestempSA!$C295,RestempSAF!$A$2:$A$251,0)))),$E295,INDEX(RestempSAF!B$2:B$251,MATCH(RestempSA!$C295,RestempSAF!$A$2:$A$251,0))),NA())</f>
        <v>#N/A</v>
      </c>
      <c r="G295" s="25" t="e">
        <f>IFERROR(IF(AND(ISERROR($E296),ISERROR(INDEX(RestempSAF!C$2:C$251,MATCH(RestempSA!$C295,RestempSAF!$A$2:$A$251,0)))),$E295,INDEX(RestempSAF!C$2:C$251,MATCH(RestempSA!$C295,RestempSAF!$A$2:$A$251,0))),NA())</f>
        <v>#N/A</v>
      </c>
      <c r="H295" s="25" t="e">
        <f>IFERROR(IF(AND(ISERROR($E296),ISERROR(INDEX(RestempSAF!D$2:D$251,MATCH(RestempSA!$C295,RestempSAF!$A$2:$A$251,0)))),$E295,INDEX(RestempSAF!D$2:D$251,MATCH(RestempSA!$C295,RestempSAF!$A$2:$A$251,0))),NA())</f>
        <v>#N/A</v>
      </c>
      <c r="I295" s="25" t="e">
        <f>IFERROR(IF(AND(ISERROR($E296),ISERROR(INDEX(RestempSAF!E$2:E$251,MATCH(RestempSA!$C295,RestempSAF!$A$2:$A$251,0)))),$E295,INDEX(RestempSAF!E$2:E$251,MATCH(RestempSA!$C295,RestempSAF!$A$2:$A$251,0))),NA())</f>
        <v>#N/A</v>
      </c>
      <c r="J295" s="25" t="e">
        <f>IFERROR(IF(AND(ISERROR($E296),ISERROR(INDEX(RestempSAF!F$2:F$251,MATCH(RestempSA!$C295,RestempSAF!$A$2:$A$251,0)))),$E295,INDEX(RestempSAF!F$2:F$251,MATCH(RestempSA!$C295,RestempSAF!$A$2:$A$251,0))),NA())</f>
        <v>#N/A</v>
      </c>
      <c r="K295" s="25"/>
      <c r="W295" s="28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</row>
    <row r="296" spans="1:38" x14ac:dyDescent="0.25">
      <c r="A296" s="23">
        <f t="shared" si="18"/>
        <v>7</v>
      </c>
      <c r="B296" s="23">
        <f t="shared" si="19"/>
        <v>2016</v>
      </c>
      <c r="C296" s="23">
        <v>295</v>
      </c>
      <c r="D296" s="24">
        <v>42552</v>
      </c>
      <c r="E296" s="25">
        <f>IF(ISBLANK(table!I296),NA(),table!I296)</f>
        <v>11442.2</v>
      </c>
      <c r="F296" s="26" t="e">
        <f>IFERROR(IF(AND(ISERROR($E297),ISERROR(INDEX(RestempSAF!B$2:B$251,MATCH(RestempSA!$C296,RestempSAF!$A$2:$A$251,0)))),$E296,INDEX(RestempSAF!B$2:B$251,MATCH(RestempSA!$C296,RestempSAF!$A$2:$A$251,0))),NA())</f>
        <v>#N/A</v>
      </c>
      <c r="G296" s="25" t="e">
        <f>IFERROR(IF(AND(ISERROR($E297),ISERROR(INDEX(RestempSAF!C$2:C$251,MATCH(RestempSA!$C296,RestempSAF!$A$2:$A$251,0)))),$E296,INDEX(RestempSAF!C$2:C$251,MATCH(RestempSA!$C296,RestempSAF!$A$2:$A$251,0))),NA())</f>
        <v>#N/A</v>
      </c>
      <c r="H296" s="25" t="e">
        <f>IFERROR(IF(AND(ISERROR($E297),ISERROR(INDEX(RestempSAF!D$2:D$251,MATCH(RestempSA!$C296,RestempSAF!$A$2:$A$251,0)))),$E296,INDEX(RestempSAF!D$2:D$251,MATCH(RestempSA!$C296,RestempSAF!$A$2:$A$251,0))),NA())</f>
        <v>#N/A</v>
      </c>
      <c r="I296" s="25" t="e">
        <f>IFERROR(IF(AND(ISERROR($E297),ISERROR(INDEX(RestempSAF!E$2:E$251,MATCH(RestempSA!$C296,RestempSAF!$A$2:$A$251,0)))),$E296,INDEX(RestempSAF!E$2:E$251,MATCH(RestempSA!$C296,RestempSAF!$A$2:$A$251,0))),NA())</f>
        <v>#N/A</v>
      </c>
      <c r="J296" s="25" t="e">
        <f>IFERROR(IF(AND(ISERROR($E297),ISERROR(INDEX(RestempSAF!F$2:F$251,MATCH(RestempSA!$C296,RestempSAF!$A$2:$A$251,0)))),$E296,INDEX(RestempSAF!F$2:F$251,MATCH(RestempSA!$C296,RestempSAF!$A$2:$A$251,0))),NA())</f>
        <v>#N/A</v>
      </c>
      <c r="K296" s="25"/>
      <c r="W296" s="28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</row>
    <row r="297" spans="1:38" x14ac:dyDescent="0.25">
      <c r="A297" s="23">
        <f t="shared" si="18"/>
        <v>8</v>
      </c>
      <c r="B297" s="23">
        <f t="shared" si="19"/>
        <v>2016</v>
      </c>
      <c r="C297" s="23">
        <v>296</v>
      </c>
      <c r="D297" s="24">
        <v>42583</v>
      </c>
      <c r="E297" s="25">
        <f>IF(ISBLANK(table!I297),NA(),table!I297)</f>
        <v>11479.8</v>
      </c>
      <c r="F297" s="26" t="e">
        <f>IFERROR(IF(AND(ISERROR($E298),ISERROR(INDEX(RestempSAF!B$2:B$251,MATCH(RestempSA!$C297,RestempSAF!$A$2:$A$251,0)))),$E297,INDEX(RestempSAF!B$2:B$251,MATCH(RestempSA!$C297,RestempSAF!$A$2:$A$251,0))),NA())</f>
        <v>#N/A</v>
      </c>
      <c r="G297" s="25" t="e">
        <f>IFERROR(IF(AND(ISERROR($E298),ISERROR(INDEX(RestempSAF!C$2:C$251,MATCH(RestempSA!$C297,RestempSAF!$A$2:$A$251,0)))),$E297,INDEX(RestempSAF!C$2:C$251,MATCH(RestempSA!$C297,RestempSAF!$A$2:$A$251,0))),NA())</f>
        <v>#N/A</v>
      </c>
      <c r="H297" s="25" t="e">
        <f>IFERROR(IF(AND(ISERROR($E298),ISERROR(INDEX(RestempSAF!D$2:D$251,MATCH(RestempSA!$C297,RestempSAF!$A$2:$A$251,0)))),$E297,INDEX(RestempSAF!D$2:D$251,MATCH(RestempSA!$C297,RestempSAF!$A$2:$A$251,0))),NA())</f>
        <v>#N/A</v>
      </c>
      <c r="I297" s="25" t="e">
        <f>IFERROR(IF(AND(ISERROR($E298),ISERROR(INDEX(RestempSAF!E$2:E$251,MATCH(RestempSA!$C297,RestempSAF!$A$2:$A$251,0)))),$E297,INDEX(RestempSAF!E$2:E$251,MATCH(RestempSA!$C297,RestempSAF!$A$2:$A$251,0))),NA())</f>
        <v>#N/A</v>
      </c>
      <c r="J297" s="25" t="e">
        <f>IFERROR(IF(AND(ISERROR($E298),ISERROR(INDEX(RestempSAF!F$2:F$251,MATCH(RestempSA!$C297,RestempSAF!$A$2:$A$251,0)))),$E297,INDEX(RestempSAF!F$2:F$251,MATCH(RestempSA!$C297,RestempSAF!$A$2:$A$251,0))),NA())</f>
        <v>#N/A</v>
      </c>
      <c r="K297" s="25"/>
      <c r="W297" s="28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</row>
    <row r="298" spans="1:38" x14ac:dyDescent="0.25">
      <c r="A298" s="23">
        <f t="shared" si="18"/>
        <v>9</v>
      </c>
      <c r="B298" s="23">
        <f t="shared" si="19"/>
        <v>2016</v>
      </c>
      <c r="C298" s="23">
        <v>297</v>
      </c>
      <c r="D298" s="24">
        <v>42614</v>
      </c>
      <c r="E298" s="25">
        <f>IF(ISBLANK(table!I298),NA(),table!I298)</f>
        <v>11544.1</v>
      </c>
      <c r="F298" s="26" t="e">
        <f>IFERROR(IF(AND(ISERROR($E299),ISERROR(INDEX(RestempSAF!B$2:B$251,MATCH(RestempSA!$C298,RestempSAF!$A$2:$A$251,0)))),$E298,INDEX(RestempSAF!B$2:B$251,MATCH(RestempSA!$C298,RestempSAF!$A$2:$A$251,0))),NA())</f>
        <v>#N/A</v>
      </c>
      <c r="G298" s="25" t="e">
        <f>IFERROR(IF(AND(ISERROR($E299),ISERROR(INDEX(RestempSAF!C$2:C$251,MATCH(RestempSA!$C298,RestempSAF!$A$2:$A$251,0)))),$E298,INDEX(RestempSAF!C$2:C$251,MATCH(RestempSA!$C298,RestempSAF!$A$2:$A$251,0))),NA())</f>
        <v>#N/A</v>
      </c>
      <c r="H298" s="25" t="e">
        <f>IFERROR(IF(AND(ISERROR($E299),ISERROR(INDEX(RestempSAF!D$2:D$251,MATCH(RestempSA!$C298,RestempSAF!$A$2:$A$251,0)))),$E298,INDEX(RestempSAF!D$2:D$251,MATCH(RestempSA!$C298,RestempSAF!$A$2:$A$251,0))),NA())</f>
        <v>#N/A</v>
      </c>
      <c r="I298" s="25" t="e">
        <f>IFERROR(IF(AND(ISERROR($E299),ISERROR(INDEX(RestempSAF!E$2:E$251,MATCH(RestempSA!$C298,RestempSAF!$A$2:$A$251,0)))),$E298,INDEX(RestempSAF!E$2:E$251,MATCH(RestempSA!$C298,RestempSAF!$A$2:$A$251,0))),NA())</f>
        <v>#N/A</v>
      </c>
      <c r="J298" s="25" t="e">
        <f>IFERROR(IF(AND(ISERROR($E299),ISERROR(INDEX(RestempSAF!F$2:F$251,MATCH(RestempSA!$C298,RestempSAF!$A$2:$A$251,0)))),$E298,INDEX(RestempSAF!F$2:F$251,MATCH(RestempSA!$C298,RestempSAF!$A$2:$A$251,0))),NA())</f>
        <v>#N/A</v>
      </c>
      <c r="K298" s="25"/>
      <c r="W298" s="28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</row>
    <row r="299" spans="1:38" x14ac:dyDescent="0.25">
      <c r="A299" s="23">
        <f t="shared" si="18"/>
        <v>10</v>
      </c>
      <c r="B299" s="23">
        <f t="shared" si="19"/>
        <v>2016</v>
      </c>
      <c r="C299" s="23">
        <v>298</v>
      </c>
      <c r="D299" s="24">
        <v>42644</v>
      </c>
      <c r="E299" s="25">
        <f>IF(ISBLANK(table!I299),NA(),table!I299)</f>
        <v>11539.8</v>
      </c>
      <c r="F299" s="26" t="e">
        <f>IFERROR(IF(AND(ISERROR($E300),ISERROR(INDEX(RestempSAF!B$2:B$251,MATCH(RestempSA!$C299,RestempSAF!$A$2:$A$251,0)))),$E299,INDEX(RestempSAF!B$2:B$251,MATCH(RestempSA!$C299,RestempSAF!$A$2:$A$251,0))),NA())</f>
        <v>#N/A</v>
      </c>
      <c r="G299" s="25" t="e">
        <f>IFERROR(IF(AND(ISERROR($E300),ISERROR(INDEX(RestempSAF!C$2:C$251,MATCH(RestempSA!$C299,RestempSAF!$A$2:$A$251,0)))),$E299,INDEX(RestempSAF!C$2:C$251,MATCH(RestempSA!$C299,RestempSAF!$A$2:$A$251,0))),NA())</f>
        <v>#N/A</v>
      </c>
      <c r="H299" s="25" t="e">
        <f>IFERROR(IF(AND(ISERROR($E300),ISERROR(INDEX(RestempSAF!D$2:D$251,MATCH(RestempSA!$C299,RestempSAF!$A$2:$A$251,0)))),$E299,INDEX(RestempSAF!D$2:D$251,MATCH(RestempSA!$C299,RestempSAF!$A$2:$A$251,0))),NA())</f>
        <v>#N/A</v>
      </c>
      <c r="I299" s="25" t="e">
        <f>IFERROR(IF(AND(ISERROR($E300),ISERROR(INDEX(RestempSAF!E$2:E$251,MATCH(RestempSA!$C299,RestempSAF!$A$2:$A$251,0)))),$E299,INDEX(RestempSAF!E$2:E$251,MATCH(RestempSA!$C299,RestempSAF!$A$2:$A$251,0))),NA())</f>
        <v>#N/A</v>
      </c>
      <c r="J299" s="25" t="e">
        <f>IFERROR(IF(AND(ISERROR($E300),ISERROR(INDEX(RestempSAF!F$2:F$251,MATCH(RestempSA!$C299,RestempSAF!$A$2:$A$251,0)))),$E299,INDEX(RestempSAF!F$2:F$251,MATCH(RestempSA!$C299,RestempSAF!$A$2:$A$251,0))),NA())</f>
        <v>#N/A</v>
      </c>
      <c r="K299" s="25"/>
      <c r="W299" s="28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</row>
    <row r="300" spans="1:38" x14ac:dyDescent="0.25">
      <c r="A300" s="23">
        <f t="shared" si="18"/>
        <v>11</v>
      </c>
      <c r="B300" s="23">
        <f t="shared" si="19"/>
        <v>2016</v>
      </c>
      <c r="C300" s="23">
        <v>299</v>
      </c>
      <c r="D300" s="24">
        <v>42675</v>
      </c>
      <c r="E300" s="25">
        <f>IF(ISBLANK(table!I300),NA(),table!I300)</f>
        <v>11554.8</v>
      </c>
      <c r="F300" s="26" t="e">
        <f>IFERROR(IF(AND(ISERROR($E301),ISERROR(INDEX(RestempSAF!B$2:B$251,MATCH(RestempSA!$C300,RestempSAF!$A$2:$A$251,0)))),$E300,INDEX(RestempSAF!B$2:B$251,MATCH(RestempSA!$C300,RestempSAF!$A$2:$A$251,0))),NA())</f>
        <v>#N/A</v>
      </c>
      <c r="G300" s="25" t="e">
        <f>IFERROR(IF(AND(ISERROR($E301),ISERROR(INDEX(RestempSAF!C$2:C$251,MATCH(RestempSA!$C300,RestempSAF!$A$2:$A$251,0)))),$E300,INDEX(RestempSAF!C$2:C$251,MATCH(RestempSA!$C300,RestempSAF!$A$2:$A$251,0))),NA())</f>
        <v>#N/A</v>
      </c>
      <c r="H300" s="25" t="e">
        <f>IFERROR(IF(AND(ISERROR($E301),ISERROR(INDEX(RestempSAF!D$2:D$251,MATCH(RestempSA!$C300,RestempSAF!$A$2:$A$251,0)))),$E300,INDEX(RestempSAF!D$2:D$251,MATCH(RestempSA!$C300,RestempSAF!$A$2:$A$251,0))),NA())</f>
        <v>#N/A</v>
      </c>
      <c r="I300" s="25" t="e">
        <f>IFERROR(IF(AND(ISERROR($E301),ISERROR(INDEX(RestempSAF!E$2:E$251,MATCH(RestempSA!$C300,RestempSAF!$A$2:$A$251,0)))),$E300,INDEX(RestempSAF!E$2:E$251,MATCH(RestempSA!$C300,RestempSAF!$A$2:$A$251,0))),NA())</f>
        <v>#N/A</v>
      </c>
      <c r="J300" s="25" t="e">
        <f>IFERROR(IF(AND(ISERROR($E301),ISERROR(INDEX(RestempSAF!F$2:F$251,MATCH(RestempSA!$C300,RestempSAF!$A$2:$A$251,0)))),$E300,INDEX(RestempSAF!F$2:F$251,MATCH(RestempSA!$C300,RestempSAF!$A$2:$A$251,0))),NA())</f>
        <v>#N/A</v>
      </c>
      <c r="K300" s="25"/>
      <c r="W300" s="28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</row>
    <row r="301" spans="1:38" x14ac:dyDescent="0.25">
      <c r="A301" s="23">
        <f t="shared" si="18"/>
        <v>12</v>
      </c>
      <c r="B301" s="23">
        <f t="shared" si="19"/>
        <v>2016</v>
      </c>
      <c r="C301" s="23">
        <v>300</v>
      </c>
      <c r="D301" s="24">
        <v>42705</v>
      </c>
      <c r="E301" s="25">
        <f>IF(ISBLANK(table!I301),NA(),table!I301)</f>
        <v>11577.3</v>
      </c>
      <c r="F301" s="26" t="e">
        <f>IFERROR(IF(AND(ISERROR($E302),ISERROR(INDEX(RestempSAF!B$2:B$251,MATCH(RestempSA!$C301,RestempSAF!$A$2:$A$251,0)))),$E301,INDEX(RestempSAF!B$2:B$251,MATCH(RestempSA!$C301,RestempSAF!$A$2:$A$251,0))),NA())</f>
        <v>#N/A</v>
      </c>
      <c r="G301" s="25" t="e">
        <f>IFERROR(IF(AND(ISERROR($E302),ISERROR(INDEX(RestempSAF!C$2:C$251,MATCH(RestempSA!$C301,RestempSAF!$A$2:$A$251,0)))),$E301,INDEX(RestempSAF!C$2:C$251,MATCH(RestempSA!$C301,RestempSAF!$A$2:$A$251,0))),NA())</f>
        <v>#N/A</v>
      </c>
      <c r="H301" s="25" t="e">
        <f>IFERROR(IF(AND(ISERROR($E302),ISERROR(INDEX(RestempSAF!D$2:D$251,MATCH(RestempSA!$C301,RestempSAF!$A$2:$A$251,0)))),$E301,INDEX(RestempSAF!D$2:D$251,MATCH(RestempSA!$C301,RestempSAF!$A$2:$A$251,0))),NA())</f>
        <v>#N/A</v>
      </c>
      <c r="I301" s="25" t="e">
        <f>IFERROR(IF(AND(ISERROR($E302),ISERROR(INDEX(RestempSAF!E$2:E$251,MATCH(RestempSA!$C301,RestempSAF!$A$2:$A$251,0)))),$E301,INDEX(RestempSAF!E$2:E$251,MATCH(RestempSA!$C301,RestempSAF!$A$2:$A$251,0))),NA())</f>
        <v>#N/A</v>
      </c>
      <c r="J301" s="25" t="e">
        <f>IFERROR(IF(AND(ISERROR($E302),ISERROR(INDEX(RestempSAF!F$2:F$251,MATCH(RestempSA!$C301,RestempSAF!$A$2:$A$251,0)))),$E301,INDEX(RestempSAF!F$2:F$251,MATCH(RestempSA!$C301,RestempSAF!$A$2:$A$251,0))),NA())</f>
        <v>#N/A</v>
      </c>
      <c r="K301" s="25"/>
      <c r="W301" s="28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</row>
    <row r="302" spans="1:38" x14ac:dyDescent="0.25">
      <c r="A302" s="23">
        <f t="shared" si="18"/>
        <v>1</v>
      </c>
      <c r="B302" s="23">
        <f t="shared" si="19"/>
        <v>2017</v>
      </c>
      <c r="C302" s="23">
        <v>301</v>
      </c>
      <c r="D302" s="24">
        <v>42736</v>
      </c>
      <c r="E302" s="25">
        <f>IF(ISBLANK(table!I302),NA(),table!I302)</f>
        <v>11600.3</v>
      </c>
      <c r="F302" s="26" t="e">
        <f>IFERROR(IF(AND(ISERROR($E303),ISERROR(INDEX(RestempSAF!B$2:B$251,MATCH(RestempSA!$C302,RestempSAF!$A$2:$A$251,0)))),$E302,INDEX(RestempSAF!B$2:B$251,MATCH(RestempSA!$C302,RestempSAF!$A$2:$A$251,0))),NA())</f>
        <v>#N/A</v>
      </c>
      <c r="G302" s="25" t="e">
        <f>IFERROR(IF(AND(ISERROR($E303),ISERROR(INDEX(RestempSAF!C$2:C$251,MATCH(RestempSA!$C302,RestempSAF!$A$2:$A$251,0)))),$E302,INDEX(RestempSAF!C$2:C$251,MATCH(RestempSA!$C302,RestempSAF!$A$2:$A$251,0))),NA())</f>
        <v>#N/A</v>
      </c>
      <c r="H302" s="25" t="e">
        <f>IFERROR(IF(AND(ISERROR($E303),ISERROR(INDEX(RestempSAF!D$2:D$251,MATCH(RestempSA!$C302,RestempSAF!$A$2:$A$251,0)))),$E302,INDEX(RestempSAF!D$2:D$251,MATCH(RestempSA!$C302,RestempSAF!$A$2:$A$251,0))),NA())</f>
        <v>#N/A</v>
      </c>
      <c r="I302" s="25" t="e">
        <f>IFERROR(IF(AND(ISERROR($E303),ISERROR(INDEX(RestempSAF!E$2:E$251,MATCH(RestempSA!$C302,RestempSAF!$A$2:$A$251,0)))),$E302,INDEX(RestempSAF!E$2:E$251,MATCH(RestempSA!$C302,RestempSAF!$A$2:$A$251,0))),NA())</f>
        <v>#N/A</v>
      </c>
      <c r="J302" s="25" t="e">
        <f>IFERROR(IF(AND(ISERROR($E303),ISERROR(INDEX(RestempSAF!F$2:F$251,MATCH(RestempSA!$C302,RestempSAF!$A$2:$A$251,0)))),$E302,INDEX(RestempSAF!F$2:F$251,MATCH(RestempSA!$C302,RestempSAF!$A$2:$A$251,0))),NA())</f>
        <v>#N/A</v>
      </c>
      <c r="K302" s="25"/>
      <c r="W302" s="28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</row>
    <row r="303" spans="1:38" x14ac:dyDescent="0.25">
      <c r="A303" s="23">
        <f t="shared" si="18"/>
        <v>2</v>
      </c>
      <c r="B303" s="23">
        <f t="shared" si="19"/>
        <v>2017</v>
      </c>
      <c r="C303" s="23">
        <v>302</v>
      </c>
      <c r="D303" s="24">
        <v>42767</v>
      </c>
      <c r="E303" s="25">
        <f>IF(ISBLANK(table!I303),NA(),table!I303)</f>
        <v>11630</v>
      </c>
      <c r="F303" s="26" t="e">
        <f>IFERROR(IF(AND(ISERROR($E304),ISERROR(INDEX(RestempSAF!B$2:B$251,MATCH(RestempSA!$C303,RestempSAF!$A$2:$A$251,0)))),$E303,INDEX(RestempSAF!B$2:B$251,MATCH(RestempSA!$C303,RestempSAF!$A$2:$A$251,0))),NA())</f>
        <v>#N/A</v>
      </c>
      <c r="G303" s="25" t="e">
        <f>IFERROR(IF(AND(ISERROR($E304),ISERROR(INDEX(RestempSAF!C$2:C$251,MATCH(RestempSA!$C303,RestempSAF!$A$2:$A$251,0)))),$E303,INDEX(RestempSAF!C$2:C$251,MATCH(RestempSA!$C303,RestempSAF!$A$2:$A$251,0))),NA())</f>
        <v>#N/A</v>
      </c>
      <c r="H303" s="25" t="e">
        <f>IFERROR(IF(AND(ISERROR($E304),ISERROR(INDEX(RestempSAF!D$2:D$251,MATCH(RestempSA!$C303,RestempSAF!$A$2:$A$251,0)))),$E303,INDEX(RestempSAF!D$2:D$251,MATCH(RestempSA!$C303,RestempSAF!$A$2:$A$251,0))),NA())</f>
        <v>#N/A</v>
      </c>
      <c r="I303" s="25" t="e">
        <f>IFERROR(IF(AND(ISERROR($E304),ISERROR(INDEX(RestempSAF!E$2:E$251,MATCH(RestempSA!$C303,RestempSAF!$A$2:$A$251,0)))),$E303,INDEX(RestempSAF!E$2:E$251,MATCH(RestempSA!$C303,RestempSAF!$A$2:$A$251,0))),NA())</f>
        <v>#N/A</v>
      </c>
      <c r="J303" s="25" t="e">
        <f>IFERROR(IF(AND(ISERROR($E304),ISERROR(INDEX(RestempSAF!F$2:F$251,MATCH(RestempSA!$C303,RestempSAF!$A$2:$A$251,0)))),$E303,INDEX(RestempSAF!F$2:F$251,MATCH(RestempSA!$C303,RestempSAF!$A$2:$A$251,0))),NA())</f>
        <v>#N/A</v>
      </c>
      <c r="K303" s="25"/>
      <c r="W303" s="28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</row>
    <row r="304" spans="1:38" x14ac:dyDescent="0.25">
      <c r="A304" s="23">
        <f t="shared" si="18"/>
        <v>3</v>
      </c>
      <c r="B304" s="23">
        <f t="shared" si="19"/>
        <v>2017</v>
      </c>
      <c r="C304" s="23">
        <v>303</v>
      </c>
      <c r="D304" s="24">
        <v>42795</v>
      </c>
      <c r="E304" s="25">
        <f>IF(ISBLANK(table!I304),NA(),table!I304)</f>
        <v>11656.4</v>
      </c>
      <c r="F304" s="26" t="e">
        <f>IFERROR(IF(AND(ISERROR($E305),ISERROR(INDEX(RestempSAF!B$2:B$251,MATCH(RestempSA!$C304,RestempSAF!$A$2:$A$251,0)))),$E304,INDEX(RestempSAF!B$2:B$251,MATCH(RestempSA!$C304,RestempSAF!$A$2:$A$251,0))),NA())</f>
        <v>#N/A</v>
      </c>
      <c r="G304" s="25" t="e">
        <f>IFERROR(IF(AND(ISERROR($E305),ISERROR(INDEX(RestempSAF!C$2:C$251,MATCH(RestempSA!$C304,RestempSAF!$A$2:$A$251,0)))),$E304,INDEX(RestempSAF!C$2:C$251,MATCH(RestempSA!$C304,RestempSAF!$A$2:$A$251,0))),NA())</f>
        <v>#N/A</v>
      </c>
      <c r="H304" s="25" t="e">
        <f>IFERROR(IF(AND(ISERROR($E305),ISERROR(INDEX(RestempSAF!D$2:D$251,MATCH(RestempSA!$C304,RestempSAF!$A$2:$A$251,0)))),$E304,INDEX(RestempSAF!D$2:D$251,MATCH(RestempSA!$C304,RestempSAF!$A$2:$A$251,0))),NA())</f>
        <v>#N/A</v>
      </c>
      <c r="I304" s="25" t="e">
        <f>IFERROR(IF(AND(ISERROR($E305),ISERROR(INDEX(RestempSAF!E$2:E$251,MATCH(RestempSA!$C304,RestempSAF!$A$2:$A$251,0)))),$E304,INDEX(RestempSAF!E$2:E$251,MATCH(RestempSA!$C304,RestempSAF!$A$2:$A$251,0))),NA())</f>
        <v>#N/A</v>
      </c>
      <c r="J304" s="25" t="e">
        <f>IFERROR(IF(AND(ISERROR($E305),ISERROR(INDEX(RestempSAF!F$2:F$251,MATCH(RestempSA!$C304,RestempSAF!$A$2:$A$251,0)))),$E304,INDEX(RestempSAF!F$2:F$251,MATCH(RestempSA!$C304,RestempSAF!$A$2:$A$251,0))),NA())</f>
        <v>#N/A</v>
      </c>
      <c r="K304" s="25"/>
      <c r="W304" s="28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</row>
    <row r="305" spans="1:38" x14ac:dyDescent="0.25">
      <c r="A305" s="23">
        <f t="shared" si="18"/>
        <v>4</v>
      </c>
      <c r="B305" s="23">
        <f t="shared" si="19"/>
        <v>2017</v>
      </c>
      <c r="C305" s="23">
        <v>304</v>
      </c>
      <c r="D305" s="24">
        <v>42826</v>
      </c>
      <c r="E305" s="25">
        <f>IF(ISBLANK(table!I305),NA(),table!I305)</f>
        <v>11685.2</v>
      </c>
      <c r="F305" s="26" t="e">
        <f>IFERROR(IF(AND(ISERROR($E306),ISERROR(INDEX(RestempSAF!B$2:B$251,MATCH(RestempSA!$C305,RestempSAF!$A$2:$A$251,0)))),$E305,INDEX(RestempSAF!B$2:B$251,MATCH(RestempSA!$C305,RestempSAF!$A$2:$A$251,0))),NA())</f>
        <v>#N/A</v>
      </c>
      <c r="G305" s="25" t="e">
        <f>IFERROR(IF(AND(ISERROR($E306),ISERROR(INDEX(RestempSAF!C$2:C$251,MATCH(RestempSA!$C305,RestempSAF!$A$2:$A$251,0)))),$E305,INDEX(RestempSAF!C$2:C$251,MATCH(RestempSA!$C305,RestempSAF!$A$2:$A$251,0))),NA())</f>
        <v>#N/A</v>
      </c>
      <c r="H305" s="25" t="e">
        <f>IFERROR(IF(AND(ISERROR($E306),ISERROR(INDEX(RestempSAF!D$2:D$251,MATCH(RestempSA!$C305,RestempSAF!$A$2:$A$251,0)))),$E305,INDEX(RestempSAF!D$2:D$251,MATCH(RestempSA!$C305,RestempSAF!$A$2:$A$251,0))),NA())</f>
        <v>#N/A</v>
      </c>
      <c r="I305" s="25" t="e">
        <f>IFERROR(IF(AND(ISERROR($E306),ISERROR(INDEX(RestempSAF!E$2:E$251,MATCH(RestempSA!$C305,RestempSAF!$A$2:$A$251,0)))),$E305,INDEX(RestempSAF!E$2:E$251,MATCH(RestempSA!$C305,RestempSAF!$A$2:$A$251,0))),NA())</f>
        <v>#N/A</v>
      </c>
      <c r="J305" s="25" t="e">
        <f>IFERROR(IF(AND(ISERROR($E306),ISERROR(INDEX(RestempSAF!F$2:F$251,MATCH(RestempSA!$C305,RestempSAF!$A$2:$A$251,0)))),$E305,INDEX(RestempSAF!F$2:F$251,MATCH(RestempSA!$C305,RestempSAF!$A$2:$A$251,0))),NA())</f>
        <v>#N/A</v>
      </c>
      <c r="K305" s="25"/>
      <c r="W305" s="28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</row>
    <row r="306" spans="1:38" x14ac:dyDescent="0.25">
      <c r="A306" s="23">
        <f t="shared" si="18"/>
        <v>5</v>
      </c>
      <c r="B306" s="23">
        <f t="shared" si="19"/>
        <v>2017</v>
      </c>
      <c r="C306" s="23">
        <v>305</v>
      </c>
      <c r="D306" s="24">
        <v>42856</v>
      </c>
      <c r="E306" s="25">
        <f>IF(ISBLANK(table!I306),NA(),table!I306)</f>
        <v>11706</v>
      </c>
      <c r="F306" s="26" t="e">
        <f>IFERROR(IF(AND(ISERROR($E307),ISERROR(INDEX(RestempSAF!B$2:B$251,MATCH(RestempSA!$C306,RestempSAF!$A$2:$A$251,0)))),$E306,INDEX(RestempSAF!B$2:B$251,MATCH(RestempSA!$C306,RestempSAF!$A$2:$A$251,0))),NA())</f>
        <v>#N/A</v>
      </c>
      <c r="G306" s="25" t="e">
        <f>IFERROR(IF(AND(ISERROR($E307),ISERROR(INDEX(RestempSAF!C$2:C$251,MATCH(RestempSA!$C306,RestempSAF!$A$2:$A$251,0)))),$E306,INDEX(RestempSAF!C$2:C$251,MATCH(RestempSA!$C306,RestempSAF!$A$2:$A$251,0))),NA())</f>
        <v>#N/A</v>
      </c>
      <c r="H306" s="25" t="e">
        <f>IFERROR(IF(AND(ISERROR($E307),ISERROR(INDEX(RestempSAF!D$2:D$251,MATCH(RestempSA!$C306,RestempSAF!$A$2:$A$251,0)))),$E306,INDEX(RestempSAF!D$2:D$251,MATCH(RestempSA!$C306,RestempSAF!$A$2:$A$251,0))),NA())</f>
        <v>#N/A</v>
      </c>
      <c r="I306" s="25" t="e">
        <f>IFERROR(IF(AND(ISERROR($E307),ISERROR(INDEX(RestempSAF!E$2:E$251,MATCH(RestempSA!$C306,RestempSAF!$A$2:$A$251,0)))),$E306,INDEX(RestempSAF!E$2:E$251,MATCH(RestempSA!$C306,RestempSAF!$A$2:$A$251,0))),NA())</f>
        <v>#N/A</v>
      </c>
      <c r="J306" s="25" t="e">
        <f>IFERROR(IF(AND(ISERROR($E307),ISERROR(INDEX(RestempSAF!F$2:F$251,MATCH(RestempSA!$C306,RestempSAF!$A$2:$A$251,0)))),$E306,INDEX(RestempSAF!F$2:F$251,MATCH(RestempSA!$C306,RestempSAF!$A$2:$A$251,0))),NA())</f>
        <v>#N/A</v>
      </c>
      <c r="K306" s="25"/>
      <c r="W306" s="28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</row>
    <row r="307" spans="1:38" x14ac:dyDescent="0.25">
      <c r="A307" s="23">
        <f t="shared" si="18"/>
        <v>6</v>
      </c>
      <c r="B307" s="23">
        <f t="shared" si="19"/>
        <v>2017</v>
      </c>
      <c r="C307" s="23">
        <v>306</v>
      </c>
      <c r="D307" s="24">
        <v>42887</v>
      </c>
      <c r="E307" s="25">
        <f>IF(ISBLANK(table!I307),NA(),table!I307)</f>
        <v>11725.1</v>
      </c>
      <c r="F307" s="26" t="e">
        <f>IFERROR(IF(AND(ISERROR($E308),ISERROR(INDEX(RestempSAF!B$2:B$251,MATCH(RestempSA!$C307,RestempSAF!$A$2:$A$251,0)))),$E307,INDEX(RestempSAF!B$2:B$251,MATCH(RestempSA!$C307,RestempSAF!$A$2:$A$251,0))),NA())</f>
        <v>#N/A</v>
      </c>
      <c r="G307" s="25" t="e">
        <f>IFERROR(IF(AND(ISERROR($E308),ISERROR(INDEX(RestempSAF!C$2:C$251,MATCH(RestempSA!$C307,RestempSAF!$A$2:$A$251,0)))),$E307,INDEX(RestempSAF!C$2:C$251,MATCH(RestempSA!$C307,RestempSAF!$A$2:$A$251,0))),NA())</f>
        <v>#N/A</v>
      </c>
      <c r="H307" s="25" t="e">
        <f>IFERROR(IF(AND(ISERROR($E308),ISERROR(INDEX(RestempSAF!D$2:D$251,MATCH(RestempSA!$C307,RestempSAF!$A$2:$A$251,0)))),$E307,INDEX(RestempSAF!D$2:D$251,MATCH(RestempSA!$C307,RestempSAF!$A$2:$A$251,0))),NA())</f>
        <v>#N/A</v>
      </c>
      <c r="I307" s="25" t="e">
        <f>IFERROR(IF(AND(ISERROR($E308),ISERROR(INDEX(RestempSAF!E$2:E$251,MATCH(RestempSA!$C307,RestempSAF!$A$2:$A$251,0)))),$E307,INDEX(RestempSAF!E$2:E$251,MATCH(RestempSA!$C307,RestempSAF!$A$2:$A$251,0))),NA())</f>
        <v>#N/A</v>
      </c>
      <c r="J307" s="25" t="e">
        <f>IFERROR(IF(AND(ISERROR($E308),ISERROR(INDEX(RestempSAF!F$2:F$251,MATCH(RestempSA!$C307,RestempSAF!$A$2:$A$251,0)))),$E307,INDEX(RestempSAF!F$2:F$251,MATCH(RestempSA!$C307,RestempSAF!$A$2:$A$251,0))),NA())</f>
        <v>#N/A</v>
      </c>
      <c r="K307" s="25"/>
      <c r="W307" s="28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</row>
    <row r="308" spans="1:38" x14ac:dyDescent="0.25">
      <c r="A308" s="23">
        <f t="shared" si="18"/>
        <v>7</v>
      </c>
      <c r="B308" s="23">
        <f t="shared" si="19"/>
        <v>2017</v>
      </c>
      <c r="C308" s="23">
        <v>307</v>
      </c>
      <c r="D308" s="24">
        <v>42917</v>
      </c>
      <c r="E308" s="25">
        <f>IF(ISBLANK(table!I308),NA(),table!I308)</f>
        <v>11762.6</v>
      </c>
      <c r="F308" s="26" t="e">
        <f>IFERROR(IF(AND(ISERROR($E309),ISERROR(INDEX(RestempSAF!B$2:B$251,MATCH(RestempSA!$C308,RestempSAF!$A$2:$A$251,0)))),$E308,INDEX(RestempSAF!B$2:B$251,MATCH(RestempSA!$C308,RestempSAF!$A$2:$A$251,0))),NA())</f>
        <v>#N/A</v>
      </c>
      <c r="G308" s="25" t="e">
        <f>IFERROR(IF(AND(ISERROR($E309),ISERROR(INDEX(RestempSAF!C$2:C$251,MATCH(RestempSA!$C308,RestempSAF!$A$2:$A$251,0)))),$E308,INDEX(RestempSAF!C$2:C$251,MATCH(RestempSA!$C308,RestempSAF!$A$2:$A$251,0))),NA())</f>
        <v>#N/A</v>
      </c>
      <c r="H308" s="25" t="e">
        <f>IFERROR(IF(AND(ISERROR($E309),ISERROR(INDEX(RestempSAF!D$2:D$251,MATCH(RestempSA!$C308,RestempSAF!$A$2:$A$251,0)))),$E308,INDEX(RestempSAF!D$2:D$251,MATCH(RestempSA!$C308,RestempSAF!$A$2:$A$251,0))),NA())</f>
        <v>#N/A</v>
      </c>
      <c r="I308" s="25" t="e">
        <f>IFERROR(IF(AND(ISERROR($E309),ISERROR(INDEX(RestempSAF!E$2:E$251,MATCH(RestempSA!$C308,RestempSAF!$A$2:$A$251,0)))),$E308,INDEX(RestempSAF!E$2:E$251,MATCH(RestempSA!$C308,RestempSAF!$A$2:$A$251,0))),NA())</f>
        <v>#N/A</v>
      </c>
      <c r="J308" s="25" t="e">
        <f>IFERROR(IF(AND(ISERROR($E309),ISERROR(INDEX(RestempSAF!F$2:F$251,MATCH(RestempSA!$C308,RestempSAF!$A$2:$A$251,0)))),$E308,INDEX(RestempSAF!F$2:F$251,MATCH(RestempSA!$C308,RestempSAF!$A$2:$A$251,0))),NA())</f>
        <v>#N/A</v>
      </c>
      <c r="K308" s="25"/>
      <c r="W308" s="28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</row>
    <row r="309" spans="1:38" x14ac:dyDescent="0.25">
      <c r="A309" s="23">
        <f t="shared" si="18"/>
        <v>8</v>
      </c>
      <c r="B309" s="23">
        <f t="shared" si="19"/>
        <v>2017</v>
      </c>
      <c r="C309" s="23">
        <v>308</v>
      </c>
      <c r="D309" s="24">
        <v>42948</v>
      </c>
      <c r="E309" s="25">
        <f>IF(ISBLANK(table!I309),NA(),table!I309)</f>
        <v>11780.3</v>
      </c>
      <c r="F309" s="26" t="e">
        <f>IFERROR(IF(AND(ISERROR($E310),ISERROR(INDEX(RestempSAF!B$2:B$251,MATCH(RestempSA!$C309,RestempSAF!$A$2:$A$251,0)))),$E309,INDEX(RestempSAF!B$2:B$251,MATCH(RestempSA!$C309,RestempSAF!$A$2:$A$251,0))),NA())</f>
        <v>#N/A</v>
      </c>
      <c r="G309" s="25" t="e">
        <f>IFERROR(IF(AND(ISERROR($E310),ISERROR(INDEX(RestempSAF!C$2:C$251,MATCH(RestempSA!$C309,RestempSAF!$A$2:$A$251,0)))),$E309,INDEX(RestempSAF!C$2:C$251,MATCH(RestempSA!$C309,RestempSAF!$A$2:$A$251,0))),NA())</f>
        <v>#N/A</v>
      </c>
      <c r="H309" s="25" t="e">
        <f>IFERROR(IF(AND(ISERROR($E310),ISERROR(INDEX(RestempSAF!D$2:D$251,MATCH(RestempSA!$C309,RestempSAF!$A$2:$A$251,0)))),$E309,INDEX(RestempSAF!D$2:D$251,MATCH(RestempSA!$C309,RestempSAF!$A$2:$A$251,0))),NA())</f>
        <v>#N/A</v>
      </c>
      <c r="I309" s="25" t="e">
        <f>IFERROR(IF(AND(ISERROR($E310),ISERROR(INDEX(RestempSAF!E$2:E$251,MATCH(RestempSA!$C309,RestempSAF!$A$2:$A$251,0)))),$E309,INDEX(RestempSAF!E$2:E$251,MATCH(RestempSA!$C309,RestempSAF!$A$2:$A$251,0))),NA())</f>
        <v>#N/A</v>
      </c>
      <c r="J309" s="25" t="e">
        <f>IFERROR(IF(AND(ISERROR($E310),ISERROR(INDEX(RestempSAF!F$2:F$251,MATCH(RestempSA!$C309,RestempSAF!$A$2:$A$251,0)))),$E309,INDEX(RestempSAF!F$2:F$251,MATCH(RestempSA!$C309,RestempSAF!$A$2:$A$251,0))),NA())</f>
        <v>#N/A</v>
      </c>
      <c r="K309" s="25"/>
      <c r="W309" s="28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</row>
    <row r="310" spans="1:38" x14ac:dyDescent="0.25">
      <c r="A310" s="23">
        <f t="shared" si="18"/>
        <v>9</v>
      </c>
      <c r="B310" s="23">
        <f t="shared" si="19"/>
        <v>2017</v>
      </c>
      <c r="C310" s="23">
        <v>309</v>
      </c>
      <c r="D310" s="24">
        <v>42979</v>
      </c>
      <c r="E310" s="25">
        <f>IF(ISBLANK(table!I310),NA(),table!I310)</f>
        <v>11784.9</v>
      </c>
      <c r="F310" s="26" t="e">
        <f>IFERROR(IF(AND(ISERROR($E311),ISERROR(INDEX(RestempSAF!B$2:B$251,MATCH(RestempSA!$C310,RestempSAF!$A$2:$A$251,0)))),$E310,INDEX(RestempSAF!B$2:B$251,MATCH(RestempSA!$C310,RestempSAF!$A$2:$A$251,0))),NA())</f>
        <v>#N/A</v>
      </c>
      <c r="G310" s="25" t="e">
        <f>IFERROR(IF(AND(ISERROR($E311),ISERROR(INDEX(RestempSAF!C$2:C$251,MATCH(RestempSA!$C310,RestempSAF!$A$2:$A$251,0)))),$E310,INDEX(RestempSAF!C$2:C$251,MATCH(RestempSA!$C310,RestempSAF!$A$2:$A$251,0))),NA())</f>
        <v>#N/A</v>
      </c>
      <c r="H310" s="25" t="e">
        <f>IFERROR(IF(AND(ISERROR($E311),ISERROR(INDEX(RestempSAF!D$2:D$251,MATCH(RestempSA!$C310,RestempSAF!$A$2:$A$251,0)))),$E310,INDEX(RestempSAF!D$2:D$251,MATCH(RestempSA!$C310,RestempSAF!$A$2:$A$251,0))),NA())</f>
        <v>#N/A</v>
      </c>
      <c r="I310" s="25" t="e">
        <f>IFERROR(IF(AND(ISERROR($E311),ISERROR(INDEX(RestempSAF!E$2:E$251,MATCH(RestempSA!$C310,RestempSAF!$A$2:$A$251,0)))),$E310,INDEX(RestempSAF!E$2:E$251,MATCH(RestempSA!$C310,RestempSAF!$A$2:$A$251,0))),NA())</f>
        <v>#N/A</v>
      </c>
      <c r="J310" s="25" t="e">
        <f>IFERROR(IF(AND(ISERROR($E311),ISERROR(INDEX(RestempSAF!F$2:F$251,MATCH(RestempSA!$C310,RestempSAF!$A$2:$A$251,0)))),$E310,INDEX(RestempSAF!F$2:F$251,MATCH(RestempSA!$C310,RestempSAF!$A$2:$A$251,0))),NA())</f>
        <v>#N/A</v>
      </c>
      <c r="K310" s="25"/>
      <c r="W310" s="28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</row>
    <row r="311" spans="1:38" x14ac:dyDescent="0.25">
      <c r="A311" s="23">
        <f t="shared" si="18"/>
        <v>10</v>
      </c>
      <c r="B311" s="23">
        <f t="shared" si="19"/>
        <v>2017</v>
      </c>
      <c r="C311" s="23">
        <v>310</v>
      </c>
      <c r="D311" s="24">
        <v>43009</v>
      </c>
      <c r="E311" s="25">
        <f>IF(ISBLANK(table!I311),NA(),table!I311)</f>
        <v>11769.6</v>
      </c>
      <c r="F311" s="26" t="e">
        <f>IFERROR(IF(AND(ISERROR($E312),ISERROR(INDEX(RestempSAF!B$2:B$251,MATCH(RestempSA!$C311,RestempSAF!$A$2:$A$251,0)))),$E311,INDEX(RestempSAF!B$2:B$251,MATCH(RestempSA!$C311,RestempSAF!$A$2:$A$251,0))),NA())</f>
        <v>#N/A</v>
      </c>
      <c r="G311" s="25" t="e">
        <f>IFERROR(IF(AND(ISERROR($E312),ISERROR(INDEX(RestempSAF!C$2:C$251,MATCH(RestempSA!$C311,RestempSAF!$A$2:$A$251,0)))),$E311,INDEX(RestempSAF!C$2:C$251,MATCH(RestempSA!$C311,RestempSAF!$A$2:$A$251,0))),NA())</f>
        <v>#N/A</v>
      </c>
      <c r="H311" s="25" t="e">
        <f>IFERROR(IF(AND(ISERROR($E312),ISERROR(INDEX(RestempSAF!D$2:D$251,MATCH(RestempSA!$C311,RestempSAF!$A$2:$A$251,0)))),$E311,INDEX(RestempSAF!D$2:D$251,MATCH(RestempSA!$C311,RestempSAF!$A$2:$A$251,0))),NA())</f>
        <v>#N/A</v>
      </c>
      <c r="I311" s="25" t="e">
        <f>IFERROR(IF(AND(ISERROR($E312),ISERROR(INDEX(RestempSAF!E$2:E$251,MATCH(RestempSA!$C311,RestempSAF!$A$2:$A$251,0)))),$E311,INDEX(RestempSAF!E$2:E$251,MATCH(RestempSA!$C311,RestempSAF!$A$2:$A$251,0))),NA())</f>
        <v>#N/A</v>
      </c>
      <c r="J311" s="25" t="e">
        <f>IFERROR(IF(AND(ISERROR($E312),ISERROR(INDEX(RestempSAF!F$2:F$251,MATCH(RestempSA!$C311,RestempSAF!$A$2:$A$251,0)))),$E311,INDEX(RestempSAF!F$2:F$251,MATCH(RestempSA!$C311,RestempSAF!$A$2:$A$251,0))),NA())</f>
        <v>#N/A</v>
      </c>
      <c r="K311" s="25"/>
      <c r="W311" s="28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</row>
    <row r="312" spans="1:38" x14ac:dyDescent="0.25">
      <c r="A312" s="23">
        <f t="shared" si="18"/>
        <v>11</v>
      </c>
      <c r="B312" s="23">
        <f t="shared" si="19"/>
        <v>2017</v>
      </c>
      <c r="C312" s="23">
        <v>311</v>
      </c>
      <c r="D312" s="24">
        <v>43040</v>
      </c>
      <c r="E312" s="25">
        <f>IF(ISBLANK(table!I312),NA(),table!I312)</f>
        <v>11794.4</v>
      </c>
      <c r="F312" s="26" t="e">
        <f>IFERROR(IF(AND(ISERROR($E313),ISERROR(INDEX(RestempSAF!B$2:B$251,MATCH(RestempSA!$C312,RestempSAF!$A$2:$A$251,0)))),$E312,INDEX(RestempSAF!B$2:B$251,MATCH(RestempSA!$C312,RestempSAF!$A$2:$A$251,0))),NA())</f>
        <v>#N/A</v>
      </c>
      <c r="G312" s="25" t="e">
        <f>IFERROR(IF(AND(ISERROR($E313),ISERROR(INDEX(RestempSAF!C$2:C$251,MATCH(RestempSA!$C312,RestempSAF!$A$2:$A$251,0)))),$E312,INDEX(RestempSAF!C$2:C$251,MATCH(RestempSA!$C312,RestempSAF!$A$2:$A$251,0))),NA())</f>
        <v>#N/A</v>
      </c>
      <c r="H312" s="25" t="e">
        <f>IFERROR(IF(AND(ISERROR($E313),ISERROR(INDEX(RestempSAF!D$2:D$251,MATCH(RestempSA!$C312,RestempSAF!$A$2:$A$251,0)))),$E312,INDEX(RestempSAF!D$2:D$251,MATCH(RestempSA!$C312,RestempSAF!$A$2:$A$251,0))),NA())</f>
        <v>#N/A</v>
      </c>
      <c r="I312" s="25" t="e">
        <f>IFERROR(IF(AND(ISERROR($E313),ISERROR(INDEX(RestempSAF!E$2:E$251,MATCH(RestempSA!$C312,RestempSAF!$A$2:$A$251,0)))),$E312,INDEX(RestempSAF!E$2:E$251,MATCH(RestempSA!$C312,RestempSAF!$A$2:$A$251,0))),NA())</f>
        <v>#N/A</v>
      </c>
      <c r="J312" s="25" t="e">
        <f>IFERROR(IF(AND(ISERROR($E313),ISERROR(INDEX(RestempSAF!F$2:F$251,MATCH(RestempSA!$C312,RestempSAF!$A$2:$A$251,0)))),$E312,INDEX(RestempSAF!F$2:F$251,MATCH(RestempSA!$C312,RestempSAF!$A$2:$A$251,0))),NA())</f>
        <v>#N/A</v>
      </c>
      <c r="K312" s="25"/>
      <c r="W312" s="28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</row>
    <row r="313" spans="1:38" x14ac:dyDescent="0.25">
      <c r="A313" s="23">
        <f t="shared" si="18"/>
        <v>12</v>
      </c>
      <c r="B313" s="23">
        <f t="shared" si="19"/>
        <v>2017</v>
      </c>
      <c r="C313" s="23">
        <v>312</v>
      </c>
      <c r="D313" s="24">
        <v>43070</v>
      </c>
      <c r="E313" s="25">
        <f>IF(ISBLANK(table!I313),NA(),table!I313)</f>
        <v>11816.4</v>
      </c>
      <c r="F313" s="26" t="e">
        <f>IFERROR(IF(AND(ISERROR($E314),ISERROR(INDEX(RestempSAF!B$2:B$251,MATCH(RestempSA!$C313,RestempSAF!$A$2:$A$251,0)))),$E313,INDEX(RestempSAF!B$2:B$251,MATCH(RestempSA!$C313,RestempSAF!$A$2:$A$251,0))),NA())</f>
        <v>#N/A</v>
      </c>
      <c r="G313" s="25" t="e">
        <f>IFERROR(IF(AND(ISERROR($E314),ISERROR(INDEX(RestempSAF!C$2:C$251,MATCH(RestempSA!$C313,RestempSAF!$A$2:$A$251,0)))),$E313,INDEX(RestempSAF!C$2:C$251,MATCH(RestempSA!$C313,RestempSAF!$A$2:$A$251,0))),NA())</f>
        <v>#N/A</v>
      </c>
      <c r="H313" s="25" t="e">
        <f>IFERROR(IF(AND(ISERROR($E314),ISERROR(INDEX(RestempSAF!D$2:D$251,MATCH(RestempSA!$C313,RestempSAF!$A$2:$A$251,0)))),$E313,INDEX(RestempSAF!D$2:D$251,MATCH(RestempSA!$C313,RestempSAF!$A$2:$A$251,0))),NA())</f>
        <v>#N/A</v>
      </c>
      <c r="I313" s="25" t="e">
        <f>IFERROR(IF(AND(ISERROR($E314),ISERROR(INDEX(RestempSAF!E$2:E$251,MATCH(RestempSA!$C313,RestempSAF!$A$2:$A$251,0)))),$E313,INDEX(RestempSAF!E$2:E$251,MATCH(RestempSA!$C313,RestempSAF!$A$2:$A$251,0))),NA())</f>
        <v>#N/A</v>
      </c>
      <c r="J313" s="25" t="e">
        <f>IFERROR(IF(AND(ISERROR($E314),ISERROR(INDEX(RestempSAF!F$2:F$251,MATCH(RestempSA!$C313,RestempSAF!$A$2:$A$251,0)))),$E313,INDEX(RestempSAF!F$2:F$251,MATCH(RestempSA!$C313,RestempSAF!$A$2:$A$251,0))),NA())</f>
        <v>#N/A</v>
      </c>
      <c r="K313" s="25"/>
      <c r="W313" s="28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</row>
    <row r="314" spans="1:38" x14ac:dyDescent="0.25">
      <c r="A314" s="23">
        <f t="shared" si="18"/>
        <v>1</v>
      </c>
      <c r="B314" s="23">
        <f t="shared" si="19"/>
        <v>2018</v>
      </c>
      <c r="C314" s="23">
        <v>313</v>
      </c>
      <c r="D314" s="24">
        <v>43101</v>
      </c>
      <c r="E314" s="25">
        <f>IF(ISBLANK(table!I314),NA(),table!I314)</f>
        <v>11827.9</v>
      </c>
      <c r="F314" s="26" t="e">
        <f>IFERROR(IF(AND(ISERROR($E315),ISERROR(INDEX(RestempSAF!B$2:B$251,MATCH(RestempSA!$C314,RestempSAF!$A$2:$A$251,0)))),$E314,INDEX(RestempSAF!B$2:B$251,MATCH(RestempSA!$C314,RestempSAF!$A$2:$A$251,0))),NA())</f>
        <v>#N/A</v>
      </c>
      <c r="G314" s="25" t="e">
        <f>IFERROR(IF(AND(ISERROR($E315),ISERROR(INDEX(RestempSAF!C$2:C$251,MATCH(RestempSA!$C314,RestempSAF!$A$2:$A$251,0)))),$E314,INDEX(RestempSAF!C$2:C$251,MATCH(RestempSA!$C314,RestempSAF!$A$2:$A$251,0))),NA())</f>
        <v>#N/A</v>
      </c>
      <c r="H314" s="25" t="e">
        <f>IFERROR(IF(AND(ISERROR($E315),ISERROR(INDEX(RestempSAF!D$2:D$251,MATCH(RestempSA!$C314,RestempSAF!$A$2:$A$251,0)))),$E314,INDEX(RestempSAF!D$2:D$251,MATCH(RestempSA!$C314,RestempSAF!$A$2:$A$251,0))),NA())</f>
        <v>#N/A</v>
      </c>
      <c r="I314" s="25" t="e">
        <f>IFERROR(IF(AND(ISERROR($E315),ISERROR(INDEX(RestempSAF!E$2:E$251,MATCH(RestempSA!$C314,RestempSAF!$A$2:$A$251,0)))),$E314,INDEX(RestempSAF!E$2:E$251,MATCH(RestempSA!$C314,RestempSAF!$A$2:$A$251,0))),NA())</f>
        <v>#N/A</v>
      </c>
      <c r="J314" s="25" t="e">
        <f>IFERROR(IF(AND(ISERROR($E315),ISERROR(INDEX(RestempSAF!F$2:F$251,MATCH(RestempSA!$C314,RestempSAF!$A$2:$A$251,0)))),$E314,INDEX(RestempSAF!F$2:F$251,MATCH(RestempSA!$C314,RestempSAF!$A$2:$A$251,0))),NA())</f>
        <v>#N/A</v>
      </c>
      <c r="K314" s="25"/>
      <c r="W314" s="28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</row>
    <row r="315" spans="1:38" x14ac:dyDescent="0.25">
      <c r="A315" s="23">
        <f t="shared" si="18"/>
        <v>2</v>
      </c>
      <c r="B315" s="23">
        <f t="shared" si="19"/>
        <v>2018</v>
      </c>
      <c r="C315" s="23">
        <v>314</v>
      </c>
      <c r="D315" s="24">
        <v>43132</v>
      </c>
      <c r="E315" s="25">
        <f>IF(ISBLANK(table!I315),NA(),table!I315)</f>
        <v>11846.8</v>
      </c>
      <c r="F315" s="26" t="e">
        <f>IFERROR(IF(AND(ISERROR($E316),ISERROR(INDEX(RestempSAF!B$2:B$251,MATCH(RestempSA!$C315,RestempSAF!$A$2:$A$251,0)))),$E315,INDEX(RestempSAF!B$2:B$251,MATCH(RestempSA!$C315,RestempSAF!$A$2:$A$251,0))),NA())</f>
        <v>#N/A</v>
      </c>
      <c r="G315" s="25" t="e">
        <f>IFERROR(IF(AND(ISERROR($E316),ISERROR(INDEX(RestempSAF!C$2:C$251,MATCH(RestempSA!$C315,RestempSAF!$A$2:$A$251,0)))),$E315,INDEX(RestempSAF!C$2:C$251,MATCH(RestempSA!$C315,RestempSAF!$A$2:$A$251,0))),NA())</f>
        <v>#N/A</v>
      </c>
      <c r="H315" s="25" t="e">
        <f>IFERROR(IF(AND(ISERROR($E316),ISERROR(INDEX(RestempSAF!D$2:D$251,MATCH(RestempSA!$C315,RestempSAF!$A$2:$A$251,0)))),$E315,INDEX(RestempSAF!D$2:D$251,MATCH(RestempSA!$C315,RestempSAF!$A$2:$A$251,0))),NA())</f>
        <v>#N/A</v>
      </c>
      <c r="I315" s="25" t="e">
        <f>IFERROR(IF(AND(ISERROR($E316),ISERROR(INDEX(RestempSAF!E$2:E$251,MATCH(RestempSA!$C315,RestempSAF!$A$2:$A$251,0)))),$E315,INDEX(RestempSAF!E$2:E$251,MATCH(RestempSA!$C315,RestempSAF!$A$2:$A$251,0))),NA())</f>
        <v>#N/A</v>
      </c>
      <c r="J315" s="25" t="e">
        <f>IFERROR(IF(AND(ISERROR($E316),ISERROR(INDEX(RestempSAF!F$2:F$251,MATCH(RestempSA!$C315,RestempSAF!$A$2:$A$251,0)))),$E315,INDEX(RestempSAF!F$2:F$251,MATCH(RestempSA!$C315,RestempSAF!$A$2:$A$251,0))),NA())</f>
        <v>#N/A</v>
      </c>
      <c r="K315" s="25"/>
      <c r="W315" s="28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</row>
    <row r="316" spans="1:38" x14ac:dyDescent="0.25">
      <c r="A316" s="23">
        <f t="shared" si="18"/>
        <v>3</v>
      </c>
      <c r="B316" s="23">
        <f t="shared" si="19"/>
        <v>2018</v>
      </c>
      <c r="C316" s="23">
        <v>315</v>
      </c>
      <c r="D316" s="24">
        <v>43160</v>
      </c>
      <c r="E316" s="25">
        <f>IF(ISBLANK(table!I316),NA(),table!I316)</f>
        <v>11845.1</v>
      </c>
      <c r="F316" s="26" t="e">
        <f>IFERROR(IF(AND(ISERROR($E317),ISERROR(INDEX(RestempSAF!B$2:B$251,MATCH(RestempSA!$C316,RestempSAF!$A$2:$A$251,0)))),$E316,INDEX(RestempSAF!B$2:B$251,MATCH(RestempSA!$C316,RestempSAF!$A$2:$A$251,0))),NA())</f>
        <v>#N/A</v>
      </c>
      <c r="G316" s="25" t="e">
        <f>IFERROR(IF(AND(ISERROR($E317),ISERROR(INDEX(RestempSAF!C$2:C$251,MATCH(RestempSA!$C316,RestempSAF!$A$2:$A$251,0)))),$E316,INDEX(RestempSAF!C$2:C$251,MATCH(RestempSA!$C316,RestempSAF!$A$2:$A$251,0))),NA())</f>
        <v>#N/A</v>
      </c>
      <c r="H316" s="25" t="e">
        <f>IFERROR(IF(AND(ISERROR($E317),ISERROR(INDEX(RestempSAF!D$2:D$251,MATCH(RestempSA!$C316,RestempSAF!$A$2:$A$251,0)))),$E316,INDEX(RestempSAF!D$2:D$251,MATCH(RestempSA!$C316,RestempSAF!$A$2:$A$251,0))),NA())</f>
        <v>#N/A</v>
      </c>
      <c r="I316" s="25" t="e">
        <f>IFERROR(IF(AND(ISERROR($E317),ISERROR(INDEX(RestempSAF!E$2:E$251,MATCH(RestempSA!$C316,RestempSAF!$A$2:$A$251,0)))),$E316,INDEX(RestempSAF!E$2:E$251,MATCH(RestempSA!$C316,RestempSAF!$A$2:$A$251,0))),NA())</f>
        <v>#N/A</v>
      </c>
      <c r="J316" s="25" t="e">
        <f>IFERROR(IF(AND(ISERROR($E317),ISERROR(INDEX(RestempSAF!F$2:F$251,MATCH(RestempSA!$C316,RestempSAF!$A$2:$A$251,0)))),$E316,INDEX(RestempSAF!F$2:F$251,MATCH(RestempSA!$C316,RestempSAF!$A$2:$A$251,0))),NA())</f>
        <v>#N/A</v>
      </c>
      <c r="K316" s="25"/>
      <c r="W316" s="28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</row>
    <row r="317" spans="1:38" x14ac:dyDescent="0.25">
      <c r="A317" s="23">
        <f t="shared" si="18"/>
        <v>4</v>
      </c>
      <c r="B317" s="23">
        <f t="shared" si="19"/>
        <v>2018</v>
      </c>
      <c r="C317" s="23">
        <v>316</v>
      </c>
      <c r="D317" s="24">
        <v>43191</v>
      </c>
      <c r="E317" s="25">
        <f>IF(ISBLANK(table!I317),NA(),table!I317)</f>
        <v>11844.1</v>
      </c>
      <c r="F317" s="26" t="e">
        <f>IFERROR(IF(AND(ISERROR($E318),ISERROR(INDEX(RestempSAF!B$2:B$251,MATCH(RestempSA!$C317,RestempSAF!$A$2:$A$251,0)))),$E317,INDEX(RestempSAF!B$2:B$251,MATCH(RestempSA!$C317,RestempSAF!$A$2:$A$251,0))),NA())</f>
        <v>#N/A</v>
      </c>
      <c r="G317" s="25" t="e">
        <f>IFERROR(IF(AND(ISERROR($E318),ISERROR(INDEX(RestempSAF!C$2:C$251,MATCH(RestempSA!$C317,RestempSAF!$A$2:$A$251,0)))),$E317,INDEX(RestempSAF!C$2:C$251,MATCH(RestempSA!$C317,RestempSAF!$A$2:$A$251,0))),NA())</f>
        <v>#N/A</v>
      </c>
      <c r="H317" s="25" t="e">
        <f>IFERROR(IF(AND(ISERROR($E318),ISERROR(INDEX(RestempSAF!D$2:D$251,MATCH(RestempSA!$C317,RestempSAF!$A$2:$A$251,0)))),$E317,INDEX(RestempSAF!D$2:D$251,MATCH(RestempSA!$C317,RestempSAF!$A$2:$A$251,0))),NA())</f>
        <v>#N/A</v>
      </c>
      <c r="I317" s="25" t="e">
        <f>IFERROR(IF(AND(ISERROR($E318),ISERROR(INDEX(RestempSAF!E$2:E$251,MATCH(RestempSA!$C317,RestempSAF!$A$2:$A$251,0)))),$E317,INDEX(RestempSAF!E$2:E$251,MATCH(RestempSA!$C317,RestempSAF!$A$2:$A$251,0))),NA())</f>
        <v>#N/A</v>
      </c>
      <c r="J317" s="25" t="e">
        <f>IFERROR(IF(AND(ISERROR($E318),ISERROR(INDEX(RestempSAF!F$2:F$251,MATCH(RestempSA!$C317,RestempSAF!$A$2:$A$251,0)))),$E317,INDEX(RestempSAF!F$2:F$251,MATCH(RestempSA!$C317,RestempSAF!$A$2:$A$251,0))),NA())</f>
        <v>#N/A</v>
      </c>
      <c r="K317" s="25"/>
      <c r="W317" s="28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</row>
    <row r="318" spans="1:38" x14ac:dyDescent="0.25">
      <c r="A318" s="23">
        <f t="shared" si="18"/>
        <v>5</v>
      </c>
      <c r="B318" s="23">
        <f t="shared" si="19"/>
        <v>2018</v>
      </c>
      <c r="C318" s="23">
        <v>317</v>
      </c>
      <c r="D318" s="24">
        <v>43221</v>
      </c>
      <c r="E318" s="25">
        <f>IF(ISBLANK(table!I318),NA(),table!I318)</f>
        <v>11857</v>
      </c>
      <c r="F318" s="26" t="e">
        <f>IFERROR(IF(AND(ISERROR($E319),ISERROR(INDEX(RestempSAF!B$2:B$251,MATCH(RestempSA!$C318,RestempSAF!$A$2:$A$251,0)))),$E318,INDEX(RestempSAF!B$2:B$251,MATCH(RestempSA!$C318,RestempSAF!$A$2:$A$251,0))),NA())</f>
        <v>#N/A</v>
      </c>
      <c r="G318" s="25" t="e">
        <f>IFERROR(IF(AND(ISERROR($E319),ISERROR(INDEX(RestempSAF!C$2:C$251,MATCH(RestempSA!$C318,RestempSAF!$A$2:$A$251,0)))),$E318,INDEX(RestempSAF!C$2:C$251,MATCH(RestempSA!$C318,RestempSAF!$A$2:$A$251,0))),NA())</f>
        <v>#N/A</v>
      </c>
      <c r="H318" s="25" t="e">
        <f>IFERROR(IF(AND(ISERROR($E319),ISERROR(INDEX(RestempSAF!D$2:D$251,MATCH(RestempSA!$C318,RestempSAF!$A$2:$A$251,0)))),$E318,INDEX(RestempSAF!D$2:D$251,MATCH(RestempSA!$C318,RestempSAF!$A$2:$A$251,0))),NA())</f>
        <v>#N/A</v>
      </c>
      <c r="I318" s="25" t="e">
        <f>IFERROR(IF(AND(ISERROR($E319),ISERROR(INDEX(RestempSAF!E$2:E$251,MATCH(RestempSA!$C318,RestempSAF!$A$2:$A$251,0)))),$E318,INDEX(RestempSAF!E$2:E$251,MATCH(RestempSA!$C318,RestempSAF!$A$2:$A$251,0))),NA())</f>
        <v>#N/A</v>
      </c>
      <c r="J318" s="25" t="e">
        <f>IFERROR(IF(AND(ISERROR($E319),ISERROR(INDEX(RestempSAF!F$2:F$251,MATCH(RestempSA!$C318,RestempSAF!$A$2:$A$251,0)))),$E318,INDEX(RestempSAF!F$2:F$251,MATCH(RestempSA!$C318,RestempSAF!$A$2:$A$251,0))),NA())</f>
        <v>#N/A</v>
      </c>
      <c r="K318" s="25"/>
      <c r="W318" s="28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</row>
    <row r="319" spans="1:38" x14ac:dyDescent="0.25">
      <c r="A319" s="23">
        <f t="shared" si="18"/>
        <v>6</v>
      </c>
      <c r="B319" s="23">
        <f t="shared" si="19"/>
        <v>2018</v>
      </c>
      <c r="C319" s="23">
        <v>318</v>
      </c>
      <c r="D319" s="24">
        <v>43252</v>
      </c>
      <c r="E319" s="25">
        <f>IF(ISBLANK(table!I319),NA(),table!I319)</f>
        <v>11882.3</v>
      </c>
      <c r="F319" s="26" t="e">
        <f>IFERROR(IF(AND(ISERROR($E320),ISERROR(INDEX(RestempSAF!B$2:B$251,MATCH(RestempSA!$C319,RestempSAF!$A$2:$A$251,0)))),$E319,INDEX(RestempSAF!B$2:B$251,MATCH(RestempSA!$C319,RestempSAF!$A$2:$A$251,0))),NA())</f>
        <v>#N/A</v>
      </c>
      <c r="G319" s="25" t="e">
        <f>IFERROR(IF(AND(ISERROR($E320),ISERROR(INDEX(RestempSAF!C$2:C$251,MATCH(RestempSA!$C319,RestempSAF!$A$2:$A$251,0)))),$E319,INDEX(RestempSAF!C$2:C$251,MATCH(RestempSA!$C319,RestempSAF!$A$2:$A$251,0))),NA())</f>
        <v>#N/A</v>
      </c>
      <c r="H319" s="25" t="e">
        <f>IFERROR(IF(AND(ISERROR($E320),ISERROR(INDEX(RestempSAF!D$2:D$251,MATCH(RestempSA!$C319,RestempSAF!$A$2:$A$251,0)))),$E319,INDEX(RestempSAF!D$2:D$251,MATCH(RestempSA!$C319,RestempSAF!$A$2:$A$251,0))),NA())</f>
        <v>#N/A</v>
      </c>
      <c r="I319" s="25" t="e">
        <f>IFERROR(IF(AND(ISERROR($E320),ISERROR(INDEX(RestempSAF!E$2:E$251,MATCH(RestempSA!$C319,RestempSAF!$A$2:$A$251,0)))),$E319,INDEX(RestempSAF!E$2:E$251,MATCH(RestempSA!$C319,RestempSAF!$A$2:$A$251,0))),NA())</f>
        <v>#N/A</v>
      </c>
      <c r="J319" s="25" t="e">
        <f>IFERROR(IF(AND(ISERROR($E320),ISERROR(INDEX(RestempSAF!F$2:F$251,MATCH(RestempSA!$C319,RestempSAF!$A$2:$A$251,0)))),$E319,INDEX(RestempSAF!F$2:F$251,MATCH(RestempSA!$C319,RestempSAF!$A$2:$A$251,0))),NA())</f>
        <v>#N/A</v>
      </c>
      <c r="K319" s="25"/>
      <c r="W319" s="28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</row>
    <row r="320" spans="1:38" x14ac:dyDescent="0.25">
      <c r="A320" s="23">
        <f t="shared" si="18"/>
        <v>7</v>
      </c>
      <c r="B320" s="23">
        <f t="shared" si="19"/>
        <v>2018</v>
      </c>
      <c r="C320" s="23">
        <v>319</v>
      </c>
      <c r="D320" s="24">
        <v>43282</v>
      </c>
      <c r="E320" s="25">
        <f>IF(ISBLANK(table!I320),NA(),table!I320)</f>
        <v>11894</v>
      </c>
      <c r="F320" s="26" t="e">
        <f>IFERROR(IF(AND(ISERROR($E321),ISERROR(INDEX(RestempSAF!B$2:B$251,MATCH(RestempSA!$C320,RestempSAF!$A$2:$A$251,0)))),$E320,INDEX(RestempSAF!B$2:B$251,MATCH(RestempSA!$C320,RestempSAF!$A$2:$A$251,0))),NA())</f>
        <v>#N/A</v>
      </c>
      <c r="G320" s="25" t="e">
        <f>IFERROR(IF(AND(ISERROR($E321),ISERROR(INDEX(RestempSAF!C$2:C$251,MATCH(RestempSA!$C320,RestempSAF!$A$2:$A$251,0)))),$E320,INDEX(RestempSAF!C$2:C$251,MATCH(RestempSA!$C320,RestempSAF!$A$2:$A$251,0))),NA())</f>
        <v>#N/A</v>
      </c>
      <c r="H320" s="25" t="e">
        <f>IFERROR(IF(AND(ISERROR($E321),ISERROR(INDEX(RestempSAF!D$2:D$251,MATCH(RestempSA!$C320,RestempSAF!$A$2:$A$251,0)))),$E320,INDEX(RestempSAF!D$2:D$251,MATCH(RestempSA!$C320,RestempSAF!$A$2:$A$251,0))),NA())</f>
        <v>#N/A</v>
      </c>
      <c r="I320" s="25" t="e">
        <f>IFERROR(IF(AND(ISERROR($E321),ISERROR(INDEX(RestempSAF!E$2:E$251,MATCH(RestempSA!$C320,RestempSAF!$A$2:$A$251,0)))),$E320,INDEX(RestempSAF!E$2:E$251,MATCH(RestempSA!$C320,RestempSAF!$A$2:$A$251,0))),NA())</f>
        <v>#N/A</v>
      </c>
      <c r="J320" s="25" t="e">
        <f>IFERROR(IF(AND(ISERROR($E321),ISERROR(INDEX(RestempSAF!F$2:F$251,MATCH(RestempSA!$C320,RestempSAF!$A$2:$A$251,0)))),$E320,INDEX(RestempSAF!F$2:F$251,MATCH(RestempSA!$C320,RestempSAF!$A$2:$A$251,0))),NA())</f>
        <v>#N/A</v>
      </c>
      <c r="K320" s="25"/>
      <c r="W320" s="28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</row>
    <row r="321" spans="1:38" x14ac:dyDescent="0.25">
      <c r="A321" s="23">
        <f t="shared" si="18"/>
        <v>8</v>
      </c>
      <c r="B321" s="23">
        <f t="shared" si="19"/>
        <v>2018</v>
      </c>
      <c r="C321" s="23">
        <v>320</v>
      </c>
      <c r="D321" s="24">
        <v>43313</v>
      </c>
      <c r="E321" s="25">
        <f>IF(ISBLANK(table!I321),NA(),table!I321)</f>
        <v>11896.6</v>
      </c>
      <c r="F321" s="26" t="e">
        <f>IFERROR(IF(AND(ISERROR($E322),ISERROR(INDEX(RestempSAF!B$2:B$251,MATCH(RestempSA!$C321,RestempSAF!$A$2:$A$251,0)))),$E321,INDEX(RestempSAF!B$2:B$251,MATCH(RestempSA!$C321,RestempSAF!$A$2:$A$251,0))),NA())</f>
        <v>#N/A</v>
      </c>
      <c r="G321" s="25" t="e">
        <f>IFERROR(IF(AND(ISERROR($E322),ISERROR(INDEX(RestempSAF!C$2:C$251,MATCH(RestempSA!$C321,RestempSAF!$A$2:$A$251,0)))),$E321,INDEX(RestempSAF!C$2:C$251,MATCH(RestempSA!$C321,RestempSAF!$A$2:$A$251,0))),NA())</f>
        <v>#N/A</v>
      </c>
      <c r="H321" s="25" t="e">
        <f>IFERROR(IF(AND(ISERROR($E322),ISERROR(INDEX(RestempSAF!D$2:D$251,MATCH(RestempSA!$C321,RestempSAF!$A$2:$A$251,0)))),$E321,INDEX(RestempSAF!D$2:D$251,MATCH(RestempSA!$C321,RestempSAF!$A$2:$A$251,0))),NA())</f>
        <v>#N/A</v>
      </c>
      <c r="I321" s="25" t="e">
        <f>IFERROR(IF(AND(ISERROR($E322),ISERROR(INDEX(RestempSAF!E$2:E$251,MATCH(RestempSA!$C321,RestempSAF!$A$2:$A$251,0)))),$E321,INDEX(RestempSAF!E$2:E$251,MATCH(RestempSA!$C321,RestempSAF!$A$2:$A$251,0))),NA())</f>
        <v>#N/A</v>
      </c>
      <c r="J321" s="25" t="e">
        <f>IFERROR(IF(AND(ISERROR($E322),ISERROR(INDEX(RestempSAF!F$2:F$251,MATCH(RestempSA!$C321,RestempSAF!$A$2:$A$251,0)))),$E321,INDEX(RestempSAF!F$2:F$251,MATCH(RestempSA!$C321,RestempSAF!$A$2:$A$251,0))),NA())</f>
        <v>#N/A</v>
      </c>
      <c r="K321" s="25"/>
      <c r="W321" s="28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</row>
    <row r="322" spans="1:38" x14ac:dyDescent="0.25">
      <c r="A322" s="23">
        <f t="shared" si="18"/>
        <v>9</v>
      </c>
      <c r="B322" s="23">
        <f t="shared" si="19"/>
        <v>2018</v>
      </c>
      <c r="C322" s="23">
        <v>321</v>
      </c>
      <c r="D322" s="24">
        <v>43344</v>
      </c>
      <c r="E322" s="25">
        <f>IF(ISBLANK(table!I322),NA(),table!I322)</f>
        <v>11887.7</v>
      </c>
      <c r="F322" s="26" t="e">
        <f>IFERROR(IF(AND(ISERROR($E323),ISERROR(INDEX(RestempSAF!B$2:B$251,MATCH(RestempSA!$C322,RestempSAF!$A$2:$A$251,0)))),$E322,INDEX(RestempSAF!B$2:B$251,MATCH(RestempSA!$C322,RestempSAF!$A$2:$A$251,0))),NA())</f>
        <v>#N/A</v>
      </c>
      <c r="G322" s="25" t="e">
        <f>IFERROR(IF(AND(ISERROR($E323),ISERROR(INDEX(RestempSAF!C$2:C$251,MATCH(RestempSA!$C322,RestempSAF!$A$2:$A$251,0)))),$E322,INDEX(RestempSAF!C$2:C$251,MATCH(RestempSA!$C322,RestempSAF!$A$2:$A$251,0))),NA())</f>
        <v>#N/A</v>
      </c>
      <c r="H322" s="25" t="e">
        <f>IFERROR(IF(AND(ISERROR($E323),ISERROR(INDEX(RestempSAF!D$2:D$251,MATCH(RestempSA!$C322,RestempSAF!$A$2:$A$251,0)))),$E322,INDEX(RestempSAF!D$2:D$251,MATCH(RestempSA!$C322,RestempSAF!$A$2:$A$251,0))),NA())</f>
        <v>#N/A</v>
      </c>
      <c r="I322" s="25" t="e">
        <f>IFERROR(IF(AND(ISERROR($E323),ISERROR(INDEX(RestempSAF!E$2:E$251,MATCH(RestempSA!$C322,RestempSAF!$A$2:$A$251,0)))),$E322,INDEX(RestempSAF!E$2:E$251,MATCH(RestempSA!$C322,RestempSAF!$A$2:$A$251,0))),NA())</f>
        <v>#N/A</v>
      </c>
      <c r="J322" s="25" t="e">
        <f>IFERROR(IF(AND(ISERROR($E323),ISERROR(INDEX(RestempSAF!F$2:F$251,MATCH(RestempSA!$C322,RestempSAF!$A$2:$A$251,0)))),$E322,INDEX(RestempSAF!F$2:F$251,MATCH(RestempSA!$C322,RestempSAF!$A$2:$A$251,0))),NA())</f>
        <v>#N/A</v>
      </c>
      <c r="K322" s="25"/>
      <c r="W322" s="28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</row>
    <row r="323" spans="1:38" x14ac:dyDescent="0.25">
      <c r="A323" s="23">
        <f t="shared" ref="A323:A360" si="20">MONTH(D323)</f>
        <v>10</v>
      </c>
      <c r="B323" s="23">
        <f t="shared" ref="B323:B360" si="21">YEAR(D323)</f>
        <v>2018</v>
      </c>
      <c r="C323" s="23">
        <v>322</v>
      </c>
      <c r="D323" s="24">
        <v>43374</v>
      </c>
      <c r="E323" s="25">
        <f>IF(ISBLANK(table!I323),NA(),table!I323)</f>
        <v>11903.5</v>
      </c>
      <c r="F323" s="26" t="e">
        <f>IFERROR(IF(AND(ISERROR($E324),ISERROR(INDEX(RestempSAF!B$2:B$251,MATCH(RestempSA!$C323,RestempSAF!$A$2:$A$251,0)))),$E323,INDEX(RestempSAF!B$2:B$251,MATCH(RestempSA!$C323,RestempSAF!$A$2:$A$251,0))),NA())</f>
        <v>#N/A</v>
      </c>
      <c r="G323" s="25" t="e">
        <f>IFERROR(IF(AND(ISERROR($E324),ISERROR(INDEX(RestempSAF!C$2:C$251,MATCH(RestempSA!$C323,RestempSAF!$A$2:$A$251,0)))),$E323,INDEX(RestempSAF!C$2:C$251,MATCH(RestempSA!$C323,RestempSAF!$A$2:$A$251,0))),NA())</f>
        <v>#N/A</v>
      </c>
      <c r="H323" s="25" t="e">
        <f>IFERROR(IF(AND(ISERROR($E324),ISERROR(INDEX(RestempSAF!D$2:D$251,MATCH(RestempSA!$C323,RestempSAF!$A$2:$A$251,0)))),$E323,INDEX(RestempSAF!D$2:D$251,MATCH(RestempSA!$C323,RestempSAF!$A$2:$A$251,0))),NA())</f>
        <v>#N/A</v>
      </c>
      <c r="I323" s="25" t="e">
        <f>IFERROR(IF(AND(ISERROR($E324),ISERROR(INDEX(RestempSAF!E$2:E$251,MATCH(RestempSA!$C323,RestempSAF!$A$2:$A$251,0)))),$E323,INDEX(RestempSAF!E$2:E$251,MATCH(RestempSA!$C323,RestempSAF!$A$2:$A$251,0))),NA())</f>
        <v>#N/A</v>
      </c>
      <c r="J323" s="25" t="e">
        <f>IFERROR(IF(AND(ISERROR($E324),ISERROR(INDEX(RestempSAF!F$2:F$251,MATCH(RestempSA!$C323,RestempSAF!$A$2:$A$251,0)))),$E323,INDEX(RestempSAF!F$2:F$251,MATCH(RestempSA!$C323,RestempSAF!$A$2:$A$251,0))),NA())</f>
        <v>#N/A</v>
      </c>
      <c r="K323" s="25"/>
      <c r="W323" s="28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</row>
    <row r="324" spans="1:38" x14ac:dyDescent="0.25">
      <c r="A324" s="23">
        <f t="shared" si="20"/>
        <v>11</v>
      </c>
      <c r="B324" s="23">
        <f t="shared" si="21"/>
        <v>2018</v>
      </c>
      <c r="C324" s="23">
        <v>323</v>
      </c>
      <c r="D324" s="24">
        <v>43405</v>
      </c>
      <c r="E324" s="25">
        <f>IF(ISBLANK(table!I324),NA(),table!I324)</f>
        <v>11922.6</v>
      </c>
      <c r="F324" s="26" t="e">
        <f>IFERROR(IF(AND(ISERROR($E325),ISERROR(INDEX(RestempSAF!B$2:B$251,MATCH(RestempSA!$C324,RestempSAF!$A$2:$A$251,0)))),$E324,INDEX(RestempSAF!B$2:B$251,MATCH(RestempSA!$C324,RestempSAF!$A$2:$A$251,0))),NA())</f>
        <v>#N/A</v>
      </c>
      <c r="G324" s="25" t="e">
        <f>IFERROR(IF(AND(ISERROR($E325),ISERROR(INDEX(RestempSAF!C$2:C$251,MATCH(RestempSA!$C324,RestempSAF!$A$2:$A$251,0)))),$E324,INDEX(RestempSAF!C$2:C$251,MATCH(RestempSA!$C324,RestempSAF!$A$2:$A$251,0))),NA())</f>
        <v>#N/A</v>
      </c>
      <c r="H324" s="25" t="e">
        <f>IFERROR(IF(AND(ISERROR($E325),ISERROR(INDEX(RestempSAF!D$2:D$251,MATCH(RestempSA!$C324,RestempSAF!$A$2:$A$251,0)))),$E324,INDEX(RestempSAF!D$2:D$251,MATCH(RestempSA!$C324,RestempSAF!$A$2:$A$251,0))),NA())</f>
        <v>#N/A</v>
      </c>
      <c r="I324" s="25" t="e">
        <f>IFERROR(IF(AND(ISERROR($E325),ISERROR(INDEX(RestempSAF!E$2:E$251,MATCH(RestempSA!$C324,RestempSAF!$A$2:$A$251,0)))),$E324,INDEX(RestempSAF!E$2:E$251,MATCH(RestempSA!$C324,RestempSAF!$A$2:$A$251,0))),NA())</f>
        <v>#N/A</v>
      </c>
      <c r="J324" s="25" t="e">
        <f>IFERROR(IF(AND(ISERROR($E325),ISERROR(INDEX(RestempSAF!F$2:F$251,MATCH(RestempSA!$C324,RestempSAF!$A$2:$A$251,0)))),$E324,INDEX(RestempSAF!F$2:F$251,MATCH(RestempSA!$C324,RestempSAF!$A$2:$A$251,0))),NA())</f>
        <v>#N/A</v>
      </c>
      <c r="K324" s="25"/>
      <c r="W324" s="28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</row>
    <row r="325" spans="1:38" x14ac:dyDescent="0.25">
      <c r="A325" s="23">
        <f t="shared" si="20"/>
        <v>12</v>
      </c>
      <c r="B325" s="23">
        <f t="shared" si="21"/>
        <v>2018</v>
      </c>
      <c r="C325" s="23">
        <v>324</v>
      </c>
      <c r="D325" s="24">
        <v>43435</v>
      </c>
      <c r="E325" s="25">
        <f>IF(ISBLANK(table!I325),NA(),table!I325)</f>
        <v>11968.1</v>
      </c>
      <c r="F325" s="26" t="e">
        <f>IFERROR(IF(AND(ISERROR($E326),ISERROR(INDEX(RestempSAF!B$2:B$251,MATCH(RestempSA!$C325,RestempSAF!$A$2:$A$251,0)))),$E325,INDEX(RestempSAF!B$2:B$251,MATCH(RestempSA!$C325,RestempSAF!$A$2:$A$251,0))),NA())</f>
        <v>#N/A</v>
      </c>
      <c r="G325" s="25" t="e">
        <f>IFERROR(IF(AND(ISERROR($E326),ISERROR(INDEX(RestempSAF!C$2:C$251,MATCH(RestempSA!$C325,RestempSAF!$A$2:$A$251,0)))),$E325,INDEX(RestempSAF!C$2:C$251,MATCH(RestempSA!$C325,RestempSAF!$A$2:$A$251,0))),NA())</f>
        <v>#N/A</v>
      </c>
      <c r="H325" s="25" t="e">
        <f>IFERROR(IF(AND(ISERROR($E326),ISERROR(INDEX(RestempSAF!D$2:D$251,MATCH(RestempSA!$C325,RestempSAF!$A$2:$A$251,0)))),$E325,INDEX(RestempSAF!D$2:D$251,MATCH(RestempSA!$C325,RestempSAF!$A$2:$A$251,0))),NA())</f>
        <v>#N/A</v>
      </c>
      <c r="I325" s="25" t="e">
        <f>IFERROR(IF(AND(ISERROR($E326),ISERROR(INDEX(RestempSAF!E$2:E$251,MATCH(RestempSA!$C325,RestempSAF!$A$2:$A$251,0)))),$E325,INDEX(RestempSAF!E$2:E$251,MATCH(RestempSA!$C325,RestempSAF!$A$2:$A$251,0))),NA())</f>
        <v>#N/A</v>
      </c>
      <c r="J325" s="25" t="e">
        <f>IFERROR(IF(AND(ISERROR($E326),ISERROR(INDEX(RestempSAF!F$2:F$251,MATCH(RestempSA!$C325,RestempSAF!$A$2:$A$251,0)))),$E325,INDEX(RestempSAF!F$2:F$251,MATCH(RestempSA!$C325,RestempSAF!$A$2:$A$251,0))),NA())</f>
        <v>#N/A</v>
      </c>
      <c r="K325" s="25"/>
      <c r="W325" s="28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</row>
    <row r="326" spans="1:38" x14ac:dyDescent="0.25">
      <c r="A326" s="23">
        <f t="shared" si="20"/>
        <v>1</v>
      </c>
      <c r="B326" s="23">
        <f t="shared" si="21"/>
        <v>2019</v>
      </c>
      <c r="C326" s="23">
        <v>325</v>
      </c>
      <c r="D326" s="24">
        <v>43466</v>
      </c>
      <c r="E326" s="25">
        <f>IF(ISBLANK(table!I326),NA(),table!I326)</f>
        <v>12026.5</v>
      </c>
      <c r="F326" s="26" t="e">
        <f>IFERROR(IF(AND(ISERROR($E327),ISERROR(INDEX(RestempSAF!B$2:B$251,MATCH(RestempSA!$C326,RestempSAF!$A$2:$A$251,0)))),$E326,INDEX(RestempSAF!B$2:B$251,MATCH(RestempSA!$C326,RestempSAF!$A$2:$A$251,0))),NA())</f>
        <v>#N/A</v>
      </c>
      <c r="G326" s="25" t="e">
        <f>IFERROR(IF(AND(ISERROR($E327),ISERROR(INDEX(RestempSAF!C$2:C$251,MATCH(RestempSA!$C326,RestempSAF!$A$2:$A$251,0)))),$E326,INDEX(RestempSAF!C$2:C$251,MATCH(RestempSA!$C326,RestempSAF!$A$2:$A$251,0))),NA())</f>
        <v>#N/A</v>
      </c>
      <c r="H326" s="25" t="e">
        <f>IFERROR(IF(AND(ISERROR($E327),ISERROR(INDEX(RestempSAF!D$2:D$251,MATCH(RestempSA!$C326,RestempSAF!$A$2:$A$251,0)))),$E326,INDEX(RestempSAF!D$2:D$251,MATCH(RestempSA!$C326,RestempSAF!$A$2:$A$251,0))),NA())</f>
        <v>#N/A</v>
      </c>
      <c r="I326" s="25" t="e">
        <f>IFERROR(IF(AND(ISERROR($E327),ISERROR(INDEX(RestempSAF!E$2:E$251,MATCH(RestempSA!$C326,RestempSAF!$A$2:$A$251,0)))),$E326,INDEX(RestempSAF!E$2:E$251,MATCH(RestempSA!$C326,RestempSAF!$A$2:$A$251,0))),NA())</f>
        <v>#N/A</v>
      </c>
      <c r="J326" s="25" t="e">
        <f>IFERROR(IF(AND(ISERROR($E327),ISERROR(INDEX(RestempSAF!F$2:F$251,MATCH(RestempSA!$C326,RestempSAF!$A$2:$A$251,0)))),$E326,INDEX(RestempSAF!F$2:F$251,MATCH(RestempSA!$C326,RestempSAF!$A$2:$A$251,0))),NA())</f>
        <v>#N/A</v>
      </c>
      <c r="K326" s="25"/>
      <c r="W326" s="28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</row>
    <row r="327" spans="1:38" x14ac:dyDescent="0.25">
      <c r="A327" s="23">
        <f t="shared" si="20"/>
        <v>2</v>
      </c>
      <c r="B327" s="23">
        <f t="shared" si="21"/>
        <v>2019</v>
      </c>
      <c r="C327" s="23">
        <v>326</v>
      </c>
      <c r="D327" s="24">
        <v>43497</v>
      </c>
      <c r="E327" s="25">
        <f>IF(ISBLANK(table!I327),NA(),table!I327)</f>
        <v>12000</v>
      </c>
      <c r="F327" s="26" t="e">
        <f>IFERROR(IF(AND(ISERROR($E328),ISERROR(INDEX(RestempSAF!B$2:B$251,MATCH(RestempSA!$C327,RestempSAF!$A$2:$A$251,0)))),$E327,INDEX(RestempSAF!B$2:B$251,MATCH(RestempSA!$C327,RestempSAF!$A$2:$A$251,0))),NA())</f>
        <v>#N/A</v>
      </c>
      <c r="G327" s="25" t="e">
        <f>IFERROR(IF(AND(ISERROR($E328),ISERROR(INDEX(RestempSAF!C$2:C$251,MATCH(RestempSA!$C327,RestempSAF!$A$2:$A$251,0)))),$E327,INDEX(RestempSAF!C$2:C$251,MATCH(RestempSA!$C327,RestempSAF!$A$2:$A$251,0))),NA())</f>
        <v>#N/A</v>
      </c>
      <c r="H327" s="25" t="e">
        <f>IFERROR(IF(AND(ISERROR($E328),ISERROR(INDEX(RestempSAF!D$2:D$251,MATCH(RestempSA!$C327,RestempSAF!$A$2:$A$251,0)))),$E327,INDEX(RestempSAF!D$2:D$251,MATCH(RestempSA!$C327,RestempSAF!$A$2:$A$251,0))),NA())</f>
        <v>#N/A</v>
      </c>
      <c r="I327" s="25" t="e">
        <f>IFERROR(IF(AND(ISERROR($E328),ISERROR(INDEX(RestempSAF!E$2:E$251,MATCH(RestempSA!$C327,RestempSAF!$A$2:$A$251,0)))),$E327,INDEX(RestempSAF!E$2:E$251,MATCH(RestempSA!$C327,RestempSAF!$A$2:$A$251,0))),NA())</f>
        <v>#N/A</v>
      </c>
      <c r="J327" s="25" t="e">
        <f>IFERROR(IF(AND(ISERROR($E328),ISERROR(INDEX(RestempSAF!F$2:F$251,MATCH(RestempSA!$C327,RestempSAF!$A$2:$A$251,0)))),$E327,INDEX(RestempSAF!F$2:F$251,MATCH(RestempSA!$C327,RestempSAF!$A$2:$A$251,0))),NA())</f>
        <v>#N/A</v>
      </c>
      <c r="K327" s="25"/>
      <c r="W327" s="28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</row>
    <row r="328" spans="1:38" x14ac:dyDescent="0.25">
      <c r="A328" s="23">
        <f t="shared" si="20"/>
        <v>3</v>
      </c>
      <c r="B328" s="23">
        <f t="shared" si="21"/>
        <v>2019</v>
      </c>
      <c r="C328" s="23">
        <v>327</v>
      </c>
      <c r="D328" s="24">
        <v>43525</v>
      </c>
      <c r="E328" s="25">
        <f>IF(ISBLANK(table!I328),NA(),table!I328)</f>
        <v>12011.2</v>
      </c>
      <c r="F328" s="26" t="e">
        <f>IFERROR(IF(AND(ISERROR($E329),ISERROR(INDEX(RestempSAF!B$2:B$251,MATCH(RestempSA!$C328,RestempSAF!$A$2:$A$251,0)))),$E328,INDEX(RestempSAF!B$2:B$251,MATCH(RestempSA!$C328,RestempSAF!$A$2:$A$251,0))),NA())</f>
        <v>#N/A</v>
      </c>
      <c r="G328" s="25" t="e">
        <f>IFERROR(IF(AND(ISERROR($E329),ISERROR(INDEX(RestempSAF!C$2:C$251,MATCH(RestempSA!$C328,RestempSAF!$A$2:$A$251,0)))),$E328,INDEX(RestempSAF!C$2:C$251,MATCH(RestempSA!$C328,RestempSAF!$A$2:$A$251,0))),NA())</f>
        <v>#N/A</v>
      </c>
      <c r="H328" s="25" t="e">
        <f>IFERROR(IF(AND(ISERROR($E329),ISERROR(INDEX(RestempSAF!D$2:D$251,MATCH(RestempSA!$C328,RestempSAF!$A$2:$A$251,0)))),$E328,INDEX(RestempSAF!D$2:D$251,MATCH(RestempSA!$C328,RestempSAF!$A$2:$A$251,0))),NA())</f>
        <v>#N/A</v>
      </c>
      <c r="I328" s="25" t="e">
        <f>IFERROR(IF(AND(ISERROR($E329),ISERROR(INDEX(RestempSAF!E$2:E$251,MATCH(RestempSA!$C328,RestempSAF!$A$2:$A$251,0)))),$E328,INDEX(RestempSAF!E$2:E$251,MATCH(RestempSA!$C328,RestempSAF!$A$2:$A$251,0))),NA())</f>
        <v>#N/A</v>
      </c>
      <c r="J328" s="25" t="e">
        <f>IFERROR(IF(AND(ISERROR($E329),ISERROR(INDEX(RestempSAF!F$2:F$251,MATCH(RestempSA!$C328,RestempSAF!$A$2:$A$251,0)))),$E328,INDEX(RestempSAF!F$2:F$251,MATCH(RestempSA!$C328,RestempSAF!$A$2:$A$251,0))),NA())</f>
        <v>#N/A</v>
      </c>
      <c r="K328" s="25"/>
      <c r="W328" s="28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</row>
    <row r="329" spans="1:38" x14ac:dyDescent="0.25">
      <c r="A329" s="23">
        <f t="shared" si="20"/>
        <v>4</v>
      </c>
      <c r="B329" s="23">
        <f t="shared" si="21"/>
        <v>2019</v>
      </c>
      <c r="C329" s="23">
        <v>328</v>
      </c>
      <c r="D329" s="24">
        <v>43556</v>
      </c>
      <c r="E329" s="25">
        <f>IF(ISBLANK(table!I329),NA(),table!I329)</f>
        <v>12032</v>
      </c>
      <c r="F329" s="26" t="e">
        <f>IFERROR(IF(AND(ISERROR($E330),ISERROR(INDEX(RestempSAF!B$2:B$251,MATCH(RestempSA!$C329,RestempSAF!$A$2:$A$251,0)))),$E329,INDEX(RestempSAF!B$2:B$251,MATCH(RestempSA!$C329,RestempSAF!$A$2:$A$251,0))),NA())</f>
        <v>#N/A</v>
      </c>
      <c r="G329" s="25" t="e">
        <f>IFERROR(IF(AND(ISERROR($E330),ISERROR(INDEX(RestempSAF!C$2:C$251,MATCH(RestempSA!$C329,RestempSAF!$A$2:$A$251,0)))),$E329,INDEX(RestempSAF!C$2:C$251,MATCH(RestempSA!$C329,RestempSAF!$A$2:$A$251,0))),NA())</f>
        <v>#N/A</v>
      </c>
      <c r="H329" s="25" t="e">
        <f>IFERROR(IF(AND(ISERROR($E330),ISERROR(INDEX(RestempSAF!D$2:D$251,MATCH(RestempSA!$C329,RestempSAF!$A$2:$A$251,0)))),$E329,INDEX(RestempSAF!D$2:D$251,MATCH(RestempSA!$C329,RestempSAF!$A$2:$A$251,0))),NA())</f>
        <v>#N/A</v>
      </c>
      <c r="I329" s="25" t="e">
        <f>IFERROR(IF(AND(ISERROR($E330),ISERROR(INDEX(RestempSAF!E$2:E$251,MATCH(RestempSA!$C329,RestempSAF!$A$2:$A$251,0)))),$E329,INDEX(RestempSAF!E$2:E$251,MATCH(RestempSA!$C329,RestempSAF!$A$2:$A$251,0))),NA())</f>
        <v>#N/A</v>
      </c>
      <c r="J329" s="25" t="e">
        <f>IFERROR(IF(AND(ISERROR($E330),ISERROR(INDEX(RestempSAF!F$2:F$251,MATCH(RestempSA!$C329,RestempSAF!$A$2:$A$251,0)))),$E329,INDEX(RestempSAF!F$2:F$251,MATCH(RestempSA!$C329,RestempSAF!$A$2:$A$251,0))),NA())</f>
        <v>#N/A</v>
      </c>
      <c r="K329" s="25"/>
      <c r="W329" s="28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</row>
    <row r="330" spans="1:38" x14ac:dyDescent="0.25">
      <c r="A330" s="23">
        <f t="shared" si="20"/>
        <v>5</v>
      </c>
      <c r="B330" s="23">
        <f t="shared" si="21"/>
        <v>2019</v>
      </c>
      <c r="C330" s="23">
        <v>329</v>
      </c>
      <c r="D330" s="24">
        <v>43586</v>
      </c>
      <c r="E330" s="25">
        <f>IF(ISBLANK(table!I330),NA(),table!I330)</f>
        <v>12009.4</v>
      </c>
      <c r="F330" s="26" t="e">
        <f>IFERROR(IF(AND(ISERROR($E331),ISERROR(INDEX(RestempSAF!B$2:B$251,MATCH(RestempSA!$C330,RestempSAF!$A$2:$A$251,0)))),$E330,INDEX(RestempSAF!B$2:B$251,MATCH(RestempSA!$C330,RestempSAF!$A$2:$A$251,0))),NA())</f>
        <v>#N/A</v>
      </c>
      <c r="G330" s="25" t="e">
        <f>IFERROR(IF(AND(ISERROR($E331),ISERROR(INDEX(RestempSAF!C$2:C$251,MATCH(RestempSA!$C330,RestempSAF!$A$2:$A$251,0)))),$E330,INDEX(RestempSAF!C$2:C$251,MATCH(RestempSA!$C330,RestempSAF!$A$2:$A$251,0))),NA())</f>
        <v>#N/A</v>
      </c>
      <c r="H330" s="25" t="e">
        <f>IFERROR(IF(AND(ISERROR($E331),ISERROR(INDEX(RestempSAF!D$2:D$251,MATCH(RestempSA!$C330,RestempSAF!$A$2:$A$251,0)))),$E330,INDEX(RestempSAF!D$2:D$251,MATCH(RestempSA!$C330,RestempSAF!$A$2:$A$251,0))),NA())</f>
        <v>#N/A</v>
      </c>
      <c r="I330" s="25" t="e">
        <f>IFERROR(IF(AND(ISERROR($E331),ISERROR(INDEX(RestempSAF!E$2:E$251,MATCH(RestempSA!$C330,RestempSAF!$A$2:$A$251,0)))),$E330,INDEX(RestempSAF!E$2:E$251,MATCH(RestempSA!$C330,RestempSAF!$A$2:$A$251,0))),NA())</f>
        <v>#N/A</v>
      </c>
      <c r="J330" s="25" t="e">
        <f>IFERROR(IF(AND(ISERROR($E331),ISERROR(INDEX(RestempSAF!F$2:F$251,MATCH(RestempSA!$C330,RestempSAF!$A$2:$A$251,0)))),$E330,INDEX(RestempSAF!F$2:F$251,MATCH(RestempSA!$C330,RestempSAF!$A$2:$A$251,0))),NA())</f>
        <v>#N/A</v>
      </c>
      <c r="K330" s="25"/>
      <c r="W330" s="28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</row>
    <row r="331" spans="1:38" x14ac:dyDescent="0.25">
      <c r="A331" s="23">
        <f t="shared" si="20"/>
        <v>6</v>
      </c>
      <c r="B331" s="23">
        <f t="shared" si="21"/>
        <v>2019</v>
      </c>
      <c r="C331" s="23">
        <v>330</v>
      </c>
      <c r="D331" s="24">
        <v>43617</v>
      </c>
      <c r="E331" s="25">
        <f>IF(ISBLANK(table!I331),NA(),table!I331)</f>
        <v>11996</v>
      </c>
      <c r="F331" s="26" t="e">
        <f>IFERROR(IF(AND(ISERROR($E332),ISERROR(INDEX(RestempSAF!B$2:B$251,MATCH(RestempSA!$C331,RestempSAF!$A$2:$A$251,0)))),$E331,INDEX(RestempSAF!B$2:B$251,MATCH(RestempSA!$C331,RestempSAF!$A$2:$A$251,0))),NA())</f>
        <v>#N/A</v>
      </c>
      <c r="G331" s="25" t="e">
        <f>IFERROR(IF(AND(ISERROR($E332),ISERROR(INDEX(RestempSAF!C$2:C$251,MATCH(RestempSA!$C331,RestempSAF!$A$2:$A$251,0)))),$E331,INDEX(RestempSAF!C$2:C$251,MATCH(RestempSA!$C331,RestempSAF!$A$2:$A$251,0))),NA())</f>
        <v>#N/A</v>
      </c>
      <c r="H331" s="25" t="e">
        <f>IFERROR(IF(AND(ISERROR($E332),ISERROR(INDEX(RestempSAF!D$2:D$251,MATCH(RestempSA!$C331,RestempSAF!$A$2:$A$251,0)))),$E331,INDEX(RestempSAF!D$2:D$251,MATCH(RestempSA!$C331,RestempSAF!$A$2:$A$251,0))),NA())</f>
        <v>#N/A</v>
      </c>
      <c r="I331" s="25" t="e">
        <f>IFERROR(IF(AND(ISERROR($E332),ISERROR(INDEX(RestempSAF!E$2:E$251,MATCH(RestempSA!$C331,RestempSAF!$A$2:$A$251,0)))),$E331,INDEX(RestempSAF!E$2:E$251,MATCH(RestempSA!$C331,RestempSAF!$A$2:$A$251,0))),NA())</f>
        <v>#N/A</v>
      </c>
      <c r="J331" s="25" t="e">
        <f>IFERROR(IF(AND(ISERROR($E332),ISERROR(INDEX(RestempSAF!F$2:F$251,MATCH(RestempSA!$C331,RestempSAF!$A$2:$A$251,0)))),$E331,INDEX(RestempSAF!F$2:F$251,MATCH(RestempSA!$C331,RestempSAF!$A$2:$A$251,0))),NA())</f>
        <v>#N/A</v>
      </c>
      <c r="K331" s="25"/>
      <c r="W331" s="28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</row>
    <row r="332" spans="1:38" x14ac:dyDescent="0.25">
      <c r="A332" s="23">
        <f t="shared" si="20"/>
        <v>7</v>
      </c>
      <c r="B332" s="23">
        <f t="shared" si="21"/>
        <v>2019</v>
      </c>
      <c r="C332" s="23">
        <v>331</v>
      </c>
      <c r="D332" s="24">
        <v>43647</v>
      </c>
      <c r="E332" s="25">
        <f>IF(ISBLANK(table!I332),NA(),table!I332)</f>
        <v>12004.7</v>
      </c>
      <c r="F332" s="26" t="e">
        <f>IFERROR(IF(AND(ISERROR($E333),ISERROR(INDEX(RestempSAF!B$2:B$251,MATCH(RestempSA!$C332,RestempSAF!$A$2:$A$251,0)))),$E332,INDEX(RestempSAF!B$2:B$251,MATCH(RestempSA!$C332,RestempSAF!$A$2:$A$251,0))),NA())</f>
        <v>#N/A</v>
      </c>
      <c r="G332" s="25" t="e">
        <f>IFERROR(IF(AND(ISERROR($E333),ISERROR(INDEX(RestempSAF!C$2:C$251,MATCH(RestempSA!$C332,RestempSAF!$A$2:$A$251,0)))),$E332,INDEX(RestempSAF!C$2:C$251,MATCH(RestempSA!$C332,RestempSAF!$A$2:$A$251,0))),NA())</f>
        <v>#N/A</v>
      </c>
      <c r="H332" s="25" t="e">
        <f>IFERROR(IF(AND(ISERROR($E333),ISERROR(INDEX(RestempSAF!D$2:D$251,MATCH(RestempSA!$C332,RestempSAF!$A$2:$A$251,0)))),$E332,INDEX(RestempSAF!D$2:D$251,MATCH(RestempSA!$C332,RestempSAF!$A$2:$A$251,0))),NA())</f>
        <v>#N/A</v>
      </c>
      <c r="I332" s="25" t="e">
        <f>IFERROR(IF(AND(ISERROR($E333),ISERROR(INDEX(RestempSAF!E$2:E$251,MATCH(RestempSA!$C332,RestempSAF!$A$2:$A$251,0)))),$E332,INDEX(RestempSAF!E$2:E$251,MATCH(RestempSA!$C332,RestempSAF!$A$2:$A$251,0))),NA())</f>
        <v>#N/A</v>
      </c>
      <c r="J332" s="25" t="e">
        <f>IFERROR(IF(AND(ISERROR($E333),ISERROR(INDEX(RestempSAF!F$2:F$251,MATCH(RestempSA!$C332,RestempSAF!$A$2:$A$251,0)))),$E332,INDEX(RestempSAF!F$2:F$251,MATCH(RestempSA!$C332,RestempSAF!$A$2:$A$251,0))),NA())</f>
        <v>#N/A</v>
      </c>
      <c r="K332" s="25"/>
      <c r="W332" s="28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</row>
    <row r="333" spans="1:38" x14ac:dyDescent="0.25">
      <c r="A333" s="23">
        <f t="shared" si="20"/>
        <v>8</v>
      </c>
      <c r="B333" s="23">
        <f t="shared" si="21"/>
        <v>2019</v>
      </c>
      <c r="C333" s="23">
        <v>332</v>
      </c>
      <c r="D333" s="24">
        <v>43678</v>
      </c>
      <c r="E333" s="25">
        <f>IF(ISBLANK(table!I333),NA(),table!I333)</f>
        <v>12053.5</v>
      </c>
      <c r="F333" s="26" t="e">
        <f>IFERROR(IF(AND(ISERROR($E334),ISERROR(INDEX(RestempSAF!B$2:B$251,MATCH(RestempSA!$C333,RestempSAF!$A$2:$A$251,0)))),$E333,INDEX(RestempSAF!B$2:B$251,MATCH(RestempSA!$C333,RestempSAF!$A$2:$A$251,0))),NA())</f>
        <v>#N/A</v>
      </c>
      <c r="G333" s="25" t="e">
        <f>IFERROR(IF(AND(ISERROR($E334),ISERROR(INDEX(RestempSAF!C$2:C$251,MATCH(RestempSA!$C333,RestempSAF!$A$2:$A$251,0)))),$E333,INDEX(RestempSAF!C$2:C$251,MATCH(RestempSA!$C333,RestempSAF!$A$2:$A$251,0))),NA())</f>
        <v>#N/A</v>
      </c>
      <c r="H333" s="25" t="e">
        <f>IFERROR(IF(AND(ISERROR($E334),ISERROR(INDEX(RestempSAF!D$2:D$251,MATCH(RestempSA!$C333,RestempSAF!$A$2:$A$251,0)))),$E333,INDEX(RestempSAF!D$2:D$251,MATCH(RestempSA!$C333,RestempSAF!$A$2:$A$251,0))),NA())</f>
        <v>#N/A</v>
      </c>
      <c r="I333" s="25" t="e">
        <f>IFERROR(IF(AND(ISERROR($E334),ISERROR(INDEX(RestempSAF!E$2:E$251,MATCH(RestempSA!$C333,RestempSAF!$A$2:$A$251,0)))),$E333,INDEX(RestempSAF!E$2:E$251,MATCH(RestempSA!$C333,RestempSAF!$A$2:$A$251,0))),NA())</f>
        <v>#N/A</v>
      </c>
      <c r="J333" s="25" t="e">
        <f>IFERROR(IF(AND(ISERROR($E334),ISERROR(INDEX(RestempSAF!F$2:F$251,MATCH(RestempSA!$C333,RestempSAF!$A$2:$A$251,0)))),$E333,INDEX(RestempSAF!F$2:F$251,MATCH(RestempSA!$C333,RestempSAF!$A$2:$A$251,0))),NA())</f>
        <v>#N/A</v>
      </c>
      <c r="K333" s="25"/>
      <c r="W333" s="28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</row>
    <row r="334" spans="1:38" x14ac:dyDescent="0.25">
      <c r="A334" s="23">
        <f t="shared" si="20"/>
        <v>9</v>
      </c>
      <c r="B334" s="23">
        <f t="shared" si="21"/>
        <v>2019</v>
      </c>
      <c r="C334" s="23">
        <v>333</v>
      </c>
      <c r="D334" s="24">
        <v>43709</v>
      </c>
      <c r="E334" s="25">
        <f>IF(ISBLANK(table!I334),NA(),table!I334)</f>
        <v>12112.6</v>
      </c>
      <c r="F334" s="26" t="e">
        <f>IFERROR(IF(AND(ISERROR($E335),ISERROR(INDEX(RestempSAF!B$2:B$251,MATCH(RestempSA!$C334,RestempSAF!$A$2:$A$251,0)))),$E334,INDEX(RestempSAF!B$2:B$251,MATCH(RestempSA!$C334,RestempSAF!$A$2:$A$251,0))),NA())</f>
        <v>#N/A</v>
      </c>
      <c r="G334" s="25" t="e">
        <f>IFERROR(IF(AND(ISERROR($E335),ISERROR(INDEX(RestempSAF!C$2:C$251,MATCH(RestempSA!$C334,RestempSAF!$A$2:$A$251,0)))),$E334,INDEX(RestempSAF!C$2:C$251,MATCH(RestempSA!$C334,RestempSAF!$A$2:$A$251,0))),NA())</f>
        <v>#N/A</v>
      </c>
      <c r="H334" s="25" t="e">
        <f>IFERROR(IF(AND(ISERROR($E335),ISERROR(INDEX(RestempSAF!D$2:D$251,MATCH(RestempSA!$C334,RestempSAF!$A$2:$A$251,0)))),$E334,INDEX(RestempSAF!D$2:D$251,MATCH(RestempSA!$C334,RestempSAF!$A$2:$A$251,0))),NA())</f>
        <v>#N/A</v>
      </c>
      <c r="I334" s="25" t="e">
        <f>IFERROR(IF(AND(ISERROR($E335),ISERROR(INDEX(RestempSAF!E$2:E$251,MATCH(RestempSA!$C334,RestempSAF!$A$2:$A$251,0)))),$E334,INDEX(RestempSAF!E$2:E$251,MATCH(RestempSA!$C334,RestempSAF!$A$2:$A$251,0))),NA())</f>
        <v>#N/A</v>
      </c>
      <c r="J334" s="25" t="e">
        <f>IFERROR(IF(AND(ISERROR($E335),ISERROR(INDEX(RestempSAF!F$2:F$251,MATCH(RestempSA!$C334,RestempSAF!$A$2:$A$251,0)))),$E334,INDEX(RestempSAF!F$2:F$251,MATCH(RestempSA!$C334,RestempSAF!$A$2:$A$251,0))),NA())</f>
        <v>#N/A</v>
      </c>
      <c r="K334" s="25"/>
      <c r="W334" s="28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</row>
    <row r="335" spans="1:38" x14ac:dyDescent="0.25">
      <c r="A335" s="23">
        <f t="shared" si="20"/>
        <v>10</v>
      </c>
      <c r="B335" s="23">
        <f t="shared" si="21"/>
        <v>2019</v>
      </c>
      <c r="C335" s="23">
        <v>334</v>
      </c>
      <c r="D335" s="24">
        <v>43739</v>
      </c>
      <c r="E335" s="25">
        <f>IF(ISBLANK(table!I335),NA(),table!I335)</f>
        <v>12160.8</v>
      </c>
      <c r="F335" s="26" t="e">
        <f>IFERROR(IF(AND(ISERROR($E336),ISERROR(INDEX(RestempSAF!B$2:B$251,MATCH(RestempSA!$C335,RestempSAF!$A$2:$A$251,0)))),$E335,INDEX(RestempSAF!B$2:B$251,MATCH(RestempSA!$C335,RestempSAF!$A$2:$A$251,0))),NA())</f>
        <v>#N/A</v>
      </c>
      <c r="G335" s="25" t="e">
        <f>IFERROR(IF(AND(ISERROR($E336),ISERROR(INDEX(RestempSAF!C$2:C$251,MATCH(RestempSA!$C335,RestempSAF!$A$2:$A$251,0)))),$E335,INDEX(RestempSAF!C$2:C$251,MATCH(RestempSA!$C335,RestempSAF!$A$2:$A$251,0))),NA())</f>
        <v>#N/A</v>
      </c>
      <c r="H335" s="25" t="e">
        <f>IFERROR(IF(AND(ISERROR($E336),ISERROR(INDEX(RestempSAF!D$2:D$251,MATCH(RestempSA!$C335,RestempSAF!$A$2:$A$251,0)))),$E335,INDEX(RestempSAF!D$2:D$251,MATCH(RestempSA!$C335,RestempSAF!$A$2:$A$251,0))),NA())</f>
        <v>#N/A</v>
      </c>
      <c r="I335" s="25" t="e">
        <f>IFERROR(IF(AND(ISERROR($E336),ISERROR(INDEX(RestempSAF!E$2:E$251,MATCH(RestempSA!$C335,RestempSAF!$A$2:$A$251,0)))),$E335,INDEX(RestempSAF!E$2:E$251,MATCH(RestempSA!$C335,RestempSAF!$A$2:$A$251,0))),NA())</f>
        <v>#N/A</v>
      </c>
      <c r="J335" s="25" t="e">
        <f>IFERROR(IF(AND(ISERROR($E336),ISERROR(INDEX(RestempSAF!F$2:F$251,MATCH(RestempSA!$C335,RestempSAF!$A$2:$A$251,0)))),$E335,INDEX(RestempSAF!F$2:F$251,MATCH(RestempSA!$C335,RestempSAF!$A$2:$A$251,0))),NA())</f>
        <v>#N/A</v>
      </c>
      <c r="K335" s="25"/>
      <c r="W335" s="28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</row>
    <row r="336" spans="1:38" x14ac:dyDescent="0.25">
      <c r="A336" s="23">
        <f t="shared" si="20"/>
        <v>11</v>
      </c>
      <c r="B336" s="23">
        <f t="shared" si="21"/>
        <v>2019</v>
      </c>
      <c r="C336" s="23">
        <v>335</v>
      </c>
      <c r="D336" s="24">
        <v>43770</v>
      </c>
      <c r="E336" s="25">
        <f>IF(ISBLANK(table!I336),NA(),table!I336)</f>
        <v>12185.6</v>
      </c>
      <c r="F336" s="26" t="e">
        <f>IFERROR(IF(AND(ISERROR($E337),ISERROR(INDEX(RestempSAF!B$2:B$251,MATCH(RestempSA!$C336,RestempSAF!$A$2:$A$251,0)))),$E336,INDEX(RestempSAF!B$2:B$251,MATCH(RestempSA!$C336,RestempSAF!$A$2:$A$251,0))),NA())</f>
        <v>#N/A</v>
      </c>
      <c r="G336" s="25" t="e">
        <f>IFERROR(IF(AND(ISERROR($E337),ISERROR(INDEX(RestempSAF!C$2:C$251,MATCH(RestempSA!$C336,RestempSAF!$A$2:$A$251,0)))),$E336,INDEX(RestempSAF!C$2:C$251,MATCH(RestempSA!$C336,RestempSAF!$A$2:$A$251,0))),NA())</f>
        <v>#N/A</v>
      </c>
      <c r="H336" s="25" t="e">
        <f>IFERROR(IF(AND(ISERROR($E337),ISERROR(INDEX(RestempSAF!D$2:D$251,MATCH(RestempSA!$C336,RestempSAF!$A$2:$A$251,0)))),$E336,INDEX(RestempSAF!D$2:D$251,MATCH(RestempSA!$C336,RestempSAF!$A$2:$A$251,0))),NA())</f>
        <v>#N/A</v>
      </c>
      <c r="I336" s="25" t="e">
        <f>IFERROR(IF(AND(ISERROR($E337),ISERROR(INDEX(RestempSAF!E$2:E$251,MATCH(RestempSA!$C336,RestempSAF!$A$2:$A$251,0)))),$E336,INDEX(RestempSAF!E$2:E$251,MATCH(RestempSA!$C336,RestempSAF!$A$2:$A$251,0))),NA())</f>
        <v>#N/A</v>
      </c>
      <c r="J336" s="25" t="e">
        <f>IFERROR(IF(AND(ISERROR($E337),ISERROR(INDEX(RestempSAF!F$2:F$251,MATCH(RestempSA!$C336,RestempSAF!$A$2:$A$251,0)))),$E336,INDEX(RestempSAF!F$2:F$251,MATCH(RestempSA!$C336,RestempSAF!$A$2:$A$251,0))),NA())</f>
        <v>#N/A</v>
      </c>
      <c r="K336" s="25"/>
      <c r="W336" s="28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</row>
    <row r="337" spans="1:38" x14ac:dyDescent="0.25">
      <c r="A337" s="23">
        <f t="shared" si="20"/>
        <v>12</v>
      </c>
      <c r="B337" s="23">
        <f t="shared" si="21"/>
        <v>2019</v>
      </c>
      <c r="C337" s="23">
        <v>336</v>
      </c>
      <c r="D337" s="24">
        <v>43800</v>
      </c>
      <c r="E337" s="25">
        <f>IF(ISBLANK(table!I337),NA(),table!I337)</f>
        <v>12214.3</v>
      </c>
      <c r="F337" s="26" t="e">
        <f>IFERROR(IF(AND(ISERROR($E338),ISERROR(INDEX(RestempSAF!B$2:B$251,MATCH(RestempSA!$C337,RestempSAF!$A$2:$A$251,0)))),$E337,INDEX(RestempSAF!B$2:B$251,MATCH(RestempSA!$C337,RestempSAF!$A$2:$A$251,0))),NA())</f>
        <v>#N/A</v>
      </c>
      <c r="G337" s="25" t="e">
        <f>IFERROR(IF(AND(ISERROR($E338),ISERROR(INDEX(RestempSAF!C$2:C$251,MATCH(RestempSA!$C337,RestempSAF!$A$2:$A$251,0)))),$E337,INDEX(RestempSAF!C$2:C$251,MATCH(RestempSA!$C337,RestempSAF!$A$2:$A$251,0))),NA())</f>
        <v>#N/A</v>
      </c>
      <c r="H337" s="25" t="e">
        <f>IFERROR(IF(AND(ISERROR($E338),ISERROR(INDEX(RestempSAF!D$2:D$251,MATCH(RestempSA!$C337,RestempSAF!$A$2:$A$251,0)))),$E337,INDEX(RestempSAF!D$2:D$251,MATCH(RestempSA!$C337,RestempSAF!$A$2:$A$251,0))),NA())</f>
        <v>#N/A</v>
      </c>
      <c r="I337" s="25" t="e">
        <f>IFERROR(IF(AND(ISERROR($E338),ISERROR(INDEX(RestempSAF!E$2:E$251,MATCH(RestempSA!$C337,RestempSAF!$A$2:$A$251,0)))),$E337,INDEX(RestempSAF!E$2:E$251,MATCH(RestempSA!$C337,RestempSAF!$A$2:$A$251,0))),NA())</f>
        <v>#N/A</v>
      </c>
      <c r="J337" s="25" t="e">
        <f>IFERROR(IF(AND(ISERROR($E338),ISERROR(INDEX(RestempSAF!F$2:F$251,MATCH(RestempSA!$C337,RestempSAF!$A$2:$A$251,0)))),$E337,INDEX(RestempSAF!F$2:F$251,MATCH(RestempSA!$C337,RestempSAF!$A$2:$A$251,0))),NA())</f>
        <v>#N/A</v>
      </c>
      <c r="K337" s="25"/>
      <c r="W337" s="28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</row>
    <row r="338" spans="1:38" x14ac:dyDescent="0.25">
      <c r="A338" s="23">
        <f t="shared" si="20"/>
        <v>1</v>
      </c>
      <c r="B338" s="23">
        <f t="shared" si="21"/>
        <v>2020</v>
      </c>
      <c r="C338" s="23">
        <v>337</v>
      </c>
      <c r="D338" s="24">
        <v>43831</v>
      </c>
      <c r="E338" s="25">
        <f>IF(ISBLANK(table!I338),NA(),table!I338)</f>
        <v>12263.9</v>
      </c>
      <c r="F338" s="26" t="e">
        <f>IFERROR(IF(AND(ISERROR($E339),ISERROR(INDEX(RestempSAF!B$2:B$251,MATCH(RestempSA!$C338,RestempSAF!$A$2:$A$251,0)))),$E338,INDEX(RestempSAF!B$2:B$251,MATCH(RestempSA!$C338,RestempSAF!$A$2:$A$251,0))),NA())</f>
        <v>#N/A</v>
      </c>
      <c r="G338" s="25" t="e">
        <f>IFERROR(IF(AND(ISERROR($E339),ISERROR(INDEX(RestempSAF!C$2:C$251,MATCH(RestempSA!$C338,RestempSAF!$A$2:$A$251,0)))),$E338,INDEX(RestempSAF!C$2:C$251,MATCH(RestempSA!$C338,RestempSAF!$A$2:$A$251,0))),NA())</f>
        <v>#N/A</v>
      </c>
      <c r="H338" s="25" t="e">
        <f>IFERROR(IF(AND(ISERROR($E339),ISERROR(INDEX(RestempSAF!D$2:D$251,MATCH(RestempSA!$C338,RestempSAF!$A$2:$A$251,0)))),$E338,INDEX(RestempSAF!D$2:D$251,MATCH(RestempSA!$C338,RestempSAF!$A$2:$A$251,0))),NA())</f>
        <v>#N/A</v>
      </c>
      <c r="I338" s="25" t="e">
        <f>IFERROR(IF(AND(ISERROR($E339),ISERROR(INDEX(RestempSAF!E$2:E$251,MATCH(RestempSA!$C338,RestempSAF!$A$2:$A$251,0)))),$E338,INDEX(RestempSAF!E$2:E$251,MATCH(RestempSA!$C338,RestempSAF!$A$2:$A$251,0))),NA())</f>
        <v>#N/A</v>
      </c>
      <c r="J338" s="25" t="e">
        <f>IFERROR(IF(AND(ISERROR($E339),ISERROR(INDEX(RestempSAF!F$2:F$251,MATCH(RestempSA!$C338,RestempSAF!$A$2:$A$251,0)))),$E338,INDEX(RestempSAF!F$2:F$251,MATCH(RestempSA!$C338,RestempSAF!$A$2:$A$251,0))),NA())</f>
        <v>#N/A</v>
      </c>
      <c r="K338" s="25"/>
      <c r="W338" s="28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</row>
    <row r="339" spans="1:38" x14ac:dyDescent="0.25">
      <c r="A339" s="23">
        <f t="shared" si="20"/>
        <v>2</v>
      </c>
      <c r="B339" s="23">
        <f t="shared" si="21"/>
        <v>2020</v>
      </c>
      <c r="C339" s="23">
        <v>338</v>
      </c>
      <c r="D339" s="24">
        <v>43862</v>
      </c>
      <c r="E339" s="25">
        <f>IF(ISBLANK(table!I339),NA(),table!I339)</f>
        <v>12338.9</v>
      </c>
      <c r="F339" s="26" t="e">
        <f>IFERROR(IF(AND(ISERROR($E340),ISERROR(INDEX(RestempSAF!B$2:B$251,MATCH(RestempSA!$C339,RestempSAF!$A$2:$A$251,0)))),$E339,INDEX(RestempSAF!B$2:B$251,MATCH(RestempSA!$C339,RestempSAF!$A$2:$A$251,0))),NA())</f>
        <v>#N/A</v>
      </c>
      <c r="G339" s="25" t="e">
        <f>IFERROR(IF(AND(ISERROR($E340),ISERROR(INDEX(RestempSAF!C$2:C$251,MATCH(RestempSA!$C339,RestempSAF!$A$2:$A$251,0)))),$E339,INDEX(RestempSAF!C$2:C$251,MATCH(RestempSA!$C339,RestempSAF!$A$2:$A$251,0))),NA())</f>
        <v>#N/A</v>
      </c>
      <c r="H339" s="25" t="e">
        <f>IFERROR(IF(AND(ISERROR($E340),ISERROR(INDEX(RestempSAF!D$2:D$251,MATCH(RestempSA!$C339,RestempSAF!$A$2:$A$251,0)))),$E339,INDEX(RestempSAF!D$2:D$251,MATCH(RestempSA!$C339,RestempSAF!$A$2:$A$251,0))),NA())</f>
        <v>#N/A</v>
      </c>
      <c r="I339" s="25" t="e">
        <f>IFERROR(IF(AND(ISERROR($E340),ISERROR(INDEX(RestempSAF!E$2:E$251,MATCH(RestempSA!$C339,RestempSAF!$A$2:$A$251,0)))),$E339,INDEX(RestempSAF!E$2:E$251,MATCH(RestempSA!$C339,RestempSAF!$A$2:$A$251,0))),NA())</f>
        <v>#N/A</v>
      </c>
      <c r="J339" s="25" t="e">
        <f>IFERROR(IF(AND(ISERROR($E340),ISERROR(INDEX(RestempSAF!F$2:F$251,MATCH(RestempSA!$C339,RestempSAF!$A$2:$A$251,0)))),$E339,INDEX(RestempSAF!F$2:F$251,MATCH(RestempSA!$C339,RestempSAF!$A$2:$A$251,0))),NA())</f>
        <v>#N/A</v>
      </c>
      <c r="K339" s="25"/>
      <c r="W339" s="28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</row>
    <row r="340" spans="1:38" x14ac:dyDescent="0.25">
      <c r="A340" s="23">
        <f t="shared" si="20"/>
        <v>3</v>
      </c>
      <c r="B340" s="23">
        <f t="shared" si="21"/>
        <v>2020</v>
      </c>
      <c r="C340" s="23">
        <v>339</v>
      </c>
      <c r="D340" s="24">
        <v>43891</v>
      </c>
      <c r="E340" s="25">
        <f>IF(ISBLANK(table!I340),NA(),table!I340)</f>
        <v>11721</v>
      </c>
      <c r="F340" s="26" t="e">
        <f>IFERROR(IF(AND(ISERROR($E341),ISERROR(INDEX(RestempSAF!B$2:B$251,MATCH(RestempSA!$C340,RestempSAF!$A$2:$A$251,0)))),$E340,INDEX(RestempSAF!B$2:B$251,MATCH(RestempSA!$C340,RestempSAF!$A$2:$A$251,0))),NA())</f>
        <v>#N/A</v>
      </c>
      <c r="G340" s="25" t="e">
        <f>IFERROR(IF(AND(ISERROR($E341),ISERROR(INDEX(RestempSAF!C$2:C$251,MATCH(RestempSA!$C340,RestempSAF!$A$2:$A$251,0)))),$E340,INDEX(RestempSAF!C$2:C$251,MATCH(RestempSA!$C340,RestempSAF!$A$2:$A$251,0))),NA())</f>
        <v>#N/A</v>
      </c>
      <c r="H340" s="25" t="e">
        <f>IFERROR(IF(AND(ISERROR($E341),ISERROR(INDEX(RestempSAF!D$2:D$251,MATCH(RestempSA!$C340,RestempSAF!$A$2:$A$251,0)))),$E340,INDEX(RestempSAF!D$2:D$251,MATCH(RestempSA!$C340,RestempSAF!$A$2:$A$251,0))),NA())</f>
        <v>#N/A</v>
      </c>
      <c r="I340" s="25" t="e">
        <f>IFERROR(IF(AND(ISERROR($E341),ISERROR(INDEX(RestempSAF!E$2:E$251,MATCH(RestempSA!$C340,RestempSAF!$A$2:$A$251,0)))),$E340,INDEX(RestempSAF!E$2:E$251,MATCH(RestempSA!$C340,RestempSAF!$A$2:$A$251,0))),NA())</f>
        <v>#N/A</v>
      </c>
      <c r="J340" s="25" t="e">
        <f>IFERROR(IF(AND(ISERROR($E341),ISERROR(INDEX(RestempSAF!F$2:F$251,MATCH(RestempSA!$C340,RestempSAF!$A$2:$A$251,0)))),$E340,INDEX(RestempSAF!F$2:F$251,MATCH(RestempSA!$C340,RestempSAF!$A$2:$A$251,0))),NA())</f>
        <v>#N/A</v>
      </c>
      <c r="K340" s="25"/>
      <c r="W340" s="28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</row>
    <row r="341" spans="1:38" x14ac:dyDescent="0.25">
      <c r="A341" s="23">
        <f t="shared" si="20"/>
        <v>4</v>
      </c>
      <c r="B341" s="23">
        <f t="shared" si="21"/>
        <v>2020</v>
      </c>
      <c r="C341" s="23">
        <v>340</v>
      </c>
      <c r="D341" s="24">
        <v>43922</v>
      </c>
      <c r="E341" s="25">
        <f>IF(ISBLANK(table!I341),NA(),table!I341)</f>
        <v>6327.2</v>
      </c>
      <c r="F341" s="26" t="e">
        <f>IFERROR(IF(AND(ISERROR($E342),ISERROR(INDEX(RestempSAF!B$2:B$251,MATCH(RestempSA!$C341,RestempSAF!$A$2:$A$251,0)))),$E341,INDEX(RestempSAF!B$2:B$251,MATCH(RestempSA!$C341,RestempSAF!$A$2:$A$251,0))),NA())</f>
        <v>#N/A</v>
      </c>
      <c r="G341" s="25" t="e">
        <f>IFERROR(IF(AND(ISERROR($E342),ISERROR(INDEX(RestempSAF!C$2:C$251,MATCH(RestempSA!$C341,RestempSAF!$A$2:$A$251,0)))),$E341,INDEX(RestempSAF!C$2:C$251,MATCH(RestempSA!$C341,RestempSAF!$A$2:$A$251,0))),NA())</f>
        <v>#N/A</v>
      </c>
      <c r="H341" s="25" t="e">
        <f>IFERROR(IF(AND(ISERROR($E342),ISERROR(INDEX(RestempSAF!D$2:D$251,MATCH(RestempSA!$C341,RestempSAF!$A$2:$A$251,0)))),$E341,INDEX(RestempSAF!D$2:D$251,MATCH(RestempSA!$C341,RestempSAF!$A$2:$A$251,0))),NA())</f>
        <v>#N/A</v>
      </c>
      <c r="I341" s="25" t="e">
        <f>IFERROR(IF(AND(ISERROR($E342),ISERROR(INDEX(RestempSAF!E$2:E$251,MATCH(RestempSA!$C341,RestempSAF!$A$2:$A$251,0)))),$E341,INDEX(RestempSAF!E$2:E$251,MATCH(RestempSA!$C341,RestempSAF!$A$2:$A$251,0))),NA())</f>
        <v>#N/A</v>
      </c>
      <c r="J341" s="25" t="e">
        <f>IFERROR(IF(AND(ISERROR($E342),ISERROR(INDEX(RestempSAF!F$2:F$251,MATCH(RestempSA!$C341,RestempSAF!$A$2:$A$251,0)))),$E341,INDEX(RestempSAF!F$2:F$251,MATCH(RestempSA!$C341,RestempSAF!$A$2:$A$251,0))),NA())</f>
        <v>#N/A</v>
      </c>
      <c r="K341" s="25"/>
      <c r="W341" s="28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</row>
    <row r="342" spans="1:38" x14ac:dyDescent="0.25">
      <c r="A342" s="23">
        <f t="shared" si="20"/>
        <v>5</v>
      </c>
      <c r="B342" s="23">
        <f t="shared" si="21"/>
        <v>2020</v>
      </c>
      <c r="C342" s="23">
        <v>341</v>
      </c>
      <c r="D342" s="24">
        <v>43952</v>
      </c>
      <c r="E342" s="25">
        <f>IF(ISBLANK(table!I342),NA(),table!I342)</f>
        <v>7707.4</v>
      </c>
      <c r="F342" s="26" t="e">
        <f>IFERROR(IF(AND(ISERROR($E343),ISERROR(INDEX(RestempSAF!B$2:B$251,MATCH(RestempSA!$C342,RestempSAF!$A$2:$A$251,0)))),$E342,INDEX(RestempSAF!B$2:B$251,MATCH(RestempSA!$C342,RestempSAF!$A$2:$A$251,0))),NA())</f>
        <v>#N/A</v>
      </c>
      <c r="G342" s="25" t="e">
        <f>IFERROR(IF(AND(ISERROR($E343),ISERROR(INDEX(RestempSAF!C$2:C$251,MATCH(RestempSA!$C342,RestempSAF!$A$2:$A$251,0)))),$E342,INDEX(RestempSAF!C$2:C$251,MATCH(RestempSA!$C342,RestempSAF!$A$2:$A$251,0))),NA())</f>
        <v>#N/A</v>
      </c>
      <c r="H342" s="25" t="e">
        <f>IFERROR(IF(AND(ISERROR($E343),ISERROR(INDEX(RestempSAF!D$2:D$251,MATCH(RestempSA!$C342,RestempSAF!$A$2:$A$251,0)))),$E342,INDEX(RestempSAF!D$2:D$251,MATCH(RestempSA!$C342,RestempSAF!$A$2:$A$251,0))),NA())</f>
        <v>#N/A</v>
      </c>
      <c r="I342" s="25" t="e">
        <f>IFERROR(IF(AND(ISERROR($E343),ISERROR(INDEX(RestempSAF!E$2:E$251,MATCH(RestempSA!$C342,RestempSAF!$A$2:$A$251,0)))),$E342,INDEX(RestempSAF!E$2:E$251,MATCH(RestempSA!$C342,RestempSAF!$A$2:$A$251,0))),NA())</f>
        <v>#N/A</v>
      </c>
      <c r="J342" s="25" t="e">
        <f>IFERROR(IF(AND(ISERROR($E343),ISERROR(INDEX(RestempSAF!F$2:F$251,MATCH(RestempSA!$C342,RestempSAF!$A$2:$A$251,0)))),$E342,INDEX(RestempSAF!F$2:F$251,MATCH(RestempSA!$C342,RestempSAF!$A$2:$A$251,0))),NA())</f>
        <v>#N/A</v>
      </c>
      <c r="K342" s="25"/>
      <c r="W342" s="28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</row>
    <row r="343" spans="1:38" x14ac:dyDescent="0.25">
      <c r="A343" s="23">
        <f t="shared" si="20"/>
        <v>6</v>
      </c>
      <c r="B343" s="23">
        <f t="shared" si="21"/>
        <v>2020</v>
      </c>
      <c r="C343" s="23">
        <v>342</v>
      </c>
      <c r="D343" s="24">
        <v>43983</v>
      </c>
      <c r="E343" s="25">
        <f>IF(ISBLANK(table!I343),NA(),table!I343)</f>
        <v>9106.5</v>
      </c>
      <c r="F343" s="26" t="e">
        <f>IFERROR(IF(AND(ISERROR($E344),ISERROR(INDEX(RestempSAF!B$2:B$251,MATCH(RestempSA!$C343,RestempSAF!$A$2:$A$251,0)))),$E343,INDEX(RestempSAF!B$2:B$251,MATCH(RestempSA!$C343,RestempSAF!$A$2:$A$251,0))),NA())</f>
        <v>#N/A</v>
      </c>
      <c r="G343" s="25" t="e">
        <f>IFERROR(IF(AND(ISERROR($E344),ISERROR(INDEX(RestempSAF!C$2:C$251,MATCH(RestempSA!$C343,RestempSAF!$A$2:$A$251,0)))),$E343,INDEX(RestempSAF!C$2:C$251,MATCH(RestempSA!$C343,RestempSAF!$A$2:$A$251,0))),NA())</f>
        <v>#N/A</v>
      </c>
      <c r="H343" s="25" t="e">
        <f>IFERROR(IF(AND(ISERROR($E344),ISERROR(INDEX(RestempSAF!D$2:D$251,MATCH(RestempSA!$C343,RestempSAF!$A$2:$A$251,0)))),$E343,INDEX(RestempSAF!D$2:D$251,MATCH(RestempSA!$C343,RestempSAF!$A$2:$A$251,0))),NA())</f>
        <v>#N/A</v>
      </c>
      <c r="I343" s="25" t="e">
        <f>IFERROR(IF(AND(ISERROR($E344),ISERROR(INDEX(RestempSAF!E$2:E$251,MATCH(RestempSA!$C343,RestempSAF!$A$2:$A$251,0)))),$E343,INDEX(RestempSAF!E$2:E$251,MATCH(RestempSA!$C343,RestempSAF!$A$2:$A$251,0))),NA())</f>
        <v>#N/A</v>
      </c>
      <c r="J343" s="25" t="e">
        <f>IFERROR(IF(AND(ISERROR($E344),ISERROR(INDEX(RestempSAF!F$2:F$251,MATCH(RestempSA!$C343,RestempSAF!$A$2:$A$251,0)))),$E343,INDEX(RestempSAF!F$2:F$251,MATCH(RestempSA!$C343,RestempSAF!$A$2:$A$251,0))),NA())</f>
        <v>#N/A</v>
      </c>
      <c r="K343" s="25"/>
      <c r="W343" s="28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</row>
    <row r="344" spans="1:38" x14ac:dyDescent="0.25">
      <c r="A344" s="23">
        <f t="shared" si="20"/>
        <v>7</v>
      </c>
      <c r="B344" s="23">
        <f t="shared" si="21"/>
        <v>2020</v>
      </c>
      <c r="C344" s="23">
        <v>343</v>
      </c>
      <c r="D344" s="24">
        <v>44013</v>
      </c>
      <c r="E344" s="25">
        <f>IF(ISBLANK(table!I344),NA(),table!I344)</f>
        <v>9495.7999999999993</v>
      </c>
      <c r="F344" s="26" t="e">
        <f>IFERROR(IF(AND(ISERROR($E345),ISERROR(INDEX(RestempSAF!B$2:B$251,MATCH(RestempSA!$C344,RestempSAF!$A$2:$A$251,0)))),$E344,INDEX(RestempSAF!B$2:B$251,MATCH(RestempSA!$C344,RestempSAF!$A$2:$A$251,0))),NA())</f>
        <v>#N/A</v>
      </c>
      <c r="G344" s="25" t="e">
        <f>IFERROR(IF(AND(ISERROR($E345),ISERROR(INDEX(RestempSAF!C$2:C$251,MATCH(RestempSA!$C344,RestempSAF!$A$2:$A$251,0)))),$E344,INDEX(RestempSAF!C$2:C$251,MATCH(RestempSA!$C344,RestempSAF!$A$2:$A$251,0))),NA())</f>
        <v>#N/A</v>
      </c>
      <c r="H344" s="25" t="e">
        <f>IFERROR(IF(AND(ISERROR($E345),ISERROR(INDEX(RestempSAF!D$2:D$251,MATCH(RestempSA!$C344,RestempSAF!$A$2:$A$251,0)))),$E344,INDEX(RestempSAF!D$2:D$251,MATCH(RestempSA!$C344,RestempSAF!$A$2:$A$251,0))),NA())</f>
        <v>#N/A</v>
      </c>
      <c r="I344" s="25" t="e">
        <f>IFERROR(IF(AND(ISERROR($E345),ISERROR(INDEX(RestempSAF!E$2:E$251,MATCH(RestempSA!$C344,RestempSAF!$A$2:$A$251,0)))),$E344,INDEX(RestempSAF!E$2:E$251,MATCH(RestempSA!$C344,RestempSAF!$A$2:$A$251,0))),NA())</f>
        <v>#N/A</v>
      </c>
      <c r="J344" s="25" t="e">
        <f>IFERROR(IF(AND(ISERROR($E345),ISERROR(INDEX(RestempSAF!F$2:F$251,MATCH(RestempSA!$C344,RestempSAF!$A$2:$A$251,0)))),$E344,INDEX(RestempSAF!F$2:F$251,MATCH(RestempSA!$C344,RestempSAF!$A$2:$A$251,0))),NA())</f>
        <v>#N/A</v>
      </c>
      <c r="K344" s="25"/>
      <c r="W344" s="28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</row>
    <row r="345" spans="1:38" x14ac:dyDescent="0.25">
      <c r="A345" s="23">
        <f t="shared" si="20"/>
        <v>8</v>
      </c>
      <c r="B345" s="23">
        <f t="shared" si="21"/>
        <v>2020</v>
      </c>
      <c r="C345" s="23">
        <v>344</v>
      </c>
      <c r="D345" s="24">
        <v>44044</v>
      </c>
      <c r="E345" s="25">
        <f>IF(ISBLANK(table!I345),NA(),table!I345)</f>
        <v>9730.4</v>
      </c>
      <c r="F345" s="26" t="e">
        <f>IFERROR(IF(AND(ISERROR($E346),ISERROR(INDEX(RestempSAF!B$2:B$251,MATCH(RestempSA!$C345,RestempSAF!$A$2:$A$251,0)))),$E345,INDEX(RestempSAF!B$2:B$251,MATCH(RestempSA!$C345,RestempSAF!$A$2:$A$251,0))),NA())</f>
        <v>#N/A</v>
      </c>
      <c r="G345" s="25" t="e">
        <f>IFERROR(IF(AND(ISERROR($E346),ISERROR(INDEX(RestempSAF!C$2:C$251,MATCH(RestempSA!$C345,RestempSAF!$A$2:$A$251,0)))),$E345,INDEX(RestempSAF!C$2:C$251,MATCH(RestempSA!$C345,RestempSAF!$A$2:$A$251,0))),NA())</f>
        <v>#N/A</v>
      </c>
      <c r="H345" s="25" t="e">
        <f>IFERROR(IF(AND(ISERROR($E346),ISERROR(INDEX(RestempSAF!D$2:D$251,MATCH(RestempSA!$C345,RestempSAF!$A$2:$A$251,0)))),$E345,INDEX(RestempSAF!D$2:D$251,MATCH(RestempSA!$C345,RestempSAF!$A$2:$A$251,0))),NA())</f>
        <v>#N/A</v>
      </c>
      <c r="I345" s="25" t="e">
        <f>IFERROR(IF(AND(ISERROR($E346),ISERROR(INDEX(RestempSAF!E$2:E$251,MATCH(RestempSA!$C345,RestempSAF!$A$2:$A$251,0)))),$E345,INDEX(RestempSAF!E$2:E$251,MATCH(RestempSA!$C345,RestempSAF!$A$2:$A$251,0))),NA())</f>
        <v>#N/A</v>
      </c>
      <c r="J345" s="25" t="e">
        <f>IFERROR(IF(AND(ISERROR($E346),ISERROR(INDEX(RestempSAF!F$2:F$251,MATCH(RestempSA!$C345,RestempSAF!$A$2:$A$251,0)))),$E345,INDEX(RestempSAF!F$2:F$251,MATCH(RestempSA!$C345,RestempSAF!$A$2:$A$251,0))),NA())</f>
        <v>#N/A</v>
      </c>
      <c r="K345" s="25"/>
      <c r="W345" s="28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</row>
    <row r="346" spans="1:38" x14ac:dyDescent="0.25">
      <c r="A346" s="23">
        <f t="shared" si="20"/>
        <v>9</v>
      </c>
      <c r="B346" s="23">
        <f t="shared" si="21"/>
        <v>2020</v>
      </c>
      <c r="C346" s="23">
        <v>345</v>
      </c>
      <c r="D346" s="24">
        <v>44075</v>
      </c>
      <c r="E346" s="25">
        <f>IF(ISBLANK(table!I346),NA(),table!I346)</f>
        <v>9980.7999999999993</v>
      </c>
      <c r="F346" s="26" t="e">
        <f>IFERROR(IF(AND(ISERROR($E347),ISERROR(INDEX(RestempSAF!B$2:B$251,MATCH(RestempSA!$C346,RestempSAF!$A$2:$A$251,0)))),$E346,INDEX(RestempSAF!B$2:B$251,MATCH(RestempSA!$C346,RestempSAF!$A$2:$A$251,0))),NA())</f>
        <v>#N/A</v>
      </c>
      <c r="G346" s="25" t="e">
        <f>IFERROR(IF(AND(ISERROR($E347),ISERROR(INDEX(RestempSAF!C$2:C$251,MATCH(RestempSA!$C346,RestempSAF!$A$2:$A$251,0)))),$E346,INDEX(RestempSAF!C$2:C$251,MATCH(RestempSA!$C346,RestempSAF!$A$2:$A$251,0))),NA())</f>
        <v>#N/A</v>
      </c>
      <c r="H346" s="25" t="e">
        <f>IFERROR(IF(AND(ISERROR($E347),ISERROR(INDEX(RestempSAF!D$2:D$251,MATCH(RestempSA!$C346,RestempSAF!$A$2:$A$251,0)))),$E346,INDEX(RestempSAF!D$2:D$251,MATCH(RestempSA!$C346,RestempSAF!$A$2:$A$251,0))),NA())</f>
        <v>#N/A</v>
      </c>
      <c r="I346" s="25" t="e">
        <f>IFERROR(IF(AND(ISERROR($E347),ISERROR(INDEX(RestempSAF!E$2:E$251,MATCH(RestempSA!$C346,RestempSAF!$A$2:$A$251,0)))),$E346,INDEX(RestempSAF!E$2:E$251,MATCH(RestempSA!$C346,RestempSAF!$A$2:$A$251,0))),NA())</f>
        <v>#N/A</v>
      </c>
      <c r="J346" s="25" t="e">
        <f>IFERROR(IF(AND(ISERROR($E347),ISERROR(INDEX(RestempSAF!F$2:F$251,MATCH(RestempSA!$C346,RestempSAF!$A$2:$A$251,0)))),$E346,INDEX(RestempSAF!F$2:F$251,MATCH(RestempSA!$C346,RestempSAF!$A$2:$A$251,0))),NA())</f>
        <v>#N/A</v>
      </c>
      <c r="K346" s="25"/>
      <c r="W346" s="28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</row>
    <row r="347" spans="1:38" x14ac:dyDescent="0.25">
      <c r="A347" s="23">
        <f t="shared" si="20"/>
        <v>10</v>
      </c>
      <c r="B347" s="23">
        <f t="shared" si="21"/>
        <v>2020</v>
      </c>
      <c r="C347" s="23">
        <v>346</v>
      </c>
      <c r="D347" s="24">
        <v>44105</v>
      </c>
      <c r="E347" s="25">
        <f>IF(ISBLANK(table!I347),NA(),table!I347)</f>
        <v>10159.1</v>
      </c>
      <c r="F347" s="26" t="e">
        <f>IFERROR(IF(AND(ISERROR($E348),ISERROR(INDEX(RestempSAF!B$2:B$251,MATCH(RestempSA!$C347,RestempSAF!$A$2:$A$251,0)))),$E347,INDEX(RestempSAF!B$2:B$251,MATCH(RestempSA!$C347,RestempSAF!$A$2:$A$251,0))),NA())</f>
        <v>#N/A</v>
      </c>
      <c r="G347" s="25" t="e">
        <f>IFERROR(IF(AND(ISERROR($E348),ISERROR(INDEX(RestempSAF!C$2:C$251,MATCH(RestempSA!$C347,RestempSAF!$A$2:$A$251,0)))),$E347,INDEX(RestempSAF!C$2:C$251,MATCH(RestempSA!$C347,RestempSAF!$A$2:$A$251,0))),NA())</f>
        <v>#N/A</v>
      </c>
      <c r="H347" s="25" t="e">
        <f>IFERROR(IF(AND(ISERROR($E348),ISERROR(INDEX(RestempSAF!D$2:D$251,MATCH(RestempSA!$C347,RestempSAF!$A$2:$A$251,0)))),$E347,INDEX(RestempSAF!D$2:D$251,MATCH(RestempSA!$C347,RestempSAF!$A$2:$A$251,0))),NA())</f>
        <v>#N/A</v>
      </c>
      <c r="I347" s="25" t="e">
        <f>IFERROR(IF(AND(ISERROR($E348),ISERROR(INDEX(RestempSAF!E$2:E$251,MATCH(RestempSA!$C347,RestempSAF!$A$2:$A$251,0)))),$E347,INDEX(RestempSAF!E$2:E$251,MATCH(RestempSA!$C347,RestempSAF!$A$2:$A$251,0))),NA())</f>
        <v>#N/A</v>
      </c>
      <c r="J347" s="25" t="e">
        <f>IFERROR(IF(AND(ISERROR($E348),ISERROR(INDEX(RestempSAF!F$2:F$251,MATCH(RestempSA!$C347,RestempSAF!$A$2:$A$251,0)))),$E347,INDEX(RestempSAF!F$2:F$251,MATCH(RestempSA!$C347,RestempSAF!$A$2:$A$251,0))),NA())</f>
        <v>#N/A</v>
      </c>
      <c r="K347" s="25"/>
      <c r="W347" s="28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</row>
    <row r="348" spans="1:38" x14ac:dyDescent="0.25">
      <c r="A348" s="23">
        <f t="shared" si="20"/>
        <v>11</v>
      </c>
      <c r="B348" s="23">
        <f t="shared" si="21"/>
        <v>2020</v>
      </c>
      <c r="C348" s="23">
        <v>347</v>
      </c>
      <c r="D348" s="24">
        <v>44136</v>
      </c>
      <c r="E348" s="25">
        <f>IF(ISBLANK(table!I348),NA(),table!I348)</f>
        <v>10115.5</v>
      </c>
      <c r="F348" s="26" t="e">
        <f>IFERROR(IF(AND(ISERROR($E349),ISERROR(INDEX(RestempSAF!B$2:B$251,MATCH(RestempSA!$C348,RestempSAF!$A$2:$A$251,0)))),$E348,INDEX(RestempSAF!B$2:B$251,MATCH(RestempSA!$C348,RestempSAF!$A$2:$A$251,0))),NA())</f>
        <v>#N/A</v>
      </c>
      <c r="G348" s="25" t="e">
        <f>IFERROR(IF(AND(ISERROR($E349),ISERROR(INDEX(RestempSAF!C$2:C$251,MATCH(RestempSA!$C348,RestempSAF!$A$2:$A$251,0)))),$E348,INDEX(RestempSAF!C$2:C$251,MATCH(RestempSA!$C348,RestempSAF!$A$2:$A$251,0))),NA())</f>
        <v>#N/A</v>
      </c>
      <c r="H348" s="25" t="e">
        <f>IFERROR(IF(AND(ISERROR($E349),ISERROR(INDEX(RestempSAF!D$2:D$251,MATCH(RestempSA!$C348,RestempSAF!$A$2:$A$251,0)))),$E348,INDEX(RestempSAF!D$2:D$251,MATCH(RestempSA!$C348,RestempSAF!$A$2:$A$251,0))),NA())</f>
        <v>#N/A</v>
      </c>
      <c r="I348" s="25" t="e">
        <f>IFERROR(IF(AND(ISERROR($E349),ISERROR(INDEX(RestempSAF!E$2:E$251,MATCH(RestempSA!$C348,RestempSAF!$A$2:$A$251,0)))),$E348,INDEX(RestempSAF!E$2:E$251,MATCH(RestempSA!$C348,RestempSAF!$A$2:$A$251,0))),NA())</f>
        <v>#N/A</v>
      </c>
      <c r="J348" s="25" t="e">
        <f>IFERROR(IF(AND(ISERROR($E349),ISERROR(INDEX(RestempSAF!F$2:F$251,MATCH(RestempSA!$C348,RestempSAF!$A$2:$A$251,0)))),$E348,INDEX(RestempSAF!F$2:F$251,MATCH(RestempSA!$C348,RestempSAF!$A$2:$A$251,0))),NA())</f>
        <v>#N/A</v>
      </c>
      <c r="K348" s="25"/>
      <c r="W348" s="28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</row>
    <row r="349" spans="1:38" x14ac:dyDescent="0.25">
      <c r="A349" s="23">
        <f t="shared" si="20"/>
        <v>12</v>
      </c>
      <c r="B349" s="23">
        <f t="shared" si="21"/>
        <v>2020</v>
      </c>
      <c r="C349" s="23">
        <v>348</v>
      </c>
      <c r="D349" s="24">
        <v>44166</v>
      </c>
      <c r="E349" s="25">
        <f>IF(ISBLANK(table!I349),NA(),table!I349)</f>
        <v>9731.7000000000007</v>
      </c>
      <c r="F349" s="26" t="e">
        <f>IFERROR(IF(AND(ISERROR($E350),ISERROR(INDEX(RestempSAF!B$2:B$251,MATCH(RestempSA!$C349,RestempSAF!$A$2:$A$251,0)))),$E349,INDEX(RestempSAF!B$2:B$251,MATCH(RestempSA!$C349,RestempSAF!$A$2:$A$251,0))),NA())</f>
        <v>#N/A</v>
      </c>
      <c r="G349" s="25" t="e">
        <f>IFERROR(IF(AND(ISERROR($E350),ISERROR(INDEX(RestempSAF!C$2:C$251,MATCH(RestempSA!$C349,RestempSAF!$A$2:$A$251,0)))),$E349,INDEX(RestempSAF!C$2:C$251,MATCH(RestempSA!$C349,RestempSAF!$A$2:$A$251,0))),NA())</f>
        <v>#N/A</v>
      </c>
      <c r="H349" s="25" t="e">
        <f>IFERROR(IF(AND(ISERROR($E350),ISERROR(INDEX(RestempSAF!D$2:D$251,MATCH(RestempSA!$C349,RestempSAF!$A$2:$A$251,0)))),$E349,INDEX(RestempSAF!D$2:D$251,MATCH(RestempSA!$C349,RestempSAF!$A$2:$A$251,0))),NA())</f>
        <v>#N/A</v>
      </c>
      <c r="I349" s="25" t="e">
        <f>IFERROR(IF(AND(ISERROR($E350),ISERROR(INDEX(RestempSAF!E$2:E$251,MATCH(RestempSA!$C349,RestempSAF!$A$2:$A$251,0)))),$E349,INDEX(RestempSAF!E$2:E$251,MATCH(RestempSA!$C349,RestempSAF!$A$2:$A$251,0))),NA())</f>
        <v>#N/A</v>
      </c>
      <c r="J349" s="25" t="e">
        <f>IFERROR(IF(AND(ISERROR($E350),ISERROR(INDEX(RestempSAF!F$2:F$251,MATCH(RestempSA!$C349,RestempSAF!$A$2:$A$251,0)))),$E349,INDEX(RestempSAF!F$2:F$251,MATCH(RestempSA!$C349,RestempSAF!$A$2:$A$251,0))),NA())</f>
        <v>#N/A</v>
      </c>
      <c r="K349" s="25" t="e">
        <f>IFERROR(IF(AND(ISERROR($E350),ISERROR(INDEX(RestempSAF!G$2:G$15,MATCH(RestempSA!$C349,RestempSAF!$A$2:$A$15,0)))),$E349,INDEX(RestempSAF!G$2:G$15,MATCH(RestempSA!$C349,RestempSAF!$A$2:$A$15,0))),NA())</f>
        <v>#N/A</v>
      </c>
      <c r="W349" s="28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</row>
    <row r="350" spans="1:38" x14ac:dyDescent="0.25">
      <c r="A350" s="23">
        <f t="shared" si="20"/>
        <v>1</v>
      </c>
      <c r="B350" s="23">
        <f t="shared" si="21"/>
        <v>2021</v>
      </c>
      <c r="C350" s="23">
        <v>349</v>
      </c>
      <c r="D350" s="24">
        <v>44197</v>
      </c>
      <c r="E350" s="25">
        <f>IF(ISBLANK(table!I350),NA(),table!I350)</f>
        <v>9791.1</v>
      </c>
      <c r="F350" s="26" t="e">
        <f>IFERROR(IF(AND(ISERROR($E351),ISERROR(INDEX(RestempSAF!B$2:B$251,MATCH(RestempSA!$C350,RestempSAF!$A$2:$A$251,0)))),$E350,INDEX(RestempSAF!B$2:B$251,MATCH(RestempSA!$C350,RestempSAF!$A$2:$A$251,0))),NA())</f>
        <v>#N/A</v>
      </c>
      <c r="G350" s="25" t="e">
        <f>IFERROR(IF(AND(ISERROR($E351),ISERROR(INDEX(RestempSAF!C$2:C$251,MATCH(RestempSA!$C350,RestempSAF!$A$2:$A$251,0)))),$E350,INDEX(RestempSAF!C$2:C$251,MATCH(RestempSA!$C350,RestempSAF!$A$2:$A$251,0))),NA())</f>
        <v>#N/A</v>
      </c>
      <c r="H350" s="25" t="e">
        <f>IFERROR(IF(AND(ISERROR($E351),ISERROR(INDEX(RestempSAF!D$2:D$251,MATCH(RestempSA!$C350,RestempSAF!$A$2:$A$251,0)))),$E350,INDEX(RestempSAF!D$2:D$251,MATCH(RestempSA!$C350,RestempSAF!$A$2:$A$251,0))),NA())</f>
        <v>#N/A</v>
      </c>
      <c r="I350" s="25" t="e">
        <f>IFERROR(IF(AND(ISERROR($E351),ISERROR(INDEX(RestempSAF!E$2:E$251,MATCH(RestempSA!$C350,RestempSAF!$A$2:$A$251,0)))),$E350,INDEX(RestempSAF!E$2:E$251,MATCH(RestempSA!$C350,RestempSAF!$A$2:$A$251,0))),NA())</f>
        <v>#N/A</v>
      </c>
      <c r="J350" s="25" t="e">
        <f>IFERROR(IF(AND(ISERROR($E351),ISERROR(INDEX(RestempSAF!F$2:F$251,MATCH(RestempSA!$C350,RestempSAF!$A$2:$A$251,0)))),$E350,INDEX(RestempSAF!F$2:F$251,MATCH(RestempSA!$C350,RestempSAF!$A$2:$A$251,0))),NA())</f>
        <v>#N/A</v>
      </c>
      <c r="K350" s="25" t="e">
        <f>G350</f>
        <v>#N/A</v>
      </c>
      <c r="W350" s="28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</row>
    <row r="351" spans="1:38" x14ac:dyDescent="0.25">
      <c r="A351" s="23">
        <f t="shared" si="20"/>
        <v>2</v>
      </c>
      <c r="B351" s="23">
        <f t="shared" si="21"/>
        <v>2021</v>
      </c>
      <c r="C351" s="23">
        <v>350</v>
      </c>
      <c r="D351" s="24">
        <v>44228</v>
      </c>
      <c r="E351" s="25">
        <f>IF(ISBLANK(table!I351),NA(),table!I351)</f>
        <v>10097.6</v>
      </c>
      <c r="F351" s="26" t="e">
        <f>IFERROR(IF(AND(ISERROR($E352),ISERROR(INDEX(RestempSAF!B$2:B$251,MATCH(RestempSA!$C351,RestempSAF!$A$2:$A$251,0)))),$E351,INDEX(RestempSAF!B$2:B$251,MATCH(RestempSA!$C351,RestempSAF!$A$2:$A$251,0))),NA())</f>
        <v>#N/A</v>
      </c>
      <c r="G351" s="25" t="e">
        <f>IFERROR(IF(AND(ISERROR($E352),ISERROR(INDEX(RestempSAF!C$2:C$251,MATCH(RestempSA!$C351,RestempSAF!$A$2:$A$251,0)))),$E351,INDEX(RestempSAF!C$2:C$251,MATCH(RestempSA!$C351,RestempSAF!$A$2:$A$251,0))),NA())</f>
        <v>#N/A</v>
      </c>
      <c r="H351" s="25" t="e">
        <f>IFERROR(IF(AND(ISERROR($E352),ISERROR(INDEX(RestempSAF!D$2:D$251,MATCH(RestempSA!$C351,RestempSAF!$A$2:$A$251,0)))),$E351,INDEX(RestempSAF!D$2:D$251,MATCH(RestempSA!$C351,RestempSAF!$A$2:$A$251,0))),NA())</f>
        <v>#N/A</v>
      </c>
      <c r="I351" s="25" t="e">
        <f>IFERROR(IF(AND(ISERROR($E352),ISERROR(INDEX(RestempSAF!E$2:E$251,MATCH(RestempSA!$C351,RestempSAF!$A$2:$A$251,0)))),$E351,INDEX(RestempSAF!E$2:E$251,MATCH(RestempSA!$C351,RestempSAF!$A$2:$A$251,0))),NA())</f>
        <v>#N/A</v>
      </c>
      <c r="J351" s="25" t="e">
        <f>IFERROR(IF(AND(ISERROR($E352),ISERROR(INDEX(RestempSAF!F$2:F$251,MATCH(RestempSA!$C351,RestempSAF!$A$2:$A$251,0)))),$E351,INDEX(RestempSAF!F$2:F$251,MATCH(RestempSA!$C351,RestempSAF!$A$2:$A$251,0))),NA())</f>
        <v>#N/A</v>
      </c>
      <c r="K351" s="25" t="e">
        <f>G351</f>
        <v>#N/A</v>
      </c>
      <c r="W351" s="28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</row>
    <row r="352" spans="1:38" x14ac:dyDescent="0.25">
      <c r="A352" s="23">
        <f t="shared" si="20"/>
        <v>3</v>
      </c>
      <c r="B352" s="23">
        <f t="shared" si="21"/>
        <v>2021</v>
      </c>
      <c r="C352" s="23">
        <v>351</v>
      </c>
      <c r="D352" s="24">
        <v>44256</v>
      </c>
      <c r="E352" s="25">
        <f>IF(ISBLANK(table!I352),NA(),table!I352)</f>
        <v>10176</v>
      </c>
      <c r="F352" s="26" t="e">
        <f>IFERROR(IF(AND(ISERROR($E353),ISERROR(INDEX(RestempSAF!B$2:B$251,MATCH(RestempSA!$C352,RestempSAF!$A$2:$A$251,0)))),$E352,INDEX(RestempSAF!B$2:B$251,MATCH(RestempSA!$C352,RestempSAF!$A$2:$A$251,0))),NA())</f>
        <v>#N/A</v>
      </c>
      <c r="G352" s="25" t="e">
        <f>IFERROR(IF(AND(ISERROR($E353),ISERROR(INDEX(RestempSAF!C$2:C$251,MATCH(RestempSA!$C352,RestempSAF!$A$2:$A$251,0)))),$E352,INDEX(RestempSAF!C$2:C$251,MATCH(RestempSA!$C352,RestempSAF!$A$2:$A$251,0))),NA())</f>
        <v>#N/A</v>
      </c>
      <c r="H352" s="25" t="e">
        <f>IFERROR(IF(AND(ISERROR($E353),ISERROR(INDEX(RestempSAF!D$2:D$251,MATCH(RestempSA!$C352,RestempSAF!$A$2:$A$251,0)))),$E352,INDEX(RestempSAF!D$2:D$251,MATCH(RestempSA!$C352,RestempSAF!$A$2:$A$251,0))),NA())</f>
        <v>#N/A</v>
      </c>
      <c r="I352" s="25" t="e">
        <f>IFERROR(IF(AND(ISERROR($E353),ISERROR(INDEX(RestempSAF!E$2:E$251,MATCH(RestempSA!$C352,RestempSAF!$A$2:$A$251,0)))),$E352,INDEX(RestempSAF!E$2:E$251,MATCH(RestempSA!$C352,RestempSAF!$A$2:$A$251,0))),NA())</f>
        <v>#N/A</v>
      </c>
      <c r="J352" s="25" t="e">
        <f>IFERROR(IF(AND(ISERROR($E353),ISERROR(INDEX(RestempSAF!F$2:F$251,MATCH(RestempSA!$C352,RestempSAF!$A$2:$A$251,0)))),$E352,INDEX(RestempSAF!F$2:F$251,MATCH(RestempSA!$C352,RestempSAF!$A$2:$A$251,0))),NA())</f>
        <v>#N/A</v>
      </c>
      <c r="K352" s="25" t="e">
        <f>AVERAGE(F352)</f>
        <v>#N/A</v>
      </c>
      <c r="W352" s="28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</row>
    <row r="353" spans="1:38" x14ac:dyDescent="0.25">
      <c r="A353" s="23">
        <f t="shared" si="20"/>
        <v>4</v>
      </c>
      <c r="B353" s="23">
        <f t="shared" si="21"/>
        <v>2021</v>
      </c>
      <c r="C353" s="23">
        <v>352</v>
      </c>
      <c r="D353" s="24">
        <v>44287</v>
      </c>
      <c r="E353" s="25">
        <f>IF(ISBLANK(table!I353),NA(),table!I353)</f>
        <v>10317.299999999999</v>
      </c>
      <c r="F353" s="26" t="e">
        <f>IFERROR(IF(AND(ISERROR($E354),ISERROR(INDEX(RestempSAF!B$2:B$251,MATCH(RestempSA!$C353,RestempSAF!$A$2:$A$251,0)))),$E353,INDEX(RestempSAF!B$2:B$251,MATCH(RestempSA!$C353,RestempSAF!$A$2:$A$251,0))),NA())</f>
        <v>#N/A</v>
      </c>
      <c r="G353" s="25" t="e">
        <f>IFERROR(IF(AND(ISERROR($E354),ISERROR(INDEX(RestempSAF!C$2:C$251,MATCH(RestempSA!$C353,RestempSAF!$A$2:$A$251,0)))),$E353,INDEX(RestempSAF!C$2:C$251,MATCH(RestempSA!$C353,RestempSAF!$A$2:$A$251,0))),NA())</f>
        <v>#N/A</v>
      </c>
      <c r="H353" s="25" t="e">
        <f>IFERROR(IF(AND(ISERROR($E354),ISERROR(INDEX(RestempSAF!D$2:D$251,MATCH(RestempSA!$C353,RestempSAF!$A$2:$A$251,0)))),$E353,INDEX(RestempSAF!D$2:D$251,MATCH(RestempSA!$C353,RestempSAF!$A$2:$A$251,0))),NA())</f>
        <v>#N/A</v>
      </c>
      <c r="I353" s="25" t="e">
        <f>IFERROR(IF(AND(ISERROR($E354),ISERROR(INDEX(RestempSAF!E$2:E$251,MATCH(RestempSA!$C353,RestempSAF!$A$2:$A$251,0)))),$E353,INDEX(RestempSAF!E$2:E$251,MATCH(RestempSA!$C353,RestempSAF!$A$2:$A$251,0))),NA())</f>
        <v>#N/A</v>
      </c>
      <c r="J353" s="25" t="e">
        <f>IFERROR(IF(AND(ISERROR($E354),ISERROR(INDEX(RestempSAF!F$2:F$251,MATCH(RestempSA!$C353,RestempSAF!$A$2:$A$251,0)))),$E353,INDEX(RestempSAF!F$2:F$251,MATCH(RestempSA!$C353,RestempSAF!$A$2:$A$251,0))),NA())</f>
        <v>#N/A</v>
      </c>
      <c r="K353" s="25" t="e">
        <f>AVERAGE(H353,F353)</f>
        <v>#N/A</v>
      </c>
      <c r="W353" s="28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</row>
    <row r="354" spans="1:38" x14ac:dyDescent="0.25">
      <c r="A354" s="23">
        <f t="shared" si="20"/>
        <v>5</v>
      </c>
      <c r="B354" s="23">
        <f t="shared" si="21"/>
        <v>2021</v>
      </c>
      <c r="C354" s="23">
        <v>353</v>
      </c>
      <c r="D354" s="24">
        <v>44317</v>
      </c>
      <c r="E354" s="25">
        <f>IF(ISBLANK(table!I354),NA(),table!I354)</f>
        <v>10473.5</v>
      </c>
      <c r="F354" s="26" t="e">
        <f>IFERROR(IF(AND(ISERROR($E355),ISERROR(INDEX(RestempSAF!B$2:B$251,MATCH(RestempSA!$C354,RestempSAF!$A$2:$A$251,0)))),$E354,INDEX(RestempSAF!B$2:B$251,MATCH(RestempSA!$C354,RestempSAF!$A$2:$A$251,0))),NA())</f>
        <v>#N/A</v>
      </c>
      <c r="G354" s="25" t="e">
        <f>IFERROR(IF(AND(ISERROR($E355),ISERROR(INDEX(RestempSAF!C$2:C$251,MATCH(RestempSA!$C354,RestempSAF!$A$2:$A$251,0)))),$E354,INDEX(RestempSAF!C$2:C$251,MATCH(RestempSA!$C354,RestempSAF!$A$2:$A$251,0))),NA())</f>
        <v>#N/A</v>
      </c>
      <c r="H354" s="25" t="e">
        <f>IFERROR(IF(AND(ISERROR($E355),ISERROR(INDEX(RestempSAF!D$2:D$251,MATCH(RestempSA!$C354,RestempSAF!$A$2:$A$251,0)))),$E354,INDEX(RestempSAF!D$2:D$251,MATCH(RestempSA!$C354,RestempSAF!$A$2:$A$251,0))),NA())</f>
        <v>#N/A</v>
      </c>
      <c r="I354" s="25" t="e">
        <f>IFERROR(IF(AND(ISERROR($E355),ISERROR(INDEX(RestempSAF!E$2:E$251,MATCH(RestempSA!$C354,RestempSAF!$A$2:$A$251,0)))),$E354,INDEX(RestempSAF!E$2:E$251,MATCH(RestempSA!$C354,RestempSAF!$A$2:$A$251,0))),NA())</f>
        <v>#N/A</v>
      </c>
      <c r="J354" s="25" t="e">
        <f>IFERROR(IF(AND(ISERROR($E355),ISERROR(INDEX(RestempSAF!F$2:F$251,MATCH(RestempSA!$C354,RestempSAF!$A$2:$A$251,0)))),$E354,INDEX(RestempSAF!F$2:F$251,MATCH(RestempSA!$C354,RestempSAF!$A$2:$A$251,0))),NA())</f>
        <v>#N/A</v>
      </c>
      <c r="K354" s="25" t="e">
        <f>AVERAGE(J354,F354)</f>
        <v>#N/A</v>
      </c>
      <c r="W354" s="28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</row>
    <row r="355" spans="1:38" x14ac:dyDescent="0.25">
      <c r="A355" s="23">
        <f t="shared" si="20"/>
        <v>6</v>
      </c>
      <c r="B355" s="23">
        <f t="shared" si="21"/>
        <v>2021</v>
      </c>
      <c r="C355" s="23">
        <v>354</v>
      </c>
      <c r="D355" s="24">
        <v>44348</v>
      </c>
      <c r="E355" s="25">
        <f>IF(ISBLANK(table!I355),NA(),table!I355)</f>
        <v>10656.1</v>
      </c>
      <c r="F355" s="26" t="e">
        <f>IFERROR(IF(AND(ISERROR($E356),ISERROR(INDEX(RestempSAF!B$2:B$251,MATCH(RestempSA!$C355,RestempSAF!$A$2:$A$251,0)))),$E355,INDEX(RestempSAF!B$2:B$251,MATCH(RestempSA!$C355,RestempSAF!$A$2:$A$251,0))),NA())</f>
        <v>#N/A</v>
      </c>
      <c r="G355" s="25" t="e">
        <f>IFERROR(IF(AND(ISERROR($E356),ISERROR(INDEX(RestempSAF!C$2:C$251,MATCH(RestempSA!$C355,RestempSAF!$A$2:$A$251,0)))),$E355,INDEX(RestempSAF!C$2:C$251,MATCH(RestempSA!$C355,RestempSAF!$A$2:$A$251,0))),NA())</f>
        <v>#N/A</v>
      </c>
      <c r="H355" s="25" t="e">
        <f>IFERROR(IF(AND(ISERROR($E356),ISERROR(INDEX(RestempSAF!D$2:D$251,MATCH(RestempSA!$C355,RestempSAF!$A$2:$A$251,0)))),$E355,INDEX(RestempSAF!D$2:D$251,MATCH(RestempSA!$C355,RestempSAF!$A$2:$A$251,0))),NA())</f>
        <v>#N/A</v>
      </c>
      <c r="I355" s="25" t="e">
        <f>IFERROR(IF(AND(ISERROR($E356),ISERROR(INDEX(RestempSAF!E$2:E$251,MATCH(RestempSA!$C355,RestempSAF!$A$2:$A$251,0)))),$E355,INDEX(RestempSAF!E$2:E$251,MATCH(RestempSA!$C355,RestempSAF!$A$2:$A$251,0))),NA())</f>
        <v>#N/A</v>
      </c>
      <c r="J355" s="25" t="e">
        <f>IFERROR(IF(AND(ISERROR($E356),ISERROR(INDEX(RestempSAF!F$2:F$251,MATCH(RestempSA!$C355,RestempSAF!$A$2:$A$251,0)))),$E355,INDEX(RestempSAF!F$2:F$251,MATCH(RestempSA!$C355,RestempSAF!$A$2:$A$251,0))),NA())</f>
        <v>#N/A</v>
      </c>
      <c r="K355" s="25" t="e">
        <f>AVERAGE(J355,F355)</f>
        <v>#N/A</v>
      </c>
      <c r="W355" s="28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</row>
    <row r="356" spans="1:38" x14ac:dyDescent="0.25">
      <c r="A356" s="23">
        <f t="shared" si="20"/>
        <v>7</v>
      </c>
      <c r="B356" s="23">
        <f t="shared" si="21"/>
        <v>2021</v>
      </c>
      <c r="C356" s="23">
        <v>355</v>
      </c>
      <c r="D356" s="24">
        <v>44378</v>
      </c>
      <c r="E356" s="25">
        <f>IF(ISBLANK(table!I356),NA(),table!I356)</f>
        <v>10807.7</v>
      </c>
      <c r="F356" s="26" t="e">
        <f>IFERROR(IF(AND(ISERROR($E357),ISERROR(INDEX(RestempSAF!B$2:B$251,MATCH(RestempSA!$C356,RestempSAF!$A$2:$A$251,0)))),$E356,INDEX(RestempSAF!B$2:B$251,MATCH(RestempSA!$C356,RestempSAF!$A$2:$A$251,0))),NA())</f>
        <v>#N/A</v>
      </c>
      <c r="G356" s="25" t="e">
        <f>IFERROR(IF(AND(ISERROR($E357),ISERROR(INDEX(RestempSAF!C$2:C$251,MATCH(RestempSA!$C356,RestempSAF!$A$2:$A$251,0)))),$E356,INDEX(RestempSAF!C$2:C$251,MATCH(RestempSA!$C356,RestempSAF!$A$2:$A$251,0))),NA())</f>
        <v>#N/A</v>
      </c>
      <c r="H356" s="25" t="e">
        <f>IFERROR(IF(AND(ISERROR($E357),ISERROR(INDEX(RestempSAF!D$2:D$251,MATCH(RestempSA!$C356,RestempSAF!$A$2:$A$251,0)))),$E356,INDEX(RestempSAF!D$2:D$251,MATCH(RestempSA!$C356,RestempSAF!$A$2:$A$251,0))),NA())</f>
        <v>#N/A</v>
      </c>
      <c r="I356" s="25" t="e">
        <f>IFERROR(IF(AND(ISERROR($E357),ISERROR(INDEX(RestempSAF!E$2:E$251,MATCH(RestempSA!$C356,RestempSAF!$A$2:$A$251,0)))),$E356,INDEX(RestempSAF!E$2:E$251,MATCH(RestempSA!$C356,RestempSAF!$A$2:$A$251,0))),NA())</f>
        <v>#N/A</v>
      </c>
      <c r="J356" s="25" t="e">
        <f>IFERROR(IF(AND(ISERROR($E357),ISERROR(INDEX(RestempSAF!F$2:F$251,MATCH(RestempSA!$C356,RestempSAF!$A$2:$A$251,0)))),$E356,INDEX(RestempSAF!F$2:F$251,MATCH(RestempSA!$C356,RestempSAF!$A$2:$A$251,0))),NA())</f>
        <v>#N/A</v>
      </c>
      <c r="K356" s="25" t="e">
        <f>AVERAGE(J356,H356)</f>
        <v>#N/A</v>
      </c>
      <c r="W356" s="28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</row>
    <row r="357" spans="1:38" x14ac:dyDescent="0.25">
      <c r="A357" s="23">
        <f t="shared" si="20"/>
        <v>8</v>
      </c>
      <c r="B357" s="23">
        <f t="shared" si="21"/>
        <v>2021</v>
      </c>
      <c r="C357" s="23">
        <v>356</v>
      </c>
      <c r="D357" s="24">
        <v>44409</v>
      </c>
      <c r="E357" s="25">
        <f>IF(ISBLANK(table!I357),NA(),table!I357)</f>
        <v>10945.2</v>
      </c>
      <c r="F357" s="26" t="e">
        <f>IFERROR(IF(AND(ISERROR($E358),ISERROR(INDEX(RestempSAF!B$2:B$251,MATCH(RestempSA!$C357,RestempSAF!$A$2:$A$251,0)))),$E357,INDEX(RestempSAF!B$2:B$251,MATCH(RestempSA!$C357,RestempSAF!$A$2:$A$251,0))),NA())</f>
        <v>#N/A</v>
      </c>
      <c r="G357" s="25" t="e">
        <f>IFERROR(IF(AND(ISERROR($E358),ISERROR(INDEX(RestempSAF!C$2:C$251,MATCH(RestempSA!$C357,RestempSAF!$A$2:$A$251,0)))),$E357,INDEX(RestempSAF!C$2:C$251,MATCH(RestempSA!$C357,RestempSAF!$A$2:$A$251,0))),NA())</f>
        <v>#N/A</v>
      </c>
      <c r="H357" s="25" t="e">
        <f>IFERROR(IF(AND(ISERROR($E358),ISERROR(INDEX(RestempSAF!D$2:D$251,MATCH(RestempSA!$C357,RestempSAF!$A$2:$A$251,0)))),$E357,INDEX(RestempSAF!D$2:D$251,MATCH(RestempSA!$C357,RestempSAF!$A$2:$A$251,0))),NA())</f>
        <v>#N/A</v>
      </c>
      <c r="I357" s="25" t="e">
        <f>IFERROR(IF(AND(ISERROR($E358),ISERROR(INDEX(RestempSAF!E$2:E$251,MATCH(RestempSA!$C357,RestempSAF!$A$2:$A$251,0)))),$E357,INDEX(RestempSAF!E$2:E$251,MATCH(RestempSA!$C357,RestempSAF!$A$2:$A$251,0))),NA())</f>
        <v>#N/A</v>
      </c>
      <c r="J357" s="25" t="e">
        <f>IFERROR(IF(AND(ISERROR($E358),ISERROR(INDEX(RestempSAF!F$2:F$251,MATCH(RestempSA!$C357,RestempSAF!$A$2:$A$251,0)))),$E357,INDEX(RestempSAF!F$2:F$251,MATCH(RestempSA!$C357,RestempSAF!$A$2:$A$251,0))),NA())</f>
        <v>#N/A</v>
      </c>
      <c r="K357" s="25" t="e">
        <f t="shared" ref="K357:K359" si="22">AVERAGE(J357,H357)</f>
        <v>#N/A</v>
      </c>
      <c r="W357" s="28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</row>
    <row r="358" spans="1:38" x14ac:dyDescent="0.25">
      <c r="A358" s="23">
        <f t="shared" si="20"/>
        <v>9</v>
      </c>
      <c r="B358" s="23">
        <f t="shared" si="21"/>
        <v>2021</v>
      </c>
      <c r="C358" s="23">
        <v>357</v>
      </c>
      <c r="D358" s="24">
        <v>44440</v>
      </c>
      <c r="E358" s="25">
        <f>IF(ISBLANK(table!I358),NA(),table!I358)</f>
        <v>11058.2</v>
      </c>
      <c r="F358" s="26" t="e">
        <f>IFERROR(IF(AND(ISERROR($E359),ISERROR(INDEX(RestempSAF!B$2:B$251,MATCH(RestempSA!$C358,RestempSAF!$A$2:$A$251,0)))),$E358,INDEX(RestempSAF!B$2:B$251,MATCH(RestempSA!$C358,RestempSAF!$A$2:$A$251,0))),NA())</f>
        <v>#N/A</v>
      </c>
      <c r="G358" s="25" t="e">
        <f>IFERROR(IF(AND(ISERROR($E359),ISERROR(INDEX(RestempSAF!C$2:C$251,MATCH(RestempSA!$C358,RestempSAF!$A$2:$A$251,0)))),$E358,INDEX(RestempSAF!C$2:C$251,MATCH(RestempSA!$C358,RestempSAF!$A$2:$A$251,0))),NA())</f>
        <v>#N/A</v>
      </c>
      <c r="H358" s="25" t="e">
        <f>IFERROR(IF(AND(ISERROR($E359),ISERROR(INDEX(RestempSAF!D$2:D$251,MATCH(RestempSA!$C358,RestempSAF!$A$2:$A$251,0)))),$E358,INDEX(RestempSAF!D$2:D$251,MATCH(RestempSA!$C358,RestempSAF!$A$2:$A$251,0))),NA())</f>
        <v>#N/A</v>
      </c>
      <c r="I358" s="25" t="e">
        <f>IFERROR(IF(AND(ISERROR($E359),ISERROR(INDEX(RestempSAF!E$2:E$251,MATCH(RestempSA!$C358,RestempSAF!$A$2:$A$251,0)))),$E358,INDEX(RestempSAF!E$2:E$251,MATCH(RestempSA!$C358,RestempSAF!$A$2:$A$251,0))),NA())</f>
        <v>#N/A</v>
      </c>
      <c r="J358" s="25" t="e">
        <f>IFERROR(IF(AND(ISERROR($E359),ISERROR(INDEX(RestempSAF!F$2:F$251,MATCH(RestempSA!$C358,RestempSAF!$A$2:$A$251,0)))),$E358,INDEX(RestempSAF!F$2:F$251,MATCH(RestempSA!$C358,RestempSAF!$A$2:$A$251,0))),NA())</f>
        <v>#N/A</v>
      </c>
      <c r="K358" s="25" t="e">
        <f t="shared" si="22"/>
        <v>#N/A</v>
      </c>
      <c r="W358" s="28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</row>
    <row r="359" spans="1:38" x14ac:dyDescent="0.25">
      <c r="A359" s="23">
        <f t="shared" si="20"/>
        <v>10</v>
      </c>
      <c r="B359" s="23">
        <f t="shared" si="21"/>
        <v>2021</v>
      </c>
      <c r="C359" s="23">
        <v>358</v>
      </c>
      <c r="D359" s="24">
        <v>44470</v>
      </c>
      <c r="E359" s="25">
        <f>IF(ISBLANK(table!I359),NA(),table!I359)</f>
        <v>11162.1</v>
      </c>
      <c r="F359" s="26" t="e">
        <f>IFERROR(IF(AND(ISERROR($E360),ISERROR(INDEX(RestempSAF!B$2:B$251,MATCH(RestempSA!$C359,RestempSAF!$A$2:$A$251,0)))),$E359,INDEX(RestempSAF!B$2:B$251,MATCH(RestempSA!$C359,RestempSAF!$A$2:$A$251,0))),NA())</f>
        <v>#N/A</v>
      </c>
      <c r="G359" s="25" t="e">
        <f>IFERROR(IF(AND(ISERROR($E360),ISERROR(INDEX(RestempSAF!C$2:C$251,MATCH(RestempSA!$C359,RestempSAF!$A$2:$A$251,0)))),$E359,INDEX(RestempSAF!C$2:C$251,MATCH(RestempSA!$C359,RestempSAF!$A$2:$A$251,0))),NA())</f>
        <v>#N/A</v>
      </c>
      <c r="H359" s="25" t="e">
        <f>IFERROR(IF(AND(ISERROR($E360),ISERROR(INDEX(RestempSAF!D$2:D$251,MATCH(RestempSA!$C359,RestempSAF!$A$2:$A$251,0)))),$E359,INDEX(RestempSAF!D$2:D$251,MATCH(RestempSA!$C359,RestempSAF!$A$2:$A$251,0))),NA())</f>
        <v>#N/A</v>
      </c>
      <c r="I359" s="25" t="e">
        <f>IFERROR(IF(AND(ISERROR($E360),ISERROR(INDEX(RestempSAF!E$2:E$251,MATCH(RestempSA!$C359,RestempSAF!$A$2:$A$251,0)))),$E359,INDEX(RestempSAF!E$2:E$251,MATCH(RestempSA!$C359,RestempSAF!$A$2:$A$251,0))),NA())</f>
        <v>#N/A</v>
      </c>
      <c r="J359" s="25" t="e">
        <f>IFERROR(IF(AND(ISERROR($E360),ISERROR(INDEX(RestempSAF!F$2:F$251,MATCH(RestempSA!$C359,RestempSAF!$A$2:$A$251,0)))),$E359,INDEX(RestempSAF!F$2:F$251,MATCH(RestempSA!$C359,RestempSAF!$A$2:$A$251,0))),NA())</f>
        <v>#N/A</v>
      </c>
      <c r="K359" s="25" t="e">
        <f t="shared" si="22"/>
        <v>#N/A</v>
      </c>
      <c r="W359" s="28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</row>
    <row r="360" spans="1:38" x14ac:dyDescent="0.25">
      <c r="A360" s="23">
        <f t="shared" si="20"/>
        <v>11</v>
      </c>
      <c r="B360" s="23">
        <f t="shared" si="21"/>
        <v>2021</v>
      </c>
      <c r="C360" s="23">
        <v>359</v>
      </c>
      <c r="D360" s="24">
        <v>44501</v>
      </c>
      <c r="E360" s="25">
        <f>IF(ISBLANK(table!I360),NA(),table!I360)</f>
        <v>11268.1</v>
      </c>
      <c r="F360" s="26" t="e">
        <f>IFERROR(IF(AND(ISERROR($E361),ISERROR(INDEX(RestempSAF!B$2:B$251,MATCH(RestempSA!$C360,RestempSAF!$A$2:$A$251,0)))),$E360,INDEX(RestempSAF!B$2:B$251,MATCH(RestempSA!$C360,RestempSAF!$A$2:$A$251,0))),NA())</f>
        <v>#N/A</v>
      </c>
      <c r="G360" s="25" t="e">
        <f>IFERROR(IF(AND(ISERROR($E361),ISERROR(INDEX(RestempSAF!C$2:C$251,MATCH(RestempSA!$C360,RestempSAF!$A$2:$A$251,0)))),$E360,INDEX(RestempSAF!C$2:C$251,MATCH(RestempSA!$C360,RestempSAF!$A$2:$A$251,0))),NA())</f>
        <v>#N/A</v>
      </c>
      <c r="H360" s="25" t="e">
        <f>IFERROR(IF(AND(ISERROR($E361),ISERROR(INDEX(RestempSAF!D$2:D$251,MATCH(RestempSA!$C360,RestempSAF!$A$2:$A$251,0)))),$E360,INDEX(RestempSAF!D$2:D$251,MATCH(RestempSA!$C360,RestempSAF!$A$2:$A$251,0))),NA())</f>
        <v>#N/A</v>
      </c>
      <c r="I360" s="25" t="e">
        <f>IFERROR(IF(AND(ISERROR($E361),ISERROR(INDEX(RestempSAF!E$2:E$251,MATCH(RestempSA!$C360,RestempSAF!$A$2:$A$251,0)))),$E360,INDEX(RestempSAF!E$2:E$251,MATCH(RestempSA!$C360,RestempSAF!$A$2:$A$251,0))),NA())</f>
        <v>#N/A</v>
      </c>
      <c r="J360" s="25" t="e">
        <f>IFERROR(IF(AND(ISERROR($E361),ISERROR(INDEX(RestempSAF!F$2:F$251,MATCH(RestempSA!$C360,RestempSAF!$A$2:$A$251,0)))),$E360,INDEX(RestempSAF!F$2:F$251,MATCH(RestempSA!$C360,RestempSAF!$A$2:$A$251,0))),NA())</f>
        <v>#N/A</v>
      </c>
      <c r="K360" s="25" t="e">
        <f>AVERAGE(J360,J360)</f>
        <v>#N/A</v>
      </c>
      <c r="W360" s="28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</row>
    <row r="361" spans="1:38" x14ac:dyDescent="0.25">
      <c r="A361" s="23">
        <f t="shared" ref="A361:A424" si="23">MONTH(D361)</f>
        <v>12</v>
      </c>
      <c r="B361" s="23">
        <f t="shared" ref="B361:B424" si="24">YEAR(D361)</f>
        <v>2021</v>
      </c>
      <c r="C361" s="23">
        <v>360</v>
      </c>
      <c r="D361" s="24">
        <v>44531</v>
      </c>
      <c r="E361" s="25">
        <f>IF(ISBLANK(table!I361),NA(),table!I361)</f>
        <v>11369.8</v>
      </c>
      <c r="F361" s="26" t="e">
        <f>IFERROR(IF(AND(ISERROR($E362),ISERROR(INDEX(RestempSAF!B$2:B$251,MATCH(RestempSA!$C361,RestempSAF!$A$2:$A$251,0)))),$E361,INDEX(RestempSAF!B$2:B$251,MATCH(RestempSA!$C361,RestempSAF!$A$2:$A$251,0))),NA())</f>
        <v>#N/A</v>
      </c>
      <c r="G361" s="25" t="e">
        <f>IFERROR(IF(AND(ISERROR($E362),ISERROR(INDEX(RestempSAF!C$2:C$251,MATCH(RestempSA!$C361,RestempSAF!$A$2:$A$251,0)))),$E361,INDEX(RestempSAF!C$2:C$251,MATCH(RestempSA!$C361,RestempSAF!$A$2:$A$251,0))),NA())</f>
        <v>#N/A</v>
      </c>
      <c r="H361" s="25" t="e">
        <f>IFERROR(IF(AND(ISERROR($E362),ISERROR(INDEX(RestempSAF!D$2:D$251,MATCH(RestempSA!$C361,RestempSAF!$A$2:$A$251,0)))),$E361,INDEX(RestempSAF!D$2:D$251,MATCH(RestempSA!$C361,RestempSAF!$A$2:$A$251,0))),NA())</f>
        <v>#N/A</v>
      </c>
      <c r="I361" s="25" t="e">
        <f>IFERROR(IF(AND(ISERROR($E362),ISERROR(INDEX(RestempSAF!E$2:E$251,MATCH(RestempSA!$C361,RestempSAF!$A$2:$A$251,0)))),$E361,INDEX(RestempSAF!E$2:E$251,MATCH(RestempSA!$C361,RestempSAF!$A$2:$A$251,0))),NA())</f>
        <v>#N/A</v>
      </c>
      <c r="J361" s="25" t="e">
        <f>IFERROR(IF(AND(ISERROR($E362),ISERROR(INDEX(RestempSAF!F$2:F$251,MATCH(RestempSA!$C361,RestempSAF!$A$2:$A$251,0)))),$E361,INDEX(RestempSAF!F$2:F$251,MATCH(RestempSA!$C361,RestempSAF!$A$2:$A$251,0))),NA())</f>
        <v>#N/A</v>
      </c>
      <c r="K361" s="25" t="e">
        <f t="shared" ref="K361:K364" si="25">AVERAGE(J361,H361)</f>
        <v>#N/A</v>
      </c>
      <c r="W361" s="28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</row>
    <row r="362" spans="1:38" x14ac:dyDescent="0.25">
      <c r="A362" s="23">
        <f t="shared" si="23"/>
        <v>1</v>
      </c>
      <c r="B362" s="23">
        <f t="shared" si="24"/>
        <v>2022</v>
      </c>
      <c r="C362" s="23">
        <v>361</v>
      </c>
      <c r="D362" s="24">
        <v>44562</v>
      </c>
      <c r="E362" s="25">
        <f>IF(ISBLANK(table!I362),NA(),table!I362)</f>
        <v>11470.6</v>
      </c>
      <c r="F362" s="26" t="e">
        <f>IFERROR(IF(AND(ISERROR($E363),ISERROR(INDEX(RestempSAF!B$2:B$251,MATCH(RestempSA!$C362,RestempSAF!$A$2:$A$251,0)))),$E362,INDEX(RestempSAF!B$2:B$251,MATCH(RestempSA!$C362,RestempSAF!$A$2:$A$251,0))),NA())</f>
        <v>#N/A</v>
      </c>
      <c r="G362" s="25" t="e">
        <f>IFERROR(IF(AND(ISERROR($E363),ISERROR(INDEX(RestempSAF!C$2:C$251,MATCH(RestempSA!$C362,RestempSAF!$A$2:$A$251,0)))),$E362,INDEX(RestempSAF!C$2:C$251,MATCH(RestempSA!$C362,RestempSAF!$A$2:$A$251,0))),NA())</f>
        <v>#N/A</v>
      </c>
      <c r="H362" s="25" t="e">
        <f>IFERROR(IF(AND(ISERROR($E363),ISERROR(INDEX(RestempSAF!D$2:D$251,MATCH(RestempSA!$C362,RestempSAF!$A$2:$A$251,0)))),$E362,INDEX(RestempSAF!D$2:D$251,MATCH(RestempSA!$C362,RestempSAF!$A$2:$A$251,0))),NA())</f>
        <v>#N/A</v>
      </c>
      <c r="I362" s="25" t="e">
        <f>IFERROR(IF(AND(ISERROR($E363),ISERROR(INDEX(RestempSAF!E$2:E$251,MATCH(RestempSA!$C362,RestempSAF!$A$2:$A$251,0)))),$E362,INDEX(RestempSAF!E$2:E$251,MATCH(RestempSA!$C362,RestempSAF!$A$2:$A$251,0))),NA())</f>
        <v>#N/A</v>
      </c>
      <c r="J362" s="25" t="e">
        <f>IFERROR(IF(AND(ISERROR($E363),ISERROR(INDEX(RestempSAF!F$2:F$251,MATCH(RestempSA!$C362,RestempSAF!$A$2:$A$251,0)))),$E362,INDEX(RestempSAF!F$2:F$251,MATCH(RestempSA!$C362,RestempSAF!$A$2:$A$251,0))),NA())</f>
        <v>#N/A</v>
      </c>
      <c r="K362" s="25" t="e">
        <f t="shared" si="25"/>
        <v>#N/A</v>
      </c>
      <c r="W362" s="28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</row>
    <row r="363" spans="1:38" x14ac:dyDescent="0.25">
      <c r="A363" s="23">
        <f t="shared" si="23"/>
        <v>2</v>
      </c>
      <c r="B363" s="23">
        <f t="shared" si="24"/>
        <v>2022</v>
      </c>
      <c r="C363" s="23">
        <v>362</v>
      </c>
      <c r="D363" s="24">
        <v>44593</v>
      </c>
      <c r="E363" s="25">
        <f>IF(ISBLANK(table!I363),NA(),table!I363)</f>
        <v>11583.4</v>
      </c>
      <c r="F363" s="26" t="e">
        <f>IFERROR(IF(AND(ISERROR($E364),ISERROR(INDEX(RestempSAF!B$2:B$251,MATCH(RestempSA!$C363,RestempSAF!$A$2:$A$251,0)))),$E363,INDEX(RestempSAF!B$2:B$251,MATCH(RestempSA!$C363,RestempSAF!$A$2:$A$251,0))),NA())</f>
        <v>#N/A</v>
      </c>
      <c r="G363" s="25" t="e">
        <f>IFERROR(IF(AND(ISERROR($E364),ISERROR(INDEX(RestempSAF!C$2:C$251,MATCH(RestempSA!$C363,RestempSAF!$A$2:$A$251,0)))),$E363,INDEX(RestempSAF!C$2:C$251,MATCH(RestempSA!$C363,RestempSAF!$A$2:$A$251,0))),NA())</f>
        <v>#N/A</v>
      </c>
      <c r="H363" s="25" t="e">
        <f>IFERROR(IF(AND(ISERROR($E364),ISERROR(INDEX(RestempSAF!D$2:D$251,MATCH(RestempSA!$C363,RestempSAF!$A$2:$A$251,0)))),$E363,INDEX(RestempSAF!D$2:D$251,MATCH(RestempSA!$C363,RestempSAF!$A$2:$A$251,0))),NA())</f>
        <v>#N/A</v>
      </c>
      <c r="I363" s="25" t="e">
        <f>IFERROR(IF(AND(ISERROR($E364),ISERROR(INDEX(RestempSAF!E$2:E$251,MATCH(RestempSA!$C363,RestempSAF!$A$2:$A$251,0)))),$E363,INDEX(RestempSAF!E$2:E$251,MATCH(RestempSA!$C363,RestempSAF!$A$2:$A$251,0))),NA())</f>
        <v>#N/A</v>
      </c>
      <c r="J363" s="25" t="e">
        <f>IFERROR(IF(AND(ISERROR($E364),ISERROR(INDEX(RestempSAF!F$2:F$251,MATCH(RestempSA!$C363,RestempSAF!$A$2:$A$251,0)))),$E363,INDEX(RestempSAF!F$2:F$251,MATCH(RestempSA!$C363,RestempSAF!$A$2:$A$251,0))),NA())</f>
        <v>#N/A</v>
      </c>
      <c r="K363" s="25" t="e">
        <f t="shared" si="25"/>
        <v>#N/A</v>
      </c>
      <c r="W363" s="28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</row>
    <row r="364" spans="1:38" x14ac:dyDescent="0.25">
      <c r="A364" s="23">
        <f t="shared" si="23"/>
        <v>3</v>
      </c>
      <c r="B364" s="23">
        <f t="shared" si="24"/>
        <v>2022</v>
      </c>
      <c r="C364" s="23">
        <v>363</v>
      </c>
      <c r="D364" s="24">
        <v>44621</v>
      </c>
      <c r="E364" s="25">
        <f>IF(ISBLANK(table!I364),NA(),table!I364)</f>
        <v>11596.6</v>
      </c>
      <c r="F364" s="26" t="e">
        <f>IFERROR(IF(AND(ISERROR($E365),ISERROR(INDEX(RestempSAF!B$2:B$251,MATCH(RestempSA!$C364,RestempSAF!$A$2:$A$251,0)))),$E364,INDEX(RestempSAF!B$2:B$251,MATCH(RestempSA!$C364,RestempSAF!$A$2:$A$251,0))),NA())</f>
        <v>#N/A</v>
      </c>
      <c r="G364" s="25" t="e">
        <f>IFERROR(IF(AND(ISERROR($E365),ISERROR(INDEX(RestempSAF!C$2:C$251,MATCH(RestempSA!$C364,RestempSAF!$A$2:$A$251,0)))),$E364,INDEX(RestempSAF!C$2:C$251,MATCH(RestempSA!$C364,RestempSAF!$A$2:$A$251,0))),NA())</f>
        <v>#N/A</v>
      </c>
      <c r="H364" s="25" t="e">
        <f>IFERROR(IF(AND(ISERROR($E365),ISERROR(INDEX(RestempSAF!D$2:D$251,MATCH(RestempSA!$C364,RestempSAF!$A$2:$A$251,0)))),$E364,INDEX(RestempSAF!D$2:D$251,MATCH(RestempSA!$C364,RestempSAF!$A$2:$A$251,0))),NA())</f>
        <v>#N/A</v>
      </c>
      <c r="I364" s="25" t="e">
        <f>IFERROR(IF(AND(ISERROR($E365),ISERROR(INDEX(RestempSAF!E$2:E$251,MATCH(RestempSA!$C364,RestempSAF!$A$2:$A$251,0)))),$E364,INDEX(RestempSAF!E$2:E$251,MATCH(RestempSA!$C364,RestempSAF!$A$2:$A$251,0))),NA())</f>
        <v>#N/A</v>
      </c>
      <c r="J364" s="25" t="e">
        <f>IFERROR(IF(AND(ISERROR($E365),ISERROR(INDEX(RestempSAF!F$2:F$251,MATCH(RestempSA!$C364,RestempSAF!$A$2:$A$251,0)))),$E364,INDEX(RestempSAF!F$2:F$251,MATCH(RestempSA!$C364,RestempSAF!$A$2:$A$251,0))),NA())</f>
        <v>#N/A</v>
      </c>
      <c r="K364" s="25" t="e">
        <f t="shared" si="25"/>
        <v>#N/A</v>
      </c>
      <c r="W364" s="28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</row>
    <row r="365" spans="1:38" x14ac:dyDescent="0.25">
      <c r="A365" s="23">
        <f t="shared" si="23"/>
        <v>4</v>
      </c>
      <c r="B365" s="23">
        <f t="shared" si="24"/>
        <v>2022</v>
      </c>
      <c r="C365" s="23">
        <v>364</v>
      </c>
      <c r="D365" s="24">
        <v>44652</v>
      </c>
      <c r="E365" s="25">
        <f>IF(ISBLANK(table!I365),NA(),table!I365)</f>
        <v>11626.5</v>
      </c>
      <c r="F365" s="26" t="e">
        <f>IFERROR(IF(AND(ISERROR($E366),ISERROR(INDEX(RestempSAF!B$2:B$251,MATCH(RestempSA!$C365,RestempSAF!$A$2:$A$251,0)))),$E365,INDEX(RestempSAF!B$2:B$251,MATCH(RestempSA!$C365,RestempSAF!$A$2:$A$251,0))),NA())</f>
        <v>#N/A</v>
      </c>
      <c r="G365" s="25" t="e">
        <f>IFERROR(IF(AND(ISERROR($E366),ISERROR(INDEX(RestempSAF!C$2:C$251,MATCH(RestempSA!$C365,RestempSAF!$A$2:$A$251,0)))),$E365,INDEX(RestempSAF!C$2:C$251,MATCH(RestempSA!$C365,RestempSAF!$A$2:$A$251,0))),NA())</f>
        <v>#N/A</v>
      </c>
      <c r="H365" s="25" t="e">
        <f>IFERROR(IF(AND(ISERROR($E366),ISERROR(INDEX(RestempSAF!D$2:D$251,MATCH(RestempSA!$C365,RestempSAF!$A$2:$A$251,0)))),$E365,INDEX(RestempSAF!D$2:D$251,MATCH(RestempSA!$C365,RestempSAF!$A$2:$A$251,0))),NA())</f>
        <v>#N/A</v>
      </c>
      <c r="I365" s="25" t="e">
        <f>IFERROR(IF(AND(ISERROR($E366),ISERROR(INDEX(RestempSAF!E$2:E$251,MATCH(RestempSA!$C365,RestempSAF!$A$2:$A$251,0)))),$E365,INDEX(RestempSAF!E$2:E$251,MATCH(RestempSA!$C365,RestempSAF!$A$2:$A$251,0))),NA())</f>
        <v>#N/A</v>
      </c>
      <c r="J365" s="25" t="e">
        <f>IFERROR(IF(AND(ISERROR($E366),ISERROR(INDEX(RestempSAF!F$2:F$251,MATCH(RestempSA!$C365,RestempSAF!$A$2:$A$251,0)))),$E365,INDEX(RestempSAF!F$2:F$251,MATCH(RestempSA!$C365,RestempSAF!$A$2:$A$251,0))),NA())</f>
        <v>#N/A</v>
      </c>
      <c r="K365" s="25" t="e">
        <f t="shared" ref="K365" si="26">AVERAGE(J365,J365)</f>
        <v>#N/A</v>
      </c>
      <c r="W365" s="28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</row>
    <row r="366" spans="1:38" x14ac:dyDescent="0.25">
      <c r="A366" s="23">
        <f t="shared" si="23"/>
        <v>5</v>
      </c>
      <c r="B366" s="23">
        <f t="shared" si="24"/>
        <v>2022</v>
      </c>
      <c r="C366" s="23">
        <v>365</v>
      </c>
      <c r="D366" s="24">
        <v>44682</v>
      </c>
      <c r="E366" s="25">
        <f>IF(ISBLANK(table!I366),NA(),table!I366)</f>
        <v>11662.6</v>
      </c>
      <c r="F366" s="26" t="e">
        <f>IFERROR(IF(AND(ISERROR($E367),ISERROR(INDEX(RestempSAF!B$2:B$251,MATCH(RestempSA!$C366,RestempSAF!$A$2:$A$251,0)))),$E366,INDEX(RestempSAF!B$2:B$251,MATCH(RestempSA!$C366,RestempSAF!$A$2:$A$251,0))),NA())</f>
        <v>#N/A</v>
      </c>
      <c r="G366" s="25" t="e">
        <f>IFERROR(IF(AND(ISERROR($E367),ISERROR(INDEX(RestempSAF!C$2:C$251,MATCH(RestempSA!$C366,RestempSAF!$A$2:$A$251,0)))),$E366,INDEX(RestempSAF!C$2:C$251,MATCH(RestempSA!$C366,RestempSAF!$A$2:$A$251,0))),NA())</f>
        <v>#N/A</v>
      </c>
      <c r="H366" s="25" t="e">
        <f>IFERROR(IF(AND(ISERROR($E367),ISERROR(INDEX(RestempSAF!D$2:D$251,MATCH(RestempSA!$C366,RestempSAF!$A$2:$A$251,0)))),$E366,INDEX(RestempSAF!D$2:D$251,MATCH(RestempSA!$C366,RestempSAF!$A$2:$A$251,0))),NA())</f>
        <v>#N/A</v>
      </c>
      <c r="I366" s="25" t="e">
        <f>IFERROR(IF(AND(ISERROR($E367),ISERROR(INDEX(RestempSAF!E$2:E$251,MATCH(RestempSA!$C366,RestempSAF!$A$2:$A$251,0)))),$E366,INDEX(RestempSAF!E$2:E$251,MATCH(RestempSA!$C366,RestempSAF!$A$2:$A$251,0))),NA())</f>
        <v>#N/A</v>
      </c>
      <c r="J366" s="25" t="e">
        <f>IFERROR(IF(AND(ISERROR($E367),ISERROR(INDEX(RestempSAF!F$2:F$251,MATCH(RestempSA!$C366,RestempSAF!$A$2:$A$251,0)))),$E366,INDEX(RestempSAF!F$2:F$251,MATCH(RestempSA!$C366,RestempSAF!$A$2:$A$251,0))),NA())</f>
        <v>#N/A</v>
      </c>
      <c r="K366" s="25" t="e">
        <f t="shared" ref="K366:K369" si="27">AVERAGE(J366,H366)</f>
        <v>#N/A</v>
      </c>
      <c r="W366" s="28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</row>
    <row r="367" spans="1:38" x14ac:dyDescent="0.25">
      <c r="A367" s="23">
        <f t="shared" si="23"/>
        <v>6</v>
      </c>
      <c r="B367" s="23">
        <f t="shared" si="24"/>
        <v>2022</v>
      </c>
      <c r="C367" s="23">
        <v>366</v>
      </c>
      <c r="D367" s="24">
        <v>44713</v>
      </c>
      <c r="E367" s="25">
        <f>IF(ISBLANK(table!I367),NA(),table!I367)</f>
        <v>11711</v>
      </c>
      <c r="F367" s="26" t="e">
        <f>IFERROR(IF(AND(ISERROR($E368),ISERROR(INDEX(RestempSAF!B$2:B$251,MATCH(RestempSA!$C367,RestempSAF!$A$2:$A$251,0)))),$E367,INDEX(RestempSAF!B$2:B$251,MATCH(RestempSA!$C367,RestempSAF!$A$2:$A$251,0))),NA())</f>
        <v>#N/A</v>
      </c>
      <c r="G367" s="25" t="e">
        <f>IFERROR(IF(AND(ISERROR($E368),ISERROR(INDEX(RestempSAF!C$2:C$251,MATCH(RestempSA!$C367,RestempSAF!$A$2:$A$251,0)))),$E367,INDEX(RestempSAF!C$2:C$251,MATCH(RestempSA!$C367,RestempSAF!$A$2:$A$251,0))),NA())</f>
        <v>#N/A</v>
      </c>
      <c r="H367" s="25" t="e">
        <f>IFERROR(IF(AND(ISERROR($E368),ISERROR(INDEX(RestempSAF!D$2:D$251,MATCH(RestempSA!$C367,RestempSAF!$A$2:$A$251,0)))),$E367,INDEX(RestempSAF!D$2:D$251,MATCH(RestempSA!$C367,RestempSAF!$A$2:$A$251,0))),NA())</f>
        <v>#N/A</v>
      </c>
      <c r="I367" s="25" t="e">
        <f>IFERROR(IF(AND(ISERROR($E368),ISERROR(INDEX(RestempSAF!E$2:E$251,MATCH(RestempSA!$C367,RestempSAF!$A$2:$A$251,0)))),$E367,INDEX(RestempSAF!E$2:E$251,MATCH(RestempSA!$C367,RestempSAF!$A$2:$A$251,0))),NA())</f>
        <v>#N/A</v>
      </c>
      <c r="J367" s="25" t="e">
        <f>IFERROR(IF(AND(ISERROR($E368),ISERROR(INDEX(RestempSAF!F$2:F$251,MATCH(RestempSA!$C367,RestempSAF!$A$2:$A$251,0)))),$E367,INDEX(RestempSAF!F$2:F$251,MATCH(RestempSA!$C367,RestempSAF!$A$2:$A$251,0))),NA())</f>
        <v>#N/A</v>
      </c>
      <c r="K367" s="25" t="e">
        <f t="shared" si="27"/>
        <v>#N/A</v>
      </c>
      <c r="W367" s="28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</row>
    <row r="368" spans="1:38" x14ac:dyDescent="0.25">
      <c r="A368" s="23">
        <f t="shared" si="23"/>
        <v>7</v>
      </c>
      <c r="B368" s="23">
        <f t="shared" si="24"/>
        <v>2022</v>
      </c>
      <c r="C368" s="23">
        <v>367</v>
      </c>
      <c r="D368" s="24">
        <v>44743</v>
      </c>
      <c r="E368" s="25">
        <f>IF(ISBLANK(table!I368),NA(),table!I368)</f>
        <v>11807.1</v>
      </c>
      <c r="F368" s="26" t="e">
        <f>IFERROR(IF(AND(ISERROR($E369),ISERROR(INDEX(RestempSAF!B$2:B$251,MATCH(RestempSA!$C368,RestempSAF!$A$2:$A$251,0)))),$E368,INDEX(RestempSAF!B$2:B$251,MATCH(RestempSA!$C368,RestempSAF!$A$2:$A$251,0))),NA())</f>
        <v>#N/A</v>
      </c>
      <c r="G368" s="25" t="e">
        <f>IFERROR(IF(AND(ISERROR($E369),ISERROR(INDEX(RestempSAF!C$2:C$251,MATCH(RestempSA!$C368,RestempSAF!$A$2:$A$251,0)))),$E368,INDEX(RestempSAF!C$2:C$251,MATCH(RestempSA!$C368,RestempSAF!$A$2:$A$251,0))),NA())</f>
        <v>#N/A</v>
      </c>
      <c r="H368" s="25" t="e">
        <f>IFERROR(IF(AND(ISERROR($E369),ISERROR(INDEX(RestempSAF!D$2:D$251,MATCH(RestempSA!$C368,RestempSAF!$A$2:$A$251,0)))),$E368,INDEX(RestempSAF!D$2:D$251,MATCH(RestempSA!$C368,RestempSAF!$A$2:$A$251,0))),NA())</f>
        <v>#N/A</v>
      </c>
      <c r="I368" s="25" t="e">
        <f>IFERROR(IF(AND(ISERROR($E369),ISERROR(INDEX(RestempSAF!E$2:E$251,MATCH(RestempSA!$C368,RestempSAF!$A$2:$A$251,0)))),$E368,INDEX(RestempSAF!E$2:E$251,MATCH(RestempSA!$C368,RestempSAF!$A$2:$A$251,0))),NA())</f>
        <v>#N/A</v>
      </c>
      <c r="J368" s="25" t="e">
        <f>IFERROR(IF(AND(ISERROR($E369),ISERROR(INDEX(RestempSAF!F$2:F$251,MATCH(RestempSA!$C368,RestempSAF!$A$2:$A$251,0)))),$E368,INDEX(RestempSAF!F$2:F$251,MATCH(RestempSA!$C368,RestempSAF!$A$2:$A$251,0))),NA())</f>
        <v>#N/A</v>
      </c>
      <c r="K368" s="25" t="e">
        <f t="shared" si="27"/>
        <v>#N/A</v>
      </c>
      <c r="W368" s="28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</row>
    <row r="369" spans="1:38" x14ac:dyDescent="0.25">
      <c r="A369" s="23">
        <f t="shared" si="23"/>
        <v>8</v>
      </c>
      <c r="B369" s="23">
        <f t="shared" si="24"/>
        <v>2022</v>
      </c>
      <c r="C369" s="23">
        <v>368</v>
      </c>
      <c r="D369" s="24">
        <v>44774</v>
      </c>
      <c r="E369" s="25">
        <f>IF(ISBLANK(table!I369),NA(),table!I369)</f>
        <v>11831.9</v>
      </c>
      <c r="F369" s="26" t="e">
        <f>IFERROR(IF(AND(ISERROR($E370),ISERROR(INDEX(RestempSAF!B$2:B$251,MATCH(RestempSA!$C369,RestempSAF!$A$2:$A$251,0)))),$E369,INDEX(RestempSAF!B$2:B$251,MATCH(RestempSA!$C369,RestempSAF!$A$2:$A$251,0))),NA())</f>
        <v>#N/A</v>
      </c>
      <c r="G369" s="25" t="e">
        <f>IFERROR(IF(AND(ISERROR($E370),ISERROR(INDEX(RestempSAF!C$2:C$251,MATCH(RestempSA!$C369,RestempSAF!$A$2:$A$251,0)))),$E369,INDEX(RestempSAF!C$2:C$251,MATCH(RestempSA!$C369,RestempSAF!$A$2:$A$251,0))),NA())</f>
        <v>#N/A</v>
      </c>
      <c r="H369" s="25" t="e">
        <f>IFERROR(IF(AND(ISERROR($E370),ISERROR(INDEX(RestempSAF!D$2:D$251,MATCH(RestempSA!$C369,RestempSAF!$A$2:$A$251,0)))),$E369,INDEX(RestempSAF!D$2:D$251,MATCH(RestempSA!$C369,RestempSAF!$A$2:$A$251,0))),NA())</f>
        <v>#N/A</v>
      </c>
      <c r="I369" s="25" t="e">
        <f>IFERROR(IF(AND(ISERROR($E370),ISERROR(INDEX(RestempSAF!E$2:E$251,MATCH(RestempSA!$C369,RestempSAF!$A$2:$A$251,0)))),$E369,INDEX(RestempSAF!E$2:E$251,MATCH(RestempSA!$C369,RestempSAF!$A$2:$A$251,0))),NA())</f>
        <v>#N/A</v>
      </c>
      <c r="J369" s="25" t="e">
        <f>IFERROR(IF(AND(ISERROR($E370),ISERROR(INDEX(RestempSAF!F$2:F$251,MATCH(RestempSA!$C369,RestempSAF!$A$2:$A$251,0)))),$E369,INDEX(RestempSAF!F$2:F$251,MATCH(RestempSA!$C369,RestempSAF!$A$2:$A$251,0))),NA())</f>
        <v>#N/A</v>
      </c>
      <c r="K369" s="25" t="e">
        <f t="shared" si="27"/>
        <v>#N/A</v>
      </c>
      <c r="W369" s="28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</row>
    <row r="370" spans="1:38" x14ac:dyDescent="0.25">
      <c r="A370" s="23">
        <f t="shared" si="23"/>
        <v>9</v>
      </c>
      <c r="B370" s="23">
        <f t="shared" si="24"/>
        <v>2022</v>
      </c>
      <c r="C370" s="23">
        <v>369</v>
      </c>
      <c r="D370" s="24">
        <v>44805</v>
      </c>
      <c r="E370" s="25">
        <f>IF(ISBLANK(table!I370),NA(),table!I370)</f>
        <v>11925.1</v>
      </c>
      <c r="F370" s="26" t="e">
        <f>IFERROR(IF(AND(ISERROR($E371),ISERROR(INDEX(RestempSAF!B$2:B$251,MATCH(RestempSA!$C370,RestempSAF!$A$2:$A$251,0)))),$E370,INDEX(RestempSAF!B$2:B$251,MATCH(RestempSA!$C370,RestempSAF!$A$2:$A$251,0))),NA())</f>
        <v>#N/A</v>
      </c>
      <c r="G370" s="25" t="e">
        <f>IFERROR(IF(AND(ISERROR($E371),ISERROR(INDEX(RestempSAF!C$2:C$251,MATCH(RestempSA!$C370,RestempSAF!$A$2:$A$251,0)))),$E370,INDEX(RestempSAF!C$2:C$251,MATCH(RestempSA!$C370,RestempSAF!$A$2:$A$251,0))),NA())</f>
        <v>#N/A</v>
      </c>
      <c r="H370" s="25" t="e">
        <f>IFERROR(IF(AND(ISERROR($E371),ISERROR(INDEX(RestempSAF!D$2:D$251,MATCH(RestempSA!$C370,RestempSAF!$A$2:$A$251,0)))),$E370,INDEX(RestempSAF!D$2:D$251,MATCH(RestempSA!$C370,RestempSAF!$A$2:$A$251,0))),NA())</f>
        <v>#N/A</v>
      </c>
      <c r="I370" s="25" t="e">
        <f>IFERROR(IF(AND(ISERROR($E371),ISERROR(INDEX(RestempSAF!E$2:E$251,MATCH(RestempSA!$C370,RestempSAF!$A$2:$A$251,0)))),$E370,INDEX(RestempSAF!E$2:E$251,MATCH(RestempSA!$C370,RestempSAF!$A$2:$A$251,0))),NA())</f>
        <v>#N/A</v>
      </c>
      <c r="J370" s="25" t="e">
        <f>IFERROR(IF(AND(ISERROR($E371),ISERROR(INDEX(RestempSAF!F$2:F$251,MATCH(RestempSA!$C370,RestempSAF!$A$2:$A$251,0)))),$E370,INDEX(RestempSAF!F$2:F$251,MATCH(RestempSA!$C370,RestempSAF!$A$2:$A$251,0))),NA())</f>
        <v>#N/A</v>
      </c>
      <c r="K370" s="25" t="e">
        <f t="shared" ref="K370" si="28">AVERAGE(J370,J370)</f>
        <v>#N/A</v>
      </c>
      <c r="W370" s="28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</row>
    <row r="371" spans="1:38" x14ac:dyDescent="0.25">
      <c r="A371" s="23">
        <f t="shared" si="23"/>
        <v>10</v>
      </c>
      <c r="B371" s="23">
        <f t="shared" si="24"/>
        <v>2022</v>
      </c>
      <c r="C371" s="23">
        <v>370</v>
      </c>
      <c r="D371" s="24">
        <v>44835</v>
      </c>
      <c r="E371" s="25">
        <f>IF(ISBLANK(table!I371),NA(),table!I371)</f>
        <v>11955.9</v>
      </c>
      <c r="F371" s="26" t="e">
        <f>IFERROR(IF(AND(ISERROR($E372),ISERROR(INDEX(RestempSAF!B$2:B$251,MATCH(RestempSA!$C371,RestempSAF!$A$2:$A$251,0)))),$E371,INDEX(RestempSAF!B$2:B$251,MATCH(RestempSA!$C371,RestempSAF!$A$2:$A$251,0))),NA())</f>
        <v>#N/A</v>
      </c>
      <c r="G371" s="25" t="e">
        <f>IFERROR(IF(AND(ISERROR($E372),ISERROR(INDEX(RestempSAF!C$2:C$251,MATCH(RestempSA!$C371,RestempSAF!$A$2:$A$251,0)))),$E371,INDEX(RestempSAF!C$2:C$251,MATCH(RestempSA!$C371,RestempSAF!$A$2:$A$251,0))),NA())</f>
        <v>#N/A</v>
      </c>
      <c r="H371" s="25" t="e">
        <f>IFERROR(IF(AND(ISERROR($E372),ISERROR(INDEX(RestempSAF!D$2:D$251,MATCH(RestempSA!$C371,RestempSAF!$A$2:$A$251,0)))),$E371,INDEX(RestempSAF!D$2:D$251,MATCH(RestempSA!$C371,RestempSAF!$A$2:$A$251,0))),NA())</f>
        <v>#N/A</v>
      </c>
      <c r="I371" s="25" t="e">
        <f>IFERROR(IF(AND(ISERROR($E372),ISERROR(INDEX(RestempSAF!E$2:E$251,MATCH(RestempSA!$C371,RestempSAF!$A$2:$A$251,0)))),$E371,INDEX(RestempSAF!E$2:E$251,MATCH(RestempSA!$C371,RestempSAF!$A$2:$A$251,0))),NA())</f>
        <v>#N/A</v>
      </c>
      <c r="J371" s="25" t="e">
        <f>IFERROR(IF(AND(ISERROR($E372),ISERROR(INDEX(RestempSAF!F$2:F$251,MATCH(RestempSA!$C371,RestempSAF!$A$2:$A$251,0)))),$E371,INDEX(RestempSAF!F$2:F$251,MATCH(RestempSA!$C371,RestempSAF!$A$2:$A$251,0))),NA())</f>
        <v>#N/A</v>
      </c>
      <c r="K371" s="25" t="e">
        <f t="shared" ref="K371:K374" si="29">AVERAGE(J371,H371)</f>
        <v>#N/A</v>
      </c>
      <c r="W371" s="28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</row>
    <row r="372" spans="1:38" x14ac:dyDescent="0.25">
      <c r="A372" s="23">
        <f t="shared" si="23"/>
        <v>11</v>
      </c>
      <c r="B372" s="23">
        <f t="shared" si="24"/>
        <v>2022</v>
      </c>
      <c r="C372" s="23">
        <v>371</v>
      </c>
      <c r="D372" s="24">
        <v>44866</v>
      </c>
      <c r="E372" s="25">
        <f>IF(ISBLANK(table!I372),NA(),table!I372)</f>
        <v>12043.1</v>
      </c>
      <c r="F372" s="26" t="e">
        <f>IFERROR(IF(AND(ISERROR($E373),ISERROR(INDEX(RestempSAF!B$2:B$251,MATCH(RestempSA!$C372,RestempSAF!$A$2:$A$251,0)))),$E372,INDEX(RestempSAF!B$2:B$251,MATCH(RestempSA!$C372,RestempSAF!$A$2:$A$251,0))),NA())</f>
        <v>#N/A</v>
      </c>
      <c r="G372" s="25" t="e">
        <f>IFERROR(IF(AND(ISERROR($E373),ISERROR(INDEX(RestempSAF!C$2:C$251,MATCH(RestempSA!$C372,RestempSAF!$A$2:$A$251,0)))),$E372,INDEX(RestempSAF!C$2:C$251,MATCH(RestempSA!$C372,RestempSAF!$A$2:$A$251,0))),NA())</f>
        <v>#N/A</v>
      </c>
      <c r="H372" s="25" t="e">
        <f>IFERROR(IF(AND(ISERROR($E373),ISERROR(INDEX(RestempSAF!D$2:D$251,MATCH(RestempSA!$C372,RestempSAF!$A$2:$A$251,0)))),$E372,INDEX(RestempSAF!D$2:D$251,MATCH(RestempSA!$C372,RestempSAF!$A$2:$A$251,0))),NA())</f>
        <v>#N/A</v>
      </c>
      <c r="I372" s="25" t="e">
        <f>IFERROR(IF(AND(ISERROR($E373),ISERROR(INDEX(RestempSAF!E$2:E$251,MATCH(RestempSA!$C372,RestempSAF!$A$2:$A$251,0)))),$E372,INDEX(RestempSAF!E$2:E$251,MATCH(RestempSA!$C372,RestempSAF!$A$2:$A$251,0))),NA())</f>
        <v>#N/A</v>
      </c>
      <c r="J372" s="25" t="e">
        <f>IFERROR(IF(AND(ISERROR($E373),ISERROR(INDEX(RestempSAF!F$2:F$251,MATCH(RestempSA!$C372,RestempSAF!$A$2:$A$251,0)))),$E372,INDEX(RestempSAF!F$2:F$251,MATCH(RestempSA!$C372,RestempSAF!$A$2:$A$251,0))),NA())</f>
        <v>#N/A</v>
      </c>
      <c r="K372" s="25" t="e">
        <f t="shared" si="29"/>
        <v>#N/A</v>
      </c>
      <c r="W372" s="28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</row>
    <row r="373" spans="1:38" x14ac:dyDescent="0.25">
      <c r="A373" s="23">
        <f t="shared" si="23"/>
        <v>12</v>
      </c>
      <c r="B373" s="23">
        <f t="shared" si="24"/>
        <v>2022</v>
      </c>
      <c r="C373" s="23">
        <v>372</v>
      </c>
      <c r="D373" s="24">
        <v>44896</v>
      </c>
      <c r="E373" s="25">
        <f>IF(ISBLANK(table!I373),NA(),table!I373)</f>
        <v>12071.9</v>
      </c>
      <c r="F373" s="26" t="e">
        <f>IFERROR(IF(AND(ISERROR($E374),ISERROR(INDEX(RestempSAF!B$2:B$251,MATCH(RestempSA!$C373,RestempSAF!$A$2:$A$251,0)))),$E373,INDEX(RestempSAF!B$2:B$251,MATCH(RestempSA!$C373,RestempSAF!$A$2:$A$251,0))),NA())</f>
        <v>#N/A</v>
      </c>
      <c r="G373" s="25" t="e">
        <f>IFERROR(IF(AND(ISERROR($E374),ISERROR(INDEX(RestempSAF!C$2:C$251,MATCH(RestempSA!$C373,RestempSAF!$A$2:$A$251,0)))),$E373,INDEX(RestempSAF!C$2:C$251,MATCH(RestempSA!$C373,RestempSAF!$A$2:$A$251,0))),NA())</f>
        <v>#N/A</v>
      </c>
      <c r="H373" s="25" t="e">
        <f>IFERROR(IF(AND(ISERROR($E374),ISERROR(INDEX(RestempSAF!D$2:D$251,MATCH(RestempSA!$C373,RestempSAF!$A$2:$A$251,0)))),$E373,INDEX(RestempSAF!D$2:D$251,MATCH(RestempSA!$C373,RestempSAF!$A$2:$A$251,0))),NA())</f>
        <v>#N/A</v>
      </c>
      <c r="I373" s="25" t="e">
        <f>IFERROR(IF(AND(ISERROR($E374),ISERROR(INDEX(RestempSAF!E$2:E$251,MATCH(RestempSA!$C373,RestempSAF!$A$2:$A$251,0)))),$E373,INDEX(RestempSAF!E$2:E$251,MATCH(RestempSA!$C373,RestempSAF!$A$2:$A$251,0))),NA())</f>
        <v>#N/A</v>
      </c>
      <c r="J373" s="25" t="e">
        <f>IFERROR(IF(AND(ISERROR($E374),ISERROR(INDEX(RestempSAF!F$2:F$251,MATCH(RestempSA!$C373,RestempSAF!$A$2:$A$251,0)))),$E373,INDEX(RestempSAF!F$2:F$251,MATCH(RestempSA!$C373,RestempSAF!$A$2:$A$251,0))),NA())</f>
        <v>#N/A</v>
      </c>
      <c r="K373" s="25" t="e">
        <f t="shared" si="29"/>
        <v>#N/A</v>
      </c>
      <c r="W373" s="28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</row>
    <row r="374" spans="1:38" x14ac:dyDescent="0.25">
      <c r="A374" s="23">
        <f t="shared" si="23"/>
        <v>1</v>
      </c>
      <c r="B374" s="23">
        <f t="shared" si="24"/>
        <v>2023</v>
      </c>
      <c r="C374" s="23">
        <v>373</v>
      </c>
      <c r="D374" s="24">
        <v>44927</v>
      </c>
      <c r="E374" s="25">
        <f>IF(ISBLANK(table!I374),NA(),table!I374)</f>
        <v>12160.7</v>
      </c>
      <c r="F374" s="26" t="e">
        <f>IFERROR(IF(AND(ISERROR($E375),ISERROR(INDEX(RestempSAF!B$2:B$251,MATCH(RestempSA!$C374,RestempSAF!$A$2:$A$251,0)))),$E374,INDEX(RestempSAF!B$2:B$251,MATCH(RestempSA!$C374,RestempSAF!$A$2:$A$251,0))),NA())</f>
        <v>#N/A</v>
      </c>
      <c r="G374" s="25" t="e">
        <f>IFERROR(IF(AND(ISERROR($E375),ISERROR(INDEX(RestempSAF!C$2:C$251,MATCH(RestempSA!$C374,RestempSAF!$A$2:$A$251,0)))),$E374,INDEX(RestempSAF!C$2:C$251,MATCH(RestempSA!$C374,RestempSAF!$A$2:$A$251,0))),NA())</f>
        <v>#N/A</v>
      </c>
      <c r="H374" s="25" t="e">
        <f>IFERROR(IF(AND(ISERROR($E375),ISERROR(INDEX(RestempSAF!D$2:D$251,MATCH(RestempSA!$C374,RestempSAF!$A$2:$A$251,0)))),$E374,INDEX(RestempSAF!D$2:D$251,MATCH(RestempSA!$C374,RestempSAF!$A$2:$A$251,0))),NA())</f>
        <v>#N/A</v>
      </c>
      <c r="I374" s="25" t="e">
        <f>IFERROR(IF(AND(ISERROR($E375),ISERROR(INDEX(RestempSAF!E$2:E$251,MATCH(RestempSA!$C374,RestempSAF!$A$2:$A$251,0)))),$E374,INDEX(RestempSAF!E$2:E$251,MATCH(RestempSA!$C374,RestempSAF!$A$2:$A$251,0))),NA())</f>
        <v>#N/A</v>
      </c>
      <c r="J374" s="25" t="e">
        <f>IFERROR(IF(AND(ISERROR($E375),ISERROR(INDEX(RestempSAF!F$2:F$251,MATCH(RestempSA!$C374,RestempSAF!$A$2:$A$251,0)))),$E374,INDEX(RestempSAF!F$2:F$251,MATCH(RestempSA!$C374,RestempSAF!$A$2:$A$251,0))),NA())</f>
        <v>#N/A</v>
      </c>
      <c r="K374" s="25" t="e">
        <f t="shared" si="29"/>
        <v>#N/A</v>
      </c>
    </row>
    <row r="375" spans="1:38" x14ac:dyDescent="0.25">
      <c r="A375" s="23">
        <f t="shared" si="23"/>
        <v>2</v>
      </c>
      <c r="B375" s="23">
        <f t="shared" si="24"/>
        <v>2023</v>
      </c>
      <c r="C375" s="23">
        <v>374</v>
      </c>
      <c r="D375" s="24">
        <v>44958</v>
      </c>
      <c r="E375" s="25">
        <f>IF(ISBLANK(table!I375),NA(),table!I375)</f>
        <v>12230.6</v>
      </c>
      <c r="F375" s="26">
        <f>IFERROR(IF(AND(ISERROR($E376),ISERROR(INDEX(RestempSAF!B$2:B$251,MATCH(RestempSA!$C375,RestempSAF!$A$2:$A$251,0)))),$E375,INDEX(RestempSAF!B$2:B$251,MATCH(RestempSA!$C375,RestempSAF!$A$2:$A$251,0))),NA())</f>
        <v>12230.6</v>
      </c>
      <c r="G375" s="25">
        <f>IFERROR(IF(AND(ISERROR($E376),ISERROR(INDEX(RestempSAF!C$2:C$251,MATCH(RestempSA!$C375,RestempSAF!$A$2:$A$251,0)))),$E375,INDEX(RestempSAF!C$2:C$251,MATCH(RestempSA!$C375,RestempSAF!$A$2:$A$251,0))),NA())</f>
        <v>12230.6</v>
      </c>
      <c r="H375" s="25">
        <f>IFERROR(IF(AND(ISERROR($E376),ISERROR(INDEX(RestempSAF!D$2:D$251,MATCH(RestempSA!$C375,RestempSAF!$A$2:$A$251,0)))),$E375,INDEX(RestempSAF!D$2:D$251,MATCH(RestempSA!$C375,RestempSAF!$A$2:$A$251,0))),NA())</f>
        <v>12230.6</v>
      </c>
      <c r="I375" s="25">
        <f>IFERROR(IF(AND(ISERROR($E376),ISERROR(INDEX(RestempSAF!E$2:E$251,MATCH(RestempSA!$C375,RestempSAF!$A$2:$A$251,0)))),$E375,INDEX(RestempSAF!E$2:E$251,MATCH(RestempSA!$C375,RestempSAF!$A$2:$A$251,0))),NA())</f>
        <v>12230.6</v>
      </c>
      <c r="J375" s="25">
        <f>IFERROR(IF(AND(ISERROR($E376),ISERROR(INDEX(RestempSAF!F$2:F$251,MATCH(RestempSA!$C375,RestempSAF!$A$2:$A$251,0)))),$E375,INDEX(RestempSAF!F$2:F$251,MATCH(RestempSA!$C375,RestempSAF!$A$2:$A$251,0))),NA())</f>
        <v>12230.6</v>
      </c>
      <c r="K375" s="25">
        <f t="shared" ref="K375" si="30">AVERAGE(J375,J375)</f>
        <v>12230.6</v>
      </c>
    </row>
    <row r="376" spans="1:38" x14ac:dyDescent="0.25">
      <c r="A376" s="23">
        <f t="shared" si="23"/>
        <v>3</v>
      </c>
      <c r="B376" s="23">
        <f t="shared" si="24"/>
        <v>2023</v>
      </c>
      <c r="C376" s="23">
        <v>375</v>
      </c>
      <c r="D376" s="24">
        <v>44986</v>
      </c>
      <c r="E376" s="25" t="e">
        <f>IF(ISBLANK(table!I376),NA(),table!I376)</f>
        <v>#N/A</v>
      </c>
      <c r="F376" s="26">
        <f>IFERROR(IF(AND(ISERROR($E377),ISERROR(INDEX(RestempSAF!B$2:B$251,MATCH(RestempSA!$C376,RestempSAF!$A$2:$A$251,0)))),$E376,INDEX(RestempSAF!B$2:B$251,MATCH(RestempSA!$C376,RestempSAF!$A$2:$A$251,0))),NA())</f>
        <v>12201.510734969601</v>
      </c>
      <c r="G376" s="25">
        <f>IFERROR(IF(AND(ISERROR($E377),ISERROR(INDEX(RestempSAF!C$2:C$251,MATCH(RestempSA!$C376,RestempSAF!$A$2:$A$251,0)))),$E376,INDEX(RestempSAF!C$2:C$251,MATCH(RestempSA!$C376,RestempSAF!$A$2:$A$251,0))),NA())</f>
        <v>11826.3321764714</v>
      </c>
      <c r="H376" s="25">
        <f>IFERROR(IF(AND(ISERROR($E377),ISERROR(INDEX(RestempSAF!D$2:D$251,MATCH(RestempSA!$C376,RestempSAF!$A$2:$A$251,0)))),$E376,INDEX(RestempSAF!D$2:D$251,MATCH(RestempSA!$C376,RestempSAF!$A$2:$A$251,0))),NA())</f>
        <v>12576.6892934679</v>
      </c>
      <c r="I376" s="25">
        <f>IFERROR(IF(AND(ISERROR($E377),ISERROR(INDEX(RestempSAF!E$2:E$251,MATCH(RestempSA!$C376,RestempSAF!$A$2:$A$251,0)))),$E376,INDEX(RestempSAF!E$2:E$251,MATCH(RestempSA!$C376,RestempSAF!$A$2:$A$251,0))),NA())</f>
        <v>11627.7246445787</v>
      </c>
      <c r="J376" s="25">
        <f>IFERROR(IF(AND(ISERROR($E377),ISERROR(INDEX(RestempSAF!F$2:F$251,MATCH(RestempSA!$C376,RestempSAF!$A$2:$A$251,0)))),$E376,INDEX(RestempSAF!F$2:F$251,MATCH(RestempSA!$C376,RestempSAF!$A$2:$A$251,0))),NA())</f>
        <v>12775.296825360499</v>
      </c>
      <c r="K376" s="25">
        <f t="shared" ref="K376:K379" si="31">AVERAGE(J376,H376)</f>
        <v>12675.993059414199</v>
      </c>
    </row>
    <row r="377" spans="1:38" x14ac:dyDescent="0.25">
      <c r="A377" s="23">
        <f t="shared" si="23"/>
        <v>4</v>
      </c>
      <c r="B377" s="23">
        <f t="shared" si="24"/>
        <v>2023</v>
      </c>
      <c r="C377" s="23">
        <v>376</v>
      </c>
      <c r="D377" s="24">
        <v>45017</v>
      </c>
      <c r="E377" s="25" t="e">
        <f>IF(ISBLANK(table!I377),NA(),table!I377)</f>
        <v>#N/A</v>
      </c>
      <c r="F377" s="26">
        <f>IFERROR(IF(AND(ISERROR($E378),ISERROR(INDEX(RestempSAF!B$2:B$251,MATCH(RestempSA!$C377,RestempSAF!$A$2:$A$251,0)))),$E377,INDEX(RestempSAF!B$2:B$251,MATCH(RestempSA!$C377,RestempSAF!$A$2:$A$251,0))),NA())</f>
        <v>12181.0530317835</v>
      </c>
      <c r="G377" s="25">
        <f>IFERROR(IF(AND(ISERROR($E378),ISERROR(INDEX(RestempSAF!C$2:C$251,MATCH(RestempSA!$C377,RestempSAF!$A$2:$A$251,0)))),$E377,INDEX(RestempSAF!C$2:C$251,MATCH(RestempSA!$C377,RestempSAF!$A$2:$A$251,0))),NA())</f>
        <v>11673.614511965499</v>
      </c>
      <c r="H377" s="25">
        <f>IFERROR(IF(AND(ISERROR($E378),ISERROR(INDEX(RestempSAF!D$2:D$251,MATCH(RestempSA!$C377,RestempSAF!$A$2:$A$251,0)))),$E377,INDEX(RestempSAF!D$2:D$251,MATCH(RestempSA!$C377,RestempSAF!$A$2:$A$251,0))),NA())</f>
        <v>12688.491551601601</v>
      </c>
      <c r="I377" s="25">
        <f>IFERROR(IF(AND(ISERROR($E378),ISERROR(INDEX(RestempSAF!E$2:E$251,MATCH(RestempSA!$C377,RestempSAF!$A$2:$A$251,0)))),$E377,INDEX(RestempSAF!E$2:E$251,MATCH(RestempSA!$C377,RestempSAF!$A$2:$A$251,0))),NA())</f>
        <v>11404.9927857886</v>
      </c>
      <c r="J377" s="25">
        <f>IFERROR(IF(AND(ISERROR($E378),ISERROR(INDEX(RestempSAF!F$2:F$251,MATCH(RestempSA!$C377,RestempSAF!$A$2:$A$251,0)))),$E377,INDEX(RestempSAF!F$2:F$251,MATCH(RestempSA!$C377,RestempSAF!$A$2:$A$251,0))),NA())</f>
        <v>12957.113277778501</v>
      </c>
      <c r="K377" s="25">
        <f t="shared" si="31"/>
        <v>12822.80241469005</v>
      </c>
    </row>
    <row r="378" spans="1:38" x14ac:dyDescent="0.25">
      <c r="A378" s="23">
        <f t="shared" si="23"/>
        <v>5</v>
      </c>
      <c r="B378" s="23">
        <f t="shared" si="24"/>
        <v>2023</v>
      </c>
      <c r="C378" s="23">
        <v>377</v>
      </c>
      <c r="D378" s="24">
        <v>45047</v>
      </c>
      <c r="E378" s="25" t="e">
        <f>IF(ISBLANK(table!I378),NA(),table!I378)</f>
        <v>#N/A</v>
      </c>
      <c r="F378" s="26">
        <f>IFERROR(IF(AND(ISERROR($E379),ISERROR(INDEX(RestempSAF!B$2:B$251,MATCH(RestempSA!$C378,RestempSAF!$A$2:$A$251,0)))),$E378,INDEX(RestempSAF!B$2:B$251,MATCH(RestempSA!$C378,RestempSAF!$A$2:$A$251,0))),NA())</f>
        <v>12187.529549303001</v>
      </c>
      <c r="G378" s="25">
        <f>IFERROR(IF(AND(ISERROR($E379),ISERROR(INDEX(RestempSAF!C$2:C$251,MATCH(RestempSA!$C378,RestempSAF!$A$2:$A$251,0)))),$E378,INDEX(RestempSAF!C$2:C$251,MATCH(RestempSA!$C378,RestempSAF!$A$2:$A$251,0))),NA())</f>
        <v>11626.784684976599</v>
      </c>
      <c r="H378" s="25">
        <f>IFERROR(IF(AND(ISERROR($E379),ISERROR(INDEX(RestempSAF!D$2:D$251,MATCH(RestempSA!$C378,RestempSAF!$A$2:$A$251,0)))),$E378,INDEX(RestempSAF!D$2:D$251,MATCH(RestempSA!$C378,RestempSAF!$A$2:$A$251,0))),NA())</f>
        <v>12748.2744136293</v>
      </c>
      <c r="I378" s="25">
        <f>IFERROR(IF(AND(ISERROR($E379),ISERROR(INDEX(RestempSAF!E$2:E$251,MATCH(RestempSA!$C378,RestempSAF!$A$2:$A$251,0)))),$E378,INDEX(RestempSAF!E$2:E$251,MATCH(RestempSA!$C378,RestempSAF!$A$2:$A$251,0))),NA())</f>
        <v>11329.9442845786</v>
      </c>
      <c r="J378" s="25">
        <f>IFERROR(IF(AND(ISERROR($E379),ISERROR(INDEX(RestempSAF!F$2:F$251,MATCH(RestempSA!$C378,RestempSAF!$A$2:$A$251,0)))),$E378,INDEX(RestempSAF!F$2:F$251,MATCH(RestempSA!$C378,RestempSAF!$A$2:$A$251,0))),NA())</f>
        <v>13045.1148140273</v>
      </c>
      <c r="K378" s="25">
        <f t="shared" si="31"/>
        <v>12896.6946138283</v>
      </c>
    </row>
    <row r="379" spans="1:38" x14ac:dyDescent="0.25">
      <c r="A379" s="23">
        <f t="shared" si="23"/>
        <v>6</v>
      </c>
      <c r="B379" s="23">
        <f t="shared" si="24"/>
        <v>2023</v>
      </c>
      <c r="C379" s="23">
        <v>378</v>
      </c>
      <c r="D379" s="24">
        <v>45078</v>
      </c>
      <c r="E379" s="25" t="e">
        <f>IF(ISBLANK(table!I379),NA(),table!I379)</f>
        <v>#N/A</v>
      </c>
      <c r="F379" s="26">
        <f>IFERROR(IF(AND(ISERROR($E380),ISERROR(INDEX(RestempSAF!B$2:B$251,MATCH(RestempSA!$C379,RestempSAF!$A$2:$A$251,0)))),$E379,INDEX(RestempSAF!B$2:B$251,MATCH(RestempSA!$C379,RestempSAF!$A$2:$A$251,0))),NA())</f>
        <v>12202.500746759601</v>
      </c>
      <c r="G379" s="25">
        <f>IFERROR(IF(AND(ISERROR($E380),ISERROR(INDEX(RestempSAF!C$2:C$251,MATCH(RestempSA!$C379,RestempSAF!$A$2:$A$251,0)))),$E379,INDEX(RestempSAF!C$2:C$251,MATCH(RestempSA!$C379,RestempSAF!$A$2:$A$251,0))),NA())</f>
        <v>11606.139183626699</v>
      </c>
      <c r="H379" s="25">
        <f>IFERROR(IF(AND(ISERROR($E380),ISERROR(INDEX(RestempSAF!D$2:D$251,MATCH(RestempSA!$C379,RestempSAF!$A$2:$A$251,0)))),$E379,INDEX(RestempSAF!D$2:D$251,MATCH(RestempSA!$C379,RestempSAF!$A$2:$A$251,0))),NA())</f>
        <v>12798.8623098925</v>
      </c>
      <c r="I379" s="25">
        <f>IFERROR(IF(AND(ISERROR($E380),ISERROR(INDEX(RestempSAF!E$2:E$251,MATCH(RestempSA!$C379,RestempSAF!$A$2:$A$251,0)))),$E379,INDEX(RestempSAF!E$2:E$251,MATCH(RestempSA!$C379,RestempSAF!$A$2:$A$251,0))),NA())</f>
        <v>11290.444441785399</v>
      </c>
      <c r="J379" s="25">
        <f>IFERROR(IF(AND(ISERROR($E380),ISERROR(INDEX(RestempSAF!F$2:F$251,MATCH(RestempSA!$C379,RestempSAF!$A$2:$A$251,0)))),$E379,INDEX(RestempSAF!F$2:F$251,MATCH(RestempSA!$C379,RestempSAF!$A$2:$A$251,0))),NA())</f>
        <v>13114.5570517338</v>
      </c>
      <c r="K379" s="25">
        <f t="shared" si="31"/>
        <v>12956.70968081315</v>
      </c>
    </row>
    <row r="380" spans="1:38" x14ac:dyDescent="0.25">
      <c r="A380" s="23">
        <f t="shared" si="23"/>
        <v>7</v>
      </c>
      <c r="B380" s="23">
        <f t="shared" si="24"/>
        <v>2023</v>
      </c>
      <c r="C380" s="23">
        <v>379</v>
      </c>
      <c r="D380" s="24">
        <v>45108</v>
      </c>
      <c r="E380" s="25" t="e">
        <f>IF(ISBLANK(table!I380),NA(),table!I380)</f>
        <v>#N/A</v>
      </c>
      <c r="F380" s="26">
        <f>IFERROR(IF(AND(ISERROR($E381),ISERROR(INDEX(RestempSAF!B$2:B$251,MATCH(RestempSA!$C380,RestempSAF!$A$2:$A$251,0)))),$E380,INDEX(RestempSAF!B$2:B$251,MATCH(RestempSA!$C380,RestempSAF!$A$2:$A$251,0))),NA())</f>
        <v>12217.4719442162</v>
      </c>
      <c r="G380" s="25">
        <f>IFERROR(IF(AND(ISERROR($E381),ISERROR(INDEX(RestempSAF!C$2:C$251,MATCH(RestempSA!$C380,RestempSAF!$A$2:$A$251,0)))),$E380,INDEX(RestempSAF!C$2:C$251,MATCH(RestempSA!$C380,RestempSAF!$A$2:$A$251,0))),NA())</f>
        <v>11587.5041473438</v>
      </c>
      <c r="H380" s="25">
        <f>IFERROR(IF(AND(ISERROR($E381),ISERROR(INDEX(RestempSAF!D$2:D$251,MATCH(RestempSA!$C380,RestempSAF!$A$2:$A$251,0)))),$E380,INDEX(RestempSAF!D$2:D$251,MATCH(RestempSA!$C380,RestempSAF!$A$2:$A$251,0))),NA())</f>
        <v>12847.439741088599</v>
      </c>
      <c r="I380" s="25">
        <f>IFERROR(IF(AND(ISERROR($E381),ISERROR(INDEX(RestempSAF!E$2:E$251,MATCH(RestempSA!$C380,RestempSAF!$A$2:$A$251,0)))),$E380,INDEX(RestempSAF!E$2:E$251,MATCH(RestempSA!$C380,RestempSAF!$A$2:$A$251,0))),NA())</f>
        <v>11254.0193399777</v>
      </c>
      <c r="J380" s="25">
        <f>IFERROR(IF(AND(ISERROR($E381),ISERROR(INDEX(RestempSAF!F$2:F$251,MATCH(RestempSA!$C380,RestempSAF!$A$2:$A$251,0)))),$E380,INDEX(RestempSAF!F$2:F$251,MATCH(RestempSA!$C380,RestempSAF!$A$2:$A$251,0))),NA())</f>
        <v>13180.924548454699</v>
      </c>
      <c r="K380" s="25">
        <f t="shared" ref="K380" si="32">AVERAGE(J380,J380)</f>
        <v>13180.924548454699</v>
      </c>
    </row>
    <row r="381" spans="1:38" x14ac:dyDescent="0.25">
      <c r="A381" s="23">
        <f t="shared" si="23"/>
        <v>8</v>
      </c>
      <c r="B381" s="23">
        <f t="shared" si="24"/>
        <v>2023</v>
      </c>
      <c r="C381" s="23">
        <v>380</v>
      </c>
      <c r="D381" s="24">
        <v>45139</v>
      </c>
      <c r="E381" s="25" t="e">
        <f>IF(ISBLANK(table!I381),NA(),table!I381)</f>
        <v>#N/A</v>
      </c>
      <c r="F381" s="26">
        <f>IFERROR(IF(AND(ISERROR($E382),ISERROR(INDEX(RestempSAF!B$2:B$251,MATCH(RestempSA!$C381,RestempSAF!$A$2:$A$251,0)))),$E381,INDEX(RestempSAF!B$2:B$251,MATCH(RestempSA!$C381,RestempSAF!$A$2:$A$251,0))),NA())</f>
        <v>12232.4431416728</v>
      </c>
      <c r="G381" s="25">
        <f>IFERROR(IF(AND(ISERROR($E382),ISERROR(INDEX(RestempSAF!C$2:C$251,MATCH(RestempSA!$C381,RestempSAF!$A$2:$A$251,0)))),$E381,INDEX(RestempSAF!C$2:C$251,MATCH(RestempSA!$C381,RestempSAF!$A$2:$A$251,0))),NA())</f>
        <v>11570.573263063599</v>
      </c>
      <c r="H381" s="25">
        <f>IFERROR(IF(AND(ISERROR($E382),ISERROR(INDEX(RestempSAF!D$2:D$251,MATCH(RestempSA!$C381,RestempSAF!$A$2:$A$251,0)))),$E381,INDEX(RestempSAF!D$2:D$251,MATCH(RestempSA!$C381,RestempSAF!$A$2:$A$251,0))),NA())</f>
        <v>12894.313020281999</v>
      </c>
      <c r="I381" s="25">
        <f>IFERROR(IF(AND(ISERROR($E382),ISERROR(INDEX(RestempSAF!E$2:E$251,MATCH(RestempSA!$C381,RestempSAF!$A$2:$A$251,0)))),$E381,INDEX(RestempSAF!E$2:E$251,MATCH(RestempSA!$C381,RestempSAF!$A$2:$A$251,0))),NA())</f>
        <v>11220.2005137497</v>
      </c>
      <c r="J381" s="25">
        <f>IFERROR(IF(AND(ISERROR($E382),ISERROR(INDEX(RestempSAF!F$2:F$251,MATCH(RestempSA!$C381,RestempSAF!$A$2:$A$251,0)))),$E381,INDEX(RestempSAF!F$2:F$251,MATCH(RestempSA!$C381,RestempSAF!$A$2:$A$251,0))),NA())</f>
        <v>13244.685769596001</v>
      </c>
      <c r="K381" s="25">
        <f t="shared" ref="K381:K384" si="33">AVERAGE(J381,H381)</f>
        <v>13069.499394939001</v>
      </c>
    </row>
    <row r="382" spans="1:38" x14ac:dyDescent="0.25">
      <c r="A382" s="23">
        <f t="shared" si="23"/>
        <v>9</v>
      </c>
      <c r="B382" s="23">
        <f t="shared" si="24"/>
        <v>2023</v>
      </c>
      <c r="C382" s="23">
        <v>381</v>
      </c>
      <c r="D382" s="24">
        <v>45170</v>
      </c>
      <c r="E382" s="25" t="e">
        <f>IF(ISBLANK(table!I382),NA(),table!I382)</f>
        <v>#N/A</v>
      </c>
      <c r="F382" s="26">
        <f>IFERROR(IF(AND(ISERROR($E383),ISERROR(INDEX(RestempSAF!B$2:B$251,MATCH(RestempSA!$C382,RestempSAF!$A$2:$A$251,0)))),$E382,INDEX(RestempSAF!B$2:B$251,MATCH(RestempSA!$C382,RestempSAF!$A$2:$A$251,0))),NA())</f>
        <v>12247.4143391294</v>
      </c>
      <c r="G382" s="25">
        <f>IFERROR(IF(AND(ISERROR($E383),ISERROR(INDEX(RestempSAF!C$2:C$251,MATCH(RestempSA!$C382,RestempSAF!$A$2:$A$251,0)))),$E382,INDEX(RestempSAF!C$2:C$251,MATCH(RestempSA!$C382,RestempSAF!$A$2:$A$251,0))),NA())</f>
        <v>11555.110903254599</v>
      </c>
      <c r="H382" s="25">
        <f>IFERROR(IF(AND(ISERROR($E383),ISERROR(INDEX(RestempSAF!D$2:D$251,MATCH(RestempSA!$C382,RestempSAF!$A$2:$A$251,0)))),$E382,INDEX(RestempSAF!D$2:D$251,MATCH(RestempSA!$C382,RestempSAF!$A$2:$A$251,0))),NA())</f>
        <v>12939.717775004199</v>
      </c>
      <c r="I382" s="25">
        <f>IFERROR(IF(AND(ISERROR($E383),ISERROR(INDEX(RestempSAF!E$2:E$251,MATCH(RestempSA!$C382,RestempSAF!$A$2:$A$251,0)))),$E382,INDEX(RestempSAF!E$2:E$251,MATCH(RestempSA!$C382,RestempSAF!$A$2:$A$251,0))),NA())</f>
        <v>11188.6276018893</v>
      </c>
      <c r="J382" s="25">
        <f>IFERROR(IF(AND(ISERROR($E383),ISERROR(INDEX(RestempSAF!F$2:F$251,MATCH(RestempSA!$C382,RestempSAF!$A$2:$A$251,0)))),$E382,INDEX(RestempSAF!F$2:F$251,MATCH(RestempSA!$C382,RestempSAF!$A$2:$A$251,0))),NA())</f>
        <v>13306.2010763695</v>
      </c>
      <c r="K382" s="25">
        <f t="shared" si="33"/>
        <v>13122.959425686849</v>
      </c>
    </row>
    <row r="383" spans="1:38" x14ac:dyDescent="0.25">
      <c r="A383" s="23">
        <f t="shared" si="23"/>
        <v>10</v>
      </c>
      <c r="B383" s="23">
        <f t="shared" si="24"/>
        <v>2023</v>
      </c>
      <c r="C383" s="23">
        <v>382</v>
      </c>
      <c r="D383" s="24">
        <v>45200</v>
      </c>
      <c r="E383" s="25" t="e">
        <f>IF(ISBLANK(table!I383),NA(),table!I383)</f>
        <v>#N/A</v>
      </c>
      <c r="F383" s="26">
        <f>IFERROR(IF(AND(ISERROR($E384),ISERROR(INDEX(RestempSAF!B$2:B$251,MATCH(RestempSA!$C383,RestempSAF!$A$2:$A$251,0)))),$E383,INDEX(RestempSAF!B$2:B$251,MATCH(RestempSA!$C383,RestempSAF!$A$2:$A$251,0))),NA())</f>
        <v>12262.385536586</v>
      </c>
      <c r="G383" s="25">
        <f>IFERROR(IF(AND(ISERROR($E384),ISERROR(INDEX(RestempSAF!C$2:C$251,MATCH(RestempSA!$C383,RestempSAF!$A$2:$A$251,0)))),$E383,INDEX(RestempSAF!C$2:C$251,MATCH(RestempSA!$C383,RestempSAF!$A$2:$A$251,0))),NA())</f>
        <v>11540.931200929301</v>
      </c>
      <c r="H383" s="25">
        <f>IFERROR(IF(AND(ISERROR($E384),ISERROR(INDEX(RestempSAF!D$2:D$251,MATCH(RestempSA!$C383,RestempSAF!$A$2:$A$251,0)))),$E383,INDEX(RestempSAF!D$2:D$251,MATCH(RestempSA!$C383,RestempSAF!$A$2:$A$251,0))),NA())</f>
        <v>12983.839872242799</v>
      </c>
      <c r="I383" s="25">
        <f>IFERROR(IF(AND(ISERROR($E384),ISERROR(INDEX(RestempSAF!E$2:E$251,MATCH(RestempSA!$C383,RestempSAF!$A$2:$A$251,0)))),$E383,INDEX(RestempSAF!E$2:E$251,MATCH(RestempSA!$C383,RestempSAF!$A$2:$A$251,0))),NA())</f>
        <v>11159.0163453693</v>
      </c>
      <c r="J383" s="25">
        <f>IFERROR(IF(AND(ISERROR($E384),ISERROR(INDEX(RestempSAF!F$2:F$251,MATCH(RestempSA!$C383,RestempSAF!$A$2:$A$251,0)))),$E383,INDEX(RestempSAF!F$2:F$251,MATCH(RestempSA!$C383,RestempSAF!$A$2:$A$251,0))),NA())</f>
        <v>13365.7547278028</v>
      </c>
      <c r="K383" s="25">
        <f t="shared" si="33"/>
        <v>13174.797300022799</v>
      </c>
    </row>
    <row r="384" spans="1:38" x14ac:dyDescent="0.25">
      <c r="A384" s="23">
        <f t="shared" si="23"/>
        <v>11</v>
      </c>
      <c r="B384" s="23">
        <f t="shared" si="24"/>
        <v>2023</v>
      </c>
      <c r="C384" s="23">
        <v>383</v>
      </c>
      <c r="D384" s="24">
        <v>45231</v>
      </c>
      <c r="E384" s="25" t="e">
        <f>IF(ISBLANK(table!I384),NA(),table!I384)</f>
        <v>#N/A</v>
      </c>
      <c r="F384" s="26">
        <f>IFERROR(IF(AND(ISERROR($E385),ISERROR(INDEX(RestempSAF!B$2:B$251,MATCH(RestempSA!$C384,RestempSAF!$A$2:$A$251,0)))),$E384,INDEX(RestempSAF!B$2:B$251,MATCH(RestempSA!$C384,RestempSAF!$A$2:$A$251,0))),NA())</f>
        <v>12277.3567340427</v>
      </c>
      <c r="G384" s="25">
        <f>IFERROR(IF(AND(ISERROR($E385),ISERROR(INDEX(RestempSAF!C$2:C$251,MATCH(RestempSA!$C384,RestempSAF!$A$2:$A$251,0)))),$E384,INDEX(RestempSAF!C$2:C$251,MATCH(RestempSA!$C384,RestempSAF!$A$2:$A$251,0))),NA())</f>
        <v>11527.8844733473</v>
      </c>
      <c r="H384" s="25">
        <f>IFERROR(IF(AND(ISERROR($E385),ISERROR(INDEX(RestempSAF!D$2:D$251,MATCH(RestempSA!$C384,RestempSAF!$A$2:$A$251,0)))),$E384,INDEX(RestempSAF!D$2:D$251,MATCH(RestempSA!$C384,RestempSAF!$A$2:$A$251,0))),NA())</f>
        <v>13026.828994738</v>
      </c>
      <c r="I384" s="25">
        <f>IFERROR(IF(AND(ISERROR($E385),ISERROR(INDEX(RestempSAF!E$2:E$251,MATCH(RestempSA!$C384,RestempSAF!$A$2:$A$251,0)))),$E384,INDEX(RestempSAF!E$2:E$251,MATCH(RestempSA!$C384,RestempSAF!$A$2:$A$251,0))),NA())</f>
        <v>11131.1378241929</v>
      </c>
      <c r="J384" s="25">
        <f>IFERROR(IF(AND(ISERROR($E385),ISERROR(INDEX(RestempSAF!F$2:F$251,MATCH(RestempSA!$C384,RestempSAF!$A$2:$A$251,0)))),$E384,INDEX(RestempSAF!F$2:F$251,MATCH(RestempSA!$C384,RestempSAF!$A$2:$A$251,0))),NA())</f>
        <v>13423.5756438924</v>
      </c>
      <c r="K384" s="25">
        <f t="shared" si="33"/>
        <v>13225.2023193152</v>
      </c>
    </row>
    <row r="385" spans="1:11" x14ac:dyDescent="0.25">
      <c r="A385" s="23">
        <f t="shared" si="23"/>
        <v>12</v>
      </c>
      <c r="B385" s="23">
        <f t="shared" si="24"/>
        <v>2023</v>
      </c>
      <c r="C385" s="23">
        <v>384</v>
      </c>
      <c r="D385" s="24">
        <v>45261</v>
      </c>
      <c r="E385" s="25" t="e">
        <f>IF(ISBLANK(table!I385),NA(),table!I385)</f>
        <v>#N/A</v>
      </c>
      <c r="F385" s="26">
        <f>IFERROR(IF(AND(ISERROR($E386),ISERROR(INDEX(RestempSAF!B$2:B$251,MATCH(RestempSA!$C385,RestempSAF!$A$2:$A$251,0)))),$E385,INDEX(RestempSAF!B$2:B$251,MATCH(RestempSA!$C385,RestempSAF!$A$2:$A$251,0))),NA())</f>
        <v>12292.3279314993</v>
      </c>
      <c r="G385" s="25">
        <f>IFERROR(IF(AND(ISERROR($E386),ISERROR(INDEX(RestempSAF!C$2:C$251,MATCH(RestempSA!$C385,RestempSAF!$A$2:$A$251,0)))),$E385,INDEX(RestempSAF!C$2:C$251,MATCH(RestempSA!$C385,RestempSAF!$A$2:$A$251,0))),NA())</f>
        <v>11515.848066553801</v>
      </c>
      <c r="H385" s="25">
        <f>IFERROR(IF(AND(ISERROR($E386),ISERROR(INDEX(RestempSAF!D$2:D$251,MATCH(RestempSA!$C385,RestempSAF!$A$2:$A$251,0)))),$E385,INDEX(RestempSAF!D$2:D$251,MATCH(RestempSA!$C385,RestempSAF!$A$2:$A$251,0))),NA())</f>
        <v>13068.8077964448</v>
      </c>
      <c r="I385" s="25">
        <f>IFERROR(IF(AND(ISERROR($E386),ISERROR(INDEX(RestempSAF!E$2:E$251,MATCH(RestempSA!$C385,RestempSAF!$A$2:$A$251,0)))),$E385,INDEX(RestempSAF!E$2:E$251,MATCH(RestempSA!$C385,RestempSAF!$A$2:$A$251,0))),NA())</f>
        <v>11104.8044553238</v>
      </c>
      <c r="J385" s="25">
        <f>IFERROR(IF(AND(ISERROR($E386),ISERROR(INDEX(RestempSAF!F$2:F$251,MATCH(RestempSA!$C385,RestempSAF!$A$2:$A$251,0)))),$E385,INDEX(RestempSAF!F$2:F$251,MATCH(RestempSA!$C385,RestempSAF!$A$2:$A$251,0))),NA())</f>
        <v>13479.8514076748</v>
      </c>
      <c r="K385" s="25">
        <f t="shared" ref="K385" si="34">AVERAGE(J385,J385)</f>
        <v>13479.8514076748</v>
      </c>
    </row>
    <row r="386" spans="1:11" x14ac:dyDescent="0.25">
      <c r="A386" s="23">
        <f t="shared" si="23"/>
        <v>1</v>
      </c>
      <c r="B386" s="23">
        <f t="shared" si="24"/>
        <v>2024</v>
      </c>
      <c r="C386" s="23">
        <v>385</v>
      </c>
      <c r="D386" s="24">
        <v>45292</v>
      </c>
      <c r="E386" s="25" t="e">
        <f>IF(ISBLANK(table!I386),NA(),table!I386)</f>
        <v>#N/A</v>
      </c>
      <c r="F386" s="26">
        <f>IFERROR(IF(AND(ISERROR($E387),ISERROR(INDEX(RestempSAF!B$2:B$251,MATCH(RestempSA!$C386,RestempSAF!$A$2:$A$251,0)))),$E386,INDEX(RestempSAF!B$2:B$251,MATCH(RestempSA!$C386,RestempSAF!$A$2:$A$251,0))),NA())</f>
        <v>12307.2991289559</v>
      </c>
      <c r="G386" s="25">
        <f>IFERROR(IF(AND(ISERROR($E387),ISERROR(INDEX(RestempSAF!C$2:C$251,MATCH(RestempSA!$C386,RestempSAF!$A$2:$A$251,0)))),$E386,INDEX(RestempSAF!C$2:C$251,MATCH(RestempSA!$C386,RestempSAF!$A$2:$A$251,0))),NA())</f>
        <v>11504.719979102299</v>
      </c>
      <c r="H386" s="25">
        <f>IFERROR(IF(AND(ISERROR($E387),ISERROR(INDEX(RestempSAF!D$2:D$251,MATCH(RestempSA!$C386,RestempSAF!$A$2:$A$251,0)))),$E386,INDEX(RestempSAF!D$2:D$251,MATCH(RestempSA!$C386,RestempSAF!$A$2:$A$251,0))),NA())</f>
        <v>13109.878278809399</v>
      </c>
      <c r="I386" s="25">
        <f>IFERROR(IF(AND(ISERROR($E387),ISERROR(INDEX(RestempSAF!E$2:E$251,MATCH(RestempSA!$C386,RestempSAF!$A$2:$A$251,0)))),$E386,INDEX(RestempSAF!E$2:E$251,MATCH(RestempSA!$C386,RestempSAF!$A$2:$A$251,0))),NA())</f>
        <v>11079.8602410113</v>
      </c>
      <c r="J386" s="25">
        <f>IFERROR(IF(AND(ISERROR($E387),ISERROR(INDEX(RestempSAF!F$2:F$251,MATCH(RestempSA!$C386,RestempSAF!$A$2:$A$251,0)))),$E386,INDEX(RestempSAF!F$2:F$251,MATCH(RestempSA!$C386,RestempSAF!$A$2:$A$251,0))),NA())</f>
        <v>13534.738016900499</v>
      </c>
      <c r="K386" s="25">
        <f t="shared" ref="K386:K389" si="35">AVERAGE(J386,H386)</f>
        <v>13322.30814785495</v>
      </c>
    </row>
    <row r="387" spans="1:11" x14ac:dyDescent="0.25">
      <c r="A387" s="23">
        <f t="shared" si="23"/>
        <v>2</v>
      </c>
      <c r="B387" s="23">
        <f t="shared" si="24"/>
        <v>2024</v>
      </c>
      <c r="C387" s="23">
        <v>386</v>
      </c>
      <c r="D387" s="24">
        <v>45323</v>
      </c>
      <c r="E387" s="25" t="e">
        <f>IF(ISBLANK(table!I387),NA(),table!I387)</f>
        <v>#N/A</v>
      </c>
      <c r="F387" s="26">
        <f>IFERROR(IF(AND(ISERROR($E388),ISERROR(INDEX(RestempSAF!B$2:B$251,MATCH(RestempSA!$C387,RestempSAF!$A$2:$A$251,0)))),$E387,INDEX(RestempSAF!B$2:B$251,MATCH(RestempSA!$C387,RestempSAF!$A$2:$A$251,0))),NA())</f>
        <v>12322.270326412499</v>
      </c>
      <c r="G387" s="25">
        <f>IFERROR(IF(AND(ISERROR($E388),ISERROR(INDEX(RestempSAF!C$2:C$251,MATCH(RestempSA!$C387,RestempSAF!$A$2:$A$251,0)))),$E387,INDEX(RestempSAF!C$2:C$251,MATCH(RestempSA!$C387,RestempSAF!$A$2:$A$251,0))),NA())</f>
        <v>11494.414298534701</v>
      </c>
      <c r="H387" s="25">
        <f>IFERROR(IF(AND(ISERROR($E388),ISERROR(INDEX(RestempSAF!D$2:D$251,MATCH(RestempSA!$C387,RestempSAF!$A$2:$A$251,0)))),$E387,INDEX(RestempSAF!D$2:D$251,MATCH(RestempSA!$C387,RestempSAF!$A$2:$A$251,0))),NA())</f>
        <v>13150.1263542903</v>
      </c>
      <c r="I387" s="25">
        <f>IFERROR(IF(AND(ISERROR($E388),ISERROR(INDEX(RestempSAF!E$2:E$251,MATCH(RestempSA!$C387,RestempSAF!$A$2:$A$251,0)))),$E387,INDEX(RestempSAF!E$2:E$251,MATCH(RestempSA!$C387,RestempSAF!$A$2:$A$251,0))),NA())</f>
        <v>11056.173789489099</v>
      </c>
      <c r="J387" s="25">
        <f>IFERROR(IF(AND(ISERROR($E388),ISERROR(INDEX(RestempSAF!F$2:F$251,MATCH(RestempSA!$C387,RestempSAF!$A$2:$A$251,0)))),$E387,INDEX(RestempSAF!F$2:F$251,MATCH(RestempSA!$C387,RestempSAF!$A$2:$A$251,0))),NA())</f>
        <v>13588.366863335899</v>
      </c>
      <c r="K387" s="25">
        <f t="shared" si="35"/>
        <v>13369.2466088131</v>
      </c>
    </row>
    <row r="388" spans="1:11" x14ac:dyDescent="0.25">
      <c r="A388" s="23">
        <f t="shared" si="23"/>
        <v>3</v>
      </c>
      <c r="B388" s="23">
        <f t="shared" si="24"/>
        <v>2024</v>
      </c>
      <c r="C388" s="23">
        <v>387</v>
      </c>
      <c r="D388" s="24">
        <v>45352</v>
      </c>
      <c r="E388" s="25" t="e">
        <f>IF(ISBLANK(table!I388),NA(),table!I388)</f>
        <v>#N/A</v>
      </c>
      <c r="F388" s="26">
        <f>IFERROR(IF(AND(ISERROR($E389),ISERROR(INDEX(RestempSAF!B$2:B$251,MATCH(RestempSA!$C388,RestempSAF!$A$2:$A$251,0)))),$E388,INDEX(RestempSAF!B$2:B$251,MATCH(RestempSA!$C388,RestempSAF!$A$2:$A$251,0))),NA())</f>
        <v>12337.241523869099</v>
      </c>
      <c r="G388" s="25">
        <f>IFERROR(IF(AND(ISERROR($E389),ISERROR(INDEX(RestempSAF!C$2:C$251,MATCH(RestempSA!$C388,RestempSAF!$A$2:$A$251,0)))),$E388,INDEX(RestempSAF!C$2:C$251,MATCH(RestempSA!$C388,RestempSAF!$A$2:$A$251,0))),NA())</f>
        <v>11484.8578579021</v>
      </c>
      <c r="H388" s="25">
        <f>IFERROR(IF(AND(ISERROR($E389),ISERROR(INDEX(RestempSAF!D$2:D$251,MATCH(RestempSA!$C388,RestempSAF!$A$2:$A$251,0)))),$E388,INDEX(RestempSAF!D$2:D$251,MATCH(RestempSA!$C388,RestempSAF!$A$2:$A$251,0))),NA())</f>
        <v>13189.625189836201</v>
      </c>
      <c r="I388" s="25">
        <f>IFERROR(IF(AND(ISERROR($E389),ISERROR(INDEX(RestempSAF!E$2:E$251,MATCH(RestempSA!$C388,RestempSAF!$A$2:$A$251,0)))),$E388,INDEX(RestempSAF!E$2:E$251,MATCH(RestempSA!$C388,RestempSAF!$A$2:$A$251,0))),NA())</f>
        <v>11033.633201565101</v>
      </c>
      <c r="J388" s="25">
        <f>IFERROR(IF(AND(ISERROR($E389),ISERROR(INDEX(RestempSAF!F$2:F$251,MATCH(RestempSA!$C388,RestempSAF!$A$2:$A$251,0)))),$E388,INDEX(RestempSAF!F$2:F$251,MATCH(RestempSA!$C388,RestempSAF!$A$2:$A$251,0))),NA())</f>
        <v>13640.8498461731</v>
      </c>
      <c r="K388" s="25">
        <f t="shared" si="35"/>
        <v>13415.237518004651</v>
      </c>
    </row>
    <row r="389" spans="1:11" x14ac:dyDescent="0.25">
      <c r="A389" s="23">
        <f t="shared" si="23"/>
        <v>4</v>
      </c>
      <c r="B389" s="23">
        <f t="shared" si="24"/>
        <v>2024</v>
      </c>
      <c r="C389" s="23">
        <v>388</v>
      </c>
      <c r="D389" s="24">
        <v>45383</v>
      </c>
      <c r="E389" s="25" t="e">
        <f>IF(ISBLANK(table!I389),NA(),table!I389)</f>
        <v>#N/A</v>
      </c>
      <c r="F389" s="26">
        <f>IFERROR(IF(AND(ISERROR($E390),ISERROR(INDEX(RestempSAF!B$2:B$251,MATCH(RestempSA!$C389,RestempSAF!$A$2:$A$251,0)))),$E389,INDEX(RestempSAF!B$2:B$251,MATCH(RestempSA!$C389,RestempSAF!$A$2:$A$251,0))),NA())</f>
        <v>12352.212721325701</v>
      </c>
      <c r="G389" s="25">
        <f>IFERROR(IF(AND(ISERROR($E390),ISERROR(INDEX(RestempSAF!C$2:C$251,MATCH(RestempSA!$C389,RestempSAF!$A$2:$A$251,0)))),$E389,INDEX(RestempSAF!C$2:C$251,MATCH(RestempSA!$C389,RestempSAF!$A$2:$A$251,0))),NA())</f>
        <v>11475.9877358789</v>
      </c>
      <c r="H389" s="25">
        <f>IFERROR(IF(AND(ISERROR($E390),ISERROR(INDEX(RestempSAF!D$2:D$251,MATCH(RestempSA!$C389,RestempSAF!$A$2:$A$251,0)))),$E389,INDEX(RestempSAF!D$2:D$251,MATCH(RestempSA!$C389,RestempSAF!$A$2:$A$251,0))),NA())</f>
        <v>13228.4377067726</v>
      </c>
      <c r="I389" s="25">
        <f>IFERROR(IF(AND(ISERROR($E390),ISERROR(INDEX(RestempSAF!E$2:E$251,MATCH(RestempSA!$C389,RestempSAF!$A$2:$A$251,0)))),$E389,INDEX(RestempSAF!E$2:E$251,MATCH(RestempSA!$C389,RestempSAF!$A$2:$A$251,0))),NA())</f>
        <v>11012.1422473763</v>
      </c>
      <c r="J389" s="25">
        <f>IFERROR(IF(AND(ISERROR($E390),ISERROR(INDEX(RestempSAF!F$2:F$251,MATCH(RestempSA!$C389,RestempSAF!$A$2:$A$251,0)))),$E389,INDEX(RestempSAF!F$2:F$251,MATCH(RestempSA!$C389,RestempSAF!$A$2:$A$251,0))),NA())</f>
        <v>13692.2831952752</v>
      </c>
      <c r="K389" s="25">
        <f t="shared" si="35"/>
        <v>13460.3604510239</v>
      </c>
    </row>
    <row r="390" spans="1:11" x14ac:dyDescent="0.25">
      <c r="A390" s="23">
        <f t="shared" si="23"/>
        <v>5</v>
      </c>
      <c r="B390" s="23">
        <f t="shared" si="24"/>
        <v>2024</v>
      </c>
      <c r="C390" s="23">
        <v>389</v>
      </c>
      <c r="D390" s="24">
        <v>45413</v>
      </c>
      <c r="E390" s="25" t="e">
        <f>IF(ISBLANK(table!I390),NA(),table!I390)</f>
        <v>#N/A</v>
      </c>
      <c r="F390" s="26">
        <f>IFERROR(IF(AND(ISERROR($E391),ISERROR(INDEX(RestempSAF!B$2:B$251,MATCH(RestempSA!$C390,RestempSAF!$A$2:$A$251,0)))),$E390,INDEX(RestempSAF!B$2:B$251,MATCH(RestempSA!$C390,RestempSAF!$A$2:$A$251,0))),NA())</f>
        <v>12367.183918782401</v>
      </c>
      <c r="G390" s="25">
        <f>IFERROR(IF(AND(ISERROR($E391),ISERROR(INDEX(RestempSAF!C$2:C$251,MATCH(RestempSA!$C390,RestempSAF!$A$2:$A$251,0)))),$E390,INDEX(RestempSAF!C$2:C$251,MATCH(RestempSA!$C390,RestempSAF!$A$2:$A$251,0))),NA())</f>
        <v>11467.74935405</v>
      </c>
      <c r="H390" s="25">
        <f>IFERROR(IF(AND(ISERROR($E391),ISERROR(INDEX(RestempSAF!D$2:D$251,MATCH(RestempSA!$C390,RestempSAF!$A$2:$A$251,0)))),$E390,INDEX(RestempSAF!D$2:D$251,MATCH(RestempSA!$C390,RestempSAF!$A$2:$A$251,0))),NA())</f>
        <v>13266.6184835147</v>
      </c>
      <c r="I390" s="25">
        <f>IFERROR(IF(AND(ISERROR($E391),ISERROR(INDEX(RestempSAF!E$2:E$251,MATCH(RestempSA!$C390,RestempSAF!$A$2:$A$251,0)))),$E390,INDEX(RestempSAF!E$2:E$251,MATCH(RestempSA!$C390,RestempSAF!$A$2:$A$251,0))),NA())</f>
        <v>10991.617456439701</v>
      </c>
      <c r="J390" s="25">
        <f>IFERROR(IF(AND(ISERROR($E391),ISERROR(INDEX(RestempSAF!F$2:F$251,MATCH(RestempSA!$C390,RestempSAF!$A$2:$A$251,0)))),$E390,INDEX(RestempSAF!F$2:F$251,MATCH(RestempSA!$C390,RestempSAF!$A$2:$A$251,0))),NA())</f>
        <v>13742.750381125001</v>
      </c>
      <c r="K390" s="25">
        <f t="shared" ref="K390" si="36">AVERAGE(J390,J390)</f>
        <v>13742.750381125001</v>
      </c>
    </row>
    <row r="391" spans="1:11" x14ac:dyDescent="0.25">
      <c r="A391" s="23">
        <f t="shared" si="23"/>
        <v>6</v>
      </c>
      <c r="B391" s="23">
        <f t="shared" si="24"/>
        <v>2024</v>
      </c>
      <c r="C391" s="23">
        <v>390</v>
      </c>
      <c r="D391" s="24">
        <v>45444</v>
      </c>
      <c r="E391" s="25" t="e">
        <f>IF(ISBLANK(table!I391),NA(),table!I391)</f>
        <v>#N/A</v>
      </c>
      <c r="F391" s="26">
        <f>IFERROR(IF(AND(ISERROR($E392),ISERROR(INDEX(RestempSAF!B$2:B$251,MATCH(RestempSA!$C391,RestempSAF!$A$2:$A$251,0)))),$E391,INDEX(RestempSAF!B$2:B$251,MATCH(RestempSA!$C391,RestempSAF!$A$2:$A$251,0))),NA())</f>
        <v>12382.155116239001</v>
      </c>
      <c r="G391" s="25">
        <f>IFERROR(IF(AND(ISERROR($E392),ISERROR(INDEX(RestempSAF!C$2:C$251,MATCH(RestempSA!$C391,RestempSAF!$A$2:$A$251,0)))),$E391,INDEX(RestempSAF!C$2:C$251,MATCH(RestempSA!$C391,RestempSAF!$A$2:$A$251,0))),NA())</f>
        <v>11460.095005753101</v>
      </c>
      <c r="H391" s="25">
        <f>IFERROR(IF(AND(ISERROR($E392),ISERROR(INDEX(RestempSAF!D$2:D$251,MATCH(RestempSA!$C391,RestempSAF!$A$2:$A$251,0)))),$E391,INDEX(RestempSAF!D$2:D$251,MATCH(RestempSA!$C391,RestempSAF!$A$2:$A$251,0))),NA())</f>
        <v>13304.2152267248</v>
      </c>
      <c r="I391" s="25">
        <f>IFERROR(IF(AND(ISERROR($E392),ISERROR(INDEX(RestempSAF!E$2:E$251,MATCH(RestempSA!$C391,RestempSAF!$A$2:$A$251,0)))),$E391,INDEX(RestempSAF!E$2:E$251,MATCH(RestempSA!$C391,RestempSAF!$A$2:$A$251,0))),NA())</f>
        <v>10971.985867711501</v>
      </c>
      <c r="J391" s="25">
        <f>IFERROR(IF(AND(ISERROR($E392),ISERROR(INDEX(RestempSAF!F$2:F$251,MATCH(RestempSA!$C391,RestempSAF!$A$2:$A$251,0)))),$E391,INDEX(RestempSAF!F$2:F$251,MATCH(RestempSA!$C391,RestempSAF!$A$2:$A$251,0))),NA())</f>
        <v>13792.3243647665</v>
      </c>
      <c r="K391" s="25">
        <f t="shared" ref="K391:K394" si="37">AVERAGE(J391,H391)</f>
        <v>13548.269795745651</v>
      </c>
    </row>
    <row r="392" spans="1:11" x14ac:dyDescent="0.25">
      <c r="A392" s="23">
        <f t="shared" si="23"/>
        <v>7</v>
      </c>
      <c r="B392" s="23">
        <f t="shared" si="24"/>
        <v>2024</v>
      </c>
      <c r="C392" s="23">
        <v>391</v>
      </c>
      <c r="D392" s="24">
        <v>45474</v>
      </c>
      <c r="E392" s="25" t="e">
        <f>IF(ISBLANK(table!I392),NA(),table!I392)</f>
        <v>#N/A</v>
      </c>
      <c r="F392" s="26">
        <f>IFERROR(IF(AND(ISERROR($E393),ISERROR(INDEX(RestempSAF!B$2:B$251,MATCH(RestempSA!$C392,RestempSAF!$A$2:$A$251,0)))),$E392,INDEX(RestempSAF!B$2:B$251,MATCH(RestempSA!$C392,RestempSAF!$A$2:$A$251,0))),NA())</f>
        <v>12397.1263136956</v>
      </c>
      <c r="G392" s="25">
        <f>IFERROR(IF(AND(ISERROR($E393),ISERROR(INDEX(RestempSAF!C$2:C$251,MATCH(RestempSA!$C392,RestempSAF!$A$2:$A$251,0)))),$E392,INDEX(RestempSAF!C$2:C$251,MATCH(RestempSA!$C392,RestempSAF!$A$2:$A$251,0))),NA())</f>
        <v>11452.982702552101</v>
      </c>
      <c r="H392" s="25">
        <f>IFERROR(IF(AND(ISERROR($E393),ISERROR(INDEX(RestempSAF!D$2:D$251,MATCH(RestempSA!$C392,RestempSAF!$A$2:$A$251,0)))),$E392,INDEX(RestempSAF!D$2:D$251,MATCH(RestempSA!$C392,RestempSAF!$A$2:$A$251,0))),NA())</f>
        <v>13341.2699248391</v>
      </c>
      <c r="I392" s="25">
        <f>IFERROR(IF(AND(ISERROR($E393),ISERROR(INDEX(RestempSAF!E$2:E$251,MATCH(RestempSA!$C392,RestempSAF!$A$2:$A$251,0)))),$E392,INDEX(RestempSAF!E$2:E$251,MATCH(RestempSA!$C392,RestempSAF!$A$2:$A$251,0))),NA())</f>
        <v>10953.183265420001</v>
      </c>
      <c r="J392" s="25">
        <f>IFERROR(IF(AND(ISERROR($E393),ISERROR(INDEX(RestempSAF!F$2:F$251,MATCH(RestempSA!$C392,RestempSAF!$A$2:$A$251,0)))),$E392,INDEX(RestempSAF!F$2:F$251,MATCH(RestempSA!$C392,RestempSAF!$A$2:$A$251,0))),NA())</f>
        <v>13841.0693619712</v>
      </c>
      <c r="K392" s="25">
        <f t="shared" si="37"/>
        <v>13591.16964340515</v>
      </c>
    </row>
    <row r="393" spans="1:11" x14ac:dyDescent="0.25">
      <c r="A393" s="23">
        <f t="shared" si="23"/>
        <v>8</v>
      </c>
      <c r="B393" s="23">
        <f t="shared" si="24"/>
        <v>2024</v>
      </c>
      <c r="C393" s="23">
        <v>392</v>
      </c>
      <c r="D393" s="24">
        <v>45505</v>
      </c>
      <c r="E393" s="25" t="e">
        <f>IF(ISBLANK(table!I393),NA(),table!I393)</f>
        <v>#N/A</v>
      </c>
      <c r="F393" s="26">
        <f>IFERROR(IF(AND(ISERROR($E394),ISERROR(INDEX(RestempSAF!B$2:B$251,MATCH(RestempSA!$C393,RestempSAF!$A$2:$A$251,0)))),$E393,INDEX(RestempSAF!B$2:B$251,MATCH(RestempSA!$C393,RestempSAF!$A$2:$A$251,0))),NA())</f>
        <v>12412.0975111522</v>
      </c>
      <c r="G393" s="25">
        <f>IFERROR(IF(AND(ISERROR($E394),ISERROR(INDEX(RestempSAF!C$2:C$251,MATCH(RestempSA!$C393,RestempSAF!$A$2:$A$251,0)))),$E393,INDEX(RestempSAF!C$2:C$251,MATCH(RestempSA!$C393,RestempSAF!$A$2:$A$251,0))),NA())</f>
        <v>11446.3752583398</v>
      </c>
      <c r="H393" s="25">
        <f>IFERROR(IF(AND(ISERROR($E394),ISERROR(INDEX(RestempSAF!D$2:D$251,MATCH(RestempSA!$C393,RestempSAF!$A$2:$A$251,0)))),$E393,INDEX(RestempSAF!D$2:D$251,MATCH(RestempSA!$C393,RestempSAF!$A$2:$A$251,0))),NA())</f>
        <v>13377.8197639646</v>
      </c>
      <c r="I393" s="25">
        <f>IFERROR(IF(AND(ISERROR($E394),ISERROR(INDEX(RestempSAF!E$2:E$251,MATCH(RestempSA!$C393,RestempSAF!$A$2:$A$251,0)))),$E393,INDEX(RestempSAF!E$2:E$251,MATCH(RestempSA!$C393,RestempSAF!$A$2:$A$251,0))),NA())</f>
        <v>10935.152778322201</v>
      </c>
      <c r="J393" s="25">
        <f>IFERROR(IF(AND(ISERROR($E394),ISERROR(INDEX(RestempSAF!F$2:F$251,MATCH(RestempSA!$C393,RestempSAF!$A$2:$A$251,0)))),$E393,INDEX(RestempSAF!F$2:F$251,MATCH(RestempSA!$C393,RestempSAF!$A$2:$A$251,0))),NA())</f>
        <v>13889.0422439822</v>
      </c>
      <c r="K393" s="25">
        <f t="shared" si="37"/>
        <v>13633.431003973401</v>
      </c>
    </row>
    <row r="394" spans="1:11" x14ac:dyDescent="0.25">
      <c r="A394" s="23">
        <f t="shared" si="23"/>
        <v>9</v>
      </c>
      <c r="B394" s="23">
        <f t="shared" si="24"/>
        <v>2024</v>
      </c>
      <c r="C394" s="23">
        <v>393</v>
      </c>
      <c r="D394" s="24">
        <v>45536</v>
      </c>
      <c r="E394" s="25" t="e">
        <f>IF(ISBLANK(table!I394),NA(),table!I394)</f>
        <v>#N/A</v>
      </c>
      <c r="F394" s="26">
        <f>IFERROR(IF(AND(ISERROR($E395),ISERROR(INDEX(RestempSAF!B$2:B$251,MATCH(RestempSA!$C394,RestempSAF!$A$2:$A$251,0)))),$E394,INDEX(RestempSAF!B$2:B$251,MATCH(RestempSA!$C394,RestempSAF!$A$2:$A$251,0))),NA())</f>
        <v>12427.0687086088</v>
      </c>
      <c r="G394" s="25">
        <f>IFERROR(IF(AND(ISERROR($E395),ISERROR(INDEX(RestempSAF!C$2:C$251,MATCH(RestempSA!$C394,RestempSAF!$A$2:$A$251,0)))),$E394,INDEX(RestempSAF!C$2:C$251,MATCH(RestempSA!$C394,RestempSAF!$A$2:$A$251,0))),NA())</f>
        <v>11440.2395538455</v>
      </c>
      <c r="H394" s="25">
        <f>IFERROR(IF(AND(ISERROR($E395),ISERROR(INDEX(RestempSAF!D$2:D$251,MATCH(RestempSA!$C394,RestempSAF!$A$2:$A$251,0)))),$E394,INDEX(RestempSAF!D$2:D$251,MATCH(RestempSA!$C394,RestempSAF!$A$2:$A$251,0))),NA())</f>
        <v>13413.8978633721</v>
      </c>
      <c r="I394" s="25">
        <f>IFERROR(IF(AND(ISERROR($E395),ISERROR(INDEX(RestempSAF!E$2:E$251,MATCH(RestempSA!$C394,RestempSAF!$A$2:$A$251,0)))),$E394,INDEX(RestempSAF!E$2:E$251,MATCH(RestempSA!$C394,RestempSAF!$A$2:$A$251,0))),NA())</f>
        <v>10917.8437548644</v>
      </c>
      <c r="J394" s="25">
        <f>IFERROR(IF(AND(ISERROR($E395),ISERROR(INDEX(RestempSAF!F$2:F$251,MATCH(RestempSA!$C394,RestempSAF!$A$2:$A$251,0)))),$E394,INDEX(RestempSAF!F$2:F$251,MATCH(RestempSA!$C394,RestempSAF!$A$2:$A$251,0))),NA())</f>
        <v>13936.293662353301</v>
      </c>
      <c r="K394" s="25">
        <f t="shared" si="37"/>
        <v>13675.0957628627</v>
      </c>
    </row>
    <row r="395" spans="1:11" x14ac:dyDescent="0.25">
      <c r="A395" s="23">
        <f t="shared" si="23"/>
        <v>10</v>
      </c>
      <c r="B395" s="23">
        <f t="shared" si="24"/>
        <v>2024</v>
      </c>
      <c r="C395" s="23">
        <v>394</v>
      </c>
      <c r="D395" s="24">
        <v>45566</v>
      </c>
      <c r="E395" s="25" t="e">
        <f>IF(ISBLANK(table!I395),NA(),table!I395)</f>
        <v>#N/A</v>
      </c>
      <c r="F395" s="26">
        <f>IFERROR(IF(AND(ISERROR($E396),ISERROR(INDEX(RestempSAF!B$2:B$251,MATCH(RestempSA!$C395,RestempSAF!$A$2:$A$251,0)))),$E395,INDEX(RestempSAF!B$2:B$251,MATCH(RestempSA!$C395,RestempSAF!$A$2:$A$251,0))),NA())</f>
        <v>12442.0399060654</v>
      </c>
      <c r="G395" s="25">
        <f>IFERROR(IF(AND(ISERROR($E396),ISERROR(INDEX(RestempSAF!C$2:C$251,MATCH(RestempSA!$C395,RestempSAF!$A$2:$A$251,0)))),$E395,INDEX(RestempSAF!C$2:C$251,MATCH(RestempSA!$C395,RestempSAF!$A$2:$A$251,0))),NA())</f>
        <v>11434.5459399273</v>
      </c>
      <c r="H395" s="25">
        <f>IFERROR(IF(AND(ISERROR($E396),ISERROR(INDEX(RestempSAF!D$2:D$251,MATCH(RestempSA!$C395,RestempSAF!$A$2:$A$251,0)))),$E395,INDEX(RestempSAF!D$2:D$251,MATCH(RestempSA!$C395,RestempSAF!$A$2:$A$251,0))),NA())</f>
        <v>13449.533872203599</v>
      </c>
      <c r="I395" s="25">
        <f>IFERROR(IF(AND(ISERROR($E396),ISERROR(INDEX(RestempSAF!E$2:E$251,MATCH(RestempSA!$C395,RestempSAF!$A$2:$A$251,0)))),$E395,INDEX(RestempSAF!E$2:E$251,MATCH(RestempSA!$C395,RestempSAF!$A$2:$A$251,0))),NA())</f>
        <v>10901.210850597001</v>
      </c>
      <c r="J395" s="25">
        <f>IFERROR(IF(AND(ISERROR($E396),ISERROR(INDEX(RestempSAF!F$2:F$251,MATCH(RestempSA!$C395,RestempSAF!$A$2:$A$251,0)))),$E395,INDEX(RestempSAF!F$2:F$251,MATCH(RestempSA!$C395,RestempSAF!$A$2:$A$251,0))),NA())</f>
        <v>13982.868961533901</v>
      </c>
      <c r="K395" s="25">
        <f t="shared" ref="K395" si="38">AVERAGE(J395,J395)</f>
        <v>13982.868961533901</v>
      </c>
    </row>
    <row r="396" spans="1:11" x14ac:dyDescent="0.25">
      <c r="A396" s="23">
        <f t="shared" si="23"/>
        <v>11</v>
      </c>
      <c r="B396" s="23">
        <f t="shared" si="24"/>
        <v>2024</v>
      </c>
      <c r="C396" s="23">
        <v>395</v>
      </c>
      <c r="D396" s="24">
        <v>45597</v>
      </c>
      <c r="E396" s="25" t="e">
        <f>IF(ISBLANK(table!I396),NA(),table!I396)</f>
        <v>#N/A</v>
      </c>
      <c r="F396" s="26">
        <f>IFERROR(IF(AND(ISERROR($E397),ISERROR(INDEX(RestempSAF!B$2:B$251,MATCH(RestempSA!$C396,RestempSAF!$A$2:$A$251,0)))),$E396,INDEX(RestempSAF!B$2:B$251,MATCH(RestempSA!$C396,RestempSAF!$A$2:$A$251,0))),NA())</f>
        <v>12457.0111035221</v>
      </c>
      <c r="G396" s="25">
        <f>IFERROR(IF(AND(ISERROR($E397),ISERROR(INDEX(RestempSAF!C$2:C$251,MATCH(RestempSA!$C396,RestempSAF!$A$2:$A$251,0)))),$E396,INDEX(RestempSAF!C$2:C$251,MATCH(RestempSA!$C396,RestempSAF!$A$2:$A$251,0))),NA())</f>
        <v>11429.2677489249</v>
      </c>
      <c r="H396" s="25">
        <f>IFERROR(IF(AND(ISERROR($E397),ISERROR(INDEX(RestempSAF!D$2:D$251,MATCH(RestempSA!$C396,RestempSAF!$A$2:$A$251,0)))),$E396,INDEX(RestempSAF!D$2:D$251,MATCH(RestempSA!$C396,RestempSAF!$A$2:$A$251,0))),NA())</f>
        <v>13484.7544581192</v>
      </c>
      <c r="I396" s="25">
        <f>IFERROR(IF(AND(ISERROR($E397),ISERROR(INDEX(RestempSAF!E$2:E$251,MATCH(RestempSA!$C396,RestempSAF!$A$2:$A$251,0)))),$E396,INDEX(RestempSAF!E$2:E$251,MATCH(RestempSA!$C396,RestempSAF!$A$2:$A$251,0))),NA())</f>
        <v>10885.213280853201</v>
      </c>
      <c r="J396" s="25">
        <f>IFERROR(IF(AND(ISERROR($E397),ISERROR(INDEX(RestempSAF!F$2:F$251,MATCH(RestempSA!$C396,RestempSAF!$A$2:$A$251,0)))),$E396,INDEX(RestempSAF!F$2:F$251,MATCH(RestempSA!$C396,RestempSAF!$A$2:$A$251,0))),NA())</f>
        <v>14028.808926190901</v>
      </c>
      <c r="K396" s="25">
        <f t="shared" ref="K396:K399" si="39">AVERAGE(J396,H396)</f>
        <v>13756.781692155051</v>
      </c>
    </row>
    <row r="397" spans="1:11" x14ac:dyDescent="0.25">
      <c r="A397" s="23">
        <f t="shared" si="23"/>
        <v>12</v>
      </c>
      <c r="B397" s="23">
        <f t="shared" si="24"/>
        <v>2024</v>
      </c>
      <c r="C397" s="23">
        <v>396</v>
      </c>
      <c r="D397" s="24">
        <v>45627</v>
      </c>
      <c r="E397" s="25" t="e">
        <f>IF(ISBLANK(table!I397),NA(),table!I397)</f>
        <v>#N/A</v>
      </c>
      <c r="F397" s="26">
        <f>IFERROR(IF(AND(ISERROR($E398),ISERROR(INDEX(RestempSAF!B$2:B$251,MATCH(RestempSA!$C397,RestempSAF!$A$2:$A$251,0)))),$E397,INDEX(RestempSAF!B$2:B$251,MATCH(RestempSA!$C397,RestempSAF!$A$2:$A$251,0))),NA())</f>
        <v>12471.9823009787</v>
      </c>
      <c r="G397" s="25">
        <f>IFERROR(IF(AND(ISERROR($E398),ISERROR(INDEX(RestempSAF!C$2:C$251,MATCH(RestempSA!$C397,RestempSAF!$A$2:$A$251,0)))),$E397,INDEX(RestempSAF!C$2:C$251,MATCH(RestempSA!$C397,RestempSAF!$A$2:$A$251,0))),NA())</f>
        <v>11424.380891074799</v>
      </c>
      <c r="H397" s="25">
        <f>IFERROR(IF(AND(ISERROR($E398),ISERROR(INDEX(RestempSAF!D$2:D$251,MATCH(RestempSA!$C397,RestempSAF!$A$2:$A$251,0)))),$E397,INDEX(RestempSAF!D$2:D$251,MATCH(RestempSA!$C397,RestempSAF!$A$2:$A$251,0))),NA())</f>
        <v>13519.5837108826</v>
      </c>
      <c r="I397" s="25">
        <f>IFERROR(IF(AND(ISERROR($E398),ISERROR(INDEX(RestempSAF!E$2:E$251,MATCH(RestempSA!$C397,RestempSAF!$A$2:$A$251,0)))),$E397,INDEX(RestempSAF!E$2:E$251,MATCH(RestempSA!$C397,RestempSAF!$A$2:$A$251,0))),NA())</f>
        <v>10869.814203519099</v>
      </c>
      <c r="J397" s="25">
        <f>IFERROR(IF(AND(ISERROR($E398),ISERROR(INDEX(RestempSAF!F$2:F$251,MATCH(RestempSA!$C397,RestempSAF!$A$2:$A$251,0)))),$E397,INDEX(RestempSAF!F$2:F$251,MATCH(RestempSA!$C397,RestempSAF!$A$2:$A$251,0))),NA())</f>
        <v>14074.1503984383</v>
      </c>
      <c r="K397" s="25">
        <f t="shared" si="39"/>
        <v>13796.86705466045</v>
      </c>
    </row>
    <row r="398" spans="1:11" x14ac:dyDescent="0.25">
      <c r="A398" s="23">
        <f t="shared" si="23"/>
        <v>1</v>
      </c>
      <c r="B398" s="23">
        <f t="shared" si="24"/>
        <v>2025</v>
      </c>
      <c r="C398" s="23">
        <v>397</v>
      </c>
      <c r="D398" s="24">
        <v>45658</v>
      </c>
      <c r="E398" s="25" t="e">
        <f>IF(ISBLANK(table!I398),NA(),table!I398)</f>
        <v>#N/A</v>
      </c>
      <c r="F398" s="26">
        <f>IFERROR(IF(AND(ISERROR($E399),ISERROR(INDEX(RestempSAF!B$2:B$251,MATCH(RestempSA!$C398,RestempSAF!$A$2:$A$251,0)))),$E398,INDEX(RestempSAF!B$2:B$251,MATCH(RestempSA!$C398,RestempSAF!$A$2:$A$251,0))),NA())</f>
        <v>12486.953498435299</v>
      </c>
      <c r="G398" s="25">
        <f>IFERROR(IF(AND(ISERROR($E399),ISERROR(INDEX(RestempSAF!C$2:C$251,MATCH(RestempSA!$C398,RestempSAF!$A$2:$A$251,0)))),$E398,INDEX(RestempSAF!C$2:C$251,MATCH(RestempSA!$C398,RestempSAF!$A$2:$A$251,0))),NA())</f>
        <v>11419.8635185618</v>
      </c>
      <c r="H398" s="25">
        <f>IFERROR(IF(AND(ISERROR($E399),ISERROR(INDEX(RestempSAF!D$2:D$251,MATCH(RestempSA!$C398,RestempSAF!$A$2:$A$251,0)))),$E398,INDEX(RestempSAF!D$2:D$251,MATCH(RestempSA!$C398,RestempSAF!$A$2:$A$251,0))),NA())</f>
        <v>13554.0434783088</v>
      </c>
      <c r="I398" s="25">
        <f>IFERROR(IF(AND(ISERROR($E399),ISERROR(INDEX(RestempSAF!E$2:E$251,MATCH(RestempSA!$C398,RestempSAF!$A$2:$A$251,0)))),$E398,INDEX(RestempSAF!E$2:E$251,MATCH(RestempSA!$C398,RestempSAF!$A$2:$A$251,0))),NA())</f>
        <v>10854.980205244499</v>
      </c>
      <c r="J398" s="25">
        <f>IFERROR(IF(AND(ISERROR($E399),ISERROR(INDEX(RestempSAF!F$2:F$251,MATCH(RestempSA!$C398,RestempSAF!$A$2:$A$251,0)))),$E398,INDEX(RestempSAF!F$2:F$251,MATCH(RestempSA!$C398,RestempSAF!$A$2:$A$251,0))),NA())</f>
        <v>14118.9267916261</v>
      </c>
      <c r="K398" s="25">
        <f t="shared" si="39"/>
        <v>13836.48513496745</v>
      </c>
    </row>
    <row r="399" spans="1:11" x14ac:dyDescent="0.25">
      <c r="A399" s="23">
        <f t="shared" si="23"/>
        <v>2</v>
      </c>
      <c r="B399" s="23">
        <f t="shared" si="24"/>
        <v>2025</v>
      </c>
      <c r="C399" s="23">
        <v>398</v>
      </c>
      <c r="D399" s="24">
        <v>45689</v>
      </c>
      <c r="E399" s="25" t="e">
        <f>IF(ISBLANK(table!I399),NA(),table!I399)</f>
        <v>#N/A</v>
      </c>
      <c r="F399" s="26">
        <f>IFERROR(IF(AND(ISERROR($E400),ISERROR(INDEX(RestempSAF!B$2:B$251,MATCH(RestempSA!$C399,RestempSAF!$A$2:$A$251,0)))),$E399,INDEX(RestempSAF!B$2:B$251,MATCH(RestempSA!$C399,RestempSAF!$A$2:$A$251,0))),NA())</f>
        <v>12501.924695891899</v>
      </c>
      <c r="G399" s="25">
        <f>IFERROR(IF(AND(ISERROR($E400),ISERROR(INDEX(RestempSAF!C$2:C$251,MATCH(RestempSA!$C399,RestempSAF!$A$2:$A$251,0)))),$E399,INDEX(RestempSAF!C$2:C$251,MATCH(RestempSA!$C399,RestempSAF!$A$2:$A$251,0))),NA())</f>
        <v>11415.6957438471</v>
      </c>
      <c r="H399" s="25">
        <f>IFERROR(IF(AND(ISERROR($E400),ISERROR(INDEX(RestempSAF!D$2:D$251,MATCH(RestempSA!$C399,RestempSAF!$A$2:$A$251,0)))),$E399,INDEX(RestempSAF!D$2:D$251,MATCH(RestempSA!$C399,RestempSAF!$A$2:$A$251,0))),NA())</f>
        <v>13588.153647936701</v>
      </c>
      <c r="I399" s="25">
        <f>IFERROR(IF(AND(ISERROR($E400),ISERROR(INDEX(RestempSAF!E$2:E$251,MATCH(RestempSA!$C399,RestempSAF!$A$2:$A$251,0)))),$E399,INDEX(RestempSAF!E$2:E$251,MATCH(RestempSA!$C399,RestempSAF!$A$2:$A$251,0))),NA())</f>
        <v>10840.6808706637</v>
      </c>
      <c r="J399" s="25">
        <f>IFERROR(IF(AND(ISERROR($E400),ISERROR(INDEX(RestempSAF!F$2:F$251,MATCH(RestempSA!$C399,RestempSAF!$A$2:$A$251,0)))),$E399,INDEX(RestempSAF!F$2:F$251,MATCH(RestempSA!$C399,RestempSAF!$A$2:$A$251,0))),NA())</f>
        <v>14163.1685211201</v>
      </c>
      <c r="K399" s="25">
        <f t="shared" si="39"/>
        <v>13875.661084528401</v>
      </c>
    </row>
    <row r="400" spans="1:11" x14ac:dyDescent="0.25">
      <c r="A400" s="23">
        <f t="shared" si="23"/>
        <v>3</v>
      </c>
      <c r="B400" s="23">
        <f t="shared" si="24"/>
        <v>2025</v>
      </c>
      <c r="C400" s="23">
        <v>399</v>
      </c>
      <c r="D400" s="24">
        <v>45717</v>
      </c>
      <c r="E400" s="25" t="e">
        <f>IF(ISBLANK(table!I400),NA(),table!I400)</f>
        <v>#N/A</v>
      </c>
      <c r="F400" s="26">
        <f>IFERROR(IF(AND(ISERROR($E401),ISERROR(INDEX(RestempSAF!B$2:B$251,MATCH(RestempSA!$C400,RestempSAF!$A$2:$A$251,0)))),$E400,INDEX(RestempSAF!B$2:B$251,MATCH(RestempSA!$C400,RestempSAF!$A$2:$A$251,0))),NA())</f>
        <v>12516.895893348499</v>
      </c>
      <c r="G400" s="25">
        <f>IFERROR(IF(AND(ISERROR($E401),ISERROR(INDEX(RestempSAF!C$2:C$251,MATCH(RestempSA!$C400,RestempSAF!$A$2:$A$251,0)))),$E400,INDEX(RestempSAF!C$2:C$251,MATCH(RestempSA!$C400,RestempSAF!$A$2:$A$251,0))),NA())</f>
        <v>11411.8594019265</v>
      </c>
      <c r="H400" s="25">
        <f>IFERROR(IF(AND(ISERROR($E401),ISERROR(INDEX(RestempSAF!D$2:D$251,MATCH(RestempSA!$C400,RestempSAF!$A$2:$A$251,0)))),$E400,INDEX(RestempSAF!D$2:D$251,MATCH(RestempSA!$C400,RestempSAF!$A$2:$A$251,0))),NA())</f>
        <v>13621.9323847705</v>
      </c>
      <c r="I400" s="25">
        <f>IFERROR(IF(AND(ISERROR($E401),ISERROR(INDEX(RestempSAF!E$2:E$251,MATCH(RestempSA!$C400,RestempSAF!$A$2:$A$251,0)))),$E400,INDEX(RestempSAF!E$2:E$251,MATCH(RestempSA!$C400,RestempSAF!$A$2:$A$251,0))),NA())</f>
        <v>10826.888418799999</v>
      </c>
      <c r="J400" s="25">
        <f>IFERROR(IF(AND(ISERROR($E401),ISERROR(INDEX(RestempSAF!F$2:F$251,MATCH(RestempSA!$C400,RestempSAF!$A$2:$A$251,0)))),$E400,INDEX(RestempSAF!F$2:F$251,MATCH(RestempSA!$C400,RestempSAF!$A$2:$A$251,0))),NA())</f>
        <v>14206.903367897001</v>
      </c>
      <c r="K400" s="25">
        <f t="shared" ref="K400" si="40">AVERAGE(J400,J400)</f>
        <v>14206.903367897001</v>
      </c>
    </row>
    <row r="401" spans="1:11" x14ac:dyDescent="0.25">
      <c r="A401" s="23">
        <f t="shared" si="23"/>
        <v>4</v>
      </c>
      <c r="B401" s="23">
        <f t="shared" si="24"/>
        <v>2025</v>
      </c>
      <c r="C401" s="23">
        <v>400</v>
      </c>
      <c r="D401" s="24">
        <v>45748</v>
      </c>
      <c r="E401" s="25" t="e">
        <f>IF(ISBLANK(table!I401),NA(),table!I401)</f>
        <v>#N/A</v>
      </c>
      <c r="F401" s="26">
        <f>IFERROR(IF(AND(ISERROR($E402),ISERROR(INDEX(RestempSAF!B$2:B$251,MATCH(RestempSA!$C401,RestempSAF!$A$2:$A$251,0)))),$E401,INDEX(RestempSAF!B$2:B$251,MATCH(RestempSA!$C401,RestempSAF!$A$2:$A$251,0))),NA())</f>
        <v>12531.867090805101</v>
      </c>
      <c r="G401" s="25">
        <f>IFERROR(IF(AND(ISERROR($E402),ISERROR(INDEX(RestempSAF!C$2:C$251,MATCH(RestempSA!$C401,RestempSAF!$A$2:$A$251,0)))),$E401,INDEX(RestempSAF!C$2:C$251,MATCH(RestempSA!$C401,RestempSAF!$A$2:$A$251,0))),NA())</f>
        <v>11408.3378484228</v>
      </c>
      <c r="H401" s="25">
        <f>IFERROR(IF(AND(ISERROR($E402),ISERROR(INDEX(RestempSAF!D$2:D$251,MATCH(RestempSA!$C401,RestempSAF!$A$2:$A$251,0)))),$E401,INDEX(RestempSAF!D$2:D$251,MATCH(RestempSA!$C401,RestempSAF!$A$2:$A$251,0))),NA())</f>
        <v>13655.3963331875</v>
      </c>
      <c r="I401" s="25">
        <f>IFERROR(IF(AND(ISERROR($E402),ISERROR(INDEX(RestempSAF!E$2:E$251,MATCH(RestempSA!$C401,RestempSAF!$A$2:$A$251,0)))),$E401,INDEX(RestempSAF!E$2:E$251,MATCH(RestempSA!$C401,RestempSAF!$A$2:$A$251,0))),NA())</f>
        <v>10813.5773942753</v>
      </c>
      <c r="J401" s="25">
        <f>IFERROR(IF(AND(ISERROR($E402),ISERROR(INDEX(RestempSAF!F$2:F$251,MATCH(RestempSA!$C401,RestempSAF!$A$2:$A$251,0)))),$E401,INDEX(RestempSAF!F$2:F$251,MATCH(RestempSA!$C401,RestempSAF!$A$2:$A$251,0))),NA())</f>
        <v>14250.156787334899</v>
      </c>
      <c r="K401" s="25">
        <f t="shared" ref="K401:K404" si="41">AVERAGE(J401,H401)</f>
        <v>13952.7765602612</v>
      </c>
    </row>
    <row r="402" spans="1:11" x14ac:dyDescent="0.25">
      <c r="A402" s="23">
        <f t="shared" si="23"/>
        <v>5</v>
      </c>
      <c r="B402" s="23">
        <f t="shared" si="24"/>
        <v>2025</v>
      </c>
      <c r="C402" s="23">
        <v>401</v>
      </c>
      <c r="D402" s="24">
        <v>45778</v>
      </c>
      <c r="E402" s="25" t="e">
        <f>IF(ISBLANK(table!I402),NA(),table!I402)</f>
        <v>#N/A</v>
      </c>
      <c r="F402" s="26">
        <f>IFERROR(IF(AND(ISERROR($E403),ISERROR(INDEX(RestempSAF!B$2:B$251,MATCH(RestempSA!$C402,RestempSAF!$A$2:$A$251,0)))),$E402,INDEX(RestempSAF!B$2:B$251,MATCH(RestempSA!$C402,RestempSAF!$A$2:$A$251,0))),NA())</f>
        <v>12546.838288261801</v>
      </c>
      <c r="G402" s="25">
        <f>IFERROR(IF(AND(ISERROR($E403),ISERROR(INDEX(RestempSAF!C$2:C$251,MATCH(RestempSA!$C402,RestempSAF!$A$2:$A$251,0)))),$E402,INDEX(RestempSAF!C$2:C$251,MATCH(RestempSA!$C402,RestempSAF!$A$2:$A$251,0))),NA())</f>
        <v>11405.1157871249</v>
      </c>
      <c r="H402" s="25">
        <f>IFERROR(IF(AND(ISERROR($E403),ISERROR(INDEX(RestempSAF!D$2:D$251,MATCH(RestempSA!$C402,RestempSAF!$A$2:$A$251,0)))),$E402,INDEX(RestempSAF!D$2:D$251,MATCH(RestempSA!$C402,RestempSAF!$A$2:$A$251,0))),NA())</f>
        <v>13688.5607893986</v>
      </c>
      <c r="I402" s="25">
        <f>IFERROR(IF(AND(ISERROR($E403),ISERROR(INDEX(RestempSAF!E$2:E$251,MATCH(RestempSA!$C402,RestempSAF!$A$2:$A$251,0)))),$E402,INDEX(RestempSAF!E$2:E$251,MATCH(RestempSA!$C402,RestempSAF!$A$2:$A$251,0))),NA())</f>
        <v>10800.7244035534</v>
      </c>
      <c r="J402" s="25">
        <f>IFERROR(IF(AND(ISERROR($E403),ISERROR(INDEX(RestempSAF!F$2:F$251,MATCH(RestempSA!$C402,RestempSAF!$A$2:$A$251,0)))),$E402,INDEX(RestempSAF!F$2:F$251,MATCH(RestempSA!$C402,RestempSAF!$A$2:$A$251,0))),NA())</f>
        <v>14292.952172970099</v>
      </c>
      <c r="K402" s="25">
        <f t="shared" si="41"/>
        <v>13990.756481184349</v>
      </c>
    </row>
    <row r="403" spans="1:11" x14ac:dyDescent="0.25">
      <c r="A403" s="23">
        <f t="shared" si="23"/>
        <v>6</v>
      </c>
      <c r="B403" s="23">
        <f t="shared" si="24"/>
        <v>2025</v>
      </c>
      <c r="C403" s="23">
        <v>402</v>
      </c>
      <c r="D403" s="24">
        <v>45809</v>
      </c>
      <c r="E403" s="25" t="e">
        <f>IF(ISBLANK(table!I403),NA(),table!I403)</f>
        <v>#N/A</v>
      </c>
      <c r="F403" s="26">
        <f>IFERROR(IF(AND(ISERROR($E404),ISERROR(INDEX(RestempSAF!B$2:B$251,MATCH(RestempSA!$C403,RestempSAF!$A$2:$A$251,0)))),$E403,INDEX(RestempSAF!B$2:B$251,MATCH(RestempSA!$C403,RestempSAF!$A$2:$A$251,0))),NA())</f>
        <v>12561.809485718401</v>
      </c>
      <c r="G403" s="25">
        <f>IFERROR(IF(AND(ISERROR($E404),ISERROR(INDEX(RestempSAF!C$2:C$251,MATCH(RestempSA!$C403,RestempSAF!$A$2:$A$251,0)))),$E403,INDEX(RestempSAF!C$2:C$251,MATCH(RestempSA!$C403,RestempSAF!$A$2:$A$251,0))),NA())</f>
        <v>11402.179121888599</v>
      </c>
      <c r="H403" s="25">
        <f>IFERROR(IF(AND(ISERROR($E404),ISERROR(INDEX(RestempSAF!D$2:D$251,MATCH(RestempSA!$C403,RestempSAF!$A$2:$A$251,0)))),$E403,INDEX(RestempSAF!D$2:D$251,MATCH(RestempSA!$C403,RestempSAF!$A$2:$A$251,0))),NA())</f>
        <v>13721.4398495482</v>
      </c>
      <c r="I403" s="25">
        <f>IFERROR(IF(AND(ISERROR($E404),ISERROR(INDEX(RestempSAF!E$2:E$251,MATCH(RestempSA!$C403,RestempSAF!$A$2:$A$251,0)))),$E403,INDEX(RestempSAF!E$2:E$251,MATCH(RestempSA!$C403,RestempSAF!$A$2:$A$251,0))),NA())</f>
        <v>10788.307888441899</v>
      </c>
      <c r="J403" s="25">
        <f>IFERROR(IF(AND(ISERROR($E404),ISERROR(INDEX(RestempSAF!F$2:F$251,MATCH(RestempSA!$C403,RestempSAF!$A$2:$A$251,0)))),$E403,INDEX(RestempSAF!F$2:F$251,MATCH(RestempSA!$C403,RestempSAF!$A$2:$A$251,0))),NA())</f>
        <v>14335.3110829948</v>
      </c>
      <c r="K403" s="25">
        <f t="shared" si="41"/>
        <v>14028.3754662715</v>
      </c>
    </row>
    <row r="404" spans="1:11" x14ac:dyDescent="0.25">
      <c r="A404" s="23">
        <f t="shared" si="23"/>
        <v>7</v>
      </c>
      <c r="B404" s="23">
        <f t="shared" si="24"/>
        <v>2025</v>
      </c>
      <c r="C404" s="23">
        <v>403</v>
      </c>
      <c r="D404" s="24">
        <v>45839</v>
      </c>
      <c r="E404" s="25" t="e">
        <f>IF(ISBLANK(table!I404),NA(),table!I404)</f>
        <v>#N/A</v>
      </c>
      <c r="F404" s="26">
        <f>IFERROR(IF(AND(ISERROR($E405),ISERROR(INDEX(RestempSAF!B$2:B$251,MATCH(RestempSA!$C404,RestempSAF!$A$2:$A$251,0)))),$E404,INDEX(RestempSAF!B$2:B$251,MATCH(RestempSA!$C404,RestempSAF!$A$2:$A$251,0))),NA())</f>
        <v>12576.780683175</v>
      </c>
      <c r="G404" s="25">
        <f>IFERROR(IF(AND(ISERROR($E405),ISERROR(INDEX(RestempSAF!C$2:C$251,MATCH(RestempSA!$C404,RestempSAF!$A$2:$A$251,0)))),$E404,INDEX(RestempSAF!C$2:C$251,MATCH(RestempSA!$C404,RestempSAF!$A$2:$A$251,0))),NA())</f>
        <v>11399.5148288201</v>
      </c>
      <c r="H404" s="25">
        <f>IFERROR(IF(AND(ISERROR($E405),ISERROR(INDEX(RestempSAF!D$2:D$251,MATCH(RestempSA!$C404,RestempSAF!$A$2:$A$251,0)))),$E404,INDEX(RestempSAF!D$2:D$251,MATCH(RestempSA!$C404,RestempSAF!$A$2:$A$251,0))),NA())</f>
        <v>13754.046537529901</v>
      </c>
      <c r="I404" s="25">
        <f>IFERROR(IF(AND(ISERROR($E405),ISERROR(INDEX(RestempSAF!E$2:E$251,MATCH(RestempSA!$C404,RestempSAF!$A$2:$A$251,0)))),$E404,INDEX(RestempSAF!E$2:E$251,MATCH(RestempSA!$C404,RestempSAF!$A$2:$A$251,0))),NA())</f>
        <v>10776.307930614499</v>
      </c>
      <c r="J404" s="25">
        <f>IFERROR(IF(AND(ISERROR($E405),ISERROR(INDEX(RestempSAF!F$2:F$251,MATCH(RestempSA!$C404,RestempSAF!$A$2:$A$251,0)))),$E404,INDEX(RestempSAF!F$2:F$251,MATCH(RestempSA!$C404,RestempSAF!$A$2:$A$251,0))),NA())</f>
        <v>14377.2534357355</v>
      </c>
      <c r="K404" s="25">
        <f t="shared" si="41"/>
        <v>14065.649986632699</v>
      </c>
    </row>
    <row r="405" spans="1:11" x14ac:dyDescent="0.25">
      <c r="A405" s="23">
        <f t="shared" si="23"/>
        <v>8</v>
      </c>
      <c r="B405" s="23">
        <f t="shared" si="24"/>
        <v>2025</v>
      </c>
      <c r="C405" s="23">
        <v>404</v>
      </c>
      <c r="D405" s="24">
        <v>45870</v>
      </c>
      <c r="E405" s="25" t="e">
        <f>IF(ISBLANK(table!I405),NA(),table!I405)</f>
        <v>#N/A</v>
      </c>
      <c r="F405" s="26">
        <f>IFERROR(IF(AND(ISERROR($E406),ISERROR(INDEX(RestempSAF!B$2:B$251,MATCH(RestempSA!$C405,RestempSAF!$A$2:$A$251,0)))),$E405,INDEX(RestempSAF!B$2:B$251,MATCH(RestempSA!$C405,RestempSAF!$A$2:$A$251,0))),NA())</f>
        <v>12591.7518806316</v>
      </c>
      <c r="G405" s="25">
        <f>IFERROR(IF(AND(ISERROR($E406),ISERROR(INDEX(RestempSAF!C$2:C$251,MATCH(RestempSA!$C405,RestempSAF!$A$2:$A$251,0)))),$E405,INDEX(RestempSAF!C$2:C$251,MATCH(RestempSA!$C405,RestempSAF!$A$2:$A$251,0))),NA())</f>
        <v>11397.1108454483</v>
      </c>
      <c r="H405" s="25">
        <f>IFERROR(IF(AND(ISERROR($E406),ISERROR(INDEX(RestempSAF!D$2:D$251,MATCH(RestempSA!$C405,RestempSAF!$A$2:$A$251,0)))),$E405,INDEX(RestempSAF!D$2:D$251,MATCH(RestempSA!$C405,RestempSAF!$A$2:$A$251,0))),NA())</f>
        <v>13786.3929158149</v>
      </c>
      <c r="I405" s="25">
        <f>IFERROR(IF(AND(ISERROR($E406),ISERROR(INDEX(RestempSAF!E$2:E$251,MATCH(RestempSA!$C405,RestempSAF!$A$2:$A$251,0)))),$E405,INDEX(RestempSAF!E$2:E$251,MATCH(RestempSA!$C405,RestempSAF!$A$2:$A$251,0))),NA())</f>
        <v>10764.7060821132</v>
      </c>
      <c r="J405" s="25">
        <f>IFERROR(IF(AND(ISERROR($E406),ISERROR(INDEX(RestempSAF!F$2:F$251,MATCH(RestempSA!$C405,RestempSAF!$A$2:$A$251,0)))),$E405,INDEX(RestempSAF!F$2:F$251,MATCH(RestempSA!$C405,RestempSAF!$A$2:$A$251,0))),NA())</f>
        <v>14418.79767915</v>
      </c>
      <c r="K405" s="25">
        <f t="shared" ref="K405" si="42">AVERAGE(J405,J405)</f>
        <v>14418.79767915</v>
      </c>
    </row>
    <row r="406" spans="1:11" x14ac:dyDescent="0.25">
      <c r="A406" s="23">
        <f t="shared" si="23"/>
        <v>9</v>
      </c>
      <c r="B406" s="23">
        <f t="shared" si="24"/>
        <v>2025</v>
      </c>
      <c r="C406" s="23">
        <v>405</v>
      </c>
      <c r="D406" s="24">
        <v>45901</v>
      </c>
      <c r="E406" s="25" t="e">
        <f>IF(ISBLANK(table!I406),NA(),table!I406)</f>
        <v>#N/A</v>
      </c>
      <c r="F406" s="26">
        <f>IFERROR(IF(AND(ISERROR($E407),ISERROR(INDEX(RestempSAF!B$2:B$251,MATCH(RestempSA!$C406,RestempSAF!$A$2:$A$251,0)))),$E406,INDEX(RestempSAF!B$2:B$251,MATCH(RestempSA!$C406,RestempSAF!$A$2:$A$251,0))),NA())</f>
        <v>12606.7230780882</v>
      </c>
      <c r="G406" s="25">
        <f>IFERROR(IF(AND(ISERROR($E407),ISERROR(INDEX(RestempSAF!C$2:C$251,MATCH(RestempSA!$C406,RestempSAF!$A$2:$A$251,0)))),$E406,INDEX(RestempSAF!C$2:C$251,MATCH(RestempSA!$C406,RestempSAF!$A$2:$A$251,0))),NA())</f>
        <v>11394.9559742033</v>
      </c>
      <c r="H406" s="25">
        <f>IFERROR(IF(AND(ISERROR($E407),ISERROR(INDEX(RestempSAF!D$2:D$251,MATCH(RestempSA!$C406,RestempSAF!$A$2:$A$251,0)))),$E406,INDEX(RestempSAF!D$2:D$251,MATCH(RestempSA!$C406,RestempSAF!$A$2:$A$251,0))),NA())</f>
        <v>13818.4901819732</v>
      </c>
      <c r="I406" s="25">
        <f>IFERROR(IF(AND(ISERROR($E407),ISERROR(INDEX(RestempSAF!E$2:E$251,MATCH(RestempSA!$C406,RestempSAF!$A$2:$A$251,0)))),$E406,INDEX(RestempSAF!E$2:E$251,MATCH(RestempSA!$C406,RestempSAF!$A$2:$A$251,0))),NA())</f>
        <v>10753.485217732899</v>
      </c>
      <c r="J406" s="25">
        <f>IFERROR(IF(AND(ISERROR($E407),ISERROR(INDEX(RestempSAF!F$2:F$251,MATCH(RestempSA!$C406,RestempSAF!$A$2:$A$251,0)))),$E406,INDEX(RestempSAF!F$2:F$251,MATCH(RestempSA!$C406,RestempSAF!$A$2:$A$251,0))),NA())</f>
        <v>14459.960938443601</v>
      </c>
      <c r="K406" s="25">
        <f t="shared" ref="K406:K409" si="43">AVERAGE(J406,H406)</f>
        <v>14139.225560208401</v>
      </c>
    </row>
    <row r="407" spans="1:11" x14ac:dyDescent="0.25">
      <c r="A407" s="23">
        <f t="shared" si="23"/>
        <v>10</v>
      </c>
      <c r="B407" s="23">
        <f t="shared" si="24"/>
        <v>2025</v>
      </c>
      <c r="C407" s="23">
        <v>406</v>
      </c>
      <c r="D407" s="24">
        <v>45931</v>
      </c>
      <c r="E407" s="25" t="e">
        <f>IF(ISBLANK(table!I407),NA(),table!I407)</f>
        <v>#N/A</v>
      </c>
      <c r="F407" s="26">
        <f>IFERROR(IF(AND(ISERROR($E408),ISERROR(INDEX(RestempSAF!B$2:B$251,MATCH(RestempSA!$C407,RestempSAF!$A$2:$A$251,0)))),$E407,INDEX(RestempSAF!B$2:B$251,MATCH(RestempSA!$C407,RestempSAF!$A$2:$A$251,0))),NA())</f>
        <v>12621.6942755448</v>
      </c>
      <c r="G407" s="25">
        <f>IFERROR(IF(AND(ISERROR($E408),ISERROR(INDEX(RestempSAF!C$2:C$251,MATCH(RestempSA!$C407,RestempSAF!$A$2:$A$251,0)))),$E407,INDEX(RestempSAF!C$2:C$251,MATCH(RestempSA!$C407,RestempSAF!$A$2:$A$251,0))),NA())</f>
        <v>11393.0397980079</v>
      </c>
      <c r="H407" s="25">
        <f>IFERROR(IF(AND(ISERROR($E408),ISERROR(INDEX(RestempSAF!D$2:D$251,MATCH(RestempSA!$C407,RestempSAF!$A$2:$A$251,0)))),$E407,INDEX(RestempSAF!D$2:D$251,MATCH(RestempSA!$C407,RestempSAF!$A$2:$A$251,0))),NA())</f>
        <v>13850.3487530818</v>
      </c>
      <c r="I407" s="25">
        <f>IFERROR(IF(AND(ISERROR($E408),ISERROR(INDEX(RestempSAF!E$2:E$251,MATCH(RestempSA!$C407,RestempSAF!$A$2:$A$251,0)))),$E407,INDEX(RestempSAF!E$2:E$251,MATCH(RestempSA!$C407,RestempSAF!$A$2:$A$251,0))),NA())</f>
        <v>10742.629405928799</v>
      </c>
      <c r="J407" s="25">
        <f>IFERROR(IF(AND(ISERROR($E408),ISERROR(INDEX(RestempSAF!F$2:F$251,MATCH(RestempSA!$C407,RestempSAF!$A$2:$A$251,0)))),$E407,INDEX(RestempSAF!F$2:F$251,MATCH(RestempSA!$C407,RestempSAF!$A$2:$A$251,0))),NA())</f>
        <v>14500.759145160901</v>
      </c>
      <c r="K407" s="25">
        <f t="shared" si="43"/>
        <v>14175.553949121349</v>
      </c>
    </row>
    <row r="408" spans="1:11" x14ac:dyDescent="0.25">
      <c r="A408" s="23">
        <f t="shared" si="23"/>
        <v>11</v>
      </c>
      <c r="B408" s="23">
        <f t="shared" si="24"/>
        <v>2025</v>
      </c>
      <c r="C408" s="23">
        <v>407</v>
      </c>
      <c r="D408" s="24">
        <v>45962</v>
      </c>
      <c r="E408" s="25" t="e">
        <f>IF(ISBLANK(table!I408),NA(),table!I408)</f>
        <v>#N/A</v>
      </c>
      <c r="F408" s="26">
        <f>IFERROR(IF(AND(ISERROR($E409),ISERROR(INDEX(RestempSAF!B$2:B$251,MATCH(RestempSA!$C408,RestempSAF!$A$2:$A$251,0)))),$E408,INDEX(RestempSAF!B$2:B$251,MATCH(RestempSA!$C408,RestempSAF!$A$2:$A$251,0))),NA())</f>
        <v>12636.6654730015</v>
      </c>
      <c r="G408" s="25">
        <f>IFERROR(IF(AND(ISERROR($E409),ISERROR(INDEX(RestempSAF!C$2:C$251,MATCH(RestempSA!$C408,RestempSAF!$A$2:$A$251,0)))),$E408,INDEX(RestempSAF!C$2:C$251,MATCH(RestempSA!$C408,RestempSAF!$A$2:$A$251,0))),NA())</f>
        <v>11391.3526061742</v>
      </c>
      <c r="H408" s="25">
        <f>IFERROR(IF(AND(ISERROR($E409),ISERROR(INDEX(RestempSAF!D$2:D$251,MATCH(RestempSA!$C408,RestempSAF!$A$2:$A$251,0)))),$E408,INDEX(RestempSAF!D$2:D$251,MATCH(RestempSA!$C408,RestempSAF!$A$2:$A$251,0))),NA())</f>
        <v>13881.9783398287</v>
      </c>
      <c r="I408" s="25">
        <f>IFERROR(IF(AND(ISERROR($E409),ISERROR(INDEX(RestempSAF!E$2:E$251,MATCH(RestempSA!$C408,RestempSAF!$A$2:$A$251,0)))),$E408,INDEX(RestempSAF!E$2:E$251,MATCH(RestempSA!$C408,RestempSAF!$A$2:$A$251,0))),NA())</f>
        <v>10732.1237954853</v>
      </c>
      <c r="J408" s="25">
        <f>IFERROR(IF(AND(ISERROR($E409),ISERROR(INDEX(RestempSAF!F$2:F$251,MATCH(RestempSA!$C408,RestempSAF!$A$2:$A$251,0)))),$E408,INDEX(RestempSAF!F$2:F$251,MATCH(RestempSA!$C408,RestempSAF!$A$2:$A$251,0))),NA())</f>
        <v>14541.207150517601</v>
      </c>
      <c r="K408" s="25">
        <f t="shared" si="43"/>
        <v>14211.592745173151</v>
      </c>
    </row>
    <row r="409" spans="1:11" x14ac:dyDescent="0.25">
      <c r="A409" s="23">
        <f t="shared" si="23"/>
        <v>12</v>
      </c>
      <c r="B409" s="23">
        <f t="shared" si="24"/>
        <v>2025</v>
      </c>
      <c r="C409" s="23">
        <v>408</v>
      </c>
      <c r="D409" s="24">
        <v>45992</v>
      </c>
      <c r="E409" s="25" t="e">
        <f>IF(ISBLANK(table!I409),NA(),table!I409)</f>
        <v>#N/A</v>
      </c>
      <c r="F409" s="26">
        <f>IFERROR(IF(AND(ISERROR($E410),ISERROR(INDEX(RestempSAF!B$2:B$251,MATCH(RestempSA!$C409,RestempSAF!$A$2:$A$251,0)))),$E409,INDEX(RestempSAF!B$2:B$251,MATCH(RestempSA!$C409,RestempSAF!$A$2:$A$251,0))),NA())</f>
        <v>12651.6366704581</v>
      </c>
      <c r="G409" s="25">
        <f>IFERROR(IF(AND(ISERROR($E410),ISERROR(INDEX(RestempSAF!C$2:C$251,MATCH(RestempSA!$C409,RestempSAF!$A$2:$A$251,0)))),$E409,INDEX(RestempSAF!C$2:C$251,MATCH(RestempSA!$C409,RestempSAF!$A$2:$A$251,0))),NA())</f>
        <v>11389.885329107699</v>
      </c>
      <c r="H409" s="25">
        <f>IFERROR(IF(AND(ISERROR($E410),ISERROR(INDEX(RestempSAF!D$2:D$251,MATCH(RestempSA!$C409,RestempSAF!$A$2:$A$251,0)))),$E409,INDEX(RestempSAF!D$2:D$251,MATCH(RestempSA!$C409,RestempSAF!$A$2:$A$251,0))),NA())</f>
        <v>13913.3880118084</v>
      </c>
      <c r="I409" s="25">
        <f>IFERROR(IF(AND(ISERROR($E410),ISERROR(INDEX(RestempSAF!E$2:E$251,MATCH(RestempSA!$C409,RestempSAF!$A$2:$A$251,0)))),$E409,INDEX(RestempSAF!E$2:E$251,MATCH(RestempSA!$C409,RestempSAF!$A$2:$A$251,0))),NA())</f>
        <v>10721.954515654599</v>
      </c>
      <c r="J409" s="25">
        <f>IFERROR(IF(AND(ISERROR($E410),ISERROR(INDEX(RestempSAF!F$2:F$251,MATCH(RestempSA!$C409,RestempSAF!$A$2:$A$251,0)))),$E409,INDEX(RestempSAF!F$2:F$251,MATCH(RestempSA!$C409,RestempSAF!$A$2:$A$251,0))),NA())</f>
        <v>14581.3188252615</v>
      </c>
      <c r="K409" s="25">
        <f t="shared" si="43"/>
        <v>14247.353418534949</v>
      </c>
    </row>
    <row r="410" spans="1:11" x14ac:dyDescent="0.25">
      <c r="A410" s="23">
        <f t="shared" si="23"/>
        <v>1</v>
      </c>
      <c r="B410" s="23">
        <f t="shared" si="24"/>
        <v>2026</v>
      </c>
      <c r="C410" s="23">
        <v>409</v>
      </c>
      <c r="D410" s="24">
        <v>46023</v>
      </c>
      <c r="E410" s="25" t="e">
        <f>IF(ISBLANK(table!I410),NA(),table!I410)</f>
        <v>#N/A</v>
      </c>
      <c r="F410" s="26">
        <f>IFERROR(IF(AND(ISERROR($E411),ISERROR(INDEX(RestempSAF!B$2:B$251,MATCH(RestempSA!$C410,RestempSAF!$A$2:$A$251,0)))),$E410,INDEX(RestempSAF!B$2:B$251,MATCH(RestempSA!$C410,RestempSAF!$A$2:$A$251,0))),NA())</f>
        <v>12666.607867914699</v>
      </c>
      <c r="G410" s="25">
        <f>IFERROR(IF(AND(ISERROR($E411),ISERROR(INDEX(RestempSAF!C$2:C$251,MATCH(RestempSA!$C410,RestempSAF!$A$2:$A$251,0)))),$E410,INDEX(RestempSAF!C$2:C$251,MATCH(RestempSA!$C410,RestempSAF!$A$2:$A$251,0))),NA())</f>
        <v>11388.629480572699</v>
      </c>
      <c r="H410" s="25">
        <f>IFERROR(IF(AND(ISERROR($E411),ISERROR(INDEX(RestempSAF!D$2:D$251,MATCH(RestempSA!$C410,RestempSAF!$A$2:$A$251,0)))),$E410,INDEX(RestempSAF!D$2:D$251,MATCH(RestempSA!$C410,RestempSAF!$A$2:$A$251,0))),NA())</f>
        <v>13944.5862552567</v>
      </c>
      <c r="I410" s="25">
        <f>IFERROR(IF(AND(ISERROR($E411),ISERROR(INDEX(RestempSAF!E$2:E$251,MATCH(RestempSA!$C410,RestempSAF!$A$2:$A$251,0)))),$E410,INDEX(RestempSAF!E$2:E$251,MATCH(RestempSA!$C410,RestempSAF!$A$2:$A$251,0))),NA())</f>
        <v>10712.1085878592</v>
      </c>
      <c r="J410" s="25">
        <f>IFERROR(IF(AND(ISERROR($E411),ISERROR(INDEX(RestempSAF!F$2:F$251,MATCH(RestempSA!$C410,RestempSAF!$A$2:$A$251,0)))),$E410,INDEX(RestempSAF!F$2:F$251,MATCH(RestempSA!$C410,RestempSAF!$A$2:$A$251,0))),NA())</f>
        <v>14621.1071479702</v>
      </c>
      <c r="K410" s="25">
        <f t="shared" ref="K410" si="44">AVERAGE(J410,J410)</f>
        <v>14621.1071479702</v>
      </c>
    </row>
    <row r="411" spans="1:11" x14ac:dyDescent="0.25">
      <c r="A411" s="23">
        <f t="shared" si="23"/>
        <v>2</v>
      </c>
      <c r="B411" s="23">
        <f t="shared" si="24"/>
        <v>2026</v>
      </c>
      <c r="C411" s="23">
        <v>410</v>
      </c>
      <c r="D411" s="24">
        <v>46054</v>
      </c>
      <c r="E411" s="25" t="e">
        <f>IF(ISBLANK(table!I411),NA(),table!I411)</f>
        <v>#N/A</v>
      </c>
      <c r="F411" s="26">
        <f>IFERROR(IF(AND(ISERROR($E412),ISERROR(INDEX(RestempSAF!B$2:B$251,MATCH(RestempSA!$C411,RestempSAF!$A$2:$A$251,0)))),$E411,INDEX(RestempSAF!B$2:B$251,MATCH(RestempSA!$C411,RestempSAF!$A$2:$A$251,0))),NA())</f>
        <v>12681.579065371299</v>
      </c>
      <c r="G411" s="25">
        <f>IFERROR(IF(AND(ISERROR($E412),ISERROR(INDEX(RestempSAF!C$2:C$251,MATCH(RestempSA!$C411,RestempSAF!$A$2:$A$251,0)))),$E411,INDEX(RestempSAF!C$2:C$251,MATCH(RestempSA!$C411,RestempSAF!$A$2:$A$251,0))),NA())</f>
        <v>11387.577106475101</v>
      </c>
      <c r="H411" s="25">
        <f>IFERROR(IF(AND(ISERROR($E412),ISERROR(INDEX(RestempSAF!D$2:D$251,MATCH(RestempSA!$C411,RestempSAF!$A$2:$A$251,0)))),$E411,INDEX(RestempSAF!D$2:D$251,MATCH(RestempSA!$C411,RestempSAF!$A$2:$A$251,0))),NA())</f>
        <v>13975.5810242675</v>
      </c>
      <c r="I411" s="25">
        <f>IFERROR(IF(AND(ISERROR($E412),ISERROR(INDEX(RestempSAF!E$2:E$251,MATCH(RestempSA!$C411,RestempSAF!$A$2:$A$251,0)))),$E411,INDEX(RestempSAF!E$2:E$251,MATCH(RestempSA!$C411,RestempSAF!$A$2:$A$251,0))),NA())</f>
        <v>10702.5738473619</v>
      </c>
      <c r="J411" s="25">
        <f>IFERROR(IF(AND(ISERROR($E412),ISERROR(INDEX(RestempSAF!F$2:F$251,MATCH(RestempSA!$C411,RestempSAF!$A$2:$A$251,0)))),$E411,INDEX(RestempSAF!F$2:F$251,MATCH(RestempSA!$C411,RestempSAF!$A$2:$A$251,0))),NA())</f>
        <v>14660.5842833807</v>
      </c>
      <c r="K411" s="25">
        <f t="shared" ref="K411:K414" si="45">AVERAGE(J411,H411)</f>
        <v>14318.0826538241</v>
      </c>
    </row>
    <row r="412" spans="1:11" x14ac:dyDescent="0.25">
      <c r="A412" s="23">
        <f t="shared" si="23"/>
        <v>3</v>
      </c>
      <c r="B412" s="23">
        <f t="shared" si="24"/>
        <v>2026</v>
      </c>
      <c r="C412" s="23">
        <v>411</v>
      </c>
      <c r="D412" s="24">
        <v>46082</v>
      </c>
      <c r="E412" s="25" t="e">
        <f>IF(ISBLANK(table!I412),NA(),table!I412)</f>
        <v>#N/A</v>
      </c>
      <c r="F412" s="26">
        <f>IFERROR(IF(AND(ISERROR($E413),ISERROR(INDEX(RestempSAF!B$2:B$251,MATCH(RestempSA!$C412,RestempSAF!$A$2:$A$251,0)))),$E412,INDEX(RestempSAF!B$2:B$251,MATCH(RestempSA!$C412,RestempSAF!$A$2:$A$251,0))),NA())</f>
        <v>12696.550262827899</v>
      </c>
      <c r="G412" s="25">
        <f>IFERROR(IF(AND(ISERROR($E413),ISERROR(INDEX(RestempSAF!C$2:C$251,MATCH(RestempSA!$C412,RestempSAF!$A$2:$A$251,0)))),$E412,INDEX(RestempSAF!C$2:C$251,MATCH(RestempSA!$C412,RestempSAF!$A$2:$A$251,0))),NA())</f>
        <v>11386.7207392863</v>
      </c>
      <c r="H412" s="25">
        <f>IFERROR(IF(AND(ISERROR($E413),ISERROR(INDEX(RestempSAF!D$2:D$251,MATCH(RestempSA!$C412,RestempSAF!$A$2:$A$251,0)))),$E412,INDEX(RestempSAF!D$2:D$251,MATCH(RestempSA!$C412,RestempSAF!$A$2:$A$251,0))),NA())</f>
        <v>14006.3797863695</v>
      </c>
      <c r="I412" s="25">
        <f>IFERROR(IF(AND(ISERROR($E413),ISERROR(INDEX(RestempSAF!E$2:E$251,MATCH(RestempSA!$C412,RestempSAF!$A$2:$A$251,0)))),$E412,INDEX(RestempSAF!E$2:E$251,MATCH(RestempSA!$C412,RestempSAF!$A$2:$A$251,0))),NA())</f>
        <v>10693.3388735634</v>
      </c>
      <c r="J412" s="25">
        <f>IFERROR(IF(AND(ISERROR($E413),ISERROR(INDEX(RestempSAF!F$2:F$251,MATCH(RestempSA!$C412,RestempSAF!$A$2:$A$251,0)))),$E412,INDEX(RestempSAF!F$2:F$251,MATCH(RestempSA!$C412,RestempSAF!$A$2:$A$251,0))),NA())</f>
        <v>14699.7616520925</v>
      </c>
      <c r="K412" s="25">
        <f t="shared" si="45"/>
        <v>14353.070719231</v>
      </c>
    </row>
    <row r="413" spans="1:11" x14ac:dyDescent="0.25">
      <c r="A413" s="23">
        <f t="shared" si="23"/>
        <v>4</v>
      </c>
      <c r="B413" s="23">
        <f t="shared" si="24"/>
        <v>2026</v>
      </c>
      <c r="C413" s="23">
        <v>412</v>
      </c>
      <c r="D413" s="24">
        <v>46113</v>
      </c>
      <c r="E413" s="25" t="e">
        <f>IF(ISBLANK(table!I413),NA(),table!I413)</f>
        <v>#N/A</v>
      </c>
      <c r="F413" s="26">
        <f>IFERROR(IF(AND(ISERROR($E414),ISERROR(INDEX(RestempSAF!B$2:B$251,MATCH(RestempSA!$C413,RestempSAF!$A$2:$A$251,0)))),$E413,INDEX(RestempSAF!B$2:B$251,MATCH(RestempSA!$C413,RestempSAF!$A$2:$A$251,0))),NA())</f>
        <v>12711.521460284501</v>
      </c>
      <c r="G413" s="25">
        <f>IFERROR(IF(AND(ISERROR($E414),ISERROR(INDEX(RestempSAF!C$2:C$251,MATCH(RestempSA!$C413,RestempSAF!$A$2:$A$251,0)))),$E413,INDEX(RestempSAF!C$2:C$251,MATCH(RestempSA!$C413,RestempSAF!$A$2:$A$251,0))),NA())</f>
        <v>11386.053357365799</v>
      </c>
      <c r="H413" s="25">
        <f>IFERROR(IF(AND(ISERROR($E414),ISERROR(INDEX(RestempSAF!D$2:D$251,MATCH(RestempSA!$C413,RestempSAF!$A$2:$A$251,0)))),$E413,INDEX(RestempSAF!D$2:D$251,MATCH(RestempSA!$C413,RestempSAF!$A$2:$A$251,0))),NA())</f>
        <v>14036.9895632033</v>
      </c>
      <c r="I413" s="25">
        <f>IFERROR(IF(AND(ISERROR($E414),ISERROR(INDEX(RestempSAF!E$2:E$251,MATCH(RestempSA!$C413,RestempSAF!$A$2:$A$251,0)))),$E413,INDEX(RestempSAF!E$2:E$251,MATCH(RestempSA!$C413,RestempSAF!$A$2:$A$251,0))),NA())</f>
        <v>10684.392927790899</v>
      </c>
      <c r="J413" s="25">
        <f>IFERROR(IF(AND(ISERROR($E414),ISERROR(INDEX(RestempSAF!F$2:F$251,MATCH(RestempSA!$C413,RestempSAF!$A$2:$A$251,0)))),$E413,INDEX(RestempSAF!F$2:F$251,MATCH(RestempSA!$C413,RestempSAF!$A$2:$A$251,0))),NA())</f>
        <v>14738.649992778201</v>
      </c>
      <c r="K413" s="25">
        <f t="shared" si="45"/>
        <v>14387.81977799075</v>
      </c>
    </row>
    <row r="414" spans="1:11" x14ac:dyDescent="0.25">
      <c r="A414" s="23">
        <f t="shared" si="23"/>
        <v>5</v>
      </c>
      <c r="B414" s="23">
        <f t="shared" si="24"/>
        <v>2026</v>
      </c>
      <c r="C414" s="23">
        <v>413</v>
      </c>
      <c r="D414" s="24">
        <v>46143</v>
      </c>
      <c r="E414" s="25" t="e">
        <f>IF(ISBLANK(table!I414),NA(),table!I414)</f>
        <v>#N/A</v>
      </c>
      <c r="F414" s="26">
        <f>IFERROR(IF(AND(ISERROR($E415),ISERROR(INDEX(RestempSAF!B$2:B$251,MATCH(RestempSA!$C414,RestempSAF!$A$2:$A$251,0)))),$E414,INDEX(RestempSAF!B$2:B$251,MATCH(RestempSA!$C414,RestempSAF!$A$2:$A$251,0))),NA())</f>
        <v>12726.492657741201</v>
      </c>
      <c r="G414" s="25">
        <f>IFERROR(IF(AND(ISERROR($E415),ISERROR(INDEX(RestempSAF!C$2:C$251,MATCH(RestempSA!$C414,RestempSAF!$A$2:$A$251,0)))),$E414,INDEX(RestempSAF!C$2:C$251,MATCH(RestempSA!$C414,RestempSAF!$A$2:$A$251,0))),NA())</f>
        <v>11385.568348553999</v>
      </c>
      <c r="H414" s="25">
        <f>IFERROR(IF(AND(ISERROR($E415),ISERROR(INDEX(RestempSAF!D$2:D$251,MATCH(RestempSA!$C414,RestempSAF!$A$2:$A$251,0)))),$E414,INDEX(RestempSAF!D$2:D$251,MATCH(RestempSA!$C414,RestempSAF!$A$2:$A$251,0))),NA())</f>
        <v>14067.4169669283</v>
      </c>
      <c r="I414" s="25">
        <f>IFERROR(IF(AND(ISERROR($E415),ISERROR(INDEX(RestempSAF!E$2:E$251,MATCH(RestempSA!$C414,RestempSAF!$A$2:$A$251,0)))),$E414,INDEX(RestempSAF!E$2:E$251,MATCH(RestempSA!$C414,RestempSAF!$A$2:$A$251,0))),NA())</f>
        <v>10675.725897619301</v>
      </c>
      <c r="J414" s="25">
        <f>IFERROR(IF(AND(ISERROR($E415),ISERROR(INDEX(RestempSAF!F$2:F$251,MATCH(RestempSA!$C414,RestempSAF!$A$2:$A$251,0)))),$E414,INDEX(RestempSAF!F$2:F$251,MATCH(RestempSA!$C414,RestempSAF!$A$2:$A$251,0))),NA())</f>
        <v>14777.259417863001</v>
      </c>
      <c r="K414" s="25">
        <f t="shared" si="45"/>
        <v>14422.338192395651</v>
      </c>
    </row>
    <row r="415" spans="1:11" x14ac:dyDescent="0.25">
      <c r="A415" s="23">
        <f t="shared" si="23"/>
        <v>6</v>
      </c>
      <c r="B415" s="23">
        <f t="shared" si="24"/>
        <v>2026</v>
      </c>
      <c r="C415" s="23">
        <v>414</v>
      </c>
      <c r="D415" s="24">
        <v>46174</v>
      </c>
      <c r="E415" s="25" t="e">
        <f>IF(ISBLANK(table!I415),NA(),table!I415)</f>
        <v>#N/A</v>
      </c>
      <c r="F415" s="26">
        <f>IFERROR(IF(AND(ISERROR($E416),ISERROR(INDEX(RestempSAF!B$2:B$251,MATCH(RestempSA!$C415,RestempSAF!$A$2:$A$251,0)))),$E415,INDEX(RestempSAF!B$2:B$251,MATCH(RestempSA!$C415,RestempSAF!$A$2:$A$251,0))),NA())</f>
        <v>12741.463855197801</v>
      </c>
      <c r="G415" s="25">
        <f>IFERROR(IF(AND(ISERROR($E416),ISERROR(INDEX(RestempSAF!C$2:C$251,MATCH(RestempSA!$C415,RestempSAF!$A$2:$A$251,0)))),$E415,INDEX(RestempSAF!C$2:C$251,MATCH(RestempSA!$C415,RestempSAF!$A$2:$A$251,0))),NA())</f>
        <v>11385.2594775014</v>
      </c>
      <c r="H415" s="25">
        <f>IFERROR(IF(AND(ISERROR($E416),ISERROR(INDEX(RestempSAF!D$2:D$251,MATCH(RestempSA!$C415,RestempSAF!$A$2:$A$251,0)))),$E415,INDEX(RestempSAF!D$2:D$251,MATCH(RestempSA!$C415,RestempSAF!$A$2:$A$251,0))),NA())</f>
        <v>14097.668232894201</v>
      </c>
      <c r="I415" s="25">
        <f>IFERROR(IF(AND(ISERROR($E416),ISERROR(INDEX(RestempSAF!E$2:E$251,MATCH(RestempSA!$C415,RestempSAF!$A$2:$A$251,0)))),$E415,INDEX(RestempSAF!E$2:E$251,MATCH(RestempSA!$C415,RestempSAF!$A$2:$A$251,0))),NA())</f>
        <v>10667.328246904201</v>
      </c>
      <c r="J415" s="25">
        <f>IFERROR(IF(AND(ISERROR($E416),ISERROR(INDEX(RestempSAF!F$2:F$251,MATCH(RestempSA!$C415,RestempSAF!$A$2:$A$251,0)))),$E415,INDEX(RestempSAF!F$2:F$251,MATCH(RestempSA!$C415,RestempSAF!$A$2:$A$251,0))),NA())</f>
        <v>14815.5994634914</v>
      </c>
      <c r="K415" s="25">
        <f t="shared" ref="K415" si="46">AVERAGE(J415,J415)</f>
        <v>14815.5994634914</v>
      </c>
    </row>
    <row r="416" spans="1:11" x14ac:dyDescent="0.25">
      <c r="A416" s="23">
        <f t="shared" si="23"/>
        <v>7</v>
      </c>
      <c r="B416" s="23">
        <f t="shared" si="24"/>
        <v>2026</v>
      </c>
      <c r="C416" s="23">
        <v>415</v>
      </c>
      <c r="D416" s="24">
        <v>46204</v>
      </c>
      <c r="E416" s="25" t="e">
        <f>IF(ISBLANK(table!I416),NA(),table!I416)</f>
        <v>#N/A</v>
      </c>
      <c r="F416" s="26">
        <f>IFERROR(IF(AND(ISERROR($E417),ISERROR(INDEX(RestempSAF!B$2:B$251,MATCH(RestempSA!$C416,RestempSAF!$A$2:$A$251,0)))),$E416,INDEX(RestempSAF!B$2:B$251,MATCH(RestempSA!$C416,RestempSAF!$A$2:$A$251,0))),NA())</f>
        <v>12756.4350526544</v>
      </c>
      <c r="G416" s="25">
        <f>IFERROR(IF(AND(ISERROR($E417),ISERROR(INDEX(RestempSAF!C$2:C$251,MATCH(RestempSA!$C416,RestempSAF!$A$2:$A$251,0)))),$E416,INDEX(RestempSAF!C$2:C$251,MATCH(RestempSA!$C416,RestempSAF!$A$2:$A$251,0))),NA())</f>
        <v>11385.120856273101</v>
      </c>
      <c r="H416" s="25">
        <f>IFERROR(IF(AND(ISERROR($E417),ISERROR(INDEX(RestempSAF!D$2:D$251,MATCH(RestempSA!$C416,RestempSAF!$A$2:$A$251,0)))),$E416,INDEX(RestempSAF!D$2:D$251,MATCH(RestempSA!$C416,RestempSAF!$A$2:$A$251,0))),NA())</f>
        <v>14127.7492490356</v>
      </c>
      <c r="I416" s="25">
        <f>IFERROR(IF(AND(ISERROR($E417),ISERROR(INDEX(RestempSAF!E$2:E$251,MATCH(RestempSA!$C416,RestempSAF!$A$2:$A$251,0)))),$E416,INDEX(RestempSAF!E$2:E$251,MATCH(RestempSA!$C416,RestempSAF!$A$2:$A$251,0))),NA())</f>
        <v>10659.190970826499</v>
      </c>
      <c r="J416" s="25">
        <f>IFERROR(IF(AND(ISERROR($E417),ISERROR(INDEX(RestempSAF!F$2:F$251,MATCH(RestempSA!$C416,RestempSAF!$A$2:$A$251,0)))),$E416,INDEX(RestempSAF!F$2:F$251,MATCH(RestempSA!$C416,RestempSAF!$A$2:$A$251,0))),NA())</f>
        <v>14853.6791344823</v>
      </c>
      <c r="K416" s="25">
        <f t="shared" ref="K416:K419" si="47">AVERAGE(J416,H416)</f>
        <v>14490.714191758951</v>
      </c>
    </row>
    <row r="417" spans="1:11" x14ac:dyDescent="0.25">
      <c r="A417" s="23">
        <f t="shared" si="23"/>
        <v>8</v>
      </c>
      <c r="B417" s="23">
        <f t="shared" si="24"/>
        <v>2026</v>
      </c>
      <c r="C417" s="23">
        <v>416</v>
      </c>
      <c r="D417" s="24">
        <v>46235</v>
      </c>
      <c r="E417" s="25" t="e">
        <f>IF(ISBLANK(table!I417),NA(),table!I417)</f>
        <v>#N/A</v>
      </c>
      <c r="F417" s="26">
        <f>IFERROR(IF(AND(ISERROR($E418),ISERROR(INDEX(RestempSAF!B$2:B$251,MATCH(RestempSA!$C417,RestempSAF!$A$2:$A$251,0)))),$E417,INDEX(RestempSAF!B$2:B$251,MATCH(RestempSA!$C417,RestempSAF!$A$2:$A$251,0))),NA())</f>
        <v>12771.406250111</v>
      </c>
      <c r="G417" s="25">
        <f>IFERROR(IF(AND(ISERROR($E418),ISERROR(INDEX(RestempSAF!C$2:C$251,MATCH(RestempSA!$C417,RestempSAF!$A$2:$A$251,0)))),$E417,INDEX(RestempSAF!C$2:C$251,MATCH(RestempSA!$C417,RestempSAF!$A$2:$A$251,0))),NA())</f>
        <v>11385.1469178392</v>
      </c>
      <c r="H417" s="25">
        <f>IFERROR(IF(AND(ISERROR($E418),ISERROR(INDEX(RestempSAF!D$2:D$251,MATCH(RestempSA!$C417,RestempSAF!$A$2:$A$251,0)))),$E417,INDEX(RestempSAF!D$2:D$251,MATCH(RestempSA!$C417,RestempSAF!$A$2:$A$251,0))),NA())</f>
        <v>14157.6655823828</v>
      </c>
      <c r="I417" s="25">
        <f>IFERROR(IF(AND(ISERROR($E418),ISERROR(INDEX(RestempSAF!E$2:E$251,MATCH(RestempSA!$C417,RestempSAF!$A$2:$A$251,0)))),$E417,INDEX(RestempSAF!E$2:E$251,MATCH(RestempSA!$C417,RestempSAF!$A$2:$A$251,0))),NA())</f>
        <v>10651.305555348399</v>
      </c>
      <c r="J417" s="25">
        <f>IFERROR(IF(AND(ISERROR($E418),ISERROR(INDEX(RestempSAF!F$2:F$251,MATCH(RestempSA!$C417,RestempSAF!$A$2:$A$251,0)))),$E417,INDEX(RestempSAF!F$2:F$251,MATCH(RestempSA!$C417,RestempSAF!$A$2:$A$251,0))),NA())</f>
        <v>14891.506944873699</v>
      </c>
      <c r="K417" s="25">
        <f t="shared" si="47"/>
        <v>14524.586263628251</v>
      </c>
    </row>
    <row r="418" spans="1:11" x14ac:dyDescent="0.25">
      <c r="A418" s="23">
        <f t="shared" si="23"/>
        <v>9</v>
      </c>
      <c r="B418" s="23">
        <f t="shared" si="24"/>
        <v>2026</v>
      </c>
      <c r="C418" s="23">
        <v>417</v>
      </c>
      <c r="D418" s="24">
        <v>46266</v>
      </c>
      <c r="E418" s="25" t="e">
        <f>IF(ISBLANK(table!I418),NA(),table!I418)</f>
        <v>#N/A</v>
      </c>
      <c r="F418" s="26">
        <f>IFERROR(IF(AND(ISERROR($E419),ISERROR(INDEX(RestempSAF!B$2:B$251,MATCH(RestempSA!$C418,RestempSAF!$A$2:$A$251,0)))),$E418,INDEX(RestempSAF!B$2:B$251,MATCH(RestempSA!$C418,RestempSAF!$A$2:$A$251,0))),NA())</f>
        <v>12786.3774475676</v>
      </c>
      <c r="G418" s="25">
        <f>IFERROR(IF(AND(ISERROR($E419),ISERROR(INDEX(RestempSAF!C$2:C$251,MATCH(RestempSA!$C418,RestempSAF!$A$2:$A$251,0)))),$E418,INDEX(RestempSAF!C$2:C$251,MATCH(RestempSA!$C418,RestempSAF!$A$2:$A$251,0))),NA())</f>
        <v>11385.3323921092</v>
      </c>
      <c r="H418" s="25">
        <f>IFERROR(IF(AND(ISERROR($E419),ISERROR(INDEX(RestempSAF!D$2:D$251,MATCH(RestempSA!$C418,RestempSAF!$A$2:$A$251,0)))),$E418,INDEX(RestempSAF!D$2:D$251,MATCH(RestempSA!$C418,RestempSAF!$A$2:$A$251,0))),NA())</f>
        <v>14187.4225030261</v>
      </c>
      <c r="I418" s="25">
        <f>IFERROR(IF(AND(ISERROR($E419),ISERROR(INDEX(RestempSAF!E$2:E$251,MATCH(RestempSA!$C418,RestempSAF!$A$2:$A$251,0)))),$E418,INDEX(RestempSAF!E$2:E$251,MATCH(RestempSA!$C418,RestempSAF!$A$2:$A$251,0))),NA())</f>
        <v>10643.663940562101</v>
      </c>
      <c r="J418" s="25">
        <f>IFERROR(IF(AND(ISERROR($E419),ISERROR(INDEX(RestempSAF!F$2:F$251,MATCH(RestempSA!$C418,RestempSAF!$A$2:$A$251,0)))),$E418,INDEX(RestempSAF!F$2:F$251,MATCH(RestempSA!$C418,RestempSAF!$A$2:$A$251,0))),NA())</f>
        <v>14929.090954573099</v>
      </c>
      <c r="K418" s="25">
        <f t="shared" si="47"/>
        <v>14558.256728799599</v>
      </c>
    </row>
    <row r="419" spans="1:11" x14ac:dyDescent="0.25">
      <c r="A419" s="23">
        <f t="shared" si="23"/>
        <v>10</v>
      </c>
      <c r="B419" s="23">
        <f t="shared" si="24"/>
        <v>2026</v>
      </c>
      <c r="C419" s="23">
        <v>418</v>
      </c>
      <c r="D419" s="24">
        <v>46296</v>
      </c>
      <c r="E419" s="25" t="e">
        <f>IF(ISBLANK(table!I419),NA(),table!I419)</f>
        <v>#N/A</v>
      </c>
      <c r="F419" s="26">
        <f>IFERROR(IF(AND(ISERROR($E420),ISERROR(INDEX(RestempSAF!B$2:B$251,MATCH(RestempSA!$C419,RestempSAF!$A$2:$A$251,0)))),$E419,INDEX(RestempSAF!B$2:B$251,MATCH(RestempSA!$C419,RestempSAF!$A$2:$A$251,0))),NA())</f>
        <v>12801.3486450242</v>
      </c>
      <c r="G419" s="25">
        <f>IFERROR(IF(AND(ISERROR($E420),ISERROR(INDEX(RestempSAF!C$2:C$251,MATCH(RestempSA!$C419,RestempSAF!$A$2:$A$251,0)))),$E419,INDEX(RestempSAF!C$2:C$251,MATCH(RestempSA!$C419,RestempSAF!$A$2:$A$251,0))),NA())</f>
        <v>11385.6722842205</v>
      </c>
      <c r="H419" s="25">
        <f>IFERROR(IF(AND(ISERROR($E420),ISERROR(INDEX(RestempSAF!D$2:D$251,MATCH(RestempSA!$C419,RestempSAF!$A$2:$A$251,0)))),$E419,INDEX(RestempSAF!D$2:D$251,MATCH(RestempSA!$C419,RestempSAF!$A$2:$A$251,0))),NA())</f>
        <v>14217.025005828</v>
      </c>
      <c r="I419" s="25">
        <f>IFERROR(IF(AND(ISERROR($E420),ISERROR(INDEX(RestempSAF!E$2:E$251,MATCH(RestempSA!$C419,RestempSAF!$A$2:$A$251,0)))),$E419,INDEX(RestempSAF!E$2:E$251,MATCH(RestempSA!$C419,RestempSAF!$A$2:$A$251,0))),NA())</f>
        <v>10636.2584874847</v>
      </c>
      <c r="J419" s="25">
        <f>IFERROR(IF(AND(ISERROR($E420),ISERROR(INDEX(RestempSAF!F$2:F$251,MATCH(RestempSA!$C419,RestempSAF!$A$2:$A$251,0)))),$E419,INDEX(RestempSAF!F$2:F$251,MATCH(RestempSA!$C419,RestempSAF!$A$2:$A$251,0))),NA())</f>
        <v>14966.4388025638</v>
      </c>
      <c r="K419" s="25">
        <f t="shared" si="47"/>
        <v>14591.7319041959</v>
      </c>
    </row>
    <row r="420" spans="1:11" x14ac:dyDescent="0.25">
      <c r="A420" s="23">
        <f t="shared" si="23"/>
        <v>11</v>
      </c>
      <c r="B420" s="23">
        <f t="shared" si="24"/>
        <v>2026</v>
      </c>
      <c r="C420" s="23">
        <v>419</v>
      </c>
      <c r="D420" s="24">
        <v>46327</v>
      </c>
      <c r="E420" s="25" t="e">
        <f>IF(ISBLANK(table!I420),NA(),table!I420)</f>
        <v>#N/A</v>
      </c>
      <c r="F420" s="26">
        <f>IFERROR(IF(AND(ISERROR($E421),ISERROR(INDEX(RestempSAF!B$2:B$251,MATCH(RestempSA!$C420,RestempSAF!$A$2:$A$251,0)))),$E420,INDEX(RestempSAF!B$2:B$251,MATCH(RestempSA!$C420,RestempSAF!$A$2:$A$251,0))),NA())</f>
        <v>12816.3198424809</v>
      </c>
      <c r="G420" s="25">
        <f>IFERROR(IF(AND(ISERROR($E421),ISERROR(INDEX(RestempSAF!C$2:C$251,MATCH(RestempSA!$C420,RestempSAF!$A$2:$A$251,0)))),$E420,INDEX(RestempSAF!C$2:C$251,MATCH(RestempSA!$C420,RestempSAF!$A$2:$A$251,0))),NA())</f>
        <v>11386.161854826199</v>
      </c>
      <c r="H420" s="25">
        <f>IFERROR(IF(AND(ISERROR($E421),ISERROR(INDEX(RestempSAF!D$2:D$251,MATCH(RestempSA!$C420,RestempSAF!$A$2:$A$251,0)))),$E420,INDEX(RestempSAF!D$2:D$251,MATCH(RestempSA!$C420,RestempSAF!$A$2:$A$251,0))),NA())</f>
        <v>14246.4778301355</v>
      </c>
      <c r="I420" s="25">
        <f>IFERROR(IF(AND(ISERROR($E421),ISERROR(INDEX(RestempSAF!E$2:E$251,MATCH(RestempSA!$C420,RestempSAF!$A$2:$A$251,0)))),$E420,INDEX(RestempSAF!E$2:E$251,MATCH(RestempSA!$C420,RestempSAF!$A$2:$A$251,0))),NA())</f>
        <v>10629.081947910299</v>
      </c>
      <c r="J420" s="25">
        <f>IFERROR(IF(AND(ISERROR($E421),ISERROR(INDEX(RestempSAF!F$2:F$251,MATCH(RestempSA!$C420,RestempSAF!$A$2:$A$251,0)))),$E420,INDEX(RestempSAF!F$2:F$251,MATCH(RestempSA!$C420,RestempSAF!$A$2:$A$251,0))),NA())</f>
        <v>15003.5577370514</v>
      </c>
      <c r="K420" s="25">
        <f t="shared" ref="K420" si="48">AVERAGE(J420,J420)</f>
        <v>15003.5577370514</v>
      </c>
    </row>
    <row r="421" spans="1:11" x14ac:dyDescent="0.25">
      <c r="A421" s="23">
        <f t="shared" si="23"/>
        <v>12</v>
      </c>
      <c r="B421" s="23">
        <f t="shared" si="24"/>
        <v>2026</v>
      </c>
      <c r="C421" s="23">
        <v>420</v>
      </c>
      <c r="D421" s="24">
        <v>46357</v>
      </c>
      <c r="E421" s="25" t="e">
        <f>IF(ISBLANK(table!I421),NA(),table!I421)</f>
        <v>#N/A</v>
      </c>
      <c r="F421" s="26">
        <f>IFERROR(IF(AND(ISERROR($E422),ISERROR(INDEX(RestempSAF!B$2:B$251,MATCH(RestempSA!$C421,RestempSAF!$A$2:$A$251,0)))),$E421,INDEX(RestempSAF!B$2:B$251,MATCH(RestempSA!$C421,RestempSAF!$A$2:$A$251,0))),NA())</f>
        <v>12831.2910399375</v>
      </c>
      <c r="G421" s="25">
        <f>IFERROR(IF(AND(ISERROR($E422),ISERROR(INDEX(RestempSAF!C$2:C$251,MATCH(RestempSA!$C421,RestempSAF!$A$2:$A$251,0)))),$E421,INDEX(RestempSAF!C$2:C$251,MATCH(RestempSA!$C421,RestempSAF!$A$2:$A$251,0))),NA())</f>
        <v>11386.796602161299</v>
      </c>
      <c r="H421" s="25">
        <f>IFERROR(IF(AND(ISERROR($E422),ISERROR(INDEX(RestempSAF!D$2:D$251,MATCH(RestempSA!$C421,RestempSAF!$A$2:$A$251,0)))),$E421,INDEX(RestempSAF!D$2:D$251,MATCH(RestempSA!$C421,RestempSAF!$A$2:$A$251,0))),NA())</f>
        <v>14275.7854777136</v>
      </c>
      <c r="I421" s="25">
        <f>IFERROR(IF(AND(ISERROR($E422),ISERROR(INDEX(RestempSAF!E$2:E$251,MATCH(RestempSA!$C421,RestempSAF!$A$2:$A$251,0)))),$E421,INDEX(RestempSAF!E$2:E$251,MATCH(RestempSA!$C421,RestempSAF!$A$2:$A$251,0))),NA())</f>
        <v>10622.127436983599</v>
      </c>
      <c r="J421" s="25">
        <f>IFERROR(IF(AND(ISERROR($E422),ISERROR(INDEX(RestempSAF!F$2:F$251,MATCH(RestempSA!$C421,RestempSAF!$A$2:$A$251,0)))),$E421,INDEX(RestempSAF!F$2:F$251,MATCH(RestempSA!$C421,RestempSAF!$A$2:$A$251,0))),NA())</f>
        <v>15040.4546428914</v>
      </c>
      <c r="K421" s="25">
        <f t="shared" ref="K421:K424" si="49">AVERAGE(J421,H421)</f>
        <v>14658.120060302499</v>
      </c>
    </row>
    <row r="422" spans="1:11" x14ac:dyDescent="0.25">
      <c r="A422" s="23">
        <f t="shared" si="23"/>
        <v>1</v>
      </c>
      <c r="B422" s="23">
        <f t="shared" si="24"/>
        <v>2027</v>
      </c>
      <c r="C422" s="23">
        <v>421</v>
      </c>
      <c r="D422" s="24">
        <v>46388</v>
      </c>
      <c r="E422" s="25" t="e">
        <f>IF(ISBLANK(table!I422),NA(),table!I422)</f>
        <v>#N/A</v>
      </c>
      <c r="F422" s="26">
        <f>IFERROR(IF(AND(ISERROR($E423),ISERROR(INDEX(RestempSAF!B$2:B$251,MATCH(RestempSA!$C422,RestempSAF!$A$2:$A$251,0)))),$E422,INDEX(RestempSAF!B$2:B$251,MATCH(RestempSA!$C422,RestempSAF!$A$2:$A$251,0))),NA())</f>
        <v>12846.262237394099</v>
      </c>
      <c r="G422" s="25">
        <f>IFERROR(IF(AND(ISERROR($E423),ISERROR(INDEX(RestempSAF!C$2:C$251,MATCH(RestempSA!$C422,RestempSAF!$A$2:$A$251,0)))),$E422,INDEX(RestempSAF!C$2:C$251,MATCH(RestempSA!$C422,RestempSAF!$A$2:$A$251,0))),NA())</f>
        <v>11387.572245695999</v>
      </c>
      <c r="H422" s="25">
        <f>IFERROR(IF(AND(ISERROR($E423),ISERROR(INDEX(RestempSAF!D$2:D$251,MATCH(RestempSA!$C422,RestempSAF!$A$2:$A$251,0)))),$E422,INDEX(RestempSAF!D$2:D$251,MATCH(RestempSA!$C422,RestempSAF!$A$2:$A$251,0))),NA())</f>
        <v>14304.9522290922</v>
      </c>
      <c r="I422" s="25">
        <f>IFERROR(IF(AND(ISERROR($E423),ISERROR(INDEX(RestempSAF!E$2:E$251,MATCH(RestempSA!$C422,RestempSAF!$A$2:$A$251,0)))),$E422,INDEX(RestempSAF!E$2:E$251,MATCH(RestempSA!$C422,RestempSAF!$A$2:$A$251,0))),NA())</f>
        <v>10615.3884081991</v>
      </c>
      <c r="J422" s="25">
        <f>IFERROR(IF(AND(ISERROR($E423),ISERROR(INDEX(RestempSAF!F$2:F$251,MATCH(RestempSA!$C422,RestempSAF!$A$2:$A$251,0)))),$E422,INDEX(RestempSAF!F$2:F$251,MATCH(RestempSA!$C422,RestempSAF!$A$2:$A$251,0))),NA())</f>
        <v>15077.136066589101</v>
      </c>
      <c r="K422" s="25">
        <f t="shared" si="49"/>
        <v>14691.04414784065</v>
      </c>
    </row>
    <row r="423" spans="1:11" x14ac:dyDescent="0.25">
      <c r="A423" s="23">
        <f t="shared" si="23"/>
        <v>2</v>
      </c>
      <c r="B423" s="23">
        <f t="shared" si="24"/>
        <v>2027</v>
      </c>
      <c r="C423" s="23">
        <v>422</v>
      </c>
      <c r="D423" s="24">
        <v>46419</v>
      </c>
      <c r="E423" s="25" t="e">
        <f>IF(ISBLANK(table!I423),NA(),table!I423)</f>
        <v>#N/A</v>
      </c>
      <c r="F423" s="26">
        <f>IFERROR(IF(AND(ISERROR($E424),ISERROR(INDEX(RestempSAF!B$2:B$251,MATCH(RestempSA!$C423,RestempSAF!$A$2:$A$251,0)))),$E423,INDEX(RestempSAF!B$2:B$251,MATCH(RestempSA!$C423,RestempSAF!$A$2:$A$251,0))),NA())</f>
        <v>12861.233434850699</v>
      </c>
      <c r="G423" s="25">
        <f>IFERROR(IF(AND(ISERROR($E424),ISERROR(INDEX(RestempSAF!C$2:C$251,MATCH(RestempSA!$C423,RestempSAF!$A$2:$A$251,0)))),$E423,INDEX(RestempSAF!C$2:C$251,MATCH(RestempSA!$C423,RestempSAF!$A$2:$A$251,0))),NA())</f>
        <v>11388.484711207</v>
      </c>
      <c r="H423" s="25">
        <f>IFERROR(IF(AND(ISERROR($E424),ISERROR(INDEX(RestempSAF!D$2:D$251,MATCH(RestempSA!$C423,RestempSAF!$A$2:$A$251,0)))),$E423,INDEX(RestempSAF!D$2:D$251,MATCH(RestempSA!$C423,RestempSAF!$A$2:$A$251,0))),NA())</f>
        <v>14333.9821584944</v>
      </c>
      <c r="I423" s="25">
        <f>IFERROR(IF(AND(ISERROR($E424),ISERROR(INDEX(RestempSAF!E$2:E$251,MATCH(RestempSA!$C423,RestempSAF!$A$2:$A$251,0)))),$E423,INDEX(RestempSAF!E$2:E$251,MATCH(RestempSA!$C423,RestempSAF!$A$2:$A$251,0))),NA())</f>
        <v>10608.858630570199</v>
      </c>
      <c r="J423" s="25">
        <f>IFERROR(IF(AND(ISERROR($E424),ISERROR(INDEX(RestempSAF!F$2:F$251,MATCH(RestempSA!$C423,RestempSAF!$A$2:$A$251,0)))),$E423,INDEX(RestempSAF!F$2:F$251,MATCH(RestempSA!$C423,RestempSAF!$A$2:$A$251,0))),NA())</f>
        <v>15113.608239131199</v>
      </c>
      <c r="K423" s="25">
        <f t="shared" si="49"/>
        <v>14723.795198812801</v>
      </c>
    </row>
    <row r="424" spans="1:11" x14ac:dyDescent="0.25">
      <c r="A424" s="23">
        <f t="shared" si="23"/>
        <v>3</v>
      </c>
      <c r="B424" s="23">
        <f t="shared" si="24"/>
        <v>2027</v>
      </c>
      <c r="C424" s="23">
        <v>423</v>
      </c>
      <c r="D424" s="24">
        <v>46447</v>
      </c>
      <c r="E424" s="25" t="e">
        <f>IF(ISBLANK(table!I424),NA(),table!I424)</f>
        <v>#N/A</v>
      </c>
      <c r="F424" s="26">
        <f>IFERROR(IF(AND(ISERROR($E425),ISERROR(INDEX(RestempSAF!B$2:B$251,MATCH(RestempSA!$C424,RestempSAF!$A$2:$A$251,0)))),$E424,INDEX(RestempSAF!B$2:B$251,MATCH(RestempSA!$C424,RestempSAF!$A$2:$A$251,0))),NA())</f>
        <v>12876.204632307299</v>
      </c>
      <c r="G424" s="25">
        <f>IFERROR(IF(AND(ISERROR($E425),ISERROR(INDEX(RestempSAF!C$2:C$251,MATCH(RestempSA!$C424,RestempSAF!$A$2:$A$251,0)))),$E424,INDEX(RestempSAF!C$2:C$251,MATCH(RestempSA!$C424,RestempSAF!$A$2:$A$251,0))),NA())</f>
        <v>11389.530117119801</v>
      </c>
      <c r="H424" s="25">
        <f>IFERROR(IF(AND(ISERROR($E425),ISERROR(INDEX(RestempSAF!D$2:D$251,MATCH(RestempSA!$C424,RestempSAF!$A$2:$A$251,0)))),$E424,INDEX(RestempSAF!D$2:D$251,MATCH(RestempSA!$C424,RestempSAF!$A$2:$A$251,0))),NA())</f>
        <v>14362.879147494799</v>
      </c>
      <c r="I424" s="25">
        <f>IFERROR(IF(AND(ISERROR($E425),ISERROR(INDEX(RestempSAF!E$2:E$251,MATCH(RestempSA!$C424,RestempSAF!$A$2:$A$251,0)))),$E424,INDEX(RestempSAF!E$2:E$251,MATCH(RestempSA!$C424,RestempSAF!$A$2:$A$251,0))),NA())</f>
        <v>10602.532167740699</v>
      </c>
      <c r="J424" s="25">
        <f>IFERROR(IF(AND(ISERROR($E425),ISERROR(INDEX(RestempSAF!F$2:F$251,MATCH(RestempSA!$C424,RestempSAF!$A$2:$A$251,0)))),$E424,INDEX(RestempSAF!F$2:F$251,MATCH(RestempSA!$C424,RestempSAF!$A$2:$A$251,0))),NA())</f>
        <v>15149.877096873999</v>
      </c>
      <c r="K424" s="25">
        <f t="shared" si="49"/>
        <v>14756.3781221844</v>
      </c>
    </row>
    <row r="425" spans="1:11" x14ac:dyDescent="0.25">
      <c r="A425" s="23">
        <f t="shared" ref="A425:A488" si="50">MONTH(D425)</f>
        <v>4</v>
      </c>
      <c r="B425" s="23">
        <f t="shared" ref="B425:B488" si="51">YEAR(D425)</f>
        <v>2027</v>
      </c>
      <c r="C425" s="23">
        <v>424</v>
      </c>
      <c r="D425" s="24">
        <v>46478</v>
      </c>
      <c r="E425" s="25" t="e">
        <f>IF(ISBLANK(table!I425),NA(),table!I425)</f>
        <v>#N/A</v>
      </c>
      <c r="F425" s="26">
        <f>IFERROR(IF(AND(ISERROR($E426),ISERROR(INDEX(RestempSAF!B$2:B$251,MATCH(RestempSA!$C425,RestempSAF!$A$2:$A$251,0)))),$E425,INDEX(RestempSAF!B$2:B$251,MATCH(RestempSA!$C425,RestempSAF!$A$2:$A$251,0))),NA())</f>
        <v>12891.175829763901</v>
      </c>
      <c r="G425" s="25">
        <f>IFERROR(IF(AND(ISERROR($E426),ISERROR(INDEX(RestempSAF!C$2:C$251,MATCH(RestempSA!$C425,RestempSAF!$A$2:$A$251,0)))),$E425,INDEX(RestempSAF!C$2:C$251,MATCH(RestempSA!$C425,RestempSAF!$A$2:$A$251,0))),NA())</f>
        <v>11390.704761991599</v>
      </c>
      <c r="H425" s="25">
        <f>IFERROR(IF(AND(ISERROR($E426),ISERROR(INDEX(RestempSAF!D$2:D$251,MATCH(RestempSA!$C425,RestempSAF!$A$2:$A$251,0)))),$E425,INDEX(RestempSAF!D$2:D$251,MATCH(RestempSA!$C425,RestempSAF!$A$2:$A$251,0))),NA())</f>
        <v>14391.6468975363</v>
      </c>
      <c r="I425" s="25">
        <f>IFERROR(IF(AND(ISERROR($E426),ISERROR(INDEX(RestempSAF!E$2:E$251,MATCH(RestempSA!$C425,RestempSAF!$A$2:$A$251,0)))),$E425,INDEX(RestempSAF!E$2:E$251,MATCH(RestempSA!$C425,RestempSAF!$A$2:$A$251,0))),NA())</f>
        <v>10596.403358842401</v>
      </c>
      <c r="J425" s="25">
        <f>IFERROR(IF(AND(ISERROR($E426),ISERROR(INDEX(RestempSAF!F$2:F$251,MATCH(RestempSA!$C425,RestempSAF!$A$2:$A$251,0)))),$E425,INDEX(RestempSAF!F$2:F$251,MATCH(RestempSA!$C425,RestempSAF!$A$2:$A$251,0))),NA())</f>
        <v>15185.948300685501</v>
      </c>
      <c r="K425" s="25">
        <f t="shared" ref="K425" si="52">AVERAGE(J425,J425)</f>
        <v>15185.948300685501</v>
      </c>
    </row>
    <row r="426" spans="1:11" x14ac:dyDescent="0.25">
      <c r="A426" s="23">
        <f t="shared" si="50"/>
        <v>5</v>
      </c>
      <c r="B426" s="23">
        <f t="shared" si="51"/>
        <v>2027</v>
      </c>
      <c r="C426" s="23">
        <v>425</v>
      </c>
      <c r="D426" s="24">
        <v>46508</v>
      </c>
      <c r="E426" s="25" t="e">
        <f>IF(ISBLANK(table!I426),NA(),table!I426)</f>
        <v>#N/A</v>
      </c>
      <c r="F426" s="26">
        <f>IFERROR(IF(AND(ISERROR($E427),ISERROR(INDEX(RestempSAF!B$2:B$251,MATCH(RestempSA!$C426,RestempSAF!$A$2:$A$251,0)))),$E426,INDEX(RestempSAF!B$2:B$251,MATCH(RestempSA!$C426,RestempSAF!$A$2:$A$251,0))),NA())</f>
        <v>12906.147027220601</v>
      </c>
      <c r="G426" s="25">
        <f>IFERROR(IF(AND(ISERROR($E427),ISERROR(INDEX(RestempSAF!C$2:C$251,MATCH(RestempSA!$C426,RestempSAF!$A$2:$A$251,0)))),$E426,INDEX(RestempSAF!C$2:C$251,MATCH(RestempSA!$C426,RestempSAF!$A$2:$A$251,0))),NA())</f>
        <v>11392.005113020999</v>
      </c>
      <c r="H426" s="25">
        <f>IFERROR(IF(AND(ISERROR($E427),ISERROR(INDEX(RestempSAF!D$2:D$251,MATCH(RestempSA!$C426,RestempSAF!$A$2:$A$251,0)))),$E426,INDEX(RestempSAF!D$2:D$251,MATCH(RestempSA!$C426,RestempSAF!$A$2:$A$251,0))),NA())</f>
        <v>14420.2889414201</v>
      </c>
      <c r="I426" s="25">
        <f>IFERROR(IF(AND(ISERROR($E427),ISERROR(INDEX(RestempSAF!E$2:E$251,MATCH(RestempSA!$C426,RestempSAF!$A$2:$A$251,0)))),$E426,INDEX(RestempSAF!E$2:E$251,MATCH(RestempSA!$C426,RestempSAF!$A$2:$A$251,0))),NA())</f>
        <v>10590.466800922</v>
      </c>
      <c r="J426" s="25">
        <f>IFERROR(IF(AND(ISERROR($E427),ISERROR(INDEX(RestempSAF!F$2:F$251,MATCH(RestempSA!$C426,RestempSAF!$A$2:$A$251,0)))),$E426,INDEX(RestempSAF!F$2:F$251,MATCH(RestempSA!$C426,RestempSAF!$A$2:$A$251,0))),NA())</f>
        <v>15221.827253519101</v>
      </c>
      <c r="K426" s="25">
        <f t="shared" ref="K426:K429" si="53">AVERAGE(J426,H426)</f>
        <v>14821.0580974696</v>
      </c>
    </row>
    <row r="427" spans="1:11" x14ac:dyDescent="0.25">
      <c r="A427" s="23">
        <f t="shared" si="50"/>
        <v>6</v>
      </c>
      <c r="B427" s="23">
        <f t="shared" si="51"/>
        <v>2027</v>
      </c>
      <c r="C427" s="23">
        <v>426</v>
      </c>
      <c r="D427" s="24">
        <v>46539</v>
      </c>
      <c r="E427" s="25" t="e">
        <f>IF(ISBLANK(table!I427),NA(),table!I427)</f>
        <v>#N/A</v>
      </c>
      <c r="F427" s="26">
        <f>IFERROR(IF(AND(ISERROR($E428),ISERROR(INDEX(RestempSAF!B$2:B$251,MATCH(RestempSA!$C427,RestempSAF!$A$2:$A$251,0)))),$E427,INDEX(RestempSAF!B$2:B$251,MATCH(RestempSA!$C427,RestempSAF!$A$2:$A$251,0))),NA())</f>
        <v>12921.1182246772</v>
      </c>
      <c r="G427" s="25">
        <f>IFERROR(IF(AND(ISERROR($E428),ISERROR(INDEX(RestempSAF!C$2:C$251,MATCH(RestempSA!$C427,RestempSAF!$A$2:$A$251,0)))),$E427,INDEX(RestempSAF!C$2:C$251,MATCH(RestempSA!$C427,RestempSAF!$A$2:$A$251,0))),NA())</f>
        <v>11393.4277954836</v>
      </c>
      <c r="H427" s="25">
        <f>IFERROR(IF(AND(ISERROR($E428),ISERROR(INDEX(RestempSAF!D$2:D$251,MATCH(RestempSA!$C427,RestempSAF!$A$2:$A$251,0)))),$E427,INDEX(RestempSAF!D$2:D$251,MATCH(RestempSA!$C427,RestempSAF!$A$2:$A$251,0))),NA())</f>
        <v>14448.808653870799</v>
      </c>
      <c r="I427" s="25">
        <f>IFERROR(IF(AND(ISERROR($E428),ISERROR(INDEX(RestempSAF!E$2:E$251,MATCH(RestempSA!$C427,RestempSAF!$A$2:$A$251,0)))),$E427,INDEX(RestempSAF!E$2:E$251,MATCH(RestempSA!$C427,RestempSAF!$A$2:$A$251,0))),NA())</f>
        <v>10584.717332783601</v>
      </c>
      <c r="J427" s="25">
        <f>IFERROR(IF(AND(ISERROR($E428),ISERROR(INDEX(RestempSAF!F$2:F$251,MATCH(RestempSA!$C427,RestempSAF!$A$2:$A$251,0)))),$E427,INDEX(RestempSAF!F$2:F$251,MATCH(RestempSA!$C427,RestempSAF!$A$2:$A$251,0))),NA())</f>
        <v>15257.5191165707</v>
      </c>
      <c r="K427" s="25">
        <f t="shared" si="53"/>
        <v>14853.163885220751</v>
      </c>
    </row>
    <row r="428" spans="1:11" x14ac:dyDescent="0.25">
      <c r="A428" s="23">
        <f t="shared" si="50"/>
        <v>7</v>
      </c>
      <c r="B428" s="23">
        <f t="shared" si="51"/>
        <v>2027</v>
      </c>
      <c r="C428" s="23">
        <v>427</v>
      </c>
      <c r="D428" s="24">
        <v>46569</v>
      </c>
      <c r="E428" s="25" t="e">
        <f>IF(ISBLANK(table!I428),NA(),table!I428)</f>
        <v>#N/A</v>
      </c>
      <c r="F428" s="26">
        <f>IFERROR(IF(AND(ISERROR($E429),ISERROR(INDEX(RestempSAF!B$2:B$251,MATCH(RestempSA!$C428,RestempSAF!$A$2:$A$251,0)))),$E428,INDEX(RestempSAF!B$2:B$251,MATCH(RestempSA!$C428,RestempSAF!$A$2:$A$251,0))),NA())</f>
        <v>12936.0894221338</v>
      </c>
      <c r="G428" s="25">
        <f>IFERROR(IF(AND(ISERROR($E429),ISERROR(INDEX(RestempSAF!C$2:C$251,MATCH(RestempSA!$C428,RestempSAF!$A$2:$A$251,0)))),$E428,INDEX(RestempSAF!C$2:C$251,MATCH(RestempSA!$C428,RestempSAF!$A$2:$A$251,0))),NA())</f>
        <v>11394.969583002599</v>
      </c>
      <c r="H428" s="25">
        <f>IFERROR(IF(AND(ISERROR($E429),ISERROR(INDEX(RestempSAF!D$2:D$251,MATCH(RestempSA!$C428,RestempSAF!$A$2:$A$251,0)))),$E428,INDEX(RestempSAF!D$2:D$251,MATCH(RestempSA!$C428,RestempSAF!$A$2:$A$251,0))),NA())</f>
        <v>14477.209261264899</v>
      </c>
      <c r="I428" s="25">
        <f>IFERROR(IF(AND(ISERROR($E429),ISERROR(INDEX(RestempSAF!E$2:E$251,MATCH(RestempSA!$C428,RestempSAF!$A$2:$A$251,0)))),$E428,INDEX(RestempSAF!E$2:E$251,MATCH(RestempSA!$C428,RestempSAF!$A$2:$A$251,0))),NA())</f>
        <v>10579.150020110101</v>
      </c>
      <c r="J428" s="25">
        <f>IFERROR(IF(AND(ISERROR($E429),ISERROR(INDEX(RestempSAF!F$2:F$251,MATCH(RestempSA!$C428,RestempSAF!$A$2:$A$251,0)))),$E428,INDEX(RestempSAF!F$2:F$251,MATCH(RestempSA!$C428,RestempSAF!$A$2:$A$251,0))),NA())</f>
        <v>15293.0288241575</v>
      </c>
      <c r="K428" s="25">
        <f t="shared" si="53"/>
        <v>14885.1190427112</v>
      </c>
    </row>
    <row r="429" spans="1:11" x14ac:dyDescent="0.25">
      <c r="A429" s="23">
        <f t="shared" si="50"/>
        <v>8</v>
      </c>
      <c r="B429" s="23">
        <f t="shared" si="51"/>
        <v>2027</v>
      </c>
      <c r="C429" s="23">
        <v>428</v>
      </c>
      <c r="D429" s="24">
        <v>46600</v>
      </c>
      <c r="E429" s="25" t="e">
        <f>IF(ISBLANK(table!I429),NA(),table!I429)</f>
        <v>#N/A</v>
      </c>
      <c r="F429" s="26">
        <f>IFERROR(IF(AND(ISERROR($E430),ISERROR(INDEX(RestempSAF!B$2:B$251,MATCH(RestempSA!$C429,RestempSAF!$A$2:$A$251,0)))),$E429,INDEX(RestempSAF!B$2:B$251,MATCH(RestempSA!$C429,RestempSAF!$A$2:$A$251,0))),NA())</f>
        <v>12951.0606195904</v>
      </c>
      <c r="G429" s="25">
        <f>IFERROR(IF(AND(ISERROR($E430),ISERROR(INDEX(RestempSAF!C$2:C$251,MATCH(RestempSA!$C429,RestempSAF!$A$2:$A$251,0)))),$E429,INDEX(RestempSAF!C$2:C$251,MATCH(RestempSA!$C429,RestempSAF!$A$2:$A$251,0))),NA())</f>
        <v>11396.627388577401</v>
      </c>
      <c r="H429" s="25">
        <f>IFERROR(IF(AND(ISERROR($E430),ISERROR(INDEX(RestempSAF!D$2:D$251,MATCH(RestempSA!$C429,RestempSAF!$A$2:$A$251,0)))),$E429,INDEX(RestempSAF!D$2:D$251,MATCH(RestempSA!$C429,RestempSAF!$A$2:$A$251,0))),NA())</f>
        <v>14505.4938506034</v>
      </c>
      <c r="I429" s="25">
        <f>IFERROR(IF(AND(ISERROR($E430),ISERROR(INDEX(RestempSAF!E$2:E$251,MATCH(RestempSA!$C429,RestempSAF!$A$2:$A$251,0)))),$E429,INDEX(RestempSAF!E$2:E$251,MATCH(RestempSA!$C429,RestempSAF!$A$2:$A$251,0))),NA())</f>
        <v>10573.760141741101</v>
      </c>
      <c r="J429" s="25">
        <f>IFERROR(IF(AND(ISERROR($E430),ISERROR(INDEX(RestempSAF!F$2:F$251,MATCH(RestempSA!$C429,RestempSAF!$A$2:$A$251,0)))),$E429,INDEX(RestempSAF!F$2:F$251,MATCH(RestempSA!$C429,RestempSAF!$A$2:$A$251,0))),NA())</f>
        <v>15328.3610974397</v>
      </c>
      <c r="K429" s="25">
        <f t="shared" si="53"/>
        <v>14916.92747402155</v>
      </c>
    </row>
    <row r="430" spans="1:11" x14ac:dyDescent="0.25">
      <c r="A430" s="23">
        <f t="shared" si="50"/>
        <v>9</v>
      </c>
      <c r="B430" s="23">
        <f t="shared" si="51"/>
        <v>2027</v>
      </c>
      <c r="C430" s="23">
        <v>429</v>
      </c>
      <c r="D430" s="24">
        <v>46631</v>
      </c>
      <c r="E430" s="25" t="e">
        <f>IF(ISBLANK(table!I430),NA(),table!I430)</f>
        <v>#N/A</v>
      </c>
      <c r="F430" s="26">
        <f>IFERROR(IF(AND(ISERROR($E431),ISERROR(INDEX(RestempSAF!B$2:B$251,MATCH(RestempSA!$C430,RestempSAF!$A$2:$A$251,0)))),$E430,INDEX(RestempSAF!B$2:B$251,MATCH(RestempSA!$C430,RestempSAF!$A$2:$A$251,0))),NA())</f>
        <v>12966.031817047</v>
      </c>
      <c r="G430" s="25">
        <f>IFERROR(IF(AND(ISERROR($E431),ISERROR(INDEX(RestempSAF!C$2:C$251,MATCH(RestempSA!$C430,RestempSAF!$A$2:$A$251,0)))),$E430,INDEX(RestempSAF!C$2:C$251,MATCH(RestempSA!$C430,RestempSAF!$A$2:$A$251,0))),NA())</f>
        <v>11398.398256296499</v>
      </c>
      <c r="H430" s="25">
        <f>IFERROR(IF(AND(ISERROR($E431),ISERROR(INDEX(RestempSAF!D$2:D$251,MATCH(RestempSA!$C430,RestempSAF!$A$2:$A$251,0)))),$E430,INDEX(RestempSAF!D$2:D$251,MATCH(RestempSA!$C430,RestempSAF!$A$2:$A$251,0))),NA())</f>
        <v>14533.665377797601</v>
      </c>
      <c r="I430" s="25">
        <f>IFERROR(IF(AND(ISERROR($E431),ISERROR(INDEX(RestempSAF!E$2:E$251,MATCH(RestempSA!$C430,RestempSAF!$A$2:$A$251,0)))),$E430,INDEX(RestempSAF!E$2:E$251,MATCH(RestempSA!$C430,RestempSAF!$A$2:$A$251,0))),NA())</f>
        <v>10568.5431770003</v>
      </c>
      <c r="J430" s="25">
        <f>IFERROR(IF(AND(ISERROR($E431),ISERROR(INDEX(RestempSAF!F$2:F$251,MATCH(RestempSA!$C430,RestempSAF!$A$2:$A$251,0)))),$E430,INDEX(RestempSAF!F$2:F$251,MATCH(RestempSA!$C430,RestempSAF!$A$2:$A$251,0))),NA())</f>
        <v>15363.5204570938</v>
      </c>
      <c r="K430" s="25">
        <f t="shared" ref="K430" si="54">AVERAGE(J430,J430)</f>
        <v>15363.5204570938</v>
      </c>
    </row>
    <row r="431" spans="1:11" x14ac:dyDescent="0.25">
      <c r="A431" s="23">
        <f t="shared" si="50"/>
        <v>10</v>
      </c>
      <c r="B431" s="23">
        <f t="shared" si="51"/>
        <v>2027</v>
      </c>
      <c r="C431" s="23">
        <v>430</v>
      </c>
      <c r="D431" s="24">
        <v>46661</v>
      </c>
      <c r="E431" s="25" t="e">
        <f>IF(ISBLANK(table!I431),NA(),table!I431)</f>
        <v>#N/A</v>
      </c>
      <c r="F431" s="26">
        <f>IFERROR(IF(AND(ISERROR($E432),ISERROR(INDEX(RestempSAF!B$2:B$251,MATCH(RestempSA!$C431,RestempSAF!$A$2:$A$251,0)))),$E431,INDEX(RestempSAF!B$2:B$251,MATCH(RestempSA!$C431,RestempSAF!$A$2:$A$251,0))),NA())</f>
        <v>12981.0030145036</v>
      </c>
      <c r="G431" s="25">
        <f>IFERROR(IF(AND(ISERROR($E432),ISERROR(INDEX(RestempSAF!C$2:C$251,MATCH(RestempSA!$C431,RestempSAF!$A$2:$A$251,0)))),$E431,INDEX(RestempSAF!C$2:C$251,MATCH(RestempSA!$C431,RestempSAF!$A$2:$A$251,0))),NA())</f>
        <v>11400.279353674399</v>
      </c>
      <c r="H431" s="25">
        <f>IFERROR(IF(AND(ISERROR($E432),ISERROR(INDEX(RestempSAF!D$2:D$251,MATCH(RestempSA!$C431,RestempSAF!$A$2:$A$251,0)))),$E431,INDEX(RestempSAF!D$2:D$251,MATCH(RestempSA!$C431,RestempSAF!$A$2:$A$251,0))),NA())</f>
        <v>14561.7266753328</v>
      </c>
      <c r="I431" s="25">
        <f>IFERROR(IF(AND(ISERROR($E432),ISERROR(INDEX(RestempSAF!E$2:E$251,MATCH(RestempSA!$C431,RestempSAF!$A$2:$A$251,0)))),$E431,INDEX(RestempSAF!E$2:E$251,MATCH(RestempSA!$C431,RestempSAF!$A$2:$A$251,0))),NA())</f>
        <v>10563.4947939749</v>
      </c>
      <c r="J431" s="25">
        <f>IFERROR(IF(AND(ISERROR($E432),ISERROR(INDEX(RestempSAF!F$2:F$251,MATCH(RestempSA!$C431,RestempSAF!$A$2:$A$251,0)))),$E431,INDEX(RestempSAF!F$2:F$251,MATCH(RestempSA!$C431,RestempSAF!$A$2:$A$251,0))),NA())</f>
        <v>15398.5112350324</v>
      </c>
      <c r="K431" s="25">
        <f t="shared" ref="K431:K434" si="55">AVERAGE(J431,H431)</f>
        <v>14980.118955182599</v>
      </c>
    </row>
    <row r="432" spans="1:11" x14ac:dyDescent="0.25">
      <c r="A432" s="23">
        <f t="shared" si="50"/>
        <v>11</v>
      </c>
      <c r="B432" s="23">
        <f t="shared" si="51"/>
        <v>2027</v>
      </c>
      <c r="C432" s="23">
        <v>431</v>
      </c>
      <c r="D432" s="24">
        <v>46692</v>
      </c>
      <c r="E432" s="25" t="e">
        <f>IF(ISBLANK(table!I432),NA(),table!I432)</f>
        <v>#N/A</v>
      </c>
      <c r="F432" s="26">
        <f>IFERROR(IF(AND(ISERROR($E433),ISERROR(INDEX(RestempSAF!B$2:B$251,MATCH(RestempSA!$C432,RestempSAF!$A$2:$A$251,0)))),$E432,INDEX(RestempSAF!B$2:B$251,MATCH(RestempSA!$C432,RestempSAF!$A$2:$A$251,0))),NA())</f>
        <v>12995.9742119603</v>
      </c>
      <c r="G432" s="25">
        <f>IFERROR(IF(AND(ISERROR($E433),ISERROR(INDEX(RestempSAF!C$2:C$251,MATCH(RestempSA!$C432,RestempSAF!$A$2:$A$251,0)))),$E432,INDEX(RestempSAF!C$2:C$251,MATCH(RestempSA!$C432,RestempSAF!$A$2:$A$251,0))),NA())</f>
        <v>11402.2679645548</v>
      </c>
      <c r="H432" s="25">
        <f>IFERROR(IF(AND(ISERROR($E433),ISERROR(INDEX(RestempSAF!D$2:D$251,MATCH(RestempSA!$C432,RestempSAF!$A$2:$A$251,0)))),$E432,INDEX(RestempSAF!D$2:D$251,MATCH(RestempSA!$C432,RestempSAF!$A$2:$A$251,0))),NA())</f>
        <v>14589.6804593657</v>
      </c>
      <c r="I432" s="25">
        <f>IFERROR(IF(AND(ISERROR($E433),ISERROR(INDEX(RestempSAF!E$2:E$251,MATCH(RestempSA!$C432,RestempSAF!$A$2:$A$251,0)))),$E432,INDEX(RestempSAF!E$2:E$251,MATCH(RestempSA!$C432,RestempSAF!$A$2:$A$251,0))),NA())</f>
        <v>10558.6108386622</v>
      </c>
      <c r="J432" s="25">
        <f>IFERROR(IF(AND(ISERROR($E433),ISERROR(INDEX(RestempSAF!F$2:F$251,MATCH(RestempSA!$C432,RestempSAF!$A$2:$A$251,0)))),$E432,INDEX(RestempSAF!F$2:F$251,MATCH(RestempSA!$C432,RestempSAF!$A$2:$A$251,0))),NA())</f>
        <v>15433.337585258299</v>
      </c>
      <c r="K432" s="25">
        <f t="shared" si="55"/>
        <v>15011.509022311999</v>
      </c>
    </row>
    <row r="433" spans="1:11" x14ac:dyDescent="0.25">
      <c r="A433" s="23">
        <f t="shared" si="50"/>
        <v>12</v>
      </c>
      <c r="B433" s="23">
        <f t="shared" si="51"/>
        <v>2027</v>
      </c>
      <c r="C433" s="23">
        <v>432</v>
      </c>
      <c r="D433" s="24">
        <v>46722</v>
      </c>
      <c r="E433" s="25" t="e">
        <f>IF(ISBLANK(table!I433),NA(),table!I433)</f>
        <v>#N/A</v>
      </c>
      <c r="F433" s="26">
        <f>IFERROR(IF(AND(ISERROR($E434),ISERROR(INDEX(RestempSAF!B$2:B$251,MATCH(RestempSA!$C433,RestempSAF!$A$2:$A$251,0)))),$E433,INDEX(RestempSAF!B$2:B$251,MATCH(RestempSA!$C433,RestempSAF!$A$2:$A$251,0))),NA())</f>
        <v>13010.9454094169</v>
      </c>
      <c r="G433" s="25">
        <f>IFERROR(IF(AND(ISERROR($E434),ISERROR(INDEX(RestempSAF!C$2:C$251,MATCH(RestempSA!$C433,RestempSAF!$A$2:$A$251,0)))),$E433,INDEX(RestempSAF!C$2:C$251,MATCH(RestempSA!$C433,RestempSAF!$A$2:$A$251,0))),NA())</f>
        <v>11404.361482529401</v>
      </c>
      <c r="H433" s="25">
        <f>IFERROR(IF(AND(ISERROR($E434),ISERROR(INDEX(RestempSAF!D$2:D$251,MATCH(RestempSA!$C433,RestempSAF!$A$2:$A$251,0)))),$E433,INDEX(RestempSAF!D$2:D$251,MATCH(RestempSA!$C433,RestempSAF!$A$2:$A$251,0))),NA())</f>
        <v>14617.5293363043</v>
      </c>
      <c r="I433" s="25">
        <f>IFERROR(IF(AND(ISERROR($E434),ISERROR(INDEX(RestempSAF!E$2:E$251,MATCH(RestempSA!$C433,RestempSAF!$A$2:$A$251,0)))),$E433,INDEX(RestempSAF!E$2:E$251,MATCH(RestempSA!$C433,RestempSAF!$A$2:$A$251,0))),NA())</f>
        <v>10553.887324904899</v>
      </c>
      <c r="J433" s="25">
        <f>IFERROR(IF(AND(ISERROR($E434),ISERROR(INDEX(RestempSAF!F$2:F$251,MATCH(RestempSA!$C433,RestempSAF!$A$2:$A$251,0)))),$E433,INDEX(RestempSAF!F$2:F$251,MATCH(RestempSA!$C433,RestempSAF!$A$2:$A$251,0))),NA())</f>
        <v>15468.0034939288</v>
      </c>
      <c r="K433" s="25">
        <f t="shared" si="55"/>
        <v>15042.76641511655</v>
      </c>
    </row>
    <row r="434" spans="1:11" x14ac:dyDescent="0.25">
      <c r="A434" s="23">
        <f t="shared" si="50"/>
        <v>1</v>
      </c>
      <c r="B434" s="23">
        <f t="shared" si="51"/>
        <v>2028</v>
      </c>
      <c r="C434" s="23">
        <v>433</v>
      </c>
      <c r="D434" s="24">
        <v>46753</v>
      </c>
      <c r="E434" s="25" t="e">
        <f>IF(ISBLANK(table!I434),NA(),table!I434)</f>
        <v>#N/A</v>
      </c>
      <c r="F434" s="26">
        <f>IFERROR(IF(AND(ISERROR($E435),ISERROR(INDEX(RestempSAF!B$2:B$251,MATCH(RestempSA!$C434,RestempSAF!$A$2:$A$251,0)))),$E434,INDEX(RestempSAF!B$2:B$251,MATCH(RestempSA!$C434,RestempSAF!$A$2:$A$251,0))),NA())</f>
        <v>13025.916606873499</v>
      </c>
      <c r="G434" s="25">
        <f>IFERROR(IF(AND(ISERROR($E435),ISERROR(INDEX(RestempSAF!C$2:C$251,MATCH(RestempSA!$C434,RestempSAF!$A$2:$A$251,0)))),$E434,INDEX(RestempSAF!C$2:C$251,MATCH(RestempSA!$C434,RestempSAF!$A$2:$A$251,0))),NA())</f>
        <v>11406.5574048287</v>
      </c>
      <c r="H434" s="25">
        <f>IFERROR(IF(AND(ISERROR($E435),ISERROR(INDEX(RestempSAF!D$2:D$251,MATCH(RestempSA!$C434,RestempSAF!$A$2:$A$251,0)))),$E434,INDEX(RestempSAF!D$2:D$251,MATCH(RestempSA!$C434,RestempSAF!$A$2:$A$251,0))),NA())</f>
        <v>14645.275808918201</v>
      </c>
      <c r="I434" s="25">
        <f>IFERROR(IF(AND(ISERROR($E435),ISERROR(INDEX(RestempSAF!E$2:E$251,MATCH(RestempSA!$C434,RestempSAF!$A$2:$A$251,0)))),$E434,INDEX(RestempSAF!E$2:E$251,MATCH(RestempSA!$C434,RestempSAF!$A$2:$A$251,0))),NA())</f>
        <v>10549.320425047201</v>
      </c>
      <c r="J434" s="25">
        <f>IFERROR(IF(AND(ISERROR($E435),ISERROR(INDEX(RestempSAF!F$2:F$251,MATCH(RestempSA!$C434,RestempSAF!$A$2:$A$251,0)))),$E434,INDEX(RestempSAF!F$2:F$251,MATCH(RestempSA!$C434,RestempSAF!$A$2:$A$251,0))),NA())</f>
        <v>15502.5127886998</v>
      </c>
      <c r="K434" s="25">
        <f t="shared" si="55"/>
        <v>15073.894298809</v>
      </c>
    </row>
    <row r="435" spans="1:11" x14ac:dyDescent="0.25">
      <c r="A435" s="23">
        <f t="shared" si="50"/>
        <v>2</v>
      </c>
      <c r="B435" s="23">
        <f t="shared" si="51"/>
        <v>2028</v>
      </c>
      <c r="C435" s="23">
        <v>434</v>
      </c>
      <c r="D435" s="24">
        <v>46784</v>
      </c>
      <c r="E435" s="25" t="e">
        <f>IF(ISBLANK(table!I435),NA(),table!I435)</f>
        <v>#N/A</v>
      </c>
      <c r="F435" s="26">
        <f>IFERROR(IF(AND(ISERROR($E436),ISERROR(INDEX(RestempSAF!B$2:B$251,MATCH(RestempSA!$C435,RestempSAF!$A$2:$A$251,0)))),$E435,INDEX(RestempSAF!B$2:B$251,MATCH(RestempSA!$C435,RestempSAF!$A$2:$A$251,0))),NA())</f>
        <v>13040.887804330099</v>
      </c>
      <c r="G435" s="25">
        <f>IFERROR(IF(AND(ISERROR($E436),ISERROR(INDEX(RestempSAF!C$2:C$251,MATCH(RestempSA!$C435,RestempSAF!$A$2:$A$251,0)))),$E435,INDEX(RestempSAF!C$2:C$251,MATCH(RestempSA!$C435,RestempSAF!$A$2:$A$251,0))),NA())</f>
        <v>11408.8533266425</v>
      </c>
      <c r="H435" s="25">
        <f>IFERROR(IF(AND(ISERROR($E436),ISERROR(INDEX(RestempSAF!D$2:D$251,MATCH(RestempSA!$C435,RestempSAF!$A$2:$A$251,0)))),$E435,INDEX(RestempSAF!D$2:D$251,MATCH(RestempSA!$C435,RestempSAF!$A$2:$A$251,0))),NA())</f>
        <v>14672.9222820177</v>
      </c>
      <c r="I435" s="25">
        <f>IFERROR(IF(AND(ISERROR($E436),ISERROR(INDEX(RestempSAF!E$2:E$251,MATCH(RestempSA!$C435,RestempSAF!$A$2:$A$251,0)))),$E435,INDEX(RestempSAF!E$2:E$251,MATCH(RestempSA!$C435,RestempSAF!$A$2:$A$251,0))),NA())</f>
        <v>10544.9064612493</v>
      </c>
      <c r="J435" s="25">
        <f>IFERROR(IF(AND(ISERROR($E436),ISERROR(INDEX(RestempSAF!F$2:F$251,MATCH(RestempSA!$C435,RestempSAF!$A$2:$A$251,0)))),$E435,INDEX(RestempSAF!F$2:F$251,MATCH(RestempSA!$C435,RestempSAF!$A$2:$A$251,0))),NA())</f>
        <v>15536.8691474109</v>
      </c>
      <c r="K435" s="25">
        <f t="shared" ref="K435" si="56">AVERAGE(J435,J435)</f>
        <v>15536.8691474109</v>
      </c>
    </row>
    <row r="436" spans="1:11" x14ac:dyDescent="0.25">
      <c r="A436" s="23">
        <f t="shared" si="50"/>
        <v>3</v>
      </c>
      <c r="B436" s="23">
        <f t="shared" si="51"/>
        <v>2028</v>
      </c>
      <c r="C436" s="23">
        <v>435</v>
      </c>
      <c r="D436" s="24">
        <v>46813</v>
      </c>
      <c r="E436" s="25" t="e">
        <f>IF(ISBLANK(table!I436),NA(),table!I436)</f>
        <v>#N/A</v>
      </c>
      <c r="F436" s="26">
        <f>IFERROR(IF(AND(ISERROR($E437),ISERROR(INDEX(RestempSAF!B$2:B$251,MATCH(RestempSA!$C436,RestempSAF!$A$2:$A$251,0)))),$E436,INDEX(RestempSAF!B$2:B$251,MATCH(RestempSA!$C436,RestempSAF!$A$2:$A$251,0))),NA())</f>
        <v>13055.859001786701</v>
      </c>
      <c r="G436" s="25">
        <f>IFERROR(IF(AND(ISERROR($E437),ISERROR(INDEX(RestempSAF!C$2:C$251,MATCH(RestempSA!$C436,RestempSAF!$A$2:$A$251,0)))),$E436,INDEX(RestempSAF!C$2:C$251,MATCH(RestempSA!$C436,RestempSAF!$A$2:$A$251,0))),NA())</f>
        <v>11411.246935834701</v>
      </c>
      <c r="H436" s="25">
        <f>IFERROR(IF(AND(ISERROR($E437),ISERROR(INDEX(RestempSAF!D$2:D$251,MATCH(RestempSA!$C436,RestempSAF!$A$2:$A$251,0)))),$E436,INDEX(RestempSAF!D$2:D$251,MATCH(RestempSA!$C436,RestempSAF!$A$2:$A$251,0))),NA())</f>
        <v>14700.471067738699</v>
      </c>
      <c r="I436" s="25">
        <f>IFERROR(IF(AND(ISERROR($E437),ISERROR(INDEX(RestempSAF!E$2:E$251,MATCH(RestempSA!$C436,RestempSAF!$A$2:$A$251,0)))),$E436,INDEX(RestempSAF!E$2:E$251,MATCH(RestempSA!$C436,RestempSAF!$A$2:$A$251,0))),NA())</f>
        <v>10540.641897404301</v>
      </c>
      <c r="J436" s="25">
        <f>IFERROR(IF(AND(ISERROR($E437),ISERROR(INDEX(RestempSAF!F$2:F$251,MATCH(RestempSA!$C436,RestempSAF!$A$2:$A$251,0)))),$E436,INDEX(RestempSAF!F$2:F$251,MATCH(RestempSA!$C436,RestempSAF!$A$2:$A$251,0))),NA())</f>
        <v>15571.076106169199</v>
      </c>
      <c r="K436" s="25">
        <f t="shared" ref="K436:K439" si="57">AVERAGE(J436,H436)</f>
        <v>15135.77358695395</v>
      </c>
    </row>
    <row r="437" spans="1:11" x14ac:dyDescent="0.25">
      <c r="A437" s="23">
        <f t="shared" si="50"/>
        <v>4</v>
      </c>
      <c r="B437" s="23">
        <f t="shared" si="51"/>
        <v>2028</v>
      </c>
      <c r="C437" s="23">
        <v>436</v>
      </c>
      <c r="D437" s="24">
        <v>46844</v>
      </c>
      <c r="E437" s="25" t="e">
        <f>IF(ISBLANK(table!I437),NA(),table!I437)</f>
        <v>#N/A</v>
      </c>
      <c r="F437" s="26">
        <f>IFERROR(IF(AND(ISERROR($E438),ISERROR(INDEX(RestempSAF!B$2:B$251,MATCH(RestempSA!$C437,RestempSAF!$A$2:$A$251,0)))),$E437,INDEX(RestempSAF!B$2:B$251,MATCH(RestempSA!$C437,RestempSAF!$A$2:$A$251,0))),NA())</f>
        <v>13070.830199243301</v>
      </c>
      <c r="G437" s="25">
        <f>IFERROR(IF(AND(ISERROR($E438),ISERROR(INDEX(RestempSAF!C$2:C$251,MATCH(RestempSA!$C437,RestempSAF!$A$2:$A$251,0)))),$E437,INDEX(RestempSAF!C$2:C$251,MATCH(RestempSA!$C437,RestempSAF!$A$2:$A$251,0))),NA())</f>
        <v>11413.736008019199</v>
      </c>
      <c r="H437" s="25">
        <f>IFERROR(IF(AND(ISERROR($E438),ISERROR(INDEX(RestempSAF!D$2:D$251,MATCH(RestempSA!$C437,RestempSAF!$A$2:$A$251,0)))),$E437,INDEX(RestempSAF!D$2:D$251,MATCH(RestempSA!$C437,RestempSAF!$A$2:$A$251,0))),NA())</f>
        <v>14727.9243904675</v>
      </c>
      <c r="I437" s="25">
        <f>IFERROR(IF(AND(ISERROR($E438),ISERROR(INDEX(RestempSAF!E$2:E$251,MATCH(RestempSA!$C437,RestempSAF!$A$2:$A$251,0)))),$E437,INDEX(RestempSAF!E$2:E$251,MATCH(RestempSA!$C437,RestempSAF!$A$2:$A$251,0))),NA())</f>
        <v>10536.523331607001</v>
      </c>
      <c r="J437" s="25">
        <f>IFERROR(IF(AND(ISERROR($E438),ISERROR(INDEX(RestempSAF!F$2:F$251,MATCH(RestempSA!$C437,RestempSAF!$A$2:$A$251,0)))),$E437,INDEX(RestempSAF!F$2:F$251,MATCH(RestempSA!$C437,RestempSAF!$A$2:$A$251,0))),NA())</f>
        <v>15605.137066879701</v>
      </c>
      <c r="K437" s="25">
        <f t="shared" si="57"/>
        <v>15166.530728673601</v>
      </c>
    </row>
    <row r="438" spans="1:11" x14ac:dyDescent="0.25">
      <c r="A438" s="23">
        <f t="shared" si="50"/>
        <v>5</v>
      </c>
      <c r="B438" s="23">
        <f t="shared" si="51"/>
        <v>2028</v>
      </c>
      <c r="C438" s="23">
        <v>437</v>
      </c>
      <c r="D438" s="24">
        <v>46874</v>
      </c>
      <c r="E438" s="25" t="e">
        <f>IF(ISBLANK(table!I438),NA(),table!I438)</f>
        <v>#N/A</v>
      </c>
      <c r="F438" s="26">
        <f>IFERROR(IF(AND(ISERROR($E439),ISERROR(INDEX(RestempSAF!B$2:B$251,MATCH(RestempSA!$C438,RestempSAF!$A$2:$A$251,0)))),$E438,INDEX(RestempSAF!B$2:B$251,MATCH(RestempSA!$C438,RestempSAF!$A$2:$A$251,0))),NA())</f>
        <v>13085.801396700001</v>
      </c>
      <c r="G438" s="25">
        <f>IFERROR(IF(AND(ISERROR($E439),ISERROR(INDEX(RestempSAF!C$2:C$251,MATCH(RestempSA!$C438,RestempSAF!$A$2:$A$251,0)))),$E438,INDEX(RestempSAF!C$2:C$251,MATCH(RestempSA!$C438,RestempSAF!$A$2:$A$251,0))),NA())</f>
        <v>11416.318401967001</v>
      </c>
      <c r="H438" s="25">
        <f>IFERROR(IF(AND(ISERROR($E439),ISERROR(INDEX(RestempSAF!D$2:D$251,MATCH(RestempSA!$C438,RestempSAF!$A$2:$A$251,0)))),$E438,INDEX(RestempSAF!D$2:D$251,MATCH(RestempSA!$C438,RestempSAF!$A$2:$A$251,0))),NA())</f>
        <v>14755.284391432901</v>
      </c>
      <c r="I438" s="25">
        <f>IFERROR(IF(AND(ISERROR($E439),ISERROR(INDEX(RestempSAF!E$2:E$251,MATCH(RestempSA!$C438,RestempSAF!$A$2:$A$251,0)))),$E438,INDEX(RestempSAF!E$2:E$251,MATCH(RestempSA!$C438,RestempSAF!$A$2:$A$251,0))),NA())</f>
        <v>10532.5474891303</v>
      </c>
      <c r="J438" s="25">
        <f>IFERROR(IF(AND(ISERROR($E439),ISERROR(INDEX(RestempSAF!F$2:F$251,MATCH(RestempSA!$C438,RestempSAF!$A$2:$A$251,0)))),$E438,INDEX(RestempSAF!F$2:F$251,MATCH(RestempSA!$C438,RestempSAF!$A$2:$A$251,0))),NA())</f>
        <v>15639.055304269599</v>
      </c>
      <c r="K438" s="25">
        <f t="shared" si="57"/>
        <v>15197.16984785125</v>
      </c>
    </row>
    <row r="439" spans="1:11" x14ac:dyDescent="0.25">
      <c r="A439" s="23">
        <f t="shared" si="50"/>
        <v>6</v>
      </c>
      <c r="B439" s="23">
        <f t="shared" si="51"/>
        <v>2028</v>
      </c>
      <c r="C439" s="23">
        <v>438</v>
      </c>
      <c r="D439" s="24">
        <v>46905</v>
      </c>
      <c r="E439" s="25" t="e">
        <f>IF(ISBLANK(table!I439),NA(),table!I439)</f>
        <v>#N/A</v>
      </c>
      <c r="F439" s="26">
        <f>IFERROR(IF(AND(ISERROR($E440),ISERROR(INDEX(RestempSAF!B$2:B$251,MATCH(RestempSA!$C439,RestempSAF!$A$2:$A$251,0)))),$E439,INDEX(RestempSAF!B$2:B$251,MATCH(RestempSA!$C439,RestempSAF!$A$2:$A$251,0))),NA())</f>
        <v>13100.7725941566</v>
      </c>
      <c r="G439" s="25">
        <f>IFERROR(IF(AND(ISERROR($E440),ISERROR(INDEX(RestempSAF!C$2:C$251,MATCH(RestempSA!$C439,RestempSAF!$A$2:$A$251,0)))),$E439,INDEX(RestempSAF!C$2:C$251,MATCH(RestempSA!$C439,RestempSAF!$A$2:$A$251,0))),NA())</f>
        <v>11418.9920553179</v>
      </c>
      <c r="H439" s="25">
        <f>IFERROR(IF(AND(ISERROR($E440),ISERROR(INDEX(RestempSAF!D$2:D$251,MATCH(RestempSA!$C439,RestempSAF!$A$2:$A$251,0)))),$E439,INDEX(RestempSAF!D$2:D$251,MATCH(RestempSA!$C439,RestempSAF!$A$2:$A$251,0))),NA())</f>
        <v>14782.553132995299</v>
      </c>
      <c r="I439" s="25">
        <f>IFERROR(IF(AND(ISERROR($E440),ISERROR(INDEX(RestempSAF!E$2:E$251,MATCH(RestempSA!$C439,RestempSAF!$A$2:$A$251,0)))),$E439,INDEX(RestempSAF!E$2:E$251,MATCH(RestempSA!$C439,RestempSAF!$A$2:$A$251,0))),NA())</f>
        <v>10528.711215866701</v>
      </c>
      <c r="J439" s="25">
        <f>IFERROR(IF(AND(ISERROR($E440),ISERROR(INDEX(RestempSAF!F$2:F$251,MATCH(RestempSA!$C439,RestempSAF!$A$2:$A$251,0)))),$E439,INDEX(RestempSAF!F$2:F$251,MATCH(RestempSA!$C439,RestempSAF!$A$2:$A$251,0))),NA())</f>
        <v>15672.8339724464</v>
      </c>
      <c r="K439" s="25">
        <f t="shared" si="57"/>
        <v>15227.69355272085</v>
      </c>
    </row>
    <row r="440" spans="1:11" x14ac:dyDescent="0.25">
      <c r="A440" s="23">
        <f t="shared" si="50"/>
        <v>7</v>
      </c>
      <c r="B440" s="23">
        <f t="shared" si="51"/>
        <v>2028</v>
      </c>
      <c r="C440" s="23">
        <v>439</v>
      </c>
      <c r="D440" s="24">
        <v>46935</v>
      </c>
      <c r="E440" s="25" t="e">
        <f>IF(ISBLANK(table!I440),NA(),table!I440)</f>
        <v>#N/A</v>
      </c>
      <c r="F440" s="26">
        <f>IFERROR(IF(AND(ISERROR($E441),ISERROR(INDEX(RestempSAF!B$2:B$251,MATCH(RestempSA!$C440,RestempSAF!$A$2:$A$251,0)))),$E440,INDEX(RestempSAF!B$2:B$251,MATCH(RestempSA!$C440,RestempSAF!$A$2:$A$251,0))),NA())</f>
        <v>13115.7437916132</v>
      </c>
      <c r="G440" s="25">
        <f>IFERROR(IF(AND(ISERROR($E441),ISERROR(INDEX(RestempSAF!C$2:C$251,MATCH(RestempSA!$C440,RestempSAF!$A$2:$A$251,0)))),$E440,INDEX(RestempSAF!C$2:C$251,MATCH(RestempSA!$C440,RestempSAF!$A$2:$A$251,0))),NA())</f>
        <v>11421.754980572699</v>
      </c>
      <c r="H440" s="25">
        <f>IFERROR(IF(AND(ISERROR($E441),ISERROR(INDEX(RestempSAF!D$2:D$251,MATCH(RestempSA!$C440,RestempSAF!$A$2:$A$251,0)))),$E440,INDEX(RestempSAF!D$2:D$251,MATCH(RestempSA!$C440,RestempSAF!$A$2:$A$251,0))),NA())</f>
        <v>14809.732602653699</v>
      </c>
      <c r="I440" s="25">
        <f>IFERROR(IF(AND(ISERROR($E441),ISERROR(INDEX(RestempSAF!E$2:E$251,MATCH(RestempSA!$C440,RestempSAF!$A$2:$A$251,0)))),$E440,INDEX(RestempSAF!E$2:E$251,MATCH(RestempSA!$C440,RestempSAF!$A$2:$A$251,0))),NA())</f>
        <v>10525.011472198201</v>
      </c>
      <c r="J440" s="25">
        <f>IFERROR(IF(AND(ISERROR($E441),ISERROR(INDEX(RestempSAF!F$2:F$251,MATCH(RestempSA!$C440,RestempSAF!$A$2:$A$251,0)))),$E440,INDEX(RestempSAF!F$2:F$251,MATCH(RestempSA!$C440,RestempSAF!$A$2:$A$251,0))),NA())</f>
        <v>15706.4761110281</v>
      </c>
      <c r="K440" s="25">
        <f t="shared" ref="K440" si="58">AVERAGE(J440,J440)</f>
        <v>15706.4761110281</v>
      </c>
    </row>
    <row r="441" spans="1:11" x14ac:dyDescent="0.25">
      <c r="A441" s="23">
        <f t="shared" si="50"/>
        <v>8</v>
      </c>
      <c r="B441" s="23">
        <f t="shared" si="51"/>
        <v>2028</v>
      </c>
      <c r="C441" s="23">
        <v>440</v>
      </c>
      <c r="D441" s="24">
        <v>46966</v>
      </c>
      <c r="E441" s="25" t="e">
        <f>IF(ISBLANK(table!I441),NA(),table!I441)</f>
        <v>#N/A</v>
      </c>
      <c r="F441" s="26">
        <f>IFERROR(IF(AND(ISERROR($E442),ISERROR(INDEX(RestempSAF!B$2:B$251,MATCH(RestempSA!$C441,RestempSAF!$A$2:$A$251,0)))),$E441,INDEX(RestempSAF!B$2:B$251,MATCH(RestempSA!$C441,RestempSAF!$A$2:$A$251,0))),NA())</f>
        <v>13130.7149890698</v>
      </c>
      <c r="G441" s="25">
        <f>IFERROR(IF(AND(ISERROR($E442),ISERROR(INDEX(RestempSAF!C$2:C$251,MATCH(RestempSA!$C441,RestempSAF!$A$2:$A$251,0)))),$E441,INDEX(RestempSAF!C$2:C$251,MATCH(RestempSA!$C441,RestempSAF!$A$2:$A$251,0))),NA())</f>
        <v>11424.6052613429</v>
      </c>
      <c r="H441" s="25">
        <f>IFERROR(IF(AND(ISERROR($E442),ISERROR(INDEX(RestempSAF!D$2:D$251,MATCH(RestempSA!$C441,RestempSAF!$A$2:$A$251,0)))),$E441,INDEX(RestempSAF!D$2:D$251,MATCH(RestempSA!$C441,RestempSAF!$A$2:$A$251,0))),NA())</f>
        <v>14836.8247167967</v>
      </c>
      <c r="I441" s="25">
        <f>IFERROR(IF(AND(ISERROR($E442),ISERROR(INDEX(RestempSAF!E$2:E$251,MATCH(RestempSA!$C441,RestempSAF!$A$2:$A$251,0)))),$E441,INDEX(RestempSAF!E$2:E$251,MATCH(RestempSA!$C441,RestempSAF!$A$2:$A$251,0))),NA())</f>
        <v>10521.445327261699</v>
      </c>
      <c r="J441" s="25">
        <f>IFERROR(IF(AND(ISERROR($E442),ISERROR(INDEX(RestempSAF!F$2:F$251,MATCH(RestempSA!$C441,RestempSAF!$A$2:$A$251,0)))),$E441,INDEX(RestempSAF!F$2:F$251,MATCH(RestempSA!$C441,RestempSAF!$A$2:$A$251,0))),NA())</f>
        <v>15739.984650877899</v>
      </c>
      <c r="K441" s="25">
        <f t="shared" ref="K441:K444" si="59">AVERAGE(J441,H441)</f>
        <v>15288.4046838373</v>
      </c>
    </row>
    <row r="442" spans="1:11" x14ac:dyDescent="0.25">
      <c r="A442" s="23">
        <f t="shared" si="50"/>
        <v>9</v>
      </c>
      <c r="B442" s="23">
        <f t="shared" si="51"/>
        <v>2028</v>
      </c>
      <c r="C442" s="23">
        <v>441</v>
      </c>
      <c r="D442" s="24">
        <v>46997</v>
      </c>
      <c r="E442" s="25" t="e">
        <f>IF(ISBLANK(table!I442),NA(),table!I442)</f>
        <v>#N/A</v>
      </c>
      <c r="F442" s="26">
        <f>IFERROR(IF(AND(ISERROR($E443),ISERROR(INDEX(RestempSAF!B$2:B$251,MATCH(RestempSA!$C442,RestempSAF!$A$2:$A$251,0)))),$E442,INDEX(RestempSAF!B$2:B$251,MATCH(RestempSA!$C442,RestempSAF!$A$2:$A$251,0))),NA())</f>
        <v>13145.6861865264</v>
      </c>
      <c r="G442" s="25">
        <f>IFERROR(IF(AND(ISERROR($E443),ISERROR(INDEX(RestempSAF!C$2:C$251,MATCH(RestempSA!$C442,RestempSAF!$A$2:$A$251,0)))),$E442,INDEX(RestempSAF!C$2:C$251,MATCH(RestempSA!$C442,RestempSAF!$A$2:$A$251,0))),NA())</f>
        <v>11427.541048839201</v>
      </c>
      <c r="H442" s="25">
        <f>IFERROR(IF(AND(ISERROR($E443),ISERROR(INDEX(RestempSAF!D$2:D$251,MATCH(RestempSA!$C442,RestempSAF!$A$2:$A$251,0)))),$E442,INDEX(RestempSAF!D$2:D$251,MATCH(RestempSA!$C442,RestempSAF!$A$2:$A$251,0))),NA())</f>
        <v>14863.831324213599</v>
      </c>
      <c r="I442" s="25">
        <f>IFERROR(IF(AND(ISERROR($E443),ISERROR(INDEX(RestempSAF!E$2:E$251,MATCH(RestempSA!$C442,RestempSAF!$A$2:$A$251,0)))),$E442,INDEX(RestempSAF!E$2:E$251,MATCH(RestempSA!$C442,RestempSAF!$A$2:$A$251,0))),NA())</f>
        <v>10518.009953577901</v>
      </c>
      <c r="J442" s="25">
        <f>IFERROR(IF(AND(ISERROR($E443),ISERROR(INDEX(RestempSAF!F$2:F$251,MATCH(RestempSA!$C442,RestempSAF!$A$2:$A$251,0)))),$E442,INDEX(RestempSAF!F$2:F$251,MATCH(RestempSA!$C442,RestempSAF!$A$2:$A$251,0))),NA())</f>
        <v>15773.362419474999</v>
      </c>
      <c r="K442" s="25">
        <f t="shared" si="59"/>
        <v>15318.5968718443</v>
      </c>
    </row>
    <row r="443" spans="1:11" x14ac:dyDescent="0.25">
      <c r="A443" s="23">
        <f t="shared" si="50"/>
        <v>10</v>
      </c>
      <c r="B443" s="23">
        <f t="shared" si="51"/>
        <v>2028</v>
      </c>
      <c r="C443" s="23">
        <v>442</v>
      </c>
      <c r="D443" s="24">
        <v>47027</v>
      </c>
      <c r="E443" s="25" t="e">
        <f>IF(ISBLANK(table!I443),NA(),table!I443)</f>
        <v>#N/A</v>
      </c>
      <c r="F443" s="26">
        <f>IFERROR(IF(AND(ISERROR($E444),ISERROR(INDEX(RestempSAF!B$2:B$251,MATCH(RestempSA!$C443,RestempSAF!$A$2:$A$251,0)))),$E443,INDEX(RestempSAF!B$2:B$251,MATCH(RestempSA!$C443,RestempSAF!$A$2:$A$251,0))),NA())</f>
        <v>13160.657383983</v>
      </c>
      <c r="G443" s="25">
        <f>IFERROR(IF(AND(ISERROR($E444),ISERROR(INDEX(RestempSAF!C$2:C$251,MATCH(RestempSA!$C443,RestempSAF!$A$2:$A$251,0)))),$E443,INDEX(RestempSAF!C$2:C$251,MATCH(RestempSA!$C443,RestempSAF!$A$2:$A$251,0))),NA())</f>
        <v>11430.5605585793</v>
      </c>
      <c r="H443" s="25">
        <f>IFERROR(IF(AND(ISERROR($E444),ISERROR(INDEX(RestempSAF!D$2:D$251,MATCH(RestempSA!$C443,RestempSAF!$A$2:$A$251,0)))),$E443,INDEX(RestempSAF!D$2:D$251,MATCH(RestempSA!$C443,RestempSAF!$A$2:$A$251,0))),NA())</f>
        <v>14890.7542093868</v>
      </c>
      <c r="I443" s="25">
        <f>IFERROR(IF(AND(ISERROR($E444),ISERROR(INDEX(RestempSAF!E$2:E$251,MATCH(RestempSA!$C443,RestempSAF!$A$2:$A$251,0)))),$E443,INDEX(RestempSAF!E$2:E$251,MATCH(RestempSA!$C443,RestempSAF!$A$2:$A$251,0))),NA())</f>
        <v>10514.702622016501</v>
      </c>
      <c r="J443" s="25">
        <f>IFERROR(IF(AND(ISERROR($E444),ISERROR(INDEX(RestempSAF!F$2:F$251,MATCH(RestempSA!$C443,RestempSAF!$A$2:$A$251,0)))),$E443,INDEX(RestempSAF!F$2:F$251,MATCH(RestempSA!$C443,RestempSAF!$A$2:$A$251,0))),NA())</f>
        <v>15806.612145949601</v>
      </c>
      <c r="K443" s="25">
        <f t="shared" si="59"/>
        <v>15348.683177668201</v>
      </c>
    </row>
    <row r="444" spans="1:11" x14ac:dyDescent="0.25">
      <c r="A444" s="23">
        <f t="shared" si="50"/>
        <v>11</v>
      </c>
      <c r="B444" s="23">
        <f t="shared" si="51"/>
        <v>2028</v>
      </c>
      <c r="C444" s="23">
        <v>443</v>
      </c>
      <c r="D444" s="24">
        <v>47058</v>
      </c>
      <c r="E444" s="25" t="e">
        <f>IF(ISBLANK(table!I444),NA(),table!I444)</f>
        <v>#N/A</v>
      </c>
      <c r="F444" s="26">
        <f>IFERROR(IF(AND(ISERROR($E445),ISERROR(INDEX(RestempSAF!B$2:B$251,MATCH(RestempSA!$C444,RestempSAF!$A$2:$A$251,0)))),$E444,INDEX(RestempSAF!B$2:B$251,MATCH(RestempSA!$C444,RestempSAF!$A$2:$A$251,0))),NA())</f>
        <v>13175.6285814397</v>
      </c>
      <c r="G444" s="25">
        <f>IFERROR(IF(AND(ISERROR($E445),ISERROR(INDEX(RestempSAF!C$2:C$251,MATCH(RestempSA!$C444,RestempSAF!$A$2:$A$251,0)))),$E444,INDEX(RestempSAF!C$2:C$251,MATCH(RestempSA!$C444,RestempSAF!$A$2:$A$251,0))),NA())</f>
        <v>11433.662067299399</v>
      </c>
      <c r="H444" s="25">
        <f>IFERROR(IF(AND(ISERROR($E445),ISERROR(INDEX(RestempSAF!D$2:D$251,MATCH(RestempSA!$C444,RestempSAF!$A$2:$A$251,0)))),$E444,INDEX(RestempSAF!D$2:D$251,MATCH(RestempSA!$C444,RestempSAF!$A$2:$A$251,0))),NA())</f>
        <v>14917.5950955799</v>
      </c>
      <c r="I444" s="25">
        <f>IFERROR(IF(AND(ISERROR($E445),ISERROR(INDEX(RestempSAF!E$2:E$251,MATCH(RestempSA!$C444,RestempSAF!$A$2:$A$251,0)))),$E444,INDEX(RestempSAF!E$2:E$251,MATCH(RestempSA!$C444,RestempSAF!$A$2:$A$251,0))),NA())</f>
        <v>10511.520697073</v>
      </c>
      <c r="J444" s="25">
        <f>IFERROR(IF(AND(ISERROR($E445),ISERROR(INDEX(RestempSAF!F$2:F$251,MATCH(RestempSA!$C444,RestempSAF!$A$2:$A$251,0)))),$E444,INDEX(RestempSAF!F$2:F$251,MATCH(RestempSA!$C444,RestempSAF!$A$2:$A$251,0))),NA())</f>
        <v>15839.7364658063</v>
      </c>
      <c r="K444" s="25">
        <f t="shared" si="59"/>
        <v>15378.6657806931</v>
      </c>
    </row>
    <row r="445" spans="1:11" x14ac:dyDescent="0.25">
      <c r="A445" s="23">
        <f t="shared" si="50"/>
        <v>12</v>
      </c>
      <c r="B445" s="23">
        <f t="shared" si="51"/>
        <v>2028</v>
      </c>
      <c r="C445" s="23">
        <v>444</v>
      </c>
      <c r="D445" s="24">
        <v>47088</v>
      </c>
      <c r="E445" s="25" t="e">
        <f>IF(ISBLANK(table!I445),NA(),table!I445)</f>
        <v>#N/A</v>
      </c>
      <c r="F445" s="26">
        <f>IFERROR(IF(AND(ISERROR($E446),ISERROR(INDEX(RestempSAF!B$2:B$251,MATCH(RestempSA!$C445,RestempSAF!$A$2:$A$251,0)))),$E445,INDEX(RestempSAF!B$2:B$251,MATCH(RestempSA!$C445,RestempSAF!$A$2:$A$251,0))),NA())</f>
        <v>13190.5997788963</v>
      </c>
      <c r="G445" s="25">
        <f>IFERROR(IF(AND(ISERROR($E446),ISERROR(INDEX(RestempSAF!C$2:C$251,MATCH(RestempSA!$C445,RestempSAF!$A$2:$A$251,0)))),$E445,INDEX(RestempSAF!C$2:C$251,MATCH(RestempSA!$C445,RestempSAF!$A$2:$A$251,0))),NA())</f>
        <v>11436.8439100536</v>
      </c>
      <c r="H445" s="25">
        <f>IFERROR(IF(AND(ISERROR($E446),ISERROR(INDEX(RestempSAF!D$2:D$251,MATCH(RestempSA!$C445,RestempSAF!$A$2:$A$251,0)))),$E445,INDEX(RestempSAF!D$2:D$251,MATCH(RestempSA!$C445,RestempSAF!$A$2:$A$251,0))),NA())</f>
        <v>14944.355647738899</v>
      </c>
      <c r="I445" s="25">
        <f>IFERROR(IF(AND(ISERROR($E446),ISERROR(INDEX(RestempSAF!E$2:E$251,MATCH(RestempSA!$C445,RestempSAF!$A$2:$A$251,0)))),$E445,INDEX(RestempSAF!E$2:E$251,MATCH(RestempSA!$C445,RestempSAF!$A$2:$A$251,0))),NA())</f>
        <v>10508.4616324327</v>
      </c>
      <c r="J445" s="25">
        <f>IFERROR(IF(AND(ISERROR($E446),ISERROR(INDEX(RestempSAF!F$2:F$251,MATCH(RestempSA!$C445,RestempSAF!$A$2:$A$251,0)))),$E445,INDEX(RestempSAF!F$2:F$251,MATCH(RestempSA!$C445,RestempSAF!$A$2:$A$251,0))),NA())</f>
        <v>15872.737925359899</v>
      </c>
      <c r="K445" s="25">
        <f t="shared" ref="K445" si="60">AVERAGE(J445,J445)</f>
        <v>15872.737925359899</v>
      </c>
    </row>
    <row r="446" spans="1:11" x14ac:dyDescent="0.25">
      <c r="A446" s="23">
        <f t="shared" si="50"/>
        <v>1</v>
      </c>
      <c r="B446" s="23">
        <f t="shared" si="51"/>
        <v>2029</v>
      </c>
      <c r="C446" s="23">
        <v>445</v>
      </c>
      <c r="D446" s="24">
        <v>47119</v>
      </c>
      <c r="E446" s="25" t="e">
        <f>IF(ISBLANK(table!I446),NA(),table!I446)</f>
        <v>#N/A</v>
      </c>
      <c r="F446" s="26">
        <f>IFERROR(IF(AND(ISERROR($E447),ISERROR(INDEX(RestempSAF!B$2:B$251,MATCH(RestempSA!$C446,RestempSAF!$A$2:$A$251,0)))),$E446,INDEX(RestempSAF!B$2:B$251,MATCH(RestempSA!$C446,RestempSAF!$A$2:$A$251,0))),NA())</f>
        <v>13205.570976352899</v>
      </c>
      <c r="G446" s="25">
        <f>IFERROR(IF(AND(ISERROR($E447),ISERROR(INDEX(RestempSAF!C$2:C$251,MATCH(RestempSA!$C446,RestempSAF!$A$2:$A$251,0)))),$E446,INDEX(RestempSAF!C$2:C$251,MATCH(RestempSA!$C446,RestempSAF!$A$2:$A$251,0))),NA())</f>
        <v>11440.104477488099</v>
      </c>
      <c r="H446" s="25">
        <f>IFERROR(IF(AND(ISERROR($E447),ISERROR(INDEX(RestempSAF!D$2:D$251,MATCH(RestempSA!$C446,RestempSAF!$A$2:$A$251,0)))),$E446,INDEX(RestempSAF!D$2:D$251,MATCH(RestempSA!$C446,RestempSAF!$A$2:$A$251,0))),NA())</f>
        <v>14971.037475217699</v>
      </c>
      <c r="I446" s="25">
        <f>IFERROR(IF(AND(ISERROR($E447),ISERROR(INDEX(RestempSAF!E$2:E$251,MATCH(RestempSA!$C446,RestempSAF!$A$2:$A$251,0)))),$E446,INDEX(RestempSAF!E$2:E$251,MATCH(RestempSA!$C446,RestempSAF!$A$2:$A$251,0))),NA())</f>
        <v>10505.5229668009</v>
      </c>
      <c r="J446" s="25">
        <f>IFERROR(IF(AND(ISERROR($E447),ISERROR(INDEX(RestempSAF!F$2:F$251,MATCH(RestempSA!$C446,RestempSAF!$A$2:$A$251,0)))),$E446,INDEX(RestempSAF!F$2:F$251,MATCH(RestempSA!$C446,RestempSAF!$A$2:$A$251,0))),NA())</f>
        <v>15905.618985904901</v>
      </c>
      <c r="K446" s="25">
        <f t="shared" ref="K446:K449" si="61">AVERAGE(J446,H446)</f>
        <v>15438.328230561299</v>
      </c>
    </row>
    <row r="447" spans="1:11" x14ac:dyDescent="0.25">
      <c r="A447" s="23">
        <f t="shared" si="50"/>
        <v>2</v>
      </c>
      <c r="B447" s="23">
        <f t="shared" si="51"/>
        <v>2029</v>
      </c>
      <c r="C447" s="23">
        <v>446</v>
      </c>
      <c r="D447" s="24">
        <v>47150</v>
      </c>
      <c r="E447" s="25" t="e">
        <f>IF(ISBLANK(table!I447),NA(),table!I447)</f>
        <v>#N/A</v>
      </c>
      <c r="F447" s="26">
        <f>IFERROR(IF(AND(ISERROR($E448),ISERROR(INDEX(RestempSAF!B$2:B$251,MATCH(RestempSA!$C447,RestempSAF!$A$2:$A$251,0)))),$E447,INDEX(RestempSAF!B$2:B$251,MATCH(RestempSA!$C447,RestempSAF!$A$2:$A$251,0))),NA())</f>
        <v>13220.542173809499</v>
      </c>
      <c r="G447" s="25">
        <f>IFERROR(IF(AND(ISERROR($E448),ISERROR(INDEX(RestempSAF!C$2:C$251,MATCH(RestempSA!$C447,RestempSAF!$A$2:$A$251,0)))),$E447,INDEX(RestempSAF!C$2:C$251,MATCH(RestempSA!$C447,RestempSAF!$A$2:$A$251,0))),NA())</f>
        <v>11443.442213276099</v>
      </c>
      <c r="H447" s="25">
        <f>IFERROR(IF(AND(ISERROR($E448),ISERROR(INDEX(RestempSAF!D$2:D$251,MATCH(RestempSA!$C447,RestempSAF!$A$2:$A$251,0)))),$E447,INDEX(RestempSAF!D$2:D$251,MATCH(RestempSA!$C447,RestempSAF!$A$2:$A$251,0))),NA())</f>
        <v>14997.642134342899</v>
      </c>
      <c r="I447" s="25">
        <f>IFERROR(IF(AND(ISERROR($E448),ISERROR(INDEX(RestempSAF!E$2:E$251,MATCH(RestempSA!$C447,RestempSAF!$A$2:$A$251,0)))),$E447,INDEX(RestempSAF!E$2:E$251,MATCH(RestempSA!$C447,RestempSAF!$A$2:$A$251,0))),NA())</f>
        <v>10502.702319981299</v>
      </c>
      <c r="J447" s="25">
        <f>IFERROR(IF(AND(ISERROR($E448),ISERROR(INDEX(RestempSAF!F$2:F$251,MATCH(RestempSA!$C447,RestempSAF!$A$2:$A$251,0)))),$E447,INDEX(RestempSAF!F$2:F$251,MATCH(RestempSA!$C447,RestempSAF!$A$2:$A$251,0))),NA())</f>
        <v>15938.382027637699</v>
      </c>
      <c r="K447" s="25">
        <f t="shared" si="61"/>
        <v>15468.012080990298</v>
      </c>
    </row>
    <row r="448" spans="1:11" x14ac:dyDescent="0.25">
      <c r="A448" s="23">
        <f t="shared" si="50"/>
        <v>3</v>
      </c>
      <c r="B448" s="23">
        <f t="shared" si="51"/>
        <v>2029</v>
      </c>
      <c r="C448" s="23">
        <v>447</v>
      </c>
      <c r="D448" s="24">
        <v>47178</v>
      </c>
      <c r="E448" s="25" t="e">
        <f>IF(ISBLANK(table!I448),NA(),table!I448)</f>
        <v>#N/A</v>
      </c>
      <c r="F448" s="26">
        <f>IFERROR(IF(AND(ISERROR($E449),ISERROR(INDEX(RestempSAF!B$2:B$251,MATCH(RestempSA!$C448,RestempSAF!$A$2:$A$251,0)))),$E448,INDEX(RestempSAF!B$2:B$251,MATCH(RestempSA!$C448,RestempSAF!$A$2:$A$251,0))),NA())</f>
        <v>13235.513371266101</v>
      </c>
      <c r="G448" s="25">
        <f>IFERROR(IF(AND(ISERROR($E449),ISERROR(INDEX(RestempSAF!C$2:C$251,MATCH(RestempSA!$C448,RestempSAF!$A$2:$A$251,0)))),$E448,INDEX(RestempSAF!C$2:C$251,MATCH(RestempSA!$C448,RestempSAF!$A$2:$A$251,0))),NA())</f>
        <v>11446.855611704001</v>
      </c>
      <c r="H448" s="25">
        <f>IFERROR(IF(AND(ISERROR($E449),ISERROR(INDEX(RestempSAF!D$2:D$251,MATCH(RestempSA!$C448,RestempSAF!$A$2:$A$251,0)))),$E448,INDEX(RestempSAF!D$2:D$251,MATCH(RestempSA!$C448,RestempSAF!$A$2:$A$251,0))),NA())</f>
        <v>15024.171130828199</v>
      </c>
      <c r="I448" s="25">
        <f>IFERROR(IF(AND(ISERROR($E449),ISERROR(INDEX(RestempSAF!E$2:E$251,MATCH(RestempSA!$C448,RestempSAF!$A$2:$A$251,0)))),$E448,INDEX(RestempSAF!E$2:E$251,MATCH(RestempSA!$C448,RestempSAF!$A$2:$A$251,0))),NA())</f>
        <v>10499.9973891839</v>
      </c>
      <c r="J448" s="25">
        <f>IFERROR(IF(AND(ISERROR($E449),ISERROR(INDEX(RestempSAF!F$2:F$251,MATCH(RestempSA!$C448,RestempSAF!$A$2:$A$251,0)))),$E448,INDEX(RestempSAF!F$2:F$251,MATCH(RestempSA!$C448,RestempSAF!$A$2:$A$251,0))),NA())</f>
        <v>15971.0293533484</v>
      </c>
      <c r="K448" s="25">
        <f t="shared" si="61"/>
        <v>15497.6002420883</v>
      </c>
    </row>
    <row r="449" spans="1:11" x14ac:dyDescent="0.25">
      <c r="A449" s="23">
        <f t="shared" si="50"/>
        <v>4</v>
      </c>
      <c r="B449" s="23">
        <f t="shared" si="51"/>
        <v>2029</v>
      </c>
      <c r="C449" s="23">
        <v>448</v>
      </c>
      <c r="D449" s="24">
        <v>47209</v>
      </c>
      <c r="E449" s="25" t="e">
        <f>IF(ISBLANK(table!I449),NA(),table!I449)</f>
        <v>#N/A</v>
      </c>
      <c r="F449" s="26">
        <f>IFERROR(IF(AND(ISERROR($E450),ISERROR(INDEX(RestempSAF!B$2:B$251,MATCH(RestempSA!$C449,RestempSAF!$A$2:$A$251,0)))),$E449,INDEX(RestempSAF!B$2:B$251,MATCH(RestempSA!$C449,RestempSAF!$A$2:$A$251,0))),NA())</f>
        <v>13250.484568722701</v>
      </c>
      <c r="G449" s="25">
        <f>IFERROR(IF(AND(ISERROR($E450),ISERROR(INDEX(RestempSAF!C$2:C$251,MATCH(RestempSA!$C449,RestempSAF!$A$2:$A$251,0)))),$E449,INDEX(RestempSAF!C$2:C$251,MATCH(RestempSA!$C449,RestempSAF!$A$2:$A$251,0))),NA())</f>
        <v>11450.3432153964</v>
      </c>
      <c r="H449" s="25">
        <f>IFERROR(IF(AND(ISERROR($E450),ISERROR(INDEX(RestempSAF!D$2:D$251,MATCH(RestempSA!$C449,RestempSAF!$A$2:$A$251,0)))),$E449,INDEX(RestempSAF!D$2:D$251,MATCH(RestempSA!$C449,RestempSAF!$A$2:$A$251,0))),NA())</f>
        <v>15050.625922049099</v>
      </c>
      <c r="I449" s="25">
        <f>IFERROR(IF(AND(ISERROR($E450),ISERROR(INDEX(RestempSAF!E$2:E$251,MATCH(RestempSA!$C449,RestempSAF!$A$2:$A$251,0)))),$E449,INDEX(RestempSAF!E$2:E$251,MATCH(RestempSA!$C449,RestempSAF!$A$2:$A$251,0))),NA())</f>
        <v>10497.405945545001</v>
      </c>
      <c r="J449" s="25">
        <f>IFERROR(IF(AND(ISERROR($E450),ISERROR(INDEX(RestempSAF!F$2:F$251,MATCH(RestempSA!$C449,RestempSAF!$A$2:$A$251,0)))),$E449,INDEX(RestempSAF!F$2:F$251,MATCH(RestempSA!$C449,RestempSAF!$A$2:$A$251,0))),NA())</f>
        <v>16003.563191900501</v>
      </c>
      <c r="K449" s="25">
        <f t="shared" si="61"/>
        <v>15527.0945569748</v>
      </c>
    </row>
    <row r="450" spans="1:11" x14ac:dyDescent="0.25">
      <c r="A450" s="23">
        <f t="shared" si="50"/>
        <v>5</v>
      </c>
      <c r="B450" s="23">
        <f t="shared" si="51"/>
        <v>2029</v>
      </c>
      <c r="C450" s="23">
        <v>449</v>
      </c>
      <c r="D450" s="24">
        <v>47239</v>
      </c>
      <c r="E450" s="25" t="e">
        <f>IF(ISBLANK(table!I450),NA(),table!I450)</f>
        <v>#N/A</v>
      </c>
      <c r="F450" s="26">
        <f>IFERROR(IF(AND(ISERROR($E451),ISERROR(INDEX(RestempSAF!B$2:B$251,MATCH(RestempSA!$C450,RestempSAF!$A$2:$A$251,0)))),$E450,INDEX(RestempSAF!B$2:B$251,MATCH(RestempSA!$C450,RestempSAF!$A$2:$A$251,0))),NA())</f>
        <v>13265.455766179401</v>
      </c>
      <c r="G450" s="25">
        <f>IFERROR(IF(AND(ISERROR($E451),ISERROR(INDEX(RestempSAF!C$2:C$251,MATCH(RestempSA!$C450,RestempSAF!$A$2:$A$251,0)))),$E450,INDEX(RestempSAF!C$2:C$251,MATCH(RestempSA!$C450,RestempSAF!$A$2:$A$251,0))),NA())</f>
        <v>11453.9036131709</v>
      </c>
      <c r="H450" s="25">
        <f>IFERROR(IF(AND(ISERROR($E451),ISERROR(INDEX(RestempSAF!D$2:D$251,MATCH(RestempSA!$C450,RestempSAF!$A$2:$A$251,0)))),$E450,INDEX(RestempSAF!D$2:D$251,MATCH(RestempSA!$C450,RestempSAF!$A$2:$A$251,0))),NA())</f>
        <v>15077.007919187799</v>
      </c>
      <c r="I450" s="25">
        <f>IFERROR(IF(AND(ISERROR($E451),ISERROR(INDEX(RestempSAF!E$2:E$251,MATCH(RestempSA!$C450,RestempSAF!$A$2:$A$251,0)))),$E450,INDEX(RestempSAF!E$2:E$251,MATCH(RestempSA!$C450,RestempSAF!$A$2:$A$251,0))),NA())</f>
        <v>10494.9258308477</v>
      </c>
      <c r="J450" s="25">
        <f>IFERROR(IF(AND(ISERROR($E451),ISERROR(INDEX(RestempSAF!F$2:F$251,MATCH(RestempSA!$C450,RestempSAF!$A$2:$A$251,0)))),$E450,INDEX(RestempSAF!F$2:F$251,MATCH(RestempSA!$C450,RestempSAF!$A$2:$A$251,0))),NA())</f>
        <v>16035.985701510999</v>
      </c>
      <c r="K450" s="25">
        <f t="shared" ref="K450" si="62">AVERAGE(J450,J450)</f>
        <v>16035.985701510999</v>
      </c>
    </row>
    <row r="451" spans="1:11" x14ac:dyDescent="0.25">
      <c r="A451" s="23">
        <f t="shared" si="50"/>
        <v>6</v>
      </c>
      <c r="B451" s="23">
        <f t="shared" si="51"/>
        <v>2029</v>
      </c>
      <c r="C451" s="23">
        <v>450</v>
      </c>
      <c r="D451" s="24">
        <v>47270</v>
      </c>
      <c r="E451" s="25" t="e">
        <f>IF(ISBLANK(table!I451),NA(),table!I451)</f>
        <v>#N/A</v>
      </c>
      <c r="F451" s="26">
        <f>IFERROR(IF(AND(ISERROR($E452),ISERROR(INDEX(RestempSAF!B$2:B$251,MATCH(RestempSA!$C451,RestempSAF!$A$2:$A$251,0)))),$E451,INDEX(RestempSAF!B$2:B$251,MATCH(RestempSA!$C451,RestempSAF!$A$2:$A$251,0))),NA())</f>
        <v>13280.426963636</v>
      </c>
      <c r="G451" s="25">
        <f>IFERROR(IF(AND(ISERROR($E452),ISERROR(INDEX(RestempSAF!C$2:C$251,MATCH(RestempSA!$C451,RestempSAF!$A$2:$A$251,0)))),$E451,INDEX(RestempSAF!C$2:C$251,MATCH(RestempSA!$C451,RestempSAF!$A$2:$A$251,0))),NA())</f>
        <v>11457.5354380143</v>
      </c>
      <c r="H451" s="25">
        <f>IFERROR(IF(AND(ISERROR($E452),ISERROR(INDEX(RestempSAF!D$2:D$251,MATCH(RestempSA!$C451,RestempSAF!$A$2:$A$251,0)))),$E451,INDEX(RestempSAF!D$2:D$251,MATCH(RestempSA!$C451,RestempSAF!$A$2:$A$251,0))),NA())</f>
        <v>15103.318489257699</v>
      </c>
      <c r="I451" s="25">
        <f>IFERROR(IF(AND(ISERROR($E452),ISERROR(INDEX(RestempSAF!E$2:E$251,MATCH(RestempSA!$C451,RestempSAF!$A$2:$A$251,0)))),$E451,INDEX(RestempSAF!E$2:E$251,MATCH(RestempSA!$C451,RestempSAF!$A$2:$A$251,0))),NA())</f>
        <v>10492.554954425401</v>
      </c>
      <c r="J451" s="25">
        <f>IFERROR(IF(AND(ISERROR($E452),ISERROR(INDEX(RestempSAF!F$2:F$251,MATCH(RestempSA!$C451,RestempSAF!$A$2:$A$251,0)))),$E451,INDEX(RestempSAF!F$2:F$251,MATCH(RestempSA!$C451,RestempSAF!$A$2:$A$251,0))),NA())</f>
        <v>16068.2989728465</v>
      </c>
      <c r="K451" s="25">
        <f t="shared" ref="K451:K454" si="63">AVERAGE(J451,H451)</f>
        <v>15585.8087310521</v>
      </c>
    </row>
    <row r="452" spans="1:11" x14ac:dyDescent="0.25">
      <c r="A452" s="23">
        <f t="shared" si="50"/>
        <v>7</v>
      </c>
      <c r="B452" s="23">
        <f t="shared" si="51"/>
        <v>2029</v>
      </c>
      <c r="C452" s="23">
        <v>451</v>
      </c>
      <c r="D452" s="24">
        <v>47300</v>
      </c>
      <c r="E452" s="25" t="e">
        <f>IF(ISBLANK(table!I452),NA(),table!I452)</f>
        <v>#N/A</v>
      </c>
      <c r="F452" s="26">
        <f>IFERROR(IF(AND(ISERROR($E453),ISERROR(INDEX(RestempSAF!B$2:B$251,MATCH(RestempSA!$C452,RestempSAF!$A$2:$A$251,0)))),$E452,INDEX(RestempSAF!B$2:B$251,MATCH(RestempSA!$C452,RestempSAF!$A$2:$A$251,0))),NA())</f>
        <v>13295.3981610926</v>
      </c>
      <c r="G452" s="25">
        <f>IFERROR(IF(AND(ISERROR($E453),ISERROR(INDEX(RestempSAF!C$2:C$251,MATCH(RestempSA!$C452,RestempSAF!$A$2:$A$251,0)))),$E452,INDEX(RestempSAF!C$2:C$251,MATCH(RestempSA!$C452,RestempSAF!$A$2:$A$251,0))),NA())</f>
        <v>11461.2373651706</v>
      </c>
      <c r="H452" s="25">
        <f>IFERROR(IF(AND(ISERROR($E453),ISERROR(INDEX(RestempSAF!D$2:D$251,MATCH(RestempSA!$C452,RestempSAF!$A$2:$A$251,0)))),$E452,INDEX(RestempSAF!D$2:D$251,MATCH(RestempSA!$C452,RestempSAF!$A$2:$A$251,0))),NA())</f>
        <v>15129.5589570146</v>
      </c>
      <c r="I452" s="25">
        <f>IFERROR(IF(AND(ISERROR($E453),ISERROR(INDEX(RestempSAF!E$2:E$251,MATCH(RestempSA!$C452,RestempSAF!$A$2:$A$251,0)))),$E452,INDEX(RestempSAF!E$2:E$251,MATCH(RestempSA!$C452,RestempSAF!$A$2:$A$251,0))),NA())</f>
        <v>10490.2912902389</v>
      </c>
      <c r="J452" s="25">
        <f>IFERROR(IF(AND(ISERROR($E453),ISERROR(INDEX(RestempSAF!F$2:F$251,MATCH(RestempSA!$C452,RestempSAF!$A$2:$A$251,0)))),$E452,INDEX(RestempSAF!F$2:F$251,MATCH(RestempSA!$C452,RestempSAF!$A$2:$A$251,0))),NA())</f>
        <v>16100.505031946301</v>
      </c>
      <c r="K452" s="25">
        <f t="shared" si="63"/>
        <v>15615.031994480451</v>
      </c>
    </row>
    <row r="453" spans="1:11" x14ac:dyDescent="0.25">
      <c r="A453" s="23">
        <f t="shared" si="50"/>
        <v>8</v>
      </c>
      <c r="B453" s="23">
        <f t="shared" si="51"/>
        <v>2029</v>
      </c>
      <c r="C453" s="23">
        <v>452</v>
      </c>
      <c r="D453" s="24">
        <v>47331</v>
      </c>
      <c r="E453" s="25" t="e">
        <f>IF(ISBLANK(table!I453),NA(),table!I453)</f>
        <v>#N/A</v>
      </c>
      <c r="F453" s="26">
        <f>IFERROR(IF(AND(ISERROR($E454),ISERROR(INDEX(RestempSAF!B$2:B$251,MATCH(RestempSA!$C453,RestempSAF!$A$2:$A$251,0)))),$E453,INDEX(RestempSAF!B$2:B$251,MATCH(RestempSA!$C453,RestempSAF!$A$2:$A$251,0))),NA())</f>
        <v>13310.3693585492</v>
      </c>
      <c r="G453" s="25">
        <f>IFERROR(IF(AND(ISERROR($E454),ISERROR(INDEX(RestempSAF!C$2:C$251,MATCH(RestempSA!$C453,RestempSAF!$A$2:$A$251,0)))),$E453,INDEX(RestempSAF!C$2:C$251,MATCH(RestempSA!$C453,RestempSAF!$A$2:$A$251,0))),NA())</f>
        <v>11465.0081103349</v>
      </c>
      <c r="H453" s="25">
        <f>IFERROR(IF(AND(ISERROR($E454),ISERROR(INDEX(RestempSAF!D$2:D$251,MATCH(RestempSA!$C453,RestempSAF!$A$2:$A$251,0)))),$E453,INDEX(RestempSAF!D$2:D$251,MATCH(RestempSA!$C453,RestempSAF!$A$2:$A$251,0))),NA())</f>
        <v>15155.7306067635</v>
      </c>
      <c r="I453" s="25">
        <f>IFERROR(IF(AND(ISERROR($E454),ISERROR(INDEX(RestempSAF!E$2:E$251,MATCH(RestempSA!$C453,RestempSAF!$A$2:$A$251,0)))),$E453,INDEX(RestempSAF!E$2:E$251,MATCH(RestempSA!$C453,RestempSAF!$A$2:$A$251,0))),NA())</f>
        <v>10488.1328741133</v>
      </c>
      <c r="J453" s="25">
        <f>IFERROR(IF(AND(ISERROR($E454),ISERROR(INDEX(RestempSAF!F$2:F$251,MATCH(RestempSA!$C453,RestempSAF!$A$2:$A$251,0)))),$E453,INDEX(RestempSAF!F$2:F$251,MATCH(RestempSA!$C453,RestempSAF!$A$2:$A$251,0))),NA())</f>
        <v>16132.6058429852</v>
      </c>
      <c r="K453" s="25">
        <f t="shared" si="63"/>
        <v>15644.168224874349</v>
      </c>
    </row>
    <row r="454" spans="1:11" x14ac:dyDescent="0.25">
      <c r="A454" s="23">
        <f t="shared" si="50"/>
        <v>9</v>
      </c>
      <c r="B454" s="23">
        <f t="shared" si="51"/>
        <v>2029</v>
      </c>
      <c r="C454" s="23">
        <v>453</v>
      </c>
      <c r="D454" s="24">
        <v>47362</v>
      </c>
      <c r="E454" s="25" t="e">
        <f>IF(ISBLANK(table!I454),NA(),table!I454)</f>
        <v>#N/A</v>
      </c>
      <c r="F454" s="26">
        <f>IFERROR(IF(AND(ISERROR($E455),ISERROR(INDEX(RestempSAF!B$2:B$251,MATCH(RestempSA!$C454,RestempSAF!$A$2:$A$251,0)))),$E454,INDEX(RestempSAF!B$2:B$251,MATCH(RestempSA!$C454,RestempSAF!$A$2:$A$251,0))),NA())</f>
        <v>13325.3405560058</v>
      </c>
      <c r="G454" s="25">
        <f>IFERROR(IF(AND(ISERROR($E455),ISERROR(INDEX(RestempSAF!C$2:C$251,MATCH(RestempSA!$C454,RestempSAF!$A$2:$A$251,0)))),$E454,INDEX(RestempSAF!C$2:C$251,MATCH(RestempSA!$C454,RestempSAF!$A$2:$A$251,0))),NA())</f>
        <v>11468.8464279448</v>
      </c>
      <c r="H454" s="25">
        <f>IFERROR(IF(AND(ISERROR($E455),ISERROR(INDEX(RestempSAF!D$2:D$251,MATCH(RestempSA!$C454,RestempSAF!$A$2:$A$251,0)))),$E454,INDEX(RestempSAF!D$2:D$251,MATCH(RestempSA!$C454,RestempSAF!$A$2:$A$251,0))),NA())</f>
        <v>15181.8346840669</v>
      </c>
      <c r="I454" s="25">
        <f>IFERROR(IF(AND(ISERROR($E455),ISERROR(INDEX(RestempSAF!E$2:E$251,MATCH(RestempSA!$C454,RestempSAF!$A$2:$A$251,0)))),$E454,INDEX(RestempSAF!E$2:E$251,MATCH(RestempSA!$C454,RestempSAF!$A$2:$A$251,0))),NA())</f>
        <v>10486.0778011252</v>
      </c>
      <c r="J454" s="25">
        <f>IFERROR(IF(AND(ISERROR($E455),ISERROR(INDEX(RestempSAF!F$2:F$251,MATCH(RestempSA!$C454,RestempSAF!$A$2:$A$251,0)))),$E454,INDEX(RestempSAF!F$2:F$251,MATCH(RestempSA!$C454,RestempSAF!$A$2:$A$251,0))),NA())</f>
        <v>16164.603310886399</v>
      </c>
      <c r="K454" s="25">
        <f t="shared" si="63"/>
        <v>15673.21899747665</v>
      </c>
    </row>
    <row r="455" spans="1:11" x14ac:dyDescent="0.25">
      <c r="A455" s="23">
        <f t="shared" si="50"/>
        <v>10</v>
      </c>
      <c r="B455" s="23">
        <f t="shared" si="51"/>
        <v>2029</v>
      </c>
      <c r="C455" s="23">
        <v>454</v>
      </c>
      <c r="D455" s="24">
        <v>47392</v>
      </c>
      <c r="E455" s="25" t="e">
        <f>IF(ISBLANK(table!I455),NA(),table!I455)</f>
        <v>#N/A</v>
      </c>
      <c r="F455" s="26">
        <f>IFERROR(IF(AND(ISERROR($E456),ISERROR(INDEX(RestempSAF!B$2:B$251,MATCH(RestempSA!$C455,RestempSAF!$A$2:$A$251,0)))),$E455,INDEX(RestempSAF!B$2:B$251,MATCH(RestempSA!$C455,RestempSAF!$A$2:$A$251,0))),NA())</f>
        <v>13340.3117534624</v>
      </c>
      <c r="G455" s="25">
        <f>IFERROR(IF(AND(ISERROR($E456),ISERROR(INDEX(RestempSAF!C$2:C$251,MATCH(RestempSA!$C455,RestempSAF!$A$2:$A$251,0)))),$E455,INDEX(RestempSAF!C$2:C$251,MATCH(RestempSA!$C455,RestempSAF!$A$2:$A$251,0))),NA())</f>
        <v>11472.7511095638</v>
      </c>
      <c r="H455" s="25">
        <f>IFERROR(IF(AND(ISERROR($E456),ISERROR(INDEX(RestempSAF!D$2:D$251,MATCH(RestempSA!$C455,RestempSAF!$A$2:$A$251,0)))),$E455,INDEX(RestempSAF!D$2:D$251,MATCH(RestempSA!$C455,RestempSAF!$A$2:$A$251,0))),NA())</f>
        <v>15207.872397360999</v>
      </c>
      <c r="I455" s="25">
        <f>IFERROR(IF(AND(ISERROR($E456),ISERROR(INDEX(RestempSAF!E$2:E$251,MATCH(RestempSA!$C455,RestempSAF!$A$2:$A$251,0)))),$E455,INDEX(RestempSAF!E$2:E$251,MATCH(RestempSA!$C455,RestempSAF!$A$2:$A$251,0))),NA())</f>
        <v>10484.124223130601</v>
      </c>
      <c r="J455" s="25">
        <f>IFERROR(IF(AND(ISERROR($E456),ISERROR(INDEX(RestempSAF!F$2:F$251,MATCH(RestempSA!$C455,RestempSAF!$A$2:$A$251,0)))),$E455,INDEX(RestempSAF!F$2:F$251,MATCH(RestempSA!$C455,RestempSAF!$A$2:$A$251,0))),NA())</f>
        <v>16196.499283794299</v>
      </c>
      <c r="K455" s="25">
        <f t="shared" ref="K455" si="64">AVERAGE(J455,J455)</f>
        <v>16196.499283794299</v>
      </c>
    </row>
    <row r="456" spans="1:11" x14ac:dyDescent="0.25">
      <c r="A456" s="23">
        <f t="shared" si="50"/>
        <v>11</v>
      </c>
      <c r="B456" s="23">
        <f t="shared" si="51"/>
        <v>2029</v>
      </c>
      <c r="C456" s="23">
        <v>455</v>
      </c>
      <c r="D456" s="24">
        <v>47423</v>
      </c>
      <c r="E456" s="25" t="e">
        <f>IF(ISBLANK(table!I456),NA(),table!I456)</f>
        <v>#N/A</v>
      </c>
      <c r="F456" s="26">
        <f>IFERROR(IF(AND(ISERROR($E457),ISERROR(INDEX(RestempSAF!B$2:B$251,MATCH(RestempSA!$C456,RestempSAF!$A$2:$A$251,0)))),$E456,INDEX(RestempSAF!B$2:B$251,MATCH(RestempSA!$C456,RestempSAF!$A$2:$A$251,0))),NA())</f>
        <v>13355.2829509191</v>
      </c>
      <c r="G456" s="25">
        <f>IFERROR(IF(AND(ISERROR($E457),ISERROR(INDEX(RestempSAF!C$2:C$251,MATCH(RestempSA!$C456,RestempSAF!$A$2:$A$251,0)))),$E456,INDEX(RestempSAF!C$2:C$251,MATCH(RestempSA!$C456,RestempSAF!$A$2:$A$251,0))),NA())</f>
        <v>11476.7209823503</v>
      </c>
      <c r="H456" s="25">
        <f>IFERROR(IF(AND(ISERROR($E457),ISERROR(INDEX(RestempSAF!D$2:D$251,MATCH(RestempSA!$C456,RestempSAF!$A$2:$A$251,0)))),$E456,INDEX(RestempSAF!D$2:D$251,MATCH(RestempSA!$C456,RestempSAF!$A$2:$A$251,0))),NA())</f>
        <v>15233.844919487799</v>
      </c>
      <c r="I456" s="25">
        <f>IFERROR(IF(AND(ISERROR($E457),ISERROR(INDEX(RestempSAF!E$2:E$251,MATCH(RestempSA!$C456,RestempSAF!$A$2:$A$251,0)))),$E456,INDEX(RestempSAF!E$2:E$251,MATCH(RestempSA!$C456,RestempSAF!$A$2:$A$251,0))),NA())</f>
        <v>10482.2703464229</v>
      </c>
      <c r="J456" s="25">
        <f>IFERROR(IF(AND(ISERROR($E457),ISERROR(INDEX(RestempSAF!F$2:F$251,MATCH(RestempSA!$C456,RestempSAF!$A$2:$A$251,0)))),$E456,INDEX(RestempSAF!F$2:F$251,MATCH(RestempSA!$C456,RestempSAF!$A$2:$A$251,0))),NA())</f>
        <v>16228.295555415199</v>
      </c>
      <c r="K456" s="25">
        <f t="shared" ref="K456:K459" si="65">AVERAGE(J456,H456)</f>
        <v>15731.070237451499</v>
      </c>
    </row>
    <row r="457" spans="1:11" x14ac:dyDescent="0.25">
      <c r="A457" s="23">
        <f t="shared" si="50"/>
        <v>12</v>
      </c>
      <c r="B457" s="23">
        <f t="shared" si="51"/>
        <v>2029</v>
      </c>
      <c r="C457" s="23">
        <v>456</v>
      </c>
      <c r="D457" s="24">
        <v>47453</v>
      </c>
      <c r="E457" s="25" t="e">
        <f>IF(ISBLANK(table!I457),NA(),table!I457)</f>
        <v>#N/A</v>
      </c>
      <c r="F457" s="26">
        <f>IFERROR(IF(AND(ISERROR($E458),ISERROR(INDEX(RestempSAF!B$2:B$251,MATCH(RestempSA!$C457,RestempSAF!$A$2:$A$251,0)))),$E457,INDEX(RestempSAF!B$2:B$251,MATCH(RestempSA!$C457,RestempSAF!$A$2:$A$251,0))),NA())</f>
        <v>13370.2541483757</v>
      </c>
      <c r="G457" s="25">
        <f>IFERROR(IF(AND(ISERROR($E458),ISERROR(INDEX(RestempSAF!C$2:C$251,MATCH(RestempSA!$C457,RestempSAF!$A$2:$A$251,0)))),$E457,INDEX(RestempSAF!C$2:C$251,MATCH(RestempSA!$C457,RestempSAF!$A$2:$A$251,0))),NA())</f>
        <v>11480.754907606601</v>
      </c>
      <c r="H457" s="25">
        <f>IFERROR(IF(AND(ISERROR($E458),ISERROR(INDEX(RestempSAF!D$2:D$251,MATCH(RestempSA!$C457,RestempSAF!$A$2:$A$251,0)))),$E457,INDEX(RestempSAF!D$2:D$251,MATCH(RestempSA!$C457,RestempSAF!$A$2:$A$251,0))),NA())</f>
        <v>15259.7533891447</v>
      </c>
      <c r="I457" s="25">
        <f>IFERROR(IF(AND(ISERROR($E458),ISERROR(INDEX(RestempSAF!E$2:E$251,MATCH(RestempSA!$C457,RestempSAF!$A$2:$A$251,0)))),$E457,INDEX(RestempSAF!E$2:E$251,MATCH(RestempSA!$C457,RestempSAF!$A$2:$A$251,0))),NA())</f>
        <v>10480.5144295144</v>
      </c>
      <c r="J457" s="25">
        <f>IFERROR(IF(AND(ISERROR($E458),ISERROR(INDEX(RestempSAF!F$2:F$251,MATCH(RestempSA!$C457,RestempSAF!$A$2:$A$251,0)))),$E457,INDEX(RestempSAF!F$2:F$251,MATCH(RestempSA!$C457,RestempSAF!$A$2:$A$251,0))),NA())</f>
        <v>16259.993867237001</v>
      </c>
      <c r="K457" s="25">
        <f t="shared" si="65"/>
        <v>15759.87362819085</v>
      </c>
    </row>
    <row r="458" spans="1:11" x14ac:dyDescent="0.25">
      <c r="A458" s="23">
        <f t="shared" si="50"/>
        <v>1</v>
      </c>
      <c r="B458" s="23">
        <f t="shared" si="51"/>
        <v>2030</v>
      </c>
      <c r="C458" s="23">
        <v>457</v>
      </c>
      <c r="D458" s="24">
        <v>47484</v>
      </c>
      <c r="E458" s="25" t="e">
        <f>IF(ISBLANK(table!I458),NA(),table!I458)</f>
        <v>#N/A</v>
      </c>
      <c r="F458" s="26">
        <f>IFERROR(IF(AND(ISERROR($E459),ISERROR(INDEX(RestempSAF!B$2:B$251,MATCH(RestempSA!$C458,RestempSAF!$A$2:$A$251,0)))),$E458,INDEX(RestempSAF!B$2:B$251,MATCH(RestempSA!$C458,RestempSAF!$A$2:$A$251,0))),NA())</f>
        <v>13385.225345832299</v>
      </c>
      <c r="G458" s="25">
        <f>IFERROR(IF(AND(ISERROR($E459),ISERROR(INDEX(RestempSAF!C$2:C$251,MATCH(RestempSA!$C458,RestempSAF!$A$2:$A$251,0)))),$E458,INDEX(RestempSAF!C$2:C$251,MATCH(RestempSA!$C458,RestempSAF!$A$2:$A$251,0))),NA())</f>
        <v>11484.8517794036</v>
      </c>
      <c r="H458" s="25">
        <f>IFERROR(IF(AND(ISERROR($E459),ISERROR(INDEX(RestempSAF!D$2:D$251,MATCH(RestempSA!$C458,RestempSAF!$A$2:$A$251,0)))),$E458,INDEX(RestempSAF!D$2:D$251,MATCH(RestempSA!$C458,RestempSAF!$A$2:$A$251,0))),NA())</f>
        <v>15285.598912260901</v>
      </c>
      <c r="I458" s="25">
        <f>IFERROR(IF(AND(ISERROR($E459),ISERROR(INDEX(RestempSAF!E$2:E$251,MATCH(RestempSA!$C458,RestempSAF!$A$2:$A$251,0)))),$E458,INDEX(RestempSAF!E$2:E$251,MATCH(RestempSA!$C458,RestempSAF!$A$2:$A$251,0))),NA())</f>
        <v>10478.8547810324</v>
      </c>
      <c r="J458" s="25">
        <f>IFERROR(IF(AND(ISERROR($E459),ISERROR(INDEX(RestempSAF!F$2:F$251,MATCH(RestempSA!$C458,RestempSAF!$A$2:$A$251,0)))),$E458,INDEX(RestempSAF!F$2:F$251,MATCH(RestempSA!$C458,RestempSAF!$A$2:$A$251,0))),NA())</f>
        <v>16291.595910632201</v>
      </c>
      <c r="K458" s="25">
        <f t="shared" si="65"/>
        <v>15788.59741144655</v>
      </c>
    </row>
    <row r="459" spans="1:11" x14ac:dyDescent="0.25">
      <c r="A459" s="23">
        <f t="shared" si="50"/>
        <v>2</v>
      </c>
      <c r="B459" s="23">
        <f t="shared" si="51"/>
        <v>2030</v>
      </c>
      <c r="C459" s="23">
        <v>458</v>
      </c>
      <c r="D459" s="24">
        <v>47515</v>
      </c>
      <c r="E459" s="25" t="e">
        <f>IF(ISBLANK(table!I459),NA(),table!I459)</f>
        <v>#N/A</v>
      </c>
      <c r="F459" s="26">
        <f>IFERROR(IF(AND(ISERROR($E460),ISERROR(INDEX(RestempSAF!B$2:B$251,MATCH(RestempSA!$C459,RestempSAF!$A$2:$A$251,0)))),$E459,INDEX(RestempSAF!B$2:B$251,MATCH(RestempSA!$C459,RestempSAF!$A$2:$A$251,0))),NA())</f>
        <v>13400.196543288899</v>
      </c>
      <c r="G459" s="25">
        <f>IFERROR(IF(AND(ISERROR($E460),ISERROR(INDEX(RestempSAF!C$2:C$251,MATCH(RestempSA!$C459,RestempSAF!$A$2:$A$251,0)))),$E459,INDEX(RestempSAF!C$2:C$251,MATCH(RestempSA!$C459,RestempSAF!$A$2:$A$251,0))),NA())</f>
        <v>11489.0105232755</v>
      </c>
      <c r="H459" s="25">
        <f>IFERROR(IF(AND(ISERROR($E460),ISERROR(INDEX(RestempSAF!D$2:D$251,MATCH(RestempSA!$C459,RestempSAF!$A$2:$A$251,0)))),$E459,INDEX(RestempSAF!D$2:D$251,MATCH(RestempSA!$C459,RestempSAF!$A$2:$A$251,0))),NA())</f>
        <v>15311.382563302301</v>
      </c>
      <c r="I459" s="25">
        <f>IFERROR(IF(AND(ISERROR($E460),ISERROR(INDEX(RestempSAF!E$2:E$251,MATCH(RestempSA!$C459,RestempSAF!$A$2:$A$251,0)))),$E459,INDEX(RestempSAF!E$2:E$251,MATCH(RestempSA!$C459,RestempSAF!$A$2:$A$251,0))),NA())</f>
        <v>10477.2897577232</v>
      </c>
      <c r="J459" s="25">
        <f>IFERROR(IF(AND(ISERROR($E460),ISERROR(INDEX(RestempSAF!F$2:F$251,MATCH(RestempSA!$C459,RestempSAF!$A$2:$A$251,0)))),$E459,INDEX(RestempSAF!F$2:F$251,MATCH(RestempSA!$C459,RestempSAF!$A$2:$A$251,0))),NA())</f>
        <v>16323.1033288546</v>
      </c>
      <c r="K459" s="25">
        <f t="shared" si="65"/>
        <v>15817.242946078451</v>
      </c>
    </row>
    <row r="460" spans="1:11" x14ac:dyDescent="0.25">
      <c r="A460" s="23">
        <f t="shared" si="50"/>
        <v>3</v>
      </c>
      <c r="B460" s="23">
        <f t="shared" si="51"/>
        <v>2030</v>
      </c>
      <c r="C460" s="23">
        <v>459</v>
      </c>
      <c r="D460" s="24">
        <v>47543</v>
      </c>
      <c r="E460" s="25" t="e">
        <f>IF(ISBLANK(table!I460),NA(),table!I460)</f>
        <v>#N/A</v>
      </c>
      <c r="F460" s="26">
        <f>IFERROR(IF(AND(ISERROR($E461),ISERROR(INDEX(RestempSAF!B$2:B$251,MATCH(RestempSA!$C460,RestempSAF!$A$2:$A$251,0)))),$E460,INDEX(RestempSAF!B$2:B$251,MATCH(RestempSA!$C460,RestempSAF!$A$2:$A$251,0))),NA())</f>
        <v>13415.167740745501</v>
      </c>
      <c r="G460" s="25">
        <f>IFERROR(IF(AND(ISERROR($E461),ISERROR(INDEX(RestempSAF!C$2:C$251,MATCH(RestempSA!$C460,RestempSAF!$A$2:$A$251,0)))),$E460,INDEX(RestempSAF!C$2:C$251,MATCH(RestempSA!$C460,RestempSAF!$A$2:$A$251,0))),NA())</f>
        <v>11493.230094980599</v>
      </c>
      <c r="H460" s="25">
        <f>IFERROR(IF(AND(ISERROR($E461),ISERROR(INDEX(RestempSAF!D$2:D$251,MATCH(RestempSA!$C460,RestempSAF!$A$2:$A$251,0)))),$E460,INDEX(RestempSAF!D$2:D$251,MATCH(RestempSA!$C460,RestempSAF!$A$2:$A$251,0))),NA())</f>
        <v>15337.1053865105</v>
      </c>
      <c r="I460" s="25">
        <f>IFERROR(IF(AND(ISERROR($E461),ISERROR(INDEX(RestempSAF!E$2:E$251,MATCH(RestempSA!$C460,RestempSAF!$A$2:$A$251,0)))),$E460,INDEX(RestempSAF!E$2:E$251,MATCH(RestempSA!$C460,RestempSAF!$A$2:$A$251,0))),NA())</f>
        <v>10475.817762557001</v>
      </c>
      <c r="J460" s="25">
        <f>IFERROR(IF(AND(ISERROR($E461),ISERROR(INDEX(RestempSAF!F$2:F$251,MATCH(RestempSA!$C460,RestempSAF!$A$2:$A$251,0)))),$E460,INDEX(RestempSAF!F$2:F$251,MATCH(RestempSA!$C460,RestempSAF!$A$2:$A$251,0))),NA())</f>
        <v>16354.517718933999</v>
      </c>
      <c r="K460" s="25">
        <f t="shared" ref="K460" si="66">AVERAGE(J460,J460)</f>
        <v>16354.517718933999</v>
      </c>
    </row>
    <row r="461" spans="1:11" x14ac:dyDescent="0.25">
      <c r="A461" s="23">
        <f t="shared" si="50"/>
        <v>4</v>
      </c>
      <c r="B461" s="23">
        <f t="shared" si="51"/>
        <v>2030</v>
      </c>
      <c r="C461" s="23">
        <v>460</v>
      </c>
      <c r="D461" s="24">
        <v>47574</v>
      </c>
      <c r="E461" s="25" t="e">
        <f>IF(ISBLANK(table!I461),NA(),table!I461)</f>
        <v>#N/A</v>
      </c>
      <c r="F461" s="26">
        <f>IFERROR(IF(AND(ISERROR($E462),ISERROR(INDEX(RestempSAF!B$2:B$251,MATCH(RestempSA!$C461,RestempSAF!$A$2:$A$251,0)))),$E461,INDEX(RestempSAF!B$2:B$251,MATCH(RestempSA!$C461,RestempSAF!$A$2:$A$251,0))),NA())</f>
        <v>13430.138938202101</v>
      </c>
      <c r="G461" s="25">
        <f>IFERROR(IF(AND(ISERROR($E462),ISERROR(INDEX(RestempSAF!C$2:C$251,MATCH(RestempSA!$C461,RestempSAF!$A$2:$A$251,0)))),$E461,INDEX(RestempSAF!C$2:C$251,MATCH(RestempSA!$C461,RestempSAF!$A$2:$A$251,0))),NA())</f>
        <v>11497.509479324301</v>
      </c>
      <c r="H461" s="25">
        <f>IFERROR(IF(AND(ISERROR($E462),ISERROR(INDEX(RestempSAF!D$2:D$251,MATCH(RestempSA!$C461,RestempSAF!$A$2:$A$251,0)))),$E461,INDEX(RestempSAF!D$2:D$251,MATCH(RestempSA!$C461,RestempSAF!$A$2:$A$251,0))),NA())</f>
        <v>15362.768397080001</v>
      </c>
      <c r="I461" s="25">
        <f>IFERROR(IF(AND(ISERROR($E462),ISERROR(INDEX(RestempSAF!E$2:E$251,MATCH(RestempSA!$C461,RestempSAF!$A$2:$A$251,0)))),$E461,INDEX(RestempSAF!E$2:E$251,MATCH(RestempSA!$C461,RestempSAF!$A$2:$A$251,0))),NA())</f>
        <v>10474.437242927799</v>
      </c>
      <c r="J461" s="25">
        <f>IFERROR(IF(AND(ISERROR($E462),ISERROR(INDEX(RestempSAF!F$2:F$251,MATCH(RestempSA!$C461,RestempSAF!$A$2:$A$251,0)))),$E461,INDEX(RestempSAF!F$2:F$251,MATCH(RestempSA!$C461,RestempSAF!$A$2:$A$251,0))),NA())</f>
        <v>16385.840633476499</v>
      </c>
      <c r="K461" s="25">
        <f t="shared" ref="K461:K464" si="67">AVERAGE(J461,H461)</f>
        <v>15874.304515278251</v>
      </c>
    </row>
    <row r="462" spans="1:11" x14ac:dyDescent="0.25">
      <c r="A462" s="23">
        <f t="shared" si="50"/>
        <v>5</v>
      </c>
      <c r="B462" s="23">
        <f t="shared" si="51"/>
        <v>2030</v>
      </c>
      <c r="C462" s="23">
        <v>461</v>
      </c>
      <c r="D462" s="24">
        <v>47604</v>
      </c>
      <c r="E462" s="25" t="e">
        <f>IF(ISBLANK(table!I462),NA(),table!I462)</f>
        <v>#N/A</v>
      </c>
      <c r="F462" s="26">
        <f>IFERROR(IF(AND(ISERROR($E463),ISERROR(INDEX(RestempSAF!B$2:B$251,MATCH(RestempSA!$C462,RestempSAF!$A$2:$A$251,0)))),$E462,INDEX(RestempSAF!B$2:B$251,MATCH(RestempSA!$C462,RestempSAF!$A$2:$A$251,0))),NA())</f>
        <v>13445.110135658801</v>
      </c>
      <c r="G462" s="25">
        <f>IFERROR(IF(AND(ISERROR($E463),ISERROR(INDEX(RestempSAF!C$2:C$251,MATCH(RestempSA!$C462,RestempSAF!$A$2:$A$251,0)))),$E462,INDEX(RestempSAF!C$2:C$251,MATCH(RestempSA!$C462,RestempSAF!$A$2:$A$251,0))),NA())</f>
        <v>11501.8476890406</v>
      </c>
      <c r="H462" s="25">
        <f>IFERROR(IF(AND(ISERROR($E463),ISERROR(INDEX(RestempSAF!D$2:D$251,MATCH(RestempSA!$C462,RestempSAF!$A$2:$A$251,0)))),$E462,INDEX(RestempSAF!D$2:D$251,MATCH(RestempSA!$C462,RestempSAF!$A$2:$A$251,0))),NA())</f>
        <v>15388.372582276899</v>
      </c>
      <c r="I462" s="25">
        <f>IFERROR(IF(AND(ISERROR($E463),ISERROR(INDEX(RestempSAF!E$2:E$251,MATCH(RestempSA!$C462,RestempSAF!$A$2:$A$251,0)))),$E462,INDEX(RestempSAF!E$2:E$251,MATCH(RestempSA!$C462,RestempSAF!$A$2:$A$251,0))),NA())</f>
        <v>10473.146688942301</v>
      </c>
      <c r="J462" s="25">
        <f>IFERROR(IF(AND(ISERROR($E463),ISERROR(INDEX(RestempSAF!F$2:F$251,MATCH(RestempSA!$C462,RestempSAF!$A$2:$A$251,0)))),$E462,INDEX(RestempSAF!F$2:F$251,MATCH(RestempSA!$C462,RestempSAF!$A$2:$A$251,0))),NA())</f>
        <v>16417.0735823752</v>
      </c>
      <c r="K462" s="25">
        <f t="shared" si="67"/>
        <v>15902.723082326051</v>
      </c>
    </row>
    <row r="463" spans="1:11" x14ac:dyDescent="0.25">
      <c r="A463" s="23">
        <f t="shared" si="50"/>
        <v>6</v>
      </c>
      <c r="B463" s="23">
        <f t="shared" si="51"/>
        <v>2030</v>
      </c>
      <c r="C463" s="23">
        <v>462</v>
      </c>
      <c r="D463" s="24">
        <v>47635</v>
      </c>
      <c r="E463" s="25" t="e">
        <f>IF(ISBLANK(table!I463),NA(),table!I463)</f>
        <v>#N/A</v>
      </c>
      <c r="F463" s="26">
        <f>IFERROR(IF(AND(ISERROR($E464),ISERROR(INDEX(RestempSAF!B$2:B$251,MATCH(RestempSA!$C463,RestempSAF!$A$2:$A$251,0)))),$E463,INDEX(RestempSAF!B$2:B$251,MATCH(RestempSA!$C463,RestempSAF!$A$2:$A$251,0))),NA())</f>
        <v>13460.0813331154</v>
      </c>
      <c r="G463" s="25">
        <f>IFERROR(IF(AND(ISERROR($E464),ISERROR(INDEX(RestempSAF!C$2:C$251,MATCH(RestempSA!$C463,RestempSAF!$A$2:$A$251,0)))),$E463,INDEX(RestempSAF!C$2:C$251,MATCH(RestempSA!$C463,RestempSAF!$A$2:$A$251,0))),NA())</f>
        <v>11506.2437637278</v>
      </c>
      <c r="H463" s="25">
        <f>IFERROR(IF(AND(ISERROR($E464),ISERROR(INDEX(RestempSAF!D$2:D$251,MATCH(RestempSA!$C463,RestempSAF!$A$2:$A$251,0)))),$E463,INDEX(RestempSAF!D$2:D$251,MATCH(RestempSA!$C463,RestempSAF!$A$2:$A$251,0))),NA())</f>
        <v>15413.918902502901</v>
      </c>
      <c r="I463" s="25">
        <f>IFERROR(IF(AND(ISERROR($E464),ISERROR(INDEX(RestempSAF!E$2:E$251,MATCH(RestempSA!$C463,RestempSAF!$A$2:$A$251,0)))),$E463,INDEX(RestempSAF!E$2:E$251,MATCH(RestempSA!$C463,RestempSAF!$A$2:$A$251,0))),NA())</f>
        <v>10471.9446317931</v>
      </c>
      <c r="J463" s="25">
        <f>IFERROR(IF(AND(ISERROR($E464),ISERROR(INDEX(RestempSAF!F$2:F$251,MATCH(RestempSA!$C463,RestempSAF!$A$2:$A$251,0)))),$E463,INDEX(RestempSAF!F$2:F$251,MATCH(RestempSA!$C463,RestempSAF!$A$2:$A$251,0))),NA())</f>
        <v>16448.218034437701</v>
      </c>
      <c r="K463" s="25">
        <f t="shared" si="67"/>
        <v>15931.068468470301</v>
      </c>
    </row>
    <row r="464" spans="1:11" x14ac:dyDescent="0.25">
      <c r="A464" s="23">
        <f t="shared" si="50"/>
        <v>7</v>
      </c>
      <c r="B464" s="23">
        <f t="shared" si="51"/>
        <v>2030</v>
      </c>
      <c r="C464" s="23">
        <v>463</v>
      </c>
      <c r="D464" s="24">
        <v>47665</v>
      </c>
      <c r="E464" s="25" t="e">
        <f>IF(ISBLANK(table!I464),NA(),table!I464)</f>
        <v>#N/A</v>
      </c>
      <c r="F464" s="26">
        <f>IFERROR(IF(AND(ISERROR($E465),ISERROR(INDEX(RestempSAF!B$2:B$251,MATCH(RestempSA!$C464,RestempSAF!$A$2:$A$251,0)))),$E464,INDEX(RestempSAF!B$2:B$251,MATCH(RestempSA!$C464,RestempSAF!$A$2:$A$251,0))),NA())</f>
        <v>13475.052530572</v>
      </c>
      <c r="G464" s="25">
        <f>IFERROR(IF(AND(ISERROR($E465),ISERROR(INDEX(RestempSAF!C$2:C$251,MATCH(RestempSA!$C464,RestempSAF!$A$2:$A$251,0)))),$E464,INDEX(RestempSAF!C$2:C$251,MATCH(RestempSA!$C464,RestempSAF!$A$2:$A$251,0))),NA())</f>
        <v>11510.6967688363</v>
      </c>
      <c r="H464" s="25">
        <f>IFERROR(IF(AND(ISERROR($E465),ISERROR(INDEX(RestempSAF!D$2:D$251,MATCH(RestempSA!$C464,RestempSAF!$A$2:$A$251,0)))),$E464,INDEX(RestempSAF!D$2:D$251,MATCH(RestempSA!$C464,RestempSAF!$A$2:$A$251,0))),NA())</f>
        <v>15439.4082923077</v>
      </c>
      <c r="I464" s="25">
        <f>IFERROR(IF(AND(ISERROR($E465),ISERROR(INDEX(RestempSAF!E$2:E$251,MATCH(RestempSA!$C464,RestempSAF!$A$2:$A$251,0)))),$E464,INDEX(RestempSAF!E$2:E$251,MATCH(RestempSA!$C464,RestempSAF!$A$2:$A$251,0))),NA())</f>
        <v>10470.829642209699</v>
      </c>
      <c r="J464" s="25">
        <f>IFERROR(IF(AND(ISERROR($E465),ISERROR(INDEX(RestempSAF!F$2:F$251,MATCH(RestempSA!$C464,RestempSAF!$A$2:$A$251,0)))),$E464,INDEX(RestempSAF!F$2:F$251,MATCH(RestempSA!$C464,RestempSAF!$A$2:$A$251,0))),NA())</f>
        <v>16479.2754189343</v>
      </c>
      <c r="K464" s="25">
        <f t="shared" si="67"/>
        <v>15959.341855621</v>
      </c>
    </row>
    <row r="465" spans="1:11" x14ac:dyDescent="0.25">
      <c r="A465" s="23">
        <f t="shared" si="50"/>
        <v>8</v>
      </c>
      <c r="B465" s="23">
        <f t="shared" si="51"/>
        <v>2030</v>
      </c>
      <c r="C465" s="23">
        <v>464</v>
      </c>
      <c r="D465" s="24">
        <v>47696</v>
      </c>
      <c r="E465" s="25" t="e">
        <f>IF(ISBLANK(table!I465),NA(),table!I465)</f>
        <v>#N/A</v>
      </c>
      <c r="F465" s="26">
        <f>IFERROR(IF(AND(ISERROR($E466),ISERROR(INDEX(RestempSAF!B$2:B$251,MATCH(RestempSA!$C465,RestempSAF!$A$2:$A$251,0)))),$E465,INDEX(RestempSAF!B$2:B$251,MATCH(RestempSA!$C465,RestempSAF!$A$2:$A$251,0))),NA())</f>
        <v>13490.0237280286</v>
      </c>
      <c r="G465" s="25">
        <f>IFERROR(IF(AND(ISERROR($E466),ISERROR(INDEX(RestempSAF!C$2:C$251,MATCH(RestempSA!$C465,RestempSAF!$A$2:$A$251,0)))),$E465,INDEX(RestempSAF!C$2:C$251,MATCH(RestempSA!$C465,RestempSAF!$A$2:$A$251,0))),NA())</f>
        <v>11515.2057947046</v>
      </c>
      <c r="H465" s="25">
        <f>IFERROR(IF(AND(ISERROR($E466),ISERROR(INDEX(RestempSAF!D$2:D$251,MATCH(RestempSA!$C465,RestempSAF!$A$2:$A$251,0)))),$E465,INDEX(RestempSAF!D$2:D$251,MATCH(RestempSA!$C465,RestempSAF!$A$2:$A$251,0))),NA())</f>
        <v>15464.841661352601</v>
      </c>
      <c r="I465" s="25">
        <f>IFERROR(IF(AND(ISERROR($E466),ISERROR(INDEX(RestempSAF!E$2:E$251,MATCH(RestempSA!$C465,RestempSAF!$A$2:$A$251,0)))),$E465,INDEX(RestempSAF!E$2:E$251,MATCH(RestempSA!$C465,RestempSAF!$A$2:$A$251,0))),NA())</f>
        <v>10469.8003289849</v>
      </c>
      <c r="J465" s="25">
        <f>IFERROR(IF(AND(ISERROR($E466),ISERROR(INDEX(RestempSAF!F$2:F$251,MATCH(RestempSA!$C465,RestempSAF!$A$2:$A$251,0)))),$E465,INDEX(RestempSAF!F$2:F$251,MATCH(RestempSA!$C465,RestempSAF!$A$2:$A$251,0))),NA())</f>
        <v>16510.2471270723</v>
      </c>
      <c r="K465" s="25">
        <f t="shared" ref="K465" si="68">AVERAGE(J465,J465)</f>
        <v>16510.2471270723</v>
      </c>
    </row>
    <row r="466" spans="1:11" x14ac:dyDescent="0.25">
      <c r="A466" s="23">
        <f t="shared" si="50"/>
        <v>9</v>
      </c>
      <c r="B466" s="23">
        <f t="shared" si="51"/>
        <v>2030</v>
      </c>
      <c r="C466" s="23">
        <v>465</v>
      </c>
      <c r="D466" s="24">
        <v>47727</v>
      </c>
      <c r="E466" s="25" t="e">
        <f>IF(ISBLANK(table!I466),NA(),table!I466)</f>
        <v>#N/A</v>
      </c>
      <c r="F466" s="26">
        <f>IFERROR(IF(AND(ISERROR($E467),ISERROR(INDEX(RestempSAF!B$2:B$251,MATCH(RestempSA!$C466,RestempSAF!$A$2:$A$251,0)))),$E466,INDEX(RestempSAF!B$2:B$251,MATCH(RestempSA!$C466,RestempSAF!$A$2:$A$251,0))),NA())</f>
        <v>13504.9949254852</v>
      </c>
      <c r="G466" s="25">
        <f>IFERROR(IF(AND(ISERROR($E467),ISERROR(INDEX(RestempSAF!C$2:C$251,MATCH(RestempSA!$C466,RestempSAF!$A$2:$A$251,0)))),$E466,INDEX(RestempSAF!C$2:C$251,MATCH(RestempSA!$C466,RestempSAF!$A$2:$A$251,0))),NA())</f>
        <v>11519.769955641301</v>
      </c>
      <c r="H466" s="25">
        <f>IFERROR(IF(AND(ISERROR($E467),ISERROR(INDEX(RestempSAF!D$2:D$251,MATCH(RestempSA!$C466,RestempSAF!$A$2:$A$251,0)))),$E466,INDEX(RestempSAF!D$2:D$251,MATCH(RestempSA!$C466,RestempSAF!$A$2:$A$251,0))),NA())</f>
        <v>15490.219895329201</v>
      </c>
      <c r="I466" s="25">
        <f>IFERROR(IF(AND(ISERROR($E467),ISERROR(INDEX(RestempSAF!E$2:E$251,MATCH(RestempSA!$C466,RestempSAF!$A$2:$A$251,0)))),$E466,INDEX(RestempSAF!E$2:E$251,MATCH(RestempSA!$C466,RestempSAF!$A$2:$A$251,0))),NA())</f>
        <v>10468.8553375707</v>
      </c>
      <c r="J466" s="25">
        <f>IFERROR(IF(AND(ISERROR($E467),ISERROR(INDEX(RestempSAF!F$2:F$251,MATCH(RestempSA!$C466,RestempSAF!$A$2:$A$251,0)))),$E466,INDEX(RestempSAF!F$2:F$251,MATCH(RestempSA!$C466,RestempSAF!$A$2:$A$251,0))),NA())</f>
        <v>16541.134513399698</v>
      </c>
      <c r="K466" s="25">
        <f t="shared" ref="K466:K469" si="69">AVERAGE(J466,H466)</f>
        <v>16015.677204364449</v>
      </c>
    </row>
    <row r="467" spans="1:11" x14ac:dyDescent="0.25">
      <c r="A467" s="23">
        <f t="shared" si="50"/>
        <v>10</v>
      </c>
      <c r="B467" s="23">
        <f t="shared" si="51"/>
        <v>2030</v>
      </c>
      <c r="C467" s="23">
        <v>466</v>
      </c>
      <c r="D467" s="24">
        <v>47757</v>
      </c>
      <c r="E467" s="25" t="e">
        <f>IF(ISBLANK(table!I467),NA(),table!I467)</f>
        <v>#N/A</v>
      </c>
      <c r="F467" s="26">
        <f>IFERROR(IF(AND(ISERROR($E468),ISERROR(INDEX(RestempSAF!B$2:B$251,MATCH(RestempSA!$C467,RestempSAF!$A$2:$A$251,0)))),$E467,INDEX(RestempSAF!B$2:B$251,MATCH(RestempSA!$C467,RestempSAF!$A$2:$A$251,0))),NA())</f>
        <v>13519.9661229418</v>
      </c>
      <c r="G467" s="25">
        <f>IFERROR(IF(AND(ISERROR($E468),ISERROR(INDEX(RestempSAF!C$2:C$251,MATCH(RestempSA!$C467,RestempSAF!$A$2:$A$251,0)))),$E467,INDEX(RestempSAF!C$2:C$251,MATCH(RestempSA!$C467,RestempSAF!$A$2:$A$251,0))),NA())</f>
        <v>11524.3883890498</v>
      </c>
      <c r="H467" s="25">
        <f>IFERROR(IF(AND(ISERROR($E468),ISERROR(INDEX(RestempSAF!D$2:D$251,MATCH(RestempSA!$C467,RestempSAF!$A$2:$A$251,0)))),$E467,INDEX(RestempSAF!D$2:D$251,MATCH(RestempSA!$C467,RestempSAF!$A$2:$A$251,0))),NA())</f>
        <v>15515.5438568339</v>
      </c>
      <c r="I467" s="25">
        <f>IFERROR(IF(AND(ISERROR($E468),ISERROR(INDEX(RestempSAF!E$2:E$251,MATCH(RestempSA!$C467,RestempSAF!$A$2:$A$251,0)))),$E467,INDEX(RestempSAF!E$2:E$251,MATCH(RestempSA!$C467,RestempSAF!$A$2:$A$251,0))),NA())</f>
        <v>10467.993348739499</v>
      </c>
      <c r="J467" s="25">
        <f>IFERROR(IF(AND(ISERROR($E468),ISERROR(INDEX(RestempSAF!F$2:F$251,MATCH(RestempSA!$C467,RestempSAF!$A$2:$A$251,0)))),$E467,INDEX(RestempSAF!F$2:F$251,MATCH(RestempSA!$C467,RestempSAF!$A$2:$A$251,0))),NA())</f>
        <v>16571.938897144199</v>
      </c>
      <c r="K467" s="25">
        <f t="shared" si="69"/>
        <v>16043.741376989048</v>
      </c>
    </row>
    <row r="468" spans="1:11" x14ac:dyDescent="0.25">
      <c r="A468" s="23">
        <f t="shared" si="50"/>
        <v>11</v>
      </c>
      <c r="B468" s="23">
        <f t="shared" si="51"/>
        <v>2030</v>
      </c>
      <c r="C468" s="23">
        <v>467</v>
      </c>
      <c r="D468" s="24">
        <v>47788</v>
      </c>
      <c r="E468" s="25" t="e">
        <f>IF(ISBLANK(table!I468),NA(),table!I468)</f>
        <v>#N/A</v>
      </c>
      <c r="F468" s="26">
        <f>IFERROR(IF(AND(ISERROR($E469),ISERROR(INDEX(RestempSAF!B$2:B$251,MATCH(RestempSA!$C468,RestempSAF!$A$2:$A$251,0)))),$E468,INDEX(RestempSAF!B$2:B$251,MATCH(RestempSA!$C468,RestempSAF!$A$2:$A$251,0))),NA())</f>
        <v>13534.9373203985</v>
      </c>
      <c r="G468" s="25">
        <f>IFERROR(IF(AND(ISERROR($E469),ISERROR(INDEX(RestempSAF!C$2:C$251,MATCH(RestempSA!$C468,RestempSAF!$A$2:$A$251,0)))),$E468,INDEX(RestempSAF!C$2:C$251,MATCH(RestempSA!$C468,RestempSAF!$A$2:$A$251,0))),NA())</f>
        <v>11529.0602545941</v>
      </c>
      <c r="H468" s="25">
        <f>IFERROR(IF(AND(ISERROR($E469),ISERROR(INDEX(RestempSAF!D$2:D$251,MATCH(RestempSA!$C468,RestempSAF!$A$2:$A$251,0)))),$E468,INDEX(RestempSAF!D$2:D$251,MATCH(RestempSA!$C468,RestempSAF!$A$2:$A$251,0))),NA())</f>
        <v>15540.814386202799</v>
      </c>
      <c r="I468" s="25">
        <f>IFERROR(IF(AND(ISERROR($E469),ISERROR(INDEX(RestempSAF!E$2:E$251,MATCH(RestempSA!$C468,RestempSAF!$A$2:$A$251,0)))),$E468,INDEX(RestempSAF!E$2:E$251,MATCH(RestempSA!$C468,RestempSAF!$A$2:$A$251,0))),NA())</f>
        <v>10467.213077308301</v>
      </c>
      <c r="J468" s="25">
        <f>IFERROR(IF(AND(ISERROR($E469),ISERROR(INDEX(RestempSAF!F$2:F$251,MATCH(RestempSA!$C468,RestempSAF!$A$2:$A$251,0)))),$E468,INDEX(RestempSAF!F$2:F$251,MATCH(RestempSA!$C468,RestempSAF!$A$2:$A$251,0))),NA())</f>
        <v>16602.6615634886</v>
      </c>
      <c r="K468" s="25">
        <f t="shared" si="69"/>
        <v>16071.737974845699</v>
      </c>
    </row>
    <row r="469" spans="1:11" x14ac:dyDescent="0.25">
      <c r="A469" s="23">
        <f t="shared" si="50"/>
        <v>12</v>
      </c>
      <c r="B469" s="23">
        <f t="shared" si="51"/>
        <v>2030</v>
      </c>
      <c r="C469" s="23">
        <v>468</v>
      </c>
      <c r="D469" s="24">
        <v>47818</v>
      </c>
      <c r="E469" s="25" t="e">
        <f>IF(ISBLANK(table!I469),NA(),table!I469)</f>
        <v>#N/A</v>
      </c>
      <c r="F469" s="26">
        <f>IFERROR(IF(AND(ISERROR($E470),ISERROR(INDEX(RestempSAF!B$2:B$251,MATCH(RestempSA!$C469,RestempSAF!$A$2:$A$251,0)))),$E469,INDEX(RestempSAF!B$2:B$251,MATCH(RestempSA!$C469,RestempSAF!$A$2:$A$251,0))),NA())</f>
        <v>13549.908517855099</v>
      </c>
      <c r="G469" s="25">
        <f>IFERROR(IF(AND(ISERROR($E470),ISERROR(INDEX(RestempSAF!C$2:C$251,MATCH(RestempSA!$C469,RestempSAF!$A$2:$A$251,0)))),$E469,INDEX(RestempSAF!C$2:C$251,MATCH(RestempSA!$C469,RestempSAF!$A$2:$A$251,0))),NA())</f>
        <v>11533.784733402899</v>
      </c>
      <c r="H469" s="25">
        <f>IFERROR(IF(AND(ISERROR($E470),ISERROR(INDEX(RestempSAF!D$2:D$251,MATCH(RestempSA!$C469,RestempSAF!$A$2:$A$251,0)))),$E469,INDEX(RestempSAF!D$2:D$251,MATCH(RestempSA!$C469,RestempSAF!$A$2:$A$251,0))),NA())</f>
        <v>15566.0323023072</v>
      </c>
      <c r="I469" s="25">
        <f>IFERROR(IF(AND(ISERROR($E470),ISERROR(INDEX(RestempSAF!E$2:E$251,MATCH(RestempSA!$C469,RestempSAF!$A$2:$A$251,0)))),$E469,INDEX(RestempSAF!E$2:E$251,MATCH(RestempSA!$C469,RestempSAF!$A$2:$A$251,0))),NA())</f>
        <v>10466.513270921299</v>
      </c>
      <c r="J469" s="25">
        <f>IFERROR(IF(AND(ISERROR($E470),ISERROR(INDEX(RestempSAF!F$2:F$251,MATCH(RestempSA!$C469,RestempSAF!$A$2:$A$251,0)))),$E469,INDEX(RestempSAF!F$2:F$251,MATCH(RestempSA!$C469,RestempSAF!$A$2:$A$251,0))),NA())</f>
        <v>16633.3037647889</v>
      </c>
      <c r="K469" s="25">
        <f t="shared" si="69"/>
        <v>16099.668033548049</v>
      </c>
    </row>
    <row r="470" spans="1:11" x14ac:dyDescent="0.25">
      <c r="A470" s="23">
        <f t="shared" si="50"/>
        <v>1</v>
      </c>
      <c r="B470" s="23">
        <f t="shared" si="51"/>
        <v>2031</v>
      </c>
      <c r="C470" s="23">
        <v>469</v>
      </c>
      <c r="D470" s="24">
        <v>47849</v>
      </c>
      <c r="E470" s="25" t="e">
        <f>IF(ISBLANK(table!I470),NA(),table!I470)</f>
        <v>#N/A</v>
      </c>
      <c r="F470" s="26">
        <f>IFERROR(IF(AND(ISERROR($E471),ISERROR(INDEX(RestempSAF!B$2:B$251,MATCH(RestempSA!$C470,RestempSAF!$A$2:$A$251,0)))),$E470,INDEX(RestempSAF!B$2:B$251,MATCH(RestempSA!$C470,RestempSAF!$A$2:$A$251,0))),NA())</f>
        <v>13564.879715311699</v>
      </c>
      <c r="G470" s="25">
        <f>IFERROR(IF(AND(ISERROR($E471),ISERROR(INDEX(RestempSAF!C$2:C$251,MATCH(RestempSA!$C470,RestempSAF!$A$2:$A$251,0)))),$E470,INDEX(RestempSAF!C$2:C$251,MATCH(RestempSA!$C470,RestempSAF!$A$2:$A$251,0))),NA())</f>
        <v>11538.561027309301</v>
      </c>
      <c r="H470" s="25">
        <f>IFERROR(IF(AND(ISERROR($E471),ISERROR(INDEX(RestempSAF!D$2:D$251,MATCH(RestempSA!$C470,RestempSAF!$A$2:$A$251,0)))),$E470,INDEX(RestempSAF!D$2:D$251,MATCH(RestempSA!$C470,RestempSAF!$A$2:$A$251,0))),NA())</f>
        <v>15591.198403314</v>
      </c>
      <c r="I470" s="25">
        <f>IFERROR(IF(AND(ISERROR($E471),ISERROR(INDEX(RestempSAF!E$2:E$251,MATCH(RestempSA!$C470,RestempSAF!$A$2:$A$251,0)))),$E470,INDEX(RestempSAF!E$2:E$251,MATCH(RestempSA!$C470,RestempSAF!$A$2:$A$251,0))),NA())</f>
        <v>10465.892708887701</v>
      </c>
      <c r="J470" s="25">
        <f>IFERROR(IF(AND(ISERROR($E471),ISERROR(INDEX(RestempSAF!F$2:F$251,MATCH(RestempSA!$C470,RestempSAF!$A$2:$A$251,0)))),$E470,INDEX(RestempSAF!F$2:F$251,MATCH(RestempSA!$C470,RestempSAF!$A$2:$A$251,0))),NA())</f>
        <v>16663.8667217357</v>
      </c>
      <c r="K470" s="25">
        <f t="shared" ref="K470" si="70">AVERAGE(J470,J470)</f>
        <v>16663.8667217357</v>
      </c>
    </row>
    <row r="471" spans="1:11" x14ac:dyDescent="0.25">
      <c r="A471" s="23">
        <f t="shared" si="50"/>
        <v>2</v>
      </c>
      <c r="B471" s="23">
        <f t="shared" si="51"/>
        <v>2031</v>
      </c>
      <c r="C471" s="23">
        <v>470</v>
      </c>
      <c r="D471" s="24">
        <v>47880</v>
      </c>
      <c r="E471" s="25" t="e">
        <f>IF(ISBLANK(table!I471),NA(),table!I471)</f>
        <v>#N/A</v>
      </c>
      <c r="F471" s="26">
        <f>IFERROR(IF(AND(ISERROR($E472),ISERROR(INDEX(RestempSAF!B$2:B$251,MATCH(RestempSA!$C471,RestempSAF!$A$2:$A$251,0)))),$E471,INDEX(RestempSAF!B$2:B$251,MATCH(RestempSA!$C471,RestempSAF!$A$2:$A$251,0))),NA())</f>
        <v>13579.850912768299</v>
      </c>
      <c r="G471" s="25">
        <f>IFERROR(IF(AND(ISERROR($E472),ISERROR(INDEX(RestempSAF!C$2:C$251,MATCH(RestempSA!$C471,RestempSAF!$A$2:$A$251,0)))),$E471,INDEX(RestempSAF!C$2:C$251,MATCH(RestempSA!$C471,RestempSAF!$A$2:$A$251,0))),NA())</f>
        <v>11543.3883581257</v>
      </c>
      <c r="H471" s="25">
        <f>IFERROR(IF(AND(ISERROR($E472),ISERROR(INDEX(RestempSAF!D$2:D$251,MATCH(RestempSA!$C471,RestempSAF!$A$2:$A$251,0)))),$E471,INDEX(RestempSAF!D$2:D$251,MATCH(RestempSA!$C471,RestempSAF!$A$2:$A$251,0))),NA())</f>
        <v>15616.313467410901</v>
      </c>
      <c r="I471" s="25">
        <f>IFERROR(IF(AND(ISERROR($E472),ISERROR(INDEX(RestempSAF!E$2:E$251,MATCH(RestempSA!$C471,RestempSAF!$A$2:$A$251,0)))),$E471,INDEX(RestempSAF!E$2:E$251,MATCH(RestempSA!$C471,RestempSAF!$A$2:$A$251,0))),NA())</f>
        <v>10465.3502010722</v>
      </c>
      <c r="J471" s="25">
        <f>IFERROR(IF(AND(ISERROR($E472),ISERROR(INDEX(RestempSAF!F$2:F$251,MATCH(RestempSA!$C471,RestempSAF!$A$2:$A$251,0)))),$E471,INDEX(RestempSAF!F$2:F$251,MATCH(RestempSA!$C471,RestempSAF!$A$2:$A$251,0))),NA())</f>
        <v>16694.351624464402</v>
      </c>
      <c r="K471" s="25">
        <f t="shared" ref="K471:K474" si="71">AVERAGE(J471,H471)</f>
        <v>16155.33254593765</v>
      </c>
    </row>
    <row r="472" spans="1:11" x14ac:dyDescent="0.25">
      <c r="A472" s="23">
        <f t="shared" si="50"/>
        <v>3</v>
      </c>
      <c r="B472" s="23">
        <f t="shared" si="51"/>
        <v>2031</v>
      </c>
      <c r="C472" s="23">
        <v>471</v>
      </c>
      <c r="D472" s="24">
        <v>47908</v>
      </c>
      <c r="E472" s="25" t="e">
        <f>IF(ISBLANK(table!I472),NA(),table!I472)</f>
        <v>#N/A</v>
      </c>
      <c r="F472" s="26">
        <f>IFERROR(IF(AND(ISERROR($E473),ISERROR(INDEX(RestempSAF!B$2:B$251,MATCH(RestempSA!$C472,RestempSAF!$A$2:$A$251,0)))),$E472,INDEX(RestempSAF!B$2:B$251,MATCH(RestempSA!$C472,RestempSAF!$A$2:$A$251,0))),NA())</f>
        <v>13594.822110224901</v>
      </c>
      <c r="G472" s="25">
        <f>IFERROR(IF(AND(ISERROR($E473),ISERROR(INDEX(RestempSAF!C$2:C$251,MATCH(RestempSA!$C472,RestempSAF!$A$2:$A$251,0)))),$E472,INDEX(RestempSAF!C$2:C$251,MATCH(RestempSA!$C472,RestempSAF!$A$2:$A$251,0))),NA())</f>
        <v>11548.265966950201</v>
      </c>
      <c r="H472" s="25">
        <f>IFERROR(IF(AND(ISERROR($E473),ISERROR(INDEX(RestempSAF!D$2:D$251,MATCH(RestempSA!$C472,RestempSAF!$A$2:$A$251,0)))),$E472,INDEX(RestempSAF!D$2:D$251,MATCH(RestempSA!$C472,RestempSAF!$A$2:$A$251,0))),NA())</f>
        <v>15641.378253499601</v>
      </c>
      <c r="I472" s="25">
        <f>IFERROR(IF(AND(ISERROR($E473),ISERROR(INDEX(RestempSAF!E$2:E$251,MATCH(RestempSA!$C472,RestempSAF!$A$2:$A$251,0)))),$E472,INDEX(RestempSAF!E$2:E$251,MATCH(RestempSA!$C472,RestempSAF!$A$2:$A$251,0))),NA())</f>
        <v>10464.8845868347</v>
      </c>
      <c r="J472" s="25">
        <f>IFERROR(IF(AND(ISERROR($E473),ISERROR(INDEX(RestempSAF!F$2:F$251,MATCH(RestempSA!$C472,RestempSAF!$A$2:$A$251,0)))),$E472,INDEX(RestempSAF!F$2:F$251,MATCH(RestempSA!$C472,RestempSAF!$A$2:$A$251,0))),NA())</f>
        <v>16724.759633615198</v>
      </c>
      <c r="K472" s="25">
        <f t="shared" si="71"/>
        <v>16183.068943557399</v>
      </c>
    </row>
    <row r="473" spans="1:11" x14ac:dyDescent="0.25">
      <c r="A473" s="23">
        <f t="shared" si="50"/>
        <v>4</v>
      </c>
      <c r="B473" s="23">
        <f t="shared" si="51"/>
        <v>2031</v>
      </c>
      <c r="C473" s="23">
        <v>472</v>
      </c>
      <c r="D473" s="24">
        <v>47939</v>
      </c>
      <c r="E473" s="25" t="e">
        <f>IF(ISBLANK(table!I473),NA(),table!I473)</f>
        <v>#N/A</v>
      </c>
      <c r="F473" s="26">
        <f>IFERROR(IF(AND(ISERROR($E474),ISERROR(INDEX(RestempSAF!B$2:B$251,MATCH(RestempSA!$C473,RestempSAF!$A$2:$A$251,0)))),$E473,INDEX(RestempSAF!B$2:B$251,MATCH(RestempSA!$C473,RestempSAF!$A$2:$A$251,0))),NA())</f>
        <v>13609.793307681501</v>
      </c>
      <c r="G473" s="25">
        <f>IFERROR(IF(AND(ISERROR($E474),ISERROR(INDEX(RestempSAF!C$2:C$251,MATCH(RestempSA!$C473,RestempSAF!$A$2:$A$251,0)))),$E473,INDEX(RestempSAF!C$2:C$251,MATCH(RestempSA!$C473,RestempSAF!$A$2:$A$251,0))),NA())</f>
        <v>11553.1931135044</v>
      </c>
      <c r="H473" s="25">
        <f>IFERROR(IF(AND(ISERROR($E474),ISERROR(INDEX(RestempSAF!D$2:D$251,MATCH(RestempSA!$C473,RestempSAF!$A$2:$A$251,0)))),$E473,INDEX(RestempSAF!D$2:D$251,MATCH(RestempSA!$C473,RestempSAF!$A$2:$A$251,0))),NA())</f>
        <v>15666.3935018586</v>
      </c>
      <c r="I473" s="25">
        <f>IFERROR(IF(AND(ISERROR($E474),ISERROR(INDEX(RestempSAF!E$2:E$251,MATCH(RestempSA!$C473,RestempSAF!$A$2:$A$251,0)))),$E473,INDEX(RestempSAF!E$2:E$251,MATCH(RestempSA!$C473,RestempSAF!$A$2:$A$251,0))),NA())</f>
        <v>10464.4947340168</v>
      </c>
      <c r="J473" s="25">
        <f>IFERROR(IF(AND(ISERROR($E474),ISERROR(INDEX(RestempSAF!F$2:F$251,MATCH(RestempSA!$C473,RestempSAF!$A$2:$A$251,0)))),$E473,INDEX(RestempSAF!F$2:F$251,MATCH(RestempSA!$C473,RestempSAF!$A$2:$A$251,0))),NA())</f>
        <v>16755.091881346201</v>
      </c>
      <c r="K473" s="25">
        <f t="shared" si="71"/>
        <v>16210.742691602401</v>
      </c>
    </row>
    <row r="474" spans="1:11" x14ac:dyDescent="0.25">
      <c r="A474" s="23">
        <f t="shared" si="50"/>
        <v>5</v>
      </c>
      <c r="B474" s="23">
        <f t="shared" si="51"/>
        <v>2031</v>
      </c>
      <c r="C474" s="23">
        <v>473</v>
      </c>
      <c r="D474" s="24">
        <v>47969</v>
      </c>
      <c r="E474" s="25" t="e">
        <f>IF(ISBLANK(table!I474),NA(),table!I474)</f>
        <v>#N/A</v>
      </c>
      <c r="F474" s="26">
        <f>IFERROR(IF(AND(ISERROR($E475),ISERROR(INDEX(RestempSAF!B$2:B$251,MATCH(RestempSA!$C474,RestempSAF!$A$2:$A$251,0)))),$E474,INDEX(RestempSAF!B$2:B$251,MATCH(RestempSA!$C474,RestempSAF!$A$2:$A$251,0))),NA())</f>
        <v>13624.764505138201</v>
      </c>
      <c r="G474" s="25">
        <f>IFERROR(IF(AND(ISERROR($E475),ISERROR(INDEX(RestempSAF!C$2:C$251,MATCH(RestempSA!$C474,RestempSAF!$A$2:$A$251,0)))),$E474,INDEX(RestempSAF!C$2:C$251,MATCH(RestempSA!$C474,RestempSAF!$A$2:$A$251,0))),NA())</f>
        <v>11558.1690754995</v>
      </c>
      <c r="H474" s="25">
        <f>IFERROR(IF(AND(ISERROR($E475),ISERROR(INDEX(RestempSAF!D$2:D$251,MATCH(RestempSA!$C474,RestempSAF!$A$2:$A$251,0)))),$E474,INDEX(RestempSAF!D$2:D$251,MATCH(RestempSA!$C474,RestempSAF!$A$2:$A$251,0))),NA())</f>
        <v>15691.359934776799</v>
      </c>
      <c r="I474" s="25">
        <f>IFERROR(IF(AND(ISERROR($E475),ISERROR(INDEX(RestempSAF!E$2:E$251,MATCH(RestempSA!$C474,RestempSAF!$A$2:$A$251,0)))),$E474,INDEX(RestempSAF!E$2:E$251,MATCH(RestempSA!$C474,RestempSAF!$A$2:$A$251,0))),NA())</f>
        <v>10464.179537973399</v>
      </c>
      <c r="J474" s="25">
        <f>IFERROR(IF(AND(ISERROR($E475),ISERROR(INDEX(RestempSAF!F$2:F$251,MATCH(RestempSA!$C474,RestempSAF!$A$2:$A$251,0)))),$E474,INDEX(RestempSAF!F$2:F$251,MATCH(RestempSA!$C474,RestempSAF!$A$2:$A$251,0))),NA())</f>
        <v>16785.3494723029</v>
      </c>
      <c r="K474" s="25">
        <f t="shared" si="71"/>
        <v>16238.35470353985</v>
      </c>
    </row>
    <row r="475" spans="1:11" x14ac:dyDescent="0.25">
      <c r="A475" s="23">
        <f t="shared" si="50"/>
        <v>6</v>
      </c>
      <c r="B475" s="23">
        <f t="shared" si="51"/>
        <v>2031</v>
      </c>
      <c r="C475" s="23">
        <v>474</v>
      </c>
      <c r="D475" s="24">
        <v>48000</v>
      </c>
      <c r="E475" s="25" t="e">
        <f>IF(ISBLANK(table!I475),NA(),table!I475)</f>
        <v>#N/A</v>
      </c>
      <c r="F475" s="26">
        <f>IFERROR(IF(AND(ISERROR($E476),ISERROR(INDEX(RestempSAF!B$2:B$251,MATCH(RestempSA!$C475,RestempSAF!$A$2:$A$251,0)))),$E475,INDEX(RestempSAF!B$2:B$251,MATCH(RestempSA!$C475,RestempSAF!$A$2:$A$251,0))),NA())</f>
        <v>13639.7357025948</v>
      </c>
      <c r="G475" s="25">
        <f>IFERROR(IF(AND(ISERROR($E476),ISERROR(INDEX(RestempSAF!C$2:C$251,MATCH(RestempSA!$C475,RestempSAF!$A$2:$A$251,0)))),$E475,INDEX(RestempSAF!C$2:C$251,MATCH(RestempSA!$C475,RestempSAF!$A$2:$A$251,0))),NA())</f>
        <v>11563.193148030299</v>
      </c>
      <c r="H475" s="25">
        <f>IFERROR(IF(AND(ISERROR($E476),ISERROR(INDEX(RestempSAF!D$2:D$251,MATCH(RestempSA!$C475,RestempSAF!$A$2:$A$251,0)))),$E475,INDEX(RestempSAF!D$2:D$251,MATCH(RestempSA!$C475,RestempSAF!$A$2:$A$251,0))),NA())</f>
        <v>15716.2782571592</v>
      </c>
      <c r="I475" s="25">
        <f>IFERROR(IF(AND(ISERROR($E476),ISERROR(INDEX(RestempSAF!E$2:E$251,MATCH(RestempSA!$C475,RestempSAF!$A$2:$A$251,0)))),$E475,INDEX(RestempSAF!E$2:E$251,MATCH(RestempSA!$C475,RestempSAF!$A$2:$A$251,0))),NA())</f>
        <v>10463.937920644699</v>
      </c>
      <c r="J475" s="25">
        <f>IFERROR(IF(AND(ISERROR($E476),ISERROR(INDEX(RestempSAF!F$2:F$251,MATCH(RestempSA!$C475,RestempSAF!$A$2:$A$251,0)))),$E475,INDEX(RestempSAF!F$2:F$251,MATCH(RestempSA!$C475,RestempSAF!$A$2:$A$251,0))),NA())</f>
        <v>16815.533484544801</v>
      </c>
      <c r="K475" s="25">
        <f t="shared" ref="K475" si="72">AVERAGE(J475,J475)</f>
        <v>16815.533484544801</v>
      </c>
    </row>
    <row r="476" spans="1:11" x14ac:dyDescent="0.25">
      <c r="A476" s="23">
        <f t="shared" si="50"/>
        <v>7</v>
      </c>
      <c r="B476" s="23">
        <f t="shared" si="51"/>
        <v>2031</v>
      </c>
      <c r="C476" s="23">
        <v>475</v>
      </c>
      <c r="D476" s="24">
        <v>48030</v>
      </c>
      <c r="E476" s="25" t="e">
        <f>IF(ISBLANK(table!I476),NA(),table!I476)</f>
        <v>#N/A</v>
      </c>
      <c r="F476" s="26">
        <f>IFERROR(IF(AND(ISERROR($E477),ISERROR(INDEX(RestempSAF!B$2:B$251,MATCH(RestempSA!$C476,RestempSAF!$A$2:$A$251,0)))),$E476,INDEX(RestempSAF!B$2:B$251,MATCH(RestempSA!$C476,RestempSAF!$A$2:$A$251,0))),NA())</f>
        <v>13654.7069000514</v>
      </c>
      <c r="G476" s="25">
        <f>IFERROR(IF(AND(ISERROR($E477),ISERROR(INDEX(RestempSAF!C$2:C$251,MATCH(RestempSA!$C476,RestempSAF!$A$2:$A$251,0)))),$E476,INDEX(RestempSAF!C$2:C$251,MATCH(RestempSA!$C476,RestempSAF!$A$2:$A$251,0))),NA())</f>
        <v>11568.2646429949</v>
      </c>
      <c r="H476" s="25">
        <f>IFERROR(IF(AND(ISERROR($E477),ISERROR(INDEX(RestempSAF!D$2:D$251,MATCH(RestempSA!$C476,RestempSAF!$A$2:$A$251,0)))),$E476,INDEX(RestempSAF!D$2:D$251,MATCH(RestempSA!$C476,RestempSAF!$A$2:$A$251,0))),NA())</f>
        <v>15741.1491571079</v>
      </c>
      <c r="I476" s="25">
        <f>IFERROR(IF(AND(ISERROR($E477),ISERROR(INDEX(RestempSAF!E$2:E$251,MATCH(RestempSA!$C476,RestempSAF!$A$2:$A$251,0)))),$E476,INDEX(RestempSAF!E$2:E$251,MATCH(RestempSA!$C476,RestempSAF!$A$2:$A$251,0))),NA())</f>
        <v>10463.76882967</v>
      </c>
      <c r="J476" s="25">
        <f>IFERROR(IF(AND(ISERROR($E477),ISERROR(INDEX(RestempSAF!F$2:F$251,MATCH(RestempSA!$C476,RestempSAF!$A$2:$A$251,0)))),$E476,INDEX(RestempSAF!F$2:F$251,MATCH(RestempSA!$C476,RestempSAF!$A$2:$A$251,0))),NA())</f>
        <v>16845.644970432801</v>
      </c>
      <c r="K476" s="25">
        <f t="shared" ref="K476:K479" si="73">AVERAGE(J476,H476)</f>
        <v>16293.39706377035</v>
      </c>
    </row>
    <row r="477" spans="1:11" x14ac:dyDescent="0.25">
      <c r="A477" s="23">
        <f t="shared" si="50"/>
        <v>8</v>
      </c>
      <c r="B477" s="23">
        <f t="shared" si="51"/>
        <v>2031</v>
      </c>
      <c r="C477" s="23">
        <v>476</v>
      </c>
      <c r="D477" s="24">
        <v>48061</v>
      </c>
      <c r="E477" s="25" t="e">
        <f>IF(ISBLANK(table!I477),NA(),table!I477)</f>
        <v>#N/A</v>
      </c>
      <c r="F477" s="26">
        <f>IFERROR(IF(AND(ISERROR($E478),ISERROR(INDEX(RestempSAF!B$2:B$251,MATCH(RestempSA!$C477,RestempSAF!$A$2:$A$251,0)))),$E477,INDEX(RestempSAF!B$2:B$251,MATCH(RestempSA!$C477,RestempSAF!$A$2:$A$251,0))),NA())</f>
        <v>13669.678097508</v>
      </c>
      <c r="G477" s="25">
        <f>IFERROR(IF(AND(ISERROR($E478),ISERROR(INDEX(RestempSAF!C$2:C$251,MATCH(RestempSA!$C477,RestempSAF!$A$2:$A$251,0)))),$E477,INDEX(RestempSAF!C$2:C$251,MATCH(RestempSA!$C477,RestempSAF!$A$2:$A$251,0))),NA())</f>
        <v>11573.3828885394</v>
      </c>
      <c r="H477" s="25">
        <f>IFERROR(IF(AND(ISERROR($E478),ISERROR(INDEX(RestempSAF!D$2:D$251,MATCH(RestempSA!$C477,RestempSAF!$A$2:$A$251,0)))),$E477,INDEX(RestempSAF!D$2:D$251,MATCH(RestempSA!$C477,RestempSAF!$A$2:$A$251,0))),NA())</f>
        <v>15765.973306476601</v>
      </c>
      <c r="I477" s="25">
        <f>IFERROR(IF(AND(ISERROR($E478),ISERROR(INDEX(RestempSAF!E$2:E$251,MATCH(RestempSA!$C477,RestempSAF!$A$2:$A$251,0)))),$E477,INDEX(RestempSAF!E$2:E$251,MATCH(RestempSA!$C477,RestempSAF!$A$2:$A$251,0))),NA())</f>
        <v>10463.671237537101</v>
      </c>
      <c r="J477" s="25">
        <f>IFERROR(IF(AND(ISERROR($E478),ISERROR(INDEX(RestempSAF!F$2:F$251,MATCH(RestempSA!$C477,RestempSAF!$A$2:$A$251,0)))),$E477,INDEX(RestempSAF!F$2:F$251,MATCH(RestempSA!$C477,RestempSAF!$A$2:$A$251,0))),NA())</f>
        <v>16875.684957478901</v>
      </c>
      <c r="K477" s="25">
        <f t="shared" si="73"/>
        <v>16320.829131977751</v>
      </c>
    </row>
    <row r="478" spans="1:11" x14ac:dyDescent="0.25">
      <c r="A478" s="23">
        <f t="shared" si="50"/>
        <v>9</v>
      </c>
      <c r="B478" s="23">
        <f t="shared" si="51"/>
        <v>2031</v>
      </c>
      <c r="C478" s="23">
        <v>477</v>
      </c>
      <c r="D478" s="24">
        <v>48092</v>
      </c>
      <c r="E478" s="25" t="e">
        <f>IF(ISBLANK(table!I478),NA(),table!I478)</f>
        <v>#N/A</v>
      </c>
      <c r="F478" s="26">
        <f>IFERROR(IF(AND(ISERROR($E479),ISERROR(INDEX(RestempSAF!B$2:B$251,MATCH(RestempSA!$C478,RestempSAF!$A$2:$A$251,0)))),$E478,INDEX(RestempSAF!B$2:B$251,MATCH(RestempSA!$C478,RestempSAF!$A$2:$A$251,0))),NA())</f>
        <v>13684.6492949646</v>
      </c>
      <c r="G478" s="25">
        <f>IFERROR(IF(AND(ISERROR($E479),ISERROR(INDEX(RestempSAF!C$2:C$251,MATCH(RestempSA!$C478,RestempSAF!$A$2:$A$251,0)))),$E478,INDEX(RestempSAF!C$2:C$251,MATCH(RestempSA!$C478,RestempSAF!$A$2:$A$251,0))),NA())</f>
        <v>11578.5472285256</v>
      </c>
      <c r="H478" s="25">
        <f>IFERROR(IF(AND(ISERROR($E479),ISERROR(INDEX(RestempSAF!D$2:D$251,MATCH(RestempSA!$C478,RestempSAF!$A$2:$A$251,0)))),$E478,INDEX(RestempSAF!D$2:D$251,MATCH(RestempSA!$C478,RestempSAF!$A$2:$A$251,0))),NA())</f>
        <v>15790.7513614037</v>
      </c>
      <c r="I478" s="25">
        <f>IFERROR(IF(AND(ISERROR($E479),ISERROR(INDEX(RestempSAF!E$2:E$251,MATCH(RestempSA!$C478,RestempSAF!$A$2:$A$251,0)))),$E478,INDEX(RestempSAF!E$2:E$251,MATCH(RestempSA!$C478,RestempSAF!$A$2:$A$251,0))),NA())</f>
        <v>10463.6441407696</v>
      </c>
      <c r="J478" s="25">
        <f>IFERROR(IF(AND(ISERROR($E479),ISERROR(INDEX(RestempSAF!F$2:F$251,MATCH(RestempSA!$C478,RestempSAF!$A$2:$A$251,0)))),$E478,INDEX(RestempSAF!F$2:F$251,MATCH(RestempSA!$C478,RestempSAF!$A$2:$A$251,0))),NA())</f>
        <v>16905.654449159701</v>
      </c>
      <c r="K478" s="25">
        <f t="shared" si="73"/>
        <v>16348.202905281702</v>
      </c>
    </row>
    <row r="479" spans="1:11" x14ac:dyDescent="0.25">
      <c r="A479" s="23">
        <f t="shared" si="50"/>
        <v>10</v>
      </c>
      <c r="B479" s="23">
        <f t="shared" si="51"/>
        <v>2031</v>
      </c>
      <c r="C479" s="23">
        <v>478</v>
      </c>
      <c r="D479" s="24">
        <v>48122</v>
      </c>
      <c r="E479" s="25" t="e">
        <f>IF(ISBLANK(table!I479),NA(),table!I479)</f>
        <v>#N/A</v>
      </c>
      <c r="F479" s="26">
        <f>IFERROR(IF(AND(ISERROR($E480),ISERROR(INDEX(RestempSAF!B$2:B$251,MATCH(RestempSA!$C479,RestempSAF!$A$2:$A$251,0)))),$E479,INDEX(RestempSAF!B$2:B$251,MATCH(RestempSA!$C479,RestempSAF!$A$2:$A$251,0))),NA())</f>
        <v>13699.6204924212</v>
      </c>
      <c r="G479" s="25">
        <f>IFERROR(IF(AND(ISERROR($E480),ISERROR(INDEX(RestempSAF!C$2:C$251,MATCH(RestempSA!$C479,RestempSAF!$A$2:$A$251,0)))),$E479,INDEX(RestempSAF!C$2:C$251,MATCH(RestempSA!$C479,RestempSAF!$A$2:$A$251,0))),NA())</f>
        <v>11583.7570220213</v>
      </c>
      <c r="H479" s="25">
        <f>IFERROR(IF(AND(ISERROR($E480),ISERROR(INDEX(RestempSAF!D$2:D$251,MATCH(RestempSA!$C479,RestempSAF!$A$2:$A$251,0)))),$E479,INDEX(RestempSAF!D$2:D$251,MATCH(RestempSA!$C479,RestempSAF!$A$2:$A$251,0))),NA())</f>
        <v>15815.483962821099</v>
      </c>
      <c r="I479" s="25">
        <f>IFERROR(IF(AND(ISERROR($E480),ISERROR(INDEX(RestempSAF!E$2:E$251,MATCH(RestempSA!$C479,RestempSAF!$A$2:$A$251,0)))),$E479,INDEX(RestempSAF!E$2:E$251,MATCH(RestempSA!$C479,RestempSAF!$A$2:$A$251,0))),NA())</f>
        <v>10463.686559145999</v>
      </c>
      <c r="J479" s="25">
        <f>IFERROR(IF(AND(ISERROR($E480),ISERROR(INDEX(RestempSAF!F$2:F$251,MATCH(RestempSA!$C479,RestempSAF!$A$2:$A$251,0)))),$E479,INDEX(RestempSAF!F$2:F$251,MATCH(RestempSA!$C479,RestempSAF!$A$2:$A$251,0))),NA())</f>
        <v>16935.554425696399</v>
      </c>
      <c r="K479" s="25">
        <f t="shared" si="73"/>
        <v>16375.519194258748</v>
      </c>
    </row>
    <row r="480" spans="1:11" x14ac:dyDescent="0.25">
      <c r="A480" s="23">
        <f t="shared" si="50"/>
        <v>11</v>
      </c>
      <c r="B480" s="23">
        <f t="shared" si="51"/>
        <v>2031</v>
      </c>
      <c r="C480" s="23">
        <v>479</v>
      </c>
      <c r="D480" s="24">
        <v>48153</v>
      </c>
      <c r="E480" s="25" t="e">
        <f>IF(ISBLANK(table!I480),NA(),table!I480)</f>
        <v>#N/A</v>
      </c>
      <c r="F480" s="26">
        <f>IFERROR(IF(AND(ISERROR($E481),ISERROR(INDEX(RestempSAF!B$2:B$251,MATCH(RestempSA!$C480,RestempSAF!$A$2:$A$251,0)))),$E480,INDEX(RestempSAF!B$2:B$251,MATCH(RestempSA!$C480,RestempSAF!$A$2:$A$251,0))),NA())</f>
        <v>13714.5916898778</v>
      </c>
      <c r="G480" s="25">
        <f>IFERROR(IF(AND(ISERROR($E481),ISERROR(INDEX(RestempSAF!C$2:C$251,MATCH(RestempSA!$C480,RestempSAF!$A$2:$A$251,0)))),$E480,INDEX(RestempSAF!C$2:C$251,MATCH(RestempSA!$C480,RestempSAF!$A$2:$A$251,0))),NA())</f>
        <v>11589.0116428115</v>
      </c>
      <c r="H480" s="25">
        <f>IFERROR(IF(AND(ISERROR($E481),ISERROR(INDEX(RestempSAF!D$2:D$251,MATCH(RestempSA!$C480,RestempSAF!$A$2:$A$251,0)))),$E480,INDEX(RestempSAF!D$2:D$251,MATCH(RestempSA!$C480,RestempSAF!$A$2:$A$251,0))),NA())</f>
        <v>15840.171736944199</v>
      </c>
      <c r="I480" s="25">
        <f>IFERROR(IF(AND(ISERROR($E481),ISERROR(INDEX(RestempSAF!E$2:E$251,MATCH(RestempSA!$C480,RestempSAF!$A$2:$A$251,0)))),$E480,INDEX(RestempSAF!E$2:E$251,MATCH(RestempSA!$C480,RestempSAF!$A$2:$A$251,0))),NA())</f>
        <v>10463.797534953101</v>
      </c>
      <c r="J480" s="25">
        <f>IFERROR(IF(AND(ISERROR($E481),ISERROR(INDEX(RestempSAF!F$2:F$251,MATCH(RestempSA!$C480,RestempSAF!$A$2:$A$251,0)))),$E480,INDEX(RestempSAF!F$2:F$251,MATCH(RestempSA!$C480,RestempSAF!$A$2:$A$251,0))),NA())</f>
        <v>16965.3858448026</v>
      </c>
      <c r="K480" s="25">
        <f t="shared" ref="K480" si="74">AVERAGE(J480,J480)</f>
        <v>16965.3858448026</v>
      </c>
    </row>
    <row r="481" spans="1:11" x14ac:dyDescent="0.25">
      <c r="A481" s="23">
        <f t="shared" si="50"/>
        <v>12</v>
      </c>
      <c r="B481" s="23">
        <f t="shared" si="51"/>
        <v>2031</v>
      </c>
      <c r="C481" s="23">
        <v>480</v>
      </c>
      <c r="D481" s="24">
        <v>48183</v>
      </c>
      <c r="E481" s="25" t="e">
        <f>IF(ISBLANK(table!I481),NA(),table!I481)</f>
        <v>#N/A</v>
      </c>
      <c r="F481" s="26">
        <f>IFERROR(IF(AND(ISERROR($E482),ISERROR(INDEX(RestempSAF!B$2:B$251,MATCH(RestempSA!$C481,RestempSAF!$A$2:$A$251,0)))),$E481,INDEX(RestempSAF!B$2:B$251,MATCH(RestempSA!$C481,RestempSAF!$A$2:$A$251,0))),NA())</f>
        <v>13729.562887334499</v>
      </c>
      <c r="G481" s="25">
        <f>IFERROR(IF(AND(ISERROR($E482),ISERROR(INDEX(RestempSAF!C$2:C$251,MATCH(RestempSA!$C481,RestempSAF!$A$2:$A$251,0)))),$E481,INDEX(RestempSAF!C$2:C$251,MATCH(RestempSA!$C481,RestempSAF!$A$2:$A$251,0))),NA())</f>
        <v>11594.310478929199</v>
      </c>
      <c r="H481" s="25">
        <f>IFERROR(IF(AND(ISERROR($E482),ISERROR(INDEX(RestempSAF!D$2:D$251,MATCH(RestempSA!$C481,RestempSAF!$A$2:$A$251,0)))),$E481,INDEX(RestempSAF!D$2:D$251,MATCH(RestempSA!$C481,RestempSAF!$A$2:$A$251,0))),NA())</f>
        <v>15864.8152957397</v>
      </c>
      <c r="I481" s="25">
        <f>IFERROR(IF(AND(ISERROR($E482),ISERROR(INDEX(RestempSAF!E$2:E$251,MATCH(RestempSA!$C481,RestempSAF!$A$2:$A$251,0)))),$E481,INDEX(RestempSAF!E$2:E$251,MATCH(RestempSA!$C481,RestempSAF!$A$2:$A$251,0))),NA())</f>
        <v>10463.976132268301</v>
      </c>
      <c r="J481" s="25">
        <f>IFERROR(IF(AND(ISERROR($E482),ISERROR(INDEX(RestempSAF!F$2:F$251,MATCH(RestempSA!$C481,RestempSAF!$A$2:$A$251,0)))),$E481,INDEX(RestempSAF!F$2:F$251,MATCH(RestempSA!$C481,RestempSAF!$A$2:$A$251,0))),NA())</f>
        <v>16995.1496424006</v>
      </c>
      <c r="K481" s="25">
        <f t="shared" ref="K481:K484" si="75">AVERAGE(J481,H481)</f>
        <v>16429.98246907015</v>
      </c>
    </row>
    <row r="482" spans="1:11" x14ac:dyDescent="0.25">
      <c r="A482" s="23">
        <f t="shared" si="50"/>
        <v>1</v>
      </c>
      <c r="B482" s="23">
        <f t="shared" si="51"/>
        <v>2032</v>
      </c>
      <c r="C482" s="23">
        <v>481</v>
      </c>
      <c r="D482" s="24">
        <v>48214</v>
      </c>
      <c r="E482" s="25" t="e">
        <f>IF(ISBLANK(table!I482),NA(),table!I482)</f>
        <v>#N/A</v>
      </c>
      <c r="F482" s="26">
        <f>IFERROR(IF(AND(ISERROR($E483),ISERROR(INDEX(RestempSAF!B$2:B$251,MATCH(RestempSA!$C482,RestempSAF!$A$2:$A$251,0)))),$E482,INDEX(RestempSAF!B$2:B$251,MATCH(RestempSA!$C482,RestempSAF!$A$2:$A$251,0))),NA())</f>
        <v>13744.534084791099</v>
      </c>
      <c r="G482" s="25">
        <f>IFERROR(IF(AND(ISERROR($E483),ISERROR(INDEX(RestempSAF!C$2:C$251,MATCH(RestempSA!$C482,RestempSAF!$A$2:$A$251,0)))),$E482,INDEX(RestempSAF!C$2:C$251,MATCH(RestempSA!$C482,RestempSAF!$A$2:$A$251,0))),NA())</f>
        <v>11599.6529322061</v>
      </c>
      <c r="H482" s="25">
        <f>IFERROR(IF(AND(ISERROR($E483),ISERROR(INDEX(RestempSAF!D$2:D$251,MATCH(RestempSA!$C482,RestempSAF!$A$2:$A$251,0)))),$E482,INDEX(RestempSAF!D$2:D$251,MATCH(RestempSA!$C482,RestempSAF!$A$2:$A$251,0))),NA())</f>
        <v>15889.415237376101</v>
      </c>
      <c r="I482" s="25">
        <f>IFERROR(IF(AND(ISERROR($E483),ISERROR(INDEX(RestempSAF!E$2:E$251,MATCH(RestempSA!$C482,RestempSAF!$A$2:$A$251,0)))),$E482,INDEX(RestempSAF!E$2:E$251,MATCH(RestempSA!$C482,RestempSAF!$A$2:$A$251,0))),NA())</f>
        <v>10464.221436272001</v>
      </c>
      <c r="J482" s="25">
        <f>IFERROR(IF(AND(ISERROR($E483),ISERROR(INDEX(RestempSAF!F$2:F$251,MATCH(RestempSA!$C482,RestempSAF!$A$2:$A$251,0)))),$E482,INDEX(RestempSAF!F$2:F$251,MATCH(RestempSA!$C482,RestempSAF!$A$2:$A$251,0))),NA())</f>
        <v>17024.846733310202</v>
      </c>
      <c r="K482" s="25">
        <f t="shared" si="75"/>
        <v>16457.130985343152</v>
      </c>
    </row>
    <row r="483" spans="1:11" x14ac:dyDescent="0.25">
      <c r="A483" s="23">
        <f t="shared" si="50"/>
        <v>2</v>
      </c>
      <c r="B483" s="23">
        <f t="shared" si="51"/>
        <v>2032</v>
      </c>
      <c r="C483" s="23">
        <v>482</v>
      </c>
      <c r="D483" s="24">
        <v>48245</v>
      </c>
      <c r="E483" s="25" t="e">
        <f>IF(ISBLANK(table!I483),NA(),table!I483)</f>
        <v>#N/A</v>
      </c>
      <c r="F483" s="26">
        <f>IFERROR(IF(AND(ISERROR($E484),ISERROR(INDEX(RestempSAF!B$2:B$251,MATCH(RestempSA!$C483,RestempSAF!$A$2:$A$251,0)))),$E483,INDEX(RestempSAF!B$2:B$251,MATCH(RestempSA!$C483,RestempSAF!$A$2:$A$251,0))),NA())</f>
        <v>13759.505282247699</v>
      </c>
      <c r="G483" s="25">
        <f>IFERROR(IF(AND(ISERROR($E484),ISERROR(INDEX(RestempSAF!C$2:C$251,MATCH(RestempSA!$C483,RestempSAF!$A$2:$A$251,0)))),$E483,INDEX(RestempSAF!C$2:C$251,MATCH(RestempSA!$C483,RestempSAF!$A$2:$A$251,0))),NA())</f>
        <v>11605.0384178406</v>
      </c>
      <c r="H483" s="25">
        <f>IFERROR(IF(AND(ISERROR($E484),ISERROR(INDEX(RestempSAF!D$2:D$251,MATCH(RestempSA!$C483,RestempSAF!$A$2:$A$251,0)))),$E483,INDEX(RestempSAF!D$2:D$251,MATCH(RestempSA!$C483,RestempSAF!$A$2:$A$251,0))),NA())</f>
        <v>15913.9721466548</v>
      </c>
      <c r="I483" s="25">
        <f>IFERROR(IF(AND(ISERROR($E484),ISERROR(INDEX(RestempSAF!E$2:E$251,MATCH(RestempSA!$C483,RestempSAF!$A$2:$A$251,0)))),$E483,INDEX(RestempSAF!E$2:E$251,MATCH(RestempSA!$C483,RestempSAF!$A$2:$A$251,0))),NA())</f>
        <v>10464.5325525874</v>
      </c>
      <c r="J483" s="25">
        <f>IFERROR(IF(AND(ISERROR($E484),ISERROR(INDEX(RestempSAF!F$2:F$251,MATCH(RestempSA!$C483,RestempSAF!$A$2:$A$251,0)))),$E483,INDEX(RestempSAF!F$2:F$251,MATCH(RestempSA!$C483,RestempSAF!$A$2:$A$251,0))),NA())</f>
        <v>17054.478011907999</v>
      </c>
      <c r="K483" s="25">
        <f t="shared" si="75"/>
        <v>16484.225079281401</v>
      </c>
    </row>
    <row r="484" spans="1:11" x14ac:dyDescent="0.25">
      <c r="A484" s="23">
        <f t="shared" si="50"/>
        <v>3</v>
      </c>
      <c r="B484" s="23">
        <f t="shared" si="51"/>
        <v>2032</v>
      </c>
      <c r="C484" s="23">
        <v>483</v>
      </c>
      <c r="D484" s="24">
        <v>48274</v>
      </c>
      <c r="E484" s="25" t="e">
        <f>IF(ISBLANK(table!I484),NA(),table!I484)</f>
        <v>#N/A</v>
      </c>
      <c r="F484" s="26">
        <f>IFERROR(IF(AND(ISERROR($E485),ISERROR(INDEX(RestempSAF!B$2:B$251,MATCH(RestempSA!$C484,RestempSAF!$A$2:$A$251,0)))),$E484,INDEX(RestempSAF!B$2:B$251,MATCH(RestempSA!$C484,RestempSAF!$A$2:$A$251,0))),NA())</f>
        <v>13774.476479704301</v>
      </c>
      <c r="G484" s="25">
        <f>IFERROR(IF(AND(ISERROR($E485),ISERROR(INDEX(RestempSAF!C$2:C$251,MATCH(RestempSA!$C484,RestempSAF!$A$2:$A$251,0)))),$E484,INDEX(RestempSAF!C$2:C$251,MATCH(RestempSA!$C484,RestempSAF!$A$2:$A$251,0))),NA())</f>
        <v>11610.4663639835</v>
      </c>
      <c r="H484" s="25">
        <f>IFERROR(IF(AND(ISERROR($E485),ISERROR(INDEX(RestempSAF!D$2:D$251,MATCH(RestempSA!$C484,RestempSAF!$A$2:$A$251,0)))),$E484,INDEX(RestempSAF!D$2:D$251,MATCH(RestempSA!$C484,RestempSAF!$A$2:$A$251,0))),NA())</f>
        <v>15938.4865954252</v>
      </c>
      <c r="I484" s="25">
        <f>IFERROR(IF(AND(ISERROR($E485),ISERROR(INDEX(RestempSAF!E$2:E$251,MATCH(RestempSA!$C484,RestempSAF!$A$2:$A$251,0)))),$E484,INDEX(RestempSAF!E$2:E$251,MATCH(RestempSA!$C484,RestempSAF!$A$2:$A$251,0))),NA())</f>
        <v>10464.908606646601</v>
      </c>
      <c r="J484" s="25">
        <f>IFERROR(IF(AND(ISERROR($E485),ISERROR(INDEX(RestempSAF!F$2:F$251,MATCH(RestempSA!$C484,RestempSAF!$A$2:$A$251,0)))),$E484,INDEX(RestempSAF!F$2:F$251,MATCH(RestempSA!$C484,RestempSAF!$A$2:$A$251,0))),NA())</f>
        <v>17084.044352762001</v>
      </c>
      <c r="K484" s="25">
        <f t="shared" si="75"/>
        <v>16511.265474093601</v>
      </c>
    </row>
    <row r="485" spans="1:11" x14ac:dyDescent="0.25">
      <c r="A485" s="23">
        <f t="shared" si="50"/>
        <v>4</v>
      </c>
      <c r="B485" s="23">
        <f t="shared" si="51"/>
        <v>2032</v>
      </c>
      <c r="C485" s="23">
        <v>484</v>
      </c>
      <c r="D485" s="24">
        <v>48305</v>
      </c>
      <c r="E485" s="25" t="e">
        <f>IF(ISBLANK(table!I485),NA(),table!I485)</f>
        <v>#N/A</v>
      </c>
      <c r="F485" s="26">
        <f>IFERROR(IF(AND(ISERROR($E486),ISERROR(INDEX(RestempSAF!B$2:B$251,MATCH(RestempSA!$C485,RestempSAF!$A$2:$A$251,0)))),$E485,INDEX(RestempSAF!B$2:B$251,MATCH(RestempSA!$C485,RestempSAF!$A$2:$A$251,0))),NA())</f>
        <v>13789.447677160901</v>
      </c>
      <c r="G485" s="25">
        <f>IFERROR(IF(AND(ISERROR($E486),ISERROR(INDEX(RestempSAF!C$2:C$251,MATCH(RestempSA!$C485,RestempSAF!$A$2:$A$251,0)))),$E485,INDEX(RestempSAF!C$2:C$251,MATCH(RestempSA!$C485,RestempSAF!$A$2:$A$251,0))),NA())</f>
        <v>11615.9362113398</v>
      </c>
      <c r="H485" s="25">
        <f>IFERROR(IF(AND(ISERROR($E486),ISERROR(INDEX(RestempSAF!D$2:D$251,MATCH(RestempSA!$C485,RestempSAF!$A$2:$A$251,0)))),$E485,INDEX(RestempSAF!D$2:D$251,MATCH(RestempSA!$C485,RestempSAF!$A$2:$A$251,0))),NA())</f>
        <v>15962.959142982099</v>
      </c>
      <c r="I485" s="25">
        <f>IFERROR(IF(AND(ISERROR($E486),ISERROR(INDEX(RestempSAF!E$2:E$251,MATCH(RestempSA!$C485,RestempSAF!$A$2:$A$251,0)))),$E485,INDEX(RestempSAF!E$2:E$251,MATCH(RestempSA!$C485,RestempSAF!$A$2:$A$251,0))),NA())</f>
        <v>10465.3487430817</v>
      </c>
      <c r="J485" s="25">
        <f>IFERROR(IF(AND(ISERROR($E486),ISERROR(INDEX(RestempSAF!F$2:F$251,MATCH(RestempSA!$C485,RestempSAF!$A$2:$A$251,0)))),$E485,INDEX(RestempSAF!F$2:F$251,MATCH(RestempSA!$C485,RestempSAF!$A$2:$A$251,0))),NA())</f>
        <v>17113.546611240101</v>
      </c>
      <c r="K485" s="25">
        <f t="shared" ref="K485" si="76">AVERAGE(J485,J485)</f>
        <v>17113.546611240101</v>
      </c>
    </row>
    <row r="486" spans="1:11" x14ac:dyDescent="0.25">
      <c r="A486" s="23">
        <f t="shared" si="50"/>
        <v>5</v>
      </c>
      <c r="B486" s="23">
        <f t="shared" si="51"/>
        <v>2032</v>
      </c>
      <c r="C486" s="23">
        <v>485</v>
      </c>
      <c r="D486" s="24">
        <v>48335</v>
      </c>
      <c r="E486" s="25" t="e">
        <f>IF(ISBLANK(table!I486),NA(),table!I486)</f>
        <v>#N/A</v>
      </c>
      <c r="F486" s="26">
        <f>IFERROR(IF(AND(ISERROR($E487),ISERROR(INDEX(RestempSAF!B$2:B$251,MATCH(RestempSA!$C486,RestempSAF!$A$2:$A$251,0)))),$E486,INDEX(RestempSAF!B$2:B$251,MATCH(RestempSA!$C486,RestempSAF!$A$2:$A$251,0))),NA())</f>
        <v>13804.4188746175</v>
      </c>
      <c r="G486" s="25">
        <f>IFERROR(IF(AND(ISERROR($E487),ISERROR(INDEX(RestempSAF!C$2:C$251,MATCH(RestempSA!$C486,RestempSAF!$A$2:$A$251,0)))),$E486,INDEX(RestempSAF!C$2:C$251,MATCH(RestempSA!$C486,RestempSAF!$A$2:$A$251,0))),NA())</f>
        <v>11621.447412786199</v>
      </c>
      <c r="H486" s="25">
        <f>IFERROR(IF(AND(ISERROR($E487),ISERROR(INDEX(RestempSAF!D$2:D$251,MATCH(RestempSA!$C486,RestempSAF!$A$2:$A$251,0)))),$E486,INDEX(RestempSAF!D$2:D$251,MATCH(RestempSA!$C486,RestempSAF!$A$2:$A$251,0))),NA())</f>
        <v>15987.3903364489</v>
      </c>
      <c r="I486" s="25">
        <f>IFERROR(IF(AND(ISERROR($E487),ISERROR(INDEX(RestempSAF!E$2:E$251,MATCH(RestempSA!$C486,RestempSAF!$A$2:$A$251,0)))),$E486,INDEX(RestempSAF!E$2:E$251,MATCH(RestempSA!$C486,RestempSAF!$A$2:$A$251,0))),NA())</f>
        <v>10465.85212514</v>
      </c>
      <c r="J486" s="25">
        <f>IFERROR(IF(AND(ISERROR($E487),ISERROR(INDEX(RestempSAF!F$2:F$251,MATCH(RestempSA!$C486,RestempSAF!$A$2:$A$251,0)))),$E486,INDEX(RestempSAF!F$2:F$251,MATCH(RestempSA!$C486,RestempSAF!$A$2:$A$251,0))),NA())</f>
        <v>17142.985624095101</v>
      </c>
      <c r="K486" s="25">
        <f t="shared" ref="K486:K489" si="77">AVERAGE(J486,H486)</f>
        <v>16565.187980272</v>
      </c>
    </row>
    <row r="487" spans="1:11" x14ac:dyDescent="0.25">
      <c r="A487" s="23">
        <f t="shared" si="50"/>
        <v>6</v>
      </c>
      <c r="B487" s="23">
        <f t="shared" si="51"/>
        <v>2032</v>
      </c>
      <c r="C487" s="23">
        <v>486</v>
      </c>
      <c r="D487" s="24">
        <v>48366</v>
      </c>
      <c r="E487" s="25" t="e">
        <f>IF(ISBLANK(table!I487),NA(),table!I487)</f>
        <v>#N/A</v>
      </c>
      <c r="F487" s="26">
        <f>IFERROR(IF(AND(ISERROR($E488),ISERROR(INDEX(RestempSAF!B$2:B$251,MATCH(RestempSA!$C487,RestempSAF!$A$2:$A$251,0)))),$E487,INDEX(RestempSAF!B$2:B$251,MATCH(RestempSA!$C487,RestempSAF!$A$2:$A$251,0))),NA())</f>
        <v>13819.3900720742</v>
      </c>
      <c r="G487" s="25">
        <f>IFERROR(IF(AND(ISERROR($E488),ISERROR(INDEX(RestempSAF!C$2:C$251,MATCH(RestempSA!$C487,RestempSAF!$A$2:$A$251,0)))),$E487,INDEX(RestempSAF!C$2:C$251,MATCH(RestempSA!$C487,RestempSAF!$A$2:$A$251,0))),NA())</f>
        <v>11626.999433003701</v>
      </c>
      <c r="H487" s="25">
        <f>IFERROR(IF(AND(ISERROR($E488),ISERROR(INDEX(RestempSAF!D$2:D$251,MATCH(RestempSA!$C487,RestempSAF!$A$2:$A$251,0)))),$E487,INDEX(RestempSAF!D$2:D$251,MATCH(RestempSA!$C487,RestempSAF!$A$2:$A$251,0))),NA())</f>
        <v>16011.7807111447</v>
      </c>
      <c r="I487" s="25">
        <f>IFERROR(IF(AND(ISERROR($E488),ISERROR(INDEX(RestempSAF!E$2:E$251,MATCH(RestempSA!$C487,RestempSAF!$A$2:$A$251,0)))),$E487,INDEX(RestempSAF!E$2:E$251,MATCH(RestempSA!$C487,RestempSAF!$A$2:$A$251,0))),NA())</f>
        <v>10466.4179341213</v>
      </c>
      <c r="J487" s="25">
        <f>IFERROR(IF(AND(ISERROR($E488),ISERROR(INDEX(RestempSAF!F$2:F$251,MATCH(RestempSA!$C487,RestempSAF!$A$2:$A$251,0)))),$E487,INDEX(RestempSAF!F$2:F$251,MATCH(RestempSA!$C487,RestempSAF!$A$2:$A$251,0))),NA())</f>
        <v>17172.362210027</v>
      </c>
      <c r="K487" s="25">
        <f t="shared" si="77"/>
        <v>16592.071460585852</v>
      </c>
    </row>
    <row r="488" spans="1:11" x14ac:dyDescent="0.25">
      <c r="A488" s="23">
        <f t="shared" si="50"/>
        <v>7</v>
      </c>
      <c r="B488" s="23">
        <f t="shared" si="51"/>
        <v>2032</v>
      </c>
      <c r="C488" s="23">
        <v>487</v>
      </c>
      <c r="D488" s="24">
        <v>48396</v>
      </c>
      <c r="E488" s="25" t="e">
        <f>IF(ISBLANK(table!I488),NA(),table!I488)</f>
        <v>#N/A</v>
      </c>
      <c r="F488" s="26">
        <f>IFERROR(IF(AND(ISERROR($E489),ISERROR(INDEX(RestempSAF!B$2:B$251,MATCH(RestempSA!$C488,RestempSAF!$A$2:$A$251,0)))),$E488,INDEX(RestempSAF!B$2:B$251,MATCH(RestempSA!$C488,RestempSAF!$A$2:$A$251,0))),NA())</f>
        <v>13834.3612695308</v>
      </c>
      <c r="G488" s="25">
        <f>IFERROR(IF(AND(ISERROR($E489),ISERROR(INDEX(RestempSAF!C$2:C$251,MATCH(RestempSA!$C488,RestempSAF!$A$2:$A$251,0)))),$E488,INDEX(RestempSAF!C$2:C$251,MATCH(RestempSA!$C488,RestempSAF!$A$2:$A$251,0))),NA())</f>
        <v>11632.591748123599</v>
      </c>
      <c r="H488" s="25">
        <f>IFERROR(IF(AND(ISERROR($E489),ISERROR(INDEX(RestempSAF!D$2:D$251,MATCH(RestempSA!$C488,RestempSAF!$A$2:$A$251,0)))),$E488,INDEX(RestempSAF!D$2:D$251,MATCH(RestempSA!$C488,RestempSAF!$A$2:$A$251,0))),NA())</f>
        <v>16036.130790937999</v>
      </c>
      <c r="I488" s="25">
        <f>IFERROR(IF(AND(ISERROR($E489),ISERROR(INDEX(RestempSAF!E$2:E$251,MATCH(RestempSA!$C488,RestempSAF!$A$2:$A$251,0)))),$E488,INDEX(RestempSAF!E$2:E$251,MATCH(RestempSA!$C488,RestempSAF!$A$2:$A$251,0))),NA())</f>
        <v>10467.0453688379</v>
      </c>
      <c r="J488" s="25">
        <f>IFERROR(IF(AND(ISERROR($E489),ISERROR(INDEX(RestempSAF!F$2:F$251,MATCH(RestempSA!$C488,RestempSAF!$A$2:$A$251,0)))),$E488,INDEX(RestempSAF!F$2:F$251,MATCH(RestempSA!$C488,RestempSAF!$A$2:$A$251,0))),NA())</f>
        <v>17201.6771702236</v>
      </c>
      <c r="K488" s="25">
        <f t="shared" si="77"/>
        <v>16618.903980580799</v>
      </c>
    </row>
    <row r="489" spans="1:11" x14ac:dyDescent="0.25">
      <c r="A489" s="23">
        <f t="shared" ref="A489:A552" si="78">MONTH(D489)</f>
        <v>8</v>
      </c>
      <c r="B489" s="23">
        <f t="shared" ref="B489:B552" si="79">YEAR(D489)</f>
        <v>2032</v>
      </c>
      <c r="C489" s="23">
        <v>488</v>
      </c>
      <c r="D489" s="24">
        <v>48427</v>
      </c>
      <c r="E489" s="25" t="e">
        <f>IF(ISBLANK(table!I489),NA(),table!I489)</f>
        <v>#N/A</v>
      </c>
      <c r="F489" s="26">
        <f>IFERROR(IF(AND(ISERROR($E490),ISERROR(INDEX(RestempSAF!B$2:B$251,MATCH(RestempSA!$C489,RestempSAF!$A$2:$A$251,0)))),$E489,INDEX(RestempSAF!B$2:B$251,MATCH(RestempSA!$C489,RestempSAF!$A$2:$A$251,0))),NA())</f>
        <v>13849.3324669874</v>
      </c>
      <c r="G489" s="25">
        <f>IFERROR(IF(AND(ISERROR($E490),ISERROR(INDEX(RestempSAF!C$2:C$251,MATCH(RestempSA!$C489,RestempSAF!$A$2:$A$251,0)))),$E489,INDEX(RestempSAF!C$2:C$251,MATCH(RestempSA!$C489,RestempSAF!$A$2:$A$251,0))),NA())</f>
        <v>11638.2238453879</v>
      </c>
      <c r="H489" s="25">
        <f>IFERROR(IF(AND(ISERROR($E490),ISERROR(INDEX(RestempSAF!D$2:D$251,MATCH(RestempSA!$C489,RestempSAF!$A$2:$A$251,0)))),$E489,INDEX(RestempSAF!D$2:D$251,MATCH(RestempSA!$C489,RestempSAF!$A$2:$A$251,0))),NA())</f>
        <v>16060.4410885869</v>
      </c>
      <c r="I489" s="25">
        <f>IFERROR(IF(AND(ISERROR($E490),ISERROR(INDEX(RestempSAF!E$2:E$251,MATCH(RestempSA!$C489,RestempSAF!$A$2:$A$251,0)))),$E489,INDEX(RestempSAF!E$2:E$251,MATCH(RestempSA!$C489,RestempSAF!$A$2:$A$251,0))),NA())</f>
        <v>10467.7336450942</v>
      </c>
      <c r="J489" s="25">
        <f>IFERROR(IF(AND(ISERROR($E490),ISERROR(INDEX(RestempSAF!F$2:F$251,MATCH(RestempSA!$C489,RestempSAF!$A$2:$A$251,0)))),$E489,INDEX(RestempSAF!F$2:F$251,MATCH(RestempSA!$C489,RestempSAF!$A$2:$A$251,0))),NA())</f>
        <v>17230.931288880602</v>
      </c>
      <c r="K489" s="25">
        <f t="shared" si="77"/>
        <v>16645.686188733751</v>
      </c>
    </row>
    <row r="490" spans="1:11" x14ac:dyDescent="0.25">
      <c r="A490" s="23">
        <f t="shared" si="78"/>
        <v>9</v>
      </c>
      <c r="B490" s="23">
        <f t="shared" si="79"/>
        <v>2032</v>
      </c>
      <c r="C490" s="23">
        <v>489</v>
      </c>
      <c r="D490" s="24">
        <v>48458</v>
      </c>
      <c r="E490" s="25" t="e">
        <f>IF(ISBLANK(table!I490),NA(),table!I490)</f>
        <v>#N/A</v>
      </c>
      <c r="F490" s="26">
        <f>IFERROR(IF(AND(ISERROR($E491),ISERROR(INDEX(RestempSAF!B$2:B$251,MATCH(RestempSA!$C490,RestempSAF!$A$2:$A$251,0)))),$E490,INDEX(RestempSAF!B$2:B$251,MATCH(RestempSA!$C490,RestempSAF!$A$2:$A$251,0))),NA())</f>
        <v>13864.303664444</v>
      </c>
      <c r="G490" s="25">
        <f>IFERROR(IF(AND(ISERROR($E491),ISERROR(INDEX(RestempSAF!C$2:C$251,MATCH(RestempSA!$C490,RestempSAF!$A$2:$A$251,0)))),$E490,INDEX(RestempSAF!C$2:C$251,MATCH(RestempSA!$C490,RestempSAF!$A$2:$A$251,0))),NA())</f>
        <v>11643.895222822201</v>
      </c>
      <c r="H490" s="25">
        <f>IFERROR(IF(AND(ISERROR($E491),ISERROR(INDEX(RestempSAF!D$2:D$251,MATCH(RestempSA!$C490,RestempSAF!$A$2:$A$251,0)))),$E490,INDEX(RestempSAF!D$2:D$251,MATCH(RestempSA!$C490,RestempSAF!$A$2:$A$251,0))),NA())</f>
        <v>16084.712106065899</v>
      </c>
      <c r="I490" s="25">
        <f>IFERROR(IF(AND(ISERROR($E491),ISERROR(INDEX(RestempSAF!E$2:E$251,MATCH(RestempSA!$C490,RestempSAF!$A$2:$A$251,0)))),$E490,INDEX(RestempSAF!E$2:E$251,MATCH(RestempSA!$C490,RestempSAF!$A$2:$A$251,0))),NA())</f>
        <v>10468.481995186299</v>
      </c>
      <c r="J490" s="25">
        <f>IFERROR(IF(AND(ISERROR($E491),ISERROR(INDEX(RestempSAF!F$2:F$251,MATCH(RestempSA!$C490,RestempSAF!$A$2:$A$251,0)))),$E490,INDEX(RestempSAF!F$2:F$251,MATCH(RestempSA!$C490,RestempSAF!$A$2:$A$251,0))),NA())</f>
        <v>17260.125333701799</v>
      </c>
      <c r="K490" s="25">
        <f t="shared" ref="K490" si="80">AVERAGE(J490,J490)</f>
        <v>17260.125333701799</v>
      </c>
    </row>
    <row r="491" spans="1:11" x14ac:dyDescent="0.25">
      <c r="A491" s="23">
        <f t="shared" si="78"/>
        <v>10</v>
      </c>
      <c r="B491" s="23">
        <f t="shared" si="79"/>
        <v>2032</v>
      </c>
      <c r="C491" s="23">
        <v>490</v>
      </c>
      <c r="D491" s="24">
        <v>48488</v>
      </c>
      <c r="E491" s="25" t="e">
        <f>IF(ISBLANK(table!I491),NA(),table!I491)</f>
        <v>#N/A</v>
      </c>
      <c r="F491" s="26">
        <f>IFERROR(IF(AND(ISERROR($E492),ISERROR(INDEX(RestempSAF!B$2:B$251,MATCH(RestempSA!$C491,RestempSAF!$A$2:$A$251,0)))),$E491,INDEX(RestempSAF!B$2:B$251,MATCH(RestempSA!$C491,RestempSAF!$A$2:$A$251,0))),NA())</f>
        <v>13879.2748619006</v>
      </c>
      <c r="G491" s="25">
        <f>IFERROR(IF(AND(ISERROR($E492),ISERROR(INDEX(RestempSAF!C$2:C$251,MATCH(RestempSA!$C491,RestempSAF!$A$2:$A$251,0)))),$E491,INDEX(RestempSAF!C$2:C$251,MATCH(RestempSA!$C491,RestempSAF!$A$2:$A$251,0))),NA())</f>
        <v>11649.6053889205</v>
      </c>
      <c r="H491" s="25">
        <f>IFERROR(IF(AND(ISERROR($E492),ISERROR(INDEX(RestempSAF!D$2:D$251,MATCH(RestempSA!$C491,RestempSAF!$A$2:$A$251,0)))),$E491,INDEX(RestempSAF!D$2:D$251,MATCH(RestempSA!$C491,RestempSAF!$A$2:$A$251,0))),NA())</f>
        <v>16108.9443348808</v>
      </c>
      <c r="I491" s="25">
        <f>IFERROR(IF(AND(ISERROR($E492),ISERROR(INDEX(RestempSAF!E$2:E$251,MATCH(RestempSA!$C491,RestempSAF!$A$2:$A$251,0)))),$E491,INDEX(RestempSAF!E$2:E$251,MATCH(RestempSA!$C491,RestempSAF!$A$2:$A$251,0))),NA())</f>
        <v>10469.289667420901</v>
      </c>
      <c r="J491" s="25">
        <f>IFERROR(IF(AND(ISERROR($E492),ISERROR(INDEX(RestempSAF!F$2:F$251,MATCH(RestempSA!$C491,RestempSAF!$A$2:$A$251,0)))),$E491,INDEX(RestempSAF!F$2:F$251,MATCH(RestempSA!$C491,RestempSAF!$A$2:$A$251,0))),NA())</f>
        <v>17289.260056380401</v>
      </c>
      <c r="K491" s="25">
        <f t="shared" ref="K491:K494" si="81">AVERAGE(J491,H491)</f>
        <v>16699.102195630599</v>
      </c>
    </row>
    <row r="492" spans="1:11" x14ac:dyDescent="0.25">
      <c r="A492" s="23">
        <f t="shared" si="78"/>
        <v>11</v>
      </c>
      <c r="B492" s="23">
        <f t="shared" si="79"/>
        <v>2032</v>
      </c>
      <c r="C492" s="23">
        <v>491</v>
      </c>
      <c r="D492" s="24">
        <v>48519</v>
      </c>
      <c r="E492" s="25" t="e">
        <f>IF(ISBLANK(table!I492),NA(),table!I492)</f>
        <v>#N/A</v>
      </c>
      <c r="F492" s="26">
        <f>IFERROR(IF(AND(ISERROR($E493),ISERROR(INDEX(RestempSAF!B$2:B$251,MATCH(RestempSA!$C492,RestempSAF!$A$2:$A$251,0)))),$E492,INDEX(RestempSAF!B$2:B$251,MATCH(RestempSA!$C492,RestempSAF!$A$2:$A$251,0))),NA())</f>
        <v>13894.2460593572</v>
      </c>
      <c r="G492" s="25">
        <f>IFERROR(IF(AND(ISERROR($E493),ISERROR(INDEX(RestempSAF!C$2:C$251,MATCH(RestempSA!$C492,RestempSAF!$A$2:$A$251,0)))),$E492,INDEX(RestempSAF!C$2:C$251,MATCH(RestempSA!$C492,RestempSAF!$A$2:$A$251,0))),NA())</f>
        <v>11655.353862342499</v>
      </c>
      <c r="H492" s="25">
        <f>IFERROR(IF(AND(ISERROR($E493),ISERROR(INDEX(RestempSAF!D$2:D$251,MATCH(RestempSA!$C492,RestempSAF!$A$2:$A$251,0)))),$E492,INDEX(RestempSAF!D$2:D$251,MATCH(RestempSA!$C492,RestempSAF!$A$2:$A$251,0))),NA())</f>
        <v>16133.138256372</v>
      </c>
      <c r="I492" s="25">
        <f>IFERROR(IF(AND(ISERROR($E493),ISERROR(INDEX(RestempSAF!E$2:E$251,MATCH(RestempSA!$C492,RestempSAF!$A$2:$A$251,0)))),$E492,INDEX(RestempSAF!E$2:E$251,MATCH(RestempSA!$C492,RestempSAF!$A$2:$A$251,0))),NA())</f>
        <v>10470.155925651399</v>
      </c>
      <c r="J492" s="25">
        <f>IFERROR(IF(AND(ISERROR($E493),ISERROR(INDEX(RestempSAF!F$2:F$251,MATCH(RestempSA!$C492,RestempSAF!$A$2:$A$251,0)))),$E492,INDEX(RestempSAF!F$2:F$251,MATCH(RestempSA!$C492,RestempSAF!$A$2:$A$251,0))),NA())</f>
        <v>17318.3361930631</v>
      </c>
      <c r="K492" s="25">
        <f t="shared" si="81"/>
        <v>16725.737224717552</v>
      </c>
    </row>
    <row r="493" spans="1:11" x14ac:dyDescent="0.25">
      <c r="A493" s="23">
        <f t="shared" si="78"/>
        <v>12</v>
      </c>
      <c r="B493" s="23">
        <f t="shared" si="79"/>
        <v>2032</v>
      </c>
      <c r="C493" s="23">
        <v>492</v>
      </c>
      <c r="D493" s="24">
        <v>48549</v>
      </c>
      <c r="E493" s="25" t="e">
        <f>IF(ISBLANK(table!I493),NA(),table!I493)</f>
        <v>#N/A</v>
      </c>
      <c r="F493" s="26">
        <f>IFERROR(IF(AND(ISERROR($E494),ISERROR(INDEX(RestempSAF!B$2:B$251,MATCH(RestempSA!$C493,RestempSAF!$A$2:$A$251,0)))),$E493,INDEX(RestempSAF!B$2:B$251,MATCH(RestempSA!$C493,RestempSAF!$A$2:$A$251,0))),NA())</f>
        <v>13909.217256813899</v>
      </c>
      <c r="G493" s="25">
        <f>IFERROR(IF(AND(ISERROR($E494),ISERROR(INDEX(RestempSAF!C$2:C$251,MATCH(RestempSA!$C493,RestempSAF!$A$2:$A$251,0)))),$E493,INDEX(RestempSAF!C$2:C$251,MATCH(RestempSA!$C493,RestempSAF!$A$2:$A$251,0))),NA())</f>
        <v>11661.1401716214</v>
      </c>
      <c r="H493" s="25">
        <f>IFERROR(IF(AND(ISERROR($E494),ISERROR(INDEX(RestempSAF!D$2:D$251,MATCH(RestempSA!$C493,RestempSAF!$A$2:$A$251,0)))),$E493,INDEX(RestempSAF!D$2:D$251,MATCH(RestempSA!$C493,RestempSAF!$A$2:$A$251,0))),NA())</f>
        <v>16157.2943420063</v>
      </c>
      <c r="I493" s="25">
        <f>IFERROR(IF(AND(ISERROR($E494),ISERROR(INDEX(RestempSAF!E$2:E$251,MATCH(RestempSA!$C493,RestempSAF!$A$2:$A$251,0)))),$E493,INDEX(RestempSAF!E$2:E$251,MATCH(RestempSA!$C493,RestempSAF!$A$2:$A$251,0))),NA())</f>
        <v>10471.0800488315</v>
      </c>
      <c r="J493" s="25">
        <f>IFERROR(IF(AND(ISERROR($E494),ISERROR(INDEX(RestempSAF!F$2:F$251,MATCH(RestempSA!$C493,RestempSAF!$A$2:$A$251,0)))),$E493,INDEX(RestempSAF!F$2:F$251,MATCH(RestempSA!$C493,RestempSAF!$A$2:$A$251,0))),NA())</f>
        <v>17347.354464796201</v>
      </c>
      <c r="K493" s="25">
        <f t="shared" si="81"/>
        <v>16752.32440340125</v>
      </c>
    </row>
    <row r="494" spans="1:11" x14ac:dyDescent="0.25">
      <c r="A494" s="23">
        <f t="shared" si="78"/>
        <v>1</v>
      </c>
      <c r="B494" s="23">
        <f t="shared" si="79"/>
        <v>2033</v>
      </c>
      <c r="C494" s="23">
        <v>493</v>
      </c>
      <c r="D494" s="24">
        <v>48580</v>
      </c>
      <c r="E494" s="25" t="e">
        <f>IF(ISBLANK(table!I494),NA(),table!I494)</f>
        <v>#N/A</v>
      </c>
      <c r="F494" s="26">
        <f>IFERROR(IF(AND(ISERROR($E495),ISERROR(INDEX(RestempSAF!B$2:B$251,MATCH(RestempSA!$C494,RestempSAF!$A$2:$A$251,0)))),$E494,INDEX(RestempSAF!B$2:B$251,MATCH(RestempSA!$C494,RestempSAF!$A$2:$A$251,0))),NA())</f>
        <v>13924.188454270499</v>
      </c>
      <c r="G494" s="25">
        <f>IFERROR(IF(AND(ISERROR($E495),ISERROR(INDEX(RestempSAF!C$2:C$251,MATCH(RestempSA!$C494,RestempSAF!$A$2:$A$251,0)))),$E494,INDEX(RestempSAF!C$2:C$251,MATCH(RestempSA!$C494,RestempSAF!$A$2:$A$251,0))),NA())</f>
        <v>11666.963854882701</v>
      </c>
      <c r="H494" s="25">
        <f>IFERROR(IF(AND(ISERROR($E495),ISERROR(INDEX(RestempSAF!D$2:D$251,MATCH(RestempSA!$C494,RestempSAF!$A$2:$A$251,0)))),$E494,INDEX(RestempSAF!D$2:D$251,MATCH(RestempSA!$C494,RestempSAF!$A$2:$A$251,0))),NA())</f>
        <v>16181.4130536582</v>
      </c>
      <c r="I494" s="25">
        <f>IFERROR(IF(AND(ISERROR($E495),ISERROR(INDEX(RestempSAF!E$2:E$251,MATCH(RestempSA!$C494,RestempSAF!$A$2:$A$251,0)))),$E494,INDEX(RestempSAF!E$2:E$251,MATCH(RestempSA!$C494,RestempSAF!$A$2:$A$251,0))),NA())</f>
        <v>10472.0613305852</v>
      </c>
      <c r="J494" s="25">
        <f>IFERROR(IF(AND(ISERROR($E495),ISERROR(INDEX(RestempSAF!F$2:F$251,MATCH(RestempSA!$C494,RestempSAF!$A$2:$A$251,0)))),$E494,INDEX(RestempSAF!F$2:F$251,MATCH(RestempSA!$C494,RestempSAF!$A$2:$A$251,0))),NA())</f>
        <v>17376.3155779558</v>
      </c>
      <c r="K494" s="25">
        <f t="shared" si="81"/>
        <v>16778.864315807001</v>
      </c>
    </row>
    <row r="495" spans="1:11" x14ac:dyDescent="0.25">
      <c r="A495" s="23">
        <f t="shared" si="78"/>
        <v>2</v>
      </c>
      <c r="B495" s="23">
        <f t="shared" si="79"/>
        <v>2033</v>
      </c>
      <c r="C495" s="23">
        <v>494</v>
      </c>
      <c r="D495" s="24">
        <v>48611</v>
      </c>
      <c r="E495" s="25" t="e">
        <f>IF(ISBLANK(table!I495),NA(),table!I495)</f>
        <v>#N/A</v>
      </c>
      <c r="F495" s="26">
        <f>IFERROR(IF(AND(ISERROR($E496),ISERROR(INDEX(RestempSAF!B$2:B$251,MATCH(RestempSA!$C495,RestempSAF!$A$2:$A$251,0)))),$E495,INDEX(RestempSAF!B$2:B$251,MATCH(RestempSA!$C495,RestempSAF!$A$2:$A$251,0))),NA())</f>
        <v>13939.159651727099</v>
      </c>
      <c r="G495" s="25">
        <f>IFERROR(IF(AND(ISERROR($E496),ISERROR(INDEX(RestempSAF!C$2:C$251,MATCH(RestempSA!$C495,RestempSAF!$A$2:$A$251,0)))),$E495,INDEX(RestempSAF!C$2:C$251,MATCH(RestempSA!$C495,RestempSAF!$A$2:$A$251,0))),NA())</f>
        <v>11672.824459573199</v>
      </c>
      <c r="H495" s="25">
        <f>IFERROR(IF(AND(ISERROR($E496),ISERROR(INDEX(RestempSAF!D$2:D$251,MATCH(RestempSA!$C495,RestempSAF!$A$2:$A$251,0)))),$E495,INDEX(RestempSAF!D$2:D$251,MATCH(RestempSA!$C495,RestempSAF!$A$2:$A$251,0))),NA())</f>
        <v>16205.494843881001</v>
      </c>
      <c r="I495" s="25">
        <f>IFERROR(IF(AND(ISERROR($E496),ISERROR(INDEX(RestempSAF!E$2:E$251,MATCH(RestempSA!$C495,RestempSAF!$A$2:$A$251,0)))),$E495,INDEX(RestempSAF!E$2:E$251,MATCH(RestempSA!$C495,RestempSAF!$A$2:$A$251,0))),NA())</f>
        <v>10473.0990787921</v>
      </c>
      <c r="J495" s="25">
        <f>IFERROR(IF(AND(ISERROR($E496),ISERROR(INDEX(RestempSAF!F$2:F$251,MATCH(RestempSA!$C495,RestempSAF!$A$2:$A$251,0)))),$E495,INDEX(RestempSAF!F$2:F$251,MATCH(RestempSA!$C495,RestempSAF!$A$2:$A$251,0))),NA())</f>
        <v>17405.220224662098</v>
      </c>
      <c r="K495" s="25">
        <f t="shared" ref="K495" si="82">AVERAGE(J495,J495)</f>
        <v>17405.220224662098</v>
      </c>
    </row>
    <row r="496" spans="1:11" x14ac:dyDescent="0.25">
      <c r="A496" s="23">
        <f t="shared" si="78"/>
        <v>3</v>
      </c>
      <c r="B496" s="23">
        <f t="shared" si="79"/>
        <v>2033</v>
      </c>
      <c r="C496" s="23">
        <v>495</v>
      </c>
      <c r="D496" s="24">
        <v>48639</v>
      </c>
      <c r="E496" s="25" t="e">
        <f>IF(ISBLANK(table!I496),NA(),table!I496)</f>
        <v>#N/A</v>
      </c>
      <c r="F496" s="26">
        <f>IFERROR(IF(AND(ISERROR($E497),ISERROR(INDEX(RestempSAF!B$2:B$251,MATCH(RestempSA!$C496,RestempSAF!$A$2:$A$251,0)))),$E496,INDEX(RestempSAF!B$2:B$251,MATCH(RestempSA!$C496,RestempSAF!$A$2:$A$251,0))),NA())</f>
        <v>13954.130849183701</v>
      </c>
      <c r="G496" s="25">
        <f>IFERROR(IF(AND(ISERROR($E497),ISERROR(INDEX(RestempSAF!C$2:C$251,MATCH(RestempSA!$C496,RestempSAF!$A$2:$A$251,0)))),$E496,INDEX(RestempSAF!C$2:C$251,MATCH(RestempSA!$C496,RestempSAF!$A$2:$A$251,0))),NA())</f>
        <v>11678.721542199801</v>
      </c>
      <c r="H496" s="25">
        <f>IFERROR(IF(AND(ISERROR($E497),ISERROR(INDEX(RestempSAF!D$2:D$251,MATCH(RestempSA!$C496,RestempSAF!$A$2:$A$251,0)))),$E496,INDEX(RestempSAF!D$2:D$251,MATCH(RestempSA!$C496,RestempSAF!$A$2:$A$251,0))),NA())</f>
        <v>16229.540156167601</v>
      </c>
      <c r="I496" s="25">
        <f>IFERROR(IF(AND(ISERROR($E497),ISERROR(INDEX(RestempSAF!E$2:E$251,MATCH(RestempSA!$C496,RestempSAF!$A$2:$A$251,0)))),$E496,INDEX(RestempSAF!E$2:E$251,MATCH(RestempSA!$C496,RestempSAF!$A$2:$A$251,0))),NA())</f>
        <v>10474.192615188</v>
      </c>
      <c r="J496" s="25">
        <f>IFERROR(IF(AND(ISERROR($E497),ISERROR(INDEX(RestempSAF!F$2:F$251,MATCH(RestempSA!$C496,RestempSAF!$A$2:$A$251,0)))),$E496,INDEX(RestempSAF!F$2:F$251,MATCH(RestempSA!$C496,RestempSAF!$A$2:$A$251,0))),NA())</f>
        <v>17434.069083179402</v>
      </c>
      <c r="K496" s="25">
        <f t="shared" ref="K496:K499" si="83">AVERAGE(J496,H496)</f>
        <v>16831.804619673501</v>
      </c>
    </row>
    <row r="497" spans="1:11" x14ac:dyDescent="0.25">
      <c r="A497" s="23">
        <f t="shared" si="78"/>
        <v>4</v>
      </c>
      <c r="B497" s="23">
        <f t="shared" si="79"/>
        <v>2033</v>
      </c>
      <c r="C497" s="23">
        <v>496</v>
      </c>
      <c r="D497" s="24">
        <v>48670</v>
      </c>
      <c r="E497" s="25" t="e">
        <f>IF(ISBLANK(table!I497),NA(),table!I497)</f>
        <v>#N/A</v>
      </c>
      <c r="F497" s="26">
        <f>IFERROR(IF(AND(ISERROR($E498),ISERROR(INDEX(RestempSAF!B$2:B$251,MATCH(RestempSA!$C497,RestempSAF!$A$2:$A$251,0)))),$E497,INDEX(RestempSAF!B$2:B$251,MATCH(RestempSA!$C497,RestempSAF!$A$2:$A$251,0))),NA())</f>
        <v>13969.102046640301</v>
      </c>
      <c r="G497" s="25">
        <f>IFERROR(IF(AND(ISERROR($E498),ISERROR(INDEX(RestempSAF!C$2:C$251,MATCH(RestempSA!$C497,RestempSAF!$A$2:$A$251,0)))),$E497,INDEX(RestempSAF!C$2:C$251,MATCH(RestempSA!$C497,RestempSAF!$A$2:$A$251,0))),NA())</f>
        <v>11684.654668077401</v>
      </c>
      <c r="H497" s="25">
        <f>IFERROR(IF(AND(ISERROR($E498),ISERROR(INDEX(RestempSAF!D$2:D$251,MATCH(RestempSA!$C497,RestempSAF!$A$2:$A$251,0)))),$E497,INDEX(RestempSAF!D$2:D$251,MATCH(RestempSA!$C497,RestempSAF!$A$2:$A$251,0))),NA())</f>
        <v>16253.5494252032</v>
      </c>
      <c r="I497" s="25">
        <f>IFERROR(IF(AND(ISERROR($E498),ISERROR(INDEX(RestempSAF!E$2:E$251,MATCH(RestempSA!$C497,RestempSAF!$A$2:$A$251,0)))),$E497,INDEX(RestempSAF!E$2:E$251,MATCH(RestempSA!$C497,RestempSAF!$A$2:$A$251,0))),NA())</f>
        <v>10475.341274979501</v>
      </c>
      <c r="J497" s="25">
        <f>IFERROR(IF(AND(ISERROR($E498),ISERROR(INDEX(RestempSAF!F$2:F$251,MATCH(RestempSA!$C497,RestempSAF!$A$2:$A$251,0)))),$E497,INDEX(RestempSAF!F$2:F$251,MATCH(RestempSA!$C497,RestempSAF!$A$2:$A$251,0))),NA())</f>
        <v>17462.862818301099</v>
      </c>
      <c r="K497" s="25">
        <f t="shared" si="83"/>
        <v>16858.206121752148</v>
      </c>
    </row>
    <row r="498" spans="1:11" x14ac:dyDescent="0.25">
      <c r="A498" s="23">
        <f t="shared" si="78"/>
        <v>5</v>
      </c>
      <c r="B498" s="23">
        <f t="shared" si="79"/>
        <v>2033</v>
      </c>
      <c r="C498" s="23">
        <v>497</v>
      </c>
      <c r="D498" s="24">
        <v>48700</v>
      </c>
      <c r="E498" s="25" t="e">
        <f>IF(ISBLANK(table!I498),NA(),table!I498)</f>
        <v>#N/A</v>
      </c>
      <c r="F498" s="26">
        <f>IFERROR(IF(AND(ISERROR($E499),ISERROR(INDEX(RestempSAF!B$2:B$251,MATCH(RestempSA!$C498,RestempSAF!$A$2:$A$251,0)))),$E498,INDEX(RestempSAF!B$2:B$251,MATCH(RestempSA!$C498,RestempSAF!$A$2:$A$251,0))),NA())</f>
        <v>13984.0732440969</v>
      </c>
      <c r="G498" s="25">
        <f>IFERROR(IF(AND(ISERROR($E499),ISERROR(INDEX(RestempSAF!C$2:C$251,MATCH(RestempSA!$C498,RestempSAF!$A$2:$A$251,0)))),$E498,INDEX(RestempSAF!C$2:C$251,MATCH(RestempSA!$C498,RestempSAF!$A$2:$A$251,0))),NA())</f>
        <v>11690.623411086201</v>
      </c>
      <c r="H498" s="25">
        <f>IFERROR(IF(AND(ISERROR($E499),ISERROR(INDEX(RestempSAF!D$2:D$251,MATCH(RestempSA!$C498,RestempSAF!$A$2:$A$251,0)))),$E498,INDEX(RestempSAF!D$2:D$251,MATCH(RestempSA!$C498,RestempSAF!$A$2:$A$251,0))),NA())</f>
        <v>16277.5230771077</v>
      </c>
      <c r="I498" s="25">
        <f>IFERROR(IF(AND(ISERROR($E499),ISERROR(INDEX(RestempSAF!E$2:E$251,MATCH(RestempSA!$C498,RestempSAF!$A$2:$A$251,0)))),$E498,INDEX(RestempSAF!E$2:E$251,MATCH(RestempSA!$C498,RestempSAF!$A$2:$A$251,0))),NA())</f>
        <v>10476.5444064725</v>
      </c>
      <c r="J498" s="25">
        <f>IFERROR(IF(AND(ISERROR($E499),ISERROR(INDEX(RestempSAF!F$2:F$251,MATCH(RestempSA!$C498,RestempSAF!$A$2:$A$251,0)))),$E498,INDEX(RestempSAF!F$2:F$251,MATCH(RestempSA!$C498,RestempSAF!$A$2:$A$251,0))),NA())</f>
        <v>17491.602081721299</v>
      </c>
      <c r="K498" s="25">
        <f t="shared" si="83"/>
        <v>16884.562579414502</v>
      </c>
    </row>
    <row r="499" spans="1:11" x14ac:dyDescent="0.25">
      <c r="A499" s="23">
        <f t="shared" si="78"/>
        <v>6</v>
      </c>
      <c r="B499" s="23">
        <f t="shared" si="79"/>
        <v>2033</v>
      </c>
      <c r="C499" s="23">
        <v>498</v>
      </c>
      <c r="D499" s="24">
        <v>48731</v>
      </c>
      <c r="E499" s="25" t="e">
        <f>IF(ISBLANK(table!I499),NA(),table!I499)</f>
        <v>#N/A</v>
      </c>
      <c r="F499" s="26">
        <f>IFERROR(IF(AND(ISERROR($E500),ISERROR(INDEX(RestempSAF!B$2:B$251,MATCH(RestempSA!$C499,RestempSAF!$A$2:$A$251,0)))),$E499,INDEX(RestempSAF!B$2:B$251,MATCH(RestempSA!$C499,RestempSAF!$A$2:$A$251,0))),NA())</f>
        <v>13999.0444415536</v>
      </c>
      <c r="G499" s="25">
        <f>IFERROR(IF(AND(ISERROR($E500),ISERROR(INDEX(RestempSAF!C$2:C$251,MATCH(RestempSA!$C499,RestempSAF!$A$2:$A$251,0)))),$E499,INDEX(RestempSAF!C$2:C$251,MATCH(RestempSA!$C499,RestempSAF!$A$2:$A$251,0))),NA())</f>
        <v>11696.627353437099</v>
      </c>
      <c r="H499" s="25">
        <f>IFERROR(IF(AND(ISERROR($E500),ISERROR(INDEX(RestempSAF!D$2:D$251,MATCH(RestempSA!$C499,RestempSAF!$A$2:$A$251,0)))),$E499,INDEX(RestempSAF!D$2:D$251,MATCH(RestempSA!$C499,RestempSAF!$A$2:$A$251,0))),NA())</f>
        <v>16301.461529669999</v>
      </c>
      <c r="I499" s="25">
        <f>IFERROR(IF(AND(ISERROR($E500),ISERROR(INDEX(RestempSAF!E$2:E$251,MATCH(RestempSA!$C499,RestempSAF!$A$2:$A$251,0)))),$E499,INDEX(RestempSAF!E$2:E$251,MATCH(RestempSA!$C499,RestempSAF!$A$2:$A$251,0))),NA())</f>
        <v>10477.8013707137</v>
      </c>
      <c r="J499" s="25">
        <f>IFERROR(IF(AND(ISERROR($E500),ISERROR(INDEX(RestempSAF!F$2:F$251,MATCH(RestempSA!$C499,RestempSAF!$A$2:$A$251,0)))),$E499,INDEX(RestempSAF!F$2:F$251,MATCH(RestempSA!$C499,RestempSAF!$A$2:$A$251,0))),NA())</f>
        <v>17520.287512393399</v>
      </c>
      <c r="K499" s="25">
        <f t="shared" si="83"/>
        <v>16910.874521031699</v>
      </c>
    </row>
    <row r="500" spans="1:11" x14ac:dyDescent="0.25">
      <c r="A500" s="23">
        <f t="shared" si="78"/>
        <v>7</v>
      </c>
      <c r="B500" s="23">
        <f t="shared" si="79"/>
        <v>2033</v>
      </c>
      <c r="C500" s="23">
        <v>499</v>
      </c>
      <c r="D500" s="24">
        <v>48761</v>
      </c>
      <c r="E500" s="25" t="e">
        <f>IF(ISBLANK(table!I500),NA(),table!I500)</f>
        <v>#N/A</v>
      </c>
      <c r="F500" s="26">
        <f>IFERROR(IF(AND(ISERROR($E501),ISERROR(INDEX(RestempSAF!B$2:B$251,MATCH(RestempSA!$C500,RestempSAF!$A$2:$A$251,0)))),$E500,INDEX(RestempSAF!B$2:B$251,MATCH(RestempSA!$C500,RestempSAF!$A$2:$A$251,0))),NA())</f>
        <v>14014.0156390102</v>
      </c>
      <c r="G500" s="25">
        <f>IFERROR(IF(AND(ISERROR($E501),ISERROR(INDEX(RestempSAF!C$2:C$251,MATCH(RestempSA!$C500,RestempSAF!$A$2:$A$251,0)))),$E500,INDEX(RestempSAF!C$2:C$251,MATCH(RestempSA!$C500,RestempSAF!$A$2:$A$251,0))),NA())</f>
        <v>11702.6660854453</v>
      </c>
      <c r="H500" s="25">
        <f>IFERROR(IF(AND(ISERROR($E501),ISERROR(INDEX(RestempSAF!D$2:D$251,MATCH(RestempSA!$C500,RestempSAF!$A$2:$A$251,0)))),$E500,INDEX(RestempSAF!D$2:D$251,MATCH(RestempSA!$C500,RestempSAF!$A$2:$A$251,0))),NA())</f>
        <v>16325.3651925751</v>
      </c>
      <c r="I500" s="25">
        <f>IFERROR(IF(AND(ISERROR($E501),ISERROR(INDEX(RestempSAF!E$2:E$251,MATCH(RestempSA!$C500,RestempSAF!$A$2:$A$251,0)))),$E500,INDEX(RestempSAF!E$2:E$251,MATCH(RestempSA!$C500,RestempSAF!$A$2:$A$251,0))),NA())</f>
        <v>10479.111541144401</v>
      </c>
      <c r="J500" s="25">
        <f>IFERROR(IF(AND(ISERROR($E501),ISERROR(INDEX(RestempSAF!F$2:F$251,MATCH(RestempSA!$C500,RestempSAF!$A$2:$A$251,0)))),$E500,INDEX(RestempSAF!F$2:F$251,MATCH(RestempSA!$C500,RestempSAF!$A$2:$A$251,0))),NA())</f>
        <v>17548.919736876</v>
      </c>
      <c r="K500" s="25">
        <f t="shared" ref="K500" si="84">AVERAGE(J500,J500)</f>
        <v>17548.919736876</v>
      </c>
    </row>
    <row r="501" spans="1:11" x14ac:dyDescent="0.25">
      <c r="A501" s="23">
        <f t="shared" si="78"/>
        <v>8</v>
      </c>
      <c r="B501" s="23">
        <f t="shared" si="79"/>
        <v>2033</v>
      </c>
      <c r="C501" s="23">
        <v>500</v>
      </c>
      <c r="D501" s="24">
        <v>48792</v>
      </c>
      <c r="E501" s="25" t="e">
        <f>IF(ISBLANK(table!I501),NA(),table!I501)</f>
        <v>#N/A</v>
      </c>
      <c r="F501" s="26">
        <f>IFERROR(IF(AND(ISERROR($E502),ISERROR(INDEX(RestempSAF!B$2:B$251,MATCH(RestempSA!$C501,RestempSAF!$A$2:$A$251,0)))),$E501,INDEX(RestempSAF!B$2:B$251,MATCH(RestempSA!$C501,RestempSAF!$A$2:$A$251,0))),NA())</f>
        <v>14028.9868364668</v>
      </c>
      <c r="G501" s="25">
        <f>IFERROR(IF(AND(ISERROR($E502),ISERROR(INDEX(RestempSAF!C$2:C$251,MATCH(RestempSA!$C501,RestempSAF!$A$2:$A$251,0)))),$E501,INDEX(RestempSAF!C$2:C$251,MATCH(RestempSA!$C501,RestempSAF!$A$2:$A$251,0))),NA())</f>
        <v>11708.7392053122</v>
      </c>
      <c r="H501" s="25">
        <f>IFERROR(IF(AND(ISERROR($E502),ISERROR(INDEX(RestempSAF!D$2:D$251,MATCH(RestempSA!$C501,RestempSAF!$A$2:$A$251,0)))),$E501,INDEX(RestempSAF!D$2:D$251,MATCH(RestempSA!$C501,RestempSAF!$A$2:$A$251,0))),NA())</f>
        <v>16349.2344676214</v>
      </c>
      <c r="I501" s="25">
        <f>IFERROR(IF(AND(ISERROR($E502),ISERROR(INDEX(RestempSAF!E$2:E$251,MATCH(RestempSA!$C501,RestempSAF!$A$2:$A$251,0)))),$E501,INDEX(RestempSAF!E$2:E$251,MATCH(RestempSA!$C501,RestempSAF!$A$2:$A$251,0))),NA())</f>
        <v>10480.474303266599</v>
      </c>
      <c r="J501" s="25">
        <f>IFERROR(IF(AND(ISERROR($E502),ISERROR(INDEX(RestempSAF!F$2:F$251,MATCH(RestempSA!$C501,RestempSAF!$A$2:$A$251,0)))),$E501,INDEX(RestempSAF!F$2:F$251,MATCH(RestempSA!$C501,RestempSAF!$A$2:$A$251,0))),NA())</f>
        <v>17577.499369666999</v>
      </c>
      <c r="K501" s="25">
        <f t="shared" ref="K501:K504" si="85">AVERAGE(J501,H501)</f>
        <v>16963.366918644198</v>
      </c>
    </row>
    <row r="502" spans="1:11" x14ac:dyDescent="0.25">
      <c r="A502" s="23">
        <f t="shared" si="78"/>
        <v>9</v>
      </c>
      <c r="B502" s="23">
        <f t="shared" si="79"/>
        <v>2033</v>
      </c>
      <c r="C502" s="23">
        <v>501</v>
      </c>
      <c r="D502" s="24">
        <v>48823</v>
      </c>
      <c r="E502" s="25" t="e">
        <f>IF(ISBLANK(table!I502),NA(),table!I502)</f>
        <v>#N/A</v>
      </c>
      <c r="F502" s="26">
        <f>IFERROR(IF(AND(ISERROR($E503),ISERROR(INDEX(RestempSAF!B$2:B$251,MATCH(RestempSA!$C502,RestempSAF!$A$2:$A$251,0)))),$E502,INDEX(RestempSAF!B$2:B$251,MATCH(RestempSA!$C502,RestempSAF!$A$2:$A$251,0))),NA())</f>
        <v>14043.9580339234</v>
      </c>
      <c r="G502" s="25">
        <f>IFERROR(IF(AND(ISERROR($E503),ISERROR(INDEX(RestempSAF!C$2:C$251,MATCH(RestempSA!$C502,RestempSAF!$A$2:$A$251,0)))),$E502,INDEX(RestempSAF!C$2:C$251,MATCH(RestempSA!$C502,RestempSAF!$A$2:$A$251,0))),NA())</f>
        <v>11714.8463189144</v>
      </c>
      <c r="H502" s="25">
        <f>IFERROR(IF(AND(ISERROR($E503),ISERROR(INDEX(RestempSAF!D$2:D$251,MATCH(RestempSA!$C502,RestempSAF!$A$2:$A$251,0)))),$E502,INDEX(RestempSAF!D$2:D$251,MATCH(RestempSA!$C502,RestempSAF!$A$2:$A$251,0))),NA())</f>
        <v>16373.069748932499</v>
      </c>
      <c r="I502" s="25">
        <f>IFERROR(IF(AND(ISERROR($E503),ISERROR(INDEX(RestempSAF!E$2:E$251,MATCH(RestempSA!$C502,RestempSAF!$A$2:$A$251,0)))),$E502,INDEX(RestempSAF!E$2:E$251,MATCH(RestempSA!$C502,RestempSAF!$A$2:$A$251,0))),NA())</f>
        <v>10481.8890543204</v>
      </c>
      <c r="J502" s="25">
        <f>IFERROR(IF(AND(ISERROR($E503),ISERROR(INDEX(RestempSAF!F$2:F$251,MATCH(RestempSA!$C502,RestempSAF!$A$2:$A$251,0)))),$E502,INDEX(RestempSAF!F$2:F$251,MATCH(RestempSA!$C502,RestempSAF!$A$2:$A$251,0))),NA())</f>
        <v>17606.0270135264</v>
      </c>
      <c r="K502" s="25">
        <f t="shared" si="85"/>
        <v>16989.548381229448</v>
      </c>
    </row>
    <row r="503" spans="1:11" x14ac:dyDescent="0.25">
      <c r="A503" s="23">
        <f t="shared" si="78"/>
        <v>10</v>
      </c>
      <c r="B503" s="23">
        <f t="shared" si="79"/>
        <v>2033</v>
      </c>
      <c r="C503" s="23">
        <v>502</v>
      </c>
      <c r="D503" s="24">
        <v>48853</v>
      </c>
      <c r="E503" s="25" t="e">
        <f>IF(ISBLANK(table!I503),NA(),table!I503)</f>
        <v>#N/A</v>
      </c>
      <c r="F503" s="26">
        <f>IFERROR(IF(AND(ISERROR($E504),ISERROR(INDEX(RestempSAF!B$2:B$251,MATCH(RestempSA!$C503,RestempSAF!$A$2:$A$251,0)))),$E503,INDEX(RestempSAF!B$2:B$251,MATCH(RestempSA!$C503,RestempSAF!$A$2:$A$251,0))),NA())</f>
        <v>14058.92923138</v>
      </c>
      <c r="G503" s="25">
        <f>IFERROR(IF(AND(ISERROR($E504),ISERROR(INDEX(RestempSAF!C$2:C$251,MATCH(RestempSA!$C503,RestempSAF!$A$2:$A$251,0)))),$E503,INDEX(RestempSAF!C$2:C$251,MATCH(RestempSA!$C503,RestempSAF!$A$2:$A$251,0))),NA())</f>
        <v>11720.9870395998</v>
      </c>
      <c r="H503" s="25">
        <f>IFERROR(IF(AND(ISERROR($E504),ISERROR(INDEX(RestempSAF!D$2:D$251,MATCH(RestempSA!$C503,RestempSAF!$A$2:$A$251,0)))),$E503,INDEX(RestempSAF!D$2:D$251,MATCH(RestempSA!$C503,RestempSAF!$A$2:$A$251,0))),NA())</f>
        <v>16396.871423160301</v>
      </c>
      <c r="I503" s="25">
        <f>IFERROR(IF(AND(ISERROR($E504),ISERROR(INDEX(RestempSAF!E$2:E$251,MATCH(RestempSA!$C503,RestempSAF!$A$2:$A$251,0)))),$E503,INDEX(RestempSAF!E$2:E$251,MATCH(RestempSA!$C503,RestempSAF!$A$2:$A$251,0))),NA())</f>
        <v>10483.3552029727</v>
      </c>
      <c r="J503" s="25">
        <f>IFERROR(IF(AND(ISERROR($E504),ISERROR(INDEX(RestempSAF!F$2:F$251,MATCH(RestempSA!$C503,RestempSAF!$A$2:$A$251,0)))),$E503,INDEX(RestempSAF!F$2:F$251,MATCH(RestempSA!$C503,RestempSAF!$A$2:$A$251,0))),NA())</f>
        <v>17634.5032597873</v>
      </c>
      <c r="K503" s="25">
        <f t="shared" si="85"/>
        <v>17015.6873414738</v>
      </c>
    </row>
    <row r="504" spans="1:11" x14ac:dyDescent="0.25">
      <c r="A504" s="23">
        <f t="shared" si="78"/>
        <v>11</v>
      </c>
      <c r="B504" s="23">
        <f t="shared" si="79"/>
        <v>2033</v>
      </c>
      <c r="C504" s="23">
        <v>503</v>
      </c>
      <c r="D504" s="24">
        <v>48884</v>
      </c>
      <c r="E504" s="25" t="e">
        <f>IF(ISBLANK(table!I504),NA(),table!I504)</f>
        <v>#N/A</v>
      </c>
      <c r="F504" s="26">
        <f>IFERROR(IF(AND(ISERROR($E505),ISERROR(INDEX(RestempSAF!B$2:B$251,MATCH(RestempSA!$C504,RestempSAF!$A$2:$A$251,0)))),$E504,INDEX(RestempSAF!B$2:B$251,MATCH(RestempSA!$C504,RestempSAF!$A$2:$A$251,0))),NA())</f>
        <v>14073.9004288366</v>
      </c>
      <c r="G504" s="25">
        <f>IFERROR(IF(AND(ISERROR($E505),ISERROR(INDEX(RestempSAF!C$2:C$251,MATCH(RestempSA!$C504,RestempSAF!$A$2:$A$251,0)))),$E504,INDEX(RestempSAF!C$2:C$251,MATCH(RestempSA!$C504,RestempSAF!$A$2:$A$251,0))),NA())</f>
        <v>11727.160987991099</v>
      </c>
      <c r="H504" s="25">
        <f>IFERROR(IF(AND(ISERROR($E505),ISERROR(INDEX(RestempSAF!D$2:D$251,MATCH(RestempSA!$C504,RestempSAF!$A$2:$A$251,0)))),$E504,INDEX(RestempSAF!D$2:D$251,MATCH(RestempSA!$C504,RestempSAF!$A$2:$A$251,0))),NA())</f>
        <v>16420.6398696822</v>
      </c>
      <c r="I504" s="25">
        <f>IFERROR(IF(AND(ISERROR($E505),ISERROR(INDEX(RestempSAF!E$2:E$251,MATCH(RestempSA!$C504,RestempSAF!$A$2:$A$251,0)))),$E504,INDEX(RestempSAF!E$2:E$251,MATCH(RestempSA!$C504,RestempSAF!$A$2:$A$251,0))),NA())</f>
        <v>10484.872169016</v>
      </c>
      <c r="J504" s="25">
        <f>IFERROR(IF(AND(ISERROR($E505),ISERROR(INDEX(RestempSAF!F$2:F$251,MATCH(RestempSA!$C504,RestempSAF!$A$2:$A$251,0)))),$E504,INDEX(RestempSAF!F$2:F$251,MATCH(RestempSA!$C504,RestempSAF!$A$2:$A$251,0))),NA())</f>
        <v>17662.928688657299</v>
      </c>
      <c r="K504" s="25">
        <f t="shared" si="85"/>
        <v>17041.784279169748</v>
      </c>
    </row>
    <row r="505" spans="1:11" x14ac:dyDescent="0.25">
      <c r="A505" s="23">
        <f t="shared" si="78"/>
        <v>12</v>
      </c>
      <c r="B505" s="23">
        <f t="shared" si="79"/>
        <v>2033</v>
      </c>
      <c r="C505" s="23">
        <v>504</v>
      </c>
      <c r="D505" s="24">
        <v>48914</v>
      </c>
      <c r="E505" s="25" t="e">
        <f>IF(ISBLANK(table!I505),NA(),table!I505)</f>
        <v>#N/A</v>
      </c>
      <c r="F505" s="26">
        <f>IFERROR(IF(AND(ISERROR($E506),ISERROR(INDEX(RestempSAF!B$2:B$251,MATCH(RestempSA!$C505,RestempSAF!$A$2:$A$251,0)))),$E505,INDEX(RestempSAF!B$2:B$251,MATCH(RestempSA!$C505,RestempSAF!$A$2:$A$251,0))),NA())</f>
        <v>14088.871626293299</v>
      </c>
      <c r="G505" s="25">
        <f>IFERROR(IF(AND(ISERROR($E506),ISERROR(INDEX(RestempSAF!C$2:C$251,MATCH(RestempSA!$C505,RestempSAF!$A$2:$A$251,0)))),$E505,INDEX(RestempSAF!C$2:C$251,MATCH(RestempSA!$C505,RestempSAF!$A$2:$A$251,0))),NA())</f>
        <v>11733.367791795399</v>
      </c>
      <c r="H505" s="25">
        <f>IFERROR(IF(AND(ISERROR($E506),ISERROR(INDEX(RestempSAF!D$2:D$251,MATCH(RestempSA!$C505,RestempSAF!$A$2:$A$251,0)))),$E505,INDEX(RestempSAF!D$2:D$251,MATCH(RestempSA!$C505,RestempSAF!$A$2:$A$251,0))),NA())</f>
        <v>16444.3754607911</v>
      </c>
      <c r="I505" s="25">
        <f>IFERROR(IF(AND(ISERROR($E506),ISERROR(INDEX(RestempSAF!E$2:E$251,MATCH(RestempSA!$C505,RestempSAF!$A$2:$A$251,0)))),$E505,INDEX(RestempSAF!E$2:E$251,MATCH(RestempSA!$C505,RestempSAF!$A$2:$A$251,0))),NA())</f>
        <v>10486.439383077301</v>
      </c>
      <c r="J505" s="25">
        <f>IFERROR(IF(AND(ISERROR($E506),ISERROR(INDEX(RestempSAF!F$2:F$251,MATCH(RestempSA!$C505,RestempSAF!$A$2:$A$251,0)))),$E505,INDEX(RestempSAF!F$2:F$251,MATCH(RestempSA!$C505,RestempSAF!$A$2:$A$251,0))),NA())</f>
        <v>17691.303869509298</v>
      </c>
      <c r="K505" s="25">
        <f t="shared" ref="K505" si="86">AVERAGE(J505,J505)</f>
        <v>17691.303869509298</v>
      </c>
    </row>
    <row r="506" spans="1:11" x14ac:dyDescent="0.25">
      <c r="A506" s="23">
        <f t="shared" si="78"/>
        <v>1</v>
      </c>
      <c r="B506" s="23">
        <f t="shared" si="79"/>
        <v>2034</v>
      </c>
      <c r="C506" s="23">
        <v>505</v>
      </c>
      <c r="D506" s="24">
        <v>48945</v>
      </c>
      <c r="E506" s="25" t="e">
        <f>IF(ISBLANK(table!I506),NA(),table!I506)</f>
        <v>#N/A</v>
      </c>
      <c r="F506" s="26">
        <f>IFERROR(IF(AND(ISERROR($E507),ISERROR(INDEX(RestempSAF!B$2:B$251,MATCH(RestempSA!$C506,RestempSAF!$A$2:$A$251,0)))),$E506,INDEX(RestempSAF!B$2:B$251,MATCH(RestempSA!$C506,RestempSAF!$A$2:$A$251,0))),NA())</f>
        <v>14103.842823749899</v>
      </c>
      <c r="G506" s="25">
        <f>IFERROR(IF(AND(ISERROR($E507),ISERROR(INDEX(RestempSAF!C$2:C$251,MATCH(RestempSA!$C506,RestempSAF!$A$2:$A$251,0)))),$E506,INDEX(RestempSAF!C$2:C$251,MATCH(RestempSA!$C506,RestempSAF!$A$2:$A$251,0))),NA())</f>
        <v>11739.607085620501</v>
      </c>
      <c r="H506" s="25">
        <f>IFERROR(IF(AND(ISERROR($E507),ISERROR(INDEX(RestempSAF!D$2:D$251,MATCH(RestempSA!$C506,RestempSAF!$A$2:$A$251,0)))),$E506,INDEX(RestempSAF!D$2:D$251,MATCH(RestempSA!$C506,RestempSAF!$A$2:$A$251,0))),NA())</f>
        <v>16468.0785618792</v>
      </c>
      <c r="I506" s="25">
        <f>IFERROR(IF(AND(ISERROR($E507),ISERROR(INDEX(RestempSAF!E$2:E$251,MATCH(RestempSA!$C506,RestempSAF!$A$2:$A$251,0)))),$E506,INDEX(RestempSAF!E$2:E$251,MATCH(RestempSA!$C506,RestempSAF!$A$2:$A$251,0))),NA())</f>
        <v>10488.0562863374</v>
      </c>
      <c r="J506" s="25">
        <f>IFERROR(IF(AND(ISERROR($E507),ISERROR(INDEX(RestempSAF!F$2:F$251,MATCH(RestempSA!$C506,RestempSAF!$A$2:$A$251,0)))),$E506,INDEX(RestempSAF!F$2:F$251,MATCH(RestempSA!$C506,RestempSAF!$A$2:$A$251,0))),NA())</f>
        <v>17719.6293611623</v>
      </c>
      <c r="K506" s="25">
        <f t="shared" ref="K506:K509" si="87">AVERAGE(J506,H506)</f>
        <v>17093.853961520748</v>
      </c>
    </row>
    <row r="507" spans="1:11" x14ac:dyDescent="0.25">
      <c r="A507" s="23">
        <f t="shared" si="78"/>
        <v>2</v>
      </c>
      <c r="B507" s="23">
        <f t="shared" si="79"/>
        <v>2034</v>
      </c>
      <c r="C507" s="23">
        <v>506</v>
      </c>
      <c r="D507" s="24">
        <v>48976</v>
      </c>
      <c r="E507" s="25" t="e">
        <f>IF(ISBLANK(table!I507),NA(),table!I507)</f>
        <v>#N/A</v>
      </c>
      <c r="F507" s="26">
        <f>IFERROR(IF(AND(ISERROR($E508),ISERROR(INDEX(RestempSAF!B$2:B$251,MATCH(RestempSA!$C507,RestempSAF!$A$2:$A$251,0)))),$E507,INDEX(RestempSAF!B$2:B$251,MATCH(RestempSA!$C507,RestempSAF!$A$2:$A$251,0))),NA())</f>
        <v>14118.814021206499</v>
      </c>
      <c r="G507" s="25">
        <f>IFERROR(IF(AND(ISERROR($E508),ISERROR(INDEX(RestempSAF!C$2:C$251,MATCH(RestempSA!$C507,RestempSAF!$A$2:$A$251,0)))),$E507,INDEX(RestempSAF!C$2:C$251,MATCH(RestempSA!$C507,RestempSAF!$A$2:$A$251,0))),NA())</f>
        <v>11745.8785107971</v>
      </c>
      <c r="H507" s="25">
        <f>IFERROR(IF(AND(ISERROR($E508),ISERROR(INDEX(RestempSAF!D$2:D$251,MATCH(RestempSA!$C507,RestempSAF!$A$2:$A$251,0)))),$E507,INDEX(RestempSAF!D$2:D$251,MATCH(RestempSA!$C507,RestempSAF!$A$2:$A$251,0))),NA())</f>
        <v>16491.7495316159</v>
      </c>
      <c r="I507" s="25">
        <f>IFERROR(IF(AND(ISERROR($E508),ISERROR(INDEX(RestempSAF!E$2:E$251,MATCH(RestempSA!$C507,RestempSAF!$A$2:$A$251,0)))),$E507,INDEX(RestempSAF!E$2:E$251,MATCH(RestempSA!$C507,RestempSAF!$A$2:$A$251,0))),NA())</f>
        <v>10489.722330258999</v>
      </c>
      <c r="J507" s="25">
        <f>IFERROR(IF(AND(ISERROR($E508),ISERROR(INDEX(RestempSAF!F$2:F$251,MATCH(RestempSA!$C507,RestempSAF!$A$2:$A$251,0)))),$E507,INDEX(RestempSAF!F$2:F$251,MATCH(RestempSA!$C507,RestempSAF!$A$2:$A$251,0))),NA())</f>
        <v>17747.905712153901</v>
      </c>
      <c r="K507" s="25">
        <f t="shared" si="87"/>
        <v>17119.827621884899</v>
      </c>
    </row>
    <row r="508" spans="1:11" x14ac:dyDescent="0.25">
      <c r="A508" s="23">
        <f t="shared" si="78"/>
        <v>3</v>
      </c>
      <c r="B508" s="23">
        <f t="shared" si="79"/>
        <v>2034</v>
      </c>
      <c r="C508" s="23">
        <v>507</v>
      </c>
      <c r="D508" s="24">
        <v>49004</v>
      </c>
      <c r="E508" s="25" t="e">
        <f>IF(ISBLANK(table!I508),NA(),table!I508)</f>
        <v>#N/A</v>
      </c>
      <c r="F508" s="26">
        <f>IFERROR(IF(AND(ISERROR($E509),ISERROR(INDEX(RestempSAF!B$2:B$251,MATCH(RestempSA!$C508,RestempSAF!$A$2:$A$251,0)))),$E508,INDEX(RestempSAF!B$2:B$251,MATCH(RestempSA!$C508,RestempSAF!$A$2:$A$251,0))),NA())</f>
        <v>14133.785218663101</v>
      </c>
      <c r="G508" s="25">
        <f>IFERROR(IF(AND(ISERROR($E509),ISERROR(INDEX(RestempSAF!C$2:C$251,MATCH(RestempSA!$C508,RestempSAF!$A$2:$A$251,0)))),$E508,INDEX(RestempSAF!C$2:C$251,MATCH(RestempSA!$C508,RestempSAF!$A$2:$A$251,0))),NA())</f>
        <v>11752.1817152067</v>
      </c>
      <c r="H508" s="25">
        <f>IFERROR(IF(AND(ISERROR($E509),ISERROR(INDEX(RestempSAF!D$2:D$251,MATCH(RestempSA!$C508,RestempSAF!$A$2:$A$251,0)))),$E508,INDEX(RestempSAF!D$2:D$251,MATCH(RestempSA!$C508,RestempSAF!$A$2:$A$251,0))),NA())</f>
        <v>16515.3887221195</v>
      </c>
      <c r="I508" s="25">
        <f>IFERROR(IF(AND(ISERROR($E509),ISERROR(INDEX(RestempSAF!E$2:E$251,MATCH(RestempSA!$C508,RestempSAF!$A$2:$A$251,0)))),$E508,INDEX(RestempSAF!E$2:E$251,MATCH(RestempSA!$C508,RestempSAF!$A$2:$A$251,0))),NA())</f>
        <v>10491.436976323501</v>
      </c>
      <c r="J508" s="25">
        <f>IFERROR(IF(AND(ISERROR($E509),ISERROR(INDEX(RestempSAF!F$2:F$251,MATCH(RestempSA!$C508,RestempSAF!$A$2:$A$251,0)))),$E508,INDEX(RestempSAF!F$2:F$251,MATCH(RestempSA!$C508,RestempSAF!$A$2:$A$251,0))),NA())</f>
        <v>17776.133461002701</v>
      </c>
      <c r="K508" s="25">
        <f t="shared" si="87"/>
        <v>17145.7610915611</v>
      </c>
    </row>
    <row r="509" spans="1:11" x14ac:dyDescent="0.25">
      <c r="A509" s="23">
        <f t="shared" si="78"/>
        <v>4</v>
      </c>
      <c r="B509" s="23">
        <f t="shared" si="79"/>
        <v>2034</v>
      </c>
      <c r="C509" s="23">
        <v>508</v>
      </c>
      <c r="D509" s="24">
        <v>49035</v>
      </c>
      <c r="E509" s="25" t="e">
        <f>IF(ISBLANK(table!I509),NA(),table!I509)</f>
        <v>#N/A</v>
      </c>
      <c r="F509" s="26">
        <f>IFERROR(IF(AND(ISERROR($E510),ISERROR(INDEX(RestempSAF!B$2:B$251,MATCH(RestempSA!$C509,RestempSAF!$A$2:$A$251,0)))),$E509,INDEX(RestempSAF!B$2:B$251,MATCH(RestempSA!$C509,RestempSAF!$A$2:$A$251,0))),NA())</f>
        <v>14148.756416119701</v>
      </c>
      <c r="G509" s="25">
        <f>IFERROR(IF(AND(ISERROR($E510),ISERROR(INDEX(RestempSAF!C$2:C$251,MATCH(RestempSA!$C509,RestempSAF!$A$2:$A$251,0)))),$E509,INDEX(RestempSAF!C$2:C$251,MATCH(RestempSA!$C509,RestempSAF!$A$2:$A$251,0))),NA())</f>
        <v>11758.516353115599</v>
      </c>
      <c r="H509" s="25">
        <f>IFERROR(IF(AND(ISERROR($E510),ISERROR(INDEX(RestempSAF!D$2:D$251,MATCH(RestempSA!$C509,RestempSAF!$A$2:$A$251,0)))),$E509,INDEX(RestempSAF!D$2:D$251,MATCH(RestempSA!$C509,RestempSAF!$A$2:$A$251,0))),NA())</f>
        <v>16538.996479123802</v>
      </c>
      <c r="I509" s="25">
        <f>IFERROR(IF(AND(ISERROR($E510),ISERROR(INDEX(RestempSAF!E$2:E$251,MATCH(RestempSA!$C509,RestempSAF!$A$2:$A$251,0)))),$E509,INDEX(RestempSAF!E$2:E$251,MATCH(RestempSA!$C509,RestempSAF!$A$2:$A$251,0))),NA())</f>
        <v>10493.199695776701</v>
      </c>
      <c r="J509" s="25">
        <f>IFERROR(IF(AND(ISERROR($E510),ISERROR(INDEX(RestempSAF!F$2:F$251,MATCH(RestempSA!$C509,RestempSAF!$A$2:$A$251,0)))),$E509,INDEX(RestempSAF!F$2:F$251,MATCH(RestempSA!$C509,RestempSAF!$A$2:$A$251,0))),NA())</f>
        <v>17804.313136462799</v>
      </c>
      <c r="K509" s="25">
        <f t="shared" si="87"/>
        <v>17171.6548077933</v>
      </c>
    </row>
    <row r="510" spans="1:11" x14ac:dyDescent="0.25">
      <c r="A510" s="23">
        <f t="shared" si="78"/>
        <v>5</v>
      </c>
      <c r="B510" s="23">
        <f t="shared" si="79"/>
        <v>2034</v>
      </c>
      <c r="C510" s="23">
        <v>509</v>
      </c>
      <c r="D510" s="24">
        <v>49065</v>
      </c>
      <c r="E510" s="25" t="e">
        <f>IF(ISBLANK(table!I510),NA(),table!I510)</f>
        <v>#N/A</v>
      </c>
      <c r="F510" s="26">
        <f>IFERROR(IF(AND(ISERROR($E511),ISERROR(INDEX(RestempSAF!B$2:B$251,MATCH(RestempSA!$C510,RestempSAF!$A$2:$A$251,0)))),$E510,INDEX(RestempSAF!B$2:B$251,MATCH(RestempSA!$C510,RestempSAF!$A$2:$A$251,0))),NA())</f>
        <v>14163.7276135763</v>
      </c>
      <c r="G510" s="25">
        <f>IFERROR(IF(AND(ISERROR($E511),ISERROR(INDEX(RestempSAF!C$2:C$251,MATCH(RestempSA!$C510,RestempSAF!$A$2:$A$251,0)))),$E510,INDEX(RestempSAF!C$2:C$251,MATCH(RestempSA!$C510,RestempSAF!$A$2:$A$251,0))),NA())</f>
        <v>11764.882085014</v>
      </c>
      <c r="H510" s="25">
        <f>IFERROR(IF(AND(ISERROR($E511),ISERROR(INDEX(RestempSAF!D$2:D$251,MATCH(RestempSA!$C510,RestempSAF!$A$2:$A$251,0)))),$E510,INDEX(RestempSAF!D$2:D$251,MATCH(RestempSA!$C510,RestempSAF!$A$2:$A$251,0))),NA())</f>
        <v>16562.573142138699</v>
      </c>
      <c r="I510" s="25">
        <f>IFERROR(IF(AND(ISERROR($E511),ISERROR(INDEX(RestempSAF!E$2:E$251,MATCH(RestempSA!$C510,RestempSAF!$A$2:$A$251,0)))),$E510,INDEX(RestempSAF!E$2:E$251,MATCH(RestempSA!$C510,RestempSAF!$A$2:$A$251,0))),NA())</f>
        <v>10495.0099693829</v>
      </c>
      <c r="J510" s="25">
        <f>IFERROR(IF(AND(ISERROR($E511),ISERROR(INDEX(RestempSAF!F$2:F$251,MATCH(RestempSA!$C510,RestempSAF!$A$2:$A$251,0)))),$E510,INDEX(RestempSAF!F$2:F$251,MATCH(RestempSA!$C510,RestempSAF!$A$2:$A$251,0))),NA())</f>
        <v>17832.445257769799</v>
      </c>
      <c r="K510" s="25">
        <f t="shared" ref="K510" si="88">AVERAGE(J510,J510)</f>
        <v>17832.445257769799</v>
      </c>
    </row>
    <row r="511" spans="1:11" x14ac:dyDescent="0.25">
      <c r="A511" s="23">
        <f t="shared" si="78"/>
        <v>6</v>
      </c>
      <c r="B511" s="23">
        <f t="shared" si="79"/>
        <v>2034</v>
      </c>
      <c r="C511" s="23">
        <v>510</v>
      </c>
      <c r="D511" s="24">
        <v>49096</v>
      </c>
      <c r="E511" s="25" t="e">
        <f>IF(ISBLANK(table!I511),NA(),table!I511)</f>
        <v>#N/A</v>
      </c>
      <c r="F511" s="26">
        <f>IFERROR(IF(AND(ISERROR($E512),ISERROR(INDEX(RestempSAF!B$2:B$251,MATCH(RestempSA!$C511,RestempSAF!$A$2:$A$251,0)))),$E511,INDEX(RestempSAF!B$2:B$251,MATCH(RestempSA!$C511,RestempSAF!$A$2:$A$251,0))),NA())</f>
        <v>14178.698811033</v>
      </c>
      <c r="G511" s="25">
        <f>IFERROR(IF(AND(ISERROR($E512),ISERROR(INDEX(RestempSAF!C$2:C$251,MATCH(RestempSA!$C511,RestempSAF!$A$2:$A$251,0)))),$E511,INDEX(RestempSAF!C$2:C$251,MATCH(RestempSA!$C511,RestempSAF!$A$2:$A$251,0))),NA())</f>
        <v>11771.2785774598</v>
      </c>
      <c r="H511" s="25">
        <f>IFERROR(IF(AND(ISERROR($E512),ISERROR(INDEX(RestempSAF!D$2:D$251,MATCH(RestempSA!$C511,RestempSAF!$A$2:$A$251,0)))),$E511,INDEX(RestempSAF!D$2:D$251,MATCH(RestempSA!$C511,RestempSAF!$A$2:$A$251,0))),NA())</f>
        <v>16586.119044606101</v>
      </c>
      <c r="I511" s="25">
        <f>IFERROR(IF(AND(ISERROR($E512),ISERROR(INDEX(RestempSAF!E$2:E$251,MATCH(RestempSA!$C511,RestempSAF!$A$2:$A$251,0)))),$E511,INDEX(RestempSAF!E$2:E$251,MATCH(RestempSA!$C511,RestempSAF!$A$2:$A$251,0))),NA())</f>
        <v>10496.8672871869</v>
      </c>
      <c r="J511" s="25">
        <f>IFERROR(IF(AND(ISERROR($E512),ISERROR(INDEX(RestempSAF!F$2:F$251,MATCH(RestempSA!$C511,RestempSAF!$A$2:$A$251,0)))),$E511,INDEX(RestempSAF!F$2:F$251,MATCH(RestempSA!$C511,RestempSAF!$A$2:$A$251,0))),NA())</f>
        <v>17860.530334879099</v>
      </c>
      <c r="K511" s="25">
        <f t="shared" ref="K511:K514" si="89">AVERAGE(J511,H511)</f>
        <v>17223.3246897426</v>
      </c>
    </row>
    <row r="512" spans="1:11" x14ac:dyDescent="0.25">
      <c r="A512" s="23">
        <f t="shared" si="78"/>
        <v>7</v>
      </c>
      <c r="B512" s="23">
        <f t="shared" si="79"/>
        <v>2034</v>
      </c>
      <c r="C512" s="23">
        <v>511</v>
      </c>
      <c r="D512" s="24">
        <v>49126</v>
      </c>
      <c r="E512" s="25" t="e">
        <f>IF(ISBLANK(table!I512),NA(),table!I512)</f>
        <v>#N/A</v>
      </c>
      <c r="F512" s="26">
        <f>IFERROR(IF(AND(ISERROR($E513),ISERROR(INDEX(RestempSAF!B$2:B$251,MATCH(RestempSA!$C512,RestempSAF!$A$2:$A$251,0)))),$E512,INDEX(RestempSAF!B$2:B$251,MATCH(RestempSA!$C512,RestempSAF!$A$2:$A$251,0))),NA())</f>
        <v>14193.6700084896</v>
      </c>
      <c r="G512" s="25">
        <f>IFERROR(IF(AND(ISERROR($E513),ISERROR(INDEX(RestempSAF!C$2:C$251,MATCH(RestempSA!$C512,RestempSAF!$A$2:$A$251,0)))),$E512,INDEX(RestempSAF!C$2:C$251,MATCH(RestempSA!$C512,RestempSAF!$A$2:$A$251,0))),NA())</f>
        <v>11777.7055029284</v>
      </c>
      <c r="H512" s="25">
        <f>IFERROR(IF(AND(ISERROR($E513),ISERROR(INDEX(RestempSAF!D$2:D$251,MATCH(RestempSA!$C512,RestempSAF!$A$2:$A$251,0)))),$E512,INDEX(RestempSAF!D$2:D$251,MATCH(RestempSA!$C512,RestempSAF!$A$2:$A$251,0))),NA())</f>
        <v>16609.634514050798</v>
      </c>
      <c r="I512" s="25">
        <f>IFERROR(IF(AND(ISERROR($E513),ISERROR(INDEX(RestempSAF!E$2:E$251,MATCH(RestempSA!$C512,RestempSAF!$A$2:$A$251,0)))),$E512,INDEX(RestempSAF!E$2:E$251,MATCH(RestempSA!$C512,RestempSAF!$A$2:$A$251,0))),NA())</f>
        <v>10498.7711482827</v>
      </c>
      <c r="J512" s="25">
        <f>IFERROR(IF(AND(ISERROR($E513),ISERROR(INDEX(RestempSAF!F$2:F$251,MATCH(RestempSA!$C512,RestempSAF!$A$2:$A$251,0)))),$E512,INDEX(RestempSAF!F$2:F$251,MATCH(RestempSA!$C512,RestempSAF!$A$2:$A$251,0))),NA())</f>
        <v>17888.568868696399</v>
      </c>
      <c r="K512" s="25">
        <f t="shared" si="89"/>
        <v>17249.101691373598</v>
      </c>
    </row>
    <row r="513" spans="1:11" x14ac:dyDescent="0.25">
      <c r="A513" s="23">
        <f t="shared" si="78"/>
        <v>8</v>
      </c>
      <c r="B513" s="23">
        <f t="shared" si="79"/>
        <v>2034</v>
      </c>
      <c r="C513" s="23">
        <v>512</v>
      </c>
      <c r="D513" s="24">
        <v>49157</v>
      </c>
      <c r="E513" s="25" t="e">
        <f>IF(ISBLANK(table!I513),NA(),table!I513)</f>
        <v>#N/A</v>
      </c>
      <c r="F513" s="26">
        <f>IFERROR(IF(AND(ISERROR($E514),ISERROR(INDEX(RestempSAF!B$2:B$251,MATCH(RestempSA!$C513,RestempSAF!$A$2:$A$251,0)))),$E513,INDEX(RestempSAF!B$2:B$251,MATCH(RestempSA!$C513,RestempSAF!$A$2:$A$251,0))),NA())</f>
        <v>14208.6412059462</v>
      </c>
      <c r="G513" s="25">
        <f>IFERROR(IF(AND(ISERROR($E514),ISERROR(INDEX(RestempSAF!C$2:C$251,MATCH(RestempSA!$C513,RestempSAF!$A$2:$A$251,0)))),$E513,INDEX(RestempSAF!C$2:C$251,MATCH(RestempSA!$C513,RestempSAF!$A$2:$A$251,0))),NA())</f>
        <v>11784.1625396665</v>
      </c>
      <c r="H513" s="25">
        <f>IFERROR(IF(AND(ISERROR($E514),ISERROR(INDEX(RestempSAF!D$2:D$251,MATCH(RestempSA!$C513,RestempSAF!$A$2:$A$251,0)))),$E513,INDEX(RestempSAF!D$2:D$251,MATCH(RestempSA!$C513,RestempSAF!$A$2:$A$251,0))),NA())</f>
        <v>16633.1198722259</v>
      </c>
      <c r="I513" s="25">
        <f>IFERROR(IF(AND(ISERROR($E514),ISERROR(INDEX(RestempSAF!E$2:E$251,MATCH(RestempSA!$C513,RestempSAF!$A$2:$A$251,0)))),$E513,INDEX(RestempSAF!E$2:E$251,MATCH(RestempSA!$C513,RestempSAF!$A$2:$A$251,0))),NA())</f>
        <v>10500.721060591301</v>
      </c>
      <c r="J513" s="25">
        <f>IFERROR(IF(AND(ISERROR($E514),ISERROR(INDEX(RestempSAF!F$2:F$251,MATCH(RestempSA!$C513,RestempSAF!$A$2:$A$251,0)))),$E513,INDEX(RestempSAF!F$2:F$251,MATCH(RestempSA!$C513,RestempSAF!$A$2:$A$251,0))),NA())</f>
        <v>17916.561351301101</v>
      </c>
      <c r="K513" s="25">
        <f t="shared" si="89"/>
        <v>17274.840611763502</v>
      </c>
    </row>
    <row r="514" spans="1:11" x14ac:dyDescent="0.25">
      <c r="A514" s="23">
        <f t="shared" si="78"/>
        <v>9</v>
      </c>
      <c r="B514" s="23">
        <f t="shared" si="79"/>
        <v>2034</v>
      </c>
      <c r="C514" s="23">
        <v>513</v>
      </c>
      <c r="D514" s="24">
        <v>49188</v>
      </c>
      <c r="E514" s="25" t="e">
        <f>IF(ISBLANK(table!I514),NA(),table!I514)</f>
        <v>#N/A</v>
      </c>
      <c r="F514" s="26">
        <f>IFERROR(IF(AND(ISERROR($E515),ISERROR(INDEX(RestempSAF!B$2:B$251,MATCH(RestempSA!$C514,RestempSAF!$A$2:$A$251,0)))),$E514,INDEX(RestempSAF!B$2:B$251,MATCH(RestempSA!$C514,RestempSAF!$A$2:$A$251,0))),NA())</f>
        <v>14223.6124034028</v>
      </c>
      <c r="G514" s="25">
        <f>IFERROR(IF(AND(ISERROR($E515),ISERROR(INDEX(RestempSAF!C$2:C$251,MATCH(RestempSA!$C514,RestempSAF!$A$2:$A$251,0)))),$E514,INDEX(RestempSAF!C$2:C$251,MATCH(RestempSA!$C514,RestempSAF!$A$2:$A$251,0))),NA())</f>
        <v>11790.6493715506</v>
      </c>
      <c r="H514" s="25">
        <f>IFERROR(IF(AND(ISERROR($E515),ISERROR(INDEX(RestempSAF!D$2:D$251,MATCH(RestempSA!$C514,RestempSAF!$A$2:$A$251,0)))),$E514,INDEX(RestempSAF!D$2:D$251,MATCH(RestempSA!$C514,RestempSAF!$A$2:$A$251,0))),NA())</f>
        <v>16656.575435254999</v>
      </c>
      <c r="I514" s="25">
        <f>IFERROR(IF(AND(ISERROR($E515),ISERROR(INDEX(RestempSAF!E$2:E$251,MATCH(RestempSA!$C514,RestempSAF!$A$2:$A$251,0)))),$E514,INDEX(RestempSAF!E$2:E$251,MATCH(RestempSA!$C514,RestempSAF!$A$2:$A$251,0))),NA())</f>
        <v>10502.7165406435</v>
      </c>
      <c r="J514" s="25">
        <f>IFERROR(IF(AND(ISERROR($E515),ISERROR(INDEX(RestempSAF!F$2:F$251,MATCH(RestempSA!$C514,RestempSAF!$A$2:$A$251,0)))),$E514,INDEX(RestempSAF!F$2:F$251,MATCH(RestempSA!$C514,RestempSAF!$A$2:$A$251,0))),NA())</f>
        <v>17944.508266162102</v>
      </c>
      <c r="K514" s="25">
        <f t="shared" si="89"/>
        <v>17300.541850708549</v>
      </c>
    </row>
    <row r="515" spans="1:11" x14ac:dyDescent="0.25">
      <c r="A515" s="23">
        <f t="shared" si="78"/>
        <v>10</v>
      </c>
      <c r="B515" s="23">
        <f t="shared" si="79"/>
        <v>2034</v>
      </c>
      <c r="C515" s="23">
        <v>514</v>
      </c>
      <c r="D515" s="24">
        <v>49218</v>
      </c>
      <c r="E515" s="25" t="e">
        <f>IF(ISBLANK(table!I515),NA(),table!I515)</f>
        <v>#N/A</v>
      </c>
      <c r="F515" s="26">
        <f>IFERROR(IF(AND(ISERROR($E516),ISERROR(INDEX(RestempSAF!B$2:B$251,MATCH(RestempSA!$C515,RestempSAF!$A$2:$A$251,0)))),$E515,INDEX(RestempSAF!B$2:B$251,MATCH(RestempSA!$C515,RestempSAF!$A$2:$A$251,0))),NA())</f>
        <v>14238.5836008594</v>
      </c>
      <c r="G515" s="25">
        <f>IFERROR(IF(AND(ISERROR($E516),ISERROR(INDEX(RestempSAF!C$2:C$251,MATCH(RestempSA!$C515,RestempSAF!$A$2:$A$251,0)))),$E515,INDEX(RestempSAF!C$2:C$251,MATCH(RestempSA!$C515,RestempSAF!$A$2:$A$251,0))),NA())</f>
        <v>11797.165687950401</v>
      </c>
      <c r="H515" s="25">
        <f>IFERROR(IF(AND(ISERROR($E516),ISERROR(INDEX(RestempSAF!D$2:D$251,MATCH(RestempSA!$C515,RestempSAF!$A$2:$A$251,0)))),$E515,INDEX(RestempSAF!D$2:D$251,MATCH(RestempSA!$C515,RestempSAF!$A$2:$A$251,0))),NA())</f>
        <v>16680.0015137685</v>
      </c>
      <c r="I515" s="25">
        <f>IFERROR(IF(AND(ISERROR($E516),ISERROR(INDEX(RestempSAF!E$2:E$251,MATCH(RestempSA!$C515,RestempSAF!$A$2:$A$251,0)))),$E515,INDEX(RestempSAF!E$2:E$251,MATCH(RestempSA!$C515,RestempSAF!$A$2:$A$251,0))),NA())</f>
        <v>10504.757113371001</v>
      </c>
      <c r="J515" s="25">
        <f>IFERROR(IF(AND(ISERROR($E516),ISERROR(INDEX(RestempSAF!F$2:F$251,MATCH(RestempSA!$C515,RestempSAF!$A$2:$A$251,0)))),$E515,INDEX(RestempSAF!F$2:F$251,MATCH(RestempSA!$C515,RestempSAF!$A$2:$A$251,0))),NA())</f>
        <v>17972.4100883479</v>
      </c>
      <c r="K515" s="25">
        <f t="shared" ref="K515" si="90">AVERAGE(J515,J515)</f>
        <v>17972.4100883479</v>
      </c>
    </row>
    <row r="516" spans="1:11" x14ac:dyDescent="0.25">
      <c r="A516" s="23">
        <f t="shared" si="78"/>
        <v>11</v>
      </c>
      <c r="B516" s="23">
        <f t="shared" si="79"/>
        <v>2034</v>
      </c>
      <c r="C516" s="23">
        <v>515</v>
      </c>
      <c r="D516" s="24">
        <v>49249</v>
      </c>
      <c r="E516" s="25" t="e">
        <f>IF(ISBLANK(table!I516),NA(),table!I516)</f>
        <v>#N/A</v>
      </c>
      <c r="F516" s="26">
        <f>IFERROR(IF(AND(ISERROR($E517),ISERROR(INDEX(RestempSAF!B$2:B$251,MATCH(RestempSA!$C516,RestempSAF!$A$2:$A$251,0)))),$E516,INDEX(RestempSAF!B$2:B$251,MATCH(RestempSA!$C516,RestempSAF!$A$2:$A$251,0))),NA())</f>
        <v>14253.554798316</v>
      </c>
      <c r="G516" s="25">
        <f>IFERROR(IF(AND(ISERROR($E517),ISERROR(INDEX(RestempSAF!C$2:C$251,MATCH(RestempSA!$C516,RestempSAF!$A$2:$A$251,0)))),$E516,INDEX(RestempSAF!C$2:C$251,MATCH(RestempSA!$C516,RestempSAF!$A$2:$A$251,0))),NA())</f>
        <v>11803.7111835955</v>
      </c>
      <c r="H516" s="25">
        <f>IFERROR(IF(AND(ISERROR($E517),ISERROR(INDEX(RestempSAF!D$2:D$251,MATCH(RestempSA!$C516,RestempSAF!$A$2:$A$251,0)))),$E516,INDEX(RestempSAF!D$2:D$251,MATCH(RestempSA!$C516,RestempSAF!$A$2:$A$251,0))),NA())</f>
        <v>16703.398413036601</v>
      </c>
      <c r="I516" s="25">
        <f>IFERROR(IF(AND(ISERROR($E517),ISERROR(INDEX(RestempSAF!E$2:E$251,MATCH(RestempSA!$C516,RestempSAF!$A$2:$A$251,0)))),$E516,INDEX(RestempSAF!E$2:E$251,MATCH(RestempSA!$C516,RestempSAF!$A$2:$A$251,0))),NA())</f>
        <v>10506.8423119033</v>
      </c>
      <c r="J516" s="25">
        <f>IFERROR(IF(AND(ISERROR($E517),ISERROR(INDEX(RestempSAF!F$2:F$251,MATCH(RestempSA!$C516,RestempSAF!$A$2:$A$251,0)))),$E516,INDEX(RestempSAF!F$2:F$251,MATCH(RestempSA!$C516,RestempSAF!$A$2:$A$251,0))),NA())</f>
        <v>18000.267284728801</v>
      </c>
      <c r="K516" s="25">
        <f t="shared" ref="K516:K519" si="91">AVERAGE(J516,H516)</f>
        <v>17351.832848882703</v>
      </c>
    </row>
    <row r="517" spans="1:11" x14ac:dyDescent="0.25">
      <c r="A517" s="23">
        <f t="shared" si="78"/>
        <v>12</v>
      </c>
      <c r="B517" s="23">
        <f t="shared" si="79"/>
        <v>2034</v>
      </c>
      <c r="C517" s="23">
        <v>516</v>
      </c>
      <c r="D517" s="24">
        <v>49279</v>
      </c>
      <c r="E517" s="25" t="e">
        <f>IF(ISBLANK(table!I517),NA(),table!I517)</f>
        <v>#N/A</v>
      </c>
      <c r="F517" s="26">
        <f>IFERROR(IF(AND(ISERROR($E518),ISERROR(INDEX(RestempSAF!B$2:B$251,MATCH(RestempSA!$C517,RestempSAF!$A$2:$A$251,0)))),$E517,INDEX(RestempSAF!B$2:B$251,MATCH(RestempSA!$C517,RestempSAF!$A$2:$A$251,0))),NA())</f>
        <v>14268.525995772699</v>
      </c>
      <c r="G517" s="25">
        <f>IFERROR(IF(AND(ISERROR($E518),ISERROR(INDEX(RestempSAF!C$2:C$251,MATCH(RestempSA!$C517,RestempSAF!$A$2:$A$251,0)))),$E517,INDEX(RestempSAF!C$2:C$251,MATCH(RestempSA!$C517,RestempSAF!$A$2:$A$251,0))),NA())</f>
        <v>11810.2855584474</v>
      </c>
      <c r="H517" s="25">
        <f>IFERROR(IF(AND(ISERROR($E518),ISERROR(INDEX(RestempSAF!D$2:D$251,MATCH(RestempSA!$C517,RestempSAF!$A$2:$A$251,0)))),$E517,INDEX(RestempSAF!D$2:D$251,MATCH(RestempSA!$C517,RestempSAF!$A$2:$A$251,0))),NA())</f>
        <v>16726.766433097899</v>
      </c>
      <c r="I517" s="25">
        <f>IFERROR(IF(AND(ISERROR($E518),ISERROR(INDEX(RestempSAF!E$2:E$251,MATCH(RestempSA!$C517,RestempSAF!$A$2:$A$251,0)))),$E517,INDEX(RestempSAF!E$2:E$251,MATCH(RestempSA!$C517,RestempSAF!$A$2:$A$251,0))),NA())</f>
        <v>10508.971677371101</v>
      </c>
      <c r="J517" s="25">
        <f>IFERROR(IF(AND(ISERROR($E518),ISERROR(INDEX(RestempSAF!F$2:F$251,MATCH(RestempSA!$C517,RestempSAF!$A$2:$A$251,0)))),$E517,INDEX(RestempSAF!F$2:F$251,MATCH(RestempSA!$C517,RestempSAF!$A$2:$A$251,0))),NA())</f>
        <v>18028.0803141742</v>
      </c>
      <c r="K517" s="25">
        <f t="shared" si="91"/>
        <v>17377.423373636047</v>
      </c>
    </row>
    <row r="518" spans="1:11" x14ac:dyDescent="0.25">
      <c r="A518" s="23">
        <f t="shared" si="78"/>
        <v>1</v>
      </c>
      <c r="B518" s="23">
        <f t="shared" si="79"/>
        <v>2035</v>
      </c>
      <c r="C518" s="23">
        <v>517</v>
      </c>
      <c r="D518" s="24">
        <v>49310</v>
      </c>
      <c r="E518" s="25" t="e">
        <f>IF(ISBLANK(table!I518),NA(),table!I518)</f>
        <v>#N/A</v>
      </c>
      <c r="F518" s="26">
        <f>IFERROR(IF(AND(ISERROR($E519),ISERROR(INDEX(RestempSAF!B$2:B$251,MATCH(RestempSA!$C518,RestempSAF!$A$2:$A$251,0)))),$E518,INDEX(RestempSAF!B$2:B$251,MATCH(RestempSA!$C518,RestempSAF!$A$2:$A$251,0))),NA())</f>
        <v>14283.497193229299</v>
      </c>
      <c r="G518" s="25">
        <f>IFERROR(IF(AND(ISERROR($E519),ISERROR(INDEX(RestempSAF!C$2:C$251,MATCH(RestempSA!$C518,RestempSAF!$A$2:$A$251,0)))),$E518,INDEX(RestempSAF!C$2:C$251,MATCH(RestempSA!$C518,RestempSAF!$A$2:$A$251,0))),NA())</f>
        <v>11816.8885175746</v>
      </c>
      <c r="H518" s="25">
        <f>IFERROR(IF(AND(ISERROR($E519),ISERROR(INDEX(RestempSAF!D$2:D$251,MATCH(RestempSA!$C518,RestempSAF!$A$2:$A$251,0)))),$E518,INDEX(RestempSAF!D$2:D$251,MATCH(RestempSA!$C518,RestempSAF!$A$2:$A$251,0))),NA())</f>
        <v>16750.105868883998</v>
      </c>
      <c r="I518" s="25">
        <f>IFERROR(IF(AND(ISERROR($E519),ISERROR(INDEX(RestempSAF!E$2:E$251,MATCH(RestempSA!$C518,RestempSAF!$A$2:$A$251,0)))),$E518,INDEX(RestempSAF!E$2:E$251,MATCH(RestempSA!$C518,RestempSAF!$A$2:$A$251,0))),NA())</f>
        <v>10511.1447587154</v>
      </c>
      <c r="J518" s="25">
        <f>IFERROR(IF(AND(ISERROR($E519),ISERROR(INDEX(RestempSAF!F$2:F$251,MATCH(RestempSA!$C518,RestempSAF!$A$2:$A$251,0)))),$E518,INDEX(RestempSAF!F$2:F$251,MATCH(RestempSA!$C518,RestempSAF!$A$2:$A$251,0))),NA())</f>
        <v>18055.8496277431</v>
      </c>
      <c r="K518" s="25">
        <f t="shared" si="91"/>
        <v>17402.977748313548</v>
      </c>
    </row>
    <row r="519" spans="1:11" x14ac:dyDescent="0.25">
      <c r="A519" s="23">
        <f t="shared" si="78"/>
        <v>2</v>
      </c>
      <c r="B519" s="23">
        <f t="shared" si="79"/>
        <v>2035</v>
      </c>
      <c r="C519" s="23">
        <v>518</v>
      </c>
      <c r="D519" s="24">
        <v>49341</v>
      </c>
      <c r="E519" s="25" t="e">
        <f>IF(ISBLANK(table!I519),NA(),table!I519)</f>
        <v>#N/A</v>
      </c>
      <c r="F519" s="26">
        <f>IFERROR(IF(AND(ISERROR($E520),ISERROR(INDEX(RestempSAF!B$2:B$251,MATCH(RestempSA!$C519,RestempSAF!$A$2:$A$251,0)))),$E519,INDEX(RestempSAF!B$2:B$251,MATCH(RestempSA!$C519,RestempSAF!$A$2:$A$251,0))),NA())</f>
        <v>14298.468390685901</v>
      </c>
      <c r="G519" s="25">
        <f>IFERROR(IF(AND(ISERROR($E520),ISERROR(INDEX(RestempSAF!C$2:C$251,MATCH(RestempSA!$C519,RestempSAF!$A$2:$A$251,0)))),$E519,INDEX(RestempSAF!C$2:C$251,MATCH(RestempSA!$C519,RestempSAF!$A$2:$A$251,0))),NA())</f>
        <v>11823.519771031601</v>
      </c>
      <c r="H519" s="25">
        <f>IFERROR(IF(AND(ISERROR($E520),ISERROR(INDEX(RestempSAF!D$2:D$251,MATCH(RestempSA!$C519,RestempSAF!$A$2:$A$251,0)))),$E519,INDEX(RestempSAF!D$2:D$251,MATCH(RestempSA!$C519,RestempSAF!$A$2:$A$251,0))),NA())</f>
        <v>16773.417010340199</v>
      </c>
      <c r="I519" s="25">
        <f>IFERROR(IF(AND(ISERROR($E520),ISERROR(INDEX(RestempSAF!E$2:E$251,MATCH(RestempSA!$C519,RestempSAF!$A$2:$A$251,0)))),$E519,INDEX(RestempSAF!E$2:E$251,MATCH(RestempSA!$C519,RestempSAF!$A$2:$A$251,0))),NA())</f>
        <v>10513.361112503</v>
      </c>
      <c r="J519" s="25">
        <f>IFERROR(IF(AND(ISERROR($E520),ISERROR(INDEX(RestempSAF!F$2:F$251,MATCH(RestempSA!$C519,RestempSAF!$A$2:$A$251,0)))),$E519,INDEX(RestempSAF!F$2:F$251,MATCH(RestempSA!$C519,RestempSAF!$A$2:$A$251,0))),NA())</f>
        <v>18083.575668868802</v>
      </c>
      <c r="K519" s="25">
        <f t="shared" si="91"/>
        <v>17428.496339604499</v>
      </c>
    </row>
    <row r="520" spans="1:11" x14ac:dyDescent="0.25">
      <c r="A520" s="23">
        <f t="shared" si="78"/>
        <v>3</v>
      </c>
      <c r="B520" s="23">
        <f t="shared" si="79"/>
        <v>2035</v>
      </c>
      <c r="C520" s="23">
        <v>519</v>
      </c>
      <c r="D520" s="24">
        <v>49369</v>
      </c>
      <c r="E520" s="25" t="e">
        <f>IF(ISBLANK(table!I520),NA(),table!I520)</f>
        <v>#N/A</v>
      </c>
      <c r="F520" s="26">
        <f>IFERROR(IF(AND(ISERROR($E521),ISERROR(INDEX(RestempSAF!B$2:B$251,MATCH(RestempSA!$C520,RestempSAF!$A$2:$A$251,0)))),$E520,INDEX(RestempSAF!B$2:B$251,MATCH(RestempSA!$C520,RestempSAF!$A$2:$A$251,0))),NA())</f>
        <v>14313.439588142501</v>
      </c>
      <c r="G520" s="25">
        <f>IFERROR(IF(AND(ISERROR($E521),ISERROR(INDEX(RestempSAF!C$2:C$251,MATCH(RestempSA!$C520,RestempSAF!$A$2:$A$251,0)))),$E520,INDEX(RestempSAF!C$2:C$251,MATCH(RestempSA!$C520,RestempSAF!$A$2:$A$251,0))),NA())</f>
        <v>11830.179033741801</v>
      </c>
      <c r="H520" s="25">
        <f>IFERROR(IF(AND(ISERROR($E521),ISERROR(INDEX(RestempSAF!D$2:D$251,MATCH(RestempSA!$C520,RestempSAF!$A$2:$A$251,0)))),$E520,INDEX(RestempSAF!D$2:D$251,MATCH(RestempSA!$C520,RestempSAF!$A$2:$A$251,0))),NA())</f>
        <v>16796.700142543301</v>
      </c>
      <c r="I520" s="25">
        <f>IFERROR(IF(AND(ISERROR($E521),ISERROR(INDEX(RestempSAF!E$2:E$251,MATCH(RestempSA!$C520,RestempSAF!$A$2:$A$251,0)))),$E520,INDEX(RestempSAF!E$2:E$251,MATCH(RestempSA!$C520,RestempSAF!$A$2:$A$251,0))),NA())</f>
        <v>10515.6203027467</v>
      </c>
      <c r="J520" s="25">
        <f>IFERROR(IF(AND(ISERROR($E521),ISERROR(INDEX(RestempSAF!F$2:F$251,MATCH(RestempSA!$C520,RestempSAF!$A$2:$A$251,0)))),$E520,INDEX(RestempSAF!F$2:F$251,MATCH(RestempSA!$C520,RestempSAF!$A$2:$A$251,0))),NA())</f>
        <v>18111.2588735383</v>
      </c>
      <c r="K520" s="25">
        <f t="shared" ref="K520" si="92">AVERAGE(J520,J520)</f>
        <v>18111.2588735383</v>
      </c>
    </row>
    <row r="521" spans="1:11" x14ac:dyDescent="0.25">
      <c r="A521" s="23">
        <f t="shared" si="78"/>
        <v>4</v>
      </c>
      <c r="B521" s="23">
        <f t="shared" si="79"/>
        <v>2035</v>
      </c>
      <c r="C521" s="23">
        <v>520</v>
      </c>
      <c r="D521" s="24">
        <v>49400</v>
      </c>
      <c r="E521" s="25" t="e">
        <f>IF(ISBLANK(table!I521),NA(),table!I521)</f>
        <v>#N/A</v>
      </c>
      <c r="F521" s="26">
        <f>IFERROR(IF(AND(ISERROR($E522),ISERROR(INDEX(RestempSAF!B$2:B$251,MATCH(RestempSA!$C521,RestempSAF!$A$2:$A$251,0)))),$E521,INDEX(RestempSAF!B$2:B$251,MATCH(RestempSA!$C521,RestempSAF!$A$2:$A$251,0))),NA())</f>
        <v>14328.410785599101</v>
      </c>
      <c r="G521" s="25">
        <f>IFERROR(IF(AND(ISERROR($E522),ISERROR(INDEX(RestempSAF!C$2:C$251,MATCH(RestempSA!$C521,RestempSAF!$A$2:$A$251,0)))),$E521,INDEX(RestempSAF!C$2:C$251,MATCH(RestempSA!$C521,RestempSAF!$A$2:$A$251,0))),NA())</f>
        <v>11836.866025383801</v>
      </c>
      <c r="H521" s="25">
        <f>IFERROR(IF(AND(ISERROR($E522),ISERROR(INDEX(RestempSAF!D$2:D$251,MATCH(RestempSA!$C521,RestempSAF!$A$2:$A$251,0)))),$E521,INDEX(RestempSAF!D$2:D$251,MATCH(RestempSA!$C521,RestempSAF!$A$2:$A$251,0))),NA())</f>
        <v>16819.955545814501</v>
      </c>
      <c r="I521" s="25">
        <f>IFERROR(IF(AND(ISERROR($E522),ISERROR(INDEX(RestempSAF!E$2:E$251,MATCH(RestempSA!$C521,RestempSAF!$A$2:$A$251,0)))),$E521,INDEX(RestempSAF!E$2:E$251,MATCH(RestempSA!$C521,RestempSAF!$A$2:$A$251,0))),NA())</f>
        <v>10517.921900732101</v>
      </c>
      <c r="J521" s="25">
        <f>IFERROR(IF(AND(ISERROR($E522),ISERROR(INDEX(RestempSAF!F$2:F$251,MATCH(RestempSA!$C521,RestempSAF!$A$2:$A$251,0)))),$E521,INDEX(RestempSAF!F$2:F$251,MATCH(RestempSA!$C521,RestempSAF!$A$2:$A$251,0))),NA())</f>
        <v>18138.8996704661</v>
      </c>
      <c r="K521" s="25">
        <f t="shared" ref="K521:K524" si="93">AVERAGE(J521,H521)</f>
        <v>17479.4276081403</v>
      </c>
    </row>
    <row r="522" spans="1:11" x14ac:dyDescent="0.25">
      <c r="A522" s="23">
        <f t="shared" si="78"/>
        <v>5</v>
      </c>
      <c r="B522" s="23">
        <f t="shared" si="79"/>
        <v>2035</v>
      </c>
      <c r="C522" s="23">
        <v>521</v>
      </c>
      <c r="D522" s="24">
        <v>49430</v>
      </c>
      <c r="E522" s="25" t="e">
        <f>IF(ISBLANK(table!I522),NA(),table!I522)</f>
        <v>#N/A</v>
      </c>
      <c r="F522" s="26">
        <f>IFERROR(IF(AND(ISERROR($E523),ISERROR(INDEX(RestempSAF!B$2:B$251,MATCH(RestempSA!$C522,RestempSAF!$A$2:$A$251,0)))),$E522,INDEX(RestempSAF!B$2:B$251,MATCH(RestempSA!$C522,RestempSAF!$A$2:$A$251,0))),NA())</f>
        <v>14343.3819830557</v>
      </c>
      <c r="G522" s="25">
        <f>IFERROR(IF(AND(ISERROR($E523),ISERROR(INDEX(RestempSAF!C$2:C$251,MATCH(RestempSA!$C522,RestempSAF!$A$2:$A$251,0)))),$E522,INDEX(RestempSAF!C$2:C$251,MATCH(RestempSA!$C522,RestempSAF!$A$2:$A$251,0))),NA())</f>
        <v>11843.5804702811</v>
      </c>
      <c r="H522" s="25">
        <f>IFERROR(IF(AND(ISERROR($E523),ISERROR(INDEX(RestempSAF!D$2:D$251,MATCH(RestempSA!$C522,RestempSAF!$A$2:$A$251,0)))),$E522,INDEX(RestempSAF!D$2:D$251,MATCH(RestempSA!$C522,RestempSAF!$A$2:$A$251,0))),NA())</f>
        <v>16843.183495830399</v>
      </c>
      <c r="I522" s="25">
        <f>IFERROR(IF(AND(ISERROR($E523),ISERROR(INDEX(RestempSAF!E$2:E$251,MATCH(RestempSA!$C522,RestempSAF!$A$2:$A$251,0)))),$E522,INDEX(RestempSAF!E$2:E$251,MATCH(RestempSA!$C522,RestempSAF!$A$2:$A$251,0))),NA())</f>
        <v>10520.2654848483</v>
      </c>
      <c r="J522" s="25">
        <f>IFERROR(IF(AND(ISERROR($E523),ISERROR(INDEX(RestempSAF!F$2:F$251,MATCH(RestempSA!$C522,RestempSAF!$A$2:$A$251,0)))),$E522,INDEX(RestempSAF!F$2:F$251,MATCH(RestempSA!$C522,RestempSAF!$A$2:$A$251,0))),NA())</f>
        <v>18166.498481263101</v>
      </c>
      <c r="K522" s="25">
        <f t="shared" si="93"/>
        <v>17504.840988546748</v>
      </c>
    </row>
    <row r="523" spans="1:11" x14ac:dyDescent="0.25">
      <c r="A523" s="23">
        <f t="shared" si="78"/>
        <v>6</v>
      </c>
      <c r="B523" s="23">
        <f t="shared" si="79"/>
        <v>2035</v>
      </c>
      <c r="C523" s="23">
        <v>522</v>
      </c>
      <c r="D523" s="24">
        <v>49461</v>
      </c>
      <c r="E523" s="25" t="e">
        <f>IF(ISBLANK(table!I523),NA(),table!I523)</f>
        <v>#N/A</v>
      </c>
      <c r="F523" s="26">
        <f>IFERROR(IF(AND(ISERROR($E524),ISERROR(INDEX(RestempSAF!B$2:B$251,MATCH(RestempSA!$C523,RestempSAF!$A$2:$A$251,0)))),$E523,INDEX(RestempSAF!B$2:B$251,MATCH(RestempSA!$C523,RestempSAF!$A$2:$A$251,0))),NA())</f>
        <v>14358.3531805124</v>
      </c>
      <c r="G523" s="25">
        <f>IFERROR(IF(AND(ISERROR($E524),ISERROR(INDEX(RestempSAF!C$2:C$251,MATCH(RestempSA!$C523,RestempSAF!$A$2:$A$251,0)))),$E523,INDEX(RestempSAF!C$2:C$251,MATCH(RestempSA!$C523,RestempSAF!$A$2:$A$251,0))),NA())</f>
        <v>11850.322097295</v>
      </c>
      <c r="H523" s="25">
        <f>IFERROR(IF(AND(ISERROR($E524),ISERROR(INDEX(RestempSAF!D$2:D$251,MATCH(RestempSA!$C523,RestempSAF!$A$2:$A$251,0)))),$E523,INDEX(RestempSAF!D$2:D$251,MATCH(RestempSA!$C523,RestempSAF!$A$2:$A$251,0))),NA())</f>
        <v>16866.384263729698</v>
      </c>
      <c r="I523" s="25">
        <f>IFERROR(IF(AND(ISERROR($E524),ISERROR(INDEX(RestempSAF!E$2:E$251,MATCH(RestempSA!$C523,RestempSAF!$A$2:$A$251,0)))),$E523,INDEX(RestempSAF!E$2:E$251,MATCH(RestempSA!$C523,RestempSAF!$A$2:$A$251,0))),NA())</f>
        <v>10522.650640424499</v>
      </c>
      <c r="J523" s="25">
        <f>IFERROR(IF(AND(ISERROR($E524),ISERROR(INDEX(RestempSAF!F$2:F$251,MATCH(RestempSA!$C523,RestempSAF!$A$2:$A$251,0)))),$E523,INDEX(RestempSAF!F$2:F$251,MATCH(RestempSA!$C523,RestempSAF!$A$2:$A$251,0))),NA())</f>
        <v>18194.055720600201</v>
      </c>
      <c r="K523" s="25">
        <f t="shared" si="93"/>
        <v>17530.219992164952</v>
      </c>
    </row>
    <row r="524" spans="1:11" x14ac:dyDescent="0.25">
      <c r="A524" s="23">
        <f t="shared" si="78"/>
        <v>7</v>
      </c>
      <c r="B524" s="23">
        <f t="shared" si="79"/>
        <v>2035</v>
      </c>
      <c r="C524" s="23">
        <v>523</v>
      </c>
      <c r="D524" s="24">
        <v>49491</v>
      </c>
      <c r="E524" s="25" t="e">
        <f>IF(ISBLANK(table!I524),NA(),table!I524)</f>
        <v>#N/A</v>
      </c>
      <c r="F524" s="26">
        <f>IFERROR(IF(AND(ISERROR($E525),ISERROR(INDEX(RestempSAF!B$2:B$251,MATCH(RestempSA!$C524,RestempSAF!$A$2:$A$251,0)))),$E524,INDEX(RestempSAF!B$2:B$251,MATCH(RestempSA!$C524,RestempSAF!$A$2:$A$251,0))),NA())</f>
        <v>14373.324377969</v>
      </c>
      <c r="G524" s="25">
        <f>IFERROR(IF(AND(ISERROR($E525),ISERROR(INDEX(RestempSAF!C$2:C$251,MATCH(RestempSA!$C524,RestempSAF!$A$2:$A$251,0)))),$E524,INDEX(RestempSAF!C$2:C$251,MATCH(RestempSA!$C524,RestempSAF!$A$2:$A$251,0))),NA())</f>
        <v>11857.0906397208</v>
      </c>
      <c r="H524" s="25">
        <f>IFERROR(IF(AND(ISERROR($E525),ISERROR(INDEX(RestempSAF!D$2:D$251,MATCH(RestempSA!$C524,RestempSAF!$A$2:$A$251,0)))),$E524,INDEX(RestempSAF!D$2:D$251,MATCH(RestempSA!$C524,RestempSAF!$A$2:$A$251,0))),NA())</f>
        <v>16889.5581162171</v>
      </c>
      <c r="I524" s="25">
        <f>IFERROR(IF(AND(ISERROR($E525),ISERROR(INDEX(RestempSAF!E$2:E$251,MATCH(RestempSA!$C524,RestempSAF!$A$2:$A$251,0)))),$E524,INDEX(RestempSAF!E$2:E$251,MATCH(RestempSA!$C524,RestempSAF!$A$2:$A$251,0))),NA())</f>
        <v>10525.076959570901</v>
      </c>
      <c r="J524" s="25">
        <f>IFERROR(IF(AND(ISERROR($E525),ISERROR(INDEX(RestempSAF!F$2:F$251,MATCH(RestempSA!$C524,RestempSAF!$A$2:$A$251,0)))),$E524,INDEX(RestempSAF!F$2:F$251,MATCH(RestempSA!$C524,RestempSAF!$A$2:$A$251,0))),NA())</f>
        <v>18221.571796366999</v>
      </c>
      <c r="K524" s="25">
        <f t="shared" si="93"/>
        <v>17555.564956292052</v>
      </c>
    </row>
    <row r="525" spans="1:11" x14ac:dyDescent="0.25">
      <c r="A525" s="23">
        <f t="shared" si="78"/>
        <v>8</v>
      </c>
      <c r="B525" s="23">
        <f t="shared" si="79"/>
        <v>2035</v>
      </c>
      <c r="C525" s="23">
        <v>524</v>
      </c>
      <c r="D525" s="24">
        <v>49522</v>
      </c>
      <c r="E525" s="25" t="e">
        <f>IF(ISBLANK(table!I525),NA(),table!I525)</f>
        <v>#N/A</v>
      </c>
      <c r="F525" s="26">
        <f>IFERROR(IF(AND(ISERROR($E526),ISERROR(INDEX(RestempSAF!B$2:B$251,MATCH(RestempSA!$C525,RestempSAF!$A$2:$A$251,0)))),$E525,INDEX(RestempSAF!B$2:B$251,MATCH(RestempSA!$C525,RestempSAF!$A$2:$A$251,0))),NA())</f>
        <v>14388.2955754256</v>
      </c>
      <c r="G525" s="25">
        <f>IFERROR(IF(AND(ISERROR($E526),ISERROR(INDEX(RestempSAF!C$2:C$251,MATCH(RestempSA!$C525,RestempSAF!$A$2:$A$251,0)))),$E525,INDEX(RestempSAF!C$2:C$251,MATCH(RestempSA!$C525,RestempSAF!$A$2:$A$251,0))),NA())</f>
        <v>11863.8858351869</v>
      </c>
      <c r="H525" s="25">
        <f>IFERROR(IF(AND(ISERROR($E526),ISERROR(INDEX(RestempSAF!D$2:D$251,MATCH(RestempSA!$C525,RestempSAF!$A$2:$A$251,0)))),$E525,INDEX(RestempSAF!D$2:D$251,MATCH(RestempSA!$C525,RestempSAF!$A$2:$A$251,0))),NA())</f>
        <v>16912.705315664301</v>
      </c>
      <c r="I525" s="25">
        <f>IFERROR(IF(AND(ISERROR($E526),ISERROR(INDEX(RestempSAF!E$2:E$251,MATCH(RestempSA!$C525,RestempSAF!$A$2:$A$251,0)))),$E525,INDEX(RestempSAF!E$2:E$251,MATCH(RestempSA!$C525,RestempSAF!$A$2:$A$251,0))),NA())</f>
        <v>10527.544041024799</v>
      </c>
      <c r="J525" s="25">
        <f>IFERROR(IF(AND(ISERROR($E526),ISERROR(INDEX(RestempSAF!F$2:F$251,MATCH(RestempSA!$C525,RestempSAF!$A$2:$A$251,0)))),$E525,INDEX(RestempSAF!F$2:F$251,MATCH(RestempSA!$C525,RestempSAF!$A$2:$A$251,0))),NA())</f>
        <v>18249.047109826399</v>
      </c>
      <c r="K525" s="25">
        <f t="shared" ref="K525" si="94">AVERAGE(J525,J525)</f>
        <v>18249.047109826399</v>
      </c>
    </row>
    <row r="526" spans="1:11" x14ac:dyDescent="0.25">
      <c r="A526" s="23">
        <f t="shared" si="78"/>
        <v>9</v>
      </c>
      <c r="B526" s="23">
        <f t="shared" si="79"/>
        <v>2035</v>
      </c>
      <c r="C526" s="23">
        <v>525</v>
      </c>
      <c r="D526" s="24">
        <v>49553</v>
      </c>
      <c r="E526" s="25" t="e">
        <f>IF(ISBLANK(table!I526),NA(),table!I526)</f>
        <v>#N/A</v>
      </c>
      <c r="F526" s="26">
        <f>IFERROR(IF(AND(ISERROR($E527),ISERROR(INDEX(RestempSAF!B$2:B$251,MATCH(RestempSA!$C526,RestempSAF!$A$2:$A$251,0)))),$E526,INDEX(RestempSAF!B$2:B$251,MATCH(RestempSA!$C526,RestempSAF!$A$2:$A$251,0))),NA())</f>
        <v>14403.2667728822</v>
      </c>
      <c r="G526" s="25">
        <f>IFERROR(IF(AND(ISERROR($E527),ISERROR(INDEX(RestempSAF!C$2:C$251,MATCH(RestempSA!$C526,RestempSAF!$A$2:$A$251,0)))),$E526,INDEX(RestempSAF!C$2:C$251,MATCH(RestempSA!$C526,RestempSAF!$A$2:$A$251,0))),NA())</f>
        <v>11870.7074255566</v>
      </c>
      <c r="H526" s="25">
        <f>IFERROR(IF(AND(ISERROR($E527),ISERROR(INDEX(RestempSAF!D$2:D$251,MATCH(RestempSA!$C526,RestempSAF!$A$2:$A$251,0)))),$E526,INDEX(RestempSAF!D$2:D$251,MATCH(RestempSA!$C526,RestempSAF!$A$2:$A$251,0))),NA())</f>
        <v>16935.826120207799</v>
      </c>
      <c r="I526" s="25">
        <f>IFERROR(IF(AND(ISERROR($E527),ISERROR(INDEX(RestempSAF!E$2:E$251,MATCH(RestempSA!$C526,RestempSAF!$A$2:$A$251,0)))),$E526,INDEX(RestempSAF!E$2:E$251,MATCH(RestempSA!$C526,RestempSAF!$A$2:$A$251,0))),NA())</f>
        <v>10530.0514900005</v>
      </c>
      <c r="J526" s="25">
        <f>IFERROR(IF(AND(ISERROR($E527),ISERROR(INDEX(RestempSAF!F$2:F$251,MATCH(RestempSA!$C526,RestempSAF!$A$2:$A$251,0)))),$E526,INDEX(RestempSAF!F$2:F$251,MATCH(RestempSA!$C526,RestempSAF!$A$2:$A$251,0))),NA())</f>
        <v>18276.482055764001</v>
      </c>
      <c r="K526" s="25">
        <f t="shared" ref="K526:K529" si="95">AVERAGE(J526,H526)</f>
        <v>17606.154087985902</v>
      </c>
    </row>
    <row r="527" spans="1:11" x14ac:dyDescent="0.25">
      <c r="A527" s="23">
        <f t="shared" si="78"/>
        <v>10</v>
      </c>
      <c r="B527" s="23">
        <f t="shared" si="79"/>
        <v>2035</v>
      </c>
      <c r="C527" s="23">
        <v>526</v>
      </c>
      <c r="D527" s="24">
        <v>49583</v>
      </c>
      <c r="E527" s="25" t="e">
        <f>IF(ISBLANK(table!I527),NA(),table!I527)</f>
        <v>#N/A</v>
      </c>
      <c r="F527" s="26">
        <f>IFERROR(IF(AND(ISERROR($E528),ISERROR(INDEX(RestempSAF!B$2:B$251,MATCH(RestempSA!$C527,RestempSAF!$A$2:$A$251,0)))),$E527,INDEX(RestempSAF!B$2:B$251,MATCH(RestempSA!$C527,RestempSAF!$A$2:$A$251,0))),NA())</f>
        <v>14418.2379703388</v>
      </c>
      <c r="G527" s="25">
        <f>IFERROR(IF(AND(ISERROR($E528),ISERROR(INDEX(RestempSAF!C$2:C$251,MATCH(RestempSA!$C527,RestempSAF!$A$2:$A$251,0)))),$E527,INDEX(RestempSAF!C$2:C$251,MATCH(RestempSA!$C527,RestempSAF!$A$2:$A$251,0))),NA())</f>
        <v>11877.5551568338</v>
      </c>
      <c r="H527" s="25">
        <f>IFERROR(IF(AND(ISERROR($E528),ISERROR(INDEX(RestempSAF!D$2:D$251,MATCH(RestempSA!$C527,RestempSAF!$A$2:$A$251,0)))),$E527,INDEX(RestempSAF!D$2:D$251,MATCH(RestempSA!$C527,RestempSAF!$A$2:$A$251,0))),NA())</f>
        <v>16958.9207838439</v>
      </c>
      <c r="I527" s="25">
        <f>IFERROR(IF(AND(ISERROR($E528),ISERROR(INDEX(RestempSAF!E$2:E$251,MATCH(RestempSA!$C527,RestempSAF!$A$2:$A$251,0)))),$E527,INDEX(RestempSAF!E$2:E$251,MATCH(RestempSA!$C527,RestempSAF!$A$2:$A$251,0))),NA())</f>
        <v>10532.598918043899</v>
      </c>
      <c r="J527" s="25">
        <f>IFERROR(IF(AND(ISERROR($E528),ISERROR(INDEX(RestempSAF!F$2:F$251,MATCH(RestempSA!$C527,RestempSAF!$A$2:$A$251,0)))),$E527,INDEX(RestempSAF!F$2:F$251,MATCH(RestempSA!$C527,RestempSAF!$A$2:$A$251,0))),NA())</f>
        <v>18303.877022633798</v>
      </c>
      <c r="K527" s="25">
        <f t="shared" si="95"/>
        <v>17631.398903238849</v>
      </c>
    </row>
    <row r="528" spans="1:11" x14ac:dyDescent="0.25">
      <c r="A528" s="23">
        <f t="shared" si="78"/>
        <v>11</v>
      </c>
      <c r="B528" s="23">
        <f t="shared" si="79"/>
        <v>2035</v>
      </c>
      <c r="C528" s="23">
        <v>527</v>
      </c>
      <c r="D528" s="24">
        <v>49614</v>
      </c>
      <c r="E528" s="25" t="e">
        <f>IF(ISBLANK(table!I528),NA(),table!I528)</f>
        <v>#N/A</v>
      </c>
      <c r="F528" s="26">
        <f>IFERROR(IF(AND(ISERROR($E529),ISERROR(INDEX(RestempSAF!B$2:B$251,MATCH(RestempSA!$C528,RestempSAF!$A$2:$A$251,0)))),$E528,INDEX(RestempSAF!B$2:B$251,MATCH(RestempSA!$C528,RestempSAF!$A$2:$A$251,0))),NA())</f>
        <v>14433.209167795399</v>
      </c>
      <c r="G528" s="25">
        <f>IFERROR(IF(AND(ISERROR($E529),ISERROR(INDEX(RestempSAF!C$2:C$251,MATCH(RestempSA!$C528,RestempSAF!$A$2:$A$251,0)))),$E528,INDEX(RestempSAF!C$2:C$251,MATCH(RestempSA!$C528,RestempSAF!$A$2:$A$251,0))),NA())</f>
        <v>11884.4287790695</v>
      </c>
      <c r="H528" s="25">
        <f>IFERROR(IF(AND(ISERROR($E529),ISERROR(INDEX(RestempSAF!D$2:D$251,MATCH(RestempSA!$C528,RestempSAF!$A$2:$A$251,0)))),$E528,INDEX(RestempSAF!D$2:D$251,MATCH(RestempSA!$C528,RestempSAF!$A$2:$A$251,0))),NA())</f>
        <v>16981.989556521399</v>
      </c>
      <c r="I528" s="25">
        <f>IFERROR(IF(AND(ISERROR($E529),ISERROR(INDEX(RestempSAF!E$2:E$251,MATCH(RestempSA!$C528,RestempSAF!$A$2:$A$251,0)))),$E528,INDEX(RestempSAF!E$2:E$251,MATCH(RestempSA!$C528,RestempSAF!$A$2:$A$251,0))),NA())</f>
        <v>10535.1859428915</v>
      </c>
      <c r="J528" s="25">
        <f>IFERROR(IF(AND(ISERROR($E529),ISERROR(INDEX(RestempSAF!F$2:F$251,MATCH(RestempSA!$C528,RestempSAF!$A$2:$A$251,0)))),$E528,INDEX(RestempSAF!F$2:F$251,MATCH(RestempSA!$C528,RestempSAF!$A$2:$A$251,0))),NA())</f>
        <v>18331.232392699399</v>
      </c>
      <c r="K528" s="25">
        <f t="shared" si="95"/>
        <v>17656.610974610398</v>
      </c>
    </row>
    <row r="529" spans="1:11" x14ac:dyDescent="0.25">
      <c r="A529" s="23">
        <f t="shared" si="78"/>
        <v>12</v>
      </c>
      <c r="B529" s="23">
        <f t="shared" si="79"/>
        <v>2035</v>
      </c>
      <c r="C529" s="23">
        <v>528</v>
      </c>
      <c r="D529" s="24">
        <v>49644</v>
      </c>
      <c r="E529" s="25" t="e">
        <f>IF(ISBLANK(table!I529),NA(),table!I529)</f>
        <v>#N/A</v>
      </c>
      <c r="F529" s="26">
        <f>IFERROR(IF(AND(ISERROR($E530),ISERROR(INDEX(RestempSAF!B$2:B$251,MATCH(RestempSA!$C529,RestempSAF!$A$2:$A$251,0)))),$E529,INDEX(RestempSAF!B$2:B$251,MATCH(RestempSA!$C529,RestempSAF!$A$2:$A$251,0))),NA())</f>
        <v>14448.180365252099</v>
      </c>
      <c r="G529" s="25">
        <f>IFERROR(IF(AND(ISERROR($E530),ISERROR(INDEX(RestempSAF!C$2:C$251,MATCH(RestempSA!$C529,RestempSAF!$A$2:$A$251,0)))),$E529,INDEX(RestempSAF!C$2:C$251,MATCH(RestempSA!$C529,RestempSAF!$A$2:$A$251,0))),NA())</f>
        <v>11891.3280462732</v>
      </c>
      <c r="H529" s="25">
        <f>IFERROR(IF(AND(ISERROR($E530),ISERROR(INDEX(RestempSAF!D$2:D$251,MATCH(RestempSA!$C529,RestempSAF!$A$2:$A$251,0)))),$E529,INDEX(RestempSAF!D$2:D$251,MATCH(RestempSA!$C529,RestempSAF!$A$2:$A$251,0))),NA())</f>
        <v>17005.032684230999</v>
      </c>
      <c r="I529" s="25">
        <f>IFERROR(IF(AND(ISERROR($E530),ISERROR(INDEX(RestempSAF!E$2:E$251,MATCH(RestempSA!$C529,RestempSAF!$A$2:$A$251,0)))),$E529,INDEX(RestempSAF!E$2:E$251,MATCH(RestempSA!$C529,RestempSAF!$A$2:$A$251,0))),NA())</f>
        <v>10537.812188333</v>
      </c>
      <c r="J529" s="25">
        <f>IFERROR(IF(AND(ISERROR($E530),ISERROR(INDEX(RestempSAF!F$2:F$251,MATCH(RestempSA!$C529,RestempSAF!$A$2:$A$251,0)))),$E529,INDEX(RestempSAF!F$2:F$251,MATCH(RestempSA!$C529,RestempSAF!$A$2:$A$251,0))),NA())</f>
        <v>18358.548542171098</v>
      </c>
      <c r="K529" s="25">
        <f t="shared" si="95"/>
        <v>17681.790613201047</v>
      </c>
    </row>
    <row r="530" spans="1:11" x14ac:dyDescent="0.25">
      <c r="A530" s="23">
        <f t="shared" si="78"/>
        <v>1</v>
      </c>
      <c r="B530" s="23">
        <f t="shared" si="79"/>
        <v>2036</v>
      </c>
      <c r="C530" s="23">
        <v>529</v>
      </c>
      <c r="D530" s="24">
        <v>49675</v>
      </c>
      <c r="E530" s="25" t="e">
        <f>IF(ISBLANK(table!I530),NA(),table!I530)</f>
        <v>#N/A</v>
      </c>
      <c r="F530" s="26">
        <f>IFERROR(IF(AND(ISERROR($E531),ISERROR(INDEX(RestempSAF!B$2:B$251,MATCH(RestempSA!$C530,RestempSAF!$A$2:$A$251,0)))),$E530,INDEX(RestempSAF!B$2:B$251,MATCH(RestempSA!$C530,RestempSAF!$A$2:$A$251,0))),NA())</f>
        <v>14463.151562708699</v>
      </c>
      <c r="G530" s="25">
        <f>IFERROR(IF(AND(ISERROR($E531),ISERROR(INDEX(RestempSAF!C$2:C$251,MATCH(RestempSA!$C530,RestempSAF!$A$2:$A$251,0)))),$E530,INDEX(RestempSAF!C$2:C$251,MATCH(RestempSA!$C530,RestempSAF!$A$2:$A$251,0))),NA())</f>
        <v>11898.2527163247</v>
      </c>
      <c r="H530" s="25">
        <f>IFERROR(IF(AND(ISERROR($E531),ISERROR(INDEX(RestempSAF!D$2:D$251,MATCH(RestempSA!$C530,RestempSAF!$A$2:$A$251,0)))),$E530,INDEX(RestempSAF!D$2:D$251,MATCH(RestempSA!$C530,RestempSAF!$A$2:$A$251,0))),NA())</f>
        <v>17028.050409092601</v>
      </c>
      <c r="I530" s="25">
        <f>IFERROR(IF(AND(ISERROR($E531),ISERROR(INDEX(RestempSAF!E$2:E$251,MATCH(RestempSA!$C530,RestempSAF!$A$2:$A$251,0)))),$E530,INDEX(RestempSAF!E$2:E$251,MATCH(RestempSA!$C530,RestempSAF!$A$2:$A$251,0))),NA())</f>
        <v>10540.477284077801</v>
      </c>
      <c r="J530" s="25">
        <f>IFERROR(IF(AND(ISERROR($E531),ISERROR(INDEX(RestempSAF!F$2:F$251,MATCH(RestempSA!$C530,RestempSAF!$A$2:$A$251,0)))),$E530,INDEX(RestempSAF!F$2:F$251,MATCH(RestempSA!$C530,RestempSAF!$A$2:$A$251,0))),NA())</f>
        <v>18385.825841339501</v>
      </c>
      <c r="K530" s="25">
        <f t="shared" ref="K530" si="96">AVERAGE(J530,J530)</f>
        <v>18385.825841339501</v>
      </c>
    </row>
    <row r="531" spans="1:11" x14ac:dyDescent="0.25">
      <c r="A531" s="23">
        <f t="shared" si="78"/>
        <v>2</v>
      </c>
      <c r="B531" s="23">
        <f t="shared" si="79"/>
        <v>2036</v>
      </c>
      <c r="C531" s="23">
        <v>530</v>
      </c>
      <c r="D531" s="24">
        <v>49706</v>
      </c>
      <c r="E531" s="25" t="e">
        <f>IF(ISBLANK(table!I531),NA(),table!I531)</f>
        <v>#N/A</v>
      </c>
      <c r="F531" s="26">
        <f>IFERROR(IF(AND(ISERROR($E532),ISERROR(INDEX(RestempSAF!B$2:B$251,MATCH(RestempSA!$C531,RestempSAF!$A$2:$A$251,0)))),$E531,INDEX(RestempSAF!B$2:B$251,MATCH(RestempSA!$C531,RestempSAF!$A$2:$A$251,0))),NA())</f>
        <v>14478.122760165301</v>
      </c>
      <c r="G531" s="25">
        <f>IFERROR(IF(AND(ISERROR($E532),ISERROR(INDEX(RestempSAF!C$2:C$251,MATCH(RestempSA!$C531,RestempSAF!$A$2:$A$251,0)))),$E531,INDEX(RestempSAF!C$2:C$251,MATCH(RestempSA!$C531,RestempSAF!$A$2:$A$251,0))),NA())</f>
        <v>11905.202550890301</v>
      </c>
      <c r="H531" s="25">
        <f>IFERROR(IF(AND(ISERROR($E532),ISERROR(INDEX(RestempSAF!D$2:D$251,MATCH(RestempSA!$C531,RestempSAF!$A$2:$A$251,0)))),$E531,INDEX(RestempSAF!D$2:D$251,MATCH(RestempSA!$C531,RestempSAF!$A$2:$A$251,0))),NA())</f>
        <v>17051.042969440299</v>
      </c>
      <c r="I531" s="25">
        <f>IFERROR(IF(AND(ISERROR($E532),ISERROR(INDEX(RestempSAF!E$2:E$251,MATCH(RestempSA!$C531,RestempSAF!$A$2:$A$251,0)))),$E531,INDEX(RestempSAF!E$2:E$251,MATCH(RestempSA!$C531,RestempSAF!$A$2:$A$251,0))),NA())</f>
        <v>10543.1808656257</v>
      </c>
      <c r="J531" s="25">
        <f>IFERROR(IF(AND(ISERROR($E532),ISERROR(INDEX(RestempSAF!F$2:F$251,MATCH(RestempSA!$C531,RestempSAF!$A$2:$A$251,0)))),$E531,INDEX(RestempSAF!F$2:F$251,MATCH(RestempSA!$C531,RestempSAF!$A$2:$A$251,0))),NA())</f>
        <v>18413.0646547049</v>
      </c>
      <c r="K531" s="25">
        <f t="shared" ref="K531:K534" si="97">AVERAGE(J531,H531)</f>
        <v>17732.053812072598</v>
      </c>
    </row>
    <row r="532" spans="1:11" x14ac:dyDescent="0.25">
      <c r="A532" s="23">
        <f t="shared" si="78"/>
        <v>3</v>
      </c>
      <c r="B532" s="23">
        <f t="shared" si="79"/>
        <v>2036</v>
      </c>
      <c r="C532" s="23">
        <v>531</v>
      </c>
      <c r="D532" s="24">
        <v>49735</v>
      </c>
      <c r="E532" s="25" t="e">
        <f>IF(ISBLANK(table!I532),NA(),table!I532)</f>
        <v>#N/A</v>
      </c>
      <c r="F532" s="26">
        <f>IFERROR(IF(AND(ISERROR($E533),ISERROR(INDEX(RestempSAF!B$2:B$251,MATCH(RestempSA!$C532,RestempSAF!$A$2:$A$251,0)))),$E532,INDEX(RestempSAF!B$2:B$251,MATCH(RestempSA!$C532,RestempSAF!$A$2:$A$251,0))),NA())</f>
        <v>14493.093957621901</v>
      </c>
      <c r="G532" s="25">
        <f>IFERROR(IF(AND(ISERROR($E533),ISERROR(INDEX(RestempSAF!C$2:C$251,MATCH(RestempSA!$C532,RestempSAF!$A$2:$A$251,0)))),$E532,INDEX(RestempSAF!C$2:C$251,MATCH(RestempSA!$C532,RestempSAF!$A$2:$A$251,0))),NA())</f>
        <v>11912.177315339701</v>
      </c>
      <c r="H532" s="25">
        <f>IFERROR(IF(AND(ISERROR($E533),ISERROR(INDEX(RestempSAF!D$2:D$251,MATCH(RestempSA!$C532,RestempSAF!$A$2:$A$251,0)))),$E532,INDEX(RestempSAF!D$2:D$251,MATCH(RestempSA!$C532,RestempSAF!$A$2:$A$251,0))),NA())</f>
        <v>17074.010599904199</v>
      </c>
      <c r="I532" s="25">
        <f>IFERROR(IF(AND(ISERROR($E533),ISERROR(INDEX(RestempSAF!E$2:E$251,MATCH(RestempSA!$C532,RestempSAF!$A$2:$A$251,0)))),$E532,INDEX(RestempSAF!E$2:E$251,MATCH(RestempSA!$C532,RestempSAF!$A$2:$A$251,0))),NA())</f>
        <v>10545.922574140601</v>
      </c>
      <c r="J532" s="25">
        <f>IFERROR(IF(AND(ISERROR($E533),ISERROR(INDEX(RestempSAF!F$2:F$251,MATCH(RestempSA!$C532,RestempSAF!$A$2:$A$251,0)))),$E532,INDEX(RestempSAF!F$2:F$251,MATCH(RestempSA!$C532,RestempSAF!$A$2:$A$251,0))),NA())</f>
        <v>18440.265341103201</v>
      </c>
      <c r="K532" s="25">
        <f t="shared" si="97"/>
        <v>17757.1379705037</v>
      </c>
    </row>
    <row r="533" spans="1:11" x14ac:dyDescent="0.25">
      <c r="A533" s="23">
        <f t="shared" si="78"/>
        <v>4</v>
      </c>
      <c r="B533" s="23">
        <f t="shared" si="79"/>
        <v>2036</v>
      </c>
      <c r="C533" s="23">
        <v>532</v>
      </c>
      <c r="D533" s="24">
        <v>49766</v>
      </c>
      <c r="E533" s="25" t="e">
        <f>IF(ISBLANK(table!I533),NA(),table!I533)</f>
        <v>#N/A</v>
      </c>
      <c r="F533" s="26">
        <f>IFERROR(IF(AND(ISERROR($E534),ISERROR(INDEX(RestempSAF!B$2:B$251,MATCH(RestempSA!$C533,RestempSAF!$A$2:$A$251,0)))),$E533,INDEX(RestempSAF!B$2:B$251,MATCH(RestempSA!$C533,RestempSAF!$A$2:$A$251,0))),NA())</f>
        <v>14508.065155078501</v>
      </c>
      <c r="G533" s="25">
        <f>IFERROR(IF(AND(ISERROR($E534),ISERROR(INDEX(RestempSAF!C$2:C$251,MATCH(RestempSA!$C533,RestempSAF!$A$2:$A$251,0)))),$E533,INDEX(RestempSAF!C$2:C$251,MATCH(RestempSA!$C533,RestempSAF!$A$2:$A$251,0))),NA())</f>
        <v>11919.1767786661</v>
      </c>
      <c r="H533" s="25">
        <f>IFERROR(IF(AND(ISERROR($E534),ISERROR(INDEX(RestempSAF!D$2:D$251,MATCH(RestempSA!$C533,RestempSAF!$A$2:$A$251,0)))),$E533,INDEX(RestempSAF!D$2:D$251,MATCH(RestempSA!$C533,RestempSAF!$A$2:$A$251,0))),NA())</f>
        <v>17096.953531490999</v>
      </c>
      <c r="I533" s="25">
        <f>IFERROR(IF(AND(ISERROR($E534),ISERROR(INDEX(RestempSAF!E$2:E$251,MATCH(RestempSA!$C533,RestempSAF!$A$2:$A$251,0)))),$E533,INDEX(RestempSAF!E$2:E$251,MATCH(RestempSA!$C533,RestempSAF!$A$2:$A$251,0))),NA())</f>
        <v>10548.7020563284</v>
      </c>
      <c r="J533" s="25">
        <f>IFERROR(IF(AND(ISERROR($E534),ISERROR(INDEX(RestempSAF!F$2:F$251,MATCH(RestempSA!$C533,RestempSAF!$A$2:$A$251,0)))),$E533,INDEX(RestempSAF!F$2:F$251,MATCH(RestempSA!$C533,RestempSAF!$A$2:$A$251,0))),NA())</f>
        <v>18467.428253828701</v>
      </c>
      <c r="K533" s="25">
        <f t="shared" si="97"/>
        <v>17782.190892659848</v>
      </c>
    </row>
    <row r="534" spans="1:11" x14ac:dyDescent="0.25">
      <c r="A534" s="23">
        <f t="shared" si="78"/>
        <v>5</v>
      </c>
      <c r="B534" s="23">
        <f t="shared" si="79"/>
        <v>2036</v>
      </c>
      <c r="C534" s="23">
        <v>533</v>
      </c>
      <c r="D534" s="24">
        <v>49796</v>
      </c>
      <c r="E534" s="25" t="e">
        <f>IF(ISBLANK(table!I534),NA(),table!I534)</f>
        <v>#N/A</v>
      </c>
      <c r="F534" s="26">
        <f>IFERROR(IF(AND(ISERROR($E535),ISERROR(INDEX(RestempSAF!B$2:B$251,MATCH(RestempSA!$C534,RestempSAF!$A$2:$A$251,0)))),$E534,INDEX(RestempSAF!B$2:B$251,MATCH(RestempSA!$C534,RestempSAF!$A$2:$A$251,0))),NA())</f>
        <v>14523.0363525351</v>
      </c>
      <c r="G534" s="25">
        <f>IFERROR(IF(AND(ISERROR($E535),ISERROR(INDEX(RestempSAF!C$2:C$251,MATCH(RestempSA!$C534,RestempSAF!$A$2:$A$251,0)))),$E534,INDEX(RestempSAF!C$2:C$251,MATCH(RestempSA!$C534,RestempSAF!$A$2:$A$251,0))),NA())</f>
        <v>11926.2007134087</v>
      </c>
      <c r="H534" s="25">
        <f>IFERROR(IF(AND(ISERROR($E535),ISERROR(INDEX(RestempSAF!D$2:D$251,MATCH(RestempSA!$C534,RestempSAF!$A$2:$A$251,0)))),$E534,INDEX(RestempSAF!D$2:D$251,MATCH(RestempSA!$C534,RestempSAF!$A$2:$A$251,0))),NA())</f>
        <v>17119.871991661599</v>
      </c>
      <c r="I534" s="25">
        <f>IFERROR(IF(AND(ISERROR($E535),ISERROR(INDEX(RestempSAF!E$2:E$251,MATCH(RestempSA!$C534,RestempSAF!$A$2:$A$251,0)))),$E534,INDEX(RestempSAF!E$2:E$251,MATCH(RestempSA!$C534,RestempSAF!$A$2:$A$251,0))),NA())</f>
        <v>10551.5189643175</v>
      </c>
      <c r="J534" s="25">
        <f>IFERROR(IF(AND(ISERROR($E535),ISERROR(INDEX(RestempSAF!F$2:F$251,MATCH(RestempSA!$C534,RestempSAF!$A$2:$A$251,0)))),$E534,INDEX(RestempSAF!F$2:F$251,MATCH(RestempSA!$C534,RestempSAF!$A$2:$A$251,0))),NA())</f>
        <v>18494.553740752799</v>
      </c>
      <c r="K534" s="25">
        <f t="shared" si="97"/>
        <v>17807.212866207199</v>
      </c>
    </row>
    <row r="535" spans="1:11" x14ac:dyDescent="0.25">
      <c r="A535" s="23">
        <f t="shared" si="78"/>
        <v>6</v>
      </c>
      <c r="B535" s="23">
        <f t="shared" si="79"/>
        <v>2036</v>
      </c>
      <c r="C535" s="23">
        <v>534</v>
      </c>
      <c r="D535" s="24">
        <v>49827</v>
      </c>
      <c r="E535" s="25" t="e">
        <f>IF(ISBLANK(table!I535),NA(),table!I535)</f>
        <v>#N/A</v>
      </c>
      <c r="F535" s="26">
        <f>IFERROR(IF(AND(ISERROR($E536),ISERROR(INDEX(RestempSAF!B$2:B$251,MATCH(RestempSA!$C535,RestempSAF!$A$2:$A$251,0)))),$E535,INDEX(RestempSAF!B$2:B$251,MATCH(RestempSA!$C535,RestempSAF!$A$2:$A$251,0))),NA())</f>
        <v>14538.0075499918</v>
      </c>
      <c r="G535" s="25">
        <f>IFERROR(IF(AND(ISERROR($E536),ISERROR(INDEX(RestempSAF!C$2:C$251,MATCH(RestempSA!$C535,RestempSAF!$A$2:$A$251,0)))),$E535,INDEX(RestempSAF!C$2:C$251,MATCH(RestempSA!$C535,RestempSAF!$A$2:$A$251,0))),NA())</f>
        <v>11933.2488955765</v>
      </c>
      <c r="H535" s="25">
        <f>IFERROR(IF(AND(ISERROR($E536),ISERROR(INDEX(RestempSAF!D$2:D$251,MATCH(RestempSA!$C535,RestempSAF!$A$2:$A$251,0)))),$E535,INDEX(RestempSAF!D$2:D$251,MATCH(RestempSA!$C535,RestempSAF!$A$2:$A$251,0))),NA())</f>
        <v>17142.766204406998</v>
      </c>
      <c r="I535" s="25">
        <f>IFERROR(IF(AND(ISERROR($E536),ISERROR(INDEX(RestempSAF!E$2:E$251,MATCH(RestempSA!$C535,RestempSAF!$A$2:$A$251,0)))),$E535,INDEX(RestempSAF!E$2:E$251,MATCH(RestempSA!$C535,RestempSAF!$A$2:$A$251,0))),NA())</f>
        <v>10554.3729555434</v>
      </c>
      <c r="J535" s="25">
        <f>IFERROR(IF(AND(ISERROR($E536),ISERROR(INDEX(RestempSAF!F$2:F$251,MATCH(RestempSA!$C535,RestempSAF!$A$2:$A$251,0)))),$E535,INDEX(RestempSAF!F$2:F$251,MATCH(RestempSA!$C535,RestempSAF!$A$2:$A$251,0))),NA())</f>
        <v>18521.642144440098</v>
      </c>
      <c r="K535" s="25">
        <f t="shared" ref="K535" si="98">AVERAGE(J535,J535)</f>
        <v>18521.642144440098</v>
      </c>
    </row>
    <row r="536" spans="1:11" x14ac:dyDescent="0.25">
      <c r="A536" s="23">
        <f t="shared" si="78"/>
        <v>7</v>
      </c>
      <c r="B536" s="23">
        <f t="shared" si="79"/>
        <v>2036</v>
      </c>
      <c r="C536" s="23">
        <v>535</v>
      </c>
      <c r="D536" s="24">
        <v>49857</v>
      </c>
      <c r="E536" s="25" t="e">
        <f>IF(ISBLANK(table!I536),NA(),table!I536)</f>
        <v>#N/A</v>
      </c>
      <c r="F536" s="26">
        <f>IFERROR(IF(AND(ISERROR($E537),ISERROR(INDEX(RestempSAF!B$2:B$251,MATCH(RestempSA!$C536,RestempSAF!$A$2:$A$251,0)))),$E536,INDEX(RestempSAF!B$2:B$251,MATCH(RestempSA!$C536,RestempSAF!$A$2:$A$251,0))),NA())</f>
        <v>14552.9787474484</v>
      </c>
      <c r="G536" s="25">
        <f>IFERROR(IF(AND(ISERROR($E537),ISERROR(INDEX(RestempSAF!C$2:C$251,MATCH(RestempSA!$C536,RestempSAF!$A$2:$A$251,0)))),$E536,INDEX(RestempSAF!C$2:C$251,MATCH(RestempSA!$C536,RestempSAF!$A$2:$A$251,0))),NA())</f>
        <v>11940.321104574899</v>
      </c>
      <c r="H536" s="25">
        <f>IFERROR(IF(AND(ISERROR($E537),ISERROR(INDEX(RestempSAF!D$2:D$251,MATCH(RestempSA!$C536,RestempSAF!$A$2:$A$251,0)))),$E536,INDEX(RestempSAF!D$2:D$251,MATCH(RestempSA!$C536,RestempSAF!$A$2:$A$251,0))),NA())</f>
        <v>17165.636390321801</v>
      </c>
      <c r="I536" s="25">
        <f>IFERROR(IF(AND(ISERROR($E537),ISERROR(INDEX(RestempSAF!E$2:E$251,MATCH(RestempSA!$C536,RestempSAF!$A$2:$A$251,0)))),$E536,INDEX(RestempSAF!E$2:E$251,MATCH(RestempSA!$C536,RestempSAF!$A$2:$A$251,0))),NA())</f>
        <v>10557.263692635701</v>
      </c>
      <c r="J536" s="25">
        <f>IFERROR(IF(AND(ISERROR($E537),ISERROR(INDEX(RestempSAF!F$2:F$251,MATCH(RestempSA!$C536,RestempSAF!$A$2:$A$251,0)))),$E536,INDEX(RestempSAF!F$2:F$251,MATCH(RestempSA!$C536,RestempSAF!$A$2:$A$251,0))),NA())</f>
        <v>18548.693802261001</v>
      </c>
      <c r="K536" s="25">
        <f t="shared" ref="K536:K539" si="99">AVERAGE(J536,H536)</f>
        <v>17857.165096291399</v>
      </c>
    </row>
    <row r="537" spans="1:11" x14ac:dyDescent="0.25">
      <c r="A537" s="23">
        <f t="shared" si="78"/>
        <v>8</v>
      </c>
      <c r="B537" s="23">
        <f t="shared" si="79"/>
        <v>2036</v>
      </c>
      <c r="C537" s="23">
        <v>536</v>
      </c>
      <c r="D537" s="24">
        <v>49888</v>
      </c>
      <c r="E537" s="25" t="e">
        <f>IF(ISBLANK(table!I537),NA(),table!I537)</f>
        <v>#N/A</v>
      </c>
      <c r="F537" s="26">
        <f>IFERROR(IF(AND(ISERROR($E538),ISERROR(INDEX(RestempSAF!B$2:B$251,MATCH(RestempSA!$C537,RestempSAF!$A$2:$A$251,0)))),$E537,INDEX(RestempSAF!B$2:B$251,MATCH(RestempSA!$C537,RestempSAF!$A$2:$A$251,0))),NA())</f>
        <v>14567.949944905</v>
      </c>
      <c r="G537" s="25">
        <f>IFERROR(IF(AND(ISERROR($E538),ISERROR(INDEX(RestempSAF!C$2:C$251,MATCH(RestempSA!$C537,RestempSAF!$A$2:$A$251,0)))),$E537,INDEX(RestempSAF!C$2:C$251,MATCH(RestempSA!$C537,RestempSAF!$A$2:$A$251,0))),NA())</f>
        <v>11947.417123134001</v>
      </c>
      <c r="H537" s="25">
        <f>IFERROR(IF(AND(ISERROR($E538),ISERROR(INDEX(RestempSAF!D$2:D$251,MATCH(RestempSA!$C537,RestempSAF!$A$2:$A$251,0)))),$E537,INDEX(RestempSAF!D$2:D$251,MATCH(RestempSA!$C537,RestempSAF!$A$2:$A$251,0))),NA())</f>
        <v>17188.482766675999</v>
      </c>
      <c r="I537" s="25">
        <f>IFERROR(IF(AND(ISERROR($E538),ISERROR(INDEX(RestempSAF!E$2:E$251,MATCH(RestempSA!$C537,RestempSAF!$A$2:$A$251,0)))),$E537,INDEX(RestempSAF!E$2:E$251,MATCH(RestempSA!$C537,RestempSAF!$A$2:$A$251,0))),NA())</f>
        <v>10560.190843308799</v>
      </c>
      <c r="J537" s="25">
        <f>IFERROR(IF(AND(ISERROR($E538),ISERROR(INDEX(RestempSAF!F$2:F$251,MATCH(RestempSA!$C537,RestempSAF!$A$2:$A$251,0)))),$E537,INDEX(RestempSAF!F$2:F$251,MATCH(RestempSA!$C537,RestempSAF!$A$2:$A$251,0))),NA())</f>
        <v>18575.709046501201</v>
      </c>
      <c r="K537" s="25">
        <f t="shared" si="99"/>
        <v>17882.095906588598</v>
      </c>
    </row>
    <row r="538" spans="1:11" x14ac:dyDescent="0.25">
      <c r="A538" s="23">
        <f t="shared" si="78"/>
        <v>9</v>
      </c>
      <c r="B538" s="23">
        <f t="shared" si="79"/>
        <v>2036</v>
      </c>
      <c r="C538" s="23">
        <v>537</v>
      </c>
      <c r="D538" s="24">
        <v>49919</v>
      </c>
      <c r="E538" s="25" t="e">
        <f>IF(ISBLANK(table!I538),NA(),table!I538)</f>
        <v>#N/A</v>
      </c>
      <c r="F538" s="26">
        <f>IFERROR(IF(AND(ISERROR($E539),ISERROR(INDEX(RestempSAF!B$2:B$251,MATCH(RestempSA!$C538,RestempSAF!$A$2:$A$251,0)))),$E538,INDEX(RestempSAF!B$2:B$251,MATCH(RestempSA!$C538,RestempSAF!$A$2:$A$251,0))),NA())</f>
        <v>14582.9211423616</v>
      </c>
      <c r="G538" s="25">
        <f>IFERROR(IF(AND(ISERROR($E539),ISERROR(INDEX(RestempSAF!C$2:C$251,MATCH(RestempSA!$C538,RestempSAF!$A$2:$A$251,0)))),$E538,INDEX(RestempSAF!C$2:C$251,MATCH(RestempSA!$C538,RestempSAF!$A$2:$A$251,0))),NA())</f>
        <v>11954.536737238799</v>
      </c>
      <c r="H538" s="25">
        <f>IFERROR(IF(AND(ISERROR($E539),ISERROR(INDEX(RestempSAF!D$2:D$251,MATCH(RestempSA!$C538,RestempSAF!$A$2:$A$251,0)))),$E538,INDEX(RestempSAF!D$2:D$251,MATCH(RestempSA!$C538,RestempSAF!$A$2:$A$251,0))),NA())</f>
        <v>17211.305547484499</v>
      </c>
      <c r="I538" s="25">
        <f>IFERROR(IF(AND(ISERROR($E539),ISERROR(INDEX(RestempSAF!E$2:E$251,MATCH(RestempSA!$C538,RestempSAF!$A$2:$A$251,0)))),$E538,INDEX(RestempSAF!E$2:E$251,MATCH(RestempSA!$C538,RestempSAF!$A$2:$A$251,0))),NA())</f>
        <v>10563.154080254901</v>
      </c>
      <c r="J538" s="25">
        <f>IFERROR(IF(AND(ISERROR($E539),ISERROR(INDEX(RestempSAF!F$2:F$251,MATCH(RestempSA!$C538,RestempSAF!$A$2:$A$251,0)))),$E538,INDEX(RestempSAF!F$2:F$251,MATCH(RestempSA!$C538,RestempSAF!$A$2:$A$251,0))),NA())</f>
        <v>18602.688204468301</v>
      </c>
      <c r="K538" s="25">
        <f t="shared" si="99"/>
        <v>17906.996875976401</v>
      </c>
    </row>
    <row r="539" spans="1:11" x14ac:dyDescent="0.25">
      <c r="A539" s="23">
        <f t="shared" si="78"/>
        <v>10</v>
      </c>
      <c r="B539" s="23">
        <f t="shared" si="79"/>
        <v>2036</v>
      </c>
      <c r="C539" s="23">
        <v>538</v>
      </c>
      <c r="D539" s="24">
        <v>49949</v>
      </c>
      <c r="E539" s="25" t="e">
        <f>IF(ISBLANK(table!I539),NA(),table!I539)</f>
        <v>#N/A</v>
      </c>
      <c r="F539" s="26">
        <f>IFERROR(IF(AND(ISERROR($E540),ISERROR(INDEX(RestempSAF!B$2:B$251,MATCH(RestempSA!$C539,RestempSAF!$A$2:$A$251,0)))),$E539,INDEX(RestempSAF!B$2:B$251,MATCH(RestempSA!$C539,RestempSAF!$A$2:$A$251,0))),NA())</f>
        <v>14597.8923398182</v>
      </c>
      <c r="G539" s="25">
        <f>IFERROR(IF(AND(ISERROR($E540),ISERROR(INDEX(RestempSAF!C$2:C$251,MATCH(RestempSA!$C539,RestempSAF!$A$2:$A$251,0)))),$E539,INDEX(RestempSAF!C$2:C$251,MATCH(RestempSA!$C539,RestempSAF!$A$2:$A$251,0))),NA())</f>
        <v>11961.6797360613</v>
      </c>
      <c r="H539" s="25">
        <f>IFERROR(IF(AND(ISERROR($E540),ISERROR(INDEX(RestempSAF!D$2:D$251,MATCH(RestempSA!$C539,RestempSAF!$A$2:$A$251,0)))),$E539,INDEX(RestempSAF!D$2:D$251,MATCH(RestempSA!$C539,RestempSAF!$A$2:$A$251,0))),NA())</f>
        <v>17234.104943575199</v>
      </c>
      <c r="I539" s="25">
        <f>IFERROR(IF(AND(ISERROR($E540),ISERROR(INDEX(RestempSAF!E$2:E$251,MATCH(RestempSA!$C539,RestempSAF!$A$2:$A$251,0)))),$E539,INDEX(RestempSAF!E$2:E$251,MATCH(RestempSA!$C539,RestempSAF!$A$2:$A$251,0))),NA())</f>
        <v>10566.1530810406</v>
      </c>
      <c r="J539" s="25">
        <f>IFERROR(IF(AND(ISERROR($E540),ISERROR(INDEX(RestempSAF!F$2:F$251,MATCH(RestempSA!$C539,RestempSAF!$A$2:$A$251,0)))),$E539,INDEX(RestempSAF!F$2:F$251,MATCH(RestempSA!$C539,RestempSAF!$A$2:$A$251,0))),NA())</f>
        <v>18629.631598595901</v>
      </c>
      <c r="K539" s="25">
        <f t="shared" si="99"/>
        <v>17931.86827108555</v>
      </c>
    </row>
    <row r="540" spans="1:11" x14ac:dyDescent="0.25">
      <c r="A540" s="23">
        <f t="shared" si="78"/>
        <v>11</v>
      </c>
      <c r="B540" s="23">
        <f t="shared" si="79"/>
        <v>2036</v>
      </c>
      <c r="C540" s="23">
        <v>539</v>
      </c>
      <c r="D540" s="24">
        <v>49980</v>
      </c>
      <c r="E540" s="25" t="e">
        <f>IF(ISBLANK(table!I540),NA(),table!I540)</f>
        <v>#N/A</v>
      </c>
      <c r="F540" s="26">
        <f>IFERROR(IF(AND(ISERROR($E541),ISERROR(INDEX(RestempSAF!B$2:B$251,MATCH(RestempSA!$C540,RestempSAF!$A$2:$A$251,0)))),$E540,INDEX(RestempSAF!B$2:B$251,MATCH(RestempSA!$C540,RestempSAF!$A$2:$A$251,0))),NA())</f>
        <v>14612.863537274799</v>
      </c>
      <c r="G540" s="25">
        <f>IFERROR(IF(AND(ISERROR($E541),ISERROR(INDEX(RestempSAF!C$2:C$251,MATCH(RestempSA!$C540,RestempSAF!$A$2:$A$251,0)))),$E540,INDEX(RestempSAF!C$2:C$251,MATCH(RestempSA!$C540,RestempSAF!$A$2:$A$251,0))),NA())</f>
        <v>11968.845911894699</v>
      </c>
      <c r="H540" s="25">
        <f>IFERROR(IF(AND(ISERROR($E541),ISERROR(INDEX(RestempSAF!D$2:D$251,MATCH(RestempSA!$C540,RestempSAF!$A$2:$A$251,0)))),$E540,INDEX(RestempSAF!D$2:D$251,MATCH(RestempSA!$C540,RestempSAF!$A$2:$A$251,0))),NA())</f>
        <v>17256.881162655001</v>
      </c>
      <c r="I540" s="25">
        <f>IFERROR(IF(AND(ISERROR($E541),ISERROR(INDEX(RestempSAF!E$2:E$251,MATCH(RestempSA!$C540,RestempSAF!$A$2:$A$251,0)))),$E540,INDEX(RestempSAF!E$2:E$251,MATCH(RestempSA!$C540,RestempSAF!$A$2:$A$251,0))),NA())</f>
        <v>10569.187528005599</v>
      </c>
      <c r="J540" s="25">
        <f>IFERROR(IF(AND(ISERROR($E541),ISERROR(INDEX(RestempSAF!F$2:F$251,MATCH(RestempSA!$C540,RestempSAF!$A$2:$A$251,0)))),$E540,INDEX(RestempSAF!F$2:F$251,MATCH(RestempSA!$C540,RestempSAF!$A$2:$A$251,0))),NA())</f>
        <v>18656.5395465441</v>
      </c>
      <c r="K540" s="25">
        <f t="shared" ref="K540" si="100">AVERAGE(J540,J540)</f>
        <v>18656.5395465441</v>
      </c>
    </row>
    <row r="541" spans="1:11" x14ac:dyDescent="0.25">
      <c r="A541" s="23">
        <f t="shared" si="78"/>
        <v>12</v>
      </c>
      <c r="B541" s="23">
        <f t="shared" si="79"/>
        <v>2036</v>
      </c>
      <c r="C541" s="23">
        <v>540</v>
      </c>
      <c r="D541" s="24">
        <v>50010</v>
      </c>
      <c r="E541" s="25" t="e">
        <f>IF(ISBLANK(table!I541),NA(),table!I541)</f>
        <v>#N/A</v>
      </c>
      <c r="F541" s="26">
        <f>IFERROR(IF(AND(ISERROR($E542),ISERROR(INDEX(RestempSAF!B$2:B$251,MATCH(RestempSA!$C541,RestempSAF!$A$2:$A$251,0)))),$E541,INDEX(RestempSAF!B$2:B$251,MATCH(RestempSA!$C541,RestempSAF!$A$2:$A$251,0))),NA())</f>
        <v>14627.834734731499</v>
      </c>
      <c r="G541" s="25">
        <f>IFERROR(IF(AND(ISERROR($E542),ISERROR(INDEX(RestempSAF!C$2:C$251,MATCH(RestempSA!$C541,RestempSAF!$A$2:$A$251,0)))),$E541,INDEX(RestempSAF!C$2:C$251,MATCH(RestempSA!$C541,RestempSAF!$A$2:$A$251,0))),NA())</f>
        <v>11976.0350600889</v>
      </c>
      <c r="H541" s="25">
        <f>IFERROR(IF(AND(ISERROR($E542),ISERROR(INDEX(RestempSAF!D$2:D$251,MATCH(RestempSA!$C541,RestempSAF!$A$2:$A$251,0)))),$E541,INDEX(RestempSAF!D$2:D$251,MATCH(RestempSA!$C541,RestempSAF!$A$2:$A$251,0))),NA())</f>
        <v>17279.634409374099</v>
      </c>
      <c r="I541" s="25">
        <f>IFERROR(IF(AND(ISERROR($E542),ISERROR(INDEX(RestempSAF!E$2:E$251,MATCH(RestempSA!$C541,RestempSAF!$A$2:$A$251,0)))),$E541,INDEX(RestempSAF!E$2:E$251,MATCH(RestempSA!$C541,RestempSAF!$A$2:$A$251,0))),NA())</f>
        <v>10572.2571081645</v>
      </c>
      <c r="J541" s="25">
        <f>IFERROR(IF(AND(ISERROR($E542),ISERROR(INDEX(RestempSAF!F$2:F$251,MATCH(RestempSA!$C541,RestempSAF!$A$2:$A$251,0)))),$E541,INDEX(RestempSAF!F$2:F$251,MATCH(RestempSA!$C541,RestempSAF!$A$2:$A$251,0))),NA())</f>
        <v>18683.4123612984</v>
      </c>
      <c r="K541" s="25">
        <f t="shared" ref="K541:K544" si="101">AVERAGE(J541,H541)</f>
        <v>17981.523385336252</v>
      </c>
    </row>
    <row r="542" spans="1:11" x14ac:dyDescent="0.25">
      <c r="A542" s="23">
        <f t="shared" si="78"/>
        <v>1</v>
      </c>
      <c r="B542" s="23">
        <f t="shared" si="79"/>
        <v>2037</v>
      </c>
      <c r="C542" s="23">
        <v>541</v>
      </c>
      <c r="D542" s="24">
        <v>50041</v>
      </c>
      <c r="E542" s="25" t="e">
        <f>IF(ISBLANK(table!I542),NA(),table!I542)</f>
        <v>#N/A</v>
      </c>
      <c r="F542" s="26">
        <f>IFERROR(IF(AND(ISERROR($E543),ISERROR(INDEX(RestempSAF!B$2:B$251,MATCH(RestempSA!$C542,RestempSAF!$A$2:$A$251,0)))),$E542,INDEX(RestempSAF!B$2:B$251,MATCH(RestempSA!$C542,RestempSAF!$A$2:$A$251,0))),NA())</f>
        <v>14642.805932188099</v>
      </c>
      <c r="G542" s="25">
        <f>IFERROR(IF(AND(ISERROR($E543),ISERROR(INDEX(RestempSAF!C$2:C$251,MATCH(RestempSA!$C542,RestempSAF!$A$2:$A$251,0)))),$E542,INDEX(RestempSAF!C$2:C$251,MATCH(RestempSA!$C542,RestempSAF!$A$2:$A$251,0))),NA())</f>
        <v>11983.2469789876</v>
      </c>
      <c r="H542" s="25">
        <f>IFERROR(IF(AND(ISERROR($E543),ISERROR(INDEX(RestempSAF!D$2:D$251,MATCH(RestempSA!$C542,RestempSAF!$A$2:$A$251,0)))),$E542,INDEX(RestempSAF!D$2:D$251,MATCH(RestempSA!$C542,RestempSAF!$A$2:$A$251,0))),NA())</f>
        <v>17302.364885388499</v>
      </c>
      <c r="I542" s="25">
        <f>IFERROR(IF(AND(ISERROR($E543),ISERROR(INDEX(RestempSAF!E$2:E$251,MATCH(RestempSA!$C542,RestempSAF!$A$2:$A$251,0)))),$E542,INDEX(RestempSAF!E$2:E$251,MATCH(RestempSA!$C542,RestempSAF!$A$2:$A$251,0))),NA())</f>
        <v>10575.361513111</v>
      </c>
      <c r="J542" s="25">
        <f>IFERROR(IF(AND(ISERROR($E543),ISERROR(INDEX(RestempSAF!F$2:F$251,MATCH(RestempSA!$C542,RestempSAF!$A$2:$A$251,0)))),$E542,INDEX(RestempSAF!F$2:F$251,MATCH(RestempSA!$C542,RestempSAF!$A$2:$A$251,0))),NA())</f>
        <v>18710.2503512652</v>
      </c>
      <c r="K542" s="25">
        <f t="shared" si="101"/>
        <v>18006.307618326849</v>
      </c>
    </row>
    <row r="543" spans="1:11" x14ac:dyDescent="0.25">
      <c r="A543" s="23">
        <f t="shared" si="78"/>
        <v>2</v>
      </c>
      <c r="B543" s="23">
        <f t="shared" si="79"/>
        <v>2037</v>
      </c>
      <c r="C543" s="23">
        <v>542</v>
      </c>
      <c r="D543" s="24">
        <v>50072</v>
      </c>
      <c r="E543" s="25" t="e">
        <f>IF(ISBLANK(table!I543),NA(),table!I543)</f>
        <v>#N/A</v>
      </c>
      <c r="F543" s="26">
        <f>IFERROR(IF(AND(ISERROR($E544),ISERROR(INDEX(RestempSAF!B$2:B$251,MATCH(RestempSA!$C543,RestempSAF!$A$2:$A$251,0)))),$E543,INDEX(RestempSAF!B$2:B$251,MATCH(RestempSA!$C543,RestempSAF!$A$2:$A$251,0))),NA())</f>
        <v>14657.777129644701</v>
      </c>
      <c r="G543" s="25">
        <f>IFERROR(IF(AND(ISERROR($E544),ISERROR(INDEX(RestempSAF!C$2:C$251,MATCH(RestempSA!$C543,RestempSAF!$A$2:$A$251,0)))),$E543,INDEX(RestempSAF!C$2:C$251,MATCH(RestempSA!$C543,RestempSAF!$A$2:$A$251,0))),NA())</f>
        <v>11990.4814698682</v>
      </c>
      <c r="H543" s="25">
        <f>IFERROR(IF(AND(ISERROR($E544),ISERROR(INDEX(RestempSAF!D$2:D$251,MATCH(RestempSA!$C543,RestempSAF!$A$2:$A$251,0)))),$E543,INDEX(RestempSAF!D$2:D$251,MATCH(RestempSA!$C543,RestempSAF!$A$2:$A$251,0))),NA())</f>
        <v>17325.0727894212</v>
      </c>
      <c r="I543" s="25">
        <f>IFERROR(IF(AND(ISERROR($E544),ISERROR(INDEX(RestempSAF!E$2:E$251,MATCH(RestempSA!$C543,RestempSAF!$A$2:$A$251,0)))),$E543,INDEX(RestempSAF!E$2:E$251,MATCH(RestempSA!$C543,RestempSAF!$A$2:$A$251,0))),NA())</f>
        <v>10578.500438924601</v>
      </c>
      <c r="J543" s="25">
        <f>IFERROR(IF(AND(ISERROR($E544),ISERROR(INDEX(RestempSAF!F$2:F$251,MATCH(RestempSA!$C543,RestempSAF!$A$2:$A$251,0)))),$E543,INDEX(RestempSAF!F$2:F$251,MATCH(RestempSA!$C543,RestempSAF!$A$2:$A$251,0))),NA())</f>
        <v>18737.053820364799</v>
      </c>
      <c r="K543" s="25">
        <f t="shared" si="101"/>
        <v>18031.063304892999</v>
      </c>
    </row>
    <row r="544" spans="1:11" x14ac:dyDescent="0.25">
      <c r="A544" s="23">
        <f t="shared" si="78"/>
        <v>3</v>
      </c>
      <c r="B544" s="23">
        <f t="shared" si="79"/>
        <v>2037</v>
      </c>
      <c r="C544" s="23">
        <v>543</v>
      </c>
      <c r="D544" s="24">
        <v>50100</v>
      </c>
      <c r="E544" s="25" t="e">
        <f>IF(ISBLANK(table!I544),NA(),table!I544)</f>
        <v>#N/A</v>
      </c>
      <c r="F544" s="26">
        <f>IFERROR(IF(AND(ISERROR($E545),ISERROR(INDEX(RestempSAF!B$2:B$251,MATCH(RestempSA!$C544,RestempSAF!$A$2:$A$251,0)))),$E544,INDEX(RestempSAF!B$2:B$251,MATCH(RestempSA!$C544,RestempSAF!$A$2:$A$251,0))),NA())</f>
        <v>14672.748327101301</v>
      </c>
      <c r="G544" s="25">
        <f>IFERROR(IF(AND(ISERROR($E545),ISERROR(INDEX(RestempSAF!C$2:C$251,MATCH(RestempSA!$C544,RestempSAF!$A$2:$A$251,0)))),$E544,INDEX(RestempSAF!C$2:C$251,MATCH(RestempSA!$C544,RestempSAF!$A$2:$A$251,0))),NA())</f>
        <v>11997.738336881401</v>
      </c>
      <c r="H544" s="25">
        <f>IFERROR(IF(AND(ISERROR($E545),ISERROR(INDEX(RestempSAF!D$2:D$251,MATCH(RestempSA!$C544,RestempSAF!$A$2:$A$251,0)))),$E544,INDEX(RestempSAF!D$2:D$251,MATCH(RestempSA!$C544,RestempSAF!$A$2:$A$251,0))),NA())</f>
        <v>17347.758317321201</v>
      </c>
      <c r="I544" s="25">
        <f>IFERROR(IF(AND(ISERROR($E545),ISERROR(INDEX(RestempSAF!E$2:E$251,MATCH(RestempSA!$C544,RestempSAF!$A$2:$A$251,0)))),$E544,INDEX(RestempSAF!E$2:E$251,MATCH(RestempSA!$C544,RestempSAF!$A$2:$A$251,0))),NA())</f>
        <v>10581.67358608</v>
      </c>
      <c r="J544" s="25">
        <f>IFERROR(IF(AND(ISERROR($E545),ISERROR(INDEX(RestempSAF!F$2:F$251,MATCH(RestempSA!$C544,RestempSAF!$A$2:$A$251,0)))),$E544,INDEX(RestempSAF!F$2:F$251,MATCH(RestempSA!$C544,RestempSAF!$A$2:$A$251,0))),NA())</f>
        <v>18763.8230681227</v>
      </c>
      <c r="K544" s="25">
        <f t="shared" si="101"/>
        <v>18055.790692721952</v>
      </c>
    </row>
    <row r="545" spans="1:11" x14ac:dyDescent="0.25">
      <c r="A545" s="23">
        <f t="shared" si="78"/>
        <v>4</v>
      </c>
      <c r="B545" s="23">
        <f t="shared" si="79"/>
        <v>2037</v>
      </c>
      <c r="C545" s="23">
        <v>544</v>
      </c>
      <c r="D545" s="24">
        <v>50131</v>
      </c>
      <c r="E545" s="25" t="e">
        <f>IF(ISBLANK(table!I545),NA(),table!I545)</f>
        <v>#N/A</v>
      </c>
      <c r="F545" s="26">
        <f>IFERROR(IF(AND(ISERROR($E546),ISERROR(INDEX(RestempSAF!B$2:B$251,MATCH(RestempSA!$C545,RestempSAF!$A$2:$A$251,0)))),$E545,INDEX(RestempSAF!B$2:B$251,MATCH(RestempSA!$C545,RestempSAF!$A$2:$A$251,0))),NA())</f>
        <v>14687.719524557901</v>
      </c>
      <c r="G545" s="25">
        <f>IFERROR(IF(AND(ISERROR($E546),ISERROR(INDEX(RestempSAF!C$2:C$251,MATCH(RestempSA!$C545,RestempSAF!$A$2:$A$251,0)))),$E545,INDEX(RestempSAF!C$2:C$251,MATCH(RestempSA!$C545,RestempSAF!$A$2:$A$251,0))),NA())</f>
        <v>12005.017386994001</v>
      </c>
      <c r="H545" s="25">
        <f>IFERROR(IF(AND(ISERROR($E546),ISERROR(INDEX(RestempSAF!D$2:D$251,MATCH(RestempSA!$C545,RestempSAF!$A$2:$A$251,0)))),$E545,INDEX(RestempSAF!D$2:D$251,MATCH(RestempSA!$C545,RestempSAF!$A$2:$A$251,0))),NA())</f>
        <v>17370.421662121898</v>
      </c>
      <c r="I545" s="25">
        <f>IFERROR(IF(AND(ISERROR($E546),ISERROR(INDEX(RestempSAF!E$2:E$251,MATCH(RestempSA!$C545,RestempSAF!$A$2:$A$251,0)))),$E545,INDEX(RestempSAF!E$2:E$251,MATCH(RestempSA!$C545,RestempSAF!$A$2:$A$251,0))),NA())</f>
        <v>10584.880659358199</v>
      </c>
      <c r="J545" s="25">
        <f>IFERROR(IF(AND(ISERROR($E546),ISERROR(INDEX(RestempSAF!F$2:F$251,MATCH(RestempSA!$C545,RestempSAF!$A$2:$A$251,0)))),$E545,INDEX(RestempSAF!F$2:F$251,MATCH(RestempSA!$C545,RestempSAF!$A$2:$A$251,0))),NA())</f>
        <v>18790.558389757702</v>
      </c>
      <c r="K545" s="25">
        <f t="shared" ref="K545" si="102">AVERAGE(J545,J545)</f>
        <v>18790.558389757702</v>
      </c>
    </row>
    <row r="546" spans="1:11" x14ac:dyDescent="0.25">
      <c r="A546" s="23">
        <f t="shared" si="78"/>
        <v>5</v>
      </c>
      <c r="B546" s="23">
        <f t="shared" si="79"/>
        <v>2037</v>
      </c>
      <c r="C546" s="23">
        <v>545</v>
      </c>
      <c r="D546" s="24">
        <v>50161</v>
      </c>
      <c r="E546" s="25" t="e">
        <f>IF(ISBLANK(table!I546),NA(),table!I546)</f>
        <v>#N/A</v>
      </c>
      <c r="F546" s="26">
        <f>IFERROR(IF(AND(ISERROR($E547),ISERROR(INDEX(RestempSAF!B$2:B$251,MATCH(RestempSA!$C546,RestempSAF!$A$2:$A$251,0)))),$E546,INDEX(RestempSAF!B$2:B$251,MATCH(RestempSA!$C546,RestempSAF!$A$2:$A$251,0))),NA())</f>
        <v>14702.6907220145</v>
      </c>
      <c r="G546" s="25">
        <f>IFERROR(IF(AND(ISERROR($E547),ISERROR(INDEX(RestempSAF!C$2:C$251,MATCH(RestempSA!$C546,RestempSAF!$A$2:$A$251,0)))),$E546,INDEX(RestempSAF!C$2:C$251,MATCH(RestempSA!$C546,RestempSAF!$A$2:$A$251,0))),NA())</f>
        <v>12012.3184299322</v>
      </c>
      <c r="H546" s="25">
        <f>IFERROR(IF(AND(ISERROR($E547),ISERROR(INDEX(RestempSAF!D$2:D$251,MATCH(RestempSA!$C546,RestempSAF!$A$2:$A$251,0)))),$E546,INDEX(RestempSAF!D$2:D$251,MATCH(RestempSA!$C546,RestempSAF!$A$2:$A$251,0))),NA())</f>
        <v>17393.063014096799</v>
      </c>
      <c r="I546" s="25">
        <f>IFERROR(IF(AND(ISERROR($E547),ISERROR(INDEX(RestempSAF!E$2:E$251,MATCH(RestempSA!$C546,RestempSAF!$A$2:$A$251,0)))),$E546,INDEX(RestempSAF!E$2:E$251,MATCH(RestempSA!$C546,RestempSAF!$A$2:$A$251,0))),NA())</f>
        <v>10588.121367760799</v>
      </c>
      <c r="J546" s="25">
        <f>IFERROR(IF(AND(ISERROR($E547),ISERROR(INDEX(RestempSAF!F$2:F$251,MATCH(RestempSA!$C546,RestempSAF!$A$2:$A$251,0)))),$E546,INDEX(RestempSAF!F$2:F$251,MATCH(RestempSA!$C546,RestempSAF!$A$2:$A$251,0))),NA())</f>
        <v>18817.2600762683</v>
      </c>
      <c r="K546" s="25">
        <f t="shared" ref="K546:K549" si="103">AVERAGE(J546,H546)</f>
        <v>18105.161545182549</v>
      </c>
    </row>
    <row r="547" spans="1:11" x14ac:dyDescent="0.25">
      <c r="A547" s="23">
        <f t="shared" si="78"/>
        <v>6</v>
      </c>
      <c r="B547" s="23">
        <f t="shared" si="79"/>
        <v>2037</v>
      </c>
      <c r="C547" s="23">
        <v>546</v>
      </c>
      <c r="D547" s="24">
        <v>50192</v>
      </c>
      <c r="E547" s="25" t="e">
        <f>IF(ISBLANK(table!I547),NA(),table!I547)</f>
        <v>#N/A</v>
      </c>
      <c r="F547" s="26">
        <f>IFERROR(IF(AND(ISERROR($E548),ISERROR(INDEX(RestempSAF!B$2:B$251,MATCH(RestempSA!$C547,RestempSAF!$A$2:$A$251,0)))),$E547,INDEX(RestempSAF!B$2:B$251,MATCH(RestempSA!$C547,RestempSAF!$A$2:$A$251,0))),NA())</f>
        <v>14717.6619194712</v>
      </c>
      <c r="G547" s="25">
        <f>IFERROR(IF(AND(ISERROR($E548),ISERROR(INDEX(RestempSAF!C$2:C$251,MATCH(RestempSA!$C547,RestempSAF!$A$2:$A$251,0)))),$E547,INDEX(RestempSAF!C$2:C$251,MATCH(RestempSA!$C547,RestempSAF!$A$2:$A$251,0))),NA())</f>
        <v>12019.641278127199</v>
      </c>
      <c r="H547" s="25">
        <f>IFERROR(IF(AND(ISERROR($E548),ISERROR(INDEX(RestempSAF!D$2:D$251,MATCH(RestempSA!$C547,RestempSAF!$A$2:$A$251,0)))),$E547,INDEX(RestempSAF!D$2:D$251,MATCH(RestempSA!$C547,RestempSAF!$A$2:$A$251,0))),NA())</f>
        <v>17415.682560815101</v>
      </c>
      <c r="I547" s="25">
        <f>IFERROR(IF(AND(ISERROR($E548),ISERROR(INDEX(RestempSAF!E$2:E$251,MATCH(RestempSA!$C547,RestempSAF!$A$2:$A$251,0)))),$E547,INDEX(RestempSAF!E$2:E$251,MATCH(RestempSA!$C547,RestempSAF!$A$2:$A$251,0))),NA())</f>
        <v>10591.3954244256</v>
      </c>
      <c r="J547" s="25">
        <f>IFERROR(IF(AND(ISERROR($E548),ISERROR(INDEX(RestempSAF!F$2:F$251,MATCH(RestempSA!$C547,RestempSAF!$A$2:$A$251,0)))),$E547,INDEX(RestempSAF!F$2:F$251,MATCH(RestempSA!$C547,RestempSAF!$A$2:$A$251,0))),NA())</f>
        <v>18843.9284145167</v>
      </c>
      <c r="K547" s="25">
        <f t="shared" si="103"/>
        <v>18129.805487665901</v>
      </c>
    </row>
    <row r="548" spans="1:11" x14ac:dyDescent="0.25">
      <c r="A548" s="23">
        <f t="shared" si="78"/>
        <v>7</v>
      </c>
      <c r="B548" s="23">
        <f t="shared" si="79"/>
        <v>2037</v>
      </c>
      <c r="C548" s="23">
        <v>547</v>
      </c>
      <c r="D548" s="24">
        <v>50222</v>
      </c>
      <c r="E548" s="25" t="e">
        <f>IF(ISBLANK(table!I548),NA(),table!I548)</f>
        <v>#N/A</v>
      </c>
      <c r="F548" s="26">
        <f>IFERROR(IF(AND(ISERROR($E549),ISERROR(INDEX(RestempSAF!B$2:B$251,MATCH(RestempSA!$C548,RestempSAF!$A$2:$A$251,0)))),$E548,INDEX(RestempSAF!B$2:B$251,MATCH(RestempSA!$C548,RestempSAF!$A$2:$A$251,0))),NA())</f>
        <v>14732.6331169278</v>
      </c>
      <c r="G548" s="25">
        <f>IFERROR(IF(AND(ISERROR($E549),ISERROR(INDEX(RestempSAF!C$2:C$251,MATCH(RestempSA!$C548,RestempSAF!$A$2:$A$251,0)))),$E548,INDEX(RestempSAF!C$2:C$251,MATCH(RestempSA!$C548,RestempSAF!$A$2:$A$251,0))),NA())</f>
        <v>12026.985746660899</v>
      </c>
      <c r="H548" s="25">
        <f>IFERROR(IF(AND(ISERROR($E549),ISERROR(INDEX(RestempSAF!D$2:D$251,MATCH(RestempSA!$C548,RestempSAF!$A$2:$A$251,0)))),$E548,INDEX(RestempSAF!D$2:D$251,MATCH(RestempSA!$C548,RestempSAF!$A$2:$A$251,0))),NA())</f>
        <v>17438.280487194599</v>
      </c>
      <c r="I548" s="25">
        <f>IFERROR(IF(AND(ISERROR($E549),ISERROR(INDEX(RestempSAF!E$2:E$251,MATCH(RestempSA!$C548,RestempSAF!$A$2:$A$251,0)))),$E548,INDEX(RestempSAF!E$2:E$251,MATCH(RestempSA!$C548,RestempSAF!$A$2:$A$251,0))),NA())</f>
        <v>10594.702546545301</v>
      </c>
      <c r="J548" s="25">
        <f>IFERROR(IF(AND(ISERROR($E549),ISERROR(INDEX(RestempSAF!F$2:F$251,MATCH(RestempSA!$C548,RestempSAF!$A$2:$A$251,0)))),$E548,INDEX(RestempSAF!F$2:F$251,MATCH(RestempSA!$C548,RestempSAF!$A$2:$A$251,0))),NA())</f>
        <v>18870.563687310299</v>
      </c>
      <c r="K548" s="25">
        <f t="shared" si="103"/>
        <v>18154.422087252449</v>
      </c>
    </row>
    <row r="549" spans="1:11" x14ac:dyDescent="0.25">
      <c r="A549" s="23">
        <f t="shared" si="78"/>
        <v>8</v>
      </c>
      <c r="B549" s="23">
        <f t="shared" si="79"/>
        <v>2037</v>
      </c>
      <c r="C549" s="23">
        <v>548</v>
      </c>
      <c r="D549" s="24">
        <v>50253</v>
      </c>
      <c r="E549" s="25" t="e">
        <f>IF(ISBLANK(table!I549),NA(),table!I549)</f>
        <v>#N/A</v>
      </c>
      <c r="F549" s="26">
        <f>IFERROR(IF(AND(ISERROR($E550),ISERROR(INDEX(RestempSAF!B$2:B$251,MATCH(RestempSA!$C549,RestempSAF!$A$2:$A$251,0)))),$E549,INDEX(RestempSAF!B$2:B$251,MATCH(RestempSA!$C549,RestempSAF!$A$2:$A$251,0))),NA())</f>
        <v>14747.6043143844</v>
      </c>
      <c r="G549" s="25">
        <f>IFERROR(IF(AND(ISERROR($E550),ISERROR(INDEX(RestempSAF!C$2:C$251,MATCH(RestempSA!$C549,RestempSAF!$A$2:$A$251,0)))),$E549,INDEX(RestempSAF!C$2:C$251,MATCH(RestempSA!$C549,RestempSAF!$A$2:$A$251,0))),NA())</f>
        <v>12034.3516532144</v>
      </c>
      <c r="H549" s="25">
        <f>IFERROR(IF(AND(ISERROR($E550),ISERROR(INDEX(RestempSAF!D$2:D$251,MATCH(RestempSA!$C549,RestempSAF!$A$2:$A$251,0)))),$E549,INDEX(RestempSAF!D$2:D$251,MATCH(RestempSA!$C549,RestempSAF!$A$2:$A$251,0))),NA())</f>
        <v>17460.856975554401</v>
      </c>
      <c r="I549" s="25">
        <f>IFERROR(IF(AND(ISERROR($E550),ISERROR(INDEX(RestempSAF!E$2:E$251,MATCH(RestempSA!$C549,RestempSAF!$A$2:$A$251,0)))),$E549,INDEX(RestempSAF!E$2:E$251,MATCH(RestempSA!$C549,RestempSAF!$A$2:$A$251,0))),NA())</f>
        <v>10598.042455286901</v>
      </c>
      <c r="J549" s="25">
        <f>IFERROR(IF(AND(ISERROR($E550),ISERROR(INDEX(RestempSAF!F$2:F$251,MATCH(RestempSA!$C549,RestempSAF!$A$2:$A$251,0)))),$E549,INDEX(RestempSAF!F$2:F$251,MATCH(RestempSA!$C549,RestempSAF!$A$2:$A$251,0))),NA())</f>
        <v>18897.166173481899</v>
      </c>
      <c r="K549" s="25">
        <f t="shared" si="103"/>
        <v>18179.01157451815</v>
      </c>
    </row>
    <row r="550" spans="1:11" x14ac:dyDescent="0.25">
      <c r="A550" s="23">
        <f t="shared" si="78"/>
        <v>9</v>
      </c>
      <c r="B550" s="23">
        <f t="shared" si="79"/>
        <v>2037</v>
      </c>
      <c r="C550" s="23">
        <v>549</v>
      </c>
      <c r="D550" s="24">
        <v>50284</v>
      </c>
      <c r="E550" s="25" t="e">
        <f>IF(ISBLANK(table!I550),NA(),table!I550)</f>
        <v>#N/A</v>
      </c>
      <c r="F550" s="26">
        <f>IFERROR(IF(AND(ISERROR($E551),ISERROR(INDEX(RestempSAF!B$2:B$251,MATCH(RestempSA!$C550,RestempSAF!$A$2:$A$251,0)))),$E550,INDEX(RestempSAF!B$2:B$251,MATCH(RestempSA!$C550,RestempSAF!$A$2:$A$251,0))),NA())</f>
        <v>14762.575511841</v>
      </c>
      <c r="G550" s="25">
        <f>IFERROR(IF(AND(ISERROR($E551),ISERROR(INDEX(RestempSAF!C$2:C$251,MATCH(RestempSA!$C550,RestempSAF!$A$2:$A$251,0)))),$E550,INDEX(RestempSAF!C$2:C$251,MATCH(RestempSA!$C550,RestempSAF!$A$2:$A$251,0))),NA())</f>
        <v>12041.7388180169</v>
      </c>
      <c r="H550" s="25">
        <f>IFERROR(IF(AND(ISERROR($E551),ISERROR(INDEX(RestempSAF!D$2:D$251,MATCH(RestempSA!$C550,RestempSAF!$A$2:$A$251,0)))),$E550,INDEX(RestempSAF!D$2:D$251,MATCH(RestempSA!$C550,RestempSAF!$A$2:$A$251,0))),NA())</f>
        <v>17483.412205665099</v>
      </c>
      <c r="I550" s="25">
        <f>IFERROR(IF(AND(ISERROR($E551),ISERROR(INDEX(RestempSAF!E$2:E$251,MATCH(RestempSA!$C550,RestempSAF!$A$2:$A$251,0)))),$E550,INDEX(RestempSAF!E$2:E$251,MATCH(RestempSA!$C550,RestempSAF!$A$2:$A$251,0))),NA())</f>
        <v>10601.414875714599</v>
      </c>
      <c r="J550" s="25">
        <f>IFERROR(IF(AND(ISERROR($E551),ISERROR(INDEX(RestempSAF!F$2:F$251,MATCH(RestempSA!$C550,RestempSAF!$A$2:$A$251,0)))),$E550,INDEX(RestempSAF!F$2:F$251,MATCH(RestempSA!$C550,RestempSAF!$A$2:$A$251,0))),NA())</f>
        <v>18923.7361479674</v>
      </c>
      <c r="K550" s="25">
        <f t="shared" ref="K550" si="104">AVERAGE(J550,J550)</f>
        <v>18923.7361479674</v>
      </c>
    </row>
    <row r="551" spans="1:11" x14ac:dyDescent="0.25">
      <c r="A551" s="23">
        <f t="shared" si="78"/>
        <v>10</v>
      </c>
      <c r="B551" s="23">
        <f t="shared" si="79"/>
        <v>2037</v>
      </c>
      <c r="C551" s="23">
        <v>550</v>
      </c>
      <c r="D551" s="24">
        <v>50314</v>
      </c>
      <c r="E551" s="25" t="e">
        <f>IF(ISBLANK(table!I551),NA(),table!I551)</f>
        <v>#N/A</v>
      </c>
      <c r="F551" s="26">
        <f>IFERROR(IF(AND(ISERROR($E552),ISERROR(INDEX(RestempSAF!B$2:B$251,MATCH(RestempSA!$C551,RestempSAF!$A$2:$A$251,0)))),$E551,INDEX(RestempSAF!B$2:B$251,MATCH(RestempSA!$C551,RestempSAF!$A$2:$A$251,0))),NA())</f>
        <v>14777.5467092976</v>
      </c>
      <c r="G551" s="25">
        <f>IFERROR(IF(AND(ISERROR($E552),ISERROR(INDEX(RestempSAF!C$2:C$251,MATCH(RestempSA!$C551,RestempSAF!$A$2:$A$251,0)))),$E551,INDEX(RestempSAF!C$2:C$251,MATCH(RestempSA!$C551,RestempSAF!$A$2:$A$251,0))),NA())</f>
        <v>12049.147063795899</v>
      </c>
      <c r="H551" s="25">
        <f>IFERROR(IF(AND(ISERROR($E552),ISERROR(INDEX(RestempSAF!D$2:D$251,MATCH(RestempSA!$C551,RestempSAF!$A$2:$A$251,0)))),$E551,INDEX(RestempSAF!D$2:D$251,MATCH(RestempSA!$C551,RestempSAF!$A$2:$A$251,0))),NA())</f>
        <v>17505.9463547993</v>
      </c>
      <c r="I551" s="25">
        <f>IFERROR(IF(AND(ISERROR($E552),ISERROR(INDEX(RestempSAF!E$2:E$251,MATCH(RestempSA!$C551,RestempSAF!$A$2:$A$251,0)))),$E551,INDEX(RestempSAF!E$2:E$251,MATCH(RestempSA!$C551,RestempSAF!$A$2:$A$251,0))),NA())</f>
        <v>10604.8195367139</v>
      </c>
      <c r="J551" s="25">
        <f>IFERROR(IF(AND(ISERROR($E552),ISERROR(INDEX(RestempSAF!F$2:F$251,MATCH(RestempSA!$C551,RestempSAF!$A$2:$A$251,0)))),$E551,INDEX(RestempSAF!F$2:F$251,MATCH(RestempSA!$C551,RestempSAF!$A$2:$A$251,0))),NA())</f>
        <v>18950.273881881301</v>
      </c>
      <c r="K551" s="25">
        <f t="shared" ref="K551:K554" si="105">AVERAGE(J551,H551)</f>
        <v>18228.110118340301</v>
      </c>
    </row>
    <row r="552" spans="1:11" x14ac:dyDescent="0.25">
      <c r="A552" s="23">
        <f t="shared" si="78"/>
        <v>11</v>
      </c>
      <c r="B552" s="23">
        <f t="shared" si="79"/>
        <v>2037</v>
      </c>
      <c r="C552" s="23">
        <v>551</v>
      </c>
      <c r="D552" s="24">
        <v>50345</v>
      </c>
      <c r="E552" s="25" t="e">
        <f>IF(ISBLANK(table!I552),NA(),table!I552)</f>
        <v>#N/A</v>
      </c>
      <c r="F552" s="26">
        <f>IFERROR(IF(AND(ISERROR($E553),ISERROR(INDEX(RestempSAF!B$2:B$251,MATCH(RestempSA!$C552,RestempSAF!$A$2:$A$251,0)))),$E552,INDEX(RestempSAF!B$2:B$251,MATCH(RestempSA!$C552,RestempSAF!$A$2:$A$251,0))),NA())</f>
        <v>14792.517906754199</v>
      </c>
      <c r="G552" s="25">
        <f>IFERROR(IF(AND(ISERROR($E553),ISERROR(INDEX(RestempSAF!C$2:C$251,MATCH(RestempSA!$C552,RestempSAF!$A$2:$A$251,0)))),$E552,INDEX(RestempSAF!C$2:C$251,MATCH(RestempSA!$C552,RestempSAF!$A$2:$A$251,0))),NA())</f>
        <v>12056.576215729499</v>
      </c>
      <c r="H552" s="25">
        <f>IFERROR(IF(AND(ISERROR($E553),ISERROR(INDEX(RestempSAF!D$2:D$251,MATCH(RestempSA!$C552,RestempSAF!$A$2:$A$251,0)))),$E552,INDEX(RestempSAF!D$2:D$251,MATCH(RestempSA!$C552,RestempSAF!$A$2:$A$251,0))),NA())</f>
        <v>17528.459597779001</v>
      </c>
      <c r="I552" s="25">
        <f>IFERROR(IF(AND(ISERROR($E553),ISERROR(INDEX(RestempSAF!E$2:E$251,MATCH(RestempSA!$C552,RestempSAF!$A$2:$A$251,0)))),$E552,INDEX(RestempSAF!E$2:E$251,MATCH(RestempSA!$C552,RestempSAF!$A$2:$A$251,0))),NA())</f>
        <v>10608.256170917301</v>
      </c>
      <c r="J552" s="25">
        <f>IFERROR(IF(AND(ISERROR($E553),ISERROR(INDEX(RestempSAF!F$2:F$251,MATCH(RestempSA!$C552,RestempSAF!$A$2:$A$251,0)))),$E552,INDEX(RestempSAF!F$2:F$251,MATCH(RestempSA!$C552,RestempSAF!$A$2:$A$251,0))),NA())</f>
        <v>18976.779642591198</v>
      </c>
      <c r="K552" s="25">
        <f t="shared" si="105"/>
        <v>18252.619620185098</v>
      </c>
    </row>
    <row r="553" spans="1:11" x14ac:dyDescent="0.25">
      <c r="A553" s="23">
        <f t="shared" ref="A553:A601" si="106">MONTH(D553)</f>
        <v>12</v>
      </c>
      <c r="B553" s="23">
        <f t="shared" ref="B553:B601" si="107">YEAR(D553)</f>
        <v>2037</v>
      </c>
      <c r="C553" s="23">
        <v>552</v>
      </c>
      <c r="D553" s="24">
        <v>50375</v>
      </c>
      <c r="E553" s="25" t="e">
        <f>IF(ISBLANK(table!I553),NA(),table!I553)</f>
        <v>#N/A</v>
      </c>
      <c r="F553" s="26">
        <f>IFERROR(IF(AND(ISERROR($E554),ISERROR(INDEX(RestempSAF!B$2:B$251,MATCH(RestempSA!$C553,RestempSAF!$A$2:$A$251,0)))),$E553,INDEX(RestempSAF!B$2:B$251,MATCH(RestempSA!$C553,RestempSAF!$A$2:$A$251,0))),NA())</f>
        <v>14807.489104210899</v>
      </c>
      <c r="G553" s="25">
        <f>IFERROR(IF(AND(ISERROR($E554),ISERROR(INDEX(RestempSAF!C$2:C$251,MATCH(RestempSA!$C553,RestempSAF!$A$2:$A$251,0)))),$E553,INDEX(RestempSAF!C$2:C$251,MATCH(RestempSA!$C553,RestempSAF!$A$2:$A$251,0))),NA())</f>
        <v>12064.0261013983</v>
      </c>
      <c r="H553" s="25">
        <f>IFERROR(IF(AND(ISERROR($E554),ISERROR(INDEX(RestempSAF!D$2:D$251,MATCH(RestempSA!$C553,RestempSAF!$A$2:$A$251,0)))),$E553,INDEX(RestempSAF!D$2:D$251,MATCH(RestempSA!$C553,RestempSAF!$A$2:$A$251,0))),NA())</f>
        <v>17550.952107023499</v>
      </c>
      <c r="I553" s="25">
        <f>IFERROR(IF(AND(ISERROR($E554),ISERROR(INDEX(RestempSAF!E$2:E$251,MATCH(RestempSA!$C553,RestempSAF!$A$2:$A$251,0)))),$E553,INDEX(RestempSAF!E$2:E$251,MATCH(RestempSA!$C553,RestempSAF!$A$2:$A$251,0))),NA())</f>
        <v>10611.7245146325</v>
      </c>
      <c r="J553" s="25">
        <f>IFERROR(IF(AND(ISERROR($E554),ISERROR(INDEX(RestempSAF!F$2:F$251,MATCH(RestempSA!$C553,RestempSAF!$A$2:$A$251,0)))),$E553,INDEX(RestempSAF!F$2:F$251,MATCH(RestempSA!$C553,RestempSAF!$A$2:$A$251,0))),NA())</f>
        <v>19003.253693789298</v>
      </c>
      <c r="K553" s="25">
        <f t="shared" si="105"/>
        <v>18277.102900406397</v>
      </c>
    </row>
    <row r="554" spans="1:11" x14ac:dyDescent="0.25">
      <c r="A554" s="23">
        <f t="shared" si="106"/>
        <v>1</v>
      </c>
      <c r="B554" s="23">
        <f t="shared" si="107"/>
        <v>2038</v>
      </c>
      <c r="C554" s="23">
        <v>553</v>
      </c>
      <c r="D554" s="24">
        <v>50406</v>
      </c>
      <c r="E554" s="25" t="e">
        <f>IF(ISBLANK(table!I554),NA(),table!I554)</f>
        <v>#N/A</v>
      </c>
      <c r="F554" s="26">
        <f>IFERROR(IF(AND(ISERROR($E555),ISERROR(INDEX(RestempSAF!B$2:B$251,MATCH(RestempSA!$C554,RestempSAF!$A$2:$A$251,0)))),$E554,INDEX(RestempSAF!B$2:B$251,MATCH(RestempSA!$C554,RestempSAF!$A$2:$A$251,0))),NA())</f>
        <v>14822.460301667499</v>
      </c>
      <c r="G554" s="25">
        <f>IFERROR(IF(AND(ISERROR($E555),ISERROR(INDEX(RestempSAF!C$2:C$251,MATCH(RestempSA!$C554,RestempSAF!$A$2:$A$251,0)))),$E554,INDEX(RestempSAF!C$2:C$251,MATCH(RestempSA!$C554,RestempSAF!$A$2:$A$251,0))),NA())</f>
        <v>12071.496550740299</v>
      </c>
      <c r="H554" s="25">
        <f>IFERROR(IF(AND(ISERROR($E555),ISERROR(INDEX(RestempSAF!D$2:D$251,MATCH(RestempSA!$C554,RestempSAF!$A$2:$A$251,0)))),$E554,INDEX(RestempSAF!D$2:D$251,MATCH(RestempSA!$C554,RestempSAF!$A$2:$A$251,0))),NA())</f>
        <v>17573.424052594699</v>
      </c>
      <c r="I554" s="25">
        <f>IFERROR(IF(AND(ISERROR($E555),ISERROR(INDEX(RestempSAF!E$2:E$251,MATCH(RestempSA!$C554,RestempSAF!$A$2:$A$251,0)))),$E554,INDEX(RestempSAF!E$2:E$251,MATCH(RestempSA!$C554,RestempSAF!$A$2:$A$251,0))),NA())</f>
        <v>10615.224307771899</v>
      </c>
      <c r="J554" s="25">
        <f>IFERROR(IF(AND(ISERROR($E555),ISERROR(INDEX(RestempSAF!F$2:F$251,MATCH(RestempSA!$C554,RestempSAF!$A$2:$A$251,0)))),$E554,INDEX(RestempSAF!F$2:F$251,MATCH(RestempSA!$C554,RestempSAF!$A$2:$A$251,0))),NA())</f>
        <v>19029.696295563099</v>
      </c>
      <c r="K554" s="25">
        <f t="shared" si="105"/>
        <v>18301.560174078899</v>
      </c>
    </row>
    <row r="555" spans="1:11" x14ac:dyDescent="0.25">
      <c r="A555" s="23">
        <f t="shared" si="106"/>
        <v>2</v>
      </c>
      <c r="B555" s="23">
        <f t="shared" si="107"/>
        <v>2038</v>
      </c>
      <c r="C555" s="23">
        <v>554</v>
      </c>
      <c r="D555" s="24">
        <v>50437</v>
      </c>
      <c r="E555" s="25" t="e">
        <f>IF(ISBLANK(table!I555),NA(),table!I555)</f>
        <v>#N/A</v>
      </c>
      <c r="F555" s="26">
        <f>IFERROR(IF(AND(ISERROR($E556),ISERROR(INDEX(RestempSAF!B$2:B$251,MATCH(RestempSA!$C555,RestempSAF!$A$2:$A$251,0)))),$E555,INDEX(RestempSAF!B$2:B$251,MATCH(RestempSA!$C555,RestempSAF!$A$2:$A$251,0))),NA())</f>
        <v>14837.431499124101</v>
      </c>
      <c r="G555" s="25">
        <f>IFERROR(IF(AND(ISERROR($E556),ISERROR(INDEX(RestempSAF!C$2:C$251,MATCH(RestempSA!$C555,RestempSAF!$A$2:$A$251,0)))),$E555,INDEX(RestempSAF!C$2:C$251,MATCH(RestempSA!$C555,RestempSAF!$A$2:$A$251,0))),NA())</f>
        <v>12078.987396005599</v>
      </c>
      <c r="H555" s="25">
        <f>IFERROR(IF(AND(ISERROR($E556),ISERROR(INDEX(RestempSAF!D$2:D$251,MATCH(RestempSA!$C555,RestempSAF!$A$2:$A$251,0)))),$E555,INDEX(RestempSAF!D$2:D$251,MATCH(RestempSA!$C555,RestempSAF!$A$2:$A$251,0))),NA())</f>
        <v>17595.875602242599</v>
      </c>
      <c r="I555" s="25">
        <f>IFERROR(IF(AND(ISERROR($E556),ISERROR(INDEX(RestempSAF!E$2:E$251,MATCH(RestempSA!$C555,RestempSAF!$A$2:$A$251,0)))),$E555,INDEX(RestempSAF!E$2:E$251,MATCH(RestempSA!$C555,RestempSAF!$A$2:$A$251,0))),NA())</f>
        <v>10618.755293784099</v>
      </c>
      <c r="J555" s="25">
        <f>IFERROR(IF(AND(ISERROR($E556),ISERROR(INDEX(RestempSAF!F$2:F$251,MATCH(RestempSA!$C555,RestempSAF!$A$2:$A$251,0)))),$E555,INDEX(RestempSAF!F$2:F$251,MATCH(RestempSA!$C555,RestempSAF!$A$2:$A$251,0))),NA())</f>
        <v>19056.107704464099</v>
      </c>
      <c r="K555" s="25">
        <f t="shared" ref="K555" si="108">AVERAGE(J555,J555)</f>
        <v>19056.107704464099</v>
      </c>
    </row>
    <row r="556" spans="1:11" x14ac:dyDescent="0.25">
      <c r="A556" s="23">
        <f t="shared" si="106"/>
        <v>3</v>
      </c>
      <c r="B556" s="23">
        <f t="shared" si="107"/>
        <v>2038</v>
      </c>
      <c r="C556" s="23">
        <v>555</v>
      </c>
      <c r="D556" s="24">
        <v>50465</v>
      </c>
      <c r="E556" s="25" t="e">
        <f>IF(ISBLANK(table!I556),NA(),table!I556)</f>
        <v>#N/A</v>
      </c>
      <c r="F556" s="26">
        <f>IFERROR(IF(AND(ISERROR($E557),ISERROR(INDEX(RestempSAF!B$2:B$251,MATCH(RestempSA!$C556,RestempSAF!$A$2:$A$251,0)))),$E556,INDEX(RestempSAF!B$2:B$251,MATCH(RestempSA!$C556,RestempSAF!$A$2:$A$251,0))),NA())</f>
        <v>14852.402696580701</v>
      </c>
      <c r="G556" s="25">
        <f>IFERROR(IF(AND(ISERROR($E557),ISERROR(INDEX(RestempSAF!C$2:C$251,MATCH(RestempSA!$C556,RestempSAF!$A$2:$A$251,0)))),$E556,INDEX(RestempSAF!C$2:C$251,MATCH(RestempSA!$C556,RestempSAF!$A$2:$A$251,0))),NA())</f>
        <v>12086.498471712601</v>
      </c>
      <c r="H556" s="25">
        <f>IFERROR(IF(AND(ISERROR($E557),ISERROR(INDEX(RestempSAF!D$2:D$251,MATCH(RestempSA!$C556,RestempSAF!$A$2:$A$251,0)))),$E556,INDEX(RestempSAF!D$2:D$251,MATCH(RestempSA!$C556,RestempSAF!$A$2:$A$251,0))),NA())</f>
        <v>17618.306921448799</v>
      </c>
      <c r="I556" s="25">
        <f>IFERROR(IF(AND(ISERROR($E557),ISERROR(INDEX(RestempSAF!E$2:E$251,MATCH(RestempSA!$C556,RestempSAF!$A$2:$A$251,0)))),$E556,INDEX(RestempSAF!E$2:E$251,MATCH(RestempSA!$C556,RestempSAF!$A$2:$A$251,0))),NA())</f>
        <v>10622.317219587099</v>
      </c>
      <c r="J556" s="25">
        <f>IFERROR(IF(AND(ISERROR($E557),ISERROR(INDEX(RestempSAF!F$2:F$251,MATCH(RestempSA!$C556,RestempSAF!$A$2:$A$251,0)))),$E556,INDEX(RestempSAF!F$2:F$251,MATCH(RestempSA!$C556,RestempSAF!$A$2:$A$251,0))),NA())</f>
        <v>19082.4881735743</v>
      </c>
      <c r="K556" s="25">
        <f t="shared" ref="K556:K559" si="109">AVERAGE(J556,H556)</f>
        <v>18350.397547511551</v>
      </c>
    </row>
    <row r="557" spans="1:11" x14ac:dyDescent="0.25">
      <c r="A557" s="23">
        <f t="shared" si="106"/>
        <v>4</v>
      </c>
      <c r="B557" s="23">
        <f t="shared" si="107"/>
        <v>2038</v>
      </c>
      <c r="C557" s="23">
        <v>556</v>
      </c>
      <c r="D557" s="24">
        <v>50496</v>
      </c>
      <c r="E557" s="25" t="e">
        <f>IF(ISBLANK(table!I557),NA(),table!I557)</f>
        <v>#N/A</v>
      </c>
      <c r="F557" s="26">
        <f>IFERROR(IF(AND(ISERROR($E558),ISERROR(INDEX(RestempSAF!B$2:B$251,MATCH(RestempSA!$C557,RestempSAF!$A$2:$A$251,0)))),$E557,INDEX(RestempSAF!B$2:B$251,MATCH(RestempSA!$C557,RestempSAF!$A$2:$A$251,0))),NA())</f>
        <v>14867.3738940373</v>
      </c>
      <c r="G557" s="25">
        <f>IFERROR(IF(AND(ISERROR($E558),ISERROR(INDEX(RestempSAF!C$2:C$251,MATCH(RestempSA!$C557,RestempSAF!$A$2:$A$251,0)))),$E557,INDEX(RestempSAF!C$2:C$251,MATCH(RestempSA!$C557,RestempSAF!$A$2:$A$251,0))),NA())</f>
        <v>12094.029614605501</v>
      </c>
      <c r="H557" s="25">
        <f>IFERROR(IF(AND(ISERROR($E558),ISERROR(INDEX(RestempSAF!D$2:D$251,MATCH(RestempSA!$C557,RestempSAF!$A$2:$A$251,0)))),$E557,INDEX(RestempSAF!D$2:D$251,MATCH(RestempSA!$C557,RestempSAF!$A$2:$A$251,0))),NA())</f>
        <v>17640.7181734691</v>
      </c>
      <c r="I557" s="25">
        <f>IFERROR(IF(AND(ISERROR($E558),ISERROR(INDEX(RestempSAF!E$2:E$251,MATCH(RestempSA!$C557,RestempSAF!$A$2:$A$251,0)))),$E557,INDEX(RestempSAF!E$2:E$251,MATCH(RestempSA!$C557,RestempSAF!$A$2:$A$251,0))),NA())</f>
        <v>10625.9098355025</v>
      </c>
      <c r="J557" s="25">
        <f>IFERROR(IF(AND(ISERROR($E558),ISERROR(INDEX(RestempSAF!F$2:F$251,MATCH(RestempSA!$C557,RestempSAF!$A$2:$A$251,0)))),$E557,INDEX(RestempSAF!F$2:F$251,MATCH(RestempSA!$C557,RestempSAF!$A$2:$A$251,0))),NA())</f>
        <v>19108.837952572201</v>
      </c>
      <c r="K557" s="25">
        <f t="shared" si="109"/>
        <v>18374.778063020651</v>
      </c>
    </row>
    <row r="558" spans="1:11" x14ac:dyDescent="0.25">
      <c r="A558" s="23">
        <f t="shared" si="106"/>
        <v>5</v>
      </c>
      <c r="B558" s="23">
        <f t="shared" si="107"/>
        <v>2038</v>
      </c>
      <c r="C558" s="23">
        <v>557</v>
      </c>
      <c r="D558" s="24">
        <v>50526</v>
      </c>
      <c r="E558" s="25" t="e">
        <f>IF(ISBLANK(table!I558),NA(),table!I558)</f>
        <v>#N/A</v>
      </c>
      <c r="F558" s="26">
        <f>IFERROR(IF(AND(ISERROR($E559),ISERROR(INDEX(RestempSAF!B$2:B$251,MATCH(RestempSA!$C558,RestempSAF!$A$2:$A$251,0)))),$E558,INDEX(RestempSAF!B$2:B$251,MATCH(RestempSA!$C558,RestempSAF!$A$2:$A$251,0))),NA())</f>
        <v>14882.3450914939</v>
      </c>
      <c r="G558" s="25">
        <f>IFERROR(IF(AND(ISERROR($E559),ISERROR(INDEX(RestempSAF!C$2:C$251,MATCH(RestempSA!$C558,RestempSAF!$A$2:$A$251,0)))),$E558,INDEX(RestempSAF!C$2:C$251,MATCH(RestempSA!$C558,RestempSAF!$A$2:$A$251,0))),NA())</f>
        <v>12101.5806636125</v>
      </c>
      <c r="H558" s="25">
        <f>IFERROR(IF(AND(ISERROR($E559),ISERROR(INDEX(RestempSAF!D$2:D$251,MATCH(RestempSA!$C558,RestempSAF!$A$2:$A$251,0)))),$E558,INDEX(RestempSAF!D$2:D$251,MATCH(RestempSA!$C558,RestempSAF!$A$2:$A$251,0))),NA())</f>
        <v>17663.109519375401</v>
      </c>
      <c r="I558" s="25">
        <f>IFERROR(IF(AND(ISERROR($E559),ISERROR(INDEX(RestempSAF!E$2:E$251,MATCH(RestempSA!$C558,RestempSAF!$A$2:$A$251,0)))),$E558,INDEX(RestempSAF!E$2:E$251,MATCH(RestempSA!$C558,RestempSAF!$A$2:$A$251,0))),NA())</f>
        <v>10629.5328951921</v>
      </c>
      <c r="J558" s="25">
        <f>IFERROR(IF(AND(ISERROR($E559),ISERROR(INDEX(RestempSAF!F$2:F$251,MATCH(RestempSA!$C558,RestempSAF!$A$2:$A$251,0)))),$E558,INDEX(RestempSAF!F$2:F$251,MATCH(RestempSA!$C558,RestempSAF!$A$2:$A$251,0))),NA())</f>
        <v>19135.157287795799</v>
      </c>
      <c r="K558" s="25">
        <f t="shared" si="109"/>
        <v>18399.133403585598</v>
      </c>
    </row>
    <row r="559" spans="1:11" x14ac:dyDescent="0.25">
      <c r="A559" s="23">
        <f t="shared" si="106"/>
        <v>6</v>
      </c>
      <c r="B559" s="23">
        <f t="shared" si="107"/>
        <v>2038</v>
      </c>
      <c r="C559" s="23">
        <v>558</v>
      </c>
      <c r="D559" s="24">
        <v>50557</v>
      </c>
      <c r="E559" s="25" t="e">
        <f>IF(ISBLANK(table!I559),NA(),table!I559)</f>
        <v>#N/A</v>
      </c>
      <c r="F559" s="26">
        <f>IFERROR(IF(AND(ISERROR($E560),ISERROR(INDEX(RestempSAF!B$2:B$251,MATCH(RestempSA!$C559,RestempSAF!$A$2:$A$251,0)))),$E559,INDEX(RestempSAF!B$2:B$251,MATCH(RestempSA!$C559,RestempSAF!$A$2:$A$251,0))),NA())</f>
        <v>14897.3162889506</v>
      </c>
      <c r="G559" s="25">
        <f>IFERROR(IF(AND(ISERROR($E560),ISERROR(INDEX(RestempSAF!C$2:C$251,MATCH(RestempSA!$C559,RestempSAF!$A$2:$A$251,0)))),$E559,INDEX(RestempSAF!C$2:C$251,MATCH(RestempSA!$C559,RestempSAF!$A$2:$A$251,0))),NA())</f>
        <v>12109.1514598049</v>
      </c>
      <c r="H559" s="25">
        <f>IFERROR(IF(AND(ISERROR($E560),ISERROR(INDEX(RestempSAF!D$2:D$251,MATCH(RestempSA!$C559,RestempSAF!$A$2:$A$251,0)))),$E559,INDEX(RestempSAF!D$2:D$251,MATCH(RestempSA!$C559,RestempSAF!$A$2:$A$251,0))),NA())</f>
        <v>17685.481118096199</v>
      </c>
      <c r="I559" s="25">
        <f>IFERROR(IF(AND(ISERROR($E560),ISERROR(INDEX(RestempSAF!E$2:E$251,MATCH(RestempSA!$C559,RestempSAF!$A$2:$A$251,0)))),$E559,INDEX(RestempSAF!E$2:E$251,MATCH(RestempSA!$C559,RestempSAF!$A$2:$A$251,0))),NA())</f>
        <v>10633.1861555957</v>
      </c>
      <c r="J559" s="25">
        <f>IFERROR(IF(AND(ISERROR($E560),ISERROR(INDEX(RestempSAF!F$2:F$251,MATCH(RestempSA!$C559,RestempSAF!$A$2:$A$251,0)))),$E559,INDEX(RestempSAF!F$2:F$251,MATCH(RestempSA!$C559,RestempSAF!$A$2:$A$251,0))),NA())</f>
        <v>19161.446422305398</v>
      </c>
      <c r="K559" s="25">
        <f t="shared" si="109"/>
        <v>18423.463770200797</v>
      </c>
    </row>
    <row r="560" spans="1:11" x14ac:dyDescent="0.25">
      <c r="A560" s="23">
        <f t="shared" si="106"/>
        <v>7</v>
      </c>
      <c r="B560" s="23">
        <f t="shared" si="107"/>
        <v>2038</v>
      </c>
      <c r="C560" s="23">
        <v>559</v>
      </c>
      <c r="D560" s="24">
        <v>50587</v>
      </c>
      <c r="E560" s="25" t="e">
        <f>IF(ISBLANK(table!I560),NA(),table!I560)</f>
        <v>#N/A</v>
      </c>
      <c r="F560" s="26">
        <f>IFERROR(IF(AND(ISERROR($E561),ISERROR(INDEX(RestempSAF!B$2:B$251,MATCH(RestempSA!$C560,RestempSAF!$A$2:$A$251,0)))),$E560,INDEX(RestempSAF!B$2:B$251,MATCH(RestempSA!$C560,RestempSAF!$A$2:$A$251,0))),NA())</f>
        <v>14912.2874864072</v>
      </c>
      <c r="G560" s="25">
        <f>IFERROR(IF(AND(ISERROR($E561),ISERROR(INDEX(RestempSAF!C$2:C$251,MATCH(RestempSA!$C560,RestempSAF!$A$2:$A$251,0)))),$E560,INDEX(RestempSAF!C$2:C$251,MATCH(RestempSA!$C560,RestempSAF!$A$2:$A$251,0))),NA())</f>
        <v>12116.7418463578</v>
      </c>
      <c r="H560" s="25">
        <f>IFERROR(IF(AND(ISERROR($E561),ISERROR(INDEX(RestempSAF!D$2:D$251,MATCH(RestempSA!$C560,RestempSAF!$A$2:$A$251,0)))),$E560,INDEX(RestempSAF!D$2:D$251,MATCH(RestempSA!$C560,RestempSAF!$A$2:$A$251,0))),NA())</f>
        <v>17707.833126456499</v>
      </c>
      <c r="I560" s="25">
        <f>IFERROR(IF(AND(ISERROR($E561),ISERROR(INDEX(RestempSAF!E$2:E$251,MATCH(RestempSA!$C560,RestempSAF!$A$2:$A$251,0)))),$E560,INDEX(RestempSAF!E$2:E$251,MATCH(RestempSA!$C560,RestempSAF!$A$2:$A$251,0))),NA())</f>
        <v>10636.8693768704</v>
      </c>
      <c r="J560" s="25">
        <f>IFERROR(IF(AND(ISERROR($E561),ISERROR(INDEX(RestempSAF!F$2:F$251,MATCH(RestempSA!$C560,RestempSAF!$A$2:$A$251,0)))),$E560,INDEX(RestempSAF!F$2:F$251,MATCH(RestempSA!$C560,RestempSAF!$A$2:$A$251,0))),NA())</f>
        <v>19187.705595944</v>
      </c>
      <c r="K560" s="25">
        <f t="shared" ref="K560" si="110">AVERAGE(J560,J560)</f>
        <v>19187.705595944</v>
      </c>
    </row>
    <row r="561" spans="1:11" x14ac:dyDescent="0.25">
      <c r="A561" s="23">
        <f t="shared" si="106"/>
        <v>8</v>
      </c>
      <c r="B561" s="23">
        <f t="shared" si="107"/>
        <v>2038</v>
      </c>
      <c r="C561" s="23">
        <v>560</v>
      </c>
      <c r="D561" s="24">
        <v>50618</v>
      </c>
      <c r="E561" s="25" t="e">
        <f>IF(ISBLANK(table!I561),NA(),table!I561)</f>
        <v>#N/A</v>
      </c>
      <c r="F561" s="26">
        <f>IFERROR(IF(AND(ISERROR($E562),ISERROR(INDEX(RestempSAF!B$2:B$251,MATCH(RestempSA!$C561,RestempSAF!$A$2:$A$251,0)))),$E561,INDEX(RestempSAF!B$2:B$251,MATCH(RestempSA!$C561,RestempSAF!$A$2:$A$251,0))),NA())</f>
        <v>14927.2586838638</v>
      </c>
      <c r="G561" s="25">
        <f>IFERROR(IF(AND(ISERROR($E562),ISERROR(INDEX(RestempSAF!C$2:C$251,MATCH(RestempSA!$C561,RestempSAF!$A$2:$A$251,0)))),$E561,INDEX(RestempSAF!C$2:C$251,MATCH(RestempSA!$C561,RestempSAF!$A$2:$A$251,0))),NA())</f>
        <v>12124.351668511201</v>
      </c>
      <c r="H561" s="25">
        <f>IFERROR(IF(AND(ISERROR($E562),ISERROR(INDEX(RestempSAF!D$2:D$251,MATCH(RestempSA!$C561,RestempSAF!$A$2:$A$251,0)))),$E561,INDEX(RestempSAF!D$2:D$251,MATCH(RestempSA!$C561,RestempSAF!$A$2:$A$251,0))),NA())</f>
        <v>17730.165699216399</v>
      </c>
      <c r="I561" s="25">
        <f>IFERROR(IF(AND(ISERROR($E562),ISERROR(INDEX(RestempSAF!E$2:E$251,MATCH(RestempSA!$C561,RestempSAF!$A$2:$A$251,0)))),$E561,INDEX(RestempSAF!E$2:E$251,MATCH(RestempSA!$C561,RestempSAF!$A$2:$A$251,0))),NA())</f>
        <v>10640.5823223307</v>
      </c>
      <c r="J561" s="25">
        <f>IFERROR(IF(AND(ISERROR($E562),ISERROR(INDEX(RestempSAF!F$2:F$251,MATCH(RestempSA!$C561,RestempSAF!$A$2:$A$251,0)))),$E561,INDEX(RestempSAF!F$2:F$251,MATCH(RestempSA!$C561,RestempSAF!$A$2:$A$251,0))),NA())</f>
        <v>19213.9350453968</v>
      </c>
      <c r="K561" s="25">
        <f t="shared" ref="K561:K564" si="111">AVERAGE(J561,H561)</f>
        <v>18472.050372306599</v>
      </c>
    </row>
    <row r="562" spans="1:11" x14ac:dyDescent="0.25">
      <c r="A562" s="23">
        <f t="shared" si="106"/>
        <v>9</v>
      </c>
      <c r="B562" s="23">
        <f t="shared" si="107"/>
        <v>2038</v>
      </c>
      <c r="C562" s="23">
        <v>561</v>
      </c>
      <c r="D562" s="24">
        <v>50649</v>
      </c>
      <c r="E562" s="25" t="e">
        <f>IF(ISBLANK(table!I562),NA(),table!I562)</f>
        <v>#N/A</v>
      </c>
      <c r="F562" s="26">
        <f>IFERROR(IF(AND(ISERROR($E563),ISERROR(INDEX(RestempSAF!B$2:B$251,MATCH(RestempSA!$C562,RestempSAF!$A$2:$A$251,0)))),$E562,INDEX(RestempSAF!B$2:B$251,MATCH(RestempSA!$C562,RestempSAF!$A$2:$A$251,0))),NA())</f>
        <v>14942.2298813204</v>
      </c>
      <c r="G562" s="25">
        <f>IFERROR(IF(AND(ISERROR($E563),ISERROR(INDEX(RestempSAF!C$2:C$251,MATCH(RestempSA!$C562,RestempSAF!$A$2:$A$251,0)))),$E562,INDEX(RestempSAF!C$2:C$251,MATCH(RestempSA!$C562,RestempSAF!$A$2:$A$251,0))),NA())</f>
        <v>12131.980773531801</v>
      </c>
      <c r="H562" s="25">
        <f>IFERROR(IF(AND(ISERROR($E563),ISERROR(INDEX(RestempSAF!D$2:D$251,MATCH(RestempSA!$C562,RestempSAF!$A$2:$A$251,0)))),$E562,INDEX(RestempSAF!D$2:D$251,MATCH(RestempSA!$C562,RestempSAF!$A$2:$A$251,0))),NA())</f>
        <v>17752.478989109</v>
      </c>
      <c r="I562" s="25">
        <f>IFERROR(IF(AND(ISERROR($E563),ISERROR(INDEX(RestempSAF!E$2:E$251,MATCH(RestempSA!$C562,RestempSAF!$A$2:$A$251,0)))),$E562,INDEX(RestempSAF!E$2:E$251,MATCH(RestempSA!$C562,RestempSAF!$A$2:$A$251,0))),NA())</f>
        <v>10644.3247583917</v>
      </c>
      <c r="J562" s="25">
        <f>IFERROR(IF(AND(ISERROR($E563),ISERROR(INDEX(RestempSAF!F$2:F$251,MATCH(RestempSA!$C562,RestempSAF!$A$2:$A$251,0)))),$E562,INDEX(RestempSAF!F$2:F$251,MATCH(RestempSA!$C562,RestempSAF!$A$2:$A$251,0))),NA())</f>
        <v>19240.135004249099</v>
      </c>
      <c r="K562" s="25">
        <f t="shared" si="111"/>
        <v>18496.30699667905</v>
      </c>
    </row>
    <row r="563" spans="1:11" x14ac:dyDescent="0.25">
      <c r="A563" s="23">
        <f t="shared" si="106"/>
        <v>10</v>
      </c>
      <c r="B563" s="23">
        <f t="shared" si="107"/>
        <v>2038</v>
      </c>
      <c r="C563" s="23">
        <v>562</v>
      </c>
      <c r="D563" s="24">
        <v>50679</v>
      </c>
      <c r="E563" s="25" t="e">
        <f>IF(ISBLANK(table!I563),NA(),table!I563)</f>
        <v>#N/A</v>
      </c>
      <c r="F563" s="26">
        <f>IFERROR(IF(AND(ISERROR($E564),ISERROR(INDEX(RestempSAF!B$2:B$251,MATCH(RestempSA!$C563,RestempSAF!$A$2:$A$251,0)))),$E563,INDEX(RestempSAF!B$2:B$251,MATCH(RestempSA!$C563,RestempSAF!$A$2:$A$251,0))),NA())</f>
        <v>14957.201078777</v>
      </c>
      <c r="G563" s="25">
        <f>IFERROR(IF(AND(ISERROR($E564),ISERROR(INDEX(RestempSAF!C$2:C$251,MATCH(RestempSA!$C563,RestempSAF!$A$2:$A$251,0)))),$E563,INDEX(RestempSAF!C$2:C$251,MATCH(RestempSA!$C563,RestempSAF!$A$2:$A$251,0))),NA())</f>
        <v>12139.629010676499</v>
      </c>
      <c r="H563" s="25">
        <f>IFERROR(IF(AND(ISERROR($E564),ISERROR(INDEX(RestempSAF!D$2:D$251,MATCH(RestempSA!$C563,RestempSAF!$A$2:$A$251,0)))),$E563,INDEX(RestempSAF!D$2:D$251,MATCH(RestempSA!$C563,RestempSAF!$A$2:$A$251,0))),NA())</f>
        <v>17774.7731468776</v>
      </c>
      <c r="I563" s="25">
        <f>IFERROR(IF(AND(ISERROR($E564),ISERROR(INDEX(RestempSAF!E$2:E$251,MATCH(RestempSA!$C563,RestempSAF!$A$2:$A$251,0)))),$E563,INDEX(RestempSAF!E$2:E$251,MATCH(RestempSA!$C563,RestempSAF!$A$2:$A$251,0))),NA())</f>
        <v>10648.0964545114</v>
      </c>
      <c r="J563" s="25">
        <f>IFERROR(IF(AND(ISERROR($E564),ISERROR(INDEX(RestempSAF!F$2:F$251,MATCH(RestempSA!$C563,RestempSAF!$A$2:$A$251,0)))),$E563,INDEX(RestempSAF!F$2:F$251,MATCH(RestempSA!$C563,RestempSAF!$A$2:$A$251,0))),NA())</f>
        <v>19266.305703042701</v>
      </c>
      <c r="K563" s="25">
        <f t="shared" si="111"/>
        <v>18520.539424960152</v>
      </c>
    </row>
    <row r="564" spans="1:11" x14ac:dyDescent="0.25">
      <c r="A564" s="23">
        <f t="shared" si="106"/>
        <v>11</v>
      </c>
      <c r="B564" s="23">
        <f t="shared" si="107"/>
        <v>2038</v>
      </c>
      <c r="C564" s="23">
        <v>563</v>
      </c>
      <c r="D564" s="24">
        <v>50710</v>
      </c>
      <c r="E564" s="25" t="e">
        <f>IF(ISBLANK(table!I564),NA(),table!I564)</f>
        <v>#N/A</v>
      </c>
      <c r="F564" s="26">
        <f>IFERROR(IF(AND(ISERROR($E565),ISERROR(INDEX(RestempSAF!B$2:B$251,MATCH(RestempSA!$C564,RestempSAF!$A$2:$A$251,0)))),$E564,INDEX(RestempSAF!B$2:B$251,MATCH(RestempSA!$C564,RestempSAF!$A$2:$A$251,0))),NA())</f>
        <v>14972.172276233599</v>
      </c>
      <c r="G564" s="25">
        <f>IFERROR(IF(AND(ISERROR($E565),ISERROR(INDEX(RestempSAF!C$2:C$251,MATCH(RestempSA!$C564,RestempSAF!$A$2:$A$251,0)))),$E564,INDEX(RestempSAF!C$2:C$251,MATCH(RestempSA!$C564,RestempSAF!$A$2:$A$251,0))),NA())</f>
        <v>12147.2962311558</v>
      </c>
      <c r="H564" s="25">
        <f>IFERROR(IF(AND(ISERROR($E565),ISERROR(INDEX(RestempSAF!D$2:D$251,MATCH(RestempSA!$C564,RestempSAF!$A$2:$A$251,0)))),$E564,INDEX(RestempSAF!D$2:D$251,MATCH(RestempSA!$C564,RestempSAF!$A$2:$A$251,0))),NA())</f>
        <v>17797.048321311398</v>
      </c>
      <c r="I564" s="25">
        <f>IFERROR(IF(AND(ISERROR($E565),ISERROR(INDEX(RestempSAF!E$2:E$251,MATCH(RestempSA!$C564,RestempSAF!$A$2:$A$251,0)))),$E564,INDEX(RestempSAF!E$2:E$251,MATCH(RestempSA!$C564,RestempSAF!$A$2:$A$251,0))),NA())</f>
        <v>10651.8971831361</v>
      </c>
      <c r="J564" s="25">
        <f>IFERROR(IF(AND(ISERROR($E565),ISERROR(INDEX(RestempSAF!F$2:F$251,MATCH(RestempSA!$C564,RestempSAF!$A$2:$A$251,0)))),$E564,INDEX(RestempSAF!F$2:F$251,MATCH(RestempSA!$C564,RestempSAF!$A$2:$A$251,0))),NA())</f>
        <v>19292.447369331101</v>
      </c>
      <c r="K564" s="25">
        <f t="shared" si="111"/>
        <v>18544.74784532125</v>
      </c>
    </row>
    <row r="565" spans="1:11" x14ac:dyDescent="0.25">
      <c r="A565" s="23">
        <f t="shared" si="106"/>
        <v>12</v>
      </c>
      <c r="B565" s="23">
        <f t="shared" si="107"/>
        <v>2038</v>
      </c>
      <c r="C565" s="23">
        <v>564</v>
      </c>
      <c r="D565" s="24">
        <v>50740</v>
      </c>
      <c r="E565" s="25" t="e">
        <f>IF(ISBLANK(table!I565),NA(),table!I565)</f>
        <v>#N/A</v>
      </c>
      <c r="F565" s="26">
        <f>IFERROR(IF(AND(ISERROR($E566),ISERROR(INDEX(RestempSAF!B$2:B$251,MATCH(RestempSA!$C565,RestempSAF!$A$2:$A$251,0)))),$E565,INDEX(RestempSAF!B$2:B$251,MATCH(RestempSA!$C565,RestempSAF!$A$2:$A$251,0))),NA())</f>
        <v>14987.143473690299</v>
      </c>
      <c r="G565" s="25">
        <f>IFERROR(IF(AND(ISERROR($E566),ISERROR(INDEX(RestempSAF!C$2:C$251,MATCH(RestempSA!$C565,RestempSAF!$A$2:$A$251,0)))),$E565,INDEX(RestempSAF!C$2:C$251,MATCH(RestempSA!$C565,RestempSAF!$A$2:$A$251,0))),NA())</f>
        <v>12154.9822880992</v>
      </c>
      <c r="H565" s="25">
        <f>IFERROR(IF(AND(ISERROR($E566),ISERROR(INDEX(RestempSAF!D$2:D$251,MATCH(RestempSA!$C565,RestempSAF!$A$2:$A$251,0)))),$E565,INDEX(RestempSAF!D$2:D$251,MATCH(RestempSA!$C565,RestempSAF!$A$2:$A$251,0))),NA())</f>
        <v>17819.304659281301</v>
      </c>
      <c r="I565" s="25">
        <f>IFERROR(IF(AND(ISERROR($E566),ISERROR(INDEX(RestempSAF!E$2:E$251,MATCH(RestempSA!$C565,RestempSAF!$A$2:$A$251,0)))),$E565,INDEX(RestempSAF!E$2:E$251,MATCH(RestempSA!$C565,RestempSAF!$A$2:$A$251,0))),NA())</f>
        <v>10655.7267196467</v>
      </c>
      <c r="J565" s="25">
        <f>IFERROR(IF(AND(ISERROR($E566),ISERROR(INDEX(RestempSAF!F$2:F$251,MATCH(RestempSA!$C565,RestempSAF!$A$2:$A$251,0)))),$E565,INDEX(RestempSAF!F$2:F$251,MATCH(RestempSA!$C565,RestempSAF!$A$2:$A$251,0))),NA())</f>
        <v>19318.5602277338</v>
      </c>
      <c r="K565" s="25">
        <f t="shared" ref="K565" si="112">AVERAGE(J565,J565)</f>
        <v>19318.5602277338</v>
      </c>
    </row>
    <row r="566" spans="1:11" x14ac:dyDescent="0.25">
      <c r="A566" s="23">
        <f t="shared" si="106"/>
        <v>1</v>
      </c>
      <c r="B566" s="23">
        <f t="shared" si="107"/>
        <v>2039</v>
      </c>
      <c r="C566" s="23">
        <v>565</v>
      </c>
      <c r="D566" s="24">
        <v>50771</v>
      </c>
      <c r="E566" s="25" t="e">
        <f>IF(ISBLANK(table!I566),NA(),table!I566)</f>
        <v>#N/A</v>
      </c>
      <c r="F566" s="26">
        <f>IFERROR(IF(AND(ISERROR($E567),ISERROR(INDEX(RestempSAF!B$2:B$251,MATCH(RestempSA!$C566,RestempSAF!$A$2:$A$251,0)))),$E566,INDEX(RestempSAF!B$2:B$251,MATCH(RestempSA!$C566,RestempSAF!$A$2:$A$251,0))),NA())</f>
        <v>15002.114671146899</v>
      </c>
      <c r="G566" s="25">
        <f>IFERROR(IF(AND(ISERROR($E567),ISERROR(INDEX(RestempSAF!C$2:C$251,MATCH(RestempSA!$C566,RestempSAF!$A$2:$A$251,0)))),$E566,INDEX(RestempSAF!C$2:C$251,MATCH(RestempSA!$C566,RestempSAF!$A$2:$A$251,0))),NA())</f>
        <v>12162.687036520099</v>
      </c>
      <c r="H566" s="25">
        <f>IFERROR(IF(AND(ISERROR($E567),ISERROR(INDEX(RestempSAF!D$2:D$251,MATCH(RestempSA!$C566,RestempSAF!$A$2:$A$251,0)))),$E566,INDEX(RestempSAF!D$2:D$251,MATCH(RestempSA!$C566,RestempSAF!$A$2:$A$251,0))),NA())</f>
        <v>17841.542305773699</v>
      </c>
      <c r="I566" s="25">
        <f>IFERROR(IF(AND(ISERROR($E567),ISERROR(INDEX(RestempSAF!E$2:E$251,MATCH(RestempSA!$C566,RestempSAF!$A$2:$A$251,0)))),$E566,INDEX(RestempSAF!E$2:E$251,MATCH(RestempSA!$C566,RestempSAF!$A$2:$A$251,0))),NA())</f>
        <v>10659.584842305099</v>
      </c>
      <c r="J566" s="25">
        <f>IFERROR(IF(AND(ISERROR($E567),ISERROR(INDEX(RestempSAF!F$2:F$251,MATCH(RestempSA!$C566,RestempSAF!$A$2:$A$251,0)))),$E566,INDEX(RestempSAF!F$2:F$251,MATCH(RestempSA!$C566,RestempSAF!$A$2:$A$251,0))),NA())</f>
        <v>19344.644499988601</v>
      </c>
      <c r="K566" s="25">
        <f t="shared" ref="K566:K569" si="113">AVERAGE(J566,H566)</f>
        <v>18593.09340288115</v>
      </c>
    </row>
    <row r="567" spans="1:11" x14ac:dyDescent="0.25">
      <c r="A567" s="23">
        <f t="shared" si="106"/>
        <v>2</v>
      </c>
      <c r="B567" s="23">
        <f t="shared" si="107"/>
        <v>2039</v>
      </c>
      <c r="C567" s="23">
        <v>566</v>
      </c>
      <c r="D567" s="24">
        <v>50802</v>
      </c>
      <c r="E567" s="25" t="e">
        <f>IF(ISBLANK(table!I567),NA(),table!I567)</f>
        <v>#N/A</v>
      </c>
      <c r="F567" s="26">
        <f>IFERROR(IF(AND(ISERROR($E568),ISERROR(INDEX(RestempSAF!B$2:B$251,MATCH(RestempSA!$C567,RestempSAF!$A$2:$A$251,0)))),$E567,INDEX(RestempSAF!B$2:B$251,MATCH(RestempSA!$C567,RestempSAF!$A$2:$A$251,0))),NA())</f>
        <v>15017.085868603501</v>
      </c>
      <c r="G567" s="25">
        <f>IFERROR(IF(AND(ISERROR($E568),ISERROR(INDEX(RestempSAF!C$2:C$251,MATCH(RestempSA!$C567,RestempSAF!$A$2:$A$251,0)))),$E567,INDEX(RestempSAF!C$2:C$251,MATCH(RestempSA!$C567,RestempSAF!$A$2:$A$251,0))),NA())</f>
        <v>12170.4103332823</v>
      </c>
      <c r="H567" s="25">
        <f>IFERROR(IF(AND(ISERROR($E568),ISERROR(INDEX(RestempSAF!D$2:D$251,MATCH(RestempSA!$C567,RestempSAF!$A$2:$A$251,0)))),$E567,INDEX(RestempSAF!D$2:D$251,MATCH(RestempSA!$C567,RestempSAF!$A$2:$A$251,0))),NA())</f>
        <v>17863.761403924698</v>
      </c>
      <c r="I567" s="25">
        <f>IFERROR(IF(AND(ISERROR($E568),ISERROR(INDEX(RestempSAF!E$2:E$251,MATCH(RestempSA!$C567,RestempSAF!$A$2:$A$251,0)))),$E567,INDEX(RestempSAF!E$2:E$251,MATCH(RestempSA!$C567,RestempSAF!$A$2:$A$251,0))),NA())</f>
        <v>10663.471332203801</v>
      </c>
      <c r="J567" s="25">
        <f>IFERROR(IF(AND(ISERROR($E568),ISERROR(INDEX(RestempSAF!F$2:F$251,MATCH(RestempSA!$C567,RestempSAF!$A$2:$A$251,0)))),$E567,INDEX(RestempSAF!F$2:F$251,MATCH(RestempSA!$C567,RestempSAF!$A$2:$A$251,0))),NA())</f>
        <v>19370.700405003201</v>
      </c>
      <c r="K567" s="25">
        <f t="shared" si="113"/>
        <v>18617.230904463948</v>
      </c>
    </row>
    <row r="568" spans="1:11" x14ac:dyDescent="0.25">
      <c r="A568" s="23">
        <f t="shared" si="106"/>
        <v>3</v>
      </c>
      <c r="B568" s="23">
        <f t="shared" si="107"/>
        <v>2039</v>
      </c>
      <c r="C568" s="23">
        <v>567</v>
      </c>
      <c r="D568" s="24">
        <v>50830</v>
      </c>
      <c r="E568" s="25" t="e">
        <f>IF(ISBLANK(table!I568),NA(),table!I568)</f>
        <v>#N/A</v>
      </c>
      <c r="F568" s="26">
        <f>IFERROR(IF(AND(ISERROR($E569),ISERROR(INDEX(RestempSAF!B$2:B$251,MATCH(RestempSA!$C568,RestempSAF!$A$2:$A$251,0)))),$E568,INDEX(RestempSAF!B$2:B$251,MATCH(RestempSA!$C568,RestempSAF!$A$2:$A$251,0))),NA())</f>
        <v>15032.057066060101</v>
      </c>
      <c r="G568" s="25">
        <f>IFERROR(IF(AND(ISERROR($E569),ISERROR(INDEX(RestempSAF!C$2:C$251,MATCH(RestempSA!$C568,RestempSAF!$A$2:$A$251,0)))),$E568,INDEX(RestempSAF!C$2:C$251,MATCH(RestempSA!$C568,RestempSAF!$A$2:$A$251,0))),NA())</f>
        <v>12178.152037067401</v>
      </c>
      <c r="H568" s="25">
        <f>IFERROR(IF(AND(ISERROR($E569),ISERROR(INDEX(RestempSAF!D$2:D$251,MATCH(RestempSA!$C568,RestempSAF!$A$2:$A$251,0)))),$E568,INDEX(RestempSAF!D$2:D$251,MATCH(RestempSA!$C568,RestempSAF!$A$2:$A$251,0))),NA())</f>
        <v>17885.962095052801</v>
      </c>
      <c r="I568" s="25">
        <f>IFERROR(IF(AND(ISERROR($E569),ISERROR(INDEX(RestempSAF!E$2:E$251,MATCH(RestempSA!$C568,RestempSAF!$A$2:$A$251,0)))),$E568,INDEX(RestempSAF!E$2:E$251,MATCH(RestempSA!$C568,RestempSAF!$A$2:$A$251,0))),NA())</f>
        <v>10667.385973214499</v>
      </c>
      <c r="J568" s="25">
        <f>IFERROR(IF(AND(ISERROR($E569),ISERROR(INDEX(RestempSAF!F$2:F$251,MATCH(RestempSA!$C568,RestempSAF!$A$2:$A$251,0)))),$E568,INDEX(RestempSAF!F$2:F$251,MATCH(RestempSA!$C568,RestempSAF!$A$2:$A$251,0))),NA())</f>
        <v>19396.728158905698</v>
      </c>
      <c r="K568" s="25">
        <f t="shared" si="113"/>
        <v>18641.345126979249</v>
      </c>
    </row>
    <row r="569" spans="1:11" x14ac:dyDescent="0.25">
      <c r="A569" s="23">
        <f t="shared" si="106"/>
        <v>4</v>
      </c>
      <c r="B569" s="23">
        <f t="shared" si="107"/>
        <v>2039</v>
      </c>
      <c r="C569" s="23">
        <v>568</v>
      </c>
      <c r="D569" s="24">
        <v>50861</v>
      </c>
      <c r="E569" s="25" t="e">
        <f>IF(ISBLANK(table!I569),NA(),table!I569)</f>
        <v>#N/A</v>
      </c>
      <c r="F569" s="26">
        <f>IFERROR(IF(AND(ISERROR($E570),ISERROR(INDEX(RestempSAF!B$2:B$251,MATCH(RestempSA!$C569,RestempSAF!$A$2:$A$251,0)))),$E569,INDEX(RestempSAF!B$2:B$251,MATCH(RestempSA!$C569,RestempSAF!$A$2:$A$251,0))),NA())</f>
        <v>15047.0282635167</v>
      </c>
      <c r="G569" s="25">
        <f>IFERROR(IF(AND(ISERROR($E570),ISERROR(INDEX(RestempSAF!C$2:C$251,MATCH(RestempSA!$C569,RestempSAF!$A$2:$A$251,0)))),$E569,INDEX(RestempSAF!C$2:C$251,MATCH(RestempSA!$C569,RestempSAF!$A$2:$A$251,0))),NA())</f>
        <v>12185.9120083422</v>
      </c>
      <c r="H569" s="25">
        <f>IFERROR(IF(AND(ISERROR($E570),ISERROR(INDEX(RestempSAF!D$2:D$251,MATCH(RestempSA!$C569,RestempSAF!$A$2:$A$251,0)))),$E569,INDEX(RestempSAF!D$2:D$251,MATCH(RestempSA!$C569,RestempSAF!$A$2:$A$251,0))),NA())</f>
        <v>17908.144518691301</v>
      </c>
      <c r="I569" s="25">
        <f>IFERROR(IF(AND(ISERROR($E570),ISERROR(INDEX(RestempSAF!E$2:E$251,MATCH(RestempSA!$C569,RestempSAF!$A$2:$A$251,0)))),$E569,INDEX(RestempSAF!E$2:E$251,MATCH(RestempSA!$C569,RestempSAF!$A$2:$A$251,0))),NA())</f>
        <v>10671.32855194</v>
      </c>
      <c r="J569" s="25">
        <f>IFERROR(IF(AND(ISERROR($E570),ISERROR(INDEX(RestempSAF!F$2:F$251,MATCH(RestempSA!$C569,RestempSAF!$A$2:$A$251,0)))),$E569,INDEX(RestempSAF!F$2:F$251,MATCH(RestempSA!$C569,RestempSAF!$A$2:$A$251,0))),NA())</f>
        <v>19422.727975093399</v>
      </c>
      <c r="K569" s="25">
        <f t="shared" si="113"/>
        <v>18665.43624689235</v>
      </c>
    </row>
    <row r="570" spans="1:11" x14ac:dyDescent="0.25">
      <c r="A570" s="23">
        <f t="shared" si="106"/>
        <v>5</v>
      </c>
      <c r="B570" s="23">
        <f t="shared" si="107"/>
        <v>2039</v>
      </c>
      <c r="C570" s="23">
        <v>569</v>
      </c>
      <c r="D570" s="24">
        <v>50891</v>
      </c>
      <c r="E570" s="25" t="e">
        <f>IF(ISBLANK(table!I570),NA(),table!I570)</f>
        <v>#N/A</v>
      </c>
      <c r="F570" s="26">
        <f>IFERROR(IF(AND(ISERROR($E571),ISERROR(INDEX(RestempSAF!B$2:B$251,MATCH(RestempSA!$C570,RestempSAF!$A$2:$A$251,0)))),$E570,INDEX(RestempSAF!B$2:B$251,MATCH(RestempSA!$C570,RestempSAF!$A$2:$A$251,0))),NA())</f>
        <v>15061.9994609733</v>
      </c>
      <c r="G570" s="25">
        <f>IFERROR(IF(AND(ISERROR($E571),ISERROR(INDEX(RestempSAF!C$2:C$251,MATCH(RestempSA!$C570,RestempSAF!$A$2:$A$251,0)))),$E570,INDEX(RestempSAF!C$2:C$251,MATCH(RestempSA!$C570,RestempSAF!$A$2:$A$251,0))),NA())</f>
        <v>12193.690109327699</v>
      </c>
      <c r="H570" s="25">
        <f>IFERROR(IF(AND(ISERROR($E571),ISERROR(INDEX(RestempSAF!D$2:D$251,MATCH(RestempSA!$C570,RestempSAF!$A$2:$A$251,0)))),$E570,INDEX(RestempSAF!D$2:D$251,MATCH(RestempSA!$C570,RestempSAF!$A$2:$A$251,0))),NA())</f>
        <v>17930.308812619001</v>
      </c>
      <c r="I570" s="25">
        <f>IFERROR(IF(AND(ISERROR($E571),ISERROR(INDEX(RestempSAF!E$2:E$251,MATCH(RestempSA!$C570,RestempSAF!$A$2:$A$251,0)))),$E570,INDEX(RestempSAF!E$2:E$251,MATCH(RestempSA!$C570,RestempSAF!$A$2:$A$251,0))),NA())</f>
        <v>10675.298857665301</v>
      </c>
      <c r="J570" s="25">
        <f>IFERROR(IF(AND(ISERROR($E571),ISERROR(INDEX(RestempSAF!F$2:F$251,MATCH(RestempSA!$C570,RestempSAF!$A$2:$A$251,0)))),$E570,INDEX(RestempSAF!F$2:F$251,MATCH(RestempSA!$C570,RestempSAF!$A$2:$A$251,0))),NA())</f>
        <v>19448.700064281398</v>
      </c>
      <c r="K570" s="25">
        <f t="shared" ref="K570" si="114">AVERAGE(J570,J570)</f>
        <v>19448.700064281398</v>
      </c>
    </row>
    <row r="571" spans="1:11" x14ac:dyDescent="0.25">
      <c r="A571" s="23">
        <f t="shared" si="106"/>
        <v>6</v>
      </c>
      <c r="B571" s="23">
        <f t="shared" si="107"/>
        <v>2039</v>
      </c>
      <c r="C571" s="23">
        <v>570</v>
      </c>
      <c r="D571" s="24">
        <v>50922</v>
      </c>
      <c r="E571" s="25" t="e">
        <f>IF(ISBLANK(table!I571),NA(),table!I571)</f>
        <v>#N/A</v>
      </c>
      <c r="F571" s="26">
        <f>IFERROR(IF(AND(ISERROR($E572),ISERROR(INDEX(RestempSAF!B$2:B$251,MATCH(RestempSA!$C571,RestempSAF!$A$2:$A$251,0)))),$E571,INDEX(RestempSAF!B$2:B$251,MATCH(RestempSA!$C571,RestempSAF!$A$2:$A$251,0))),NA())</f>
        <v>15076.97065843</v>
      </c>
      <c r="G571" s="25">
        <f>IFERROR(IF(AND(ISERROR($E572),ISERROR(INDEX(RestempSAF!C$2:C$251,MATCH(RestempSA!$C571,RestempSAF!$A$2:$A$251,0)))),$E571,INDEX(RestempSAF!C$2:C$251,MATCH(RestempSA!$C571,RestempSAF!$A$2:$A$251,0))),NA())</f>
        <v>12201.486203968099</v>
      </c>
      <c r="H571" s="25">
        <f>IFERROR(IF(AND(ISERROR($E572),ISERROR(INDEX(RestempSAF!D$2:D$251,MATCH(RestempSA!$C571,RestempSAF!$A$2:$A$251,0)))),$E571,INDEX(RestempSAF!D$2:D$251,MATCH(RestempSA!$C571,RestempSAF!$A$2:$A$251,0))),NA())</f>
        <v>17952.455112891799</v>
      </c>
      <c r="I571" s="25">
        <f>IFERROR(IF(AND(ISERROR($E572),ISERROR(INDEX(RestempSAF!E$2:E$251,MATCH(RestempSA!$C571,RestempSAF!$A$2:$A$251,0)))),$E571,INDEX(RestempSAF!E$2:E$251,MATCH(RestempSA!$C571,RestempSAF!$A$2:$A$251,0))),NA())</f>
        <v>10679.296682311</v>
      </c>
      <c r="J571" s="25">
        <f>IFERROR(IF(AND(ISERROR($E572),ISERROR(INDEX(RestempSAF!F$2:F$251,MATCH(RestempSA!$C571,RestempSAF!$A$2:$A$251,0)))),$E571,INDEX(RestempSAF!F$2:F$251,MATCH(RestempSA!$C571,RestempSAF!$A$2:$A$251,0))),NA())</f>
        <v>19474.644634548898</v>
      </c>
      <c r="K571" s="25">
        <f t="shared" ref="K571:K574" si="115">AVERAGE(J571,H571)</f>
        <v>18713.549873720349</v>
      </c>
    </row>
    <row r="572" spans="1:11" x14ac:dyDescent="0.25">
      <c r="A572" s="23">
        <f t="shared" si="106"/>
        <v>7</v>
      </c>
      <c r="B572" s="23">
        <f t="shared" si="107"/>
        <v>2039</v>
      </c>
      <c r="C572" s="23">
        <v>571</v>
      </c>
      <c r="D572" s="24">
        <v>50952</v>
      </c>
      <c r="E572" s="25" t="e">
        <f>IF(ISBLANK(table!I572),NA(),table!I572)</f>
        <v>#N/A</v>
      </c>
      <c r="F572" s="26">
        <f>IFERROR(IF(AND(ISERROR($E573),ISERROR(INDEX(RestempSAF!B$2:B$251,MATCH(RestempSA!$C572,RestempSAF!$A$2:$A$251,0)))),$E572,INDEX(RestempSAF!B$2:B$251,MATCH(RestempSA!$C572,RestempSAF!$A$2:$A$251,0))),NA())</f>
        <v>15091.9418558866</v>
      </c>
      <c r="G572" s="25">
        <f>IFERROR(IF(AND(ISERROR($E573),ISERROR(INDEX(RestempSAF!C$2:C$251,MATCH(RestempSA!$C572,RestempSAF!$A$2:$A$251,0)))),$E572,INDEX(RestempSAF!C$2:C$251,MATCH(RestempSA!$C572,RestempSAF!$A$2:$A$251,0))),NA())</f>
        <v>12209.3001579009</v>
      </c>
      <c r="H572" s="25">
        <f>IFERROR(IF(AND(ISERROR($E573),ISERROR(INDEX(RestempSAF!D$2:D$251,MATCH(RestempSA!$C572,RestempSAF!$A$2:$A$251,0)))),$E572,INDEX(RestempSAF!D$2:D$251,MATCH(RestempSA!$C572,RestempSAF!$A$2:$A$251,0))),NA())</f>
        <v>17974.583553872199</v>
      </c>
      <c r="I572" s="25">
        <f>IFERROR(IF(AND(ISERROR($E573),ISERROR(INDEX(RestempSAF!E$2:E$251,MATCH(RestempSA!$C572,RestempSAF!$A$2:$A$251,0)))),$E572,INDEX(RestempSAF!E$2:E$251,MATCH(RestempSA!$C572,RestempSAF!$A$2:$A$251,0))),NA())</f>
        <v>10683.3218203874</v>
      </c>
      <c r="J572" s="25">
        <f>IFERROR(IF(AND(ISERROR($E573),ISERROR(INDEX(RestempSAF!F$2:F$251,MATCH(RestempSA!$C572,RestempSAF!$A$2:$A$251,0)))),$E572,INDEX(RestempSAF!F$2:F$251,MATCH(RestempSA!$C572,RestempSAF!$A$2:$A$251,0))),NA())</f>
        <v>19500.561891385802</v>
      </c>
      <c r="K572" s="25">
        <f t="shared" si="115"/>
        <v>18737.572722629</v>
      </c>
    </row>
    <row r="573" spans="1:11" x14ac:dyDescent="0.25">
      <c r="A573" s="23">
        <f t="shared" si="106"/>
        <v>8</v>
      </c>
      <c r="B573" s="23">
        <f t="shared" si="107"/>
        <v>2039</v>
      </c>
      <c r="C573" s="23">
        <v>572</v>
      </c>
      <c r="D573" s="24">
        <v>50983</v>
      </c>
      <c r="E573" s="25" t="e">
        <f>IF(ISBLANK(table!I573),NA(),table!I573)</f>
        <v>#N/A</v>
      </c>
      <c r="F573" s="26">
        <f>IFERROR(IF(AND(ISERROR($E574),ISERROR(INDEX(RestempSAF!B$2:B$251,MATCH(RestempSA!$C573,RestempSAF!$A$2:$A$251,0)))),$E573,INDEX(RestempSAF!B$2:B$251,MATCH(RestempSA!$C573,RestempSAF!$A$2:$A$251,0))),NA())</f>
        <v>15106.9130533432</v>
      </c>
      <c r="G573" s="25">
        <f>IFERROR(IF(AND(ISERROR($E574),ISERROR(INDEX(RestempSAF!C$2:C$251,MATCH(RestempSA!$C573,RestempSAF!$A$2:$A$251,0)))),$E573,INDEX(RestempSAF!C$2:C$251,MATCH(RestempSA!$C573,RestempSAF!$A$2:$A$251,0))),NA())</f>
        <v>12217.1318384275</v>
      </c>
      <c r="H573" s="25">
        <f>IFERROR(IF(AND(ISERROR($E574),ISERROR(INDEX(RestempSAF!D$2:D$251,MATCH(RestempSA!$C573,RestempSAF!$A$2:$A$251,0)))),$E573,INDEX(RestempSAF!D$2:D$251,MATCH(RestempSA!$C573,RestempSAF!$A$2:$A$251,0))),NA())</f>
        <v>17996.6942682589</v>
      </c>
      <c r="I573" s="25">
        <f>IFERROR(IF(AND(ISERROR($E574),ISERROR(INDEX(RestempSAF!E$2:E$251,MATCH(RestempSA!$C573,RestempSAF!$A$2:$A$251,0)))),$E573,INDEX(RestempSAF!E$2:E$251,MATCH(RestempSA!$C573,RestempSAF!$A$2:$A$251,0))),NA())</f>
        <v>10687.374068949501</v>
      </c>
      <c r="J573" s="25">
        <f>IFERROR(IF(AND(ISERROR($E574),ISERROR(INDEX(RestempSAF!F$2:F$251,MATCH(RestempSA!$C573,RestempSAF!$A$2:$A$251,0)))),$E573,INDEX(RestempSAF!F$2:F$251,MATCH(RestempSA!$C573,RestempSAF!$A$2:$A$251,0))),NA())</f>
        <v>19526.452037736901</v>
      </c>
      <c r="K573" s="25">
        <f t="shared" si="115"/>
        <v>18761.573152997902</v>
      </c>
    </row>
    <row r="574" spans="1:11" x14ac:dyDescent="0.25">
      <c r="A574" s="23">
        <f t="shared" si="106"/>
        <v>9</v>
      </c>
      <c r="B574" s="23">
        <f t="shared" si="107"/>
        <v>2039</v>
      </c>
      <c r="C574" s="23">
        <v>573</v>
      </c>
      <c r="D574" s="24">
        <v>51014</v>
      </c>
      <c r="E574" s="25" t="e">
        <f>IF(ISBLANK(table!I574),NA(),table!I574)</f>
        <v>#N/A</v>
      </c>
      <c r="F574" s="26">
        <f>IFERROR(IF(AND(ISERROR($E575),ISERROR(INDEX(RestempSAF!B$2:B$251,MATCH(RestempSA!$C574,RestempSAF!$A$2:$A$251,0)))),$E574,INDEX(RestempSAF!B$2:B$251,MATCH(RestempSA!$C574,RestempSAF!$A$2:$A$251,0))),NA())</f>
        <v>15121.8842507998</v>
      </c>
      <c r="G574" s="25">
        <f>IFERROR(IF(AND(ISERROR($E575),ISERROR(INDEX(RestempSAF!C$2:C$251,MATCH(RestempSA!$C574,RestempSAF!$A$2:$A$251,0)))),$E574,INDEX(RestempSAF!C$2:C$251,MATCH(RestempSA!$C574,RestempSAF!$A$2:$A$251,0))),NA())</f>
        <v>12224.981114484501</v>
      </c>
      <c r="H574" s="25">
        <f>IFERROR(IF(AND(ISERROR($E575),ISERROR(INDEX(RestempSAF!D$2:D$251,MATCH(RestempSA!$C574,RestempSAF!$A$2:$A$251,0)))),$E574,INDEX(RestempSAF!D$2:D$251,MATCH(RestempSA!$C574,RestempSAF!$A$2:$A$251,0))),NA())</f>
        <v>18018.787387115099</v>
      </c>
      <c r="I574" s="25">
        <f>IFERROR(IF(AND(ISERROR($E575),ISERROR(INDEX(RestempSAF!E$2:E$251,MATCH(RestempSA!$C574,RestempSAF!$A$2:$A$251,0)))),$E574,INDEX(RestempSAF!E$2:E$251,MATCH(RestempSA!$C574,RestempSAF!$A$2:$A$251,0))),NA())</f>
        <v>10691.4532275531</v>
      </c>
      <c r="J574" s="25">
        <f>IFERROR(IF(AND(ISERROR($E575),ISERROR(INDEX(RestempSAF!F$2:F$251,MATCH(RestempSA!$C574,RestempSAF!$A$2:$A$251,0)))),$E574,INDEX(RestempSAF!F$2:F$251,MATCH(RestempSA!$C574,RestempSAF!$A$2:$A$251,0))),NA())</f>
        <v>19552.315274046501</v>
      </c>
      <c r="K574" s="25">
        <f t="shared" si="115"/>
        <v>18785.551330580798</v>
      </c>
    </row>
    <row r="575" spans="1:11" x14ac:dyDescent="0.25">
      <c r="A575" s="23">
        <f t="shared" si="106"/>
        <v>10</v>
      </c>
      <c r="B575" s="23">
        <f t="shared" si="107"/>
        <v>2039</v>
      </c>
      <c r="C575" s="23">
        <v>574</v>
      </c>
      <c r="D575" s="24">
        <v>51044</v>
      </c>
      <c r="E575" s="25" t="e">
        <f>IF(ISBLANK(table!I575),NA(),table!I575)</f>
        <v>#N/A</v>
      </c>
      <c r="F575" s="26">
        <f>IFERROR(IF(AND(ISERROR($E576),ISERROR(INDEX(RestempSAF!B$2:B$251,MATCH(RestempSA!$C575,RestempSAF!$A$2:$A$251,0)))),$E575,INDEX(RestempSAF!B$2:B$251,MATCH(RestempSA!$C575,RestempSAF!$A$2:$A$251,0))),NA())</f>
        <v>15136.8554482564</v>
      </c>
      <c r="G575" s="25">
        <f>IFERROR(IF(AND(ISERROR($E576),ISERROR(INDEX(RestempSAF!C$2:C$251,MATCH(RestempSA!$C575,RestempSAF!$A$2:$A$251,0)))),$E575,INDEX(RestempSAF!C$2:C$251,MATCH(RestempSA!$C575,RestempSAF!$A$2:$A$251,0))),NA())</f>
        <v>12232.847856615601</v>
      </c>
      <c r="H575" s="25">
        <f>IFERROR(IF(AND(ISERROR($E576),ISERROR(INDEX(RestempSAF!D$2:D$251,MATCH(RestempSA!$C575,RestempSAF!$A$2:$A$251,0)))),$E575,INDEX(RestempSAF!D$2:D$251,MATCH(RestempSA!$C575,RestempSAF!$A$2:$A$251,0))),NA())</f>
        <v>18040.863039897202</v>
      </c>
      <c r="I575" s="25">
        <f>IFERROR(IF(AND(ISERROR($E576),ISERROR(INDEX(RestempSAF!E$2:E$251,MATCH(RestempSA!$C575,RestempSAF!$A$2:$A$251,0)))),$E575,INDEX(RestempSAF!E$2:E$251,MATCH(RestempSA!$C575,RestempSAF!$A$2:$A$251,0))),NA())</f>
        <v>10695.559098212099</v>
      </c>
      <c r="J575" s="25">
        <f>IFERROR(IF(AND(ISERROR($E576),ISERROR(INDEX(RestempSAF!F$2:F$251,MATCH(RestempSA!$C575,RestempSAF!$A$2:$A$251,0)))),$E575,INDEX(RestempSAF!F$2:F$251,MATCH(RestempSA!$C575,RestempSAF!$A$2:$A$251,0))),NA())</f>
        <v>19578.151798300802</v>
      </c>
      <c r="K575" s="25">
        <f t="shared" ref="K575" si="116">AVERAGE(J575,J575)</f>
        <v>19578.151798300802</v>
      </c>
    </row>
    <row r="576" spans="1:11" x14ac:dyDescent="0.25">
      <c r="A576" s="23">
        <f t="shared" si="106"/>
        <v>11</v>
      </c>
      <c r="B576" s="23">
        <f t="shared" si="107"/>
        <v>2039</v>
      </c>
      <c r="C576" s="23">
        <v>575</v>
      </c>
      <c r="D576" s="24">
        <v>51075</v>
      </c>
      <c r="E576" s="25" t="e">
        <f>IF(ISBLANK(table!I576),NA(),table!I576)</f>
        <v>#N/A</v>
      </c>
      <c r="F576" s="26">
        <f>IFERROR(IF(AND(ISERROR($E577),ISERROR(INDEX(RestempSAF!B$2:B$251,MATCH(RestempSA!$C576,RestempSAF!$A$2:$A$251,0)))),$E576,INDEX(RestempSAF!B$2:B$251,MATCH(RestempSA!$C576,RestempSAF!$A$2:$A$251,0))),NA())</f>
        <v>15151.826645712999</v>
      </c>
      <c r="G576" s="25">
        <f>IFERROR(IF(AND(ISERROR($E577),ISERROR(INDEX(RestempSAF!C$2:C$251,MATCH(RestempSA!$C576,RestempSAF!$A$2:$A$251,0)))),$E576,INDEX(RestempSAF!C$2:C$251,MATCH(RestempSA!$C576,RestempSAF!$A$2:$A$251,0))),NA())</f>
        <v>12240.731936944299</v>
      </c>
      <c r="H576" s="25">
        <f>IFERROR(IF(AND(ISERROR($E577),ISERROR(INDEX(RestempSAF!D$2:D$251,MATCH(RestempSA!$C576,RestempSAF!$A$2:$A$251,0)))),$E576,INDEX(RestempSAF!D$2:D$251,MATCH(RestempSA!$C576,RestempSAF!$A$2:$A$251,0))),NA())</f>
        <v>18062.921354481801</v>
      </c>
      <c r="I576" s="25">
        <f>IFERROR(IF(AND(ISERROR($E577),ISERROR(INDEX(RestempSAF!E$2:E$251,MATCH(RestempSA!$C576,RestempSAF!$A$2:$A$251,0)))),$E576,INDEX(RestempSAF!E$2:E$251,MATCH(RestempSA!$C576,RestempSAF!$A$2:$A$251,0))),NA())</f>
        <v>10699.691485355899</v>
      </c>
      <c r="J576" s="25">
        <f>IFERROR(IF(AND(ISERROR($E577),ISERROR(INDEX(RestempSAF!F$2:F$251,MATCH(RestempSA!$C576,RestempSAF!$A$2:$A$251,0)))),$E576,INDEX(RestempSAF!F$2:F$251,MATCH(RestempSA!$C576,RestempSAF!$A$2:$A$251,0))),NA())</f>
        <v>19603.961806070201</v>
      </c>
      <c r="K576" s="25">
        <f t="shared" ref="K576:K579" si="117">AVERAGE(J576,H576)</f>
        <v>18833.441580276001</v>
      </c>
    </row>
    <row r="577" spans="1:11" x14ac:dyDescent="0.25">
      <c r="A577" s="23">
        <f t="shared" si="106"/>
        <v>12</v>
      </c>
      <c r="B577" s="23">
        <f t="shared" si="107"/>
        <v>2039</v>
      </c>
      <c r="C577" s="23">
        <v>576</v>
      </c>
      <c r="D577" s="24">
        <v>51105</v>
      </c>
      <c r="E577" s="25" t="e">
        <f>IF(ISBLANK(table!I577),NA(),table!I577)</f>
        <v>#N/A</v>
      </c>
      <c r="F577" s="26">
        <f>IFERROR(IF(AND(ISERROR($E578),ISERROR(INDEX(RestempSAF!B$2:B$251,MATCH(RestempSA!$C577,RestempSAF!$A$2:$A$251,0)))),$E577,INDEX(RestempSAF!B$2:B$251,MATCH(RestempSA!$C577,RestempSAF!$A$2:$A$251,0))),NA())</f>
        <v>15166.797843169699</v>
      </c>
      <c r="G577" s="25">
        <f>IFERROR(IF(AND(ISERROR($E578),ISERROR(INDEX(RestempSAF!C$2:C$251,MATCH(RestempSA!$C577,RestempSAF!$A$2:$A$251,0)))),$E577,INDEX(RestempSAF!C$2:C$251,MATCH(RestempSA!$C577,RestempSAF!$A$2:$A$251,0))),NA())</f>
        <v>12248.633229146801</v>
      </c>
      <c r="H577" s="25">
        <f>IFERROR(IF(AND(ISERROR($E578),ISERROR(INDEX(RestempSAF!D$2:D$251,MATCH(RestempSA!$C577,RestempSAF!$A$2:$A$251,0)))),$E577,INDEX(RestempSAF!D$2:D$251,MATCH(RestempSA!$C577,RestempSAF!$A$2:$A$251,0))),NA())</f>
        <v>18084.962457192501</v>
      </c>
      <c r="I577" s="25">
        <f>IFERROR(IF(AND(ISERROR($E578),ISERROR(INDEX(RestempSAF!E$2:E$251,MATCH(RestempSA!$C577,RestempSAF!$A$2:$A$251,0)))),$E577,INDEX(RestempSAF!E$2:E$251,MATCH(RestempSA!$C577,RestempSAF!$A$2:$A$251,0))),NA())</f>
        <v>10703.8501957892</v>
      </c>
      <c r="J577" s="25">
        <f>IFERROR(IF(AND(ISERROR($E578),ISERROR(INDEX(RestempSAF!F$2:F$251,MATCH(RestempSA!$C577,RestempSAF!$A$2:$A$251,0)))),$E577,INDEX(RestempSAF!F$2:F$251,MATCH(RestempSA!$C577,RestempSAF!$A$2:$A$251,0))),NA())</f>
        <v>19629.7454905501</v>
      </c>
      <c r="K577" s="25">
        <f t="shared" si="117"/>
        <v>18857.353973871301</v>
      </c>
    </row>
    <row r="578" spans="1:11" x14ac:dyDescent="0.25">
      <c r="A578" s="23">
        <f t="shared" si="106"/>
        <v>1</v>
      </c>
      <c r="B578" s="23">
        <f t="shared" si="107"/>
        <v>2040</v>
      </c>
      <c r="C578" s="23">
        <v>577</v>
      </c>
      <c r="D578" s="24">
        <v>51136</v>
      </c>
      <c r="E578" s="25" t="e">
        <f>IF(ISBLANK(table!I578),NA(),table!I578)</f>
        <v>#N/A</v>
      </c>
      <c r="F578" s="26">
        <f>IFERROR(IF(AND(ISERROR($E579),ISERROR(INDEX(RestempSAF!B$2:B$251,MATCH(RestempSA!$C578,RestempSAF!$A$2:$A$251,0)))),$E578,INDEX(RestempSAF!B$2:B$251,MATCH(RestempSA!$C578,RestempSAF!$A$2:$A$251,0))),NA())</f>
        <v>15181.769040626299</v>
      </c>
      <c r="G578" s="25">
        <f>IFERROR(IF(AND(ISERROR($E579),ISERROR(INDEX(RestempSAF!C$2:C$251,MATCH(RestempSA!$C578,RestempSAF!$A$2:$A$251,0)))),$E578,INDEX(RestempSAF!C$2:C$251,MATCH(RestempSA!$C578,RestempSAF!$A$2:$A$251,0))),NA())</f>
        <v>12256.5516084259</v>
      </c>
      <c r="H578" s="25">
        <f>IFERROR(IF(AND(ISERROR($E579),ISERROR(INDEX(RestempSAF!D$2:D$251,MATCH(RestempSA!$C578,RestempSAF!$A$2:$A$251,0)))),$E578,INDEX(RestempSAF!D$2:D$251,MATCH(RestempSA!$C578,RestempSAF!$A$2:$A$251,0))),NA())</f>
        <v>18106.986472826698</v>
      </c>
      <c r="I578" s="25">
        <f>IFERROR(IF(AND(ISERROR($E579),ISERROR(INDEX(RestempSAF!E$2:E$251,MATCH(RestempSA!$C578,RestempSAF!$A$2:$A$251,0)))),$E578,INDEX(RestempSAF!E$2:E$251,MATCH(RestempSA!$C578,RestempSAF!$A$2:$A$251,0))),NA())</f>
        <v>10708.035038651</v>
      </c>
      <c r="J578" s="25">
        <f>IFERROR(IF(AND(ISERROR($E579),ISERROR(INDEX(RestempSAF!F$2:F$251,MATCH(RestempSA!$C578,RestempSAF!$A$2:$A$251,0)))),$E578,INDEX(RestempSAF!F$2:F$251,MATCH(RestempSA!$C578,RestempSAF!$A$2:$A$251,0))),NA())</f>
        <v>19655.5030426015</v>
      </c>
      <c r="K578" s="25">
        <f t="shared" si="117"/>
        <v>18881.244757714099</v>
      </c>
    </row>
    <row r="579" spans="1:11" x14ac:dyDescent="0.25">
      <c r="A579" s="23">
        <f t="shared" si="106"/>
        <v>2</v>
      </c>
      <c r="B579" s="23">
        <f t="shared" si="107"/>
        <v>2040</v>
      </c>
      <c r="C579" s="23">
        <v>578</v>
      </c>
      <c r="D579" s="24">
        <v>51167</v>
      </c>
      <c r="E579" s="25" t="e">
        <f>IF(ISBLANK(table!I579),NA(),table!I579)</f>
        <v>#N/A</v>
      </c>
      <c r="F579" s="26">
        <f>IFERROR(IF(AND(ISERROR($E580),ISERROR(INDEX(RestempSAF!B$2:B$251,MATCH(RestempSA!$C579,RestempSAF!$A$2:$A$251,0)))),$E579,INDEX(RestempSAF!B$2:B$251,MATCH(RestempSA!$C579,RestempSAF!$A$2:$A$251,0))),NA())</f>
        <v>15196.740238082901</v>
      </c>
      <c r="G579" s="25">
        <f>IFERROR(IF(AND(ISERROR($E580),ISERROR(INDEX(RestempSAF!C$2:C$251,MATCH(RestempSA!$C579,RestempSAF!$A$2:$A$251,0)))),$E579,INDEX(RestempSAF!C$2:C$251,MATCH(RestempSA!$C579,RestempSAF!$A$2:$A$251,0))),NA())</f>
        <v>12264.4869514852</v>
      </c>
      <c r="H579" s="25">
        <f>IFERROR(IF(AND(ISERROR($E580),ISERROR(INDEX(RestempSAF!D$2:D$251,MATCH(RestempSA!$C579,RestempSAF!$A$2:$A$251,0)))),$E579,INDEX(RestempSAF!D$2:D$251,MATCH(RestempSA!$C579,RestempSAF!$A$2:$A$251,0))),NA())</f>
        <v>18128.993524680602</v>
      </c>
      <c r="I579" s="25">
        <f>IFERROR(IF(AND(ISERROR($E580),ISERROR(INDEX(RestempSAF!E$2:E$251,MATCH(RestempSA!$C579,RestempSAF!$A$2:$A$251,0)))),$E579,INDEX(RestempSAF!E$2:E$251,MATCH(RestempSA!$C579,RestempSAF!$A$2:$A$251,0))),NA())</f>
        <v>10712.2458253759</v>
      </c>
      <c r="J579" s="25">
        <f>IFERROR(IF(AND(ISERROR($E580),ISERROR(INDEX(RestempSAF!F$2:F$251,MATCH(RestempSA!$C579,RestempSAF!$A$2:$A$251,0)))),$E579,INDEX(RestempSAF!F$2:F$251,MATCH(RestempSA!$C579,RestempSAF!$A$2:$A$251,0))),NA())</f>
        <v>19681.234650789898</v>
      </c>
      <c r="K579" s="25">
        <f t="shared" si="117"/>
        <v>18905.114087735252</v>
      </c>
    </row>
    <row r="580" spans="1:11" x14ac:dyDescent="0.25">
      <c r="A580" s="23">
        <f t="shared" si="106"/>
        <v>3</v>
      </c>
      <c r="B580" s="23">
        <f t="shared" si="107"/>
        <v>2040</v>
      </c>
      <c r="C580" s="23">
        <v>579</v>
      </c>
      <c r="D580" s="24">
        <v>51196</v>
      </c>
      <c r="E580" s="25" t="e">
        <f>IF(ISBLANK(table!I580),NA(),table!I580)</f>
        <v>#N/A</v>
      </c>
      <c r="F580" s="26">
        <f>IFERROR(IF(AND(ISERROR($E581),ISERROR(INDEX(RestempSAF!B$2:B$251,MATCH(RestempSA!$C580,RestempSAF!$A$2:$A$251,0)))),$E580,INDEX(RestempSAF!B$2:B$251,MATCH(RestempSA!$C580,RestempSAF!$A$2:$A$251,0))),NA())</f>
        <v>15211.711435539501</v>
      </c>
      <c r="G580" s="25">
        <f>IFERROR(IF(AND(ISERROR($E581),ISERROR(INDEX(RestempSAF!C$2:C$251,MATCH(RestempSA!$C580,RestempSAF!$A$2:$A$251,0)))),$E580,INDEX(RestempSAF!C$2:C$251,MATCH(RestempSA!$C580,RestempSAF!$A$2:$A$251,0))),NA())</f>
        <v>12272.439136504099</v>
      </c>
      <c r="H580" s="25">
        <f>IFERROR(IF(AND(ISERROR($E581),ISERROR(INDEX(RestempSAF!D$2:D$251,MATCH(RestempSA!$C580,RestempSAF!$A$2:$A$251,0)))),$E580,INDEX(RestempSAF!D$2:D$251,MATCH(RestempSA!$C580,RestempSAF!$A$2:$A$251,0))),NA())</f>
        <v>18150.9837345749</v>
      </c>
      <c r="I580" s="25">
        <f>IFERROR(IF(AND(ISERROR($E581),ISERROR(INDEX(RestempSAF!E$2:E$251,MATCH(RestempSA!$C580,RestempSAF!$A$2:$A$251,0)))),$E580,INDEX(RestempSAF!E$2:E$251,MATCH(RestempSA!$C580,RestempSAF!$A$2:$A$251,0))),NA())</f>
        <v>10716.482369655199</v>
      </c>
      <c r="J580" s="25">
        <f>IFERROR(IF(AND(ISERROR($E581),ISERROR(INDEX(RestempSAF!F$2:F$251,MATCH(RestempSA!$C580,RestempSAF!$A$2:$A$251,0)))),$E580,INDEX(RestempSAF!F$2:F$251,MATCH(RestempSA!$C580,RestempSAF!$A$2:$A$251,0))),NA())</f>
        <v>19706.9405014238</v>
      </c>
      <c r="K580" s="25">
        <f t="shared" ref="K580" si="118">AVERAGE(J580,J580)</f>
        <v>19706.9405014238</v>
      </c>
    </row>
    <row r="581" spans="1:11" x14ac:dyDescent="0.25">
      <c r="A581" s="23">
        <f t="shared" si="106"/>
        <v>4</v>
      </c>
      <c r="B581" s="23">
        <f t="shared" si="107"/>
        <v>2040</v>
      </c>
      <c r="C581" s="23">
        <v>580</v>
      </c>
      <c r="D581" s="24">
        <v>51227</v>
      </c>
      <c r="E581" s="25" t="e">
        <f>IF(ISBLANK(table!I581),NA(),table!I581)</f>
        <v>#N/A</v>
      </c>
      <c r="F581" s="26">
        <f>IFERROR(IF(AND(ISERROR($E582),ISERROR(INDEX(RestempSAF!B$2:B$251,MATCH(RestempSA!$C581,RestempSAF!$A$2:$A$251,0)))),$E581,INDEX(RestempSAF!B$2:B$251,MATCH(RestempSA!$C581,RestempSAF!$A$2:$A$251,0))),NA())</f>
        <v>15226.6826329961</v>
      </c>
      <c r="G581" s="25">
        <f>IFERROR(IF(AND(ISERROR($E582),ISERROR(INDEX(RestempSAF!C$2:C$251,MATCH(RestempSA!$C581,RestempSAF!$A$2:$A$251,0)))),$E581,INDEX(RestempSAF!C$2:C$251,MATCH(RestempSA!$C581,RestempSAF!$A$2:$A$251,0))),NA())</f>
        <v>12280.408043113001</v>
      </c>
      <c r="H581" s="25">
        <f>IFERROR(IF(AND(ISERROR($E582),ISERROR(INDEX(RestempSAF!D$2:D$251,MATCH(RestempSA!$C581,RestempSAF!$A$2:$A$251,0)))),$E581,INDEX(RestempSAF!D$2:D$251,MATCH(RestempSA!$C581,RestempSAF!$A$2:$A$251,0))),NA())</f>
        <v>18172.957222879199</v>
      </c>
      <c r="I581" s="25">
        <f>IFERROR(IF(AND(ISERROR($E582),ISERROR(INDEX(RestempSAF!E$2:E$251,MATCH(RestempSA!$C581,RestempSAF!$A$2:$A$251,0)))),$E581,INDEX(RestempSAF!E$2:E$251,MATCH(RestempSA!$C581,RestempSAF!$A$2:$A$251,0))),NA())</f>
        <v>10720.744487399599</v>
      </c>
      <c r="J581" s="25">
        <f>IFERROR(IF(AND(ISERROR($E582),ISERROR(INDEX(RestempSAF!F$2:F$251,MATCH(RestempSA!$C581,RestempSAF!$A$2:$A$251,0)))),$E581,INDEX(RestempSAF!F$2:F$251,MATCH(RestempSA!$C581,RestempSAF!$A$2:$A$251,0))),NA())</f>
        <v>19732.6207785927</v>
      </c>
      <c r="K581" s="25">
        <f t="shared" ref="K581:K584" si="119">AVERAGE(J581,H581)</f>
        <v>18952.789000735949</v>
      </c>
    </row>
    <row r="582" spans="1:11" x14ac:dyDescent="0.25">
      <c r="A582" s="23">
        <f t="shared" si="106"/>
        <v>5</v>
      </c>
      <c r="B582" s="23">
        <f t="shared" si="107"/>
        <v>2040</v>
      </c>
      <c r="C582" s="23">
        <v>581</v>
      </c>
      <c r="D582" s="24">
        <v>51257</v>
      </c>
      <c r="E582" s="25" t="e">
        <f>IF(ISBLANK(table!I582),NA(),table!I582)</f>
        <v>#N/A</v>
      </c>
      <c r="F582" s="26">
        <f>IFERROR(IF(AND(ISERROR($E583),ISERROR(INDEX(RestempSAF!B$2:B$251,MATCH(RestempSA!$C582,RestempSAF!$A$2:$A$251,0)))),$E582,INDEX(RestempSAF!B$2:B$251,MATCH(RestempSA!$C582,RestempSAF!$A$2:$A$251,0))),NA())</f>
        <v>15241.6538304527</v>
      </c>
      <c r="G582" s="25">
        <f>IFERROR(IF(AND(ISERROR($E583),ISERROR(INDEX(RestempSAF!C$2:C$251,MATCH(RestempSA!$C582,RestempSAF!$A$2:$A$251,0)))),$E582,INDEX(RestempSAF!C$2:C$251,MATCH(RestempSA!$C582,RestempSAF!$A$2:$A$251,0))),NA())</f>
        <v>12288.3935523694</v>
      </c>
      <c r="H582" s="25">
        <f>IFERROR(IF(AND(ISERROR($E583),ISERROR(INDEX(RestempSAF!D$2:D$251,MATCH(RestempSA!$C582,RestempSAF!$A$2:$A$251,0)))),$E582,INDEX(RestempSAF!D$2:D$251,MATCH(RestempSA!$C582,RestempSAF!$A$2:$A$251,0))),NA())</f>
        <v>18194.914108535999</v>
      </c>
      <c r="I582" s="25">
        <f>IFERROR(IF(AND(ISERROR($E583),ISERROR(INDEX(RestempSAF!E$2:E$251,MATCH(RestempSA!$C582,RestempSAF!$A$2:$A$251,0)))),$E582,INDEX(RestempSAF!E$2:E$251,MATCH(RestempSA!$C582,RestempSAF!$A$2:$A$251,0))),NA())</f>
        <v>10725.031996702101</v>
      </c>
      <c r="J582" s="25">
        <f>IFERROR(IF(AND(ISERROR($E583),ISERROR(INDEX(RestempSAF!F$2:F$251,MATCH(RestempSA!$C582,RestempSAF!$A$2:$A$251,0)))),$E582,INDEX(RestempSAF!F$2:F$251,MATCH(RestempSA!$C582,RestempSAF!$A$2:$A$251,0))),NA())</f>
        <v>19758.2756642034</v>
      </c>
      <c r="K582" s="25">
        <f t="shared" si="119"/>
        <v>18976.594886369698</v>
      </c>
    </row>
    <row r="583" spans="1:11" x14ac:dyDescent="0.25">
      <c r="A583" s="23">
        <f t="shared" si="106"/>
        <v>6</v>
      </c>
      <c r="B583" s="23">
        <f t="shared" si="107"/>
        <v>2040</v>
      </c>
      <c r="C583" s="23">
        <v>582</v>
      </c>
      <c r="D583" s="24">
        <v>51288</v>
      </c>
      <c r="E583" s="25" t="e">
        <f>IF(ISBLANK(table!I583),NA(),table!I583)</f>
        <v>#N/A</v>
      </c>
      <c r="F583" s="26">
        <f>IFERROR(IF(AND(ISERROR($E584),ISERROR(INDEX(RestempSAF!B$2:B$251,MATCH(RestempSA!$C583,RestempSAF!$A$2:$A$251,0)))),$E583,INDEX(RestempSAF!B$2:B$251,MATCH(RestempSA!$C583,RestempSAF!$A$2:$A$251,0))),NA())</f>
        <v>15256.6250279094</v>
      </c>
      <c r="G583" s="25">
        <f>IFERROR(IF(AND(ISERROR($E584),ISERROR(INDEX(RestempSAF!C$2:C$251,MATCH(RestempSA!$C583,RestempSAF!$A$2:$A$251,0)))),$E583,INDEX(RestempSAF!C$2:C$251,MATCH(RestempSA!$C583,RestempSAF!$A$2:$A$251,0))),NA())</f>
        <v>12296.3955467342</v>
      </c>
      <c r="H583" s="25">
        <f>IFERROR(IF(AND(ISERROR($E584),ISERROR(INDEX(RestempSAF!D$2:D$251,MATCH(RestempSA!$C583,RestempSAF!$A$2:$A$251,0)))),$E583,INDEX(RestempSAF!D$2:D$251,MATCH(RestempSA!$C583,RestempSAF!$A$2:$A$251,0))),NA())</f>
        <v>18216.8545090845</v>
      </c>
      <c r="I583" s="25">
        <f>IFERROR(IF(AND(ISERROR($E584),ISERROR(INDEX(RestempSAF!E$2:E$251,MATCH(RestempSA!$C583,RestempSAF!$A$2:$A$251,0)))),$E583,INDEX(RestempSAF!E$2:E$251,MATCH(RestempSA!$C583,RestempSAF!$A$2:$A$251,0))),NA())</f>
        <v>10729.3447178022</v>
      </c>
      <c r="J583" s="25">
        <f>IFERROR(IF(AND(ISERROR($E584),ISERROR(INDEX(RestempSAF!F$2:F$251,MATCH(RestempSA!$C583,RestempSAF!$A$2:$A$251,0)))),$E583,INDEX(RestempSAF!F$2:F$251,MATCH(RestempSA!$C583,RestempSAF!$A$2:$A$251,0))),NA())</f>
        <v>19783.905338016499</v>
      </c>
      <c r="K583" s="25">
        <f t="shared" si="119"/>
        <v>19000.379923550499</v>
      </c>
    </row>
    <row r="584" spans="1:11" x14ac:dyDescent="0.25">
      <c r="A584" s="23">
        <f t="shared" si="106"/>
        <v>7</v>
      </c>
      <c r="B584" s="23">
        <f t="shared" si="107"/>
        <v>2040</v>
      </c>
      <c r="C584" s="23">
        <v>583</v>
      </c>
      <c r="D584" s="24">
        <v>51318</v>
      </c>
      <c r="E584" s="25" t="e">
        <f>IF(ISBLANK(table!I584),NA(),table!I584)</f>
        <v>#N/A</v>
      </c>
      <c r="F584" s="26">
        <f>IFERROR(IF(AND(ISERROR($E585),ISERROR(INDEX(RestempSAF!B$2:B$251,MATCH(RestempSA!$C584,RestempSAF!$A$2:$A$251,0)))),$E584,INDEX(RestempSAF!B$2:B$251,MATCH(RestempSA!$C584,RestempSAF!$A$2:$A$251,0))),NA())</f>
        <v>15271.596225366</v>
      </c>
      <c r="G584" s="25">
        <f>IFERROR(IF(AND(ISERROR($E585),ISERROR(INDEX(RestempSAF!C$2:C$251,MATCH(RestempSA!$C584,RestempSAF!$A$2:$A$251,0)))),$E584,INDEX(RestempSAF!C$2:C$251,MATCH(RestempSA!$C584,RestempSAF!$A$2:$A$251,0))),NA())</f>
        <v>12304.413910048501</v>
      </c>
      <c r="H584" s="25">
        <f>IFERROR(IF(AND(ISERROR($E585),ISERROR(INDEX(RestempSAF!D$2:D$251,MATCH(RestempSA!$C584,RestempSAF!$A$2:$A$251,0)))),$E584,INDEX(RestempSAF!D$2:D$251,MATCH(RestempSA!$C584,RestempSAF!$A$2:$A$251,0))),NA())</f>
        <v>18238.778540683401</v>
      </c>
      <c r="I584" s="25">
        <f>IFERROR(IF(AND(ISERROR($E585),ISERROR(INDEX(RestempSAF!E$2:E$251,MATCH(RestempSA!$C584,RestempSAF!$A$2:$A$251,0)))),$E584,INDEX(RestempSAF!E$2:E$251,MATCH(RestempSA!$C584,RestempSAF!$A$2:$A$251,0))),NA())</f>
        <v>10733.6824730505</v>
      </c>
      <c r="J584" s="25">
        <f>IFERROR(IF(AND(ISERROR($E585),ISERROR(INDEX(RestempSAF!F$2:F$251,MATCH(RestempSA!$C584,RestempSAF!$A$2:$A$251,0)))),$E584,INDEX(RestempSAF!F$2:F$251,MATCH(RestempSA!$C584,RestempSAF!$A$2:$A$251,0))),NA())</f>
        <v>19809.5099776815</v>
      </c>
      <c r="K584" s="25">
        <f t="shared" si="119"/>
        <v>19024.144259182453</v>
      </c>
    </row>
    <row r="585" spans="1:11" x14ac:dyDescent="0.25">
      <c r="A585" s="23">
        <f t="shared" si="106"/>
        <v>8</v>
      </c>
      <c r="B585" s="23">
        <f t="shared" si="107"/>
        <v>2040</v>
      </c>
      <c r="C585" s="23">
        <v>584</v>
      </c>
      <c r="D585" s="24">
        <v>51349</v>
      </c>
      <c r="E585" s="25" t="e">
        <f>IF(ISBLANK(table!I585),NA(),table!I585)</f>
        <v>#N/A</v>
      </c>
      <c r="F585" s="26">
        <f>IFERROR(IF(AND(ISERROR($E586),ISERROR(INDEX(RestempSAF!B$2:B$251,MATCH(RestempSA!$C585,RestempSAF!$A$2:$A$251,0)))),$E585,INDEX(RestempSAF!B$2:B$251,MATCH(RestempSA!$C585,RestempSAF!$A$2:$A$251,0))),NA())</f>
        <v>15286.5674228226</v>
      </c>
      <c r="G585" s="25">
        <f>IFERROR(IF(AND(ISERROR($E586),ISERROR(INDEX(RestempSAF!C$2:C$251,MATCH(RestempSA!$C585,RestempSAF!$A$2:$A$251,0)))),$E585,INDEX(RestempSAF!C$2:C$251,MATCH(RestempSA!$C585,RestempSAF!$A$2:$A$251,0))),NA())</f>
        <v>12312.4485275115</v>
      </c>
      <c r="H585" s="25">
        <f>IFERROR(IF(AND(ISERROR($E586),ISERROR(INDEX(RestempSAF!D$2:D$251,MATCH(RestempSA!$C585,RestempSAF!$A$2:$A$251,0)))),$E585,INDEX(RestempSAF!D$2:D$251,MATCH(RestempSA!$C585,RestempSAF!$A$2:$A$251,0))),NA())</f>
        <v>18260.686318133699</v>
      </c>
      <c r="I585" s="25">
        <f>IFERROR(IF(AND(ISERROR($E586),ISERROR(INDEX(RestempSAF!E$2:E$251,MATCH(RestempSA!$C585,RestempSAF!$A$2:$A$251,0)))),$E585,INDEX(RestempSAF!E$2:E$251,MATCH(RestempSA!$C585,RestempSAF!$A$2:$A$251,0))),NA())</f>
        <v>10738.045086873801</v>
      </c>
      <c r="J585" s="25">
        <f>IFERROR(IF(AND(ISERROR($E586),ISERROR(INDEX(RestempSAF!F$2:F$251,MATCH(RestempSA!$C585,RestempSAF!$A$2:$A$251,0)))),$E585,INDEX(RestempSAF!F$2:F$251,MATCH(RestempSA!$C585,RestempSAF!$A$2:$A$251,0))),NA())</f>
        <v>19835.089758771399</v>
      </c>
      <c r="K585" s="25">
        <f t="shared" ref="K585" si="120">AVERAGE(J585,J585)</f>
        <v>19835.089758771399</v>
      </c>
    </row>
    <row r="586" spans="1:11" x14ac:dyDescent="0.25">
      <c r="A586" s="23">
        <f t="shared" si="106"/>
        <v>9</v>
      </c>
      <c r="B586" s="23">
        <f t="shared" si="107"/>
        <v>2040</v>
      </c>
      <c r="C586" s="23">
        <v>585</v>
      </c>
      <c r="D586" s="24">
        <v>51380</v>
      </c>
      <c r="E586" s="25" t="e">
        <f>IF(ISBLANK(table!I586),NA(),table!I586)</f>
        <v>#N/A</v>
      </c>
      <c r="F586" s="26">
        <f>IFERROR(IF(AND(ISERROR($E587),ISERROR(INDEX(RestempSAF!B$2:B$251,MATCH(RestempSA!$C586,RestempSAF!$A$2:$A$251,0)))),$E586,INDEX(RestempSAF!B$2:B$251,MATCH(RestempSA!$C586,RestempSAF!$A$2:$A$251,0))),NA())</f>
        <v>15301.5386202792</v>
      </c>
      <c r="G586" s="25">
        <f>IFERROR(IF(AND(ISERROR($E587),ISERROR(INDEX(RestempSAF!C$2:C$251,MATCH(RestempSA!$C586,RestempSAF!$A$2:$A$251,0)))),$E586,INDEX(RestempSAF!C$2:C$251,MATCH(RestempSA!$C586,RestempSAF!$A$2:$A$251,0))),NA())</f>
        <v>12320.499285657799</v>
      </c>
      <c r="H586" s="25">
        <f>IFERROR(IF(AND(ISERROR($E587),ISERROR(INDEX(RestempSAF!D$2:D$251,MATCH(RestempSA!$C586,RestempSAF!$A$2:$A$251,0)))),$E586,INDEX(RestempSAF!D$2:D$251,MATCH(RestempSA!$C586,RestempSAF!$A$2:$A$251,0))),NA())</f>
        <v>18282.577954900698</v>
      </c>
      <c r="I586" s="25">
        <f>IFERROR(IF(AND(ISERROR($E587),ISERROR(INDEX(RestempSAF!E$2:E$251,MATCH(RestempSA!$C586,RestempSAF!$A$2:$A$251,0)))),$E586,INDEX(RestempSAF!E$2:E$251,MATCH(RestempSA!$C586,RestempSAF!$A$2:$A$251,0))),NA())</f>
        <v>10742.432385742</v>
      </c>
      <c r="J586" s="25">
        <f>IFERROR(IF(AND(ISERROR($E587),ISERROR(INDEX(RestempSAF!F$2:F$251,MATCH(RestempSA!$C586,RestempSAF!$A$2:$A$251,0)))),$E586,INDEX(RestempSAF!F$2:F$251,MATCH(RestempSA!$C586,RestempSAF!$A$2:$A$251,0))),NA())</f>
        <v>19860.644854816401</v>
      </c>
      <c r="K586" s="25">
        <f t="shared" ref="K586:K589" si="121">AVERAGE(J586,H586)</f>
        <v>19071.611404858551</v>
      </c>
    </row>
    <row r="587" spans="1:11" x14ac:dyDescent="0.25">
      <c r="A587" s="23">
        <f t="shared" si="106"/>
        <v>10</v>
      </c>
      <c r="B587" s="23">
        <f t="shared" si="107"/>
        <v>2040</v>
      </c>
      <c r="C587" s="23">
        <v>586</v>
      </c>
      <c r="D587" s="24">
        <v>51410</v>
      </c>
      <c r="E587" s="25" t="e">
        <f>IF(ISBLANK(table!I587),NA(),table!I587)</f>
        <v>#N/A</v>
      </c>
      <c r="F587" s="26">
        <f>IFERROR(IF(AND(ISERROR($E588),ISERROR(INDEX(RestempSAF!B$2:B$251,MATCH(RestempSA!$C587,RestempSAF!$A$2:$A$251,0)))),$E587,INDEX(RestempSAF!B$2:B$251,MATCH(RestempSA!$C587,RestempSAF!$A$2:$A$251,0))),NA())</f>
        <v>15316.5098177358</v>
      </c>
      <c r="G587" s="25">
        <f>IFERROR(IF(AND(ISERROR($E588),ISERROR(INDEX(RestempSAF!C$2:C$251,MATCH(RestempSA!$C587,RestempSAF!$A$2:$A$251,0)))),$E587,INDEX(RestempSAF!C$2:C$251,MATCH(RestempSA!$C587,RestempSAF!$A$2:$A$251,0))),NA())</f>
        <v>12328.566072336</v>
      </c>
      <c r="H587" s="25">
        <f>IFERROR(IF(AND(ISERROR($E588),ISERROR(INDEX(RestempSAF!D$2:D$251,MATCH(RestempSA!$C587,RestempSAF!$A$2:$A$251,0)))),$E587,INDEX(RestempSAF!D$2:D$251,MATCH(RestempSA!$C587,RestempSAF!$A$2:$A$251,0))),NA())</f>
        <v>18304.453563135699</v>
      </c>
      <c r="I587" s="25">
        <f>IFERROR(IF(AND(ISERROR($E588),ISERROR(INDEX(RestempSAF!E$2:E$251,MATCH(RestempSA!$C587,RestempSAF!$A$2:$A$251,0)))),$E587,INDEX(RestempSAF!E$2:E$251,MATCH(RestempSA!$C587,RestempSAF!$A$2:$A$251,0))),NA())</f>
        <v>10746.8441981345</v>
      </c>
      <c r="J587" s="25">
        <f>IFERROR(IF(AND(ISERROR($E588),ISERROR(INDEX(RestempSAF!F$2:F$251,MATCH(RestempSA!$C587,RestempSAF!$A$2:$A$251,0)))),$E587,INDEX(RestempSAF!F$2:F$251,MATCH(RestempSA!$C587,RestempSAF!$A$2:$A$251,0))),NA())</f>
        <v>19886.175437337199</v>
      </c>
      <c r="K587" s="25">
        <f t="shared" si="121"/>
        <v>19095.314500236447</v>
      </c>
    </row>
    <row r="588" spans="1:11" x14ac:dyDescent="0.25">
      <c r="A588" s="23">
        <f t="shared" si="106"/>
        <v>11</v>
      </c>
      <c r="B588" s="23">
        <f t="shared" si="107"/>
        <v>2040</v>
      </c>
      <c r="C588" s="23">
        <v>587</v>
      </c>
      <c r="D588" s="24">
        <v>51441</v>
      </c>
      <c r="E588" s="25" t="e">
        <f>IF(ISBLANK(table!I588),NA(),table!I588)</f>
        <v>#N/A</v>
      </c>
      <c r="F588" s="26">
        <f>IFERROR(IF(AND(ISERROR($E589),ISERROR(INDEX(RestempSAF!B$2:B$251,MATCH(RestempSA!$C588,RestempSAF!$A$2:$A$251,0)))),$E588,INDEX(RestempSAF!B$2:B$251,MATCH(RestempSA!$C588,RestempSAF!$A$2:$A$251,0))),NA())</f>
        <v>15331.481015192399</v>
      </c>
      <c r="G588" s="25">
        <f>IFERROR(IF(AND(ISERROR($E589),ISERROR(INDEX(RestempSAF!C$2:C$251,MATCH(RestempSA!$C588,RestempSAF!$A$2:$A$251,0)))),$E588,INDEX(RestempSAF!C$2:C$251,MATCH(RestempSA!$C588,RestempSAF!$A$2:$A$251,0))),NA())</f>
        <v>12336.6487766876</v>
      </c>
      <c r="H588" s="25">
        <f>IFERROR(IF(AND(ISERROR($E589),ISERROR(INDEX(RestempSAF!D$2:D$251,MATCH(RestempSA!$C588,RestempSAF!$A$2:$A$251,0)))),$E588,INDEX(RestempSAF!D$2:D$251,MATCH(RestempSA!$C588,RestempSAF!$A$2:$A$251,0))),NA())</f>
        <v>18326.313253697299</v>
      </c>
      <c r="I588" s="25">
        <f>IFERROR(IF(AND(ISERROR($E589),ISERROR(INDEX(RestempSAF!E$2:E$251,MATCH(RestempSA!$C588,RestempSAF!$A$2:$A$251,0)))),$E588,INDEX(RestempSAF!E$2:E$251,MATCH(RestempSA!$C588,RestempSAF!$A$2:$A$251,0))),NA())</f>
        <v>10751.2803545076</v>
      </c>
      <c r="J588" s="25">
        <f>IFERROR(IF(AND(ISERROR($E589),ISERROR(INDEX(RestempSAF!F$2:F$251,MATCH(RestempSA!$C588,RestempSAF!$A$2:$A$251,0)))),$E588,INDEX(RestempSAF!F$2:F$251,MATCH(RestempSA!$C588,RestempSAF!$A$2:$A$251,0))),NA())</f>
        <v>19911.6816758772</v>
      </c>
      <c r="K588" s="25">
        <f t="shared" si="121"/>
        <v>19118.997464787251</v>
      </c>
    </row>
    <row r="589" spans="1:11" x14ac:dyDescent="0.25">
      <c r="A589" s="23">
        <f t="shared" si="106"/>
        <v>12</v>
      </c>
      <c r="B589" s="23">
        <f t="shared" si="107"/>
        <v>2040</v>
      </c>
      <c r="C589" s="23">
        <v>588</v>
      </c>
      <c r="D589" s="24">
        <v>51471</v>
      </c>
      <c r="E589" s="25" t="e">
        <f>IF(ISBLANK(table!I589),NA(),table!I589)</f>
        <v>#N/A</v>
      </c>
      <c r="F589" s="26">
        <f>IFERROR(IF(AND(ISERROR($E590),ISERROR(INDEX(RestempSAF!B$2:B$251,MATCH(RestempSA!$C589,RestempSAF!$A$2:$A$251,0)))),$E589,INDEX(RestempSAF!B$2:B$251,MATCH(RestempSA!$C589,RestempSAF!$A$2:$A$251,0))),NA())</f>
        <v>15346.452212649099</v>
      </c>
      <c r="G589" s="25">
        <f>IFERROR(IF(AND(ISERROR($E590),ISERROR(INDEX(RestempSAF!C$2:C$251,MATCH(RestempSA!$C589,RestempSAF!$A$2:$A$251,0)))),$E589,INDEX(RestempSAF!C$2:C$251,MATCH(RestempSA!$C589,RestempSAF!$A$2:$A$251,0))),NA())</f>
        <v>12344.7472891261</v>
      </c>
      <c r="H589" s="25">
        <f>IFERROR(IF(AND(ISERROR($E590),ISERROR(INDEX(RestempSAF!D$2:D$251,MATCH(RestempSA!$C589,RestempSAF!$A$2:$A$251,0)))),$E589,INDEX(RestempSAF!D$2:D$251,MATCH(RestempSA!$C589,RestempSAF!$A$2:$A$251,0))),NA())</f>
        <v>18348.157136172002</v>
      </c>
      <c r="I589" s="25">
        <f>IFERROR(IF(AND(ISERROR($E590),ISERROR(INDEX(RestempSAF!E$2:E$251,MATCH(RestempSA!$C589,RestempSAF!$A$2:$A$251,0)))),$E589,INDEX(RestempSAF!E$2:E$251,MATCH(RestempSA!$C589,RestempSAF!$A$2:$A$251,0))),NA())</f>
        <v>10755.7406872635</v>
      </c>
      <c r="J589" s="25">
        <f>IFERROR(IF(AND(ISERROR($E590),ISERROR(INDEX(RestempSAF!F$2:F$251,MATCH(RestempSA!$C589,RestempSAF!$A$2:$A$251,0)))),$E589,INDEX(RestempSAF!F$2:F$251,MATCH(RestempSA!$C589,RestempSAF!$A$2:$A$251,0))),NA())</f>
        <v>19937.163738034698</v>
      </c>
      <c r="K589" s="25">
        <f t="shared" si="121"/>
        <v>19142.66043710335</v>
      </c>
    </row>
    <row r="590" spans="1:11" x14ac:dyDescent="0.25">
      <c r="A590" s="23">
        <f t="shared" si="106"/>
        <v>1</v>
      </c>
      <c r="B590" s="23">
        <f t="shared" si="107"/>
        <v>2041</v>
      </c>
      <c r="C590" s="23">
        <v>589</v>
      </c>
      <c r="D590" s="24">
        <v>51502</v>
      </c>
      <c r="E590" s="25" t="e">
        <f>IF(ISBLANK(table!I590),NA(),table!I590)</f>
        <v>#N/A</v>
      </c>
      <c r="F590" s="26">
        <f>IFERROR(IF(AND(ISERROR($E591),ISERROR(INDEX(RestempSAF!B$2:B$251,MATCH(RestempSA!$C590,RestempSAF!$A$2:$A$251,0)))),$E590,INDEX(RestempSAF!B$2:B$251,MATCH(RestempSA!$C590,RestempSAF!$A$2:$A$251,0))),NA())</f>
        <v>15361.423410105701</v>
      </c>
      <c r="G590" s="25">
        <f>IFERROR(IF(AND(ISERROR($E591),ISERROR(INDEX(RestempSAF!C$2:C$251,MATCH(RestempSA!$C590,RestempSAF!$A$2:$A$251,0)))),$E590,INDEX(RestempSAF!C$2:C$251,MATCH(RestempSA!$C590,RestempSAF!$A$2:$A$251,0))),NA())</f>
        <v>12352.8615013167</v>
      </c>
      <c r="H590" s="25">
        <f>IFERROR(IF(AND(ISERROR($E591),ISERROR(INDEX(RestempSAF!D$2:D$251,MATCH(RestempSA!$C590,RestempSAF!$A$2:$A$251,0)))),$E590,INDEX(RestempSAF!D$2:D$251,MATCH(RestempSA!$C590,RestempSAF!$A$2:$A$251,0))),NA())</f>
        <v>18369.9853188946</v>
      </c>
      <c r="I590" s="25">
        <f>IFERROR(IF(AND(ISERROR($E591),ISERROR(INDEX(RestempSAF!E$2:E$251,MATCH(RestempSA!$C590,RestempSAF!$A$2:$A$251,0)))),$E590,INDEX(RestempSAF!E$2:E$251,MATCH(RestempSA!$C590,RestempSAF!$A$2:$A$251,0))),NA())</f>
        <v>10760.2250307181</v>
      </c>
      <c r="J590" s="25">
        <f>IFERROR(IF(AND(ISERROR($E591),ISERROR(INDEX(RestempSAF!F$2:F$251,MATCH(RestempSA!$C590,RestempSAF!$A$2:$A$251,0)))),$E590,INDEX(RestempSAF!F$2:F$251,MATCH(RestempSA!$C590,RestempSAF!$A$2:$A$251,0))),NA())</f>
        <v>19962.6217894933</v>
      </c>
      <c r="K590" s="25">
        <f t="shared" ref="K590" si="122">AVERAGE(J590,J590)</f>
        <v>19962.6217894933</v>
      </c>
    </row>
    <row r="591" spans="1:11" x14ac:dyDescent="0.25">
      <c r="A591" s="23">
        <f t="shared" si="106"/>
        <v>2</v>
      </c>
      <c r="B591" s="23">
        <f t="shared" si="107"/>
        <v>2041</v>
      </c>
      <c r="C591" s="23">
        <v>590</v>
      </c>
      <c r="D591" s="24">
        <v>51533</v>
      </c>
      <c r="E591" s="25" t="e">
        <f>IF(ISBLANK(table!I591),NA(),table!I591)</f>
        <v>#N/A</v>
      </c>
      <c r="F591" s="26">
        <f>IFERROR(IF(AND(ISERROR($E592),ISERROR(INDEX(RestempSAF!B$2:B$251,MATCH(RestempSA!$C591,RestempSAF!$A$2:$A$251,0)))),$E591,INDEX(RestempSAF!B$2:B$251,MATCH(RestempSA!$C591,RestempSAF!$A$2:$A$251,0))),NA())</f>
        <v>15376.394607562301</v>
      </c>
      <c r="G591" s="25">
        <f>IFERROR(IF(AND(ISERROR($E592),ISERROR(INDEX(RestempSAF!C$2:C$251,MATCH(RestempSA!$C591,RestempSAF!$A$2:$A$251,0)))),$E591,INDEX(RestempSAF!C$2:C$251,MATCH(RestempSA!$C591,RestempSAF!$A$2:$A$251,0))),NA())</f>
        <v>12360.9913061564</v>
      </c>
      <c r="H591" s="25">
        <f>IFERROR(IF(AND(ISERROR($E592),ISERROR(INDEX(RestempSAF!D$2:D$251,MATCH(RestempSA!$C591,RestempSAF!$A$2:$A$251,0)))),$E591,INDEX(RestempSAF!D$2:D$251,MATCH(RestempSA!$C591,RestempSAF!$A$2:$A$251,0))),NA())</f>
        <v>18391.797908968201</v>
      </c>
      <c r="I591" s="25">
        <f>IFERROR(IF(AND(ISERROR($E592),ISERROR(INDEX(RestempSAF!E$2:E$251,MATCH(RestempSA!$C591,RestempSAF!$A$2:$A$251,0)))),$E591,INDEX(RestempSAF!E$2:E$251,MATCH(RestempSA!$C591,RestempSAF!$A$2:$A$251,0))),NA())</f>
        <v>10764.733221071499</v>
      </c>
      <c r="J591" s="25">
        <f>IFERROR(IF(AND(ISERROR($E592),ISERROR(INDEX(RestempSAF!F$2:F$251,MATCH(RestempSA!$C591,RestempSAF!$A$2:$A$251,0)))),$E591,INDEX(RestempSAF!F$2:F$251,MATCH(RestempSA!$C591,RestempSAF!$A$2:$A$251,0))),NA())</f>
        <v>19988.055994053</v>
      </c>
      <c r="K591" s="25">
        <f t="shared" ref="K591:K594" si="123">AVERAGE(J591,H591)</f>
        <v>19189.926951510599</v>
      </c>
    </row>
    <row r="592" spans="1:11" x14ac:dyDescent="0.25">
      <c r="A592" s="23">
        <f t="shared" si="106"/>
        <v>3</v>
      </c>
      <c r="B592" s="23">
        <f t="shared" si="107"/>
        <v>2041</v>
      </c>
      <c r="C592" s="23">
        <v>591</v>
      </c>
      <c r="D592" s="24">
        <v>51561</v>
      </c>
      <c r="E592" s="25" t="e">
        <f>IF(ISBLANK(table!I592),NA(),table!I592)</f>
        <v>#N/A</v>
      </c>
      <c r="F592" s="26">
        <f>IFERROR(IF(AND(ISERROR($E593),ISERROR(INDEX(RestempSAF!B$2:B$251,MATCH(RestempSA!$C592,RestempSAF!$A$2:$A$251,0)))),$E592,INDEX(RestempSAF!B$2:B$251,MATCH(RestempSA!$C592,RestempSAF!$A$2:$A$251,0))),NA())</f>
        <v>15391.365805018901</v>
      </c>
      <c r="G592" s="25">
        <f>IFERROR(IF(AND(ISERROR($E593),ISERROR(INDEX(RestempSAF!C$2:C$251,MATCH(RestempSA!$C592,RestempSAF!$A$2:$A$251,0)))),$E592,INDEX(RestempSAF!C$2:C$251,MATCH(RestempSA!$C592,RestempSAF!$A$2:$A$251,0))),NA())</f>
        <v>12369.136597754199</v>
      </c>
      <c r="H592" s="25">
        <f>IFERROR(IF(AND(ISERROR($E593),ISERROR(INDEX(RestempSAF!D$2:D$251,MATCH(RestempSA!$C592,RestempSAF!$A$2:$A$251,0)))),$E592,INDEX(RestempSAF!D$2:D$251,MATCH(RestempSA!$C592,RestempSAF!$A$2:$A$251,0))),NA())</f>
        <v>18413.5950122836</v>
      </c>
      <c r="I592" s="25">
        <f>IFERROR(IF(AND(ISERROR($E593),ISERROR(INDEX(RestempSAF!E$2:E$251,MATCH(RestempSA!$C592,RestempSAF!$A$2:$A$251,0)))),$E592,INDEX(RestempSAF!E$2:E$251,MATCH(RestempSA!$C592,RestempSAF!$A$2:$A$251,0))),NA())</f>
        <v>10769.2650963778</v>
      </c>
      <c r="J592" s="25">
        <f>IFERROR(IF(AND(ISERROR($E593),ISERROR(INDEX(RestempSAF!F$2:F$251,MATCH(RestempSA!$C592,RestempSAF!$A$2:$A$251,0)))),$E592,INDEX(RestempSAF!F$2:F$251,MATCH(RestempSA!$C592,RestempSAF!$A$2:$A$251,0))),NA())</f>
        <v>20013.466513660002</v>
      </c>
      <c r="K592" s="25">
        <f t="shared" si="123"/>
        <v>19213.530762971801</v>
      </c>
    </row>
    <row r="593" spans="1:11" x14ac:dyDescent="0.25">
      <c r="A593" s="23">
        <f t="shared" si="106"/>
        <v>4</v>
      </c>
      <c r="B593" s="23">
        <f t="shared" si="107"/>
        <v>2041</v>
      </c>
      <c r="C593" s="23">
        <v>592</v>
      </c>
      <c r="D593" s="24">
        <v>51592</v>
      </c>
      <c r="E593" s="25" t="e">
        <f>IF(ISBLANK(table!I593),NA(),table!I593)</f>
        <v>#N/A</v>
      </c>
      <c r="F593" s="26">
        <f>IFERROR(IF(AND(ISERROR($E594),ISERROR(INDEX(RestempSAF!B$2:B$251,MATCH(RestempSA!$C593,RestempSAF!$A$2:$A$251,0)))),$E593,INDEX(RestempSAF!B$2:B$251,MATCH(RestempSA!$C593,RestempSAF!$A$2:$A$251,0))),NA())</f>
        <v>15406.3370024755</v>
      </c>
      <c r="G593" s="25">
        <f>IFERROR(IF(AND(ISERROR($E594),ISERROR(INDEX(RestempSAF!C$2:C$251,MATCH(RestempSA!$C593,RestempSAF!$A$2:$A$251,0)))),$E593,INDEX(RestempSAF!C$2:C$251,MATCH(RestempSA!$C593,RestempSAF!$A$2:$A$251,0))),NA())</f>
        <v>12377.297271412601</v>
      </c>
      <c r="H593" s="25">
        <f>IFERROR(IF(AND(ISERROR($E594),ISERROR(INDEX(RestempSAF!D$2:D$251,MATCH(RestempSA!$C593,RestempSAF!$A$2:$A$251,0)))),$E593,INDEX(RestempSAF!D$2:D$251,MATCH(RestempSA!$C593,RestempSAF!$A$2:$A$251,0))),NA())</f>
        <v>18435.3767335384</v>
      </c>
      <c r="I593" s="25">
        <f>IFERROR(IF(AND(ISERROR($E594),ISERROR(INDEX(RestempSAF!E$2:E$251,MATCH(RestempSA!$C593,RestempSAF!$A$2:$A$251,0)))),$E593,INDEX(RestempSAF!E$2:E$251,MATCH(RestempSA!$C593,RestempSAF!$A$2:$A$251,0))),NA())</f>
        <v>10773.8204965156</v>
      </c>
      <c r="J593" s="25">
        <f>IFERROR(IF(AND(ISERROR($E594),ISERROR(INDEX(RestempSAF!F$2:F$251,MATCH(RestempSA!$C593,RestempSAF!$A$2:$A$251,0)))),$E593,INDEX(RestempSAF!F$2:F$251,MATCH(RestempSA!$C593,RestempSAF!$A$2:$A$251,0))),NA())</f>
        <v>20038.853508435499</v>
      </c>
      <c r="K593" s="25">
        <f t="shared" si="123"/>
        <v>19237.115120986949</v>
      </c>
    </row>
    <row r="594" spans="1:11" x14ac:dyDescent="0.25">
      <c r="A594" s="23">
        <f t="shared" si="106"/>
        <v>5</v>
      </c>
      <c r="B594" s="23">
        <f t="shared" si="107"/>
        <v>2041</v>
      </c>
      <c r="C594" s="23">
        <v>593</v>
      </c>
      <c r="D594" s="24">
        <v>51622</v>
      </c>
      <c r="E594" s="25" t="e">
        <f>IF(ISBLANK(table!I594),NA(),table!I594)</f>
        <v>#N/A</v>
      </c>
      <c r="F594" s="26">
        <f>IFERROR(IF(AND(ISERROR($E595),ISERROR(INDEX(RestempSAF!B$2:B$251,MATCH(RestempSA!$C594,RestempSAF!$A$2:$A$251,0)))),$E594,INDEX(RestempSAF!B$2:B$251,MATCH(RestempSA!$C594,RestempSAF!$A$2:$A$251,0))),NA())</f>
        <v>15421.3081999321</v>
      </c>
      <c r="G594" s="25">
        <f>IFERROR(IF(AND(ISERROR($E595),ISERROR(INDEX(RestempSAF!C$2:C$251,MATCH(RestempSA!$C594,RestempSAF!$A$2:$A$251,0)))),$E594,INDEX(RestempSAF!C$2:C$251,MATCH(RestempSA!$C594,RestempSAF!$A$2:$A$251,0))),NA())</f>
        <v>12385.4732236082</v>
      </c>
      <c r="H594" s="25">
        <f>IFERROR(IF(AND(ISERROR($E595),ISERROR(INDEX(RestempSAF!D$2:D$251,MATCH(RestempSA!$C594,RestempSAF!$A$2:$A$251,0)))),$E594,INDEX(RestempSAF!D$2:D$251,MATCH(RestempSA!$C594,RestempSAF!$A$2:$A$251,0))),NA())</f>
        <v>18457.143176255999</v>
      </c>
      <c r="I594" s="25">
        <f>IFERROR(IF(AND(ISERROR($E595),ISERROR(INDEX(RestempSAF!E$2:E$251,MATCH(RestempSA!$C594,RestempSAF!$A$2:$A$251,0)))),$E594,INDEX(RestempSAF!E$2:E$251,MATCH(RestempSA!$C594,RestempSAF!$A$2:$A$251,0))),NA())</f>
        <v>10778.399263159599</v>
      </c>
      <c r="J594" s="25">
        <f>IFERROR(IF(AND(ISERROR($E595),ISERROR(INDEX(RestempSAF!F$2:F$251,MATCH(RestempSA!$C594,RestempSAF!$A$2:$A$251,0)))),$E594,INDEX(RestempSAF!F$2:F$251,MATCH(RestempSA!$C594,RestempSAF!$A$2:$A$251,0))),NA())</f>
        <v>20064.217136704701</v>
      </c>
      <c r="K594" s="25">
        <f t="shared" si="123"/>
        <v>19260.68015648035</v>
      </c>
    </row>
    <row r="595" spans="1:11" x14ac:dyDescent="0.25">
      <c r="A595" s="23">
        <f t="shared" si="106"/>
        <v>6</v>
      </c>
      <c r="B595" s="23">
        <f t="shared" si="107"/>
        <v>2041</v>
      </c>
      <c r="C595" s="23">
        <v>594</v>
      </c>
      <c r="D595" s="24">
        <v>51653</v>
      </c>
      <c r="E595" s="25" t="e">
        <f>IF(ISBLANK(table!I595),NA(),table!I595)</f>
        <v>#N/A</v>
      </c>
      <c r="F595" s="26">
        <f>IFERROR(IF(AND(ISERROR($E596),ISERROR(INDEX(RestempSAF!B$2:B$251,MATCH(RestempSA!$C595,RestempSAF!$A$2:$A$251,0)))),$E595,INDEX(RestempSAF!B$2:B$251,MATCH(RestempSA!$C595,RestempSAF!$A$2:$A$251,0))),NA())</f>
        <v>15436.2793973888</v>
      </c>
      <c r="G595" s="25">
        <f>IFERROR(IF(AND(ISERROR($E596),ISERROR(INDEX(RestempSAF!C$2:C$251,MATCH(RestempSA!$C595,RestempSAF!$A$2:$A$251,0)))),$E595,INDEX(RestempSAF!C$2:C$251,MATCH(RestempSA!$C595,RestempSAF!$A$2:$A$251,0))),NA())</f>
        <v>12393.664351973801</v>
      </c>
      <c r="H595" s="25">
        <f>IFERROR(IF(AND(ISERROR($E596),ISERROR(INDEX(RestempSAF!D$2:D$251,MATCH(RestempSA!$C595,RestempSAF!$A$2:$A$251,0)))),$E595,INDEX(RestempSAF!D$2:D$251,MATCH(RestempSA!$C595,RestempSAF!$A$2:$A$251,0))),NA())</f>
        <v>18478.894442803699</v>
      </c>
      <c r="I595" s="25">
        <f>IFERROR(IF(AND(ISERROR($E596),ISERROR(INDEX(RestempSAF!E$2:E$251,MATCH(RestempSA!$C595,RestempSAF!$A$2:$A$251,0)))),$E595,INDEX(RestempSAF!E$2:E$251,MATCH(RestempSA!$C595,RestempSAF!$A$2:$A$251,0))),NA())</f>
        <v>10783.001239752701</v>
      </c>
      <c r="J595" s="25">
        <f>IFERROR(IF(AND(ISERROR($E596),ISERROR(INDEX(RestempSAF!F$2:F$251,MATCH(RestempSA!$C595,RestempSAF!$A$2:$A$251,0)))),$E595,INDEX(RestempSAF!F$2:F$251,MATCH(RestempSA!$C595,RestempSAF!$A$2:$A$251,0))),NA())</f>
        <v>20089.5575550248</v>
      </c>
      <c r="K595" s="25">
        <f t="shared" ref="K595" si="124">AVERAGE(J595,J595)</f>
        <v>20089.5575550248</v>
      </c>
    </row>
    <row r="596" spans="1:11" x14ac:dyDescent="0.25">
      <c r="A596" s="23">
        <f t="shared" si="106"/>
        <v>7</v>
      </c>
      <c r="B596" s="23">
        <f t="shared" si="107"/>
        <v>2041</v>
      </c>
      <c r="C596" s="23">
        <v>595</v>
      </c>
      <c r="D596" s="24">
        <v>51683</v>
      </c>
      <c r="E596" s="25" t="e">
        <f>IF(ISBLANK(table!I596),NA(),table!I596)</f>
        <v>#N/A</v>
      </c>
      <c r="F596" s="26">
        <f>IFERROR(IF(AND(ISERROR($E597),ISERROR(INDEX(RestempSAF!B$2:B$251,MATCH(RestempSA!$C596,RestempSAF!$A$2:$A$251,0)))),$E596,INDEX(RestempSAF!B$2:B$251,MATCH(RestempSA!$C596,RestempSAF!$A$2:$A$251,0))),NA())</f>
        <v>15451.2505948454</v>
      </c>
      <c r="G596" s="25">
        <f>IFERROR(IF(AND(ISERROR($E597),ISERROR(INDEX(RestempSAF!C$2:C$251,MATCH(RestempSA!$C596,RestempSAF!$A$2:$A$251,0)))),$E596,INDEX(RestempSAF!C$2:C$251,MATCH(RestempSA!$C596,RestempSAF!$A$2:$A$251,0))),NA())</f>
        <v>12401.8705552801</v>
      </c>
      <c r="H596" s="25">
        <f>IFERROR(IF(AND(ISERROR($E597),ISERROR(INDEX(RestempSAF!D$2:D$251,MATCH(RestempSA!$C596,RestempSAF!$A$2:$A$251,0)))),$E596,INDEX(RestempSAF!D$2:D$251,MATCH(RestempSA!$C596,RestempSAF!$A$2:$A$251,0))),NA())</f>
        <v>18500.6306344107</v>
      </c>
      <c r="I596" s="25">
        <f>IFERROR(IF(AND(ISERROR($E597),ISERROR(INDEX(RestempSAF!E$2:E$251,MATCH(RestempSA!$C596,RestempSAF!$A$2:$A$251,0)))),$E596,INDEX(RestempSAF!E$2:E$251,MATCH(RestempSA!$C596,RestempSAF!$A$2:$A$251,0))),NA())</f>
        <v>10787.626271478</v>
      </c>
      <c r="J596" s="25">
        <f>IFERROR(IF(AND(ISERROR($E597),ISERROR(INDEX(RestempSAF!F$2:F$251,MATCH(RestempSA!$C596,RestempSAF!$A$2:$A$251,0)))),$E596,INDEX(RestempSAF!F$2:F$251,MATCH(RestempSA!$C596,RestempSAF!$A$2:$A$251,0))),NA())</f>
        <v>20114.874918212699</v>
      </c>
      <c r="K596" s="25">
        <f t="shared" ref="K596:K599" si="125">AVERAGE(J596,H596)</f>
        <v>19307.7527763117</v>
      </c>
    </row>
    <row r="597" spans="1:11" x14ac:dyDescent="0.25">
      <c r="A597" s="23">
        <f t="shared" si="106"/>
        <v>8</v>
      </c>
      <c r="B597" s="23">
        <f t="shared" si="107"/>
        <v>2041</v>
      </c>
      <c r="C597" s="23">
        <v>596</v>
      </c>
      <c r="D597" s="24">
        <v>51714</v>
      </c>
      <c r="E597" s="25" t="e">
        <f>IF(ISBLANK(table!I597),NA(),table!I597)</f>
        <v>#N/A</v>
      </c>
      <c r="F597" s="26">
        <f>IFERROR(IF(AND(ISERROR($E598),ISERROR(INDEX(RestempSAF!B$2:B$251,MATCH(RestempSA!$C597,RestempSAF!$A$2:$A$251,0)))),$E597,INDEX(RestempSAF!B$2:B$251,MATCH(RestempSA!$C597,RestempSAF!$A$2:$A$251,0))),NA())</f>
        <v>15466.221792302</v>
      </c>
      <c r="G597" s="25">
        <f>IFERROR(IF(AND(ISERROR($E598),ISERROR(INDEX(RestempSAF!C$2:C$251,MATCH(RestempSA!$C597,RestempSAF!$A$2:$A$251,0)))),$E597,INDEX(RestempSAF!C$2:C$251,MATCH(RestempSA!$C597,RestempSAF!$A$2:$A$251,0))),NA())</f>
        <v>12410.0917334182</v>
      </c>
      <c r="H597" s="25">
        <f>IFERROR(IF(AND(ISERROR($E598),ISERROR(INDEX(RestempSAF!D$2:D$251,MATCH(RestempSA!$C597,RestempSAF!$A$2:$A$251,0)))),$E597,INDEX(RestempSAF!D$2:D$251,MATCH(RestempSA!$C597,RestempSAF!$A$2:$A$251,0))),NA())</f>
        <v>18522.351851185798</v>
      </c>
      <c r="I597" s="25">
        <f>IFERROR(IF(AND(ISERROR($E598),ISERROR(INDEX(RestempSAF!E$2:E$251,MATCH(RestempSA!$C597,RestempSAF!$A$2:$A$251,0)))),$E597,INDEX(RestempSAF!E$2:E$251,MATCH(RestempSA!$C597,RestempSAF!$A$2:$A$251,0))),NA())</f>
        <v>10792.274205232299</v>
      </c>
      <c r="J597" s="25">
        <f>IFERROR(IF(AND(ISERROR($E598),ISERROR(INDEX(RestempSAF!F$2:F$251,MATCH(RestempSA!$C597,RestempSAF!$A$2:$A$251,0)))),$E597,INDEX(RestempSAF!F$2:F$251,MATCH(RestempSA!$C597,RestempSAF!$A$2:$A$251,0))),NA())</f>
        <v>20140.169379371699</v>
      </c>
      <c r="K597" s="25">
        <f t="shared" si="125"/>
        <v>19331.260615278748</v>
      </c>
    </row>
    <row r="598" spans="1:11" x14ac:dyDescent="0.25">
      <c r="A598" s="23">
        <f t="shared" si="106"/>
        <v>9</v>
      </c>
      <c r="B598" s="23">
        <f t="shared" si="107"/>
        <v>2041</v>
      </c>
      <c r="C598" s="23">
        <v>597</v>
      </c>
      <c r="D598" s="24">
        <v>51745</v>
      </c>
      <c r="E598" s="25" t="e">
        <f>IF(ISBLANK(table!I598),NA(),table!I598)</f>
        <v>#N/A</v>
      </c>
      <c r="F598" s="26">
        <f>IFERROR(IF(AND(ISERROR($E599),ISERROR(INDEX(RestempSAF!B$2:B$251,MATCH(RestempSA!$C598,RestempSAF!$A$2:$A$251,0)))),$E598,INDEX(RestempSAF!B$2:B$251,MATCH(RestempSA!$C598,RestempSAF!$A$2:$A$251,0))),NA())</f>
        <v>15481.1929897586</v>
      </c>
      <c r="G598" s="25">
        <f>IFERROR(IF(AND(ISERROR($E599),ISERROR(INDEX(RestempSAF!C$2:C$251,MATCH(RestempSA!$C598,RestempSAF!$A$2:$A$251,0)))),$E598,INDEX(RestempSAF!C$2:C$251,MATCH(RestempSA!$C598,RestempSAF!$A$2:$A$251,0))),NA())</f>
        <v>12418.327787382401</v>
      </c>
      <c r="H598" s="25">
        <f>IFERROR(IF(AND(ISERROR($E599),ISERROR(INDEX(RestempSAF!D$2:D$251,MATCH(RestempSA!$C598,RestempSAF!$A$2:$A$251,0)))),$E598,INDEX(RestempSAF!D$2:D$251,MATCH(RestempSA!$C598,RestempSAF!$A$2:$A$251,0))),NA())</f>
        <v>18544.058192134798</v>
      </c>
      <c r="I598" s="25">
        <f>IFERROR(IF(AND(ISERROR($E599),ISERROR(INDEX(RestempSAF!E$2:E$251,MATCH(RestempSA!$C598,RestempSAF!$A$2:$A$251,0)))),$E598,INDEX(RestempSAF!E$2:E$251,MATCH(RestempSA!$C598,RestempSAF!$A$2:$A$251,0))),NA())</f>
        <v>10796.944889599399</v>
      </c>
      <c r="J598" s="25">
        <f>IFERROR(IF(AND(ISERROR($E599),ISERROR(INDEX(RestempSAF!F$2:F$251,MATCH(RestempSA!$C598,RestempSAF!$A$2:$A$251,0)))),$E598,INDEX(RestempSAF!F$2:F$251,MATCH(RestempSA!$C598,RestempSAF!$A$2:$A$251,0))),NA())</f>
        <v>20165.4410899178</v>
      </c>
      <c r="K598" s="25">
        <f t="shared" si="125"/>
        <v>19354.749641026297</v>
      </c>
    </row>
    <row r="599" spans="1:11" x14ac:dyDescent="0.25">
      <c r="A599" s="23">
        <f t="shared" si="106"/>
        <v>10</v>
      </c>
      <c r="B599" s="23">
        <f t="shared" si="107"/>
        <v>2041</v>
      </c>
      <c r="C599" s="23">
        <v>598</v>
      </c>
      <c r="D599" s="24">
        <v>51775</v>
      </c>
      <c r="E599" s="25" t="e">
        <f>IF(ISBLANK(table!I599),NA(),table!I599)</f>
        <v>#N/A</v>
      </c>
      <c r="F599" s="26">
        <f>IFERROR(IF(AND(ISERROR($E600),ISERROR(INDEX(RestempSAF!B$2:B$251,MATCH(RestempSA!$C599,RestempSAF!$A$2:$A$251,0)))),$E599,INDEX(RestempSAF!B$2:B$251,MATCH(RestempSA!$C599,RestempSAF!$A$2:$A$251,0))),NA())</f>
        <v>15496.164187215199</v>
      </c>
      <c r="G599" s="25">
        <f>IFERROR(IF(AND(ISERROR($E600),ISERROR(INDEX(RestempSAF!C$2:C$251,MATCH(RestempSA!$C599,RestempSAF!$A$2:$A$251,0)))),$E599,INDEX(RestempSAF!C$2:C$251,MATCH(RestempSA!$C599,RestempSAF!$A$2:$A$251,0))),NA())</f>
        <v>12426.5786192532</v>
      </c>
      <c r="H599" s="25">
        <f>IFERROR(IF(AND(ISERROR($E600),ISERROR(INDEX(RestempSAF!D$2:D$251,MATCH(RestempSA!$C599,RestempSAF!$A$2:$A$251,0)))),$E599,INDEX(RestempSAF!D$2:D$251,MATCH(RestempSA!$C599,RestempSAF!$A$2:$A$251,0))),NA())</f>
        <v>18565.749755177301</v>
      </c>
      <c r="I599" s="25">
        <f>IFERROR(IF(AND(ISERROR($E600),ISERROR(INDEX(RestempSAF!E$2:E$251,MATCH(RestempSA!$C599,RestempSAF!$A$2:$A$251,0)))),$E599,INDEX(RestempSAF!E$2:E$251,MATCH(RestempSA!$C599,RestempSAF!$A$2:$A$251,0))),NA())</f>
        <v>10801.6381748242</v>
      </c>
      <c r="J599" s="25">
        <f>IFERROR(IF(AND(ISERROR($E600),ISERROR(INDEX(RestempSAF!F$2:F$251,MATCH(RestempSA!$C599,RestempSAF!$A$2:$A$251,0)))),$E599,INDEX(RestempSAF!F$2:F$251,MATCH(RestempSA!$C599,RestempSAF!$A$2:$A$251,0))),NA())</f>
        <v>20190.690199606299</v>
      </c>
      <c r="K599" s="25">
        <f t="shared" si="125"/>
        <v>19378.2199773918</v>
      </c>
    </row>
    <row r="600" spans="1:11" x14ac:dyDescent="0.25">
      <c r="A600" s="23">
        <f t="shared" si="106"/>
        <v>11</v>
      </c>
      <c r="B600" s="23">
        <f t="shared" si="107"/>
        <v>2041</v>
      </c>
      <c r="C600" s="23">
        <v>599</v>
      </c>
      <c r="D600" s="24">
        <v>51806</v>
      </c>
      <c r="E600" s="25" t="e">
        <f>IF(ISBLANK(table!I600),NA(),table!I600)</f>
        <v>#N/A</v>
      </c>
      <c r="F600" s="26">
        <f>IFERROR(IF(AND(ISERROR($E601),ISERROR(INDEX(RestempSAF!B$2:B$251,MATCH(RestempSA!$C600,RestempSAF!$A$2:$A$251,0)))),$E600,INDEX(RestempSAF!B$2:B$251,MATCH(RestempSA!$C600,RestempSAF!$A$2:$A$251,0))),NA())</f>
        <v>15511.135384671799</v>
      </c>
      <c r="G600" s="25">
        <f>IFERROR(IF(AND(ISERROR($E601),ISERROR(INDEX(RestempSAF!C$2:C$251,MATCH(RestempSA!$C600,RestempSAF!$A$2:$A$251,0)))),$E600,INDEX(RestempSAF!C$2:C$251,MATCH(RestempSA!$C600,RestempSAF!$A$2:$A$251,0))),NA())</f>
        <v>12434.8441321805</v>
      </c>
      <c r="H600" s="25">
        <f>IFERROR(IF(AND(ISERROR($E601),ISERROR(INDEX(RestempSAF!D$2:D$251,MATCH(RestempSA!$C600,RestempSAF!$A$2:$A$251,0)))),$E600,INDEX(RestempSAF!D$2:D$251,MATCH(RestempSA!$C600,RestempSAF!$A$2:$A$251,0))),NA())</f>
        <v>18587.4266371632</v>
      </c>
      <c r="I600" s="25">
        <f>IFERROR(IF(AND(ISERROR($E601),ISERROR(INDEX(RestempSAF!E$2:E$251,MATCH(RestempSA!$C600,RestempSAF!$A$2:$A$251,0)))),$E600,INDEX(RestempSAF!E$2:E$251,MATCH(RestempSA!$C600,RestempSAF!$A$2:$A$251,0))),NA())</f>
        <v>10806.353912787399</v>
      </c>
      <c r="J600" s="25">
        <f>IFERROR(IF(AND(ISERROR($E601),ISERROR(INDEX(RestempSAF!F$2:F$251,MATCH(RestempSA!$C600,RestempSAF!$A$2:$A$251,0)))),$E600,INDEX(RestempSAF!F$2:F$251,MATCH(RestempSA!$C600,RestempSAF!$A$2:$A$251,0))),NA())</f>
        <v>20215.916856556301</v>
      </c>
      <c r="K600" s="25">
        <f t="shared" ref="K600" si="126">AVERAGE(J600,J600)</f>
        <v>20215.916856556301</v>
      </c>
    </row>
    <row r="601" spans="1:11" x14ac:dyDescent="0.25">
      <c r="A601" s="23">
        <f t="shared" si="106"/>
        <v>12</v>
      </c>
      <c r="B601" s="23">
        <f t="shared" si="107"/>
        <v>2041</v>
      </c>
      <c r="C601" s="23">
        <v>600</v>
      </c>
      <c r="D601" s="24">
        <v>51836</v>
      </c>
      <c r="E601" s="25" t="e">
        <f>IF(ISBLANK(table!I601),NA(),table!I601)</f>
        <v>#N/A</v>
      </c>
      <c r="F601" s="26">
        <f>IFERROR(IF(AND(ISERROR($E602),ISERROR(INDEX(RestempSAF!B$2:B$251,MATCH(RestempSA!$C601,RestempSAF!$A$2:$A$251,0)))),$E601,INDEX(RestempSAF!B$2:B$251,MATCH(RestempSA!$C601,RestempSAF!$A$2:$A$251,0))),NA())</f>
        <v>15526.106582128499</v>
      </c>
      <c r="G601" s="25">
        <f>IFERROR(IF(AND(ISERROR($E602),ISERROR(INDEX(RestempSAF!C$2:C$251,MATCH(RestempSA!$C601,RestempSAF!$A$2:$A$251,0)))),$E601,INDEX(RestempSAF!C$2:C$251,MATCH(RestempSA!$C601,RestempSAF!$A$2:$A$251,0))),NA())</f>
        <v>12443.124230367601</v>
      </c>
      <c r="H601" s="25">
        <f>IFERROR(IF(AND(ISERROR($E602),ISERROR(INDEX(RestempSAF!D$2:D$251,MATCH(RestempSA!$C601,RestempSAF!$A$2:$A$251,0)))),$E601,INDEX(RestempSAF!D$2:D$251,MATCH(RestempSA!$C601,RestempSAF!$A$2:$A$251,0))),NA())</f>
        <v>18609.088933889299</v>
      </c>
      <c r="I601" s="25">
        <f>IFERROR(IF(AND(ISERROR($E602),ISERROR(INDEX(RestempSAF!E$2:E$251,MATCH(RestempSA!$C601,RestempSAF!$A$2:$A$251,0)))),$E601,INDEX(RestempSAF!E$2:E$251,MATCH(RestempSA!$C601,RestempSAF!$A$2:$A$251,0))),NA())</f>
        <v>10811.091956980699</v>
      </c>
      <c r="J601" s="25">
        <f>IFERROR(IF(AND(ISERROR($E602),ISERROR(INDEX(RestempSAF!F$2:F$251,MATCH(RestempSA!$C601,RestempSAF!$A$2:$A$251,0)))),$E601,INDEX(RestempSAF!F$2:F$251,MATCH(RestempSA!$C601,RestempSAF!$A$2:$A$251,0))),NA())</f>
        <v>20241.121207276301</v>
      </c>
      <c r="K601" s="25">
        <f t="shared" ref="K601" si="127">AVERAGE(J601,H601)</f>
        <v>19425.105070582802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2FCA-ED14-429B-9418-A04318225017}">
  <sheetPr codeName="Sheet14"/>
  <dimension ref="A1:F237"/>
  <sheetViews>
    <sheetView workbookViewId="0">
      <selection activeCell="D17" sqref="D17"/>
    </sheetView>
  </sheetViews>
  <sheetFormatPr defaultRowHeight="15" x14ac:dyDescent="0.25"/>
  <sheetData>
    <row r="1" spans="1:6" x14ac:dyDescent="0.25"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375</v>
      </c>
      <c r="B2">
        <v>11894.4801633236</v>
      </c>
      <c r="C2">
        <v>11494.862210520299</v>
      </c>
      <c r="D2">
        <v>12294.098116126899</v>
      </c>
      <c r="E2">
        <v>11283.317244774</v>
      </c>
      <c r="F2">
        <v>12505.643081873201</v>
      </c>
    </row>
    <row r="3" spans="1:6" x14ac:dyDescent="0.25">
      <c r="A3">
        <v>376</v>
      </c>
      <c r="B3">
        <v>11871.593676868601</v>
      </c>
      <c r="C3">
        <v>11317.973663993</v>
      </c>
      <c r="D3">
        <v>12425.2136897442</v>
      </c>
      <c r="E3">
        <v>11024.9049321238</v>
      </c>
      <c r="F3">
        <v>12718.2824216135</v>
      </c>
    </row>
    <row r="4" spans="1:6" x14ac:dyDescent="0.25">
      <c r="A4">
        <v>377</v>
      </c>
      <c r="B4">
        <v>11859.9189508662</v>
      </c>
      <c r="C4">
        <v>11235.635849509599</v>
      </c>
      <c r="D4">
        <v>12484.202052222799</v>
      </c>
      <c r="E4">
        <v>10905.1603381716</v>
      </c>
      <c r="F4">
        <v>12814.677563560799</v>
      </c>
    </row>
    <row r="5" spans="1:6" x14ac:dyDescent="0.25">
      <c r="A5">
        <v>378</v>
      </c>
      <c r="B5">
        <v>11853.963505171199</v>
      </c>
      <c r="C5">
        <v>11185.0557963511</v>
      </c>
      <c r="D5">
        <v>12522.871213991401</v>
      </c>
      <c r="E5">
        <v>10830.9574447701</v>
      </c>
      <c r="F5">
        <v>12876.969565572401</v>
      </c>
    </row>
    <row r="6" spans="1:6" x14ac:dyDescent="0.25">
      <c r="A6">
        <v>379</v>
      </c>
      <c r="B6">
        <v>11850.9255466428</v>
      </c>
      <c r="C6">
        <v>11148.1312026909</v>
      </c>
      <c r="D6">
        <v>12553.719890594601</v>
      </c>
      <c r="E6">
        <v>10776.0943500543</v>
      </c>
      <c r="F6">
        <v>12925.756743231201</v>
      </c>
    </row>
    <row r="7" spans="1:6" x14ac:dyDescent="0.25">
      <c r="A7">
        <v>380</v>
      </c>
      <c r="B7">
        <v>11849.375840291101</v>
      </c>
      <c r="C7">
        <v>11117.841119418499</v>
      </c>
      <c r="D7">
        <v>12580.910561163801</v>
      </c>
      <c r="E7">
        <v>10730.5900302628</v>
      </c>
      <c r="F7">
        <v>12968.1616503195</v>
      </c>
    </row>
    <row r="8" spans="1:6" x14ac:dyDescent="0.25">
      <c r="A8">
        <v>381</v>
      </c>
      <c r="B8">
        <v>11848.585312785999</v>
      </c>
      <c r="C8">
        <v>11091.0861478726</v>
      </c>
      <c r="D8">
        <v>12606.0844776994</v>
      </c>
      <c r="E8">
        <v>10690.0903122992</v>
      </c>
      <c r="F8">
        <v>13007.0803132728</v>
      </c>
    </row>
    <row r="9" spans="1:6" x14ac:dyDescent="0.25">
      <c r="A9">
        <v>382</v>
      </c>
      <c r="B9">
        <v>11848.182053332501</v>
      </c>
      <c r="C9">
        <v>11066.394331109699</v>
      </c>
      <c r="D9">
        <v>12629.969775555201</v>
      </c>
      <c r="E9">
        <v>10652.5409099649</v>
      </c>
      <c r="F9">
        <v>13043.823196699999</v>
      </c>
    </row>
    <row r="10" spans="1:6" x14ac:dyDescent="0.25">
      <c r="A10">
        <v>383</v>
      </c>
      <c r="B10">
        <v>11847.9763448836</v>
      </c>
      <c r="C10">
        <v>11043.0310060674</v>
      </c>
      <c r="D10">
        <v>12652.9216836999</v>
      </c>
      <c r="E10">
        <v>10616.918683202401</v>
      </c>
      <c r="F10">
        <v>13079.0340065649</v>
      </c>
    </row>
    <row r="11" spans="1:6" x14ac:dyDescent="0.25">
      <c r="A11">
        <v>384</v>
      </c>
      <c r="B11">
        <v>11847.871410044399</v>
      </c>
      <c r="C11">
        <v>11020.6129551995</v>
      </c>
      <c r="D11">
        <v>12675.129864889301</v>
      </c>
      <c r="E11">
        <v>10582.688782209099</v>
      </c>
      <c r="F11">
        <v>13113.0540378798</v>
      </c>
    </row>
    <row r="12" spans="1:6" x14ac:dyDescent="0.25">
      <c r="A12">
        <v>385</v>
      </c>
      <c r="B12">
        <v>11847.8178812733</v>
      </c>
      <c r="C12">
        <v>10998.9299803671</v>
      </c>
      <c r="D12">
        <v>12696.705782179501</v>
      </c>
      <c r="E12">
        <v>10549.5558702703</v>
      </c>
      <c r="F12">
        <v>13146.079892276301</v>
      </c>
    </row>
    <row r="13" spans="1:6" x14ac:dyDescent="0.25">
      <c r="A13">
        <v>386</v>
      </c>
      <c r="B13">
        <v>11847.790575477</v>
      </c>
      <c r="C13">
        <v>10977.859233614799</v>
      </c>
      <c r="D13">
        <v>12717.7219173392</v>
      </c>
      <c r="E13">
        <v>10517.345398776</v>
      </c>
      <c r="F13">
        <v>13178.235752178</v>
      </c>
    </row>
    <row r="14" spans="1:6" x14ac:dyDescent="0.25">
      <c r="A14">
        <v>387</v>
      </c>
      <c r="B14">
        <v>11847.7766463975</v>
      </c>
      <c r="C14">
        <v>10957.3231251619</v>
      </c>
      <c r="D14">
        <v>12738.230167633101</v>
      </c>
      <c r="E14">
        <v>10485.945504794499</v>
      </c>
      <c r="F14">
        <v>13209.6077880004</v>
      </c>
    </row>
    <row r="15" spans="1:6" x14ac:dyDescent="0.25">
      <c r="A15">
        <v>388</v>
      </c>
      <c r="B15">
        <v>11847.769540973601</v>
      </c>
      <c r="C15">
        <v>10937.268297545799</v>
      </c>
      <c r="D15">
        <v>12758.2707844015</v>
      </c>
      <c r="E15">
        <v>10455.27805411</v>
      </c>
      <c r="F15">
        <v>13240.261027837199</v>
      </c>
    </row>
    <row r="16" spans="1:6" x14ac:dyDescent="0.25">
      <c r="A16">
        <v>389</v>
      </c>
      <c r="B16">
        <v>11847.765916394699</v>
      </c>
      <c r="C16">
        <v>10917.6549608389</v>
      </c>
      <c r="D16">
        <v>12777.876871950501</v>
      </c>
      <c r="E16">
        <v>10425.2839628568</v>
      </c>
      <c r="F16">
        <v>13270.2478699326</v>
      </c>
    </row>
    <row r="17" spans="1:6" x14ac:dyDescent="0.25">
      <c r="A17">
        <v>390</v>
      </c>
      <c r="B17">
        <v>11847.764067444799</v>
      </c>
      <c r="C17">
        <v>10898.451384490099</v>
      </c>
      <c r="D17">
        <v>12797.076750399499</v>
      </c>
      <c r="E17">
        <v>10395.9156060311</v>
      </c>
      <c r="F17">
        <v>13299.612528858601</v>
      </c>
    </row>
    <row r="18" spans="1:6" x14ac:dyDescent="0.25">
      <c r="A18">
        <v>391</v>
      </c>
      <c r="B18">
        <v>11847.7631242689</v>
      </c>
      <c r="C18">
        <v>10879.630981702299</v>
      </c>
      <c r="D18">
        <v>12815.8952668355</v>
      </c>
      <c r="E18">
        <v>10367.1327831092</v>
      </c>
      <c r="F18">
        <v>13328.3934654286</v>
      </c>
    </row>
    <row r="19" spans="1:6" x14ac:dyDescent="0.25">
      <c r="A19">
        <v>392</v>
      </c>
      <c r="B19">
        <v>11847.762643141299</v>
      </c>
      <c r="C19">
        <v>10861.170711730399</v>
      </c>
      <c r="D19">
        <v>12834.354574552201</v>
      </c>
      <c r="E19">
        <v>10338.900491206499</v>
      </c>
      <c r="F19">
        <v>13356.624795076201</v>
      </c>
    </row>
    <row r="20" spans="1:6" x14ac:dyDescent="0.25">
      <c r="A20">
        <v>393</v>
      </c>
      <c r="B20">
        <v>11847.7623977112</v>
      </c>
      <c r="C20">
        <v>10843.0501618421</v>
      </c>
      <c r="D20">
        <v>12852.474633580299</v>
      </c>
      <c r="E20">
        <v>10311.187631565699</v>
      </c>
      <c r="F20">
        <v>13384.3371638567</v>
      </c>
    </row>
    <row r="21" spans="1:6" x14ac:dyDescent="0.25">
      <c r="A21">
        <v>394</v>
      </c>
      <c r="B21">
        <v>11847.762272513801</v>
      </c>
      <c r="C21">
        <v>10825.250986949801</v>
      </c>
      <c r="D21">
        <v>12870.273558077701</v>
      </c>
      <c r="E21">
        <v>10283.966208919999</v>
      </c>
      <c r="F21">
        <v>13411.558336107501</v>
      </c>
    </row>
    <row r="22" spans="1:6" x14ac:dyDescent="0.25">
      <c r="A22">
        <v>395</v>
      </c>
      <c r="B22">
        <v>11847.762208648701</v>
      </c>
      <c r="C22">
        <v>10807.756542982699</v>
      </c>
      <c r="D22">
        <v>12887.767874314801</v>
      </c>
      <c r="E22">
        <v>10257.2107995396</v>
      </c>
      <c r="F22">
        <v>13438.3136177579</v>
      </c>
    </row>
    <row r="23" spans="1:6" x14ac:dyDescent="0.25">
      <c r="A23">
        <v>396</v>
      </c>
      <c r="B23">
        <v>11847.7621760703</v>
      </c>
      <c r="C23">
        <v>10790.5516294923</v>
      </c>
      <c r="D23">
        <v>12904.972722648199</v>
      </c>
      <c r="E23">
        <v>10230.898172249899</v>
      </c>
      <c r="F23">
        <v>13464.6261798906</v>
      </c>
    </row>
    <row r="24" spans="1:6" x14ac:dyDescent="0.25">
      <c r="A24">
        <v>397</v>
      </c>
      <c r="B24">
        <v>11847.7621594515</v>
      </c>
      <c r="C24">
        <v>10773.6222971467</v>
      </c>
      <c r="D24">
        <v>12921.902021756399</v>
      </c>
      <c r="E24">
        <v>10205.007001502299</v>
      </c>
      <c r="F24">
        <v>13490.5173174008</v>
      </c>
    </row>
    <row r="25" spans="1:6" x14ac:dyDescent="0.25">
      <c r="A25">
        <v>398</v>
      </c>
      <c r="B25">
        <v>11847.7621509741</v>
      </c>
      <c r="C25">
        <v>10756.9556962441</v>
      </c>
      <c r="D25">
        <v>12938.568605704</v>
      </c>
      <c r="E25">
        <v>10179.5176395127</v>
      </c>
      <c r="F25">
        <v>13516.0066624355</v>
      </c>
    </row>
    <row r="26" spans="1:6" x14ac:dyDescent="0.25">
      <c r="A26">
        <v>399</v>
      </c>
      <c r="B26">
        <v>11847.7621466496</v>
      </c>
      <c r="C26">
        <v>10740.539952936701</v>
      </c>
      <c r="D26">
        <v>12954.9843403626</v>
      </c>
      <c r="E26">
        <v>10154.411928908999</v>
      </c>
      <c r="F26">
        <v>13541.112364390199</v>
      </c>
    </row>
    <row r="27" spans="1:6" x14ac:dyDescent="0.25">
      <c r="A27">
        <v>400</v>
      </c>
      <c r="B27">
        <v>11847.762144443601</v>
      </c>
      <c r="C27">
        <v>10724.364065387699</v>
      </c>
      <c r="D27">
        <v>12971.160223499601</v>
      </c>
      <c r="E27">
        <v>10129.673044911</v>
      </c>
      <c r="F27">
        <v>13565.8512439763</v>
      </c>
    </row>
    <row r="28" spans="1:6" x14ac:dyDescent="0.25">
      <c r="A28">
        <v>401</v>
      </c>
      <c r="B28">
        <v>11847.762143318299</v>
      </c>
      <c r="C28">
        <v>10708.4178150588</v>
      </c>
      <c r="D28">
        <v>12987.106471577799</v>
      </c>
      <c r="E28">
        <v>10105.285360162399</v>
      </c>
      <c r="F28">
        <v>13590.2389264743</v>
      </c>
    </row>
    <row r="29" spans="1:6" x14ac:dyDescent="0.25">
      <c r="A29">
        <v>402</v>
      </c>
      <c r="B29">
        <v>11847.762142744299</v>
      </c>
      <c r="C29">
        <v>10692.691689966799</v>
      </c>
      <c r="D29">
        <v>13002.832595521801</v>
      </c>
      <c r="E29">
        <v>10081.234327620199</v>
      </c>
      <c r="F29">
        <v>13614.289957868399</v>
      </c>
    </row>
    <row r="30" spans="1:6" x14ac:dyDescent="0.25">
      <c r="A30">
        <v>403</v>
      </c>
      <c r="B30">
        <v>11847.7621424515</v>
      </c>
      <c r="C30">
        <v>10677.1768177013</v>
      </c>
      <c r="D30">
        <v>13018.3474672017</v>
      </c>
      <c r="E30">
        <v>10057.506378247001</v>
      </c>
      <c r="F30">
        <v>13638.017906655899</v>
      </c>
    </row>
    <row r="31" spans="1:6" x14ac:dyDescent="0.25">
      <c r="A31">
        <v>404</v>
      </c>
      <c r="B31">
        <v>11847.762142302099</v>
      </c>
      <c r="C31">
        <v>10661.8649065767</v>
      </c>
      <c r="D31">
        <v>13033.6593780275</v>
      </c>
      <c r="E31">
        <v>10034.0888310766</v>
      </c>
      <c r="F31">
        <v>13661.4354535276</v>
      </c>
    </row>
    <row r="32" spans="1:6" x14ac:dyDescent="0.25">
      <c r="A32">
        <v>405</v>
      </c>
      <c r="B32">
        <v>11847.7621422259</v>
      </c>
      <c r="C32">
        <v>10646.7481936611</v>
      </c>
      <c r="D32">
        <v>13048.7760907908</v>
      </c>
      <c r="E32">
        <v>10010.9698137666</v>
      </c>
      <c r="F32">
        <v>13684.5544706852</v>
      </c>
    </row>
    <row r="33" spans="1:6" x14ac:dyDescent="0.25">
      <c r="A33">
        <v>406</v>
      </c>
      <c r="B33">
        <v>11847.762142187001</v>
      </c>
      <c r="C33">
        <v>10631.8193986857</v>
      </c>
      <c r="D33">
        <v>13063.704885688399</v>
      </c>
      <c r="E33">
        <v>9988.1381921255506</v>
      </c>
      <c r="F33">
        <v>13707.3860922485</v>
      </c>
    </row>
    <row r="34" spans="1:6" x14ac:dyDescent="0.25">
      <c r="A34">
        <v>407</v>
      </c>
      <c r="B34">
        <v>11847.762142167199</v>
      </c>
      <c r="C34">
        <v>10617.071683018799</v>
      </c>
      <c r="D34">
        <v>13078.452601315699</v>
      </c>
      <c r="E34">
        <v>9965.5835073785602</v>
      </c>
      <c r="F34">
        <v>13729.9407769559</v>
      </c>
    </row>
    <row r="35" spans="1:6" x14ac:dyDescent="0.25">
      <c r="A35">
        <v>408</v>
      </c>
      <c r="B35">
        <v>11847.7621421571</v>
      </c>
      <c r="C35">
        <v>10602.498613030401</v>
      </c>
      <c r="D35">
        <v>13093.0256712838</v>
      </c>
      <c r="E35">
        <v>9943.2959201424892</v>
      </c>
      <c r="F35">
        <v>13752.2283641717</v>
      </c>
    </row>
    <row r="36" spans="1:6" x14ac:dyDescent="0.25">
      <c r="A36">
        <v>409</v>
      </c>
      <c r="B36">
        <v>11847.7621421519</v>
      </c>
      <c r="C36">
        <v>10588.094127279999</v>
      </c>
      <c r="D36">
        <v>13107.4301570239</v>
      </c>
      <c r="E36">
        <v>9921.2661602466706</v>
      </c>
      <c r="F36">
        <v>13774.2581240572</v>
      </c>
    </row>
    <row r="37" spans="1:6" x14ac:dyDescent="0.25">
      <c r="A37">
        <v>410</v>
      </c>
      <c r="B37">
        <v>11847.7621421493</v>
      </c>
      <c r="C37">
        <v>10573.852507048899</v>
      </c>
      <c r="D37">
        <v>13121.6717772497</v>
      </c>
      <c r="E37">
        <v>9899.4854816668394</v>
      </c>
      <c r="F37">
        <v>13796.0388026318</v>
      </c>
    </row>
    <row r="38" spans="1:6" x14ac:dyDescent="0.25">
      <c r="A38">
        <v>411</v>
      </c>
      <c r="B38">
        <v>11847.762142148</v>
      </c>
      <c r="C38">
        <v>10559.7683498075</v>
      </c>
      <c r="D38">
        <v>13135.755934488499</v>
      </c>
      <c r="E38">
        <v>9877.9456219475105</v>
      </c>
      <c r="F38">
        <v>13817.5786623484</v>
      </c>
    </row>
    <row r="39" spans="1:6" x14ac:dyDescent="0.25">
      <c r="A39">
        <v>412</v>
      </c>
      <c r="B39">
        <v>11847.7621421473</v>
      </c>
      <c r="C39">
        <v>10545.836545267201</v>
      </c>
      <c r="D39">
        <v>13149.6877390274</v>
      </c>
      <c r="E39">
        <v>9856.6387655772505</v>
      </c>
      <c r="F39">
        <v>13838.885518717299</v>
      </c>
    </row>
    <row r="40" spans="1:6" x14ac:dyDescent="0.25">
      <c r="A40">
        <v>413</v>
      </c>
      <c r="B40">
        <v>11847.762142146899</v>
      </c>
      <c r="C40">
        <v>10532.0522537162</v>
      </c>
      <c r="D40">
        <v>13163.472030577699</v>
      </c>
      <c r="E40">
        <v>9835.5575108556495</v>
      </c>
      <c r="F40">
        <v>13859.9667734382</v>
      </c>
    </row>
    <row r="41" spans="1:6" x14ac:dyDescent="0.25">
      <c r="A41">
        <v>414</v>
      </c>
      <c r="B41">
        <v>11847.762142146799</v>
      </c>
      <c r="C41">
        <v>10518.410886377</v>
      </c>
      <c r="D41">
        <v>13177.113397916501</v>
      </c>
      <c r="E41">
        <v>9814.6948398531804</v>
      </c>
      <c r="F41">
        <v>13880.8294444403</v>
      </c>
    </row>
    <row r="42" spans="1:6" x14ac:dyDescent="0.25">
      <c r="A42">
        <v>415</v>
      </c>
      <c r="B42">
        <v>11847.762142146699</v>
      </c>
      <c r="C42">
        <v>10504.9080875604</v>
      </c>
      <c r="D42">
        <v>13190.616196732901</v>
      </c>
      <c r="E42">
        <v>9794.0440911182795</v>
      </c>
      <c r="F42">
        <v>13901.480193175001</v>
      </c>
    </row>
    <row r="43" spans="1:6" x14ac:dyDescent="0.25">
      <c r="A43">
        <v>416</v>
      </c>
      <c r="B43">
        <v>11847.762142146599</v>
      </c>
      <c r="C43">
        <v>10491.539718419401</v>
      </c>
      <c r="D43">
        <v>13203.9845658739</v>
      </c>
      <c r="E43">
        <v>9773.5989348304702</v>
      </c>
      <c r="F43">
        <v>13921.925349462799</v>
      </c>
    </row>
    <row r="44" spans="1:6" x14ac:dyDescent="0.25">
      <c r="A44">
        <v>417</v>
      </c>
      <c r="B44">
        <v>11847.762142146599</v>
      </c>
      <c r="C44">
        <v>10478.3018421297</v>
      </c>
      <c r="D44">
        <v>13217.2224421635</v>
      </c>
      <c r="E44">
        <v>9753.3533501367801</v>
      </c>
      <c r="F44">
        <v>13942.1709341564</v>
      </c>
    </row>
    <row r="45" spans="1:6" x14ac:dyDescent="0.25">
      <c r="A45">
        <v>418</v>
      </c>
      <c r="B45">
        <v>11847.762142146599</v>
      </c>
      <c r="C45">
        <v>10465.190710348499</v>
      </c>
      <c r="D45">
        <v>13230.333573944699</v>
      </c>
      <c r="E45">
        <v>9733.3016044415308</v>
      </c>
      <c r="F45">
        <v>13962.2226798516</v>
      </c>
    </row>
    <row r="46" spans="1:6" x14ac:dyDescent="0.25">
      <c r="A46">
        <v>419</v>
      </c>
      <c r="B46">
        <v>11847.762142146599</v>
      </c>
      <c r="C46">
        <v>10452.2027508178</v>
      </c>
      <c r="D46">
        <v>13243.3215334753</v>
      </c>
      <c r="E46">
        <v>9713.4382344474998</v>
      </c>
      <c r="F46">
        <v>13982.0860498457</v>
      </c>
    </row>
    <row r="47" spans="1:6" x14ac:dyDescent="0.25">
      <c r="A47">
        <v>420</v>
      </c>
      <c r="B47">
        <v>11847.762142146599</v>
      </c>
      <c r="C47">
        <v>10439.3345559968</v>
      </c>
      <c r="D47">
        <v>13256.1897282963</v>
      </c>
      <c r="E47">
        <v>9693.7580287708097</v>
      </c>
      <c r="F47">
        <v>14001.7662555223</v>
      </c>
    </row>
    <row r="48" spans="1:6" x14ac:dyDescent="0.25">
      <c r="A48">
        <v>421</v>
      </c>
      <c r="B48">
        <v>11847.762142146599</v>
      </c>
      <c r="C48">
        <v>10426.5828726209</v>
      </c>
      <c r="D48">
        <v>13268.9414116722</v>
      </c>
      <c r="E48">
        <v>9674.2560119726604</v>
      </c>
      <c r="F48">
        <v>14021.2682723205</v>
      </c>
    </row>
    <row r="49" spans="1:6" x14ac:dyDescent="0.25">
      <c r="A49">
        <v>422</v>
      </c>
      <c r="B49">
        <v>11847.762142146599</v>
      </c>
      <c r="C49">
        <v>10413.944592096699</v>
      </c>
      <c r="D49">
        <v>13281.579692196499</v>
      </c>
      <c r="E49">
        <v>9654.92742986946</v>
      </c>
      <c r="F49">
        <v>14040.5968544237</v>
      </c>
    </row>
    <row r="50" spans="1:6" x14ac:dyDescent="0.25">
      <c r="A50">
        <v>423</v>
      </c>
      <c r="B50">
        <v>11847.762142146599</v>
      </c>
      <c r="C50">
        <v>10401.416741651599</v>
      </c>
      <c r="D50">
        <v>13294.107542641499</v>
      </c>
      <c r="E50">
        <v>9635.7677359982899</v>
      </c>
      <c r="F50">
        <v>14059.756548294899</v>
      </c>
    </row>
    <row r="51" spans="1:6" x14ac:dyDescent="0.25">
      <c r="A51">
        <v>424</v>
      </c>
      <c r="B51">
        <v>11847.762142146599</v>
      </c>
      <c r="C51">
        <v>10388.996476169101</v>
      </c>
      <c r="D51">
        <v>13306.527808123999</v>
      </c>
      <c r="E51">
        <v>9616.7725791285993</v>
      </c>
      <c r="F51">
        <v>14078.751705164501</v>
      </c>
    </row>
    <row r="52" spans="1:6" x14ac:dyDescent="0.25">
      <c r="A52">
        <v>425</v>
      </c>
      <c r="B52">
        <v>11847.762142146599</v>
      </c>
      <c r="C52">
        <v>10376.681070642901</v>
      </c>
      <c r="D52">
        <v>13318.8432136502</v>
      </c>
      <c r="E52">
        <v>9597.9377917229704</v>
      </c>
      <c r="F52">
        <v>14097.586492570201</v>
      </c>
    </row>
    <row r="53" spans="1:6" x14ac:dyDescent="0.25">
      <c r="A53">
        <v>426</v>
      </c>
      <c r="B53">
        <v>11847.762142146599</v>
      </c>
      <c r="C53">
        <v>10364.467913196</v>
      </c>
      <c r="D53">
        <v>13331.0563710971</v>
      </c>
      <c r="E53">
        <v>9579.2593792602602</v>
      </c>
      <c r="F53">
        <v>14116.2649050329</v>
      </c>
    </row>
    <row r="54" spans="1:6" x14ac:dyDescent="0.25">
      <c r="A54">
        <v>427</v>
      </c>
      <c r="B54">
        <v>11847.762142146599</v>
      </c>
      <c r="C54">
        <v>10352.3544986126</v>
      </c>
      <c r="D54">
        <v>13343.1697856805</v>
      </c>
      <c r="E54">
        <v>9560.7335103435798</v>
      </c>
      <c r="F54">
        <v>14134.7907739496</v>
      </c>
    </row>
    <row r="55" spans="1:6" x14ac:dyDescent="0.25">
      <c r="A55">
        <v>428</v>
      </c>
      <c r="B55">
        <v>11847.762142146599</v>
      </c>
      <c r="C55">
        <v>10340.338422338</v>
      </c>
      <c r="D55">
        <v>13355.1858619551</v>
      </c>
      <c r="E55">
        <v>9542.3565075237802</v>
      </c>
      <c r="F55">
        <v>14153.1677767694</v>
      </c>
    </row>
    <row r="56" spans="1:6" x14ac:dyDescent="0.25">
      <c r="A56">
        <v>429</v>
      </c>
      <c r="B56">
        <v>11847.762142146599</v>
      </c>
      <c r="C56">
        <v>10328.417374905401</v>
      </c>
      <c r="D56">
        <v>13367.1069093878</v>
      </c>
      <c r="E56">
        <v>9524.1248387762007</v>
      </c>
      <c r="F56">
        <v>14171.399445517</v>
      </c>
    </row>
    <row r="57" spans="1:6" x14ac:dyDescent="0.25">
      <c r="A57">
        <v>430</v>
      </c>
      <c r="B57">
        <v>11847.762142146599</v>
      </c>
      <c r="C57">
        <v>10316.5891367533</v>
      </c>
      <c r="D57">
        <v>13378.9351475398</v>
      </c>
      <c r="E57">
        <v>9506.03510957463</v>
      </c>
      <c r="F57">
        <v>14189.489174718499</v>
      </c>
    </row>
    <row r="58" spans="1:6" x14ac:dyDescent="0.25">
      <c r="A58">
        <v>431</v>
      </c>
      <c r="B58">
        <v>11847.762142146599</v>
      </c>
      <c r="C58">
        <v>10304.851573401</v>
      </c>
      <c r="D58">
        <v>13390.6727108921</v>
      </c>
      <c r="E58">
        <v>9488.0840555122795</v>
      </c>
      <c r="F58">
        <v>14207.440228780901</v>
      </c>
    </row>
    <row r="59" spans="1:6" x14ac:dyDescent="0.25">
      <c r="A59">
        <v>432</v>
      </c>
      <c r="B59">
        <v>11847.762142146599</v>
      </c>
      <c r="C59">
        <v>10293.2026309511</v>
      </c>
      <c r="D59">
        <v>13402.3216533421</v>
      </c>
      <c r="E59">
        <v>9470.2685354241694</v>
      </c>
      <c r="F59">
        <v>14225.255748869</v>
      </c>
    </row>
    <row r="60" spans="1:6" x14ac:dyDescent="0.25">
      <c r="A60">
        <v>433</v>
      </c>
      <c r="B60">
        <v>11847.762142146599</v>
      </c>
      <c r="C60">
        <v>10281.640331893601</v>
      </c>
      <c r="D60">
        <v>13413.883952399599</v>
      </c>
      <c r="E60">
        <v>9452.5855249699307</v>
      </c>
      <c r="F60">
        <v>14242.9387593232</v>
      </c>
    </row>
    <row r="61" spans="1:6" x14ac:dyDescent="0.25">
      <c r="A61">
        <v>434</v>
      </c>
      <c r="B61">
        <v>11847.762142146599</v>
      </c>
      <c r="C61">
        <v>10270.162771187101</v>
      </c>
      <c r="D61">
        <v>13425.3615131061</v>
      </c>
      <c r="E61">
        <v>9435.0321106400206</v>
      </c>
      <c r="F61">
        <v>14260.4921736531</v>
      </c>
    </row>
    <row r="62" spans="1:6" x14ac:dyDescent="0.25">
      <c r="A62">
        <v>435</v>
      </c>
      <c r="B62">
        <v>11847.762142146599</v>
      </c>
      <c r="C62">
        <v>10258.768112594</v>
      </c>
      <c r="D62">
        <v>13436.7561716991</v>
      </c>
      <c r="E62">
        <v>9417.6054841515706</v>
      </c>
      <c r="F62">
        <v>14277.918800141601</v>
      </c>
    </row>
    <row r="63" spans="1:6" x14ac:dyDescent="0.25">
      <c r="A63">
        <v>436</v>
      </c>
      <c r="B63">
        <v>11847.762142146599</v>
      </c>
      <c r="C63">
        <v>10247.4545852516</v>
      </c>
      <c r="D63">
        <v>13448.0696990416</v>
      </c>
      <c r="E63">
        <v>9400.3029372033598</v>
      </c>
      <c r="F63">
        <v>14295.2213470898</v>
      </c>
    </row>
    <row r="64" spans="1:6" x14ac:dyDescent="0.25">
      <c r="A64">
        <v>437</v>
      </c>
      <c r="B64">
        <v>11847.762142146599</v>
      </c>
      <c r="C64">
        <v>10236.2204804583</v>
      </c>
      <c r="D64">
        <v>13459.3038038349</v>
      </c>
      <c r="E64">
        <v>9383.1218565622603</v>
      </c>
      <c r="F64">
        <v>14312.4024277309</v>
      </c>
    </row>
    <row r="65" spans="1:6" x14ac:dyDescent="0.25">
      <c r="A65">
        <v>438</v>
      </c>
      <c r="B65">
        <v>11847.762142146599</v>
      </c>
      <c r="C65">
        <v>10225.064148662001</v>
      </c>
      <c r="D65">
        <v>13470.4601356311</v>
      </c>
      <c r="E65">
        <v>9366.0597194558595</v>
      </c>
      <c r="F65">
        <v>14329.464564837301</v>
      </c>
    </row>
    <row r="66" spans="1:6" x14ac:dyDescent="0.25">
      <c r="A66">
        <v>439</v>
      </c>
      <c r="B66">
        <v>11847.762142146599</v>
      </c>
      <c r="C66">
        <v>10213.9839966322</v>
      </c>
      <c r="D66">
        <v>13481.540287661001</v>
      </c>
      <c r="E66">
        <v>9349.1140892481999</v>
      </c>
      <c r="F66">
        <v>14346.4101950449</v>
      </c>
    </row>
    <row r="67" spans="1:6" x14ac:dyDescent="0.25">
      <c r="A67">
        <v>440</v>
      </c>
      <c r="B67">
        <v>11847.762142146599</v>
      </c>
      <c r="C67">
        <v>10202.9784848037</v>
      </c>
      <c r="D67">
        <v>13492.5457994895</v>
      </c>
      <c r="E67">
        <v>9332.2826113777992</v>
      </c>
      <c r="F67">
        <v>14363.241672915299</v>
      </c>
    </row>
    <row r="68" spans="1:6" x14ac:dyDescent="0.25">
      <c r="A68">
        <v>441</v>
      </c>
      <c r="B68">
        <v>11847.762142146599</v>
      </c>
      <c r="C68">
        <v>10192.046124780099</v>
      </c>
      <c r="D68">
        <v>13503.478159513101</v>
      </c>
      <c r="E68">
        <v>9315.5630095386095</v>
      </c>
      <c r="F68">
        <v>14379.9612747545</v>
      </c>
    </row>
    <row r="69" spans="1:6" x14ac:dyDescent="0.25">
      <c r="A69">
        <v>442</v>
      </c>
      <c r="B69">
        <v>11847.762142146599</v>
      </c>
      <c r="C69">
        <v>10181.185476983601</v>
      </c>
      <c r="D69">
        <v>13514.338807309499</v>
      </c>
      <c r="E69">
        <v>9298.9530820864893</v>
      </c>
      <c r="F69">
        <v>14396.5712022067</v>
      </c>
    </row>
    <row r="70" spans="1:6" x14ac:dyDescent="0.25">
      <c r="A70">
        <v>443</v>
      </c>
      <c r="B70">
        <v>11847.762142146599</v>
      </c>
      <c r="C70">
        <v>10170.3951484426</v>
      </c>
      <c r="D70">
        <v>13525.1291358505</v>
      </c>
      <c r="E70">
        <v>9282.4506986551205</v>
      </c>
      <c r="F70">
        <v>14413.073585638</v>
      </c>
    </row>
    <row r="71" spans="1:6" x14ac:dyDescent="0.25">
      <c r="A71">
        <v>444</v>
      </c>
      <c r="B71">
        <v>11847.762142146599</v>
      </c>
      <c r="C71">
        <v>10159.6737907061</v>
      </c>
      <c r="D71">
        <v>13535.850493587101</v>
      </c>
      <c r="E71">
        <v>9266.0537969665693</v>
      </c>
      <c r="F71">
        <v>14429.4704873266</v>
      </c>
    </row>
    <row r="72" spans="1:6" x14ac:dyDescent="0.25">
      <c r="A72">
        <v>445</v>
      </c>
      <c r="B72">
        <v>11847.762142146599</v>
      </c>
      <c r="C72">
        <v>10149.020097876501</v>
      </c>
      <c r="D72">
        <v>13546.5041864166</v>
      </c>
      <c r="E72">
        <v>9249.7603798230994</v>
      </c>
      <c r="F72">
        <v>14445.763904470101</v>
      </c>
    </row>
    <row r="73" spans="1:6" x14ac:dyDescent="0.25">
      <c r="A73">
        <v>446</v>
      </c>
      <c r="B73">
        <v>11847.762142146599</v>
      </c>
      <c r="C73">
        <v>10138.4328047535</v>
      </c>
      <c r="D73">
        <v>13557.0914795396</v>
      </c>
      <c r="E73">
        <v>9233.5685122676095</v>
      </c>
      <c r="F73">
        <v>14461.9557720255</v>
      </c>
    </row>
    <row r="74" spans="1:6" x14ac:dyDescent="0.25">
      <c r="A74">
        <v>447</v>
      </c>
      <c r="B74">
        <v>11847.762142146599</v>
      </c>
      <c r="C74">
        <v>10127.9106850799</v>
      </c>
      <c r="D74">
        <v>13567.6135992132</v>
      </c>
      <c r="E74">
        <v>9217.4763189015794</v>
      </c>
      <c r="F74">
        <v>14478.047965391601</v>
      </c>
    </row>
    <row r="75" spans="1:6" x14ac:dyDescent="0.25">
      <c r="A75">
        <v>448</v>
      </c>
      <c r="B75">
        <v>11847.762142146599</v>
      </c>
      <c r="C75">
        <v>10117.452549883999</v>
      </c>
      <c r="D75">
        <v>13578.071734409201</v>
      </c>
      <c r="E75">
        <v>9201.4819813496397</v>
      </c>
      <c r="F75">
        <v>14494.042302943501</v>
      </c>
    </row>
    <row r="76" spans="1:6" x14ac:dyDescent="0.25">
      <c r="A76">
        <v>449</v>
      </c>
      <c r="B76">
        <v>11847.762142146599</v>
      </c>
      <c r="C76">
        <v>10107.057245911201</v>
      </c>
      <c r="D76">
        <v>13588.467038381899</v>
      </c>
      <c r="E76">
        <v>9185.5837358613608</v>
      </c>
      <c r="F76">
        <v>14509.940548431799</v>
      </c>
    </row>
    <row r="77" spans="1:6" x14ac:dyDescent="0.25">
      <c r="A77">
        <v>450</v>
      </c>
      <c r="B77">
        <v>11847.762142146599</v>
      </c>
      <c r="C77">
        <v>10096.7236541402</v>
      </c>
      <c r="D77">
        <v>13598.8006301529</v>
      </c>
      <c r="E77">
        <v>9169.7798710411207</v>
      </c>
      <c r="F77">
        <v>14525.744413252</v>
      </c>
    </row>
    <row r="78" spans="1:6" x14ac:dyDescent="0.25">
      <c r="A78">
        <v>451</v>
      </c>
      <c r="B78">
        <v>11847.762142146599</v>
      </c>
      <c r="C78">
        <v>10086.450688376601</v>
      </c>
      <c r="D78">
        <v>13609.073595916499</v>
      </c>
      <c r="E78">
        <v>9154.0687256978908</v>
      </c>
      <c r="F78">
        <v>14541.4555585953</v>
      </c>
    </row>
    <row r="79" spans="1:6" x14ac:dyDescent="0.25">
      <c r="A79">
        <v>452</v>
      </c>
      <c r="B79">
        <v>11847.762142146599</v>
      </c>
      <c r="C79">
        <v>10076.2372939203</v>
      </c>
      <c r="D79">
        <v>13619.286990372801</v>
      </c>
      <c r="E79">
        <v>9138.4486868072308</v>
      </c>
      <c r="F79">
        <v>14557.0755974859</v>
      </c>
    </row>
    <row r="80" spans="1:6" x14ac:dyDescent="0.25">
      <c r="A80">
        <v>453</v>
      </c>
      <c r="B80">
        <v>11847.762142146599</v>
      </c>
      <c r="C80">
        <v>10066.082446302</v>
      </c>
      <c r="D80">
        <v>13629.4418379911</v>
      </c>
      <c r="E80">
        <v>9122.9181875784107</v>
      </c>
      <c r="F80">
        <v>14572.6060967147</v>
      </c>
    </row>
    <row r="81" spans="1:6" x14ac:dyDescent="0.25">
      <c r="A81">
        <v>454</v>
      </c>
      <c r="B81">
        <v>11847.762142146599</v>
      </c>
      <c r="C81">
        <v>10055.985150083599</v>
      </c>
      <c r="D81">
        <v>13639.539134209601</v>
      </c>
      <c r="E81">
        <v>9107.4757056201797</v>
      </c>
      <c r="F81">
        <v>14588.048578673001</v>
      </c>
    </row>
    <row r="82" spans="1:6" x14ac:dyDescent="0.25">
      <c r="A82">
        <v>455</v>
      </c>
      <c r="B82">
        <v>11847.762142146599</v>
      </c>
      <c r="C82">
        <v>10045.944437719099</v>
      </c>
      <c r="D82">
        <v>13649.579846574001</v>
      </c>
      <c r="E82">
        <v>9092.1197611990101</v>
      </c>
      <c r="F82">
        <v>14603.404523094099</v>
      </c>
    </row>
    <row r="83" spans="1:6" x14ac:dyDescent="0.25">
      <c r="A83">
        <v>456</v>
      </c>
      <c r="B83">
        <v>11847.762142146599</v>
      </c>
      <c r="C83">
        <v>10035.959368473401</v>
      </c>
      <c r="D83">
        <v>13659.564915819799</v>
      </c>
      <c r="E83">
        <v>9076.8489155842199</v>
      </c>
      <c r="F83">
        <v>14618.6753687089</v>
      </c>
    </row>
    <row r="84" spans="1:6" x14ac:dyDescent="0.25">
      <c r="A84">
        <v>457</v>
      </c>
      <c r="B84">
        <v>11847.762142146599</v>
      </c>
      <c r="C84">
        <v>10026.0290273925</v>
      </c>
      <c r="D84">
        <v>13669.4952569007</v>
      </c>
      <c r="E84">
        <v>9061.6617694747492</v>
      </c>
      <c r="F84">
        <v>14633.8625148184</v>
      </c>
    </row>
    <row r="85" spans="1:6" x14ac:dyDescent="0.25">
      <c r="A85">
        <v>458</v>
      </c>
      <c r="B85">
        <v>11847.762142146599</v>
      </c>
      <c r="C85">
        <v>10016.1525243259</v>
      </c>
      <c r="D85">
        <v>13679.3717599673</v>
      </c>
      <c r="E85">
        <v>9046.5569615027307</v>
      </c>
      <c r="F85">
        <v>14648.9673227904</v>
      </c>
    </row>
    <row r="86" spans="1:6" x14ac:dyDescent="0.25">
      <c r="A86">
        <v>459</v>
      </c>
      <c r="B86">
        <v>11847.762142146599</v>
      </c>
      <c r="C86">
        <v>10006.328992994801</v>
      </c>
      <c r="D86">
        <v>13689.1952912984</v>
      </c>
      <c r="E86">
        <v>9031.5331668092094</v>
      </c>
      <c r="F86">
        <v>14663.9911174839</v>
      </c>
    </row>
    <row r="87" spans="1:6" x14ac:dyDescent="0.25">
      <c r="A87">
        <v>460</v>
      </c>
      <c r="B87">
        <v>11847.762142146599</v>
      </c>
      <c r="C87">
        <v>9996.55759010572</v>
      </c>
      <c r="D87">
        <v>13698.9666941874</v>
      </c>
      <c r="E87">
        <v>9016.5890956879794</v>
      </c>
      <c r="F87">
        <v>14678.935188605201</v>
      </c>
    </row>
    <row r="88" spans="1:6" x14ac:dyDescent="0.25">
      <c r="A88">
        <v>461</v>
      </c>
      <c r="B88">
        <v>11847.762142146599</v>
      </c>
      <c r="C88">
        <v>9986.8374945053802</v>
      </c>
      <c r="D88">
        <v>13708.6867897878</v>
      </c>
      <c r="E88">
        <v>9001.7234922935095</v>
      </c>
      <c r="F88">
        <v>14693.8007919996</v>
      </c>
    </row>
    <row r="89" spans="1:6" x14ac:dyDescent="0.25">
      <c r="A89">
        <v>462</v>
      </c>
      <c r="B89">
        <v>11847.762142146599</v>
      </c>
      <c r="C89">
        <v>9977.1679063754309</v>
      </c>
      <c r="D89">
        <v>13718.3563779177</v>
      </c>
      <c r="E89">
        <v>8986.9351334091898</v>
      </c>
      <c r="F89">
        <v>14708.589150884</v>
      </c>
    </row>
    <row r="90" spans="1:6" x14ac:dyDescent="0.25">
      <c r="A90">
        <v>463</v>
      </c>
      <c r="B90">
        <v>11847.762142146599</v>
      </c>
      <c r="C90">
        <v>9967.5480464643897</v>
      </c>
      <c r="D90">
        <v>13727.9762378288</v>
      </c>
      <c r="E90">
        <v>8972.2228272727298</v>
      </c>
      <c r="F90">
        <v>14723.3014570204</v>
      </c>
    </row>
    <row r="91" spans="1:6" x14ac:dyDescent="0.25">
      <c r="A91">
        <v>464</v>
      </c>
      <c r="B91">
        <v>11847.762142146599</v>
      </c>
      <c r="C91">
        <v>9957.9771553547707</v>
      </c>
      <c r="D91">
        <v>13737.5471289384</v>
      </c>
      <c r="E91">
        <v>8957.5854124552898</v>
      </c>
      <c r="F91">
        <v>14737.9388718379</v>
      </c>
    </row>
    <row r="92" spans="1:6" x14ac:dyDescent="0.25">
      <c r="A92">
        <v>465</v>
      </c>
      <c r="B92">
        <v>11847.762142146599</v>
      </c>
      <c r="C92">
        <v>9948.4544927633997</v>
      </c>
      <c r="D92">
        <v>13747.069791529701</v>
      </c>
      <c r="E92">
        <v>8943.0217567914806</v>
      </c>
      <c r="F92">
        <v>14752.5025275017</v>
      </c>
    </row>
    <row r="93" spans="1:6" x14ac:dyDescent="0.25">
      <c r="A93">
        <v>466</v>
      </c>
      <c r="B93">
        <v>11847.762142146599</v>
      </c>
      <c r="C93">
        <v>9938.9793368732408</v>
      </c>
      <c r="D93">
        <v>13756.544947419899</v>
      </c>
      <c r="E93">
        <v>8928.5307563573806</v>
      </c>
      <c r="F93">
        <v>14766.9935279358</v>
      </c>
    </row>
    <row r="94" spans="1:6" x14ac:dyDescent="0.25">
      <c r="A94">
        <v>467</v>
      </c>
      <c r="B94">
        <v>11847.762142146599</v>
      </c>
      <c r="C94">
        <v>9929.5509836948004</v>
      </c>
      <c r="D94">
        <v>13765.9733005983</v>
      </c>
      <c r="E94">
        <v>8914.1113344940095</v>
      </c>
      <c r="F94">
        <v>14781.4129497991</v>
      </c>
    </row>
    <row r="95" spans="1:6" x14ac:dyDescent="0.25">
      <c r="A95">
        <v>468</v>
      </c>
      <c r="B95">
        <v>11847.762142146599</v>
      </c>
      <c r="C95">
        <v>9920.1687464558199</v>
      </c>
      <c r="D95">
        <v>13775.3555378373</v>
      </c>
      <c r="E95">
        <v>8899.7624408737993</v>
      </c>
      <c r="F95">
        <v>14795.761843419399</v>
      </c>
    </row>
    <row r="96" spans="1:6" x14ac:dyDescent="0.25">
      <c r="A96">
        <v>469</v>
      </c>
      <c r="B96">
        <v>11847.762142146599</v>
      </c>
      <c r="C96">
        <v>9910.8319550173801</v>
      </c>
      <c r="D96">
        <v>13784.6923292758</v>
      </c>
      <c r="E96">
        <v>8885.4830506077305</v>
      </c>
      <c r="F96">
        <v>14810.041233685401</v>
      </c>
    </row>
    <row r="97" spans="1:6" x14ac:dyDescent="0.25">
      <c r="A97">
        <v>470</v>
      </c>
      <c r="B97">
        <v>11847.762142146599</v>
      </c>
      <c r="C97">
        <v>9901.5399553153602</v>
      </c>
      <c r="D97">
        <v>13793.9843289778</v>
      </c>
      <c r="E97">
        <v>8871.2721633910496</v>
      </c>
      <c r="F97">
        <v>14824.2521209021</v>
      </c>
    </row>
    <row r="98" spans="1:6" x14ac:dyDescent="0.25">
      <c r="A98">
        <v>471</v>
      </c>
      <c r="B98">
        <v>11847.762142146599</v>
      </c>
      <c r="C98">
        <v>9892.2921088257408</v>
      </c>
      <c r="D98">
        <v>13803.232175467399</v>
      </c>
      <c r="E98">
        <v>8857.1288026855309</v>
      </c>
      <c r="F98">
        <v>14838.3954816076</v>
      </c>
    </row>
    <row r="99" spans="1:6" x14ac:dyDescent="0.25">
      <c r="A99">
        <v>472</v>
      </c>
      <c r="B99">
        <v>11847.762142146599</v>
      </c>
      <c r="C99">
        <v>9883.0877920525108</v>
      </c>
      <c r="D99">
        <v>13812.4364922406</v>
      </c>
      <c r="E99">
        <v>8843.0520149363401</v>
      </c>
      <c r="F99">
        <v>14852.4722693568</v>
      </c>
    </row>
    <row r="100" spans="1:6" x14ac:dyDescent="0.25">
      <c r="A100">
        <v>473</v>
      </c>
      <c r="B100">
        <v>11847.762142146599</v>
      </c>
      <c r="C100">
        <v>9873.92639603717</v>
      </c>
      <c r="D100">
        <v>13821.597888255999</v>
      </c>
      <c r="E100">
        <v>8829.0408688217904</v>
      </c>
      <c r="F100">
        <v>14866.483415471401</v>
      </c>
    </row>
    <row r="101" spans="1:6" x14ac:dyDescent="0.25">
      <c r="A101">
        <v>474</v>
      </c>
      <c r="B101">
        <v>11847.762142146599</v>
      </c>
      <c r="C101">
        <v>9864.8073258885306</v>
      </c>
      <c r="D101">
        <v>13830.716958404601</v>
      </c>
      <c r="E101">
        <v>8815.0944545343209</v>
      </c>
      <c r="F101">
        <v>14880.429829758799</v>
      </c>
    </row>
    <row r="102" spans="1:6" x14ac:dyDescent="0.25">
      <c r="A102">
        <v>475</v>
      </c>
      <c r="B102">
        <v>11847.762142146599</v>
      </c>
      <c r="C102">
        <v>9855.7300003319106</v>
      </c>
      <c r="D102">
        <v>13839.794283961201</v>
      </c>
      <c r="E102">
        <v>8801.2118830910495</v>
      </c>
      <c r="F102">
        <v>14894.3124012021</v>
      </c>
    </row>
    <row r="103" spans="1:6" x14ac:dyDescent="0.25">
      <c r="A103">
        <v>476</v>
      </c>
      <c r="B103">
        <v>11847.762142146599</v>
      </c>
      <c r="C103">
        <v>9846.6938512768102</v>
      </c>
      <c r="D103">
        <v>13848.830433016299</v>
      </c>
      <c r="E103">
        <v>8787.3922856725003</v>
      </c>
      <c r="F103">
        <v>14908.1319986206</v>
      </c>
    </row>
    <row r="104" spans="1:6" x14ac:dyDescent="0.25">
      <c r="A104">
        <v>477</v>
      </c>
      <c r="B104">
        <v>11847.762142146599</v>
      </c>
      <c r="C104">
        <v>9837.6983234019608</v>
      </c>
      <c r="D104">
        <v>13857.825960891199</v>
      </c>
      <c r="E104">
        <v>8773.6348129881007</v>
      </c>
      <c r="F104">
        <v>14921.889471304999</v>
      </c>
    </row>
    <row r="105" spans="1:6" x14ac:dyDescent="0.25">
      <c r="A105">
        <v>478</v>
      </c>
      <c r="B105">
        <v>11847.762142146599</v>
      </c>
      <c r="C105">
        <v>9828.7428737571208</v>
      </c>
      <c r="D105">
        <v>13866.781410535999</v>
      </c>
      <c r="E105">
        <v>8759.9386346670999</v>
      </c>
      <c r="F105">
        <v>14935.585649626</v>
      </c>
    </row>
    <row r="106" spans="1:6" x14ac:dyDescent="0.25">
      <c r="A106">
        <v>479</v>
      </c>
      <c r="B106">
        <v>11847.762142146599</v>
      </c>
      <c r="C106">
        <v>9819.8269713806003</v>
      </c>
      <c r="D106">
        <v>13875.6973129125</v>
      </c>
      <c r="E106">
        <v>8746.3029386736798</v>
      </c>
      <c r="F106">
        <v>14949.2213456195</v>
      </c>
    </row>
    <row r="107" spans="1:6" x14ac:dyDescent="0.25">
      <c r="A107">
        <v>480</v>
      </c>
      <c r="B107">
        <v>11847.762142146599</v>
      </c>
      <c r="C107">
        <v>9810.9500969319597</v>
      </c>
      <c r="D107">
        <v>13884.574187361201</v>
      </c>
      <c r="E107">
        <v>8732.7269307451807</v>
      </c>
      <c r="F107">
        <v>14962.797353548</v>
      </c>
    </row>
    <row r="108" spans="1:6" x14ac:dyDescent="0.25">
      <c r="A108">
        <v>481</v>
      </c>
      <c r="B108">
        <v>11847.762142146599</v>
      </c>
      <c r="C108">
        <v>9802.1117423389496</v>
      </c>
      <c r="D108">
        <v>13893.4125419542</v>
      </c>
      <c r="E108">
        <v>8719.20983385215</v>
      </c>
      <c r="F108">
        <v>14976.314450440999</v>
      </c>
    </row>
    <row r="109" spans="1:6" x14ac:dyDescent="0.25">
      <c r="A109">
        <v>482</v>
      </c>
      <c r="B109">
        <v>11847.762142146599</v>
      </c>
      <c r="C109">
        <v>9793.3114104582201</v>
      </c>
      <c r="D109">
        <v>13902.2128738349</v>
      </c>
      <c r="E109">
        <v>8705.75088767942</v>
      </c>
      <c r="F109">
        <v>14989.7733966137</v>
      </c>
    </row>
    <row r="110" spans="1:6" x14ac:dyDescent="0.25">
      <c r="A110">
        <v>483</v>
      </c>
      <c r="B110">
        <v>11847.762142146599</v>
      </c>
      <c r="C110">
        <v>9784.5486147489501</v>
      </c>
      <c r="D110">
        <v>13910.975669544199</v>
      </c>
      <c r="E110">
        <v>8692.3493481270507</v>
      </c>
      <c r="F110">
        <v>15003.1749361661</v>
      </c>
    </row>
    <row r="111" spans="1:6" x14ac:dyDescent="0.25">
      <c r="A111">
        <v>484</v>
      </c>
      <c r="B111">
        <v>11847.762142146599</v>
      </c>
      <c r="C111">
        <v>9775.8228789589994</v>
      </c>
      <c r="D111">
        <v>13919.701405334101</v>
      </c>
      <c r="E111">
        <v>8679.0044868302302</v>
      </c>
      <c r="F111">
        <v>15016.519797462901</v>
      </c>
    </row>
    <row r="112" spans="1:6" x14ac:dyDescent="0.25">
      <c r="A112">
        <v>485</v>
      </c>
      <c r="B112">
        <v>11847.762142146599</v>
      </c>
      <c r="C112">
        <v>9767.1337368228396</v>
      </c>
      <c r="D112">
        <v>13928.390547470301</v>
      </c>
      <c r="E112">
        <v>8665.7155906973694</v>
      </c>
      <c r="F112">
        <v>15029.8086935958</v>
      </c>
    </row>
    <row r="113" spans="1:6" x14ac:dyDescent="0.25">
      <c r="A113">
        <v>486</v>
      </c>
      <c r="B113">
        <v>11847.762142146599</v>
      </c>
      <c r="C113">
        <v>9758.4807317708091</v>
      </c>
      <c r="D113">
        <v>13937.0435525223</v>
      </c>
      <c r="E113">
        <v>8652.4819614654498</v>
      </c>
      <c r="F113">
        <v>15043.0423228277</v>
      </c>
    </row>
    <row r="114" spans="1:6" x14ac:dyDescent="0.25">
      <c r="A114">
        <v>487</v>
      </c>
      <c r="B114">
        <v>11847.762142146599</v>
      </c>
      <c r="C114">
        <v>9749.8634166492102</v>
      </c>
      <c r="D114">
        <v>13945.660867643899</v>
      </c>
      <c r="E114">
        <v>8639.3029152718591</v>
      </c>
      <c r="F114">
        <v>15056.221369021299</v>
      </c>
    </row>
    <row r="115" spans="1:6" x14ac:dyDescent="0.25">
      <c r="A115">
        <v>488</v>
      </c>
      <c r="B115">
        <v>11847.762142146599</v>
      </c>
      <c r="C115">
        <v>9741.2813534506095</v>
      </c>
      <c r="D115">
        <v>13954.2429308425</v>
      </c>
      <c r="E115">
        <v>8626.17778224207</v>
      </c>
      <c r="F115">
        <v>15069.346502051099</v>
      </c>
    </row>
    <row r="116" spans="1:6" x14ac:dyDescent="0.25">
      <c r="A116">
        <v>489</v>
      </c>
      <c r="B116">
        <v>11847.762142146599</v>
      </c>
      <c r="C116">
        <v>9732.7341130540699</v>
      </c>
      <c r="D116">
        <v>13962.790171239099</v>
      </c>
      <c r="E116">
        <v>8613.1059060922507</v>
      </c>
      <c r="F116">
        <v>15082.4183782009</v>
      </c>
    </row>
    <row r="117" spans="1:6" x14ac:dyDescent="0.25">
      <c r="A117">
        <v>490</v>
      </c>
      <c r="B117">
        <v>11847.762142146599</v>
      </c>
      <c r="C117">
        <v>9724.2212749747996</v>
      </c>
      <c r="D117">
        <v>13971.303009318301</v>
      </c>
      <c r="E117">
        <v>8600.0866437463701</v>
      </c>
      <c r="F117">
        <v>15095.437640546799</v>
      </c>
    </row>
    <row r="118" spans="1:6" x14ac:dyDescent="0.25">
      <c r="A118">
        <v>491</v>
      </c>
      <c r="B118">
        <v>11847.762142146599</v>
      </c>
      <c r="C118">
        <v>9715.7424271227301</v>
      </c>
      <c r="D118">
        <v>13979.781857170399</v>
      </c>
      <c r="E118">
        <v>8587.1193649670695</v>
      </c>
      <c r="F118">
        <v>15108.4049193261</v>
      </c>
    </row>
    <row r="119" spans="1:6" x14ac:dyDescent="0.25">
      <c r="A119">
        <v>492</v>
      </c>
      <c r="B119">
        <v>11847.762142146599</v>
      </c>
      <c r="C119">
        <v>9707.2971655697293</v>
      </c>
      <c r="D119">
        <v>13988.2271187234</v>
      </c>
      <c r="E119">
        <v>8574.2034519996105</v>
      </c>
      <c r="F119">
        <v>15121.320832293501</v>
      </c>
    </row>
    <row r="120" spans="1:6" x14ac:dyDescent="0.25">
      <c r="A120">
        <v>493</v>
      </c>
      <c r="B120">
        <v>11847.762142146599</v>
      </c>
      <c r="C120">
        <v>9698.8850943251291</v>
      </c>
      <c r="D120">
        <v>13996.639189968</v>
      </c>
      <c r="E120">
        <v>8561.3382992284805</v>
      </c>
      <c r="F120">
        <v>15134.1859850647</v>
      </c>
    </row>
    <row r="121" spans="1:6" x14ac:dyDescent="0.25">
      <c r="A121">
        <v>494</v>
      </c>
      <c r="B121">
        <v>11847.762142146599</v>
      </c>
      <c r="C121">
        <v>9690.5058251189603</v>
      </c>
      <c r="D121">
        <v>14005.0184591742</v>
      </c>
      <c r="E121">
        <v>8548.5233128460295</v>
      </c>
      <c r="F121">
        <v>15147.0009714471</v>
      </c>
    </row>
    <row r="122" spans="1:6" x14ac:dyDescent="0.25">
      <c r="A122">
        <v>495</v>
      </c>
      <c r="B122">
        <v>11847.762142146599</v>
      </c>
      <c r="C122">
        <v>9682.1589771929193</v>
      </c>
      <c r="D122">
        <v>14013.365307100201</v>
      </c>
      <c r="E122">
        <v>8535.7579105326895</v>
      </c>
      <c r="F122">
        <v>15159.7663737605</v>
      </c>
    </row>
    <row r="123" spans="1:6" x14ac:dyDescent="0.25">
      <c r="A123">
        <v>496</v>
      </c>
      <c r="B123">
        <v>11847.762142146599</v>
      </c>
      <c r="C123">
        <v>9673.8441770984391</v>
      </c>
      <c r="D123">
        <v>14021.680107194699</v>
      </c>
      <c r="E123">
        <v>8523.0415211481595</v>
      </c>
      <c r="F123">
        <v>15172.482763145001</v>
      </c>
    </row>
    <row r="124" spans="1:6" x14ac:dyDescent="0.25">
      <c r="A124">
        <v>497</v>
      </c>
      <c r="B124">
        <v>11847.762142146599</v>
      </c>
      <c r="C124">
        <v>9665.5610585017293</v>
      </c>
      <c r="D124">
        <v>14029.9632257914</v>
      </c>
      <c r="E124">
        <v>8510.3735844332296</v>
      </c>
      <c r="F124">
        <v>15185.1506998599</v>
      </c>
    </row>
    <row r="125" spans="1:6" x14ac:dyDescent="0.25">
      <c r="A125">
        <v>498</v>
      </c>
      <c r="B125">
        <v>11847.762142146599</v>
      </c>
      <c r="C125">
        <v>9657.3092619954296</v>
      </c>
      <c r="D125">
        <v>14038.2150222977</v>
      </c>
      <c r="E125">
        <v>8497.7535507217999</v>
      </c>
      <c r="F125">
        <v>15197.7707335713</v>
      </c>
    </row>
    <row r="126" spans="1:6" x14ac:dyDescent="0.25">
      <c r="A126">
        <v>499</v>
      </c>
      <c r="B126">
        <v>11847.762142146599</v>
      </c>
      <c r="C126">
        <v>9649.0884349166499</v>
      </c>
      <c r="D126">
        <v>14046.435849376499</v>
      </c>
      <c r="E126">
        <v>8485.1808806625304</v>
      </c>
      <c r="F126">
        <v>15210.343403630601</v>
      </c>
    </row>
    <row r="127" spans="1:6" x14ac:dyDescent="0.25">
      <c r="A127">
        <v>500</v>
      </c>
      <c r="B127">
        <v>11847.762142146599</v>
      </c>
      <c r="C127">
        <v>9640.8982311711097</v>
      </c>
      <c r="D127">
        <v>14054.626053122</v>
      </c>
      <c r="E127">
        <v>8472.6550449498809</v>
      </c>
      <c r="F127">
        <v>15222.869239343299</v>
      </c>
    </row>
    <row r="128" spans="1:6" x14ac:dyDescent="0.25">
      <c r="A128">
        <v>501</v>
      </c>
      <c r="B128">
        <v>11847.762142146599</v>
      </c>
      <c r="C128">
        <v>9632.7383110631199</v>
      </c>
      <c r="D128">
        <v>14062.78597323</v>
      </c>
      <c r="E128">
        <v>8460.1755240641196</v>
      </c>
      <c r="F128">
        <v>15235.348760229001</v>
      </c>
    </row>
    <row r="129" spans="1:6" x14ac:dyDescent="0.25">
      <c r="A129">
        <v>502</v>
      </c>
      <c r="B129">
        <v>11847.762142146599</v>
      </c>
      <c r="C129">
        <v>9624.6083411311392</v>
      </c>
      <c r="D129">
        <v>14070.915943161999</v>
      </c>
      <c r="E129">
        <v>8447.7418080198495</v>
      </c>
      <c r="F129">
        <v>15247.7824762733</v>
      </c>
    </row>
    <row r="130" spans="1:6" x14ac:dyDescent="0.25">
      <c r="A130">
        <v>503</v>
      </c>
      <c r="B130">
        <v>11847.762142146599</v>
      </c>
      <c r="C130">
        <v>9616.5079939888401</v>
      </c>
      <c r="D130">
        <v>14079.0162903043</v>
      </c>
      <c r="E130">
        <v>8435.3533961228804</v>
      </c>
      <c r="F130">
        <v>15260.1708881703</v>
      </c>
    </row>
    <row r="131" spans="1:6" x14ac:dyDescent="0.25">
      <c r="A131">
        <v>504</v>
      </c>
      <c r="B131">
        <v>11847.762142146599</v>
      </c>
      <c r="C131">
        <v>9608.4369481712001</v>
      </c>
      <c r="D131">
        <v>14087.0873361219</v>
      </c>
      <c r="E131">
        <v>8423.0097967348793</v>
      </c>
      <c r="F131">
        <v>15272.514487558299</v>
      </c>
    </row>
    <row r="132" spans="1:6" x14ac:dyDescent="0.25">
      <c r="A132">
        <v>505</v>
      </c>
      <c r="B132">
        <v>11847.762142146599</v>
      </c>
      <c r="C132">
        <v>9600.3948879857107</v>
      </c>
      <c r="D132">
        <v>14095.1293963074</v>
      </c>
      <c r="E132">
        <v>8410.7105270458196</v>
      </c>
      <c r="F132">
        <v>15284.813757247301</v>
      </c>
    </row>
    <row r="133" spans="1:6" x14ac:dyDescent="0.25">
      <c r="A133">
        <v>506</v>
      </c>
      <c r="B133">
        <v>11847.762142146599</v>
      </c>
      <c r="C133">
        <v>9592.3815033682095</v>
      </c>
      <c r="D133">
        <v>14103.1427809249</v>
      </c>
      <c r="E133">
        <v>8398.4551128535095</v>
      </c>
      <c r="F133">
        <v>15297.0691714396</v>
      </c>
    </row>
    <row r="134" spans="1:6" x14ac:dyDescent="0.25">
      <c r="A134">
        <v>507</v>
      </c>
      <c r="B134">
        <v>11847.762142146599</v>
      </c>
      <c r="C134">
        <v>9584.3964897434998</v>
      </c>
      <c r="D134">
        <v>14111.1277945497</v>
      </c>
      <c r="E134">
        <v>8386.2430883503403</v>
      </c>
      <c r="F134">
        <v>15309.2811959428</v>
      </c>
    </row>
    <row r="135" spans="1:6" x14ac:dyDescent="0.25">
      <c r="A135">
        <v>508</v>
      </c>
      <c r="B135">
        <v>11847.762142146599</v>
      </c>
      <c r="C135">
        <v>9576.4395478901497</v>
      </c>
      <c r="D135">
        <v>14119.084736403</v>
      </c>
      <c r="E135">
        <v>8374.0739959166494</v>
      </c>
      <c r="F135">
        <v>15321.4502883765</v>
      </c>
    </row>
    <row r="136" spans="1:6" x14ac:dyDescent="0.25">
      <c r="A136">
        <v>509</v>
      </c>
      <c r="B136">
        <v>11847.762142146599</v>
      </c>
      <c r="C136">
        <v>9568.5103838097602</v>
      </c>
      <c r="D136">
        <v>14127.0139004834</v>
      </c>
      <c r="E136">
        <v>8361.9473859206901</v>
      </c>
      <c r="F136">
        <v>15333.576898372499</v>
      </c>
    </row>
    <row r="137" spans="1:6" x14ac:dyDescent="0.25">
      <c r="A137">
        <v>510</v>
      </c>
      <c r="B137">
        <v>11847.762142146599</v>
      </c>
      <c r="C137">
        <v>9560.6087086001498</v>
      </c>
      <c r="D137">
        <v>14134.915575692999</v>
      </c>
      <c r="E137">
        <v>8349.8628165246992</v>
      </c>
      <c r="F137">
        <v>15345.661467768399</v>
      </c>
    </row>
    <row r="138" spans="1:6" x14ac:dyDescent="0.25">
      <c r="A138">
        <v>511</v>
      </c>
      <c r="B138">
        <v>11847.762142146599</v>
      </c>
      <c r="C138">
        <v>9552.7342383325704</v>
      </c>
      <c r="D138">
        <v>14142.790045960601</v>
      </c>
      <c r="E138">
        <v>8337.8198534971198</v>
      </c>
      <c r="F138">
        <v>15357.704430796</v>
      </c>
    </row>
    <row r="139" spans="1:6" x14ac:dyDescent="0.25">
      <c r="A139">
        <v>512</v>
      </c>
      <c r="B139">
        <v>11847.762142146599</v>
      </c>
      <c r="C139">
        <v>9544.8866939326108</v>
      </c>
      <c r="D139">
        <v>14150.6375903605</v>
      </c>
      <c r="E139">
        <v>8325.8180700304893</v>
      </c>
      <c r="F139">
        <v>15369.7062142627</v>
      </c>
    </row>
    <row r="140" spans="1:6" x14ac:dyDescent="0.25">
      <c r="A140">
        <v>513</v>
      </c>
      <c r="B140">
        <v>11847.762142146599</v>
      </c>
      <c r="C140">
        <v>9537.0658010648694</v>
      </c>
      <c r="D140">
        <v>14158.4584832283</v>
      </c>
      <c r="E140">
        <v>8313.85704656499</v>
      </c>
      <c r="F140">
        <v>15381.667237728199</v>
      </c>
    </row>
    <row r="141" spans="1:6" x14ac:dyDescent="0.25">
      <c r="A141">
        <v>514</v>
      </c>
      <c r="B141">
        <v>11847.762142146599</v>
      </c>
      <c r="C141">
        <v>9529.2712900209699</v>
      </c>
      <c r="D141">
        <v>14166.252994272199</v>
      </c>
      <c r="E141">
        <v>8301.9363706172808</v>
      </c>
      <c r="F141">
        <v>15393.587913675899</v>
      </c>
    </row>
    <row r="142" spans="1:6" x14ac:dyDescent="0.25">
      <c r="A142">
        <v>515</v>
      </c>
      <c r="B142">
        <v>11847.762142146599</v>
      </c>
      <c r="C142">
        <v>9521.5028956110891</v>
      </c>
      <c r="D142">
        <v>14174.0213886821</v>
      </c>
      <c r="E142">
        <v>8290.0556366145101</v>
      </c>
      <c r="F142">
        <v>15405.468647678599</v>
      </c>
    </row>
    <row r="143" spans="1:6" x14ac:dyDescent="0.25">
      <c r="A143">
        <v>516</v>
      </c>
      <c r="B143">
        <v>11847.762142146599</v>
      </c>
      <c r="C143">
        <v>9513.7603570586598</v>
      </c>
      <c r="D143">
        <v>14181.7639272345</v>
      </c>
      <c r="E143">
        <v>8278.2144457333397</v>
      </c>
      <c r="F143">
        <v>15417.3098385598</v>
      </c>
    </row>
    <row r="144" spans="1:6" x14ac:dyDescent="0.25">
      <c r="A144">
        <v>517</v>
      </c>
      <c r="B144">
        <v>11847.762142146599</v>
      </c>
      <c r="C144">
        <v>9506.0434178982305</v>
      </c>
      <c r="D144">
        <v>14189.480866394901</v>
      </c>
      <c r="E144">
        <v>8266.4124057437093</v>
      </c>
      <c r="F144">
        <v>15429.1118785494</v>
      </c>
    </row>
    <row r="145" spans="1:6" x14ac:dyDescent="0.25">
      <c r="A145">
        <v>518</v>
      </c>
      <c r="B145">
        <v>11847.762142146599</v>
      </c>
      <c r="C145">
        <v>9498.3518258763397</v>
      </c>
      <c r="D145">
        <v>14197.172458416801</v>
      </c>
      <c r="E145">
        <v>8254.6491308572404</v>
      </c>
      <c r="F145">
        <v>15440.8751534359</v>
      </c>
    </row>
    <row r="146" spans="1:6" x14ac:dyDescent="0.25">
      <c r="A146">
        <v>519</v>
      </c>
      <c r="B146">
        <v>11847.762142146599</v>
      </c>
      <c r="C146">
        <v>9490.6853328553007</v>
      </c>
      <c r="D146">
        <v>14204.8389514379</v>
      </c>
      <c r="E146">
        <v>8242.9242415800909</v>
      </c>
      <c r="F146">
        <v>15452.6000427131</v>
      </c>
    </row>
    <row r="147" spans="1:6" x14ac:dyDescent="0.25">
      <c r="A147">
        <v>520</v>
      </c>
      <c r="B147">
        <v>11847.762142146599</v>
      </c>
      <c r="C147">
        <v>9483.0436947197995</v>
      </c>
      <c r="D147">
        <v>14212.480589573301</v>
      </c>
      <c r="E147">
        <v>8231.2373645701191</v>
      </c>
      <c r="F147">
        <v>15464.286919722999</v>
      </c>
    </row>
    <row r="148" spans="1:6" x14ac:dyDescent="0.25">
      <c r="A148">
        <v>521</v>
      </c>
      <c r="B148">
        <v>11847.762142146599</v>
      </c>
      <c r="C148">
        <v>9475.4266712862209</v>
      </c>
      <c r="D148">
        <v>14220.097613006899</v>
      </c>
      <c r="E148">
        <v>8219.5881324981601</v>
      </c>
      <c r="F148">
        <v>15475.936151795</v>
      </c>
    </row>
    <row r="149" spans="1:6" x14ac:dyDescent="0.25">
      <c r="A149">
        <v>522</v>
      </c>
      <c r="B149">
        <v>11847.762142146599</v>
      </c>
      <c r="C149">
        <v>9467.8340262145102</v>
      </c>
      <c r="D149">
        <v>14227.690258078601</v>
      </c>
      <c r="E149">
        <v>8207.9761839133007</v>
      </c>
      <c r="F149">
        <v>15487.5481003798</v>
      </c>
    </row>
    <row r="150" spans="1:6" x14ac:dyDescent="0.25">
      <c r="A150">
        <v>523</v>
      </c>
      <c r="B150">
        <v>11847.762142146599</v>
      </c>
      <c r="C150">
        <v>9460.2655269226598</v>
      </c>
      <c r="D150">
        <v>14235.2587573705</v>
      </c>
      <c r="E150">
        <v>8196.4011631120502</v>
      </c>
      <c r="F150">
        <v>15499.123121181099</v>
      </c>
    </row>
    <row r="151" spans="1:6" x14ac:dyDescent="0.25">
      <c r="A151">
        <v>524</v>
      </c>
      <c r="B151">
        <v>11847.762142146599</v>
      </c>
      <c r="C151">
        <v>9452.7209445035405</v>
      </c>
      <c r="D151">
        <v>14242.8033397896</v>
      </c>
      <c r="E151">
        <v>8184.8627200111796</v>
      </c>
      <c r="F151">
        <v>15510.661564282</v>
      </c>
    </row>
    <row r="152" spans="1:6" x14ac:dyDescent="0.25">
      <c r="A152">
        <v>525</v>
      </c>
      <c r="B152">
        <v>11847.762142146599</v>
      </c>
      <c r="C152">
        <v>9445.2000536441592</v>
      </c>
      <c r="D152">
        <v>14250.324230648999</v>
      </c>
      <c r="E152">
        <v>8173.3605100241903</v>
      </c>
      <c r="F152">
        <v>15522.163774269</v>
      </c>
    </row>
    <row r="153" spans="1:6" x14ac:dyDescent="0.25">
      <c r="A153">
        <v>526</v>
      </c>
      <c r="B153">
        <v>11847.762142146599</v>
      </c>
      <c r="C153">
        <v>9437.7026325471106</v>
      </c>
      <c r="D153">
        <v>14257.821651746</v>
      </c>
      <c r="E153">
        <v>8161.8941939412298</v>
      </c>
      <c r="F153">
        <v>15533.6300903519</v>
      </c>
    </row>
    <row r="154" spans="1:6" x14ac:dyDescent="0.25">
      <c r="A154">
        <v>527</v>
      </c>
      <c r="B154">
        <v>11847.762142146599</v>
      </c>
      <c r="C154">
        <v>9430.2284628542693</v>
      </c>
      <c r="D154">
        <v>14265.2958214389</v>
      </c>
      <c r="E154">
        <v>8150.4634378123801</v>
      </c>
      <c r="F154">
        <v>15545.060846480799</v>
      </c>
    </row>
    <row r="155" spans="1:6" x14ac:dyDescent="0.25">
      <c r="A155">
        <v>528</v>
      </c>
      <c r="B155">
        <v>11847.762142146599</v>
      </c>
      <c r="C155">
        <v>9422.7773295726292</v>
      </c>
      <c r="D155">
        <v>14272.7469547205</v>
      </c>
      <c r="E155">
        <v>8139.0679128341699</v>
      </c>
      <c r="F155">
        <v>15556.456371459</v>
      </c>
    </row>
    <row r="156" spans="1:6" x14ac:dyDescent="0.25">
      <c r="A156">
        <v>529</v>
      </c>
      <c r="B156">
        <v>11847.762142146599</v>
      </c>
      <c r="C156">
        <v>9415.3490210020609</v>
      </c>
      <c r="D156">
        <v>14280.175263291099</v>
      </c>
      <c r="E156">
        <v>8127.70729523921</v>
      </c>
      <c r="F156">
        <v>15567.816989053899</v>
      </c>
    </row>
    <row r="157" spans="1:6" x14ac:dyDescent="0.25">
      <c r="A157">
        <v>530</v>
      </c>
      <c r="B157">
        <v>11847.762142146599</v>
      </c>
      <c r="C157">
        <v>9407.9433286651802</v>
      </c>
      <c r="D157">
        <v>14287.580955628</v>
      </c>
      <c r="E157">
        <v>8116.3812661888696</v>
      </c>
      <c r="F157">
        <v>15579.1430181043</v>
      </c>
    </row>
    <row r="158" spans="1:6" x14ac:dyDescent="0.25">
      <c r="A158">
        <v>531</v>
      </c>
      <c r="B158">
        <v>11847.762142146599</v>
      </c>
      <c r="C158">
        <v>9400.5600472391106</v>
      </c>
      <c r="D158">
        <v>14294.964237054</v>
      </c>
      <c r="E158">
        <v>8105.0895116688998</v>
      </c>
      <c r="F158">
        <v>15590.4347726243</v>
      </c>
    </row>
    <row r="159" spans="1:6" x14ac:dyDescent="0.25">
      <c r="A159">
        <v>532</v>
      </c>
      <c r="B159">
        <v>11847.762142146599</v>
      </c>
      <c r="C159">
        <v>9393.1989744889997</v>
      </c>
      <c r="D159">
        <v>14302.325309804201</v>
      </c>
      <c r="E159">
        <v>8093.8317223877702</v>
      </c>
      <c r="F159">
        <v>15601.6925619054</v>
      </c>
    </row>
    <row r="160" spans="1:6" x14ac:dyDescent="0.25">
      <c r="A160">
        <v>533</v>
      </c>
      <c r="B160">
        <v>11847.762142146599</v>
      </c>
      <c r="C160">
        <v>9385.8599112034099</v>
      </c>
      <c r="D160">
        <v>14309.664373089699</v>
      </c>
      <c r="E160">
        <v>8082.6075936778898</v>
      </c>
      <c r="F160">
        <v>15612.9166906153</v>
      </c>
    </row>
    <row r="161" spans="1:6" x14ac:dyDescent="0.25">
      <c r="A161">
        <v>534</v>
      </c>
      <c r="B161">
        <v>11847.762142146599</v>
      </c>
      <c r="C161">
        <v>9378.5426611314397</v>
      </c>
      <c r="D161">
        <v>14316.981623161701</v>
      </c>
      <c r="E161">
        <v>8071.4168253994103</v>
      </c>
      <c r="F161">
        <v>15624.107458893701</v>
      </c>
    </row>
    <row r="162" spans="1:6" x14ac:dyDescent="0.25">
      <c r="A162">
        <v>535</v>
      </c>
      <c r="B162">
        <v>11847.762142146599</v>
      </c>
      <c r="C162">
        <v>9371.2470309214496</v>
      </c>
      <c r="D162">
        <v>14324.2772533717</v>
      </c>
      <c r="E162">
        <v>8060.2591218465104</v>
      </c>
      <c r="F162">
        <v>15635.2651624466</v>
      </c>
    </row>
    <row r="163" spans="1:6" x14ac:dyDescent="0.25">
      <c r="A163">
        <v>536</v>
      </c>
      <c r="B163">
        <v>11847.762142146599</v>
      </c>
      <c r="C163">
        <v>9363.9728300614897</v>
      </c>
      <c r="D163">
        <v>14331.5514542317</v>
      </c>
      <c r="E163">
        <v>8049.1341916562997</v>
      </c>
      <c r="F163">
        <v>15646.390092636801</v>
      </c>
    </row>
    <row r="164" spans="1:6" x14ac:dyDescent="0.25">
      <c r="A164">
        <v>537</v>
      </c>
      <c r="B164">
        <v>11847.762142146599</v>
      </c>
      <c r="C164">
        <v>9356.7198708212109</v>
      </c>
      <c r="D164">
        <v>14338.8044134719</v>
      </c>
      <c r="E164">
        <v>8038.0417477199999</v>
      </c>
      <c r="F164">
        <v>15657.482536573099</v>
      </c>
    </row>
    <row r="165" spans="1:6" x14ac:dyDescent="0.25">
      <c r="A165">
        <v>538</v>
      </c>
      <c r="B165">
        <v>11847.762142146599</v>
      </c>
      <c r="C165">
        <v>9349.4879681953698</v>
      </c>
      <c r="D165">
        <v>14346.036316097799</v>
      </c>
      <c r="E165">
        <v>8026.9815070964996</v>
      </c>
      <c r="F165">
        <v>15668.542777196601</v>
      </c>
    </row>
    <row r="166" spans="1:6" x14ac:dyDescent="0.25">
      <c r="A166">
        <v>539</v>
      </c>
      <c r="B166">
        <v>11847.762142146599</v>
      </c>
      <c r="C166">
        <v>9342.2769398487708</v>
      </c>
      <c r="D166">
        <v>14353.2473444444</v>
      </c>
      <c r="E166">
        <v>8015.9531909281704</v>
      </c>
      <c r="F166">
        <v>15679.571093365001</v>
      </c>
    </row>
    <row r="167" spans="1:6" x14ac:dyDescent="0.25">
      <c r="A167">
        <v>540</v>
      </c>
      <c r="B167">
        <v>11847.762142146599</v>
      </c>
      <c r="C167">
        <v>9335.0866060625704</v>
      </c>
      <c r="D167">
        <v>14360.437678230601</v>
      </c>
      <c r="E167">
        <v>8004.9565243588004</v>
      </c>
      <c r="F167">
        <v>15690.5677599344</v>
      </c>
    </row>
    <row r="168" spans="1:6" x14ac:dyDescent="0.25">
      <c r="A168">
        <v>541</v>
      </c>
      <c r="B168">
        <v>11847.762142146599</v>
      </c>
      <c r="C168">
        <v>9327.9167896821109</v>
      </c>
      <c r="D168">
        <v>14367.607494611</v>
      </c>
      <c r="E168">
        <v>7993.9912364536603</v>
      </c>
      <c r="F168">
        <v>15701.533047839501</v>
      </c>
    </row>
    <row r="169" spans="1:6" x14ac:dyDescent="0.25">
      <c r="A169">
        <v>542</v>
      </c>
      <c r="B169">
        <v>11847.762142146599</v>
      </c>
      <c r="C169">
        <v>9320.7673160658996</v>
      </c>
      <c r="D169">
        <v>14374.756968227201</v>
      </c>
      <c r="E169">
        <v>7983.0570601216896</v>
      </c>
      <c r="F169">
        <v>15712.4672241715</v>
      </c>
    </row>
    <row r="170" spans="1:6" x14ac:dyDescent="0.25">
      <c r="A170">
        <v>543</v>
      </c>
      <c r="B170">
        <v>11847.762142146599</v>
      </c>
      <c r="C170">
        <v>9313.6380130360394</v>
      </c>
      <c r="D170">
        <v>14381.886271257101</v>
      </c>
      <c r="E170">
        <v>7972.15373203948</v>
      </c>
      <c r="F170">
        <v>15723.3705522537</v>
      </c>
    </row>
    <row r="171" spans="1:6" x14ac:dyDescent="0.25">
      <c r="A171">
        <v>544</v>
      </c>
      <c r="B171">
        <v>11847.762142146599</v>
      </c>
      <c r="C171">
        <v>9306.5287108298198</v>
      </c>
      <c r="D171">
        <v>14388.9955734633</v>
      </c>
      <c r="E171">
        <v>7961.2809925773799</v>
      </c>
      <c r="F171">
        <v>15734.2432917158</v>
      </c>
    </row>
    <row r="172" spans="1:6" x14ac:dyDescent="0.25">
      <c r="A172">
        <v>545</v>
      </c>
      <c r="B172">
        <v>11847.762142146599</v>
      </c>
      <c r="C172">
        <v>9299.4392420525401</v>
      </c>
      <c r="D172">
        <v>14396.0850422406</v>
      </c>
      <c r="E172">
        <v>7950.4385857273101</v>
      </c>
      <c r="F172">
        <v>15745.085698565799</v>
      </c>
    </row>
    <row r="173" spans="1:6" x14ac:dyDescent="0.25">
      <c r="A173">
        <v>546</v>
      </c>
      <c r="B173">
        <v>11847.762142146599</v>
      </c>
      <c r="C173">
        <v>9292.3694416315702</v>
      </c>
      <c r="D173">
        <v>14403.154842661599</v>
      </c>
      <c r="E173">
        <v>7939.6262590324304</v>
      </c>
      <c r="F173">
        <v>15755.8980252607</v>
      </c>
    </row>
    <row r="174" spans="1:6" x14ac:dyDescent="0.25">
      <c r="A174">
        <v>547</v>
      </c>
      <c r="B174">
        <v>11847.762142146599</v>
      </c>
      <c r="C174">
        <v>9285.3191467714405</v>
      </c>
      <c r="D174">
        <v>14410.2051375217</v>
      </c>
      <c r="E174">
        <v>7928.8437635185901</v>
      </c>
      <c r="F174">
        <v>15766.6805207746</v>
      </c>
    </row>
    <row r="175" spans="1:6" x14ac:dyDescent="0.25">
      <c r="A175">
        <v>548</v>
      </c>
      <c r="B175">
        <v>11847.762142146599</v>
      </c>
      <c r="C175">
        <v>9278.2881969101509</v>
      </c>
      <c r="D175">
        <v>14417.236087383</v>
      </c>
      <c r="E175">
        <v>7918.0908536273801</v>
      </c>
      <c r="F175">
        <v>15777.4334306658</v>
      </c>
    </row>
    <row r="176" spans="1:6" x14ac:dyDescent="0.25">
      <c r="A176">
        <v>549</v>
      </c>
      <c r="B176">
        <v>11847.762142146599</v>
      </c>
      <c r="C176">
        <v>9271.2764336764903</v>
      </c>
      <c r="D176">
        <v>14424.247850616701</v>
      </c>
      <c r="E176">
        <v>7907.3672871509598</v>
      </c>
      <c r="F176">
        <v>15788.1569971422</v>
      </c>
    </row>
    <row r="177" spans="1:6" x14ac:dyDescent="0.25">
      <c r="A177">
        <v>550</v>
      </c>
      <c r="B177">
        <v>11847.762142146599</v>
      </c>
      <c r="C177">
        <v>9264.2837008484294</v>
      </c>
      <c r="D177">
        <v>14431.2405834447</v>
      </c>
      <c r="E177">
        <v>7896.6728251683098</v>
      </c>
      <c r="F177">
        <v>15798.8514591248</v>
      </c>
    </row>
    <row r="178" spans="1:6" x14ac:dyDescent="0.25">
      <c r="A178">
        <v>551</v>
      </c>
      <c r="B178">
        <v>11847.762142146599</v>
      </c>
      <c r="C178">
        <v>9257.30984431246</v>
      </c>
      <c r="D178">
        <v>14438.2144399807</v>
      </c>
      <c r="E178">
        <v>7886.0072319831997</v>
      </c>
      <c r="F178">
        <v>15809.5170523099</v>
      </c>
    </row>
    <row r="179" spans="1:6" x14ac:dyDescent="0.25">
      <c r="A179">
        <v>552</v>
      </c>
      <c r="B179">
        <v>11847.762142146599</v>
      </c>
      <c r="C179">
        <v>9250.3547120240401</v>
      </c>
      <c r="D179">
        <v>14445.1695722691</v>
      </c>
      <c r="E179">
        <v>7875.3702750635402</v>
      </c>
      <c r="F179">
        <v>15820.1540092296</v>
      </c>
    </row>
    <row r="180" spans="1:6" x14ac:dyDescent="0.25">
      <c r="A180">
        <v>553</v>
      </c>
      <c r="B180">
        <v>11847.762142146599</v>
      </c>
      <c r="C180">
        <v>9243.4181539688507</v>
      </c>
      <c r="D180">
        <v>14452.1061303243</v>
      </c>
      <c r="E180">
        <v>7864.7617249822397</v>
      </c>
      <c r="F180">
        <v>15830.762559310901</v>
      </c>
    </row>
    <row r="181" spans="1:6" x14ac:dyDescent="0.25">
      <c r="A181">
        <v>554</v>
      </c>
      <c r="B181">
        <v>11847.762142146599</v>
      </c>
      <c r="C181">
        <v>9236.5000221250702</v>
      </c>
      <c r="D181">
        <v>14459.024262168101</v>
      </c>
      <c r="E181">
        <v>7854.1813553594702</v>
      </c>
      <c r="F181">
        <v>15841.3429289337</v>
      </c>
    </row>
    <row r="182" spans="1:6" x14ac:dyDescent="0.25">
      <c r="A182">
        <v>555</v>
      </c>
      <c r="B182">
        <v>11847.762142146599</v>
      </c>
      <c r="C182">
        <v>9229.60017042654</v>
      </c>
      <c r="D182">
        <v>14465.9241138666</v>
      </c>
      <c r="E182">
        <v>7843.6289428063001</v>
      </c>
      <c r="F182">
        <v>15851.895341486799</v>
      </c>
    </row>
    <row r="183" spans="1:6" x14ac:dyDescent="0.25">
      <c r="A183">
        <v>556</v>
      </c>
      <c r="B183">
        <v>11847.762142146599</v>
      </c>
      <c r="C183">
        <v>9222.7184547267498</v>
      </c>
      <c r="D183">
        <v>14472.8058295664</v>
      </c>
      <c r="E183">
        <v>7833.10426686967</v>
      </c>
      <c r="F183">
        <v>15862.420017423499</v>
      </c>
    </row>
    <row r="184" spans="1:6" x14ac:dyDescent="0.25">
      <c r="A184">
        <v>557</v>
      </c>
      <c r="B184">
        <v>11847.762142146599</v>
      </c>
      <c r="C184">
        <v>9215.8547327637207</v>
      </c>
      <c r="D184">
        <v>14479.6695515294</v>
      </c>
      <c r="E184">
        <v>7822.6071099786604</v>
      </c>
      <c r="F184">
        <v>15872.9171743145</v>
      </c>
    </row>
    <row r="185" spans="1:6" x14ac:dyDescent="0.25">
      <c r="A185">
        <v>558</v>
      </c>
      <c r="B185">
        <v>11847.762142146599</v>
      </c>
      <c r="C185">
        <v>9209.0088641256607</v>
      </c>
      <c r="D185">
        <v>14486.5154201675</v>
      </c>
      <c r="E185">
        <v>7812.1372573919798</v>
      </c>
      <c r="F185">
        <v>15883.3870269012</v>
      </c>
    </row>
    <row r="186" spans="1:6" x14ac:dyDescent="0.25">
      <c r="A186">
        <v>559</v>
      </c>
      <c r="B186">
        <v>11847.762142146599</v>
      </c>
      <c r="C186">
        <v>9202.1807102175098</v>
      </c>
      <c r="D186">
        <v>14493.343574075599</v>
      </c>
      <c r="E186">
        <v>7801.6944971467601</v>
      </c>
      <c r="F186">
        <v>15893.8297871464</v>
      </c>
    </row>
    <row r="187" spans="1:6" x14ac:dyDescent="0.25">
      <c r="A187">
        <v>560</v>
      </c>
      <c r="B187">
        <v>11847.762142146599</v>
      </c>
      <c r="C187">
        <v>9195.3701342281402</v>
      </c>
      <c r="D187">
        <v>14500.154150065</v>
      </c>
      <c r="E187">
        <v>7791.2786200084402</v>
      </c>
      <c r="F187">
        <v>15904.245664284699</v>
      </c>
    </row>
    <row r="188" spans="1:6" x14ac:dyDescent="0.25">
      <c r="A188">
        <v>561</v>
      </c>
      <c r="B188">
        <v>11847.762142146599</v>
      </c>
      <c r="C188">
        <v>9188.5770010984197</v>
      </c>
      <c r="D188">
        <v>14506.947283194701</v>
      </c>
      <c r="E188">
        <v>7780.8894194218901</v>
      </c>
      <c r="F188">
        <v>15914.634864871299</v>
      </c>
    </row>
    <row r="189" spans="1:6" x14ac:dyDescent="0.25">
      <c r="A189">
        <v>562</v>
      </c>
      <c r="B189">
        <v>11847.762142146599</v>
      </c>
      <c r="C189">
        <v>9181.8011774899205</v>
      </c>
      <c r="D189">
        <v>14513.7231068032</v>
      </c>
      <c r="E189">
        <v>7770.5266914636104</v>
      </c>
      <c r="F189">
        <v>15924.997592829501</v>
      </c>
    </row>
    <row r="190" spans="1:6" x14ac:dyDescent="0.25">
      <c r="A190">
        <v>563</v>
      </c>
      <c r="B190">
        <v>11847.762142146599</v>
      </c>
      <c r="C190">
        <v>9175.0425317544195</v>
      </c>
      <c r="D190">
        <v>14520.481752538701</v>
      </c>
      <c r="E190">
        <v>7760.1902347949999</v>
      </c>
      <c r="F190">
        <v>15935.3340494981</v>
      </c>
    </row>
    <row r="191" spans="1:6" x14ac:dyDescent="0.25">
      <c r="A191">
        <v>564</v>
      </c>
      <c r="B191">
        <v>11847.762142146599</v>
      </c>
      <c r="C191">
        <v>9168.3009339040509</v>
      </c>
      <c r="D191">
        <v>14527.2233503891</v>
      </c>
      <c r="E191">
        <v>7749.8798506167705</v>
      </c>
      <c r="F191">
        <v>15945.6444336764</v>
      </c>
    </row>
    <row r="192" spans="1:6" x14ac:dyDescent="0.25">
      <c r="A192">
        <v>565</v>
      </c>
      <c r="B192">
        <v>11847.762142146599</v>
      </c>
      <c r="C192">
        <v>9161.5762555820893</v>
      </c>
      <c r="D192">
        <v>14533.9480287111</v>
      </c>
      <c r="E192">
        <v>7739.5953426242604</v>
      </c>
      <c r="F192">
        <v>15955.928941668901</v>
      </c>
    </row>
    <row r="193" spans="1:6" x14ac:dyDescent="0.25">
      <c r="A193">
        <v>566</v>
      </c>
      <c r="B193">
        <v>11847.762142146599</v>
      </c>
      <c r="C193">
        <v>9154.86837003451</v>
      </c>
      <c r="D193">
        <v>14540.655914258599</v>
      </c>
      <c r="E193">
        <v>7729.3365169639001</v>
      </c>
      <c r="F193">
        <v>15966.1877673292</v>
      </c>
    </row>
    <row r="194" spans="1:6" x14ac:dyDescent="0.25">
      <c r="A194">
        <v>567</v>
      </c>
      <c r="B194">
        <v>11847.762142146599</v>
      </c>
      <c r="C194">
        <v>9148.1771520820494</v>
      </c>
      <c r="D194">
        <v>14547.3471322111</v>
      </c>
      <c r="E194">
        <v>7719.1031821905499</v>
      </c>
      <c r="F194">
        <v>15976.4211021026</v>
      </c>
    </row>
    <row r="195" spans="1:6" x14ac:dyDescent="0.25">
      <c r="A195">
        <v>568</v>
      </c>
      <c r="B195">
        <v>11847.762142146599</v>
      </c>
      <c r="C195">
        <v>9141.5024780929907</v>
      </c>
      <c r="D195">
        <v>14554.0218062002</v>
      </c>
      <c r="E195">
        <v>7708.8951492258102</v>
      </c>
      <c r="F195">
        <v>15986.6291350673</v>
      </c>
    </row>
    <row r="196" spans="1:6" x14ac:dyDescent="0.25">
      <c r="A196">
        <v>569</v>
      </c>
      <c r="B196">
        <v>11847.762142146599</v>
      </c>
      <c r="C196">
        <v>9134.8442259564908</v>
      </c>
      <c r="D196">
        <v>14560.6800583367</v>
      </c>
      <c r="E196">
        <v>7698.7122313172504</v>
      </c>
      <c r="F196">
        <v>15996.8120529759</v>
      </c>
    </row>
    <row r="197" spans="1:6" x14ac:dyDescent="0.25">
      <c r="A197">
        <v>570</v>
      </c>
      <c r="B197">
        <v>11847.762142146599</v>
      </c>
      <c r="C197">
        <v>9128.2022750565193</v>
      </c>
      <c r="D197">
        <v>14567.322009236599</v>
      </c>
      <c r="E197">
        <v>7688.5542439985802</v>
      </c>
      <c r="F197">
        <v>16006.9700402946</v>
      </c>
    </row>
    <row r="198" spans="1:6" x14ac:dyDescent="0.25">
      <c r="A198">
        <v>571</v>
      </c>
      <c r="B198">
        <v>11847.762142146599</v>
      </c>
      <c r="C198">
        <v>9121.5765062463706</v>
      </c>
      <c r="D198">
        <v>14573.947778046801</v>
      </c>
      <c r="E198">
        <v>7678.4210050506299</v>
      </c>
      <c r="F198">
        <v>16017.103279242499</v>
      </c>
    </row>
    <row r="199" spans="1:6" x14ac:dyDescent="0.25">
      <c r="A199">
        <v>572</v>
      </c>
      <c r="B199">
        <v>11847.762142146599</v>
      </c>
      <c r="C199">
        <v>9114.9668018237207</v>
      </c>
      <c r="D199">
        <v>14580.557482469399</v>
      </c>
      <c r="E199">
        <v>7668.3123344632304</v>
      </c>
      <c r="F199">
        <v>16027.2119498299</v>
      </c>
    </row>
    <row r="200" spans="1:6" x14ac:dyDescent="0.25">
      <c r="A200">
        <v>573</v>
      </c>
      <c r="B200">
        <v>11847.762142146599</v>
      </c>
      <c r="C200">
        <v>9108.3730455062305</v>
      </c>
      <c r="D200">
        <v>14587.151238786901</v>
      </c>
      <c r="E200">
        <v>7658.2280543978904</v>
      </c>
      <c r="F200">
        <v>16037.296229895301</v>
      </c>
    </row>
    <row r="201" spans="1:6" x14ac:dyDescent="0.25">
      <c r="A201">
        <v>574</v>
      </c>
      <c r="B201">
        <v>11847.762142146599</v>
      </c>
      <c r="C201">
        <v>9101.7951224076696</v>
      </c>
      <c r="D201">
        <v>14593.7291618855</v>
      </c>
      <c r="E201">
        <v>7648.1679891513104</v>
      </c>
      <c r="F201">
        <v>16047.356295141801</v>
      </c>
    </row>
    <row r="202" spans="1:6" x14ac:dyDescent="0.25">
      <c r="A202">
        <v>575</v>
      </c>
      <c r="B202">
        <v>11847.762142146599</v>
      </c>
      <c r="C202">
        <v>9095.2329190145992</v>
      </c>
      <c r="D202">
        <v>14600.291365278499</v>
      </c>
      <c r="E202">
        <v>7638.13196511963</v>
      </c>
      <c r="F202">
        <v>16057.392319173499</v>
      </c>
    </row>
    <row r="203" spans="1:6" x14ac:dyDescent="0.25">
      <c r="A203">
        <v>576</v>
      </c>
      <c r="B203">
        <v>11847.762142146599</v>
      </c>
      <c r="C203">
        <v>9088.6863231634798</v>
      </c>
      <c r="D203">
        <v>14606.8379611297</v>
      </c>
      <c r="E203">
        <v>7628.11981076353</v>
      </c>
      <c r="F203">
        <v>16067.404473529599</v>
      </c>
    </row>
    <row r="204" spans="1:6" x14ac:dyDescent="0.25">
      <c r="A204">
        <v>577</v>
      </c>
      <c r="B204">
        <v>11847.762142146599</v>
      </c>
      <c r="C204">
        <v>9082.1552240182991</v>
      </c>
      <c r="D204">
        <v>14613.369060274799</v>
      </c>
      <c r="E204">
        <v>7618.1313565739601</v>
      </c>
      <c r="F204">
        <v>16077.3929277192</v>
      </c>
    </row>
    <row r="205" spans="1:6" x14ac:dyDescent="0.25">
      <c r="A205">
        <v>578</v>
      </c>
      <c r="B205">
        <v>11847.762142146599</v>
      </c>
      <c r="C205">
        <v>9075.6395120487196</v>
      </c>
      <c r="D205">
        <v>14619.884772244401</v>
      </c>
      <c r="E205">
        <v>7608.16643503871</v>
      </c>
      <c r="F205">
        <v>16087.3578492544</v>
      </c>
    </row>
    <row r="206" spans="1:6" x14ac:dyDescent="0.25">
      <c r="A206">
        <v>579</v>
      </c>
      <c r="B206">
        <v>11847.762142146599</v>
      </c>
      <c r="C206">
        <v>9069.1390790085807</v>
      </c>
      <c r="D206">
        <v>14626.3852052846</v>
      </c>
      <c r="E206">
        <v>7598.2248806095904</v>
      </c>
      <c r="F206">
        <v>16097.299403683601</v>
      </c>
    </row>
    <row r="207" spans="1:6" x14ac:dyDescent="0.25">
      <c r="A207">
        <v>580</v>
      </c>
      <c r="B207">
        <v>11847.762142146599</v>
      </c>
      <c r="C207">
        <v>9062.6538179149793</v>
      </c>
      <c r="D207">
        <v>14632.870466378199</v>
      </c>
      <c r="E207">
        <v>7588.3065296703599</v>
      </c>
      <c r="F207">
        <v>16107.217754622799</v>
      </c>
    </row>
    <row r="208" spans="1:6" x14ac:dyDescent="0.25">
      <c r="A208">
        <v>581</v>
      </c>
      <c r="B208">
        <v>11847.762142146599</v>
      </c>
      <c r="C208">
        <v>9056.1836230277095</v>
      </c>
      <c r="D208">
        <v>14639.3406612654</v>
      </c>
      <c r="E208">
        <v>7578.4112205053298</v>
      </c>
      <c r="F208">
        <v>16117.1130637878</v>
      </c>
    </row>
    <row r="209" spans="1:6" x14ac:dyDescent="0.25">
      <c r="A209">
        <v>582</v>
      </c>
      <c r="B209">
        <v>11847.762142146599</v>
      </c>
      <c r="C209">
        <v>9049.7283898291407</v>
      </c>
      <c r="D209">
        <v>14645.795894464</v>
      </c>
      <c r="E209">
        <v>7568.5387932685499</v>
      </c>
      <c r="F209">
        <v>16126.985491024599</v>
      </c>
    </row>
    <row r="210" spans="1:6" x14ac:dyDescent="0.25">
      <c r="A210">
        <v>583</v>
      </c>
      <c r="B210">
        <v>11847.762142146599</v>
      </c>
      <c r="C210">
        <v>9043.2880150045003</v>
      </c>
      <c r="D210">
        <v>14652.2362692886</v>
      </c>
      <c r="E210">
        <v>7558.6890899537502</v>
      </c>
      <c r="F210">
        <v>16136.835194339399</v>
      </c>
    </row>
    <row r="211" spans="1:6" x14ac:dyDescent="0.25">
      <c r="A211">
        <v>584</v>
      </c>
      <c r="B211">
        <v>11847.762142146599</v>
      </c>
      <c r="C211">
        <v>9036.8623964226099</v>
      </c>
      <c r="D211">
        <v>14658.661887870499</v>
      </c>
      <c r="E211">
        <v>7548.8619543647601</v>
      </c>
      <c r="F211">
        <v>16146.6623299284</v>
      </c>
    </row>
    <row r="212" spans="1:6" x14ac:dyDescent="0.25">
      <c r="A212">
        <v>585</v>
      </c>
      <c r="B212">
        <v>11847.762142146599</v>
      </c>
      <c r="C212">
        <v>9030.4514331169903</v>
      </c>
      <c r="D212">
        <v>14665.072851176201</v>
      </c>
      <c r="E212">
        <v>7539.0572320866704</v>
      </c>
      <c r="F212">
        <v>16156.467052206501</v>
      </c>
    </row>
    <row r="213" spans="1:6" x14ac:dyDescent="0.25">
      <c r="A213">
        <v>586</v>
      </c>
      <c r="B213">
        <v>11847.762142146599</v>
      </c>
      <c r="C213">
        <v>9024.0550252673293</v>
      </c>
      <c r="D213">
        <v>14671.4692590258</v>
      </c>
      <c r="E213">
        <v>7529.2747704574804</v>
      </c>
      <c r="F213">
        <v>16166.249513835701</v>
      </c>
    </row>
    <row r="214" spans="1:6" x14ac:dyDescent="0.25">
      <c r="A214">
        <v>587</v>
      </c>
      <c r="B214">
        <v>11847.762142146599</v>
      </c>
      <c r="C214">
        <v>9017.6730741813608</v>
      </c>
      <c r="D214">
        <v>14677.851210111799</v>
      </c>
      <c r="E214">
        <v>7519.5144185403997</v>
      </c>
      <c r="F214">
        <v>16176.0098657527</v>
      </c>
    </row>
    <row r="215" spans="1:6" x14ac:dyDescent="0.25">
      <c r="A215">
        <v>588</v>
      </c>
      <c r="B215">
        <v>11847.762142146599</v>
      </c>
      <c r="C215">
        <v>9011.3054822770901</v>
      </c>
      <c r="D215">
        <v>14684.218802016099</v>
      </c>
      <c r="E215">
        <v>7509.7760270966601</v>
      </c>
      <c r="F215">
        <v>16185.748257196499</v>
      </c>
    </row>
    <row r="216" spans="1:6" x14ac:dyDescent="0.25">
      <c r="A216">
        <v>589</v>
      </c>
      <c r="B216">
        <v>11847.762142146599</v>
      </c>
      <c r="C216">
        <v>9004.9521530654092</v>
      </c>
      <c r="D216">
        <v>14690.5721312277</v>
      </c>
      <c r="E216">
        <v>7500.0594485588799</v>
      </c>
      <c r="F216">
        <v>16195.464835734299</v>
      </c>
    </row>
    <row r="217" spans="1:6" x14ac:dyDescent="0.25">
      <c r="A217">
        <v>590</v>
      </c>
      <c r="B217">
        <v>11847.762142146599</v>
      </c>
      <c r="C217">
        <v>8998.6129911330008</v>
      </c>
      <c r="D217">
        <v>14696.911293160199</v>
      </c>
      <c r="E217">
        <v>7490.3645370049899</v>
      </c>
      <c r="F217">
        <v>16205.1597472882</v>
      </c>
    </row>
    <row r="218" spans="1:6" x14ac:dyDescent="0.25">
      <c r="A218">
        <v>591</v>
      </c>
      <c r="B218">
        <v>11847.762142146599</v>
      </c>
      <c r="C218">
        <v>8992.2879021256394</v>
      </c>
      <c r="D218">
        <v>14703.236382167501</v>
      </c>
      <c r="E218">
        <v>7480.6911481326897</v>
      </c>
      <c r="F218">
        <v>16214.8331361605</v>
      </c>
    </row>
    <row r="219" spans="1:6" x14ac:dyDescent="0.25">
      <c r="A219">
        <v>592</v>
      </c>
      <c r="B219">
        <v>11847.762142146599</v>
      </c>
      <c r="C219">
        <v>8985.9767927318298</v>
      </c>
      <c r="D219">
        <v>14709.547491561299</v>
      </c>
      <c r="E219">
        <v>7471.0391392343199</v>
      </c>
      <c r="F219">
        <v>16224.485145058799</v>
      </c>
    </row>
    <row r="220" spans="1:6" x14ac:dyDescent="0.25">
      <c r="A220">
        <v>593</v>
      </c>
      <c r="B220">
        <v>11847.762142146599</v>
      </c>
      <c r="C220">
        <v>8979.6795706666999</v>
      </c>
      <c r="D220">
        <v>14715.8447136264</v>
      </c>
      <c r="E220">
        <v>7461.4083691723599</v>
      </c>
      <c r="F220">
        <v>16234.115915120799</v>
      </c>
    </row>
    <row r="221" spans="1:6" x14ac:dyDescent="0.25">
      <c r="A221">
        <v>594</v>
      </c>
      <c r="B221">
        <v>11847.762142146599</v>
      </c>
      <c r="C221">
        <v>8973.3961446562898</v>
      </c>
      <c r="D221">
        <v>14722.1281396369</v>
      </c>
      <c r="E221">
        <v>7451.7986983553301</v>
      </c>
      <c r="F221">
        <v>16243.7255859378</v>
      </c>
    </row>
    <row r="222" spans="1:6" x14ac:dyDescent="0.25">
      <c r="A222">
        <v>595</v>
      </c>
      <c r="B222">
        <v>11847.762142146599</v>
      </c>
      <c r="C222">
        <v>8967.1264244220893</v>
      </c>
      <c r="D222">
        <v>14728.3978598711</v>
      </c>
      <c r="E222">
        <v>7442.2099887141803</v>
      </c>
      <c r="F222">
        <v>16253.314295579001</v>
      </c>
    </row>
    <row r="223" spans="1:6" x14ac:dyDescent="0.25">
      <c r="A223">
        <v>596</v>
      </c>
      <c r="B223">
        <v>11847.762142146599</v>
      </c>
      <c r="C223">
        <v>8960.8703206659393</v>
      </c>
      <c r="D223">
        <v>14734.653963627199</v>
      </c>
      <c r="E223">
        <v>7432.6421036791398</v>
      </c>
      <c r="F223">
        <v>16262.882180614</v>
      </c>
    </row>
    <row r="224" spans="1:6" x14ac:dyDescent="0.25">
      <c r="A224">
        <v>597</v>
      </c>
      <c r="B224">
        <v>11847.762142146599</v>
      </c>
      <c r="C224">
        <v>8954.6277450551606</v>
      </c>
      <c r="D224">
        <v>14740.896539238</v>
      </c>
      <c r="E224">
        <v>7423.0949081570498</v>
      </c>
      <c r="F224">
        <v>16272.4293761361</v>
      </c>
    </row>
    <row r="225" spans="1:6" x14ac:dyDescent="0.25">
      <c r="A225">
        <v>598</v>
      </c>
      <c r="B225">
        <v>11847.762142146599</v>
      </c>
      <c r="C225">
        <v>8948.3986102080198</v>
      </c>
      <c r="D225">
        <v>14747.1256740851</v>
      </c>
      <c r="E225">
        <v>7413.5682685090696</v>
      </c>
      <c r="F225">
        <v>16281.956015784101</v>
      </c>
    </row>
    <row r="226" spans="1:6" x14ac:dyDescent="0.25">
      <c r="A226">
        <v>599</v>
      </c>
      <c r="B226">
        <v>11847.762142146599</v>
      </c>
      <c r="C226">
        <v>8942.1828296794392</v>
      </c>
      <c r="D226">
        <v>14753.341454613699</v>
      </c>
      <c r="E226">
        <v>7404.0620525288896</v>
      </c>
      <c r="F226">
        <v>16291.462231764301</v>
      </c>
    </row>
    <row r="227" spans="1:6" x14ac:dyDescent="0.25">
      <c r="A227">
        <v>600</v>
      </c>
      <c r="B227">
        <v>11847.762142146599</v>
      </c>
      <c r="C227">
        <v>8935.9803179470491</v>
      </c>
      <c r="D227">
        <v>14759.5439663461</v>
      </c>
      <c r="E227">
        <v>7394.5761294212998</v>
      </c>
      <c r="F227">
        <v>16300.948154871799</v>
      </c>
    </row>
    <row r="228" spans="1:6" x14ac:dyDescent="0.25">
      <c r="A228">
        <v>601</v>
      </c>
      <c r="B228">
        <v>11847.762142146599</v>
      </c>
      <c r="C228">
        <v>8929.7909903973996</v>
      </c>
      <c r="D228">
        <v>14765.733293895701</v>
      </c>
      <c r="E228">
        <v>7385.1103697811895</v>
      </c>
      <c r="F228">
        <v>16310.413914512001</v>
      </c>
    </row>
    <row r="229" spans="1:6" x14ac:dyDescent="0.25">
      <c r="A229">
        <v>602</v>
      </c>
      <c r="B229">
        <v>11847.762142146599</v>
      </c>
      <c r="C229">
        <v>8923.6147633125092</v>
      </c>
      <c r="D229">
        <v>14771.9095209806</v>
      </c>
      <c r="E229">
        <v>7375.6646455729897</v>
      </c>
      <c r="F229">
        <v>16319.8596387202</v>
      </c>
    </row>
    <row r="230" spans="1:6" x14ac:dyDescent="0.25">
      <c r="A230">
        <v>603</v>
      </c>
      <c r="B230">
        <v>11847.762142146599</v>
      </c>
      <c r="C230">
        <v>8917.4515538566793</v>
      </c>
      <c r="D230">
        <v>14778.072730436499</v>
      </c>
      <c r="E230">
        <v>7366.2388301104102</v>
      </c>
      <c r="F230">
        <v>16329.2854541827</v>
      </c>
    </row>
    <row r="231" spans="1:6" x14ac:dyDescent="0.25">
      <c r="A231">
        <v>604</v>
      </c>
      <c r="B231">
        <v>11847.762142146599</v>
      </c>
      <c r="C231">
        <v>8911.3012800635206</v>
      </c>
      <c r="D231">
        <v>14784.2230042296</v>
      </c>
      <c r="E231">
        <v>7356.8327980366703</v>
      </c>
      <c r="F231">
        <v>16338.691486256501</v>
      </c>
    </row>
    <row r="232" spans="1:6" x14ac:dyDescent="0.25">
      <c r="A232">
        <v>605</v>
      </c>
      <c r="B232">
        <v>11847.762142146599</v>
      </c>
      <c r="C232">
        <v>8905.1638608231897</v>
      </c>
      <c r="D232">
        <v>14790.36042347</v>
      </c>
      <c r="E232">
        <v>7347.446425305</v>
      </c>
      <c r="F232">
        <v>16348.077858988099</v>
      </c>
    </row>
    <row r="233" spans="1:6" x14ac:dyDescent="0.25">
      <c r="A233">
        <v>606</v>
      </c>
      <c r="B233">
        <v>11847.762142146599</v>
      </c>
      <c r="C233">
        <v>8899.0392158700106</v>
      </c>
      <c r="D233">
        <v>14796.485068423101</v>
      </c>
      <c r="E233">
        <v>7338.0795891595999</v>
      </c>
      <c r="F233">
        <v>16357.444695133499</v>
      </c>
    </row>
    <row r="234" spans="1:6" x14ac:dyDescent="0.25">
      <c r="A234">
        <v>607</v>
      </c>
      <c r="B234">
        <v>11847.762142146599</v>
      </c>
      <c r="C234">
        <v>8892.9272657701003</v>
      </c>
      <c r="D234">
        <v>14802.597018523</v>
      </c>
      <c r="E234">
        <v>7328.7321681168696</v>
      </c>
      <c r="F234">
        <v>16366.792116176301</v>
      </c>
    </row>
    <row r="235" spans="1:6" x14ac:dyDescent="0.25">
      <c r="A235">
        <v>608</v>
      </c>
      <c r="B235">
        <v>11847.762142146599</v>
      </c>
      <c r="C235">
        <v>8886.8279319094599</v>
      </c>
      <c r="D235">
        <v>14808.6963523837</v>
      </c>
      <c r="E235">
        <v>7319.4040419470302</v>
      </c>
      <c r="F235">
        <v>16376.1202423461</v>
      </c>
    </row>
    <row r="236" spans="1:6" x14ac:dyDescent="0.25">
      <c r="A236">
        <v>609</v>
      </c>
      <c r="B236">
        <v>11847.762142146599</v>
      </c>
      <c r="C236">
        <v>8880.7411364821</v>
      </c>
      <c r="D236">
        <v>14814.783147811</v>
      </c>
      <c r="E236">
        <v>7310.0950916561296</v>
      </c>
      <c r="F236">
        <v>16385.429192636999</v>
      </c>
    </row>
    <row r="237" spans="1:6" x14ac:dyDescent="0.25">
      <c r="A237">
        <v>610</v>
      </c>
      <c r="B237">
        <v>11847.762142146599</v>
      </c>
      <c r="C237">
        <v>8874.6668024785104</v>
      </c>
      <c r="D237">
        <v>14820.857481814601</v>
      </c>
      <c r="E237">
        <v>7300.8051994682601</v>
      </c>
      <c r="F237">
        <v>16394.719084824901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70FEC-5761-424A-BFED-B15D25288043}">
  <sheetPr codeName="Sheet15"/>
  <dimension ref="A1:AV601"/>
  <sheetViews>
    <sheetView topLeftCell="A484" zoomScale="90" zoomScaleNormal="90" workbookViewId="0">
      <selection activeCell="G624" sqref="G624"/>
    </sheetView>
  </sheetViews>
  <sheetFormatPr defaultColWidth="9.140625" defaultRowHeight="15" outlineLevelCol="1" x14ac:dyDescent="0.25"/>
  <cols>
    <col min="1" max="3" width="9.140625" style="32" customWidth="1"/>
    <col min="4" max="4" width="9.7109375" style="32" bestFit="1" customWidth="1"/>
    <col min="5" max="5" width="11.28515625" style="32" customWidth="1"/>
    <col min="6" max="10" width="8.85546875" style="32" customWidth="1"/>
    <col min="11" max="21" width="9.140625" style="27" customWidth="1" outlineLevel="1"/>
    <col min="22" max="22" width="5.5703125" style="36" bestFit="1" customWidth="1"/>
    <col min="23" max="23" width="11.28515625" style="32" customWidth="1"/>
    <col min="24" max="28" width="8.85546875" style="32" customWidth="1"/>
    <col min="29" max="29" width="8.7109375" style="32" customWidth="1"/>
    <col min="30" max="30" width="2.5703125" style="32" customWidth="1"/>
    <col min="31" max="31" width="11.28515625" style="32" customWidth="1"/>
    <col min="32" max="36" width="9.140625" style="32"/>
    <col min="37" max="48" width="9.140625" style="31"/>
    <col min="49" max="16384" width="9.140625" style="32"/>
  </cols>
  <sheetData>
    <row r="1" spans="1:48" s="22" customFormat="1" ht="120" x14ac:dyDescent="0.25">
      <c r="A1" s="14" t="s">
        <v>7</v>
      </c>
      <c r="B1" s="14" t="s">
        <v>8</v>
      </c>
      <c r="C1" s="14"/>
      <c r="D1" s="14" t="s">
        <v>0</v>
      </c>
      <c r="E1" s="15" t="str">
        <f>IF(ISBLANK(table!J1),NA(),table!J1)&amp;" NSA"</f>
        <v>All Employees, Food Services and Drinking Places NSA</v>
      </c>
      <c r="F1" s="16" t="s">
        <v>1</v>
      </c>
      <c r="G1" s="14" t="s">
        <v>2</v>
      </c>
      <c r="H1" s="14" t="s">
        <v>3</v>
      </c>
      <c r="I1" s="14" t="s">
        <v>4</v>
      </c>
      <c r="J1" s="14" t="s">
        <v>5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37"/>
      <c r="W1" s="38" t="str">
        <f t="shared" ref="W1:AB1" si="0">E1</f>
        <v>All Employees, Food Services and Drinking Places NSA</v>
      </c>
      <c r="X1" s="38" t="str">
        <f t="shared" si="0"/>
        <v>Point.Forecast</v>
      </c>
      <c r="Y1" s="38" t="str">
        <f t="shared" si="0"/>
        <v>Lo.80</v>
      </c>
      <c r="Z1" s="38" t="str">
        <f t="shared" si="0"/>
        <v>Hi.80</v>
      </c>
      <c r="AA1" s="38" t="str">
        <f t="shared" si="0"/>
        <v>Lo.95</v>
      </c>
      <c r="AB1" s="38" t="str">
        <f t="shared" si="0"/>
        <v>Hi.95</v>
      </c>
      <c r="AC1" s="38" t="s">
        <v>9</v>
      </c>
      <c r="AD1" s="39"/>
      <c r="AE1" s="38" t="str">
        <f>W1</f>
        <v>All Employees, Food Services and Drinking Places NSA</v>
      </c>
      <c r="AF1" s="38" t="str">
        <f t="shared" ref="AF1:AI1" si="1">X1</f>
        <v>Point.Forecast</v>
      </c>
      <c r="AG1" s="38" t="str">
        <f t="shared" si="1"/>
        <v>Lo.80</v>
      </c>
      <c r="AH1" s="38" t="str">
        <f t="shared" si="1"/>
        <v>Hi.80</v>
      </c>
      <c r="AI1" s="38" t="str">
        <f t="shared" si="1"/>
        <v>Lo.95</v>
      </c>
      <c r="AJ1" s="38" t="str">
        <f>AB1</f>
        <v>Hi.95</v>
      </c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</row>
    <row r="2" spans="1:48" x14ac:dyDescent="0.25">
      <c r="A2" s="23">
        <f>MONTH(D2)</f>
        <v>1</v>
      </c>
      <c r="B2" s="23">
        <f>YEAR(D2)</f>
        <v>1992</v>
      </c>
      <c r="C2" s="23">
        <v>1</v>
      </c>
      <c r="D2" s="24">
        <v>33604</v>
      </c>
      <c r="E2" s="25">
        <f>IF(ISBLANK(table!J2),NA(),table!J2)</f>
        <v>6262.2</v>
      </c>
      <c r="F2" s="26" t="e">
        <f>IFERROR(IF(AND(ISERROR($E3),ISERROR(INDEX(RestempNSAF!B$2:B$251,MATCH(RestempNSA!$C2,RestempNSAF!$A$2:$A$251,0)))),$E2,INDEX(RestempNSAF!B$2:B$251,MATCH(RestempNSA!$C2,RestempNSAF!$A$2:$A$251,0))),NA())</f>
        <v>#N/A</v>
      </c>
      <c r="G2" s="25" t="e">
        <f>IFERROR(IF(AND(ISERROR($E3),ISERROR(INDEX(RestempNSAF!C$2:C$251,MATCH(RestempNSA!$C2,RestempNSAF!$A$2:$A$251,0)))),$E2,INDEX(RestempNSAF!C$2:C$251,MATCH(RestempNSA!$C2,RestempNSAF!$A$2:$A$251,0))),NA())</f>
        <v>#N/A</v>
      </c>
      <c r="H2" s="25" t="e">
        <f>IFERROR(IF(AND(ISERROR($E3),ISERROR(INDEX(RestempNSAF!D$2:D$251,MATCH(RestempNSA!$C2,RestempNSAF!$A$2:$A$251,0)))),$E2,INDEX(RestempNSAF!D$2:D$251,MATCH(RestempNSA!$C2,RestempNSAF!$A$2:$A$251,0))),NA())</f>
        <v>#N/A</v>
      </c>
      <c r="I2" s="25" t="e">
        <f>IFERROR(IF(AND(ISERROR($E3),ISERROR(INDEX(RestempNSAF!E$2:E$251,MATCH(RestempNSA!$C2,RestempNSAF!$A$2:$A$251,0)))),$E2,INDEX(RestempNSAF!E$2:E$251,MATCH(RestempNSA!$C2,RestempNSAF!$A$2:$A$251,0))),NA())</f>
        <v>#N/A</v>
      </c>
      <c r="J2" s="25" t="e">
        <f>IFERROR(IF(AND(ISERROR($E3),ISERROR(INDEX(RestempNSAF!F$2:F$251,MATCH(RestempNSA!$C2,RestempNSAF!$A$2:$A$251,0)))),$E2,INDEX(RestempNSAF!F$2:F$251,MATCH(RestempNSA!$C2,RestempNSAF!$A$2:$A$251,0))),NA())</f>
        <v>#N/A</v>
      </c>
      <c r="V2" s="28" cm="1">
        <f t="array" ref="V2:V32">_xlfn.UNIQUE(B2:B373)</f>
        <v>1992</v>
      </c>
      <c r="W2" s="25">
        <f>IF(SUMIFS(E$2:E$373,$B$2:$B$373,$V2,$A$2:$A$373,"12",E$2:E$373,"&lt;&gt;#N/A")=0,NA(),SUMIFS(E$2:E$373,$B$2:$B$373,$V2,$A$2:$A$373,"12",E$2:E$373,"&lt;&gt;#N/A"))</f>
        <v>6675.5</v>
      </c>
      <c r="X2" s="25" t="e">
        <f t="shared" ref="X2:AB32" ca="1" si="2">IF($V2&lt;YEAR(TODAY())-1,NA(),IF($V2=YEAR(TODAY())-1,$W2,IF(SUMIFS(F$2:F$373,$B$2:$B$373,$V2,$A$2:$A$373,"12",F$2:F$373,"&lt;&gt;#N/A")=0,NA(),SUMIFS(F$2:F$373,$B$2:$B$373,$V2,$A$2:$A$373,"12",F$2:F$373,"&lt;&gt;#N/A")+SUMIFS($E$2:$E$373,$B$2:$B$373,$V2,$A$2:$A$373,"12",$E$2:$E$373,"&lt;&gt;#N/A"))))</f>
        <v>#N/A</v>
      </c>
      <c r="Y2" s="25" t="e">
        <f t="shared" ca="1" si="2"/>
        <v>#N/A</v>
      </c>
      <c r="Z2" s="25" t="e">
        <f t="shared" ca="1" si="2"/>
        <v>#N/A</v>
      </c>
      <c r="AA2" s="25" t="e">
        <f t="shared" ca="1" si="2"/>
        <v>#N/A</v>
      </c>
      <c r="AB2" s="25" t="e">
        <f t="shared" ca="1" si="2"/>
        <v>#N/A</v>
      </c>
      <c r="AC2" s="23">
        <v>0</v>
      </c>
      <c r="AD2" s="29"/>
      <c r="AE2" s="30"/>
      <c r="AF2" s="30"/>
      <c r="AG2" s="30"/>
      <c r="AH2" s="30"/>
      <c r="AI2" s="30"/>
      <c r="AJ2" s="30"/>
    </row>
    <row r="3" spans="1:48" x14ac:dyDescent="0.25">
      <c r="A3" s="23">
        <f t="shared" ref="A3:A66" si="3">MONTH(D3)</f>
        <v>2</v>
      </c>
      <c r="B3" s="23">
        <f t="shared" ref="B3:B66" si="4">YEAR(D3)</f>
        <v>1992</v>
      </c>
      <c r="C3" s="23">
        <v>2</v>
      </c>
      <c r="D3" s="24">
        <v>33635</v>
      </c>
      <c r="E3" s="25">
        <f>IF(ISBLANK(table!J3),NA(),table!J3)</f>
        <v>6314.7</v>
      </c>
      <c r="F3" s="26" t="e">
        <f>IFERROR(IF(AND(ISERROR($E4),ISERROR(INDEX(RestempNSAF!B$2:B$251,MATCH(RestempNSA!$C3,RestempNSAF!$A$2:$A$251,0)))),$E3,INDEX(RestempNSAF!B$2:B$251,MATCH(RestempNSA!$C3,RestempNSAF!$A$2:$A$251,0))),NA())</f>
        <v>#N/A</v>
      </c>
      <c r="G3" s="25" t="e">
        <f>IFERROR(IF(AND(ISERROR($E4),ISERROR(INDEX(RestempNSAF!C$2:C$251,MATCH(RestempNSA!$C3,RestempNSAF!$A$2:$A$251,0)))),$E3,INDEX(RestempNSAF!C$2:C$251,MATCH(RestempNSA!$C3,RestempNSAF!$A$2:$A$251,0))),NA())</f>
        <v>#N/A</v>
      </c>
      <c r="H3" s="25" t="e">
        <f>IFERROR(IF(AND(ISERROR($E4),ISERROR(INDEX(RestempNSAF!D$2:D$251,MATCH(RestempNSA!$C3,RestempNSAF!$A$2:$A$251,0)))),$E3,INDEX(RestempNSAF!D$2:D$251,MATCH(RestempNSA!$C3,RestempNSAF!$A$2:$A$251,0))),NA())</f>
        <v>#N/A</v>
      </c>
      <c r="I3" s="25" t="e">
        <f>IFERROR(IF(AND(ISERROR($E4),ISERROR(INDEX(RestempNSAF!E$2:E$251,MATCH(RestempNSA!$C3,RestempNSAF!$A$2:$A$251,0)))),$E3,INDEX(RestempNSAF!E$2:E$251,MATCH(RestempNSA!$C3,RestempNSAF!$A$2:$A$251,0))),NA())</f>
        <v>#N/A</v>
      </c>
      <c r="J3" s="25" t="e">
        <f>IFERROR(IF(AND(ISERROR($E4),ISERROR(INDEX(RestempNSAF!F$2:F$251,MATCH(RestempNSA!$C3,RestempNSAF!$A$2:$A$251,0)))),$E3,INDEX(RestempNSAF!F$2:F$251,MATCH(RestempNSA!$C3,RestempNSAF!$A$2:$A$251,0))),NA())</f>
        <v>#N/A</v>
      </c>
      <c r="V3" s="28">
        <v>1993</v>
      </c>
      <c r="W3" s="25">
        <f t="shared" ref="W3:W32" si="5">IF(SUMIFS(E$2:E$373,$B$2:$B$373,$V3,$A$2:$A$373,"12",E$2:E$373,"&lt;&gt;#N/A")=0,NA(),SUMIFS(E$2:E$373,$B$2:$B$373,$V3,$A$2:$A$373,"12",E$2:E$373,"&lt;&gt;#N/A"))</f>
        <v>6928.6</v>
      </c>
      <c r="X3" s="25" t="e">
        <f t="shared" ca="1" si="2"/>
        <v>#N/A</v>
      </c>
      <c r="Y3" s="25" t="e">
        <f t="shared" ca="1" si="2"/>
        <v>#N/A</v>
      </c>
      <c r="Z3" s="25" t="e">
        <f t="shared" ca="1" si="2"/>
        <v>#N/A</v>
      </c>
      <c r="AA3" s="25" t="e">
        <f t="shared" ca="1" si="2"/>
        <v>#N/A</v>
      </c>
      <c r="AB3" s="25" t="e">
        <f t="shared" ca="1" si="2"/>
        <v>#N/A</v>
      </c>
      <c r="AC3" s="23">
        <v>0</v>
      </c>
      <c r="AD3" s="29"/>
      <c r="AE3" s="33">
        <f t="shared" ref="AE3:AJ32" si="6">(W3-$W2)/$W2</f>
        <v>3.7914762939105742E-2</v>
      </c>
      <c r="AF3" s="33" t="e">
        <f t="shared" ca="1" si="6"/>
        <v>#N/A</v>
      </c>
      <c r="AG3" s="33" t="e">
        <f t="shared" ca="1" si="6"/>
        <v>#N/A</v>
      </c>
      <c r="AH3" s="33" t="e">
        <f t="shared" ca="1" si="6"/>
        <v>#N/A</v>
      </c>
      <c r="AI3" s="33" t="e">
        <f t="shared" ca="1" si="6"/>
        <v>#N/A</v>
      </c>
      <c r="AJ3" s="33" t="e">
        <f t="shared" ca="1" si="6"/>
        <v>#N/A</v>
      </c>
    </row>
    <row r="4" spans="1:48" x14ac:dyDescent="0.25">
      <c r="A4" s="23">
        <f t="shared" si="3"/>
        <v>3</v>
      </c>
      <c r="B4" s="23">
        <f t="shared" si="4"/>
        <v>1992</v>
      </c>
      <c r="C4" s="23">
        <v>3</v>
      </c>
      <c r="D4" s="24">
        <v>33664</v>
      </c>
      <c r="E4" s="25">
        <f>IF(ISBLANK(table!J4),NA(),table!J4)</f>
        <v>6435.9</v>
      </c>
      <c r="F4" s="26" t="e">
        <f>IFERROR(IF(AND(ISERROR($E5),ISERROR(INDEX(RestempNSAF!B$2:B$251,MATCH(RestempNSA!$C4,RestempNSAF!$A$2:$A$251,0)))),$E4,INDEX(RestempNSAF!B$2:B$251,MATCH(RestempNSA!$C4,RestempNSAF!$A$2:$A$251,0))),NA())</f>
        <v>#N/A</v>
      </c>
      <c r="G4" s="25" t="e">
        <f>IFERROR(IF(AND(ISERROR($E5),ISERROR(INDEX(RestempNSAF!C$2:C$251,MATCH(RestempNSA!$C4,RestempNSAF!$A$2:$A$251,0)))),$E4,INDEX(RestempNSAF!C$2:C$251,MATCH(RestempNSA!$C4,RestempNSAF!$A$2:$A$251,0))),NA())</f>
        <v>#N/A</v>
      </c>
      <c r="H4" s="25" t="e">
        <f>IFERROR(IF(AND(ISERROR($E5),ISERROR(INDEX(RestempNSAF!D$2:D$251,MATCH(RestempNSA!$C4,RestempNSAF!$A$2:$A$251,0)))),$E4,INDEX(RestempNSAF!D$2:D$251,MATCH(RestempNSA!$C4,RestempNSAF!$A$2:$A$251,0))),NA())</f>
        <v>#N/A</v>
      </c>
      <c r="I4" s="25" t="e">
        <f>IFERROR(IF(AND(ISERROR($E5),ISERROR(INDEX(RestempNSAF!E$2:E$251,MATCH(RestempNSA!$C4,RestempNSAF!$A$2:$A$251,0)))),$E4,INDEX(RestempNSAF!E$2:E$251,MATCH(RestempNSA!$C4,RestempNSAF!$A$2:$A$251,0))),NA())</f>
        <v>#N/A</v>
      </c>
      <c r="J4" s="25" t="e">
        <f>IFERROR(IF(AND(ISERROR($E5),ISERROR(INDEX(RestempNSAF!F$2:F$251,MATCH(RestempNSA!$C4,RestempNSAF!$A$2:$A$251,0)))),$E4,INDEX(RestempNSAF!F$2:F$251,MATCH(RestempNSA!$C4,RestempNSAF!$A$2:$A$251,0))),NA())</f>
        <v>#N/A</v>
      </c>
      <c r="V4" s="28">
        <v>1994</v>
      </c>
      <c r="W4" s="25">
        <f t="shared" si="5"/>
        <v>7172.6</v>
      </c>
      <c r="X4" s="25" t="e">
        <f t="shared" ca="1" si="2"/>
        <v>#N/A</v>
      </c>
      <c r="Y4" s="25" t="e">
        <f t="shared" ca="1" si="2"/>
        <v>#N/A</v>
      </c>
      <c r="Z4" s="25" t="e">
        <f t="shared" ca="1" si="2"/>
        <v>#N/A</v>
      </c>
      <c r="AA4" s="25" t="e">
        <f t="shared" ca="1" si="2"/>
        <v>#N/A</v>
      </c>
      <c r="AB4" s="25" t="e">
        <f t="shared" ca="1" si="2"/>
        <v>#N/A</v>
      </c>
      <c r="AC4" s="23">
        <v>0</v>
      </c>
      <c r="AD4" s="29"/>
      <c r="AE4" s="33">
        <f t="shared" si="6"/>
        <v>3.5216349623300523E-2</v>
      </c>
      <c r="AF4" s="33" t="e">
        <f t="shared" ca="1" si="6"/>
        <v>#N/A</v>
      </c>
      <c r="AG4" s="33" t="e">
        <f t="shared" ca="1" si="6"/>
        <v>#N/A</v>
      </c>
      <c r="AH4" s="33" t="e">
        <f t="shared" ca="1" si="6"/>
        <v>#N/A</v>
      </c>
      <c r="AI4" s="33" t="e">
        <f t="shared" ca="1" si="6"/>
        <v>#N/A</v>
      </c>
      <c r="AJ4" s="33" t="e">
        <f t="shared" ca="1" si="6"/>
        <v>#N/A</v>
      </c>
    </row>
    <row r="5" spans="1:48" x14ac:dyDescent="0.25">
      <c r="A5" s="23">
        <f t="shared" si="3"/>
        <v>4</v>
      </c>
      <c r="B5" s="23">
        <f t="shared" si="4"/>
        <v>1992</v>
      </c>
      <c r="C5" s="23">
        <v>4</v>
      </c>
      <c r="D5" s="24">
        <v>33695</v>
      </c>
      <c r="E5" s="25">
        <f>IF(ISBLANK(table!J5),NA(),table!J5)</f>
        <v>6582.3</v>
      </c>
      <c r="F5" s="26" t="e">
        <f>IFERROR(IF(AND(ISERROR($E6),ISERROR(INDEX(RestempNSAF!B$2:B$251,MATCH(RestempNSA!$C5,RestempNSAF!$A$2:$A$251,0)))),$E5,INDEX(RestempNSAF!B$2:B$251,MATCH(RestempNSA!$C5,RestempNSAF!$A$2:$A$251,0))),NA())</f>
        <v>#N/A</v>
      </c>
      <c r="G5" s="25" t="e">
        <f>IFERROR(IF(AND(ISERROR($E6),ISERROR(INDEX(RestempNSAF!C$2:C$251,MATCH(RestempNSA!$C5,RestempNSAF!$A$2:$A$251,0)))),$E5,INDEX(RestempNSAF!C$2:C$251,MATCH(RestempNSA!$C5,RestempNSAF!$A$2:$A$251,0))),NA())</f>
        <v>#N/A</v>
      </c>
      <c r="H5" s="25" t="e">
        <f>IFERROR(IF(AND(ISERROR($E6),ISERROR(INDEX(RestempNSAF!D$2:D$251,MATCH(RestempNSA!$C5,RestempNSAF!$A$2:$A$251,0)))),$E5,INDEX(RestempNSAF!D$2:D$251,MATCH(RestempNSA!$C5,RestempNSAF!$A$2:$A$251,0))),NA())</f>
        <v>#N/A</v>
      </c>
      <c r="I5" s="25" t="e">
        <f>IFERROR(IF(AND(ISERROR($E6),ISERROR(INDEX(RestempNSAF!E$2:E$251,MATCH(RestempNSA!$C5,RestempNSAF!$A$2:$A$251,0)))),$E5,INDEX(RestempNSAF!E$2:E$251,MATCH(RestempNSA!$C5,RestempNSAF!$A$2:$A$251,0))),NA())</f>
        <v>#N/A</v>
      </c>
      <c r="J5" s="25" t="e">
        <f>IFERROR(IF(AND(ISERROR($E6),ISERROR(INDEX(RestempNSAF!F$2:F$251,MATCH(RestempNSA!$C5,RestempNSAF!$A$2:$A$251,0)))),$E5,INDEX(RestempNSAF!F$2:F$251,MATCH(RestempNSA!$C5,RestempNSAF!$A$2:$A$251,0))),NA())</f>
        <v>#N/A</v>
      </c>
      <c r="V5" s="28">
        <v>1995</v>
      </c>
      <c r="W5" s="25">
        <f t="shared" si="5"/>
        <v>7424.1</v>
      </c>
      <c r="X5" s="25" t="e">
        <f t="shared" ca="1" si="2"/>
        <v>#N/A</v>
      </c>
      <c r="Y5" s="25" t="e">
        <f t="shared" ca="1" si="2"/>
        <v>#N/A</v>
      </c>
      <c r="Z5" s="25" t="e">
        <f t="shared" ca="1" si="2"/>
        <v>#N/A</v>
      </c>
      <c r="AA5" s="25" t="e">
        <f t="shared" ca="1" si="2"/>
        <v>#N/A</v>
      </c>
      <c r="AB5" s="25" t="e">
        <f t="shared" ca="1" si="2"/>
        <v>#N/A</v>
      </c>
      <c r="AC5" s="23">
        <v>0</v>
      </c>
      <c r="AD5" s="29"/>
      <c r="AE5" s="33">
        <f t="shared" si="6"/>
        <v>3.5063993530937178E-2</v>
      </c>
      <c r="AF5" s="33" t="e">
        <f t="shared" ca="1" si="6"/>
        <v>#N/A</v>
      </c>
      <c r="AG5" s="33" t="e">
        <f t="shared" ca="1" si="6"/>
        <v>#N/A</v>
      </c>
      <c r="AH5" s="33" t="e">
        <f t="shared" ca="1" si="6"/>
        <v>#N/A</v>
      </c>
      <c r="AI5" s="33" t="e">
        <f t="shared" ca="1" si="6"/>
        <v>#N/A</v>
      </c>
      <c r="AJ5" s="33" t="e">
        <f t="shared" ca="1" si="6"/>
        <v>#N/A</v>
      </c>
    </row>
    <row r="6" spans="1:48" x14ac:dyDescent="0.25">
      <c r="A6" s="23">
        <f t="shared" si="3"/>
        <v>5</v>
      </c>
      <c r="B6" s="23">
        <f t="shared" si="4"/>
        <v>1992</v>
      </c>
      <c r="C6" s="23">
        <v>5</v>
      </c>
      <c r="D6" s="24">
        <v>33725</v>
      </c>
      <c r="E6" s="25">
        <f>IF(ISBLANK(table!J6),NA(),table!J6)</f>
        <v>6748.4</v>
      </c>
      <c r="F6" s="26" t="e">
        <f>IFERROR(IF(AND(ISERROR($E7),ISERROR(INDEX(RestempNSAF!B$2:B$251,MATCH(RestempNSA!$C6,RestempNSAF!$A$2:$A$251,0)))),$E6,INDEX(RestempNSAF!B$2:B$251,MATCH(RestempNSA!$C6,RestempNSAF!$A$2:$A$251,0))),NA())</f>
        <v>#N/A</v>
      </c>
      <c r="G6" s="25" t="e">
        <f>IFERROR(IF(AND(ISERROR($E7),ISERROR(INDEX(RestempNSAF!C$2:C$251,MATCH(RestempNSA!$C6,RestempNSAF!$A$2:$A$251,0)))),$E6,INDEX(RestempNSAF!C$2:C$251,MATCH(RestempNSA!$C6,RestempNSAF!$A$2:$A$251,0))),NA())</f>
        <v>#N/A</v>
      </c>
      <c r="H6" s="25" t="e">
        <f>IFERROR(IF(AND(ISERROR($E7),ISERROR(INDEX(RestempNSAF!D$2:D$251,MATCH(RestempNSA!$C6,RestempNSAF!$A$2:$A$251,0)))),$E6,INDEX(RestempNSAF!D$2:D$251,MATCH(RestempNSA!$C6,RestempNSAF!$A$2:$A$251,0))),NA())</f>
        <v>#N/A</v>
      </c>
      <c r="I6" s="25" t="e">
        <f>IFERROR(IF(AND(ISERROR($E7),ISERROR(INDEX(RestempNSAF!E$2:E$251,MATCH(RestempNSA!$C6,RestempNSAF!$A$2:$A$251,0)))),$E6,INDEX(RestempNSAF!E$2:E$251,MATCH(RestempNSA!$C6,RestempNSAF!$A$2:$A$251,0))),NA())</f>
        <v>#N/A</v>
      </c>
      <c r="J6" s="25" t="e">
        <f>IFERROR(IF(AND(ISERROR($E7),ISERROR(INDEX(RestempNSAF!F$2:F$251,MATCH(RestempNSA!$C6,RestempNSAF!$A$2:$A$251,0)))),$E6,INDEX(RestempNSAF!F$2:F$251,MATCH(RestempNSA!$C6,RestempNSAF!$A$2:$A$251,0))),NA())</f>
        <v>#N/A</v>
      </c>
      <c r="V6" s="28">
        <v>1996</v>
      </c>
      <c r="W6" s="25">
        <f t="shared" si="5"/>
        <v>7586</v>
      </c>
      <c r="X6" s="25" t="e">
        <f t="shared" ca="1" si="2"/>
        <v>#N/A</v>
      </c>
      <c r="Y6" s="25" t="e">
        <f t="shared" ca="1" si="2"/>
        <v>#N/A</v>
      </c>
      <c r="Z6" s="25" t="e">
        <f t="shared" ca="1" si="2"/>
        <v>#N/A</v>
      </c>
      <c r="AA6" s="25" t="e">
        <f t="shared" ca="1" si="2"/>
        <v>#N/A</v>
      </c>
      <c r="AB6" s="25" t="e">
        <f t="shared" ca="1" si="2"/>
        <v>#N/A</v>
      </c>
      <c r="AC6" s="23">
        <v>0</v>
      </c>
      <c r="AD6" s="29"/>
      <c r="AE6" s="33">
        <f t="shared" si="6"/>
        <v>2.1807357120728389E-2</v>
      </c>
      <c r="AF6" s="33" t="e">
        <f t="shared" ca="1" si="6"/>
        <v>#N/A</v>
      </c>
      <c r="AG6" s="33" t="e">
        <f t="shared" ca="1" si="6"/>
        <v>#N/A</v>
      </c>
      <c r="AH6" s="33" t="e">
        <f t="shared" ca="1" si="6"/>
        <v>#N/A</v>
      </c>
      <c r="AI6" s="33" t="e">
        <f t="shared" ca="1" si="6"/>
        <v>#N/A</v>
      </c>
      <c r="AJ6" s="33" t="e">
        <f t="shared" ca="1" si="6"/>
        <v>#N/A</v>
      </c>
    </row>
    <row r="7" spans="1:48" x14ac:dyDescent="0.25">
      <c r="A7" s="23">
        <f t="shared" si="3"/>
        <v>6</v>
      </c>
      <c r="B7" s="23">
        <f t="shared" si="4"/>
        <v>1992</v>
      </c>
      <c r="C7" s="23">
        <v>6</v>
      </c>
      <c r="D7" s="24">
        <v>33756</v>
      </c>
      <c r="E7" s="25">
        <f>IF(ISBLANK(table!J7),NA(),table!J7)</f>
        <v>6823.5</v>
      </c>
      <c r="F7" s="26" t="e">
        <f>IFERROR(IF(AND(ISERROR($E8),ISERROR(INDEX(RestempNSAF!B$2:B$251,MATCH(RestempNSA!$C7,RestempNSAF!$A$2:$A$251,0)))),$E7,INDEX(RestempNSAF!B$2:B$251,MATCH(RestempNSA!$C7,RestempNSAF!$A$2:$A$251,0))),NA())</f>
        <v>#N/A</v>
      </c>
      <c r="G7" s="25" t="e">
        <f>IFERROR(IF(AND(ISERROR($E8),ISERROR(INDEX(RestempNSAF!C$2:C$251,MATCH(RestempNSA!$C7,RestempNSAF!$A$2:$A$251,0)))),$E7,INDEX(RestempNSAF!C$2:C$251,MATCH(RestempNSA!$C7,RestempNSAF!$A$2:$A$251,0))),NA())</f>
        <v>#N/A</v>
      </c>
      <c r="H7" s="25" t="e">
        <f>IFERROR(IF(AND(ISERROR($E8),ISERROR(INDEX(RestempNSAF!D$2:D$251,MATCH(RestempNSA!$C7,RestempNSAF!$A$2:$A$251,0)))),$E7,INDEX(RestempNSAF!D$2:D$251,MATCH(RestempNSA!$C7,RestempNSAF!$A$2:$A$251,0))),NA())</f>
        <v>#N/A</v>
      </c>
      <c r="I7" s="25" t="e">
        <f>IFERROR(IF(AND(ISERROR($E8),ISERROR(INDEX(RestempNSAF!E$2:E$251,MATCH(RestempNSA!$C7,RestempNSAF!$A$2:$A$251,0)))),$E7,INDEX(RestempNSAF!E$2:E$251,MATCH(RestempNSA!$C7,RestempNSAF!$A$2:$A$251,0))),NA())</f>
        <v>#N/A</v>
      </c>
      <c r="J7" s="25" t="e">
        <f>IFERROR(IF(AND(ISERROR($E8),ISERROR(INDEX(RestempNSAF!F$2:F$251,MATCH(RestempNSA!$C7,RestempNSAF!$A$2:$A$251,0)))),$E7,INDEX(RestempNSAF!F$2:F$251,MATCH(RestempNSA!$C7,RestempNSAF!$A$2:$A$251,0))),NA())</f>
        <v>#N/A</v>
      </c>
      <c r="V7" s="28">
        <v>1997</v>
      </c>
      <c r="W7" s="25">
        <f t="shared" si="5"/>
        <v>7690.6</v>
      </c>
      <c r="X7" s="25" t="e">
        <f t="shared" ca="1" si="2"/>
        <v>#N/A</v>
      </c>
      <c r="Y7" s="25" t="e">
        <f t="shared" ca="1" si="2"/>
        <v>#N/A</v>
      </c>
      <c r="Z7" s="25" t="e">
        <f t="shared" ca="1" si="2"/>
        <v>#N/A</v>
      </c>
      <c r="AA7" s="25" t="e">
        <f t="shared" ca="1" si="2"/>
        <v>#N/A</v>
      </c>
      <c r="AB7" s="25" t="e">
        <f t="shared" ca="1" si="2"/>
        <v>#N/A</v>
      </c>
      <c r="AC7" s="23">
        <v>0</v>
      </c>
      <c r="AD7" s="29"/>
      <c r="AE7" s="33">
        <f t="shared" si="6"/>
        <v>1.3788557869760132E-2</v>
      </c>
      <c r="AF7" s="33" t="e">
        <f t="shared" ca="1" si="6"/>
        <v>#N/A</v>
      </c>
      <c r="AG7" s="33" t="e">
        <f t="shared" ca="1" si="6"/>
        <v>#N/A</v>
      </c>
      <c r="AH7" s="33" t="e">
        <f t="shared" ca="1" si="6"/>
        <v>#N/A</v>
      </c>
      <c r="AI7" s="33" t="e">
        <f t="shared" ca="1" si="6"/>
        <v>#N/A</v>
      </c>
      <c r="AJ7" s="33" t="e">
        <f t="shared" ca="1" si="6"/>
        <v>#N/A</v>
      </c>
    </row>
    <row r="8" spans="1:48" x14ac:dyDescent="0.25">
      <c r="A8" s="23">
        <f t="shared" si="3"/>
        <v>7</v>
      </c>
      <c r="B8" s="23">
        <f t="shared" si="4"/>
        <v>1992</v>
      </c>
      <c r="C8" s="23">
        <v>7</v>
      </c>
      <c r="D8" s="24">
        <v>33786</v>
      </c>
      <c r="E8" s="25">
        <f>IF(ISBLANK(table!J8),NA(),table!J8)</f>
        <v>6792.1</v>
      </c>
      <c r="F8" s="26" t="e">
        <f>IFERROR(IF(AND(ISERROR($E9),ISERROR(INDEX(RestempNSAF!B$2:B$251,MATCH(RestempNSA!$C8,RestempNSAF!$A$2:$A$251,0)))),$E8,INDEX(RestempNSAF!B$2:B$251,MATCH(RestempNSA!$C8,RestempNSAF!$A$2:$A$251,0))),NA())</f>
        <v>#N/A</v>
      </c>
      <c r="G8" s="25" t="e">
        <f>IFERROR(IF(AND(ISERROR($E9),ISERROR(INDEX(RestempNSAF!C$2:C$251,MATCH(RestempNSA!$C8,RestempNSAF!$A$2:$A$251,0)))),$E8,INDEX(RestempNSAF!C$2:C$251,MATCH(RestempNSA!$C8,RestempNSAF!$A$2:$A$251,0))),NA())</f>
        <v>#N/A</v>
      </c>
      <c r="H8" s="25" t="e">
        <f>IFERROR(IF(AND(ISERROR($E9),ISERROR(INDEX(RestempNSAF!D$2:D$251,MATCH(RestempNSA!$C8,RestempNSAF!$A$2:$A$251,0)))),$E8,INDEX(RestempNSAF!D$2:D$251,MATCH(RestempNSA!$C8,RestempNSAF!$A$2:$A$251,0))),NA())</f>
        <v>#N/A</v>
      </c>
      <c r="I8" s="25" t="e">
        <f>IFERROR(IF(AND(ISERROR($E9),ISERROR(INDEX(RestempNSAF!E$2:E$251,MATCH(RestempNSA!$C8,RestempNSAF!$A$2:$A$251,0)))),$E8,INDEX(RestempNSAF!E$2:E$251,MATCH(RestempNSA!$C8,RestempNSAF!$A$2:$A$251,0))),NA())</f>
        <v>#N/A</v>
      </c>
      <c r="J8" s="25" t="e">
        <f>IFERROR(IF(AND(ISERROR($E9),ISERROR(INDEX(RestempNSAF!F$2:F$251,MATCH(RestempNSA!$C8,RestempNSAF!$A$2:$A$251,0)))),$E8,INDEX(RestempNSAF!F$2:F$251,MATCH(RestempNSA!$C8,RestempNSAF!$A$2:$A$251,0))),NA())</f>
        <v>#N/A</v>
      </c>
      <c r="V8" s="28">
        <v>1998</v>
      </c>
      <c r="W8" s="25">
        <f t="shared" si="5"/>
        <v>7859.4</v>
      </c>
      <c r="X8" s="25" t="e">
        <f t="shared" ca="1" si="2"/>
        <v>#N/A</v>
      </c>
      <c r="Y8" s="25" t="e">
        <f t="shared" ca="1" si="2"/>
        <v>#N/A</v>
      </c>
      <c r="Z8" s="25" t="e">
        <f t="shared" ca="1" si="2"/>
        <v>#N/A</v>
      </c>
      <c r="AA8" s="25" t="e">
        <f t="shared" ca="1" si="2"/>
        <v>#N/A</v>
      </c>
      <c r="AB8" s="25" t="e">
        <f t="shared" ca="1" si="2"/>
        <v>#N/A</v>
      </c>
      <c r="AC8" s="23">
        <v>0</v>
      </c>
      <c r="AD8" s="29"/>
      <c r="AE8" s="33">
        <f t="shared" si="6"/>
        <v>2.1948872649728144E-2</v>
      </c>
      <c r="AF8" s="33" t="e">
        <f t="shared" ca="1" si="6"/>
        <v>#N/A</v>
      </c>
      <c r="AG8" s="33" t="e">
        <f t="shared" ca="1" si="6"/>
        <v>#N/A</v>
      </c>
      <c r="AH8" s="33" t="e">
        <f t="shared" ca="1" si="6"/>
        <v>#N/A</v>
      </c>
      <c r="AI8" s="33" t="e">
        <f t="shared" ca="1" si="6"/>
        <v>#N/A</v>
      </c>
      <c r="AJ8" s="33" t="e">
        <f t="shared" ca="1" si="6"/>
        <v>#N/A</v>
      </c>
    </row>
    <row r="9" spans="1:48" x14ac:dyDescent="0.25">
      <c r="A9" s="23">
        <f t="shared" si="3"/>
        <v>8</v>
      </c>
      <c r="B9" s="23">
        <f t="shared" si="4"/>
        <v>1992</v>
      </c>
      <c r="C9" s="23">
        <v>8</v>
      </c>
      <c r="D9" s="24">
        <v>33817</v>
      </c>
      <c r="E9" s="25">
        <f>IF(ISBLANK(table!J9),NA(),table!J9)</f>
        <v>6837.8</v>
      </c>
      <c r="F9" s="26" t="e">
        <f>IFERROR(IF(AND(ISERROR($E10),ISERROR(INDEX(RestempNSAF!B$2:B$251,MATCH(RestempNSA!$C9,RestempNSAF!$A$2:$A$251,0)))),$E9,INDEX(RestempNSAF!B$2:B$251,MATCH(RestempNSA!$C9,RestempNSAF!$A$2:$A$251,0))),NA())</f>
        <v>#N/A</v>
      </c>
      <c r="G9" s="25" t="e">
        <f>IFERROR(IF(AND(ISERROR($E10),ISERROR(INDEX(RestempNSAF!C$2:C$251,MATCH(RestempNSA!$C9,RestempNSAF!$A$2:$A$251,0)))),$E9,INDEX(RestempNSAF!C$2:C$251,MATCH(RestempNSA!$C9,RestempNSAF!$A$2:$A$251,0))),NA())</f>
        <v>#N/A</v>
      </c>
      <c r="H9" s="25" t="e">
        <f>IFERROR(IF(AND(ISERROR($E10),ISERROR(INDEX(RestempNSAF!D$2:D$251,MATCH(RestempNSA!$C9,RestempNSAF!$A$2:$A$251,0)))),$E9,INDEX(RestempNSAF!D$2:D$251,MATCH(RestempNSA!$C9,RestempNSAF!$A$2:$A$251,0))),NA())</f>
        <v>#N/A</v>
      </c>
      <c r="I9" s="25" t="e">
        <f>IFERROR(IF(AND(ISERROR($E10),ISERROR(INDEX(RestempNSAF!E$2:E$251,MATCH(RestempNSA!$C9,RestempNSAF!$A$2:$A$251,0)))),$E9,INDEX(RestempNSAF!E$2:E$251,MATCH(RestempNSA!$C9,RestempNSAF!$A$2:$A$251,0))),NA())</f>
        <v>#N/A</v>
      </c>
      <c r="J9" s="25" t="e">
        <f>IFERROR(IF(AND(ISERROR($E10),ISERROR(INDEX(RestempNSAF!F$2:F$251,MATCH(RestempNSA!$C9,RestempNSAF!$A$2:$A$251,0)))),$E9,INDEX(RestempNSAF!F$2:F$251,MATCH(RestempNSA!$C9,RestempNSAF!$A$2:$A$251,0))),NA())</f>
        <v>#N/A</v>
      </c>
      <c r="V9" s="28">
        <v>1999</v>
      </c>
      <c r="W9" s="25">
        <f t="shared" si="5"/>
        <v>8071.1</v>
      </c>
      <c r="X9" s="25" t="e">
        <f t="shared" ca="1" si="2"/>
        <v>#N/A</v>
      </c>
      <c r="Y9" s="25" t="e">
        <f t="shared" ca="1" si="2"/>
        <v>#N/A</v>
      </c>
      <c r="Z9" s="25" t="e">
        <f t="shared" ca="1" si="2"/>
        <v>#N/A</v>
      </c>
      <c r="AA9" s="25" t="e">
        <f t="shared" ca="1" si="2"/>
        <v>#N/A</v>
      </c>
      <c r="AB9" s="25" t="e">
        <f t="shared" ca="1" si="2"/>
        <v>#N/A</v>
      </c>
      <c r="AC9" s="23">
        <v>0</v>
      </c>
      <c r="AD9" s="29"/>
      <c r="AE9" s="33">
        <f t="shared" si="6"/>
        <v>2.6935898414637345E-2</v>
      </c>
      <c r="AF9" s="33" t="e">
        <f t="shared" ca="1" si="6"/>
        <v>#N/A</v>
      </c>
      <c r="AG9" s="33" t="e">
        <f t="shared" ca="1" si="6"/>
        <v>#N/A</v>
      </c>
      <c r="AH9" s="33" t="e">
        <f t="shared" ca="1" si="6"/>
        <v>#N/A</v>
      </c>
      <c r="AI9" s="33" t="e">
        <f t="shared" ca="1" si="6"/>
        <v>#N/A</v>
      </c>
      <c r="AJ9" s="33" t="e">
        <f t="shared" ca="1" si="6"/>
        <v>#N/A</v>
      </c>
    </row>
    <row r="10" spans="1:48" x14ac:dyDescent="0.25">
      <c r="A10" s="23">
        <f t="shared" si="3"/>
        <v>9</v>
      </c>
      <c r="B10" s="23">
        <f t="shared" si="4"/>
        <v>1992</v>
      </c>
      <c r="C10" s="23">
        <v>9</v>
      </c>
      <c r="D10" s="24">
        <v>33848</v>
      </c>
      <c r="E10" s="25">
        <f>IF(ISBLANK(table!J10),NA(),table!J10)</f>
        <v>6793.4</v>
      </c>
      <c r="F10" s="26" t="e">
        <f>IFERROR(IF(AND(ISERROR($E11),ISERROR(INDEX(RestempNSAF!B$2:B$251,MATCH(RestempNSA!$C10,RestempNSAF!$A$2:$A$251,0)))),$E10,INDEX(RestempNSAF!B$2:B$251,MATCH(RestempNSA!$C10,RestempNSAF!$A$2:$A$251,0))),NA())</f>
        <v>#N/A</v>
      </c>
      <c r="G10" s="25" t="e">
        <f>IFERROR(IF(AND(ISERROR($E11),ISERROR(INDEX(RestempNSAF!C$2:C$251,MATCH(RestempNSA!$C10,RestempNSAF!$A$2:$A$251,0)))),$E10,INDEX(RestempNSAF!C$2:C$251,MATCH(RestempNSA!$C10,RestempNSAF!$A$2:$A$251,0))),NA())</f>
        <v>#N/A</v>
      </c>
      <c r="H10" s="25" t="e">
        <f>IFERROR(IF(AND(ISERROR($E11),ISERROR(INDEX(RestempNSAF!D$2:D$251,MATCH(RestempNSA!$C10,RestempNSAF!$A$2:$A$251,0)))),$E10,INDEX(RestempNSAF!D$2:D$251,MATCH(RestempNSA!$C10,RestempNSAF!$A$2:$A$251,0))),NA())</f>
        <v>#N/A</v>
      </c>
      <c r="I10" s="25" t="e">
        <f>IFERROR(IF(AND(ISERROR($E11),ISERROR(INDEX(RestempNSAF!E$2:E$251,MATCH(RestempNSA!$C10,RestempNSAF!$A$2:$A$251,0)))),$E10,INDEX(RestempNSAF!E$2:E$251,MATCH(RestempNSA!$C10,RestempNSAF!$A$2:$A$251,0))),NA())</f>
        <v>#N/A</v>
      </c>
      <c r="J10" s="25" t="e">
        <f>IFERROR(IF(AND(ISERROR($E11),ISERROR(INDEX(RestempNSAF!F$2:F$251,MATCH(RestempNSA!$C10,RestempNSAF!$A$2:$A$251,0)))),$E10,INDEX(RestempNSAF!F$2:F$251,MATCH(RestempNSA!$C10,RestempNSAF!$A$2:$A$251,0))),NA())</f>
        <v>#N/A</v>
      </c>
      <c r="V10" s="28">
        <v>2000</v>
      </c>
      <c r="W10" s="25">
        <f t="shared" si="5"/>
        <v>8238.7000000000007</v>
      </c>
      <c r="X10" s="25" t="e">
        <f t="shared" ca="1" si="2"/>
        <v>#N/A</v>
      </c>
      <c r="Y10" s="25" t="e">
        <f t="shared" ca="1" si="2"/>
        <v>#N/A</v>
      </c>
      <c r="Z10" s="25" t="e">
        <f t="shared" ca="1" si="2"/>
        <v>#N/A</v>
      </c>
      <c r="AA10" s="25" t="e">
        <f t="shared" ca="1" si="2"/>
        <v>#N/A</v>
      </c>
      <c r="AB10" s="25" t="e">
        <f t="shared" ca="1" si="2"/>
        <v>#N/A</v>
      </c>
      <c r="AC10" s="23">
        <v>0</v>
      </c>
      <c r="AD10" s="29"/>
      <c r="AE10" s="33">
        <f t="shared" si="6"/>
        <v>2.0765447088996587E-2</v>
      </c>
      <c r="AF10" s="33" t="e">
        <f t="shared" ca="1" si="6"/>
        <v>#N/A</v>
      </c>
      <c r="AG10" s="33" t="e">
        <f t="shared" ca="1" si="6"/>
        <v>#N/A</v>
      </c>
      <c r="AH10" s="33" t="e">
        <f t="shared" ca="1" si="6"/>
        <v>#N/A</v>
      </c>
      <c r="AI10" s="33" t="e">
        <f t="shared" ca="1" si="6"/>
        <v>#N/A</v>
      </c>
      <c r="AJ10" s="33" t="e">
        <f t="shared" ca="1" si="6"/>
        <v>#N/A</v>
      </c>
    </row>
    <row r="11" spans="1:48" x14ac:dyDescent="0.25">
      <c r="A11" s="23">
        <f t="shared" si="3"/>
        <v>10</v>
      </c>
      <c r="B11" s="23">
        <f t="shared" si="4"/>
        <v>1992</v>
      </c>
      <c r="C11" s="23">
        <v>10</v>
      </c>
      <c r="D11" s="24">
        <v>33878</v>
      </c>
      <c r="E11" s="25">
        <f>IF(ISBLANK(table!J11),NA(),table!J11)</f>
        <v>6715.1</v>
      </c>
      <c r="F11" s="26" t="e">
        <f>IFERROR(IF(AND(ISERROR($E12),ISERROR(INDEX(RestempNSAF!B$2:B$251,MATCH(RestempNSA!$C11,RestempNSAF!$A$2:$A$251,0)))),$E11,INDEX(RestempNSAF!B$2:B$251,MATCH(RestempNSA!$C11,RestempNSAF!$A$2:$A$251,0))),NA())</f>
        <v>#N/A</v>
      </c>
      <c r="G11" s="25" t="e">
        <f>IFERROR(IF(AND(ISERROR($E12),ISERROR(INDEX(RestempNSAF!C$2:C$251,MATCH(RestempNSA!$C11,RestempNSAF!$A$2:$A$251,0)))),$E11,INDEX(RestempNSAF!C$2:C$251,MATCH(RestempNSA!$C11,RestempNSAF!$A$2:$A$251,0))),NA())</f>
        <v>#N/A</v>
      </c>
      <c r="H11" s="25" t="e">
        <f>IFERROR(IF(AND(ISERROR($E12),ISERROR(INDEX(RestempNSAF!D$2:D$251,MATCH(RestempNSA!$C11,RestempNSAF!$A$2:$A$251,0)))),$E11,INDEX(RestempNSAF!D$2:D$251,MATCH(RestempNSA!$C11,RestempNSAF!$A$2:$A$251,0))),NA())</f>
        <v>#N/A</v>
      </c>
      <c r="I11" s="25" t="e">
        <f>IFERROR(IF(AND(ISERROR($E12),ISERROR(INDEX(RestempNSAF!E$2:E$251,MATCH(RestempNSA!$C11,RestempNSAF!$A$2:$A$251,0)))),$E11,INDEX(RestempNSAF!E$2:E$251,MATCH(RestempNSA!$C11,RestempNSAF!$A$2:$A$251,0))),NA())</f>
        <v>#N/A</v>
      </c>
      <c r="J11" s="25" t="e">
        <f>IFERROR(IF(AND(ISERROR($E12),ISERROR(INDEX(RestempNSAF!F$2:F$251,MATCH(RestempNSA!$C11,RestempNSAF!$A$2:$A$251,0)))),$E11,INDEX(RestempNSAF!F$2:F$251,MATCH(RestempNSA!$C11,RestempNSAF!$A$2:$A$251,0))),NA())</f>
        <v>#N/A</v>
      </c>
      <c r="V11" s="28">
        <v>2001</v>
      </c>
      <c r="W11" s="25">
        <f t="shared" si="5"/>
        <v>8332.4</v>
      </c>
      <c r="X11" s="25" t="e">
        <f t="shared" ca="1" si="2"/>
        <v>#N/A</v>
      </c>
      <c r="Y11" s="25" t="e">
        <f t="shared" ca="1" si="2"/>
        <v>#N/A</v>
      </c>
      <c r="Z11" s="25" t="e">
        <f t="shared" ca="1" si="2"/>
        <v>#N/A</v>
      </c>
      <c r="AA11" s="25" t="e">
        <f t="shared" ca="1" si="2"/>
        <v>#N/A</v>
      </c>
      <c r="AB11" s="25" t="e">
        <f t="shared" ca="1" si="2"/>
        <v>#N/A</v>
      </c>
      <c r="AC11" s="23">
        <v>1</v>
      </c>
      <c r="AD11" s="29"/>
      <c r="AE11" s="33">
        <f t="shared" si="6"/>
        <v>1.1373153531503623E-2</v>
      </c>
      <c r="AF11" s="33" t="e">
        <f t="shared" ca="1" si="6"/>
        <v>#N/A</v>
      </c>
      <c r="AG11" s="33" t="e">
        <f t="shared" ca="1" si="6"/>
        <v>#N/A</v>
      </c>
      <c r="AH11" s="33" t="e">
        <f t="shared" ca="1" si="6"/>
        <v>#N/A</v>
      </c>
      <c r="AI11" s="33" t="e">
        <f t="shared" ca="1" si="6"/>
        <v>#N/A</v>
      </c>
      <c r="AJ11" s="33" t="e">
        <f t="shared" ca="1" si="6"/>
        <v>#N/A</v>
      </c>
    </row>
    <row r="12" spans="1:48" x14ac:dyDescent="0.25">
      <c r="A12" s="23">
        <f t="shared" si="3"/>
        <v>11</v>
      </c>
      <c r="B12" s="23">
        <f t="shared" si="4"/>
        <v>1992</v>
      </c>
      <c r="C12" s="23">
        <v>11</v>
      </c>
      <c r="D12" s="24">
        <v>33909</v>
      </c>
      <c r="E12" s="25">
        <f>IF(ISBLANK(table!J12),NA(),table!J12)</f>
        <v>6687</v>
      </c>
      <c r="F12" s="26" t="e">
        <f>IFERROR(IF(AND(ISERROR($E13),ISERROR(INDEX(RestempNSAF!B$2:B$251,MATCH(RestempNSA!$C12,RestempNSAF!$A$2:$A$251,0)))),$E12,INDEX(RestempNSAF!B$2:B$251,MATCH(RestempNSA!$C12,RestempNSAF!$A$2:$A$251,0))),NA())</f>
        <v>#N/A</v>
      </c>
      <c r="G12" s="25" t="e">
        <f>IFERROR(IF(AND(ISERROR($E13),ISERROR(INDEX(RestempNSAF!C$2:C$251,MATCH(RestempNSA!$C12,RestempNSAF!$A$2:$A$251,0)))),$E12,INDEX(RestempNSAF!C$2:C$251,MATCH(RestempNSA!$C12,RestempNSAF!$A$2:$A$251,0))),NA())</f>
        <v>#N/A</v>
      </c>
      <c r="H12" s="25" t="e">
        <f>IFERROR(IF(AND(ISERROR($E13),ISERROR(INDEX(RestempNSAF!D$2:D$251,MATCH(RestempNSA!$C12,RestempNSAF!$A$2:$A$251,0)))),$E12,INDEX(RestempNSAF!D$2:D$251,MATCH(RestempNSA!$C12,RestempNSAF!$A$2:$A$251,0))),NA())</f>
        <v>#N/A</v>
      </c>
      <c r="I12" s="25" t="e">
        <f>IFERROR(IF(AND(ISERROR($E13),ISERROR(INDEX(RestempNSAF!E$2:E$251,MATCH(RestempNSA!$C12,RestempNSAF!$A$2:$A$251,0)))),$E12,INDEX(RestempNSAF!E$2:E$251,MATCH(RestempNSA!$C12,RestempNSAF!$A$2:$A$251,0))),NA())</f>
        <v>#N/A</v>
      </c>
      <c r="J12" s="25" t="e">
        <f>IFERROR(IF(AND(ISERROR($E13),ISERROR(INDEX(RestempNSAF!F$2:F$251,MATCH(RestempNSA!$C12,RestempNSAF!$A$2:$A$251,0)))),$E12,INDEX(RestempNSAF!F$2:F$251,MATCH(RestempNSA!$C12,RestempNSAF!$A$2:$A$251,0))),NA())</f>
        <v>#N/A</v>
      </c>
      <c r="V12" s="28">
        <v>2002</v>
      </c>
      <c r="W12" s="25">
        <f t="shared" si="5"/>
        <v>8421</v>
      </c>
      <c r="X12" s="25" t="e">
        <f t="shared" ca="1" si="2"/>
        <v>#N/A</v>
      </c>
      <c r="Y12" s="25" t="e">
        <f t="shared" ca="1" si="2"/>
        <v>#N/A</v>
      </c>
      <c r="Z12" s="25" t="e">
        <f t="shared" ca="1" si="2"/>
        <v>#N/A</v>
      </c>
      <c r="AA12" s="25" t="e">
        <f t="shared" ca="1" si="2"/>
        <v>#N/A</v>
      </c>
      <c r="AB12" s="25" t="e">
        <f t="shared" ca="1" si="2"/>
        <v>#N/A</v>
      </c>
      <c r="AC12" s="23">
        <v>0</v>
      </c>
      <c r="AD12" s="29"/>
      <c r="AE12" s="33">
        <f t="shared" si="6"/>
        <v>1.063319091738279E-2</v>
      </c>
      <c r="AF12" s="33" t="e">
        <f t="shared" ca="1" si="6"/>
        <v>#N/A</v>
      </c>
      <c r="AG12" s="33" t="e">
        <f t="shared" ca="1" si="6"/>
        <v>#N/A</v>
      </c>
      <c r="AH12" s="33" t="e">
        <f t="shared" ca="1" si="6"/>
        <v>#N/A</v>
      </c>
      <c r="AI12" s="33" t="e">
        <f t="shared" ca="1" si="6"/>
        <v>#N/A</v>
      </c>
      <c r="AJ12" s="33" t="e">
        <f t="shared" ca="1" si="6"/>
        <v>#N/A</v>
      </c>
    </row>
    <row r="13" spans="1:48" x14ac:dyDescent="0.25">
      <c r="A13" s="23">
        <f t="shared" si="3"/>
        <v>12</v>
      </c>
      <c r="B13" s="23">
        <f t="shared" si="4"/>
        <v>1992</v>
      </c>
      <c r="C13" s="23">
        <v>12</v>
      </c>
      <c r="D13" s="24">
        <v>33939</v>
      </c>
      <c r="E13" s="25">
        <f>IF(ISBLANK(table!J13),NA(),table!J13)</f>
        <v>6675.5</v>
      </c>
      <c r="F13" s="26" t="e">
        <f>IFERROR(IF(AND(ISERROR($E14),ISERROR(INDEX(RestempNSAF!B$2:B$251,MATCH(RestempNSA!$C13,RestempNSAF!$A$2:$A$251,0)))),$E13,INDEX(RestempNSAF!B$2:B$251,MATCH(RestempNSA!$C13,RestempNSAF!$A$2:$A$251,0))),NA())</f>
        <v>#N/A</v>
      </c>
      <c r="G13" s="25" t="e">
        <f>IFERROR(IF(AND(ISERROR($E14),ISERROR(INDEX(RestempNSAF!C$2:C$251,MATCH(RestempNSA!$C13,RestempNSAF!$A$2:$A$251,0)))),$E13,INDEX(RestempNSAF!C$2:C$251,MATCH(RestempNSA!$C13,RestempNSAF!$A$2:$A$251,0))),NA())</f>
        <v>#N/A</v>
      </c>
      <c r="H13" s="25" t="e">
        <f>IFERROR(IF(AND(ISERROR($E14),ISERROR(INDEX(RestempNSAF!D$2:D$251,MATCH(RestempNSA!$C13,RestempNSAF!$A$2:$A$251,0)))),$E13,INDEX(RestempNSAF!D$2:D$251,MATCH(RestempNSA!$C13,RestempNSAF!$A$2:$A$251,0))),NA())</f>
        <v>#N/A</v>
      </c>
      <c r="I13" s="25" t="e">
        <f>IFERROR(IF(AND(ISERROR($E14),ISERROR(INDEX(RestempNSAF!E$2:E$251,MATCH(RestempNSA!$C13,RestempNSAF!$A$2:$A$251,0)))),$E13,INDEX(RestempNSAF!E$2:E$251,MATCH(RestempNSA!$C13,RestempNSAF!$A$2:$A$251,0))),NA())</f>
        <v>#N/A</v>
      </c>
      <c r="J13" s="25" t="e">
        <f>IFERROR(IF(AND(ISERROR($E14),ISERROR(INDEX(RestempNSAF!F$2:F$251,MATCH(RestempNSA!$C13,RestempNSAF!$A$2:$A$251,0)))),$E13,INDEX(RestempNSAF!F$2:F$251,MATCH(RestempNSA!$C13,RestempNSAF!$A$2:$A$251,0))),NA())</f>
        <v>#N/A</v>
      </c>
      <c r="V13" s="28">
        <v>2003</v>
      </c>
      <c r="W13" s="25">
        <f t="shared" si="5"/>
        <v>8642.6</v>
      </c>
      <c r="X13" s="25" t="e">
        <f t="shared" ca="1" si="2"/>
        <v>#N/A</v>
      </c>
      <c r="Y13" s="25" t="e">
        <f t="shared" ca="1" si="2"/>
        <v>#N/A</v>
      </c>
      <c r="Z13" s="25" t="e">
        <f t="shared" ca="1" si="2"/>
        <v>#N/A</v>
      </c>
      <c r="AA13" s="25" t="e">
        <f t="shared" ca="1" si="2"/>
        <v>#N/A</v>
      </c>
      <c r="AB13" s="25" t="e">
        <f t="shared" ca="1" si="2"/>
        <v>#N/A</v>
      </c>
      <c r="AC13" s="23">
        <v>0</v>
      </c>
      <c r="AD13" s="29"/>
      <c r="AE13" s="33">
        <f t="shared" si="6"/>
        <v>2.6315164469777979E-2</v>
      </c>
      <c r="AF13" s="33" t="e">
        <f t="shared" ca="1" si="6"/>
        <v>#N/A</v>
      </c>
      <c r="AG13" s="33" t="e">
        <f t="shared" ca="1" si="6"/>
        <v>#N/A</v>
      </c>
      <c r="AH13" s="33" t="e">
        <f t="shared" ca="1" si="6"/>
        <v>#N/A</v>
      </c>
      <c r="AI13" s="33" t="e">
        <f t="shared" ca="1" si="6"/>
        <v>#N/A</v>
      </c>
      <c r="AJ13" s="33" t="e">
        <f t="shared" ca="1" si="6"/>
        <v>#N/A</v>
      </c>
    </row>
    <row r="14" spans="1:48" x14ac:dyDescent="0.25">
      <c r="A14" s="23">
        <f t="shared" si="3"/>
        <v>1</v>
      </c>
      <c r="B14" s="23">
        <f t="shared" si="4"/>
        <v>1993</v>
      </c>
      <c r="C14" s="23">
        <v>13</v>
      </c>
      <c r="D14" s="24">
        <v>33970</v>
      </c>
      <c r="E14" s="25">
        <f>IF(ISBLANK(table!J14),NA(),table!J14)</f>
        <v>6434.9</v>
      </c>
      <c r="F14" s="26" t="e">
        <f>IFERROR(IF(AND(ISERROR($E15),ISERROR(INDEX(RestempNSAF!B$2:B$251,MATCH(RestempNSA!$C14,RestempNSAF!$A$2:$A$251,0)))),$E14,INDEX(RestempNSAF!B$2:B$251,MATCH(RestempNSA!$C14,RestempNSAF!$A$2:$A$251,0))),NA())</f>
        <v>#N/A</v>
      </c>
      <c r="G14" s="25" t="e">
        <f>IFERROR(IF(AND(ISERROR($E15),ISERROR(INDEX(RestempNSAF!C$2:C$251,MATCH(RestempNSA!$C14,RestempNSAF!$A$2:$A$251,0)))),$E14,INDEX(RestempNSAF!C$2:C$251,MATCH(RestempNSA!$C14,RestempNSAF!$A$2:$A$251,0))),NA())</f>
        <v>#N/A</v>
      </c>
      <c r="H14" s="25" t="e">
        <f>IFERROR(IF(AND(ISERROR($E15),ISERROR(INDEX(RestempNSAF!D$2:D$251,MATCH(RestempNSA!$C14,RestempNSAF!$A$2:$A$251,0)))),$E14,INDEX(RestempNSAF!D$2:D$251,MATCH(RestempNSA!$C14,RestempNSAF!$A$2:$A$251,0))),NA())</f>
        <v>#N/A</v>
      </c>
      <c r="I14" s="25" t="e">
        <f>IFERROR(IF(AND(ISERROR($E15),ISERROR(INDEX(RestempNSAF!E$2:E$251,MATCH(RestempNSA!$C14,RestempNSAF!$A$2:$A$251,0)))),$E14,INDEX(RestempNSAF!E$2:E$251,MATCH(RestempNSA!$C14,RestempNSAF!$A$2:$A$251,0))),NA())</f>
        <v>#N/A</v>
      </c>
      <c r="J14" s="25" t="e">
        <f>IFERROR(IF(AND(ISERROR($E15),ISERROR(INDEX(RestempNSAF!F$2:F$251,MATCH(RestempNSA!$C14,RestempNSAF!$A$2:$A$251,0)))),$E14,INDEX(RestempNSAF!F$2:F$251,MATCH(RestempNSA!$C14,RestempNSAF!$A$2:$A$251,0))),NA())</f>
        <v>#N/A</v>
      </c>
      <c r="V14" s="28">
        <v>2004</v>
      </c>
      <c r="W14" s="25">
        <f t="shared" si="5"/>
        <v>8894.1</v>
      </c>
      <c r="X14" s="25" t="e">
        <f t="shared" ca="1" si="2"/>
        <v>#N/A</v>
      </c>
      <c r="Y14" s="25" t="e">
        <f t="shared" ca="1" si="2"/>
        <v>#N/A</v>
      </c>
      <c r="Z14" s="25" t="e">
        <f t="shared" ca="1" si="2"/>
        <v>#N/A</v>
      </c>
      <c r="AA14" s="25" t="e">
        <f t="shared" ca="1" si="2"/>
        <v>#N/A</v>
      </c>
      <c r="AB14" s="25" t="e">
        <f t="shared" ca="1" si="2"/>
        <v>#N/A</v>
      </c>
      <c r="AC14" s="23">
        <v>0</v>
      </c>
      <c r="AD14" s="29"/>
      <c r="AE14" s="33">
        <f t="shared" si="6"/>
        <v>2.9100039340013421E-2</v>
      </c>
      <c r="AF14" s="33" t="e">
        <f t="shared" ca="1" si="6"/>
        <v>#N/A</v>
      </c>
      <c r="AG14" s="33" t="e">
        <f t="shared" ca="1" si="6"/>
        <v>#N/A</v>
      </c>
      <c r="AH14" s="33" t="e">
        <f t="shared" ca="1" si="6"/>
        <v>#N/A</v>
      </c>
      <c r="AI14" s="33" t="e">
        <f t="shared" ca="1" si="6"/>
        <v>#N/A</v>
      </c>
      <c r="AJ14" s="33" t="e">
        <f t="shared" ca="1" si="6"/>
        <v>#N/A</v>
      </c>
    </row>
    <row r="15" spans="1:48" x14ac:dyDescent="0.25">
      <c r="A15" s="23">
        <f t="shared" si="3"/>
        <v>2</v>
      </c>
      <c r="B15" s="23">
        <f t="shared" si="4"/>
        <v>1993</v>
      </c>
      <c r="C15" s="23">
        <v>14</v>
      </c>
      <c r="D15" s="24">
        <v>34001</v>
      </c>
      <c r="E15" s="25">
        <f>IF(ISBLANK(table!J15),NA(),table!J15)</f>
        <v>6513.2</v>
      </c>
      <c r="F15" s="26" t="e">
        <f>IFERROR(IF(AND(ISERROR($E16),ISERROR(INDEX(RestempNSAF!B$2:B$251,MATCH(RestempNSA!$C15,RestempNSAF!$A$2:$A$251,0)))),$E15,INDEX(RestempNSAF!B$2:B$251,MATCH(RestempNSA!$C15,RestempNSAF!$A$2:$A$251,0))),NA())</f>
        <v>#N/A</v>
      </c>
      <c r="G15" s="25" t="e">
        <f>IFERROR(IF(AND(ISERROR($E16),ISERROR(INDEX(RestempNSAF!C$2:C$251,MATCH(RestempNSA!$C15,RestempNSAF!$A$2:$A$251,0)))),$E15,INDEX(RestempNSAF!C$2:C$251,MATCH(RestempNSA!$C15,RestempNSAF!$A$2:$A$251,0))),NA())</f>
        <v>#N/A</v>
      </c>
      <c r="H15" s="25" t="e">
        <f>IFERROR(IF(AND(ISERROR($E16),ISERROR(INDEX(RestempNSAF!D$2:D$251,MATCH(RestempNSA!$C15,RestempNSAF!$A$2:$A$251,0)))),$E15,INDEX(RestempNSAF!D$2:D$251,MATCH(RestempNSA!$C15,RestempNSAF!$A$2:$A$251,0))),NA())</f>
        <v>#N/A</v>
      </c>
      <c r="I15" s="25" t="e">
        <f>IFERROR(IF(AND(ISERROR($E16),ISERROR(INDEX(RestempNSAF!E$2:E$251,MATCH(RestempNSA!$C15,RestempNSAF!$A$2:$A$251,0)))),$E15,INDEX(RestempNSAF!E$2:E$251,MATCH(RestempNSA!$C15,RestempNSAF!$A$2:$A$251,0))),NA())</f>
        <v>#N/A</v>
      </c>
      <c r="J15" s="25" t="e">
        <f>IFERROR(IF(AND(ISERROR($E16),ISERROR(INDEX(RestempNSAF!F$2:F$251,MATCH(RestempNSA!$C15,RestempNSAF!$A$2:$A$251,0)))),$E15,INDEX(RestempNSAF!F$2:F$251,MATCH(RestempNSA!$C15,RestempNSAF!$A$2:$A$251,0))),NA())</f>
        <v>#N/A</v>
      </c>
      <c r="V15" s="28">
        <v>2005</v>
      </c>
      <c r="W15" s="25">
        <f t="shared" si="5"/>
        <v>9101.4</v>
      </c>
      <c r="X15" s="25" t="e">
        <f t="shared" ca="1" si="2"/>
        <v>#N/A</v>
      </c>
      <c r="Y15" s="25" t="e">
        <f t="shared" ca="1" si="2"/>
        <v>#N/A</v>
      </c>
      <c r="Z15" s="25" t="e">
        <f t="shared" ca="1" si="2"/>
        <v>#N/A</v>
      </c>
      <c r="AA15" s="25" t="e">
        <f t="shared" ca="1" si="2"/>
        <v>#N/A</v>
      </c>
      <c r="AB15" s="25" t="e">
        <f t="shared" ca="1" si="2"/>
        <v>#N/A</v>
      </c>
      <c r="AC15" s="23">
        <v>0</v>
      </c>
      <c r="AD15" s="29"/>
      <c r="AE15" s="33">
        <f t="shared" si="6"/>
        <v>2.3307585927749775E-2</v>
      </c>
      <c r="AF15" s="33" t="e">
        <f t="shared" ca="1" si="6"/>
        <v>#N/A</v>
      </c>
      <c r="AG15" s="33" t="e">
        <f t="shared" ca="1" si="6"/>
        <v>#N/A</v>
      </c>
      <c r="AH15" s="33" t="e">
        <f t="shared" ca="1" si="6"/>
        <v>#N/A</v>
      </c>
      <c r="AI15" s="33" t="e">
        <f t="shared" ca="1" si="6"/>
        <v>#N/A</v>
      </c>
      <c r="AJ15" s="33" t="e">
        <f t="shared" ca="1" si="6"/>
        <v>#N/A</v>
      </c>
    </row>
    <row r="16" spans="1:48" x14ac:dyDescent="0.25">
      <c r="A16" s="23">
        <f t="shared" si="3"/>
        <v>3</v>
      </c>
      <c r="B16" s="23">
        <f t="shared" si="4"/>
        <v>1993</v>
      </c>
      <c r="C16" s="23">
        <v>15</v>
      </c>
      <c r="D16" s="24">
        <v>34029</v>
      </c>
      <c r="E16" s="25">
        <f>IF(ISBLANK(table!J16),NA(),table!J16)</f>
        <v>6589.3</v>
      </c>
      <c r="F16" s="26" t="e">
        <f>IFERROR(IF(AND(ISERROR($E17),ISERROR(INDEX(RestempNSAF!B$2:B$251,MATCH(RestempNSA!$C16,RestempNSAF!$A$2:$A$251,0)))),$E16,INDEX(RestempNSAF!B$2:B$251,MATCH(RestempNSA!$C16,RestempNSAF!$A$2:$A$251,0))),NA())</f>
        <v>#N/A</v>
      </c>
      <c r="G16" s="25" t="e">
        <f>IFERROR(IF(AND(ISERROR($E17),ISERROR(INDEX(RestempNSAF!C$2:C$251,MATCH(RestempNSA!$C16,RestempNSAF!$A$2:$A$251,0)))),$E16,INDEX(RestempNSAF!C$2:C$251,MATCH(RestempNSA!$C16,RestempNSAF!$A$2:$A$251,0))),NA())</f>
        <v>#N/A</v>
      </c>
      <c r="H16" s="25" t="e">
        <f>IFERROR(IF(AND(ISERROR($E17),ISERROR(INDEX(RestempNSAF!D$2:D$251,MATCH(RestempNSA!$C16,RestempNSAF!$A$2:$A$251,0)))),$E16,INDEX(RestempNSAF!D$2:D$251,MATCH(RestempNSA!$C16,RestempNSAF!$A$2:$A$251,0))),NA())</f>
        <v>#N/A</v>
      </c>
      <c r="I16" s="25" t="e">
        <f>IFERROR(IF(AND(ISERROR($E17),ISERROR(INDEX(RestempNSAF!E$2:E$251,MATCH(RestempNSA!$C16,RestempNSAF!$A$2:$A$251,0)))),$E16,INDEX(RestempNSAF!E$2:E$251,MATCH(RestempNSA!$C16,RestempNSAF!$A$2:$A$251,0))),NA())</f>
        <v>#N/A</v>
      </c>
      <c r="J16" s="25" t="e">
        <f>IFERROR(IF(AND(ISERROR($E17),ISERROR(INDEX(RestempNSAF!F$2:F$251,MATCH(RestempNSA!$C16,RestempNSAF!$A$2:$A$251,0)))),$E16,INDEX(RestempNSAF!F$2:F$251,MATCH(RestempNSA!$C16,RestempNSAF!$A$2:$A$251,0))),NA())</f>
        <v>#N/A</v>
      </c>
      <c r="V16" s="28">
        <v>2006</v>
      </c>
      <c r="W16" s="25">
        <f t="shared" si="5"/>
        <v>9392.9</v>
      </c>
      <c r="X16" s="25" t="e">
        <f t="shared" ca="1" si="2"/>
        <v>#N/A</v>
      </c>
      <c r="Y16" s="25" t="e">
        <f t="shared" ca="1" si="2"/>
        <v>#N/A</v>
      </c>
      <c r="Z16" s="25" t="e">
        <f t="shared" ca="1" si="2"/>
        <v>#N/A</v>
      </c>
      <c r="AA16" s="25" t="e">
        <f t="shared" ca="1" si="2"/>
        <v>#N/A</v>
      </c>
      <c r="AB16" s="25" t="e">
        <f t="shared" ca="1" si="2"/>
        <v>#N/A</v>
      </c>
      <c r="AC16" s="23">
        <v>0</v>
      </c>
      <c r="AD16" s="29"/>
      <c r="AE16" s="33">
        <f t="shared" si="6"/>
        <v>3.2028039642252842E-2</v>
      </c>
      <c r="AF16" s="33" t="e">
        <f t="shared" ca="1" si="6"/>
        <v>#N/A</v>
      </c>
      <c r="AG16" s="33" t="e">
        <f t="shared" ca="1" si="6"/>
        <v>#N/A</v>
      </c>
      <c r="AH16" s="33" t="e">
        <f t="shared" ca="1" si="6"/>
        <v>#N/A</v>
      </c>
      <c r="AI16" s="33" t="e">
        <f t="shared" ca="1" si="6"/>
        <v>#N/A</v>
      </c>
      <c r="AJ16" s="33" t="e">
        <f t="shared" ca="1" si="6"/>
        <v>#N/A</v>
      </c>
    </row>
    <row r="17" spans="1:36" x14ac:dyDescent="0.25">
      <c r="A17" s="23">
        <f t="shared" si="3"/>
        <v>4</v>
      </c>
      <c r="B17" s="23">
        <f t="shared" si="4"/>
        <v>1993</v>
      </c>
      <c r="C17" s="23">
        <v>16</v>
      </c>
      <c r="D17" s="24">
        <v>34060</v>
      </c>
      <c r="E17" s="25">
        <f>IF(ISBLANK(table!J17),NA(),table!J17)</f>
        <v>6787.6</v>
      </c>
      <c r="F17" s="26" t="e">
        <f>IFERROR(IF(AND(ISERROR($E18),ISERROR(INDEX(RestempNSAF!B$2:B$251,MATCH(RestempNSA!$C17,RestempNSAF!$A$2:$A$251,0)))),$E17,INDEX(RestempNSAF!B$2:B$251,MATCH(RestempNSA!$C17,RestempNSAF!$A$2:$A$251,0))),NA())</f>
        <v>#N/A</v>
      </c>
      <c r="G17" s="25" t="e">
        <f>IFERROR(IF(AND(ISERROR($E18),ISERROR(INDEX(RestempNSAF!C$2:C$251,MATCH(RestempNSA!$C17,RestempNSAF!$A$2:$A$251,0)))),$E17,INDEX(RestempNSAF!C$2:C$251,MATCH(RestempNSA!$C17,RestempNSAF!$A$2:$A$251,0))),NA())</f>
        <v>#N/A</v>
      </c>
      <c r="H17" s="25" t="e">
        <f>IFERROR(IF(AND(ISERROR($E18),ISERROR(INDEX(RestempNSAF!D$2:D$251,MATCH(RestempNSA!$C17,RestempNSAF!$A$2:$A$251,0)))),$E17,INDEX(RestempNSAF!D$2:D$251,MATCH(RestempNSA!$C17,RestempNSAF!$A$2:$A$251,0))),NA())</f>
        <v>#N/A</v>
      </c>
      <c r="I17" s="25" t="e">
        <f>IFERROR(IF(AND(ISERROR($E18),ISERROR(INDEX(RestempNSAF!E$2:E$251,MATCH(RestempNSA!$C17,RestempNSAF!$A$2:$A$251,0)))),$E17,INDEX(RestempNSAF!E$2:E$251,MATCH(RestempNSA!$C17,RestempNSAF!$A$2:$A$251,0))),NA())</f>
        <v>#N/A</v>
      </c>
      <c r="J17" s="25" t="e">
        <f>IFERROR(IF(AND(ISERROR($E18),ISERROR(INDEX(RestempNSAF!F$2:F$251,MATCH(RestempNSA!$C17,RestempNSAF!$A$2:$A$251,0)))),$E17,INDEX(RestempNSAF!F$2:F$251,MATCH(RestempNSA!$C17,RestempNSAF!$A$2:$A$251,0))),NA())</f>
        <v>#N/A</v>
      </c>
      <c r="V17" s="28">
        <v>2007</v>
      </c>
      <c r="W17" s="25">
        <f t="shared" si="5"/>
        <v>9575.1</v>
      </c>
      <c r="X17" s="25" t="e">
        <f t="shared" ca="1" si="2"/>
        <v>#N/A</v>
      </c>
      <c r="Y17" s="25" t="e">
        <f t="shared" ca="1" si="2"/>
        <v>#N/A</v>
      </c>
      <c r="Z17" s="25" t="e">
        <f t="shared" ca="1" si="2"/>
        <v>#N/A</v>
      </c>
      <c r="AA17" s="25" t="e">
        <f t="shared" ca="1" si="2"/>
        <v>#N/A</v>
      </c>
      <c r="AB17" s="25" t="e">
        <f t="shared" ca="1" si="2"/>
        <v>#N/A</v>
      </c>
      <c r="AC17" s="23">
        <v>1</v>
      </c>
      <c r="AD17" s="29"/>
      <c r="AE17" s="33">
        <f t="shared" si="6"/>
        <v>1.9397630124881639E-2</v>
      </c>
      <c r="AF17" s="33" t="e">
        <f t="shared" ca="1" si="6"/>
        <v>#N/A</v>
      </c>
      <c r="AG17" s="33" t="e">
        <f t="shared" ca="1" si="6"/>
        <v>#N/A</v>
      </c>
      <c r="AH17" s="33" t="e">
        <f t="shared" ca="1" si="6"/>
        <v>#N/A</v>
      </c>
      <c r="AI17" s="33" t="e">
        <f t="shared" ca="1" si="6"/>
        <v>#N/A</v>
      </c>
      <c r="AJ17" s="33" t="e">
        <f t="shared" ca="1" si="6"/>
        <v>#N/A</v>
      </c>
    </row>
    <row r="18" spans="1:36" x14ac:dyDescent="0.25">
      <c r="A18" s="23">
        <f t="shared" si="3"/>
        <v>5</v>
      </c>
      <c r="B18" s="23">
        <f t="shared" si="4"/>
        <v>1993</v>
      </c>
      <c r="C18" s="23">
        <v>17</v>
      </c>
      <c r="D18" s="24">
        <v>34090</v>
      </c>
      <c r="E18" s="25">
        <f>IF(ISBLANK(table!J18),NA(),table!J18)</f>
        <v>6966.7</v>
      </c>
      <c r="F18" s="26" t="e">
        <f>IFERROR(IF(AND(ISERROR($E19),ISERROR(INDEX(RestempNSAF!B$2:B$251,MATCH(RestempNSA!$C18,RestempNSAF!$A$2:$A$251,0)))),$E18,INDEX(RestempNSAF!B$2:B$251,MATCH(RestempNSA!$C18,RestempNSAF!$A$2:$A$251,0))),NA())</f>
        <v>#N/A</v>
      </c>
      <c r="G18" s="25" t="e">
        <f>IFERROR(IF(AND(ISERROR($E19),ISERROR(INDEX(RestempNSAF!C$2:C$251,MATCH(RestempNSA!$C18,RestempNSAF!$A$2:$A$251,0)))),$E18,INDEX(RestempNSAF!C$2:C$251,MATCH(RestempNSA!$C18,RestempNSAF!$A$2:$A$251,0))),NA())</f>
        <v>#N/A</v>
      </c>
      <c r="H18" s="25" t="e">
        <f>IFERROR(IF(AND(ISERROR($E19),ISERROR(INDEX(RestempNSAF!D$2:D$251,MATCH(RestempNSA!$C18,RestempNSAF!$A$2:$A$251,0)))),$E18,INDEX(RestempNSAF!D$2:D$251,MATCH(RestempNSA!$C18,RestempNSAF!$A$2:$A$251,0))),NA())</f>
        <v>#N/A</v>
      </c>
      <c r="I18" s="25" t="e">
        <f>IFERROR(IF(AND(ISERROR($E19),ISERROR(INDEX(RestempNSAF!E$2:E$251,MATCH(RestempNSA!$C18,RestempNSAF!$A$2:$A$251,0)))),$E18,INDEX(RestempNSAF!E$2:E$251,MATCH(RestempNSA!$C18,RestempNSAF!$A$2:$A$251,0))),NA())</f>
        <v>#N/A</v>
      </c>
      <c r="J18" s="25" t="e">
        <f>IFERROR(IF(AND(ISERROR($E19),ISERROR(INDEX(RestempNSAF!F$2:F$251,MATCH(RestempNSA!$C18,RestempNSAF!$A$2:$A$251,0)))),$E18,INDEX(RestempNSAF!F$2:F$251,MATCH(RestempNSA!$C18,RestempNSAF!$A$2:$A$251,0))),NA())</f>
        <v>#N/A</v>
      </c>
      <c r="V18" s="28">
        <v>2008</v>
      </c>
      <c r="W18" s="25">
        <f t="shared" si="5"/>
        <v>9390.7999999999993</v>
      </c>
      <c r="X18" s="25" t="e">
        <f t="shared" ca="1" si="2"/>
        <v>#N/A</v>
      </c>
      <c r="Y18" s="25" t="e">
        <f t="shared" ca="1" si="2"/>
        <v>#N/A</v>
      </c>
      <c r="Z18" s="25" t="e">
        <f t="shared" ca="1" si="2"/>
        <v>#N/A</v>
      </c>
      <c r="AA18" s="25" t="e">
        <f t="shared" ca="1" si="2"/>
        <v>#N/A</v>
      </c>
      <c r="AB18" s="25" t="e">
        <f t="shared" ca="1" si="2"/>
        <v>#N/A</v>
      </c>
      <c r="AC18" s="23">
        <v>1</v>
      </c>
      <c r="AD18" s="29"/>
      <c r="AE18" s="33">
        <f t="shared" si="6"/>
        <v>-1.9247840753621487E-2</v>
      </c>
      <c r="AF18" s="33" t="e">
        <f t="shared" ca="1" si="6"/>
        <v>#N/A</v>
      </c>
      <c r="AG18" s="33" t="e">
        <f t="shared" ca="1" si="6"/>
        <v>#N/A</v>
      </c>
      <c r="AH18" s="33" t="e">
        <f t="shared" ca="1" si="6"/>
        <v>#N/A</v>
      </c>
      <c r="AI18" s="33" t="e">
        <f t="shared" ca="1" si="6"/>
        <v>#N/A</v>
      </c>
      <c r="AJ18" s="33" t="e">
        <f t="shared" ca="1" si="6"/>
        <v>#N/A</v>
      </c>
    </row>
    <row r="19" spans="1:36" x14ac:dyDescent="0.25">
      <c r="A19" s="23">
        <f t="shared" si="3"/>
        <v>6</v>
      </c>
      <c r="B19" s="23">
        <f t="shared" si="4"/>
        <v>1993</v>
      </c>
      <c r="C19" s="23">
        <v>18</v>
      </c>
      <c r="D19" s="24">
        <v>34121</v>
      </c>
      <c r="E19" s="25">
        <f>IF(ISBLANK(table!J19),NA(),table!J19)</f>
        <v>7055.1</v>
      </c>
      <c r="F19" s="26" t="e">
        <f>IFERROR(IF(AND(ISERROR($E20),ISERROR(INDEX(RestempNSAF!B$2:B$251,MATCH(RestempNSA!$C19,RestempNSAF!$A$2:$A$251,0)))),$E19,INDEX(RestempNSAF!B$2:B$251,MATCH(RestempNSA!$C19,RestempNSAF!$A$2:$A$251,0))),NA())</f>
        <v>#N/A</v>
      </c>
      <c r="G19" s="25" t="e">
        <f>IFERROR(IF(AND(ISERROR($E20),ISERROR(INDEX(RestempNSAF!C$2:C$251,MATCH(RestempNSA!$C19,RestempNSAF!$A$2:$A$251,0)))),$E19,INDEX(RestempNSAF!C$2:C$251,MATCH(RestempNSA!$C19,RestempNSAF!$A$2:$A$251,0))),NA())</f>
        <v>#N/A</v>
      </c>
      <c r="H19" s="25" t="e">
        <f>IFERROR(IF(AND(ISERROR($E20),ISERROR(INDEX(RestempNSAF!D$2:D$251,MATCH(RestempNSA!$C19,RestempNSAF!$A$2:$A$251,0)))),$E19,INDEX(RestempNSAF!D$2:D$251,MATCH(RestempNSA!$C19,RestempNSAF!$A$2:$A$251,0))),NA())</f>
        <v>#N/A</v>
      </c>
      <c r="I19" s="25" t="e">
        <f>IFERROR(IF(AND(ISERROR($E20),ISERROR(INDEX(RestempNSAF!E$2:E$251,MATCH(RestempNSA!$C19,RestempNSAF!$A$2:$A$251,0)))),$E19,INDEX(RestempNSAF!E$2:E$251,MATCH(RestempNSA!$C19,RestempNSAF!$A$2:$A$251,0))),NA())</f>
        <v>#N/A</v>
      </c>
      <c r="J19" s="25" t="e">
        <f>IFERROR(IF(AND(ISERROR($E20),ISERROR(INDEX(RestempNSAF!F$2:F$251,MATCH(RestempNSA!$C19,RestempNSAF!$A$2:$A$251,0)))),$E19,INDEX(RestempNSAF!F$2:F$251,MATCH(RestempNSA!$C19,RestempNSAF!$A$2:$A$251,0))),NA())</f>
        <v>#N/A</v>
      </c>
      <c r="V19" s="28">
        <v>2009</v>
      </c>
      <c r="W19" s="25">
        <f t="shared" si="5"/>
        <v>9198.6</v>
      </c>
      <c r="X19" s="25" t="e">
        <f t="shared" ca="1" si="2"/>
        <v>#N/A</v>
      </c>
      <c r="Y19" s="25" t="e">
        <f t="shared" ca="1" si="2"/>
        <v>#N/A</v>
      </c>
      <c r="Z19" s="25" t="e">
        <f t="shared" ca="1" si="2"/>
        <v>#N/A</v>
      </c>
      <c r="AA19" s="25" t="e">
        <f t="shared" ca="1" si="2"/>
        <v>#N/A</v>
      </c>
      <c r="AB19" s="25" t="e">
        <f t="shared" ca="1" si="2"/>
        <v>#N/A</v>
      </c>
      <c r="AC19" s="23">
        <v>1</v>
      </c>
      <c r="AD19" s="29"/>
      <c r="AE19" s="33">
        <f t="shared" si="6"/>
        <v>-2.0466839885845606E-2</v>
      </c>
      <c r="AF19" s="33" t="e">
        <f t="shared" ca="1" si="6"/>
        <v>#N/A</v>
      </c>
      <c r="AG19" s="33" t="e">
        <f t="shared" ca="1" si="6"/>
        <v>#N/A</v>
      </c>
      <c r="AH19" s="33" t="e">
        <f t="shared" ca="1" si="6"/>
        <v>#N/A</v>
      </c>
      <c r="AI19" s="33" t="e">
        <f t="shared" ca="1" si="6"/>
        <v>#N/A</v>
      </c>
      <c r="AJ19" s="33" t="e">
        <f t="shared" ca="1" si="6"/>
        <v>#N/A</v>
      </c>
    </row>
    <row r="20" spans="1:36" x14ac:dyDescent="0.25">
      <c r="A20" s="23">
        <f t="shared" si="3"/>
        <v>7</v>
      </c>
      <c r="B20" s="23">
        <f t="shared" si="4"/>
        <v>1993</v>
      </c>
      <c r="C20" s="23">
        <v>19</v>
      </c>
      <c r="D20" s="24">
        <v>34151</v>
      </c>
      <c r="E20" s="25">
        <f>IF(ISBLANK(table!J20),NA(),table!J20)</f>
        <v>7009.2</v>
      </c>
      <c r="F20" s="26" t="e">
        <f>IFERROR(IF(AND(ISERROR($E21),ISERROR(INDEX(RestempNSAF!B$2:B$251,MATCH(RestempNSA!$C20,RestempNSAF!$A$2:$A$251,0)))),$E20,INDEX(RestempNSAF!B$2:B$251,MATCH(RestempNSA!$C20,RestempNSAF!$A$2:$A$251,0))),NA())</f>
        <v>#N/A</v>
      </c>
      <c r="G20" s="25" t="e">
        <f>IFERROR(IF(AND(ISERROR($E21),ISERROR(INDEX(RestempNSAF!C$2:C$251,MATCH(RestempNSA!$C20,RestempNSAF!$A$2:$A$251,0)))),$E20,INDEX(RestempNSAF!C$2:C$251,MATCH(RestempNSA!$C20,RestempNSAF!$A$2:$A$251,0))),NA())</f>
        <v>#N/A</v>
      </c>
      <c r="H20" s="25" t="e">
        <f>IFERROR(IF(AND(ISERROR($E21),ISERROR(INDEX(RestempNSAF!D$2:D$251,MATCH(RestempNSA!$C20,RestempNSAF!$A$2:$A$251,0)))),$E20,INDEX(RestempNSAF!D$2:D$251,MATCH(RestempNSA!$C20,RestempNSAF!$A$2:$A$251,0))),NA())</f>
        <v>#N/A</v>
      </c>
      <c r="I20" s="25" t="e">
        <f>IFERROR(IF(AND(ISERROR($E21),ISERROR(INDEX(RestempNSAF!E$2:E$251,MATCH(RestempNSA!$C20,RestempNSAF!$A$2:$A$251,0)))),$E20,INDEX(RestempNSAF!E$2:E$251,MATCH(RestempNSA!$C20,RestempNSAF!$A$2:$A$251,0))),NA())</f>
        <v>#N/A</v>
      </c>
      <c r="J20" s="25" t="e">
        <f>IFERROR(IF(AND(ISERROR($E21),ISERROR(INDEX(RestempNSAF!F$2:F$251,MATCH(RestempNSA!$C20,RestempNSAF!$A$2:$A$251,0)))),$E20,INDEX(RestempNSAF!F$2:F$251,MATCH(RestempNSA!$C20,RestempNSAF!$A$2:$A$251,0))),NA())</f>
        <v>#N/A</v>
      </c>
      <c r="V20" s="28">
        <v>2010</v>
      </c>
      <c r="W20" s="25">
        <f t="shared" si="5"/>
        <v>9368.6</v>
      </c>
      <c r="X20" s="25" t="e">
        <f t="shared" ca="1" si="2"/>
        <v>#N/A</v>
      </c>
      <c r="Y20" s="25" t="e">
        <f t="shared" ca="1" si="2"/>
        <v>#N/A</v>
      </c>
      <c r="Z20" s="25" t="e">
        <f t="shared" ca="1" si="2"/>
        <v>#N/A</v>
      </c>
      <c r="AA20" s="25" t="e">
        <f t="shared" ca="1" si="2"/>
        <v>#N/A</v>
      </c>
      <c r="AB20" s="25" t="e">
        <f t="shared" ca="1" si="2"/>
        <v>#N/A</v>
      </c>
      <c r="AC20" s="23">
        <v>0</v>
      </c>
      <c r="AD20" s="29"/>
      <c r="AE20" s="33">
        <f t="shared" si="6"/>
        <v>1.8481073206792337E-2</v>
      </c>
      <c r="AF20" s="33" t="e">
        <f t="shared" ca="1" si="6"/>
        <v>#N/A</v>
      </c>
      <c r="AG20" s="33" t="e">
        <f t="shared" ca="1" si="6"/>
        <v>#N/A</v>
      </c>
      <c r="AH20" s="33" t="e">
        <f t="shared" ca="1" si="6"/>
        <v>#N/A</v>
      </c>
      <c r="AI20" s="33" t="e">
        <f t="shared" ca="1" si="6"/>
        <v>#N/A</v>
      </c>
      <c r="AJ20" s="33" t="e">
        <f t="shared" ca="1" si="6"/>
        <v>#N/A</v>
      </c>
    </row>
    <row r="21" spans="1:36" x14ac:dyDescent="0.25">
      <c r="A21" s="23">
        <f t="shared" si="3"/>
        <v>8</v>
      </c>
      <c r="B21" s="23">
        <f t="shared" si="4"/>
        <v>1993</v>
      </c>
      <c r="C21" s="23">
        <v>20</v>
      </c>
      <c r="D21" s="24">
        <v>34182</v>
      </c>
      <c r="E21" s="25">
        <f>IF(ISBLANK(table!J21),NA(),table!J21)</f>
        <v>7067.8</v>
      </c>
      <c r="F21" s="26" t="e">
        <f>IFERROR(IF(AND(ISERROR($E22),ISERROR(INDEX(RestempNSAF!B$2:B$251,MATCH(RestempNSA!$C21,RestempNSAF!$A$2:$A$251,0)))),$E21,INDEX(RestempNSAF!B$2:B$251,MATCH(RestempNSA!$C21,RestempNSAF!$A$2:$A$251,0))),NA())</f>
        <v>#N/A</v>
      </c>
      <c r="G21" s="25" t="e">
        <f>IFERROR(IF(AND(ISERROR($E22),ISERROR(INDEX(RestempNSAF!C$2:C$251,MATCH(RestempNSA!$C21,RestempNSAF!$A$2:$A$251,0)))),$E21,INDEX(RestempNSAF!C$2:C$251,MATCH(RestempNSA!$C21,RestempNSAF!$A$2:$A$251,0))),NA())</f>
        <v>#N/A</v>
      </c>
      <c r="H21" s="25" t="e">
        <f>IFERROR(IF(AND(ISERROR($E22),ISERROR(INDEX(RestempNSAF!D$2:D$251,MATCH(RestempNSA!$C21,RestempNSAF!$A$2:$A$251,0)))),$E21,INDEX(RestempNSAF!D$2:D$251,MATCH(RestempNSA!$C21,RestempNSAF!$A$2:$A$251,0))),NA())</f>
        <v>#N/A</v>
      </c>
      <c r="I21" s="25" t="e">
        <f>IFERROR(IF(AND(ISERROR($E22),ISERROR(INDEX(RestempNSAF!E$2:E$251,MATCH(RestempNSA!$C21,RestempNSAF!$A$2:$A$251,0)))),$E21,INDEX(RestempNSAF!E$2:E$251,MATCH(RestempNSA!$C21,RestempNSAF!$A$2:$A$251,0))),NA())</f>
        <v>#N/A</v>
      </c>
      <c r="J21" s="25" t="e">
        <f>IFERROR(IF(AND(ISERROR($E22),ISERROR(INDEX(RestempNSAF!F$2:F$251,MATCH(RestempNSA!$C21,RestempNSAF!$A$2:$A$251,0)))),$E21,INDEX(RestempNSAF!F$2:F$251,MATCH(RestempNSA!$C21,RestempNSAF!$A$2:$A$251,0))),NA())</f>
        <v>#N/A</v>
      </c>
      <c r="V21" s="28">
        <v>2011</v>
      </c>
      <c r="W21" s="25">
        <f t="shared" si="5"/>
        <v>9682.2999999999993</v>
      </c>
      <c r="X21" s="25" t="e">
        <f t="shared" ca="1" si="2"/>
        <v>#N/A</v>
      </c>
      <c r="Y21" s="25" t="e">
        <f t="shared" ca="1" si="2"/>
        <v>#N/A</v>
      </c>
      <c r="Z21" s="25" t="e">
        <f t="shared" ca="1" si="2"/>
        <v>#N/A</v>
      </c>
      <c r="AA21" s="25" t="e">
        <f t="shared" ca="1" si="2"/>
        <v>#N/A</v>
      </c>
      <c r="AB21" s="25" t="e">
        <f t="shared" ca="1" si="2"/>
        <v>#N/A</v>
      </c>
      <c r="AC21" s="23">
        <v>0</v>
      </c>
      <c r="AD21" s="29"/>
      <c r="AE21" s="33">
        <f t="shared" si="6"/>
        <v>3.3484191874986538E-2</v>
      </c>
      <c r="AF21" s="33" t="e">
        <f t="shared" ca="1" si="6"/>
        <v>#N/A</v>
      </c>
      <c r="AG21" s="33" t="e">
        <f t="shared" ca="1" si="6"/>
        <v>#N/A</v>
      </c>
      <c r="AH21" s="33" t="e">
        <f t="shared" ca="1" si="6"/>
        <v>#N/A</v>
      </c>
      <c r="AI21" s="33" t="e">
        <f t="shared" ca="1" si="6"/>
        <v>#N/A</v>
      </c>
      <c r="AJ21" s="33" t="e">
        <f t="shared" ca="1" si="6"/>
        <v>#N/A</v>
      </c>
    </row>
    <row r="22" spans="1:36" x14ac:dyDescent="0.25">
      <c r="A22" s="23">
        <f t="shared" si="3"/>
        <v>9</v>
      </c>
      <c r="B22" s="23">
        <f t="shared" si="4"/>
        <v>1993</v>
      </c>
      <c r="C22" s="23">
        <v>21</v>
      </c>
      <c r="D22" s="24">
        <v>34213</v>
      </c>
      <c r="E22" s="25">
        <f>IF(ISBLANK(table!J22),NA(),table!J22)</f>
        <v>7029.1</v>
      </c>
      <c r="F22" s="26" t="e">
        <f>IFERROR(IF(AND(ISERROR($E23),ISERROR(INDEX(RestempNSAF!B$2:B$251,MATCH(RestempNSA!$C22,RestempNSAF!$A$2:$A$251,0)))),$E22,INDEX(RestempNSAF!B$2:B$251,MATCH(RestempNSA!$C22,RestempNSAF!$A$2:$A$251,0))),NA())</f>
        <v>#N/A</v>
      </c>
      <c r="G22" s="25" t="e">
        <f>IFERROR(IF(AND(ISERROR($E23),ISERROR(INDEX(RestempNSAF!C$2:C$251,MATCH(RestempNSA!$C22,RestempNSAF!$A$2:$A$251,0)))),$E22,INDEX(RestempNSAF!C$2:C$251,MATCH(RestempNSA!$C22,RestempNSAF!$A$2:$A$251,0))),NA())</f>
        <v>#N/A</v>
      </c>
      <c r="H22" s="25" t="e">
        <f>IFERROR(IF(AND(ISERROR($E23),ISERROR(INDEX(RestempNSAF!D$2:D$251,MATCH(RestempNSA!$C22,RestempNSAF!$A$2:$A$251,0)))),$E22,INDEX(RestempNSAF!D$2:D$251,MATCH(RestempNSA!$C22,RestempNSAF!$A$2:$A$251,0))),NA())</f>
        <v>#N/A</v>
      </c>
      <c r="I22" s="25" t="e">
        <f>IFERROR(IF(AND(ISERROR($E23),ISERROR(INDEX(RestempNSAF!E$2:E$251,MATCH(RestempNSA!$C22,RestempNSAF!$A$2:$A$251,0)))),$E22,INDEX(RestempNSAF!E$2:E$251,MATCH(RestempNSA!$C22,RestempNSAF!$A$2:$A$251,0))),NA())</f>
        <v>#N/A</v>
      </c>
      <c r="J22" s="25" t="e">
        <f>IFERROR(IF(AND(ISERROR($E23),ISERROR(INDEX(RestempNSAF!F$2:F$251,MATCH(RestempNSA!$C22,RestempNSAF!$A$2:$A$251,0)))),$E22,INDEX(RestempNSAF!F$2:F$251,MATCH(RestempNSA!$C22,RestempNSAF!$A$2:$A$251,0))),NA())</f>
        <v>#N/A</v>
      </c>
      <c r="V22" s="28">
        <v>2012</v>
      </c>
      <c r="W22" s="25">
        <f t="shared" si="5"/>
        <v>10037.799999999999</v>
      </c>
      <c r="X22" s="25" t="e">
        <f t="shared" ca="1" si="2"/>
        <v>#N/A</v>
      </c>
      <c r="Y22" s="25" t="e">
        <f t="shared" ca="1" si="2"/>
        <v>#N/A</v>
      </c>
      <c r="Z22" s="25" t="e">
        <f t="shared" ca="1" si="2"/>
        <v>#N/A</v>
      </c>
      <c r="AA22" s="25" t="e">
        <f t="shared" ca="1" si="2"/>
        <v>#N/A</v>
      </c>
      <c r="AB22" s="25" t="e">
        <f t="shared" ca="1" si="2"/>
        <v>#N/A</v>
      </c>
      <c r="AC22" s="23">
        <v>0</v>
      </c>
      <c r="AD22" s="29"/>
      <c r="AE22" s="33">
        <f t="shared" si="6"/>
        <v>3.6716482653914875E-2</v>
      </c>
      <c r="AF22" s="33" t="e">
        <f t="shared" ca="1" si="6"/>
        <v>#N/A</v>
      </c>
      <c r="AG22" s="33" t="e">
        <f t="shared" ca="1" si="6"/>
        <v>#N/A</v>
      </c>
      <c r="AH22" s="33" t="e">
        <f t="shared" ca="1" si="6"/>
        <v>#N/A</v>
      </c>
      <c r="AI22" s="33" t="e">
        <f t="shared" ca="1" si="6"/>
        <v>#N/A</v>
      </c>
      <c r="AJ22" s="33" t="e">
        <f t="shared" ca="1" si="6"/>
        <v>#N/A</v>
      </c>
    </row>
    <row r="23" spans="1:36" x14ac:dyDescent="0.25">
      <c r="A23" s="23">
        <f t="shared" si="3"/>
        <v>10</v>
      </c>
      <c r="B23" s="23">
        <f t="shared" si="4"/>
        <v>1993</v>
      </c>
      <c r="C23" s="23">
        <v>22</v>
      </c>
      <c r="D23" s="24">
        <v>34243</v>
      </c>
      <c r="E23" s="25">
        <f>IF(ISBLANK(table!J23),NA(),table!J23)</f>
        <v>6924.9</v>
      </c>
      <c r="F23" s="26" t="e">
        <f>IFERROR(IF(AND(ISERROR($E24),ISERROR(INDEX(RestempNSAF!B$2:B$251,MATCH(RestempNSA!$C23,RestempNSAF!$A$2:$A$251,0)))),$E23,INDEX(RestempNSAF!B$2:B$251,MATCH(RestempNSA!$C23,RestempNSAF!$A$2:$A$251,0))),NA())</f>
        <v>#N/A</v>
      </c>
      <c r="G23" s="25" t="e">
        <f>IFERROR(IF(AND(ISERROR($E24),ISERROR(INDEX(RestempNSAF!C$2:C$251,MATCH(RestempNSA!$C23,RestempNSAF!$A$2:$A$251,0)))),$E23,INDEX(RestempNSAF!C$2:C$251,MATCH(RestempNSA!$C23,RestempNSAF!$A$2:$A$251,0))),NA())</f>
        <v>#N/A</v>
      </c>
      <c r="H23" s="25" t="e">
        <f>IFERROR(IF(AND(ISERROR($E24),ISERROR(INDEX(RestempNSAF!D$2:D$251,MATCH(RestempNSA!$C23,RestempNSAF!$A$2:$A$251,0)))),$E23,INDEX(RestempNSAF!D$2:D$251,MATCH(RestempNSA!$C23,RestempNSAF!$A$2:$A$251,0))),NA())</f>
        <v>#N/A</v>
      </c>
      <c r="I23" s="25" t="e">
        <f>IFERROR(IF(AND(ISERROR($E24),ISERROR(INDEX(RestempNSAF!E$2:E$251,MATCH(RestempNSA!$C23,RestempNSAF!$A$2:$A$251,0)))),$E23,INDEX(RestempNSAF!E$2:E$251,MATCH(RestempNSA!$C23,RestempNSAF!$A$2:$A$251,0))),NA())</f>
        <v>#N/A</v>
      </c>
      <c r="J23" s="25" t="e">
        <f>IFERROR(IF(AND(ISERROR($E24),ISERROR(INDEX(RestempNSAF!F$2:F$251,MATCH(RestempNSA!$C23,RestempNSAF!$A$2:$A$251,0)))),$E23,INDEX(RestempNSAF!F$2:F$251,MATCH(RestempNSA!$C23,RestempNSAF!$A$2:$A$251,0))),NA())</f>
        <v>#N/A</v>
      </c>
      <c r="V23" s="28">
        <v>2013</v>
      </c>
      <c r="W23" s="25">
        <f t="shared" si="5"/>
        <v>10406.200000000001</v>
      </c>
      <c r="X23" s="25" t="e">
        <f t="shared" ca="1" si="2"/>
        <v>#N/A</v>
      </c>
      <c r="Y23" s="25" t="e">
        <f t="shared" ca="1" si="2"/>
        <v>#N/A</v>
      </c>
      <c r="Z23" s="25" t="e">
        <f t="shared" ca="1" si="2"/>
        <v>#N/A</v>
      </c>
      <c r="AA23" s="25" t="e">
        <f t="shared" ca="1" si="2"/>
        <v>#N/A</v>
      </c>
      <c r="AB23" s="25" t="e">
        <f t="shared" ca="1" si="2"/>
        <v>#N/A</v>
      </c>
      <c r="AC23" s="23">
        <v>0</v>
      </c>
      <c r="AD23" s="29"/>
      <c r="AE23" s="33">
        <f t="shared" si="6"/>
        <v>3.6701269202415017E-2</v>
      </c>
      <c r="AF23" s="33" t="e">
        <f t="shared" ca="1" si="6"/>
        <v>#N/A</v>
      </c>
      <c r="AG23" s="33" t="e">
        <f t="shared" ca="1" si="6"/>
        <v>#N/A</v>
      </c>
      <c r="AH23" s="33" t="e">
        <f t="shared" ca="1" si="6"/>
        <v>#N/A</v>
      </c>
      <c r="AI23" s="33" t="e">
        <f t="shared" ca="1" si="6"/>
        <v>#N/A</v>
      </c>
      <c r="AJ23" s="33" t="e">
        <f t="shared" ca="1" si="6"/>
        <v>#N/A</v>
      </c>
    </row>
    <row r="24" spans="1:36" x14ac:dyDescent="0.25">
      <c r="A24" s="23">
        <f t="shared" si="3"/>
        <v>11</v>
      </c>
      <c r="B24" s="23">
        <f t="shared" si="4"/>
        <v>1993</v>
      </c>
      <c r="C24" s="23">
        <v>23</v>
      </c>
      <c r="D24" s="24">
        <v>34274</v>
      </c>
      <c r="E24" s="25">
        <f>IF(ISBLANK(table!J24),NA(),table!J24)</f>
        <v>6892</v>
      </c>
      <c r="F24" s="26" t="e">
        <f>IFERROR(IF(AND(ISERROR($E25),ISERROR(INDEX(RestempNSAF!B$2:B$251,MATCH(RestempNSA!$C24,RestempNSAF!$A$2:$A$251,0)))),$E24,INDEX(RestempNSAF!B$2:B$251,MATCH(RestempNSA!$C24,RestempNSAF!$A$2:$A$251,0))),NA())</f>
        <v>#N/A</v>
      </c>
      <c r="G24" s="25" t="e">
        <f>IFERROR(IF(AND(ISERROR($E25),ISERROR(INDEX(RestempNSAF!C$2:C$251,MATCH(RestempNSA!$C24,RestempNSAF!$A$2:$A$251,0)))),$E24,INDEX(RestempNSAF!C$2:C$251,MATCH(RestempNSA!$C24,RestempNSAF!$A$2:$A$251,0))),NA())</f>
        <v>#N/A</v>
      </c>
      <c r="H24" s="25" t="e">
        <f>IFERROR(IF(AND(ISERROR($E25),ISERROR(INDEX(RestempNSAF!D$2:D$251,MATCH(RestempNSA!$C24,RestempNSAF!$A$2:$A$251,0)))),$E24,INDEX(RestempNSAF!D$2:D$251,MATCH(RestempNSA!$C24,RestempNSAF!$A$2:$A$251,0))),NA())</f>
        <v>#N/A</v>
      </c>
      <c r="I24" s="25" t="e">
        <f>IFERROR(IF(AND(ISERROR($E25),ISERROR(INDEX(RestempNSAF!E$2:E$251,MATCH(RestempNSA!$C24,RestempNSAF!$A$2:$A$251,0)))),$E24,INDEX(RestempNSAF!E$2:E$251,MATCH(RestempNSA!$C24,RestempNSAF!$A$2:$A$251,0))),NA())</f>
        <v>#N/A</v>
      </c>
      <c r="J24" s="25" t="e">
        <f>IFERROR(IF(AND(ISERROR($E25),ISERROR(INDEX(RestempNSAF!F$2:F$251,MATCH(RestempNSA!$C24,RestempNSAF!$A$2:$A$251,0)))),$E24,INDEX(RestempNSAF!F$2:F$251,MATCH(RestempNSA!$C24,RestempNSAF!$A$2:$A$251,0))),NA())</f>
        <v>#N/A</v>
      </c>
      <c r="V24" s="28">
        <v>2014</v>
      </c>
      <c r="W24" s="25">
        <f t="shared" si="5"/>
        <v>10755.3</v>
      </c>
      <c r="X24" s="25" t="e">
        <f t="shared" ca="1" si="2"/>
        <v>#N/A</v>
      </c>
      <c r="Y24" s="25" t="e">
        <f t="shared" ca="1" si="2"/>
        <v>#N/A</v>
      </c>
      <c r="Z24" s="25" t="e">
        <f t="shared" ca="1" si="2"/>
        <v>#N/A</v>
      </c>
      <c r="AA24" s="25" t="e">
        <f t="shared" ca="1" si="2"/>
        <v>#N/A</v>
      </c>
      <c r="AB24" s="25" t="e">
        <f t="shared" ca="1" si="2"/>
        <v>#N/A</v>
      </c>
      <c r="AC24" s="23">
        <v>0</v>
      </c>
      <c r="AD24" s="29"/>
      <c r="AE24" s="33">
        <f t="shared" si="6"/>
        <v>3.3547308335415284E-2</v>
      </c>
      <c r="AF24" s="33" t="e">
        <f t="shared" ca="1" si="6"/>
        <v>#N/A</v>
      </c>
      <c r="AG24" s="33" t="e">
        <f t="shared" ca="1" si="6"/>
        <v>#N/A</v>
      </c>
      <c r="AH24" s="33" t="e">
        <f t="shared" ca="1" si="6"/>
        <v>#N/A</v>
      </c>
      <c r="AI24" s="33" t="e">
        <f t="shared" ca="1" si="6"/>
        <v>#N/A</v>
      </c>
      <c r="AJ24" s="33" t="e">
        <f t="shared" ca="1" si="6"/>
        <v>#N/A</v>
      </c>
    </row>
    <row r="25" spans="1:36" x14ac:dyDescent="0.25">
      <c r="A25" s="23">
        <f t="shared" si="3"/>
        <v>12</v>
      </c>
      <c r="B25" s="23">
        <f t="shared" si="4"/>
        <v>1993</v>
      </c>
      <c r="C25" s="23">
        <v>24</v>
      </c>
      <c r="D25" s="24">
        <v>34304</v>
      </c>
      <c r="E25" s="25">
        <f>IF(ISBLANK(table!J25),NA(),table!J25)</f>
        <v>6928.6</v>
      </c>
      <c r="F25" s="26" t="e">
        <f>IFERROR(IF(AND(ISERROR($E26),ISERROR(INDEX(RestempNSAF!B$2:B$251,MATCH(RestempNSA!$C25,RestempNSAF!$A$2:$A$251,0)))),$E25,INDEX(RestempNSAF!B$2:B$251,MATCH(RestempNSA!$C25,RestempNSAF!$A$2:$A$251,0))),NA())</f>
        <v>#N/A</v>
      </c>
      <c r="G25" s="25" t="e">
        <f>IFERROR(IF(AND(ISERROR($E26),ISERROR(INDEX(RestempNSAF!C$2:C$251,MATCH(RestempNSA!$C25,RestempNSAF!$A$2:$A$251,0)))),$E25,INDEX(RestempNSAF!C$2:C$251,MATCH(RestempNSA!$C25,RestempNSAF!$A$2:$A$251,0))),NA())</f>
        <v>#N/A</v>
      </c>
      <c r="H25" s="25" t="e">
        <f>IFERROR(IF(AND(ISERROR($E26),ISERROR(INDEX(RestempNSAF!D$2:D$251,MATCH(RestempNSA!$C25,RestempNSAF!$A$2:$A$251,0)))),$E25,INDEX(RestempNSAF!D$2:D$251,MATCH(RestempNSA!$C25,RestempNSAF!$A$2:$A$251,0))),NA())</f>
        <v>#N/A</v>
      </c>
      <c r="I25" s="25" t="e">
        <f>IFERROR(IF(AND(ISERROR($E26),ISERROR(INDEX(RestempNSAF!E$2:E$251,MATCH(RestempNSA!$C25,RestempNSAF!$A$2:$A$251,0)))),$E25,INDEX(RestempNSAF!E$2:E$251,MATCH(RestempNSA!$C25,RestempNSAF!$A$2:$A$251,0))),NA())</f>
        <v>#N/A</v>
      </c>
      <c r="J25" s="25" t="e">
        <f>IFERROR(IF(AND(ISERROR($E26),ISERROR(INDEX(RestempNSAF!F$2:F$251,MATCH(RestempNSA!$C25,RestempNSAF!$A$2:$A$251,0)))),$E25,INDEX(RestempNSAF!F$2:F$251,MATCH(RestempNSA!$C25,RestempNSAF!$A$2:$A$251,0))),NA())</f>
        <v>#N/A</v>
      </c>
      <c r="V25" s="28">
        <v>2015</v>
      </c>
      <c r="W25" s="25">
        <f t="shared" si="5"/>
        <v>11174.1</v>
      </c>
      <c r="X25" s="25" t="e">
        <f t="shared" ca="1" si="2"/>
        <v>#N/A</v>
      </c>
      <c r="Y25" s="25" t="e">
        <f t="shared" ca="1" si="2"/>
        <v>#N/A</v>
      </c>
      <c r="Z25" s="25" t="e">
        <f t="shared" ca="1" si="2"/>
        <v>#N/A</v>
      </c>
      <c r="AA25" s="25" t="e">
        <f t="shared" ca="1" si="2"/>
        <v>#N/A</v>
      </c>
      <c r="AB25" s="25" t="e">
        <f t="shared" ca="1" si="2"/>
        <v>#N/A</v>
      </c>
      <c r="AC25" s="23">
        <v>0</v>
      </c>
      <c r="AD25" s="29"/>
      <c r="AE25" s="33">
        <f t="shared" si="6"/>
        <v>3.8938941731053632E-2</v>
      </c>
      <c r="AF25" s="33" t="e">
        <f t="shared" ca="1" si="6"/>
        <v>#N/A</v>
      </c>
      <c r="AG25" s="33" t="e">
        <f t="shared" ca="1" si="6"/>
        <v>#N/A</v>
      </c>
      <c r="AH25" s="33" t="e">
        <f t="shared" ca="1" si="6"/>
        <v>#N/A</v>
      </c>
      <c r="AI25" s="33" t="e">
        <f t="shared" ca="1" si="6"/>
        <v>#N/A</v>
      </c>
      <c r="AJ25" s="33" t="e">
        <f t="shared" ca="1" si="6"/>
        <v>#N/A</v>
      </c>
    </row>
    <row r="26" spans="1:36" x14ac:dyDescent="0.25">
      <c r="A26" s="23">
        <f t="shared" si="3"/>
        <v>1</v>
      </c>
      <c r="B26" s="23">
        <f t="shared" si="4"/>
        <v>1994</v>
      </c>
      <c r="C26" s="23">
        <v>25</v>
      </c>
      <c r="D26" s="24">
        <v>34335</v>
      </c>
      <c r="E26" s="25">
        <f>IF(ISBLANK(table!J26),NA(),table!J26)</f>
        <v>6708.4</v>
      </c>
      <c r="F26" s="26" t="e">
        <f>IFERROR(IF(AND(ISERROR($E27),ISERROR(INDEX(RestempNSAF!B$2:B$251,MATCH(RestempNSA!$C26,RestempNSAF!$A$2:$A$251,0)))),$E26,INDEX(RestempNSAF!B$2:B$251,MATCH(RestempNSA!$C26,RestempNSAF!$A$2:$A$251,0))),NA())</f>
        <v>#N/A</v>
      </c>
      <c r="G26" s="25" t="e">
        <f>IFERROR(IF(AND(ISERROR($E27),ISERROR(INDEX(RestempNSAF!C$2:C$251,MATCH(RestempNSA!$C26,RestempNSAF!$A$2:$A$251,0)))),$E26,INDEX(RestempNSAF!C$2:C$251,MATCH(RestempNSA!$C26,RestempNSAF!$A$2:$A$251,0))),NA())</f>
        <v>#N/A</v>
      </c>
      <c r="H26" s="25" t="e">
        <f>IFERROR(IF(AND(ISERROR($E27),ISERROR(INDEX(RestempNSAF!D$2:D$251,MATCH(RestempNSA!$C26,RestempNSAF!$A$2:$A$251,0)))),$E26,INDEX(RestempNSAF!D$2:D$251,MATCH(RestempNSA!$C26,RestempNSAF!$A$2:$A$251,0))),NA())</f>
        <v>#N/A</v>
      </c>
      <c r="I26" s="25" t="e">
        <f>IFERROR(IF(AND(ISERROR($E27),ISERROR(INDEX(RestempNSAF!E$2:E$251,MATCH(RestempNSA!$C26,RestempNSAF!$A$2:$A$251,0)))),$E26,INDEX(RestempNSAF!E$2:E$251,MATCH(RestempNSA!$C26,RestempNSAF!$A$2:$A$251,0))),NA())</f>
        <v>#N/A</v>
      </c>
      <c r="J26" s="25" t="e">
        <f>IFERROR(IF(AND(ISERROR($E27),ISERROR(INDEX(RestempNSAF!F$2:F$251,MATCH(RestempNSA!$C26,RestempNSAF!$A$2:$A$251,0)))),$E26,INDEX(RestempNSAF!F$2:F$251,MATCH(RestempNSA!$C26,RestempNSAF!$A$2:$A$251,0))),NA())</f>
        <v>#N/A</v>
      </c>
      <c r="V26" s="28">
        <v>2016</v>
      </c>
      <c r="W26" s="25">
        <f t="shared" si="5"/>
        <v>11474.3</v>
      </c>
      <c r="X26" s="25" t="e">
        <f t="shared" ca="1" si="2"/>
        <v>#N/A</v>
      </c>
      <c r="Y26" s="25" t="e">
        <f t="shared" ca="1" si="2"/>
        <v>#N/A</v>
      </c>
      <c r="Z26" s="25" t="e">
        <f t="shared" ca="1" si="2"/>
        <v>#N/A</v>
      </c>
      <c r="AA26" s="25" t="e">
        <f t="shared" ca="1" si="2"/>
        <v>#N/A</v>
      </c>
      <c r="AB26" s="25" t="e">
        <f t="shared" ca="1" si="2"/>
        <v>#N/A</v>
      </c>
      <c r="AC26" s="23">
        <v>0</v>
      </c>
      <c r="AD26" s="29"/>
      <c r="AE26" s="33">
        <f t="shared" si="6"/>
        <v>2.6865698356019627E-2</v>
      </c>
      <c r="AF26" s="33" t="e">
        <f t="shared" ca="1" si="6"/>
        <v>#N/A</v>
      </c>
      <c r="AG26" s="33" t="e">
        <f t="shared" ca="1" si="6"/>
        <v>#N/A</v>
      </c>
      <c r="AH26" s="33" t="e">
        <f t="shared" ca="1" si="6"/>
        <v>#N/A</v>
      </c>
      <c r="AI26" s="33" t="e">
        <f t="shared" ca="1" si="6"/>
        <v>#N/A</v>
      </c>
      <c r="AJ26" s="33" t="e">
        <f t="shared" ca="1" si="6"/>
        <v>#N/A</v>
      </c>
    </row>
    <row r="27" spans="1:36" x14ac:dyDescent="0.25">
      <c r="A27" s="23">
        <f t="shared" si="3"/>
        <v>2</v>
      </c>
      <c r="B27" s="23">
        <f t="shared" si="4"/>
        <v>1994</v>
      </c>
      <c r="C27" s="23">
        <v>26</v>
      </c>
      <c r="D27" s="24">
        <v>34366</v>
      </c>
      <c r="E27" s="25">
        <f>IF(ISBLANK(table!J27),NA(),table!J27)</f>
        <v>6763.5</v>
      </c>
      <c r="F27" s="26" t="e">
        <f>IFERROR(IF(AND(ISERROR($E28),ISERROR(INDEX(RestempNSAF!B$2:B$251,MATCH(RestempNSA!$C27,RestempNSAF!$A$2:$A$251,0)))),$E27,INDEX(RestempNSAF!B$2:B$251,MATCH(RestempNSA!$C27,RestempNSAF!$A$2:$A$251,0))),NA())</f>
        <v>#N/A</v>
      </c>
      <c r="G27" s="25" t="e">
        <f>IFERROR(IF(AND(ISERROR($E28),ISERROR(INDEX(RestempNSAF!C$2:C$251,MATCH(RestempNSA!$C27,RestempNSAF!$A$2:$A$251,0)))),$E27,INDEX(RestempNSAF!C$2:C$251,MATCH(RestempNSA!$C27,RestempNSAF!$A$2:$A$251,0))),NA())</f>
        <v>#N/A</v>
      </c>
      <c r="H27" s="25" t="e">
        <f>IFERROR(IF(AND(ISERROR($E28),ISERROR(INDEX(RestempNSAF!D$2:D$251,MATCH(RestempNSA!$C27,RestempNSAF!$A$2:$A$251,0)))),$E27,INDEX(RestempNSAF!D$2:D$251,MATCH(RestempNSA!$C27,RestempNSAF!$A$2:$A$251,0))),NA())</f>
        <v>#N/A</v>
      </c>
      <c r="I27" s="25" t="e">
        <f>IFERROR(IF(AND(ISERROR($E28),ISERROR(INDEX(RestempNSAF!E$2:E$251,MATCH(RestempNSA!$C27,RestempNSAF!$A$2:$A$251,0)))),$E27,INDEX(RestempNSAF!E$2:E$251,MATCH(RestempNSA!$C27,RestempNSAF!$A$2:$A$251,0))),NA())</f>
        <v>#N/A</v>
      </c>
      <c r="J27" s="25" t="e">
        <f>IFERROR(IF(AND(ISERROR($E28),ISERROR(INDEX(RestempNSAF!F$2:F$251,MATCH(RestempNSA!$C27,RestempNSAF!$A$2:$A$251,0)))),$E27,INDEX(RestempNSAF!F$2:F$251,MATCH(RestempNSA!$C27,RestempNSAF!$A$2:$A$251,0))),NA())</f>
        <v>#N/A</v>
      </c>
      <c r="V27" s="28">
        <v>2017</v>
      </c>
      <c r="W27" s="25">
        <f t="shared" si="5"/>
        <v>11716.4</v>
      </c>
      <c r="X27" s="25" t="e">
        <f t="shared" ca="1" si="2"/>
        <v>#N/A</v>
      </c>
      <c r="Y27" s="25" t="e">
        <f t="shared" ca="1" si="2"/>
        <v>#N/A</v>
      </c>
      <c r="Z27" s="25" t="e">
        <f t="shared" ca="1" si="2"/>
        <v>#N/A</v>
      </c>
      <c r="AA27" s="25" t="e">
        <f t="shared" ca="1" si="2"/>
        <v>#N/A</v>
      </c>
      <c r="AB27" s="25" t="e">
        <f t="shared" ca="1" si="2"/>
        <v>#N/A</v>
      </c>
      <c r="AC27" s="23">
        <v>0</v>
      </c>
      <c r="AD27" s="29"/>
      <c r="AE27" s="33">
        <f t="shared" si="6"/>
        <v>2.1099326320559893E-2</v>
      </c>
      <c r="AF27" s="33" t="e">
        <f t="shared" ca="1" si="6"/>
        <v>#N/A</v>
      </c>
      <c r="AG27" s="33" t="e">
        <f t="shared" ca="1" si="6"/>
        <v>#N/A</v>
      </c>
      <c r="AH27" s="33" t="e">
        <f t="shared" ca="1" si="6"/>
        <v>#N/A</v>
      </c>
      <c r="AI27" s="33" t="e">
        <f t="shared" ca="1" si="6"/>
        <v>#N/A</v>
      </c>
      <c r="AJ27" s="33" t="e">
        <f t="shared" ca="1" si="6"/>
        <v>#N/A</v>
      </c>
    </row>
    <row r="28" spans="1:36" x14ac:dyDescent="0.25">
      <c r="A28" s="23">
        <f t="shared" si="3"/>
        <v>3</v>
      </c>
      <c r="B28" s="23">
        <f t="shared" si="4"/>
        <v>1994</v>
      </c>
      <c r="C28" s="23">
        <v>27</v>
      </c>
      <c r="D28" s="24">
        <v>34394</v>
      </c>
      <c r="E28" s="25">
        <f>IF(ISBLANK(table!J28),NA(),table!J28)</f>
        <v>6910.2</v>
      </c>
      <c r="F28" s="26" t="e">
        <f>IFERROR(IF(AND(ISERROR($E29),ISERROR(INDEX(RestempNSAF!B$2:B$251,MATCH(RestempNSA!$C28,RestempNSAF!$A$2:$A$251,0)))),$E28,INDEX(RestempNSAF!B$2:B$251,MATCH(RestempNSA!$C28,RestempNSAF!$A$2:$A$251,0))),NA())</f>
        <v>#N/A</v>
      </c>
      <c r="G28" s="25" t="e">
        <f>IFERROR(IF(AND(ISERROR($E29),ISERROR(INDEX(RestempNSAF!C$2:C$251,MATCH(RestempNSA!$C28,RestempNSAF!$A$2:$A$251,0)))),$E28,INDEX(RestempNSAF!C$2:C$251,MATCH(RestempNSA!$C28,RestempNSAF!$A$2:$A$251,0))),NA())</f>
        <v>#N/A</v>
      </c>
      <c r="H28" s="25" t="e">
        <f>IFERROR(IF(AND(ISERROR($E29),ISERROR(INDEX(RestempNSAF!D$2:D$251,MATCH(RestempNSA!$C28,RestempNSAF!$A$2:$A$251,0)))),$E28,INDEX(RestempNSAF!D$2:D$251,MATCH(RestempNSA!$C28,RestempNSAF!$A$2:$A$251,0))),NA())</f>
        <v>#N/A</v>
      </c>
      <c r="I28" s="25" t="e">
        <f>IFERROR(IF(AND(ISERROR($E29),ISERROR(INDEX(RestempNSAF!E$2:E$251,MATCH(RestempNSA!$C28,RestempNSAF!$A$2:$A$251,0)))),$E28,INDEX(RestempNSAF!E$2:E$251,MATCH(RestempNSA!$C28,RestempNSAF!$A$2:$A$251,0))),NA())</f>
        <v>#N/A</v>
      </c>
      <c r="J28" s="25" t="e">
        <f>IFERROR(IF(AND(ISERROR($E29),ISERROR(INDEX(RestempNSAF!F$2:F$251,MATCH(RestempNSA!$C28,RestempNSAF!$A$2:$A$251,0)))),$E28,INDEX(RestempNSAF!F$2:F$251,MATCH(RestempNSA!$C28,RestempNSAF!$A$2:$A$251,0))),NA())</f>
        <v>#N/A</v>
      </c>
      <c r="V28" s="28">
        <v>2018</v>
      </c>
      <c r="W28" s="25">
        <f t="shared" si="5"/>
        <v>11865.6</v>
      </c>
      <c r="X28" s="25" t="e">
        <f t="shared" ca="1" si="2"/>
        <v>#N/A</v>
      </c>
      <c r="Y28" s="25" t="e">
        <f t="shared" ca="1" si="2"/>
        <v>#N/A</v>
      </c>
      <c r="Z28" s="25" t="e">
        <f t="shared" ca="1" si="2"/>
        <v>#N/A</v>
      </c>
      <c r="AA28" s="25" t="e">
        <f t="shared" ca="1" si="2"/>
        <v>#N/A</v>
      </c>
      <c r="AB28" s="25" t="e">
        <f t="shared" ca="1" si="2"/>
        <v>#N/A</v>
      </c>
      <c r="AC28" s="23">
        <v>0</v>
      </c>
      <c r="AD28" s="29"/>
      <c r="AE28" s="33">
        <f t="shared" si="6"/>
        <v>1.273428698234959E-2</v>
      </c>
      <c r="AF28" s="33" t="e">
        <f t="shared" ca="1" si="6"/>
        <v>#N/A</v>
      </c>
      <c r="AG28" s="33" t="e">
        <f t="shared" ca="1" si="6"/>
        <v>#N/A</v>
      </c>
      <c r="AH28" s="33" t="e">
        <f t="shared" ca="1" si="6"/>
        <v>#N/A</v>
      </c>
      <c r="AI28" s="33" t="e">
        <f t="shared" ca="1" si="6"/>
        <v>#N/A</v>
      </c>
      <c r="AJ28" s="33" t="e">
        <f t="shared" ca="1" si="6"/>
        <v>#N/A</v>
      </c>
    </row>
    <row r="29" spans="1:36" x14ac:dyDescent="0.25">
      <c r="A29" s="23">
        <f t="shared" si="3"/>
        <v>4</v>
      </c>
      <c r="B29" s="23">
        <f t="shared" si="4"/>
        <v>1994</v>
      </c>
      <c r="C29" s="23">
        <v>28</v>
      </c>
      <c r="D29" s="24">
        <v>34425</v>
      </c>
      <c r="E29" s="25">
        <f>IF(ISBLANK(table!J29),NA(),table!J29)</f>
        <v>7065.5</v>
      </c>
      <c r="F29" s="26" t="e">
        <f>IFERROR(IF(AND(ISERROR($E30),ISERROR(INDEX(RestempNSAF!B$2:B$251,MATCH(RestempNSA!$C29,RestempNSAF!$A$2:$A$251,0)))),$E29,INDEX(RestempNSAF!B$2:B$251,MATCH(RestempNSA!$C29,RestempNSAF!$A$2:$A$251,0))),NA())</f>
        <v>#N/A</v>
      </c>
      <c r="G29" s="25" t="e">
        <f>IFERROR(IF(AND(ISERROR($E30),ISERROR(INDEX(RestempNSAF!C$2:C$251,MATCH(RestempNSA!$C29,RestempNSAF!$A$2:$A$251,0)))),$E29,INDEX(RestempNSAF!C$2:C$251,MATCH(RestempNSA!$C29,RestempNSAF!$A$2:$A$251,0))),NA())</f>
        <v>#N/A</v>
      </c>
      <c r="H29" s="25" t="e">
        <f>IFERROR(IF(AND(ISERROR($E30),ISERROR(INDEX(RestempNSAF!D$2:D$251,MATCH(RestempNSA!$C29,RestempNSAF!$A$2:$A$251,0)))),$E29,INDEX(RestempNSAF!D$2:D$251,MATCH(RestempNSA!$C29,RestempNSAF!$A$2:$A$251,0))),NA())</f>
        <v>#N/A</v>
      </c>
      <c r="I29" s="25" t="e">
        <f>IFERROR(IF(AND(ISERROR($E30),ISERROR(INDEX(RestempNSAF!E$2:E$251,MATCH(RestempNSA!$C29,RestempNSAF!$A$2:$A$251,0)))),$E29,INDEX(RestempNSAF!E$2:E$251,MATCH(RestempNSA!$C29,RestempNSAF!$A$2:$A$251,0))),NA())</f>
        <v>#N/A</v>
      </c>
      <c r="J29" s="25" t="e">
        <f>IFERROR(IF(AND(ISERROR($E30),ISERROR(INDEX(RestempNSAF!F$2:F$251,MATCH(RestempNSA!$C29,RestempNSAF!$A$2:$A$251,0)))),$E29,INDEX(RestempNSAF!F$2:F$251,MATCH(RestempNSA!$C29,RestempNSAF!$A$2:$A$251,0))),NA())</f>
        <v>#N/A</v>
      </c>
      <c r="V29" s="28">
        <v>2019</v>
      </c>
      <c r="W29" s="25">
        <f t="shared" si="5"/>
        <v>12110.1</v>
      </c>
      <c r="X29" s="25" t="e">
        <f t="shared" ca="1" si="2"/>
        <v>#N/A</v>
      </c>
      <c r="Y29" s="25" t="e">
        <f t="shared" ca="1" si="2"/>
        <v>#N/A</v>
      </c>
      <c r="Z29" s="25" t="e">
        <f t="shared" ca="1" si="2"/>
        <v>#N/A</v>
      </c>
      <c r="AA29" s="25" t="e">
        <f t="shared" ca="1" si="2"/>
        <v>#N/A</v>
      </c>
      <c r="AB29" s="25" t="e">
        <f t="shared" ca="1" si="2"/>
        <v>#N/A</v>
      </c>
      <c r="AC29" s="23">
        <v>0</v>
      </c>
      <c r="AD29" s="29"/>
      <c r="AE29" s="33">
        <f t="shared" si="6"/>
        <v>2.0605784789644012E-2</v>
      </c>
      <c r="AF29" s="33" t="e">
        <f t="shared" ca="1" si="6"/>
        <v>#N/A</v>
      </c>
      <c r="AG29" s="33" t="e">
        <f t="shared" ca="1" si="6"/>
        <v>#N/A</v>
      </c>
      <c r="AH29" s="33" t="e">
        <f t="shared" ca="1" si="6"/>
        <v>#N/A</v>
      </c>
      <c r="AI29" s="33" t="e">
        <f t="shared" ca="1" si="6"/>
        <v>#N/A</v>
      </c>
      <c r="AJ29" s="33" t="e">
        <f t="shared" ca="1" si="6"/>
        <v>#N/A</v>
      </c>
    </row>
    <row r="30" spans="1:36" x14ac:dyDescent="0.25">
      <c r="A30" s="23">
        <f t="shared" si="3"/>
        <v>5</v>
      </c>
      <c r="B30" s="23">
        <f t="shared" si="4"/>
        <v>1994</v>
      </c>
      <c r="C30" s="23">
        <v>29</v>
      </c>
      <c r="D30" s="24">
        <v>34455</v>
      </c>
      <c r="E30" s="25">
        <f>IF(ISBLANK(table!J30),NA(),table!J30)</f>
        <v>7220.3</v>
      </c>
      <c r="F30" s="26" t="e">
        <f>IFERROR(IF(AND(ISERROR($E31),ISERROR(INDEX(RestempNSAF!B$2:B$251,MATCH(RestempNSA!$C30,RestempNSAF!$A$2:$A$251,0)))),$E30,INDEX(RestempNSAF!B$2:B$251,MATCH(RestempNSA!$C30,RestempNSAF!$A$2:$A$251,0))),NA())</f>
        <v>#N/A</v>
      </c>
      <c r="G30" s="25" t="e">
        <f>IFERROR(IF(AND(ISERROR($E31),ISERROR(INDEX(RestempNSAF!C$2:C$251,MATCH(RestempNSA!$C30,RestempNSAF!$A$2:$A$251,0)))),$E30,INDEX(RestempNSAF!C$2:C$251,MATCH(RestempNSA!$C30,RestempNSAF!$A$2:$A$251,0))),NA())</f>
        <v>#N/A</v>
      </c>
      <c r="H30" s="25" t="e">
        <f>IFERROR(IF(AND(ISERROR($E31),ISERROR(INDEX(RestempNSAF!D$2:D$251,MATCH(RestempNSA!$C30,RestempNSAF!$A$2:$A$251,0)))),$E30,INDEX(RestempNSAF!D$2:D$251,MATCH(RestempNSA!$C30,RestempNSAF!$A$2:$A$251,0))),NA())</f>
        <v>#N/A</v>
      </c>
      <c r="I30" s="25" t="e">
        <f>IFERROR(IF(AND(ISERROR($E31),ISERROR(INDEX(RestempNSAF!E$2:E$251,MATCH(RestempNSA!$C30,RestempNSAF!$A$2:$A$251,0)))),$E30,INDEX(RestempNSAF!E$2:E$251,MATCH(RestempNSA!$C30,RestempNSAF!$A$2:$A$251,0))),NA())</f>
        <v>#N/A</v>
      </c>
      <c r="J30" s="25" t="e">
        <f>IFERROR(IF(AND(ISERROR($E31),ISERROR(INDEX(RestempNSAF!F$2:F$251,MATCH(RestempNSA!$C30,RestempNSAF!$A$2:$A$251,0)))),$E30,INDEX(RestempNSAF!F$2:F$251,MATCH(RestempNSA!$C30,RestempNSAF!$A$2:$A$251,0))),NA())</f>
        <v>#N/A</v>
      </c>
      <c r="V30" s="28">
        <v>2020</v>
      </c>
      <c r="W30" s="25">
        <f t="shared" si="5"/>
        <v>9629.2000000000007</v>
      </c>
      <c r="X30" s="25" t="e">
        <f t="shared" ca="1" si="2"/>
        <v>#N/A</v>
      </c>
      <c r="Y30" s="25" t="e">
        <f t="shared" ca="1" si="2"/>
        <v>#N/A</v>
      </c>
      <c r="Z30" s="25" t="e">
        <f t="shared" ca="1" si="2"/>
        <v>#N/A</v>
      </c>
      <c r="AA30" s="25" t="e">
        <f t="shared" ca="1" si="2"/>
        <v>#N/A</v>
      </c>
      <c r="AB30" s="25" t="e">
        <f t="shared" ca="1" si="2"/>
        <v>#N/A</v>
      </c>
      <c r="AC30" s="23">
        <v>1</v>
      </c>
      <c r="AD30" s="29"/>
      <c r="AE30" s="33">
        <f t="shared" si="6"/>
        <v>-0.2048620572910215</v>
      </c>
      <c r="AF30" s="33" t="e">
        <f t="shared" ca="1" si="6"/>
        <v>#N/A</v>
      </c>
      <c r="AG30" s="33" t="e">
        <f t="shared" ca="1" si="6"/>
        <v>#N/A</v>
      </c>
      <c r="AH30" s="33" t="e">
        <f t="shared" ca="1" si="6"/>
        <v>#N/A</v>
      </c>
      <c r="AI30" s="33" t="e">
        <f t="shared" ca="1" si="6"/>
        <v>#N/A</v>
      </c>
      <c r="AJ30" s="33" t="e">
        <f t="shared" ca="1" si="6"/>
        <v>#N/A</v>
      </c>
    </row>
    <row r="31" spans="1:36" x14ac:dyDescent="0.25">
      <c r="A31" s="23">
        <f t="shared" si="3"/>
        <v>6</v>
      </c>
      <c r="B31" s="23">
        <f t="shared" si="4"/>
        <v>1994</v>
      </c>
      <c r="C31" s="23">
        <v>30</v>
      </c>
      <c r="D31" s="24">
        <v>34486</v>
      </c>
      <c r="E31" s="25">
        <f>IF(ISBLANK(table!J31),NA(),table!J31)</f>
        <v>7318.6</v>
      </c>
      <c r="F31" s="26" t="e">
        <f>IFERROR(IF(AND(ISERROR($E32),ISERROR(INDEX(RestempNSAF!B$2:B$251,MATCH(RestempNSA!$C31,RestempNSAF!$A$2:$A$251,0)))),$E31,INDEX(RestempNSAF!B$2:B$251,MATCH(RestempNSA!$C31,RestempNSAF!$A$2:$A$251,0))),NA())</f>
        <v>#N/A</v>
      </c>
      <c r="G31" s="25" t="e">
        <f>IFERROR(IF(AND(ISERROR($E32),ISERROR(INDEX(RestempNSAF!C$2:C$251,MATCH(RestempNSA!$C31,RestempNSAF!$A$2:$A$251,0)))),$E31,INDEX(RestempNSAF!C$2:C$251,MATCH(RestempNSA!$C31,RestempNSAF!$A$2:$A$251,0))),NA())</f>
        <v>#N/A</v>
      </c>
      <c r="H31" s="25" t="e">
        <f>IFERROR(IF(AND(ISERROR($E32),ISERROR(INDEX(RestempNSAF!D$2:D$251,MATCH(RestempNSA!$C31,RestempNSAF!$A$2:$A$251,0)))),$E31,INDEX(RestempNSAF!D$2:D$251,MATCH(RestempNSA!$C31,RestempNSAF!$A$2:$A$251,0))),NA())</f>
        <v>#N/A</v>
      </c>
      <c r="I31" s="25" t="e">
        <f>IFERROR(IF(AND(ISERROR($E32),ISERROR(INDEX(RestempNSAF!E$2:E$251,MATCH(RestempNSA!$C31,RestempNSAF!$A$2:$A$251,0)))),$E31,INDEX(RestempNSAF!E$2:E$251,MATCH(RestempNSA!$C31,RestempNSAF!$A$2:$A$251,0))),NA())</f>
        <v>#N/A</v>
      </c>
      <c r="J31" s="25" t="e">
        <f>IFERROR(IF(AND(ISERROR($E32),ISERROR(INDEX(RestempNSAF!F$2:F$251,MATCH(RestempNSA!$C31,RestempNSAF!$A$2:$A$251,0)))),$E31,INDEX(RestempNSAF!F$2:F$251,MATCH(RestempNSA!$C31,RestempNSAF!$A$2:$A$251,0))),NA())</f>
        <v>#N/A</v>
      </c>
      <c r="V31" s="28">
        <v>2021</v>
      </c>
      <c r="W31" s="25">
        <f t="shared" si="5"/>
        <v>11263.6</v>
      </c>
      <c r="X31" s="25" t="e">
        <f ca="1">IF($V31&lt;YEAR(TODAY())-1,NA(),IF($V31=YEAR(TODAY())-1,$W31,IF(SUMIFS(F$2:F$373,$B$2:$B$373,$V31,$A$2:$A$373,"12",F$2:F$373,"&lt;&gt;#N/A")=0,NA(),SUMIFS(F$2:F$373,$B$2:$B$373,$V31,$A$2:$A$373,"12",F$2:F$373,"&lt;&gt;#N/A")+SUMIFS($E$2:$E$373,$B$2:$B$373,$V31,$A$2:$A$373,"12",$E$2:$E$373,"&lt;&gt;#N/A"))))</f>
        <v>#N/A</v>
      </c>
      <c r="Y31" s="25" t="e">
        <f t="shared" ca="1" si="2"/>
        <v>#N/A</v>
      </c>
      <c r="Z31" s="25" t="e">
        <f t="shared" ca="1" si="2"/>
        <v>#N/A</v>
      </c>
      <c r="AA31" s="25" t="e">
        <f t="shared" ca="1" si="2"/>
        <v>#N/A</v>
      </c>
      <c r="AB31" s="25" t="e">
        <f t="shared" ca="1" si="2"/>
        <v>#N/A</v>
      </c>
      <c r="AC31" s="23">
        <v>1</v>
      </c>
      <c r="AD31" s="29"/>
      <c r="AE31" s="33">
        <f t="shared" si="6"/>
        <v>0.16973372658164743</v>
      </c>
      <c r="AF31" s="33" t="e">
        <f ca="1">(X31-$W30)/$W30</f>
        <v>#N/A</v>
      </c>
      <c r="AG31" s="33" t="e">
        <f t="shared" ca="1" si="6"/>
        <v>#N/A</v>
      </c>
      <c r="AH31" s="33" t="e">
        <f t="shared" ca="1" si="6"/>
        <v>#N/A</v>
      </c>
      <c r="AI31" s="33" t="e">
        <f t="shared" ca="1" si="6"/>
        <v>#N/A</v>
      </c>
      <c r="AJ31" s="33" t="e">
        <f t="shared" ca="1" si="6"/>
        <v>#N/A</v>
      </c>
    </row>
    <row r="32" spans="1:36" x14ac:dyDescent="0.25">
      <c r="A32" s="23">
        <f t="shared" si="3"/>
        <v>7</v>
      </c>
      <c r="B32" s="23">
        <f t="shared" si="4"/>
        <v>1994</v>
      </c>
      <c r="C32" s="23">
        <v>31</v>
      </c>
      <c r="D32" s="24">
        <v>34516</v>
      </c>
      <c r="E32" s="25">
        <f>IF(ISBLANK(table!J32),NA(),table!J32)</f>
        <v>7267.4</v>
      </c>
      <c r="F32" s="26" t="e">
        <f>IFERROR(IF(AND(ISERROR($E33),ISERROR(INDEX(RestempNSAF!B$2:B$251,MATCH(RestempNSA!$C32,RestempNSAF!$A$2:$A$251,0)))),$E32,INDEX(RestempNSAF!B$2:B$251,MATCH(RestempNSA!$C32,RestempNSAF!$A$2:$A$251,0))),NA())</f>
        <v>#N/A</v>
      </c>
      <c r="G32" s="25" t="e">
        <f>IFERROR(IF(AND(ISERROR($E33),ISERROR(INDEX(RestempNSAF!C$2:C$251,MATCH(RestempNSA!$C32,RestempNSAF!$A$2:$A$251,0)))),$E32,INDEX(RestempNSAF!C$2:C$251,MATCH(RestempNSA!$C32,RestempNSAF!$A$2:$A$251,0))),NA())</f>
        <v>#N/A</v>
      </c>
      <c r="H32" s="25" t="e">
        <f>IFERROR(IF(AND(ISERROR($E33),ISERROR(INDEX(RestempNSAF!D$2:D$251,MATCH(RestempNSA!$C32,RestempNSAF!$A$2:$A$251,0)))),$E32,INDEX(RestempNSAF!D$2:D$251,MATCH(RestempNSA!$C32,RestempNSAF!$A$2:$A$251,0))),NA())</f>
        <v>#N/A</v>
      </c>
      <c r="I32" s="25" t="e">
        <f>IFERROR(IF(AND(ISERROR($E33),ISERROR(INDEX(RestempNSAF!E$2:E$251,MATCH(RestempNSA!$C32,RestempNSAF!$A$2:$A$251,0)))),$E32,INDEX(RestempNSAF!E$2:E$251,MATCH(RestempNSA!$C32,RestempNSAF!$A$2:$A$251,0))),NA())</f>
        <v>#N/A</v>
      </c>
      <c r="J32" s="25" t="e">
        <f>IFERROR(IF(AND(ISERROR($E33),ISERROR(INDEX(RestempNSAF!F$2:F$251,MATCH(RestempNSA!$C32,RestempNSAF!$A$2:$A$251,0)))),$E32,INDEX(RestempNSAF!F$2:F$251,MATCH(RestempNSA!$C32,RestempNSAF!$A$2:$A$251,0))),NA())</f>
        <v>#N/A</v>
      </c>
      <c r="V32" s="28">
        <v>2022</v>
      </c>
      <c r="W32" s="25">
        <f t="shared" si="5"/>
        <v>11935</v>
      </c>
      <c r="X32" s="25">
        <f t="shared" ref="X32" ca="1" si="7">IF($V32&lt;YEAR(TODAY())-1,NA(),IF($V32=YEAR(TODAY())-1,$W32,IF(SUMIFS(F$2:F$373,$B$2:$B$373,$V32,$A$2:$A$373,"12",F$2:F$373,"&lt;&gt;#N/A")=0,NA(),SUMIFS(F$2:F$373,$B$2:$B$373,$V32,$A$2:$A$373,"12",F$2:F$373,"&lt;&gt;#N/A")+SUMIFS($E$2:$E$373,$B$2:$B$373,$V32,$A$2:$A$373,"12",$E$2:$E$373,"&lt;&gt;#N/A"))))</f>
        <v>11935</v>
      </c>
      <c r="Y32" s="25">
        <f t="shared" ca="1" si="2"/>
        <v>11935</v>
      </c>
      <c r="Z32" s="25">
        <f t="shared" ca="1" si="2"/>
        <v>11935</v>
      </c>
      <c r="AA32" s="25">
        <f t="shared" ca="1" si="2"/>
        <v>11935</v>
      </c>
      <c r="AB32" s="25">
        <f t="shared" ca="1" si="2"/>
        <v>11935</v>
      </c>
      <c r="AC32" s="23">
        <v>0</v>
      </c>
      <c r="AD32" s="29"/>
      <c r="AE32" s="33">
        <f t="shared" si="6"/>
        <v>5.9607940622891403E-2</v>
      </c>
      <c r="AF32" s="33">
        <f t="shared" ca="1" si="6"/>
        <v>5.9607940622891403E-2</v>
      </c>
      <c r="AG32" s="33">
        <f t="shared" ca="1" si="6"/>
        <v>5.9607940622891403E-2</v>
      </c>
      <c r="AH32" s="33">
        <f t="shared" ca="1" si="6"/>
        <v>5.9607940622891403E-2</v>
      </c>
      <c r="AI32" s="33">
        <f t="shared" ca="1" si="6"/>
        <v>5.9607940622891403E-2</v>
      </c>
      <c r="AJ32" s="33">
        <f t="shared" ca="1" si="6"/>
        <v>5.9607940622891403E-2</v>
      </c>
    </row>
    <row r="33" spans="1:36" x14ac:dyDescent="0.25">
      <c r="A33" s="23">
        <f t="shared" si="3"/>
        <v>8</v>
      </c>
      <c r="B33" s="23">
        <f t="shared" si="4"/>
        <v>1994</v>
      </c>
      <c r="C33" s="23">
        <v>32</v>
      </c>
      <c r="D33" s="24">
        <v>34547</v>
      </c>
      <c r="E33" s="25">
        <f>IF(ISBLANK(table!J33),NA(),table!J33)</f>
        <v>7313</v>
      </c>
      <c r="F33" s="26" t="e">
        <f>IFERROR(IF(AND(ISERROR($E34),ISERROR(INDEX(RestempNSAF!B$2:B$251,MATCH(RestempNSA!$C33,RestempNSAF!$A$2:$A$251,0)))),$E33,INDEX(RestempNSAF!B$2:B$251,MATCH(RestempNSA!$C33,RestempNSAF!$A$2:$A$251,0))),NA())</f>
        <v>#N/A</v>
      </c>
      <c r="G33" s="25" t="e">
        <f>IFERROR(IF(AND(ISERROR($E34),ISERROR(INDEX(RestempNSAF!C$2:C$251,MATCH(RestempNSA!$C33,RestempNSAF!$A$2:$A$251,0)))),$E33,INDEX(RestempNSAF!C$2:C$251,MATCH(RestempNSA!$C33,RestempNSAF!$A$2:$A$251,0))),NA())</f>
        <v>#N/A</v>
      </c>
      <c r="H33" s="25" t="e">
        <f>IFERROR(IF(AND(ISERROR($E34),ISERROR(INDEX(RestempNSAF!D$2:D$251,MATCH(RestempNSA!$C33,RestempNSAF!$A$2:$A$251,0)))),$E33,INDEX(RestempNSAF!D$2:D$251,MATCH(RestempNSA!$C33,RestempNSAF!$A$2:$A$251,0))),NA())</f>
        <v>#N/A</v>
      </c>
      <c r="I33" s="25" t="e">
        <f>IFERROR(IF(AND(ISERROR($E34),ISERROR(INDEX(RestempNSAF!E$2:E$251,MATCH(RestempNSA!$C33,RestempNSAF!$A$2:$A$251,0)))),$E33,INDEX(RestempNSAF!E$2:E$251,MATCH(RestempNSA!$C33,RestempNSAF!$A$2:$A$251,0))),NA())</f>
        <v>#N/A</v>
      </c>
      <c r="J33" s="25" t="e">
        <f>IFERROR(IF(AND(ISERROR($E34),ISERROR(INDEX(RestempNSAF!F$2:F$251,MATCH(RestempNSA!$C33,RestempNSAF!$A$2:$A$251,0)))),$E33,INDEX(RestempNSAF!F$2:F$251,MATCH(RestempNSA!$C33,RestempNSAF!$A$2:$A$251,0))),NA())</f>
        <v>#N/A</v>
      </c>
      <c r="V33" s="28"/>
      <c r="W33" s="34"/>
      <c r="X33" s="34"/>
      <c r="Y33" s="34"/>
      <c r="Z33" s="34"/>
      <c r="AA33" s="34"/>
      <c r="AB33" s="34"/>
      <c r="AC33" s="34"/>
      <c r="AD33" s="35"/>
      <c r="AE33" s="34"/>
      <c r="AF33" s="34"/>
      <c r="AG33" s="34"/>
      <c r="AH33" s="34"/>
      <c r="AI33" s="34"/>
      <c r="AJ33" s="34"/>
    </row>
    <row r="34" spans="1:36" x14ac:dyDescent="0.25">
      <c r="A34" s="23">
        <f t="shared" si="3"/>
        <v>9</v>
      </c>
      <c r="B34" s="23">
        <f t="shared" si="4"/>
        <v>1994</v>
      </c>
      <c r="C34" s="23">
        <v>33</v>
      </c>
      <c r="D34" s="24">
        <v>34578</v>
      </c>
      <c r="E34" s="25">
        <f>IF(ISBLANK(table!J34),NA(),table!J34)</f>
        <v>7275.6</v>
      </c>
      <c r="F34" s="26" t="e">
        <f>IFERROR(IF(AND(ISERROR($E35),ISERROR(INDEX(RestempNSAF!B$2:B$251,MATCH(RestempNSA!$C34,RestempNSAF!$A$2:$A$251,0)))),$E34,INDEX(RestempNSAF!B$2:B$251,MATCH(RestempNSA!$C34,RestempNSAF!$A$2:$A$251,0))),NA())</f>
        <v>#N/A</v>
      </c>
      <c r="G34" s="25" t="e">
        <f>IFERROR(IF(AND(ISERROR($E35),ISERROR(INDEX(RestempNSAF!C$2:C$251,MATCH(RestempNSA!$C34,RestempNSAF!$A$2:$A$251,0)))),$E34,INDEX(RestempNSAF!C$2:C$251,MATCH(RestempNSA!$C34,RestempNSAF!$A$2:$A$251,0))),NA())</f>
        <v>#N/A</v>
      </c>
      <c r="H34" s="25" t="e">
        <f>IFERROR(IF(AND(ISERROR($E35),ISERROR(INDEX(RestempNSAF!D$2:D$251,MATCH(RestempNSA!$C34,RestempNSAF!$A$2:$A$251,0)))),$E34,INDEX(RestempNSAF!D$2:D$251,MATCH(RestempNSA!$C34,RestempNSAF!$A$2:$A$251,0))),NA())</f>
        <v>#N/A</v>
      </c>
      <c r="I34" s="25" t="e">
        <f>IFERROR(IF(AND(ISERROR($E35),ISERROR(INDEX(RestempNSAF!E$2:E$251,MATCH(RestempNSA!$C34,RestempNSAF!$A$2:$A$251,0)))),$E34,INDEX(RestempNSAF!E$2:E$251,MATCH(RestempNSA!$C34,RestempNSAF!$A$2:$A$251,0))),NA())</f>
        <v>#N/A</v>
      </c>
      <c r="J34" s="25" t="e">
        <f>IFERROR(IF(AND(ISERROR($E35),ISERROR(INDEX(RestempNSAF!F$2:F$251,MATCH(RestempNSA!$C34,RestempNSAF!$A$2:$A$251,0)))),$E34,INDEX(RestempNSAF!F$2:F$251,MATCH(RestempNSA!$C34,RestempNSAF!$A$2:$A$251,0))),NA())</f>
        <v>#N/A</v>
      </c>
      <c r="V34" s="28"/>
      <c r="W34" s="34"/>
      <c r="X34" s="34"/>
      <c r="Y34" s="34"/>
      <c r="Z34" s="34"/>
      <c r="AA34" s="34"/>
      <c r="AB34" s="34"/>
      <c r="AC34" s="34"/>
      <c r="AD34" s="35"/>
      <c r="AE34" s="34"/>
      <c r="AF34" s="34"/>
      <c r="AG34" s="34"/>
      <c r="AH34" s="34"/>
      <c r="AI34" s="34"/>
      <c r="AJ34" s="34"/>
    </row>
    <row r="35" spans="1:36" x14ac:dyDescent="0.25">
      <c r="A35" s="23">
        <f t="shared" si="3"/>
        <v>10</v>
      </c>
      <c r="B35" s="23">
        <f t="shared" si="4"/>
        <v>1994</v>
      </c>
      <c r="C35" s="23">
        <v>34</v>
      </c>
      <c r="D35" s="24">
        <v>34608</v>
      </c>
      <c r="E35" s="25">
        <f>IF(ISBLANK(table!J35),NA(),table!J35)</f>
        <v>7148.6</v>
      </c>
      <c r="F35" s="26" t="e">
        <f>IFERROR(IF(AND(ISERROR($E36),ISERROR(INDEX(RestempNSAF!B$2:B$251,MATCH(RestempNSA!$C35,RestempNSAF!$A$2:$A$251,0)))),$E35,INDEX(RestempNSAF!B$2:B$251,MATCH(RestempNSA!$C35,RestempNSAF!$A$2:$A$251,0))),NA())</f>
        <v>#N/A</v>
      </c>
      <c r="G35" s="25" t="e">
        <f>IFERROR(IF(AND(ISERROR($E36),ISERROR(INDEX(RestempNSAF!C$2:C$251,MATCH(RestempNSA!$C35,RestempNSAF!$A$2:$A$251,0)))),$E35,INDEX(RestempNSAF!C$2:C$251,MATCH(RestempNSA!$C35,RestempNSAF!$A$2:$A$251,0))),NA())</f>
        <v>#N/A</v>
      </c>
      <c r="H35" s="25" t="e">
        <f>IFERROR(IF(AND(ISERROR($E36),ISERROR(INDEX(RestempNSAF!D$2:D$251,MATCH(RestempNSA!$C35,RestempNSAF!$A$2:$A$251,0)))),$E35,INDEX(RestempNSAF!D$2:D$251,MATCH(RestempNSA!$C35,RestempNSAF!$A$2:$A$251,0))),NA())</f>
        <v>#N/A</v>
      </c>
      <c r="I35" s="25" t="e">
        <f>IFERROR(IF(AND(ISERROR($E36),ISERROR(INDEX(RestempNSAF!E$2:E$251,MATCH(RestempNSA!$C35,RestempNSAF!$A$2:$A$251,0)))),$E35,INDEX(RestempNSAF!E$2:E$251,MATCH(RestempNSA!$C35,RestempNSAF!$A$2:$A$251,0))),NA())</f>
        <v>#N/A</v>
      </c>
      <c r="J35" s="25" t="e">
        <f>IFERROR(IF(AND(ISERROR($E36),ISERROR(INDEX(RestempNSAF!F$2:F$251,MATCH(RestempNSA!$C35,RestempNSAF!$A$2:$A$251,0)))),$E35,INDEX(RestempNSAF!F$2:F$251,MATCH(RestempNSA!$C35,RestempNSAF!$A$2:$A$251,0))),NA())</f>
        <v>#N/A</v>
      </c>
      <c r="V35" s="28"/>
      <c r="W35" s="34"/>
      <c r="X35" s="34"/>
      <c r="Y35" s="34"/>
      <c r="Z35" s="34"/>
      <c r="AA35" s="34"/>
      <c r="AB35" s="34"/>
      <c r="AC35" s="34"/>
      <c r="AD35" s="35"/>
      <c r="AE35" s="34"/>
      <c r="AF35" s="34"/>
      <c r="AG35" s="34"/>
      <c r="AH35" s="34"/>
      <c r="AI35" s="34"/>
      <c r="AJ35" s="34"/>
    </row>
    <row r="36" spans="1:36" x14ac:dyDescent="0.25">
      <c r="A36" s="23">
        <f t="shared" si="3"/>
        <v>11</v>
      </c>
      <c r="B36" s="23">
        <f t="shared" si="4"/>
        <v>1994</v>
      </c>
      <c r="C36" s="23">
        <v>35</v>
      </c>
      <c r="D36" s="24">
        <v>34639</v>
      </c>
      <c r="E36" s="25">
        <f>IF(ISBLANK(table!J36),NA(),table!J36)</f>
        <v>7140.9</v>
      </c>
      <c r="F36" s="26" t="e">
        <f>IFERROR(IF(AND(ISERROR($E37),ISERROR(INDEX(RestempNSAF!B$2:B$251,MATCH(RestempNSA!$C36,RestempNSAF!$A$2:$A$251,0)))),$E36,INDEX(RestempNSAF!B$2:B$251,MATCH(RestempNSA!$C36,RestempNSAF!$A$2:$A$251,0))),NA())</f>
        <v>#N/A</v>
      </c>
      <c r="G36" s="25" t="e">
        <f>IFERROR(IF(AND(ISERROR($E37),ISERROR(INDEX(RestempNSAF!C$2:C$251,MATCH(RestempNSA!$C36,RestempNSAF!$A$2:$A$251,0)))),$E36,INDEX(RestempNSAF!C$2:C$251,MATCH(RestempNSA!$C36,RestempNSAF!$A$2:$A$251,0))),NA())</f>
        <v>#N/A</v>
      </c>
      <c r="H36" s="25" t="e">
        <f>IFERROR(IF(AND(ISERROR($E37),ISERROR(INDEX(RestempNSAF!D$2:D$251,MATCH(RestempNSA!$C36,RestempNSAF!$A$2:$A$251,0)))),$E36,INDEX(RestempNSAF!D$2:D$251,MATCH(RestempNSA!$C36,RestempNSAF!$A$2:$A$251,0))),NA())</f>
        <v>#N/A</v>
      </c>
      <c r="I36" s="25" t="e">
        <f>IFERROR(IF(AND(ISERROR($E37),ISERROR(INDEX(RestempNSAF!E$2:E$251,MATCH(RestempNSA!$C36,RestempNSAF!$A$2:$A$251,0)))),$E36,INDEX(RestempNSAF!E$2:E$251,MATCH(RestempNSA!$C36,RestempNSAF!$A$2:$A$251,0))),NA())</f>
        <v>#N/A</v>
      </c>
      <c r="J36" s="25" t="e">
        <f>IFERROR(IF(AND(ISERROR($E37),ISERROR(INDEX(RestempNSAF!F$2:F$251,MATCH(RestempNSA!$C36,RestempNSAF!$A$2:$A$251,0)))),$E36,INDEX(RestempNSAF!F$2:F$251,MATCH(RestempNSA!$C36,RestempNSAF!$A$2:$A$251,0))),NA())</f>
        <v>#N/A</v>
      </c>
      <c r="V36" s="28"/>
      <c r="W36" s="34"/>
      <c r="X36" s="34"/>
      <c r="Y36" s="34"/>
      <c r="Z36" s="34"/>
      <c r="AA36" s="34"/>
      <c r="AB36" s="34"/>
      <c r="AC36" s="34"/>
      <c r="AD36" s="35"/>
      <c r="AE36" s="34"/>
      <c r="AF36" s="34"/>
      <c r="AG36" s="34"/>
      <c r="AH36" s="34"/>
      <c r="AI36" s="34"/>
      <c r="AJ36" s="34"/>
    </row>
    <row r="37" spans="1:36" x14ac:dyDescent="0.25">
      <c r="A37" s="23">
        <f t="shared" si="3"/>
        <v>12</v>
      </c>
      <c r="B37" s="23">
        <f t="shared" si="4"/>
        <v>1994</v>
      </c>
      <c r="C37" s="23">
        <v>36</v>
      </c>
      <c r="D37" s="24">
        <v>34669</v>
      </c>
      <c r="E37" s="25">
        <f>IF(ISBLANK(table!J37),NA(),table!J37)</f>
        <v>7172.6</v>
      </c>
      <c r="F37" s="26" t="e">
        <f>IFERROR(IF(AND(ISERROR($E38),ISERROR(INDEX(RestempNSAF!B$2:B$251,MATCH(RestempNSA!$C37,RestempNSAF!$A$2:$A$251,0)))),$E37,INDEX(RestempNSAF!B$2:B$251,MATCH(RestempNSA!$C37,RestempNSAF!$A$2:$A$251,0))),NA())</f>
        <v>#N/A</v>
      </c>
      <c r="G37" s="25" t="e">
        <f>IFERROR(IF(AND(ISERROR($E38),ISERROR(INDEX(RestempNSAF!C$2:C$251,MATCH(RestempNSA!$C37,RestempNSAF!$A$2:$A$251,0)))),$E37,INDEX(RestempNSAF!C$2:C$251,MATCH(RestempNSA!$C37,RestempNSAF!$A$2:$A$251,0))),NA())</f>
        <v>#N/A</v>
      </c>
      <c r="H37" s="25" t="e">
        <f>IFERROR(IF(AND(ISERROR($E38),ISERROR(INDEX(RestempNSAF!D$2:D$251,MATCH(RestempNSA!$C37,RestempNSAF!$A$2:$A$251,0)))),$E37,INDEX(RestempNSAF!D$2:D$251,MATCH(RestempNSA!$C37,RestempNSAF!$A$2:$A$251,0))),NA())</f>
        <v>#N/A</v>
      </c>
      <c r="I37" s="25" t="e">
        <f>IFERROR(IF(AND(ISERROR($E38),ISERROR(INDEX(RestempNSAF!E$2:E$251,MATCH(RestempNSA!$C37,RestempNSAF!$A$2:$A$251,0)))),$E37,INDEX(RestempNSAF!E$2:E$251,MATCH(RestempNSA!$C37,RestempNSAF!$A$2:$A$251,0))),NA())</f>
        <v>#N/A</v>
      </c>
      <c r="J37" s="25" t="e">
        <f>IFERROR(IF(AND(ISERROR($E38),ISERROR(INDEX(RestempNSAF!F$2:F$251,MATCH(RestempNSA!$C37,RestempNSAF!$A$2:$A$251,0)))),$E37,INDEX(RestempNSAF!F$2:F$251,MATCH(RestempNSA!$C37,RestempNSAF!$A$2:$A$251,0))),NA())</f>
        <v>#N/A</v>
      </c>
      <c r="V37" s="28"/>
      <c r="W37" s="34"/>
      <c r="X37" s="34"/>
      <c r="Y37" s="34"/>
      <c r="Z37" s="34"/>
      <c r="AA37" s="34"/>
      <c r="AB37" s="34"/>
      <c r="AC37" s="34"/>
      <c r="AD37" s="35"/>
      <c r="AE37" s="34"/>
      <c r="AF37" s="34"/>
      <c r="AG37" s="34"/>
      <c r="AH37" s="34"/>
      <c r="AI37" s="34"/>
      <c r="AJ37" s="34"/>
    </row>
    <row r="38" spans="1:36" x14ac:dyDescent="0.25">
      <c r="A38" s="23">
        <f t="shared" si="3"/>
        <v>1</v>
      </c>
      <c r="B38" s="23">
        <f t="shared" si="4"/>
        <v>1995</v>
      </c>
      <c r="C38" s="23">
        <v>37</v>
      </c>
      <c r="D38" s="24">
        <v>34700</v>
      </c>
      <c r="E38" s="25">
        <f>IF(ISBLANK(table!J38),NA(),table!J38)</f>
        <v>6988.6</v>
      </c>
      <c r="F38" s="26" t="e">
        <f>IFERROR(IF(AND(ISERROR($E39),ISERROR(INDEX(RestempNSAF!B$2:B$251,MATCH(RestempNSA!$C38,RestempNSAF!$A$2:$A$251,0)))),$E38,INDEX(RestempNSAF!B$2:B$251,MATCH(RestempNSA!$C38,RestempNSAF!$A$2:$A$251,0))),NA())</f>
        <v>#N/A</v>
      </c>
      <c r="G38" s="25" t="e">
        <f>IFERROR(IF(AND(ISERROR($E39),ISERROR(INDEX(RestempNSAF!C$2:C$251,MATCH(RestempNSA!$C38,RestempNSAF!$A$2:$A$251,0)))),$E38,INDEX(RestempNSAF!C$2:C$251,MATCH(RestempNSA!$C38,RestempNSAF!$A$2:$A$251,0))),NA())</f>
        <v>#N/A</v>
      </c>
      <c r="H38" s="25" t="e">
        <f>IFERROR(IF(AND(ISERROR($E39),ISERROR(INDEX(RestempNSAF!D$2:D$251,MATCH(RestempNSA!$C38,RestempNSAF!$A$2:$A$251,0)))),$E38,INDEX(RestempNSAF!D$2:D$251,MATCH(RestempNSA!$C38,RestempNSAF!$A$2:$A$251,0))),NA())</f>
        <v>#N/A</v>
      </c>
      <c r="I38" s="25" t="e">
        <f>IFERROR(IF(AND(ISERROR($E39),ISERROR(INDEX(RestempNSAF!E$2:E$251,MATCH(RestempNSA!$C38,RestempNSAF!$A$2:$A$251,0)))),$E38,INDEX(RestempNSAF!E$2:E$251,MATCH(RestempNSA!$C38,RestempNSAF!$A$2:$A$251,0))),NA())</f>
        <v>#N/A</v>
      </c>
      <c r="J38" s="25" t="e">
        <f>IFERROR(IF(AND(ISERROR($E39),ISERROR(INDEX(RestempNSAF!F$2:F$251,MATCH(RestempNSA!$C38,RestempNSAF!$A$2:$A$251,0)))),$E38,INDEX(RestempNSAF!F$2:F$251,MATCH(RestempNSA!$C38,RestempNSAF!$A$2:$A$251,0))),NA())</f>
        <v>#N/A</v>
      </c>
      <c r="V38" s="28"/>
      <c r="W38" s="34"/>
      <c r="X38" s="34"/>
      <c r="Y38" s="34"/>
      <c r="Z38" s="34"/>
      <c r="AA38" s="34"/>
      <c r="AB38" s="34"/>
      <c r="AC38" s="34"/>
      <c r="AD38" s="35"/>
      <c r="AE38" s="34"/>
      <c r="AF38" s="34"/>
      <c r="AG38" s="34"/>
      <c r="AH38" s="34"/>
      <c r="AI38" s="34"/>
      <c r="AJ38" s="34"/>
    </row>
    <row r="39" spans="1:36" x14ac:dyDescent="0.25">
      <c r="A39" s="23">
        <f t="shared" si="3"/>
        <v>2</v>
      </c>
      <c r="B39" s="23">
        <f t="shared" si="4"/>
        <v>1995</v>
      </c>
      <c r="C39" s="23">
        <v>38</v>
      </c>
      <c r="D39" s="24">
        <v>34731</v>
      </c>
      <c r="E39" s="25">
        <f>IF(ISBLANK(table!J39),NA(),table!J39)</f>
        <v>7064.1</v>
      </c>
      <c r="F39" s="26" t="e">
        <f>IFERROR(IF(AND(ISERROR($E40),ISERROR(INDEX(RestempNSAF!B$2:B$251,MATCH(RestempNSA!$C39,RestempNSAF!$A$2:$A$251,0)))),$E39,INDEX(RestempNSAF!B$2:B$251,MATCH(RestempNSA!$C39,RestempNSAF!$A$2:$A$251,0))),NA())</f>
        <v>#N/A</v>
      </c>
      <c r="G39" s="25" t="e">
        <f>IFERROR(IF(AND(ISERROR($E40),ISERROR(INDEX(RestempNSAF!C$2:C$251,MATCH(RestempNSA!$C39,RestempNSAF!$A$2:$A$251,0)))),$E39,INDEX(RestempNSAF!C$2:C$251,MATCH(RestempNSA!$C39,RestempNSAF!$A$2:$A$251,0))),NA())</f>
        <v>#N/A</v>
      </c>
      <c r="H39" s="25" t="e">
        <f>IFERROR(IF(AND(ISERROR($E40),ISERROR(INDEX(RestempNSAF!D$2:D$251,MATCH(RestempNSA!$C39,RestempNSAF!$A$2:$A$251,0)))),$E39,INDEX(RestempNSAF!D$2:D$251,MATCH(RestempNSA!$C39,RestempNSAF!$A$2:$A$251,0))),NA())</f>
        <v>#N/A</v>
      </c>
      <c r="I39" s="25" t="e">
        <f>IFERROR(IF(AND(ISERROR($E40),ISERROR(INDEX(RestempNSAF!E$2:E$251,MATCH(RestempNSA!$C39,RestempNSAF!$A$2:$A$251,0)))),$E39,INDEX(RestempNSAF!E$2:E$251,MATCH(RestempNSA!$C39,RestempNSAF!$A$2:$A$251,0))),NA())</f>
        <v>#N/A</v>
      </c>
      <c r="J39" s="25" t="e">
        <f>IFERROR(IF(AND(ISERROR($E40),ISERROR(INDEX(RestempNSAF!F$2:F$251,MATCH(RestempNSA!$C39,RestempNSAF!$A$2:$A$251,0)))),$E39,INDEX(RestempNSAF!F$2:F$251,MATCH(RestempNSA!$C39,RestempNSAF!$A$2:$A$251,0))),NA())</f>
        <v>#N/A</v>
      </c>
      <c r="V39" s="28"/>
      <c r="W39" s="34"/>
      <c r="X39" s="34"/>
      <c r="Y39" s="34"/>
      <c r="Z39" s="34"/>
      <c r="AA39" s="34"/>
      <c r="AB39" s="34"/>
      <c r="AC39" s="34"/>
      <c r="AD39" s="35"/>
      <c r="AE39" s="34"/>
      <c r="AF39" s="34"/>
      <c r="AG39" s="34"/>
      <c r="AH39" s="34"/>
      <c r="AI39" s="34"/>
      <c r="AJ39" s="34"/>
    </row>
    <row r="40" spans="1:36" x14ac:dyDescent="0.25">
      <c r="A40" s="23">
        <f t="shared" si="3"/>
        <v>3</v>
      </c>
      <c r="B40" s="23">
        <f t="shared" si="4"/>
        <v>1995</v>
      </c>
      <c r="C40" s="23">
        <v>39</v>
      </c>
      <c r="D40" s="24">
        <v>34759</v>
      </c>
      <c r="E40" s="25">
        <f>IF(ISBLANK(table!J40),NA(),table!J40)</f>
        <v>7200.4</v>
      </c>
      <c r="F40" s="26" t="e">
        <f>IFERROR(IF(AND(ISERROR($E41),ISERROR(INDEX(RestempNSAF!B$2:B$251,MATCH(RestempNSA!$C40,RestempNSAF!$A$2:$A$251,0)))),$E40,INDEX(RestempNSAF!B$2:B$251,MATCH(RestempNSA!$C40,RestempNSAF!$A$2:$A$251,0))),NA())</f>
        <v>#N/A</v>
      </c>
      <c r="G40" s="25" t="e">
        <f>IFERROR(IF(AND(ISERROR($E41),ISERROR(INDEX(RestempNSAF!C$2:C$251,MATCH(RestempNSA!$C40,RestempNSAF!$A$2:$A$251,0)))),$E40,INDEX(RestempNSAF!C$2:C$251,MATCH(RestempNSA!$C40,RestempNSAF!$A$2:$A$251,0))),NA())</f>
        <v>#N/A</v>
      </c>
      <c r="H40" s="25" t="e">
        <f>IFERROR(IF(AND(ISERROR($E41),ISERROR(INDEX(RestempNSAF!D$2:D$251,MATCH(RestempNSA!$C40,RestempNSAF!$A$2:$A$251,0)))),$E40,INDEX(RestempNSAF!D$2:D$251,MATCH(RestempNSA!$C40,RestempNSAF!$A$2:$A$251,0))),NA())</f>
        <v>#N/A</v>
      </c>
      <c r="I40" s="25" t="e">
        <f>IFERROR(IF(AND(ISERROR($E41),ISERROR(INDEX(RestempNSAF!E$2:E$251,MATCH(RestempNSA!$C40,RestempNSAF!$A$2:$A$251,0)))),$E40,INDEX(RestempNSAF!E$2:E$251,MATCH(RestempNSA!$C40,RestempNSAF!$A$2:$A$251,0))),NA())</f>
        <v>#N/A</v>
      </c>
      <c r="J40" s="25" t="e">
        <f>IFERROR(IF(AND(ISERROR($E41),ISERROR(INDEX(RestempNSAF!F$2:F$251,MATCH(RestempNSA!$C40,RestempNSAF!$A$2:$A$251,0)))),$E40,INDEX(RestempNSAF!F$2:F$251,MATCH(RestempNSA!$C40,RestempNSAF!$A$2:$A$251,0))),NA())</f>
        <v>#N/A</v>
      </c>
      <c r="V40" s="28"/>
      <c r="W40" s="34"/>
      <c r="X40" s="34"/>
      <c r="Y40" s="34"/>
      <c r="Z40" s="34"/>
      <c r="AA40" s="34"/>
      <c r="AB40" s="34"/>
      <c r="AC40" s="34"/>
      <c r="AD40" s="35"/>
      <c r="AE40" s="34"/>
      <c r="AF40" s="34"/>
      <c r="AG40" s="34"/>
      <c r="AH40" s="34"/>
      <c r="AI40" s="34"/>
      <c r="AJ40" s="34"/>
    </row>
    <row r="41" spans="1:36" x14ac:dyDescent="0.25">
      <c r="A41" s="23">
        <f t="shared" si="3"/>
        <v>4</v>
      </c>
      <c r="B41" s="23">
        <f t="shared" si="4"/>
        <v>1995</v>
      </c>
      <c r="C41" s="23">
        <v>40</v>
      </c>
      <c r="D41" s="24">
        <v>34790</v>
      </c>
      <c r="E41" s="25">
        <f>IF(ISBLANK(table!J41),NA(),table!J41)</f>
        <v>7323.1</v>
      </c>
      <c r="F41" s="26" t="e">
        <f>IFERROR(IF(AND(ISERROR($E42),ISERROR(INDEX(RestempNSAF!B$2:B$251,MATCH(RestempNSA!$C41,RestempNSAF!$A$2:$A$251,0)))),$E41,INDEX(RestempNSAF!B$2:B$251,MATCH(RestempNSA!$C41,RestempNSAF!$A$2:$A$251,0))),NA())</f>
        <v>#N/A</v>
      </c>
      <c r="G41" s="25" t="e">
        <f>IFERROR(IF(AND(ISERROR($E42),ISERROR(INDEX(RestempNSAF!C$2:C$251,MATCH(RestempNSA!$C41,RestempNSAF!$A$2:$A$251,0)))),$E41,INDEX(RestempNSAF!C$2:C$251,MATCH(RestempNSA!$C41,RestempNSAF!$A$2:$A$251,0))),NA())</f>
        <v>#N/A</v>
      </c>
      <c r="H41" s="25" t="e">
        <f>IFERROR(IF(AND(ISERROR($E42),ISERROR(INDEX(RestempNSAF!D$2:D$251,MATCH(RestempNSA!$C41,RestempNSAF!$A$2:$A$251,0)))),$E41,INDEX(RestempNSAF!D$2:D$251,MATCH(RestempNSA!$C41,RestempNSAF!$A$2:$A$251,0))),NA())</f>
        <v>#N/A</v>
      </c>
      <c r="I41" s="25" t="e">
        <f>IFERROR(IF(AND(ISERROR($E42),ISERROR(INDEX(RestempNSAF!E$2:E$251,MATCH(RestempNSA!$C41,RestempNSAF!$A$2:$A$251,0)))),$E41,INDEX(RestempNSAF!E$2:E$251,MATCH(RestempNSA!$C41,RestempNSAF!$A$2:$A$251,0))),NA())</f>
        <v>#N/A</v>
      </c>
      <c r="J41" s="25" t="e">
        <f>IFERROR(IF(AND(ISERROR($E42),ISERROR(INDEX(RestempNSAF!F$2:F$251,MATCH(RestempNSA!$C41,RestempNSAF!$A$2:$A$251,0)))),$E41,INDEX(RestempNSAF!F$2:F$251,MATCH(RestempNSA!$C41,RestempNSAF!$A$2:$A$251,0))),NA())</f>
        <v>#N/A</v>
      </c>
      <c r="V41" s="28"/>
      <c r="W41" s="34"/>
      <c r="X41" s="34"/>
      <c r="Y41" s="34"/>
      <c r="Z41" s="34"/>
      <c r="AA41" s="34"/>
      <c r="AB41" s="34"/>
      <c r="AC41" s="34"/>
      <c r="AD41" s="35"/>
      <c r="AE41" s="34"/>
      <c r="AF41" s="34"/>
      <c r="AG41" s="34"/>
      <c r="AH41" s="34"/>
      <c r="AI41" s="34"/>
      <c r="AJ41" s="34"/>
    </row>
    <row r="42" spans="1:36" x14ac:dyDescent="0.25">
      <c r="A42" s="23">
        <f t="shared" si="3"/>
        <v>5</v>
      </c>
      <c r="B42" s="23">
        <f t="shared" si="4"/>
        <v>1995</v>
      </c>
      <c r="C42" s="23">
        <v>41</v>
      </c>
      <c r="D42" s="24">
        <v>34820</v>
      </c>
      <c r="E42" s="25">
        <f>IF(ISBLANK(table!J42),NA(),table!J42)</f>
        <v>7492</v>
      </c>
      <c r="F42" s="26" t="e">
        <f>IFERROR(IF(AND(ISERROR($E43),ISERROR(INDEX(RestempNSAF!B$2:B$251,MATCH(RestempNSA!$C42,RestempNSAF!$A$2:$A$251,0)))),$E42,INDEX(RestempNSAF!B$2:B$251,MATCH(RestempNSA!$C42,RestempNSAF!$A$2:$A$251,0))),NA())</f>
        <v>#N/A</v>
      </c>
      <c r="G42" s="25" t="e">
        <f>IFERROR(IF(AND(ISERROR($E43),ISERROR(INDEX(RestempNSAF!C$2:C$251,MATCH(RestempNSA!$C42,RestempNSAF!$A$2:$A$251,0)))),$E42,INDEX(RestempNSAF!C$2:C$251,MATCH(RestempNSA!$C42,RestempNSAF!$A$2:$A$251,0))),NA())</f>
        <v>#N/A</v>
      </c>
      <c r="H42" s="25" t="e">
        <f>IFERROR(IF(AND(ISERROR($E43),ISERROR(INDEX(RestempNSAF!D$2:D$251,MATCH(RestempNSA!$C42,RestempNSAF!$A$2:$A$251,0)))),$E42,INDEX(RestempNSAF!D$2:D$251,MATCH(RestempNSA!$C42,RestempNSAF!$A$2:$A$251,0))),NA())</f>
        <v>#N/A</v>
      </c>
      <c r="I42" s="25" t="e">
        <f>IFERROR(IF(AND(ISERROR($E43),ISERROR(INDEX(RestempNSAF!E$2:E$251,MATCH(RestempNSA!$C42,RestempNSAF!$A$2:$A$251,0)))),$E42,INDEX(RestempNSAF!E$2:E$251,MATCH(RestempNSA!$C42,RestempNSAF!$A$2:$A$251,0))),NA())</f>
        <v>#N/A</v>
      </c>
      <c r="J42" s="25" t="e">
        <f>IFERROR(IF(AND(ISERROR($E43),ISERROR(INDEX(RestempNSAF!F$2:F$251,MATCH(RestempNSA!$C42,RestempNSAF!$A$2:$A$251,0)))),$E42,INDEX(RestempNSAF!F$2:F$251,MATCH(RestempNSA!$C42,RestempNSAF!$A$2:$A$251,0))),NA())</f>
        <v>#N/A</v>
      </c>
      <c r="V42" s="28"/>
      <c r="W42" s="34"/>
      <c r="X42" s="34"/>
      <c r="Y42" s="34"/>
      <c r="Z42" s="34"/>
      <c r="AA42" s="34"/>
      <c r="AB42" s="34"/>
      <c r="AC42" s="34"/>
      <c r="AD42" s="35"/>
      <c r="AE42" s="34"/>
      <c r="AF42" s="34"/>
      <c r="AG42" s="34"/>
      <c r="AH42" s="34"/>
      <c r="AI42" s="34"/>
      <c r="AJ42" s="34"/>
    </row>
    <row r="43" spans="1:36" x14ac:dyDescent="0.25">
      <c r="A43" s="23">
        <f t="shared" si="3"/>
        <v>6</v>
      </c>
      <c r="B43" s="23">
        <f t="shared" si="4"/>
        <v>1995</v>
      </c>
      <c r="C43" s="23">
        <v>42</v>
      </c>
      <c r="D43" s="24">
        <v>34851</v>
      </c>
      <c r="E43" s="25">
        <f>IF(ISBLANK(table!J43),NA(),table!J43)</f>
        <v>7619.8</v>
      </c>
      <c r="F43" s="26" t="e">
        <f>IFERROR(IF(AND(ISERROR($E44),ISERROR(INDEX(RestempNSAF!B$2:B$251,MATCH(RestempNSA!$C43,RestempNSAF!$A$2:$A$251,0)))),$E43,INDEX(RestempNSAF!B$2:B$251,MATCH(RestempNSA!$C43,RestempNSAF!$A$2:$A$251,0))),NA())</f>
        <v>#N/A</v>
      </c>
      <c r="G43" s="25" t="e">
        <f>IFERROR(IF(AND(ISERROR($E44),ISERROR(INDEX(RestempNSAF!C$2:C$251,MATCH(RestempNSA!$C43,RestempNSAF!$A$2:$A$251,0)))),$E43,INDEX(RestempNSAF!C$2:C$251,MATCH(RestempNSA!$C43,RestempNSAF!$A$2:$A$251,0))),NA())</f>
        <v>#N/A</v>
      </c>
      <c r="H43" s="25" t="e">
        <f>IFERROR(IF(AND(ISERROR($E44),ISERROR(INDEX(RestempNSAF!D$2:D$251,MATCH(RestempNSA!$C43,RestempNSAF!$A$2:$A$251,0)))),$E43,INDEX(RestempNSAF!D$2:D$251,MATCH(RestempNSA!$C43,RestempNSAF!$A$2:$A$251,0))),NA())</f>
        <v>#N/A</v>
      </c>
      <c r="I43" s="25" t="e">
        <f>IFERROR(IF(AND(ISERROR($E44),ISERROR(INDEX(RestempNSAF!E$2:E$251,MATCH(RestempNSA!$C43,RestempNSAF!$A$2:$A$251,0)))),$E43,INDEX(RestempNSAF!E$2:E$251,MATCH(RestempNSA!$C43,RestempNSAF!$A$2:$A$251,0))),NA())</f>
        <v>#N/A</v>
      </c>
      <c r="J43" s="25" t="e">
        <f>IFERROR(IF(AND(ISERROR($E44),ISERROR(INDEX(RestempNSAF!F$2:F$251,MATCH(RestempNSA!$C43,RestempNSAF!$A$2:$A$251,0)))),$E43,INDEX(RestempNSAF!F$2:F$251,MATCH(RestempNSA!$C43,RestempNSAF!$A$2:$A$251,0))),NA())</f>
        <v>#N/A</v>
      </c>
      <c r="V43" s="28"/>
      <c r="W43" s="34"/>
      <c r="X43" s="34"/>
      <c r="Y43" s="34"/>
      <c r="Z43" s="34"/>
      <c r="AA43" s="34"/>
      <c r="AB43" s="34"/>
      <c r="AC43" s="34"/>
      <c r="AD43" s="35"/>
      <c r="AE43" s="34"/>
      <c r="AF43" s="34"/>
      <c r="AG43" s="34"/>
      <c r="AH43" s="34"/>
      <c r="AI43" s="34"/>
      <c r="AJ43" s="34"/>
    </row>
    <row r="44" spans="1:36" x14ac:dyDescent="0.25">
      <c r="A44" s="23">
        <f t="shared" si="3"/>
        <v>7</v>
      </c>
      <c r="B44" s="23">
        <f t="shared" si="4"/>
        <v>1995</v>
      </c>
      <c r="C44" s="23">
        <v>43</v>
      </c>
      <c r="D44" s="24">
        <v>34881</v>
      </c>
      <c r="E44" s="25">
        <f>IF(ISBLANK(table!J44),NA(),table!J44)</f>
        <v>7566.5</v>
      </c>
      <c r="F44" s="26" t="e">
        <f>IFERROR(IF(AND(ISERROR($E45),ISERROR(INDEX(RestempNSAF!B$2:B$251,MATCH(RestempNSA!$C44,RestempNSAF!$A$2:$A$251,0)))),$E44,INDEX(RestempNSAF!B$2:B$251,MATCH(RestempNSA!$C44,RestempNSAF!$A$2:$A$251,0))),NA())</f>
        <v>#N/A</v>
      </c>
      <c r="G44" s="25" t="e">
        <f>IFERROR(IF(AND(ISERROR($E45),ISERROR(INDEX(RestempNSAF!C$2:C$251,MATCH(RestempNSA!$C44,RestempNSAF!$A$2:$A$251,0)))),$E44,INDEX(RestempNSAF!C$2:C$251,MATCH(RestempNSA!$C44,RestempNSAF!$A$2:$A$251,0))),NA())</f>
        <v>#N/A</v>
      </c>
      <c r="H44" s="25" t="e">
        <f>IFERROR(IF(AND(ISERROR($E45),ISERROR(INDEX(RestempNSAF!D$2:D$251,MATCH(RestempNSA!$C44,RestempNSAF!$A$2:$A$251,0)))),$E44,INDEX(RestempNSAF!D$2:D$251,MATCH(RestempNSA!$C44,RestempNSAF!$A$2:$A$251,0))),NA())</f>
        <v>#N/A</v>
      </c>
      <c r="I44" s="25" t="e">
        <f>IFERROR(IF(AND(ISERROR($E45),ISERROR(INDEX(RestempNSAF!E$2:E$251,MATCH(RestempNSA!$C44,RestempNSAF!$A$2:$A$251,0)))),$E44,INDEX(RestempNSAF!E$2:E$251,MATCH(RestempNSA!$C44,RestempNSAF!$A$2:$A$251,0))),NA())</f>
        <v>#N/A</v>
      </c>
      <c r="J44" s="25" t="e">
        <f>IFERROR(IF(AND(ISERROR($E45),ISERROR(INDEX(RestempNSAF!F$2:F$251,MATCH(RestempNSA!$C44,RestempNSAF!$A$2:$A$251,0)))),$E44,INDEX(RestempNSAF!F$2:F$251,MATCH(RestempNSA!$C44,RestempNSAF!$A$2:$A$251,0))),NA())</f>
        <v>#N/A</v>
      </c>
      <c r="V44" s="28"/>
      <c r="W44" s="34"/>
      <c r="X44" s="34"/>
      <c r="Y44" s="34"/>
      <c r="Z44" s="34"/>
      <c r="AA44" s="34"/>
      <c r="AB44" s="34"/>
      <c r="AC44" s="34"/>
      <c r="AD44" s="35"/>
      <c r="AE44" s="34"/>
      <c r="AF44" s="34"/>
      <c r="AG44" s="34"/>
      <c r="AH44" s="34"/>
      <c r="AI44" s="34"/>
      <c r="AJ44" s="34"/>
    </row>
    <row r="45" spans="1:36" x14ac:dyDescent="0.25">
      <c r="A45" s="23">
        <f t="shared" si="3"/>
        <v>8</v>
      </c>
      <c r="B45" s="23">
        <f t="shared" si="4"/>
        <v>1995</v>
      </c>
      <c r="C45" s="23">
        <v>44</v>
      </c>
      <c r="D45" s="24">
        <v>34912</v>
      </c>
      <c r="E45" s="25">
        <f>IF(ISBLANK(table!J45),NA(),table!J45)</f>
        <v>7610.6</v>
      </c>
      <c r="F45" s="26" t="e">
        <f>IFERROR(IF(AND(ISERROR($E46),ISERROR(INDEX(RestempNSAF!B$2:B$251,MATCH(RestempNSA!$C45,RestempNSAF!$A$2:$A$251,0)))),$E45,INDEX(RestempNSAF!B$2:B$251,MATCH(RestempNSA!$C45,RestempNSAF!$A$2:$A$251,0))),NA())</f>
        <v>#N/A</v>
      </c>
      <c r="G45" s="25" t="e">
        <f>IFERROR(IF(AND(ISERROR($E46),ISERROR(INDEX(RestempNSAF!C$2:C$251,MATCH(RestempNSA!$C45,RestempNSAF!$A$2:$A$251,0)))),$E45,INDEX(RestempNSAF!C$2:C$251,MATCH(RestempNSA!$C45,RestempNSAF!$A$2:$A$251,0))),NA())</f>
        <v>#N/A</v>
      </c>
      <c r="H45" s="25" t="e">
        <f>IFERROR(IF(AND(ISERROR($E46),ISERROR(INDEX(RestempNSAF!D$2:D$251,MATCH(RestempNSA!$C45,RestempNSAF!$A$2:$A$251,0)))),$E45,INDEX(RestempNSAF!D$2:D$251,MATCH(RestempNSA!$C45,RestempNSAF!$A$2:$A$251,0))),NA())</f>
        <v>#N/A</v>
      </c>
      <c r="I45" s="25" t="e">
        <f>IFERROR(IF(AND(ISERROR($E46),ISERROR(INDEX(RestempNSAF!E$2:E$251,MATCH(RestempNSA!$C45,RestempNSAF!$A$2:$A$251,0)))),$E45,INDEX(RestempNSAF!E$2:E$251,MATCH(RestempNSA!$C45,RestempNSAF!$A$2:$A$251,0))),NA())</f>
        <v>#N/A</v>
      </c>
      <c r="J45" s="25" t="e">
        <f>IFERROR(IF(AND(ISERROR($E46),ISERROR(INDEX(RestempNSAF!F$2:F$251,MATCH(RestempNSA!$C45,RestempNSAF!$A$2:$A$251,0)))),$E45,INDEX(RestempNSAF!F$2:F$251,MATCH(RestempNSA!$C45,RestempNSAF!$A$2:$A$251,0))),NA())</f>
        <v>#N/A</v>
      </c>
      <c r="V45" s="28"/>
      <c r="W45" s="34"/>
      <c r="X45" s="34"/>
      <c r="Y45" s="34"/>
      <c r="Z45" s="34"/>
      <c r="AA45" s="34"/>
      <c r="AB45" s="34"/>
      <c r="AC45" s="34"/>
      <c r="AD45" s="35"/>
      <c r="AE45" s="34"/>
      <c r="AF45" s="34"/>
      <c r="AG45" s="34"/>
      <c r="AH45" s="34"/>
      <c r="AI45" s="34"/>
      <c r="AJ45" s="34"/>
    </row>
    <row r="46" spans="1:36" x14ac:dyDescent="0.25">
      <c r="A46" s="23">
        <f t="shared" si="3"/>
        <v>9</v>
      </c>
      <c r="B46" s="23">
        <f t="shared" si="4"/>
        <v>1995</v>
      </c>
      <c r="C46" s="23">
        <v>45</v>
      </c>
      <c r="D46" s="24">
        <v>34943</v>
      </c>
      <c r="E46" s="25">
        <f>IF(ISBLANK(table!J46),NA(),table!J46)</f>
        <v>7577.4</v>
      </c>
      <c r="F46" s="26" t="e">
        <f>IFERROR(IF(AND(ISERROR($E47),ISERROR(INDEX(RestempNSAF!B$2:B$251,MATCH(RestempNSA!$C46,RestempNSAF!$A$2:$A$251,0)))),$E46,INDEX(RestempNSAF!B$2:B$251,MATCH(RestempNSA!$C46,RestempNSAF!$A$2:$A$251,0))),NA())</f>
        <v>#N/A</v>
      </c>
      <c r="G46" s="25" t="e">
        <f>IFERROR(IF(AND(ISERROR($E47),ISERROR(INDEX(RestempNSAF!C$2:C$251,MATCH(RestempNSA!$C46,RestempNSAF!$A$2:$A$251,0)))),$E46,INDEX(RestempNSAF!C$2:C$251,MATCH(RestempNSA!$C46,RestempNSAF!$A$2:$A$251,0))),NA())</f>
        <v>#N/A</v>
      </c>
      <c r="H46" s="25" t="e">
        <f>IFERROR(IF(AND(ISERROR($E47),ISERROR(INDEX(RestempNSAF!D$2:D$251,MATCH(RestempNSA!$C46,RestempNSAF!$A$2:$A$251,0)))),$E46,INDEX(RestempNSAF!D$2:D$251,MATCH(RestempNSA!$C46,RestempNSAF!$A$2:$A$251,0))),NA())</f>
        <v>#N/A</v>
      </c>
      <c r="I46" s="25" t="e">
        <f>IFERROR(IF(AND(ISERROR($E47),ISERROR(INDEX(RestempNSAF!E$2:E$251,MATCH(RestempNSA!$C46,RestempNSAF!$A$2:$A$251,0)))),$E46,INDEX(RestempNSAF!E$2:E$251,MATCH(RestempNSA!$C46,RestempNSAF!$A$2:$A$251,0))),NA())</f>
        <v>#N/A</v>
      </c>
      <c r="J46" s="25" t="e">
        <f>IFERROR(IF(AND(ISERROR($E47),ISERROR(INDEX(RestempNSAF!F$2:F$251,MATCH(RestempNSA!$C46,RestempNSAF!$A$2:$A$251,0)))),$E46,INDEX(RestempNSAF!F$2:F$251,MATCH(RestempNSA!$C46,RestempNSAF!$A$2:$A$251,0))),NA())</f>
        <v>#N/A</v>
      </c>
      <c r="V46" s="28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</row>
    <row r="47" spans="1:36" x14ac:dyDescent="0.25">
      <c r="A47" s="23">
        <f t="shared" si="3"/>
        <v>10</v>
      </c>
      <c r="B47" s="23">
        <f t="shared" si="4"/>
        <v>1995</v>
      </c>
      <c r="C47" s="23">
        <v>46</v>
      </c>
      <c r="D47" s="24">
        <v>34973</v>
      </c>
      <c r="E47" s="25">
        <f>IF(ISBLANK(table!J47),NA(),table!J47)</f>
        <v>7406</v>
      </c>
      <c r="F47" s="26" t="e">
        <f>IFERROR(IF(AND(ISERROR($E48),ISERROR(INDEX(RestempNSAF!B$2:B$251,MATCH(RestempNSA!$C47,RestempNSAF!$A$2:$A$251,0)))),$E47,INDEX(RestempNSAF!B$2:B$251,MATCH(RestempNSA!$C47,RestempNSAF!$A$2:$A$251,0))),NA())</f>
        <v>#N/A</v>
      </c>
      <c r="G47" s="25" t="e">
        <f>IFERROR(IF(AND(ISERROR($E48),ISERROR(INDEX(RestempNSAF!C$2:C$251,MATCH(RestempNSA!$C47,RestempNSAF!$A$2:$A$251,0)))),$E47,INDEX(RestempNSAF!C$2:C$251,MATCH(RestempNSA!$C47,RestempNSAF!$A$2:$A$251,0))),NA())</f>
        <v>#N/A</v>
      </c>
      <c r="H47" s="25" t="e">
        <f>IFERROR(IF(AND(ISERROR($E48),ISERROR(INDEX(RestempNSAF!D$2:D$251,MATCH(RestempNSA!$C47,RestempNSAF!$A$2:$A$251,0)))),$E47,INDEX(RestempNSAF!D$2:D$251,MATCH(RestempNSA!$C47,RestempNSAF!$A$2:$A$251,0))),NA())</f>
        <v>#N/A</v>
      </c>
      <c r="I47" s="25" t="e">
        <f>IFERROR(IF(AND(ISERROR($E48),ISERROR(INDEX(RestempNSAF!E$2:E$251,MATCH(RestempNSA!$C47,RestempNSAF!$A$2:$A$251,0)))),$E47,INDEX(RestempNSAF!E$2:E$251,MATCH(RestempNSA!$C47,RestempNSAF!$A$2:$A$251,0))),NA())</f>
        <v>#N/A</v>
      </c>
      <c r="J47" s="25" t="e">
        <f>IFERROR(IF(AND(ISERROR($E48),ISERROR(INDEX(RestempNSAF!F$2:F$251,MATCH(RestempNSA!$C47,RestempNSAF!$A$2:$A$251,0)))),$E47,INDEX(RestempNSAF!F$2:F$251,MATCH(RestempNSA!$C47,RestempNSAF!$A$2:$A$251,0))),NA())</f>
        <v>#N/A</v>
      </c>
      <c r="V47" s="28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</row>
    <row r="48" spans="1:36" x14ac:dyDescent="0.25">
      <c r="A48" s="23">
        <f t="shared" si="3"/>
        <v>11</v>
      </c>
      <c r="B48" s="23">
        <f t="shared" si="4"/>
        <v>1995</v>
      </c>
      <c r="C48" s="23">
        <v>47</v>
      </c>
      <c r="D48" s="24">
        <v>35004</v>
      </c>
      <c r="E48" s="25">
        <f>IF(ISBLANK(table!J48),NA(),table!J48)</f>
        <v>7397</v>
      </c>
      <c r="F48" s="26" t="e">
        <f>IFERROR(IF(AND(ISERROR($E49),ISERROR(INDEX(RestempNSAF!B$2:B$251,MATCH(RestempNSA!$C48,RestempNSAF!$A$2:$A$251,0)))),$E48,INDEX(RestempNSAF!B$2:B$251,MATCH(RestempNSA!$C48,RestempNSAF!$A$2:$A$251,0))),NA())</f>
        <v>#N/A</v>
      </c>
      <c r="G48" s="25" t="e">
        <f>IFERROR(IF(AND(ISERROR($E49),ISERROR(INDEX(RestempNSAF!C$2:C$251,MATCH(RestempNSA!$C48,RestempNSAF!$A$2:$A$251,0)))),$E48,INDEX(RestempNSAF!C$2:C$251,MATCH(RestempNSA!$C48,RestempNSAF!$A$2:$A$251,0))),NA())</f>
        <v>#N/A</v>
      </c>
      <c r="H48" s="25" t="e">
        <f>IFERROR(IF(AND(ISERROR($E49),ISERROR(INDEX(RestempNSAF!D$2:D$251,MATCH(RestempNSA!$C48,RestempNSAF!$A$2:$A$251,0)))),$E48,INDEX(RestempNSAF!D$2:D$251,MATCH(RestempNSA!$C48,RestempNSAF!$A$2:$A$251,0))),NA())</f>
        <v>#N/A</v>
      </c>
      <c r="I48" s="25" t="e">
        <f>IFERROR(IF(AND(ISERROR($E49),ISERROR(INDEX(RestempNSAF!E$2:E$251,MATCH(RestempNSA!$C48,RestempNSAF!$A$2:$A$251,0)))),$E48,INDEX(RestempNSAF!E$2:E$251,MATCH(RestempNSA!$C48,RestempNSAF!$A$2:$A$251,0))),NA())</f>
        <v>#N/A</v>
      </c>
      <c r="J48" s="25" t="e">
        <f>IFERROR(IF(AND(ISERROR($E49),ISERROR(INDEX(RestempNSAF!F$2:F$251,MATCH(RestempNSA!$C48,RestempNSAF!$A$2:$A$251,0)))),$E48,INDEX(RestempNSAF!F$2:F$251,MATCH(RestempNSA!$C48,RestempNSAF!$A$2:$A$251,0))),NA())</f>
        <v>#N/A</v>
      </c>
      <c r="V48" s="28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</row>
    <row r="49" spans="1:36" x14ac:dyDescent="0.25">
      <c r="A49" s="23">
        <f t="shared" si="3"/>
        <v>12</v>
      </c>
      <c r="B49" s="23">
        <f t="shared" si="4"/>
        <v>1995</v>
      </c>
      <c r="C49" s="23">
        <v>48</v>
      </c>
      <c r="D49" s="24">
        <v>35034</v>
      </c>
      <c r="E49" s="25">
        <f>IF(ISBLANK(table!J49),NA(),table!J49)</f>
        <v>7424.1</v>
      </c>
      <c r="F49" s="26" t="e">
        <f>IFERROR(IF(AND(ISERROR($E50),ISERROR(INDEX(RestempNSAF!B$2:B$251,MATCH(RestempNSA!$C49,RestempNSAF!$A$2:$A$251,0)))),$E49,INDEX(RestempNSAF!B$2:B$251,MATCH(RestempNSA!$C49,RestempNSAF!$A$2:$A$251,0))),NA())</f>
        <v>#N/A</v>
      </c>
      <c r="G49" s="25" t="e">
        <f>IFERROR(IF(AND(ISERROR($E50),ISERROR(INDEX(RestempNSAF!C$2:C$251,MATCH(RestempNSA!$C49,RestempNSAF!$A$2:$A$251,0)))),$E49,INDEX(RestempNSAF!C$2:C$251,MATCH(RestempNSA!$C49,RestempNSAF!$A$2:$A$251,0))),NA())</f>
        <v>#N/A</v>
      </c>
      <c r="H49" s="25" t="e">
        <f>IFERROR(IF(AND(ISERROR($E50),ISERROR(INDEX(RestempNSAF!D$2:D$251,MATCH(RestempNSA!$C49,RestempNSAF!$A$2:$A$251,0)))),$E49,INDEX(RestempNSAF!D$2:D$251,MATCH(RestempNSA!$C49,RestempNSAF!$A$2:$A$251,0))),NA())</f>
        <v>#N/A</v>
      </c>
      <c r="I49" s="25" t="e">
        <f>IFERROR(IF(AND(ISERROR($E50),ISERROR(INDEX(RestempNSAF!E$2:E$251,MATCH(RestempNSA!$C49,RestempNSAF!$A$2:$A$251,0)))),$E49,INDEX(RestempNSAF!E$2:E$251,MATCH(RestempNSA!$C49,RestempNSAF!$A$2:$A$251,0))),NA())</f>
        <v>#N/A</v>
      </c>
      <c r="J49" s="25" t="e">
        <f>IFERROR(IF(AND(ISERROR($E50),ISERROR(INDEX(RestempNSAF!F$2:F$251,MATCH(RestempNSA!$C49,RestempNSAF!$A$2:$A$251,0)))),$E49,INDEX(RestempNSAF!F$2:F$251,MATCH(RestempNSA!$C49,RestempNSAF!$A$2:$A$251,0))),NA())</f>
        <v>#N/A</v>
      </c>
      <c r="V49" s="28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</row>
    <row r="50" spans="1:36" x14ac:dyDescent="0.25">
      <c r="A50" s="23">
        <f t="shared" si="3"/>
        <v>1</v>
      </c>
      <c r="B50" s="23">
        <f t="shared" si="4"/>
        <v>1996</v>
      </c>
      <c r="C50" s="23">
        <v>49</v>
      </c>
      <c r="D50" s="24">
        <v>35065</v>
      </c>
      <c r="E50" s="25">
        <f>IF(ISBLANK(table!J50),NA(),table!J50)</f>
        <v>7166.3</v>
      </c>
      <c r="F50" s="26" t="e">
        <f>IFERROR(IF(AND(ISERROR($E51),ISERROR(INDEX(RestempNSAF!B$2:B$251,MATCH(RestempNSA!$C50,RestempNSAF!$A$2:$A$251,0)))),$E50,INDEX(RestempNSAF!B$2:B$251,MATCH(RestempNSA!$C50,RestempNSAF!$A$2:$A$251,0))),NA())</f>
        <v>#N/A</v>
      </c>
      <c r="G50" s="25" t="e">
        <f>IFERROR(IF(AND(ISERROR($E51),ISERROR(INDEX(RestempNSAF!C$2:C$251,MATCH(RestempNSA!$C50,RestempNSAF!$A$2:$A$251,0)))),$E50,INDEX(RestempNSAF!C$2:C$251,MATCH(RestempNSA!$C50,RestempNSAF!$A$2:$A$251,0))),NA())</f>
        <v>#N/A</v>
      </c>
      <c r="H50" s="25" t="e">
        <f>IFERROR(IF(AND(ISERROR($E51),ISERROR(INDEX(RestempNSAF!D$2:D$251,MATCH(RestempNSA!$C50,RestempNSAF!$A$2:$A$251,0)))),$E50,INDEX(RestempNSAF!D$2:D$251,MATCH(RestempNSA!$C50,RestempNSAF!$A$2:$A$251,0))),NA())</f>
        <v>#N/A</v>
      </c>
      <c r="I50" s="25" t="e">
        <f>IFERROR(IF(AND(ISERROR($E51),ISERROR(INDEX(RestempNSAF!E$2:E$251,MATCH(RestempNSA!$C50,RestempNSAF!$A$2:$A$251,0)))),$E50,INDEX(RestempNSAF!E$2:E$251,MATCH(RestempNSA!$C50,RestempNSAF!$A$2:$A$251,0))),NA())</f>
        <v>#N/A</v>
      </c>
      <c r="J50" s="25" t="e">
        <f>IFERROR(IF(AND(ISERROR($E51),ISERROR(INDEX(RestempNSAF!F$2:F$251,MATCH(RestempNSA!$C50,RestempNSAF!$A$2:$A$251,0)))),$E50,INDEX(RestempNSAF!F$2:F$251,MATCH(RestempNSA!$C50,RestempNSAF!$A$2:$A$251,0))),NA())</f>
        <v>#N/A</v>
      </c>
      <c r="V50" s="28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</row>
    <row r="51" spans="1:36" x14ac:dyDescent="0.25">
      <c r="A51" s="23">
        <f t="shared" si="3"/>
        <v>2</v>
      </c>
      <c r="B51" s="23">
        <f t="shared" si="4"/>
        <v>1996</v>
      </c>
      <c r="C51" s="23">
        <v>50</v>
      </c>
      <c r="D51" s="24">
        <v>35096</v>
      </c>
      <c r="E51" s="25">
        <f>IF(ISBLANK(table!J51),NA(),table!J51)</f>
        <v>7245</v>
      </c>
      <c r="F51" s="26" t="e">
        <f>IFERROR(IF(AND(ISERROR($E52),ISERROR(INDEX(RestempNSAF!B$2:B$251,MATCH(RestempNSA!$C51,RestempNSAF!$A$2:$A$251,0)))),$E51,INDEX(RestempNSAF!B$2:B$251,MATCH(RestempNSA!$C51,RestempNSAF!$A$2:$A$251,0))),NA())</f>
        <v>#N/A</v>
      </c>
      <c r="G51" s="25" t="e">
        <f>IFERROR(IF(AND(ISERROR($E52),ISERROR(INDEX(RestempNSAF!C$2:C$251,MATCH(RestempNSA!$C51,RestempNSAF!$A$2:$A$251,0)))),$E51,INDEX(RestempNSAF!C$2:C$251,MATCH(RestempNSA!$C51,RestempNSAF!$A$2:$A$251,0))),NA())</f>
        <v>#N/A</v>
      </c>
      <c r="H51" s="25" t="e">
        <f>IFERROR(IF(AND(ISERROR($E52),ISERROR(INDEX(RestempNSAF!D$2:D$251,MATCH(RestempNSA!$C51,RestempNSAF!$A$2:$A$251,0)))),$E51,INDEX(RestempNSAF!D$2:D$251,MATCH(RestempNSA!$C51,RestempNSAF!$A$2:$A$251,0))),NA())</f>
        <v>#N/A</v>
      </c>
      <c r="I51" s="25" t="e">
        <f>IFERROR(IF(AND(ISERROR($E52),ISERROR(INDEX(RestempNSAF!E$2:E$251,MATCH(RestempNSA!$C51,RestempNSAF!$A$2:$A$251,0)))),$E51,INDEX(RestempNSAF!E$2:E$251,MATCH(RestempNSA!$C51,RestempNSAF!$A$2:$A$251,0))),NA())</f>
        <v>#N/A</v>
      </c>
      <c r="J51" s="25" t="e">
        <f>IFERROR(IF(AND(ISERROR($E52),ISERROR(INDEX(RestempNSAF!F$2:F$251,MATCH(RestempNSA!$C51,RestempNSAF!$A$2:$A$251,0)))),$E51,INDEX(RestempNSAF!F$2:F$251,MATCH(RestempNSA!$C51,RestempNSAF!$A$2:$A$251,0))),NA())</f>
        <v>#N/A</v>
      </c>
      <c r="V51" s="28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</row>
    <row r="52" spans="1:36" x14ac:dyDescent="0.25">
      <c r="A52" s="23">
        <f t="shared" si="3"/>
        <v>3</v>
      </c>
      <c r="B52" s="23">
        <f t="shared" si="4"/>
        <v>1996</v>
      </c>
      <c r="C52" s="23">
        <v>51</v>
      </c>
      <c r="D52" s="24">
        <v>35125</v>
      </c>
      <c r="E52" s="25">
        <f>IF(ISBLANK(table!J52),NA(),table!J52)</f>
        <v>7390.7</v>
      </c>
      <c r="F52" s="26" t="e">
        <f>IFERROR(IF(AND(ISERROR($E53),ISERROR(INDEX(RestempNSAF!B$2:B$251,MATCH(RestempNSA!$C52,RestempNSAF!$A$2:$A$251,0)))),$E52,INDEX(RestempNSAF!B$2:B$251,MATCH(RestempNSA!$C52,RestempNSAF!$A$2:$A$251,0))),NA())</f>
        <v>#N/A</v>
      </c>
      <c r="G52" s="25" t="e">
        <f>IFERROR(IF(AND(ISERROR($E53),ISERROR(INDEX(RestempNSAF!C$2:C$251,MATCH(RestempNSA!$C52,RestempNSAF!$A$2:$A$251,0)))),$E52,INDEX(RestempNSAF!C$2:C$251,MATCH(RestempNSA!$C52,RestempNSAF!$A$2:$A$251,0))),NA())</f>
        <v>#N/A</v>
      </c>
      <c r="H52" s="25" t="e">
        <f>IFERROR(IF(AND(ISERROR($E53),ISERROR(INDEX(RestempNSAF!D$2:D$251,MATCH(RestempNSA!$C52,RestempNSAF!$A$2:$A$251,0)))),$E52,INDEX(RestempNSAF!D$2:D$251,MATCH(RestempNSA!$C52,RestempNSAF!$A$2:$A$251,0))),NA())</f>
        <v>#N/A</v>
      </c>
      <c r="I52" s="25" t="e">
        <f>IFERROR(IF(AND(ISERROR($E53),ISERROR(INDEX(RestempNSAF!E$2:E$251,MATCH(RestempNSA!$C52,RestempNSAF!$A$2:$A$251,0)))),$E52,INDEX(RestempNSAF!E$2:E$251,MATCH(RestempNSA!$C52,RestempNSAF!$A$2:$A$251,0))),NA())</f>
        <v>#N/A</v>
      </c>
      <c r="J52" s="25" t="e">
        <f>IFERROR(IF(AND(ISERROR($E53),ISERROR(INDEX(RestempNSAF!F$2:F$251,MATCH(RestempNSA!$C52,RestempNSAF!$A$2:$A$251,0)))),$E52,INDEX(RestempNSAF!F$2:F$251,MATCH(RestempNSA!$C52,RestempNSAF!$A$2:$A$251,0))),NA())</f>
        <v>#N/A</v>
      </c>
      <c r="V52" s="28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</row>
    <row r="53" spans="1:36" x14ac:dyDescent="0.25">
      <c r="A53" s="23">
        <f t="shared" si="3"/>
        <v>4</v>
      </c>
      <c r="B53" s="23">
        <f t="shared" si="4"/>
        <v>1996</v>
      </c>
      <c r="C53" s="23">
        <v>52</v>
      </c>
      <c r="D53" s="24">
        <v>35156</v>
      </c>
      <c r="E53" s="25">
        <f>IF(ISBLANK(table!J53),NA(),table!J53)</f>
        <v>7502.2</v>
      </c>
      <c r="F53" s="26" t="e">
        <f>IFERROR(IF(AND(ISERROR($E54),ISERROR(INDEX(RestempNSAF!B$2:B$251,MATCH(RestempNSA!$C53,RestempNSAF!$A$2:$A$251,0)))),$E53,INDEX(RestempNSAF!B$2:B$251,MATCH(RestempNSA!$C53,RestempNSAF!$A$2:$A$251,0))),NA())</f>
        <v>#N/A</v>
      </c>
      <c r="G53" s="25" t="e">
        <f>IFERROR(IF(AND(ISERROR($E54),ISERROR(INDEX(RestempNSAF!C$2:C$251,MATCH(RestempNSA!$C53,RestempNSAF!$A$2:$A$251,0)))),$E53,INDEX(RestempNSAF!C$2:C$251,MATCH(RestempNSA!$C53,RestempNSAF!$A$2:$A$251,0))),NA())</f>
        <v>#N/A</v>
      </c>
      <c r="H53" s="25" t="e">
        <f>IFERROR(IF(AND(ISERROR($E54),ISERROR(INDEX(RestempNSAF!D$2:D$251,MATCH(RestempNSA!$C53,RestempNSAF!$A$2:$A$251,0)))),$E53,INDEX(RestempNSAF!D$2:D$251,MATCH(RestempNSA!$C53,RestempNSAF!$A$2:$A$251,0))),NA())</f>
        <v>#N/A</v>
      </c>
      <c r="I53" s="25" t="e">
        <f>IFERROR(IF(AND(ISERROR($E54),ISERROR(INDEX(RestempNSAF!E$2:E$251,MATCH(RestempNSA!$C53,RestempNSAF!$A$2:$A$251,0)))),$E53,INDEX(RestempNSAF!E$2:E$251,MATCH(RestempNSA!$C53,RestempNSAF!$A$2:$A$251,0))),NA())</f>
        <v>#N/A</v>
      </c>
      <c r="J53" s="25" t="e">
        <f>IFERROR(IF(AND(ISERROR($E54),ISERROR(INDEX(RestempNSAF!F$2:F$251,MATCH(RestempNSA!$C53,RestempNSAF!$A$2:$A$251,0)))),$E53,INDEX(RestempNSAF!F$2:F$251,MATCH(RestempNSA!$C53,RestempNSAF!$A$2:$A$251,0))),NA())</f>
        <v>#N/A</v>
      </c>
      <c r="V53" s="28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</row>
    <row r="54" spans="1:36" x14ac:dyDescent="0.25">
      <c r="A54" s="23">
        <f t="shared" si="3"/>
        <v>5</v>
      </c>
      <c r="B54" s="23">
        <f t="shared" si="4"/>
        <v>1996</v>
      </c>
      <c r="C54" s="23">
        <v>53</v>
      </c>
      <c r="D54" s="24">
        <v>35186</v>
      </c>
      <c r="E54" s="25">
        <f>IF(ISBLANK(table!J54),NA(),table!J54)</f>
        <v>7684.9</v>
      </c>
      <c r="F54" s="26" t="e">
        <f>IFERROR(IF(AND(ISERROR($E55),ISERROR(INDEX(RestempNSAF!B$2:B$251,MATCH(RestempNSA!$C54,RestempNSAF!$A$2:$A$251,0)))),$E54,INDEX(RestempNSAF!B$2:B$251,MATCH(RestempNSA!$C54,RestempNSAF!$A$2:$A$251,0))),NA())</f>
        <v>#N/A</v>
      </c>
      <c r="G54" s="25" t="e">
        <f>IFERROR(IF(AND(ISERROR($E55),ISERROR(INDEX(RestempNSAF!C$2:C$251,MATCH(RestempNSA!$C54,RestempNSAF!$A$2:$A$251,0)))),$E54,INDEX(RestempNSAF!C$2:C$251,MATCH(RestempNSA!$C54,RestempNSAF!$A$2:$A$251,0))),NA())</f>
        <v>#N/A</v>
      </c>
      <c r="H54" s="25" t="e">
        <f>IFERROR(IF(AND(ISERROR($E55),ISERROR(INDEX(RestempNSAF!D$2:D$251,MATCH(RestempNSA!$C54,RestempNSAF!$A$2:$A$251,0)))),$E54,INDEX(RestempNSAF!D$2:D$251,MATCH(RestempNSA!$C54,RestempNSAF!$A$2:$A$251,0))),NA())</f>
        <v>#N/A</v>
      </c>
      <c r="I54" s="25" t="e">
        <f>IFERROR(IF(AND(ISERROR($E55),ISERROR(INDEX(RestempNSAF!E$2:E$251,MATCH(RestempNSA!$C54,RestempNSAF!$A$2:$A$251,0)))),$E54,INDEX(RestempNSAF!E$2:E$251,MATCH(RestempNSA!$C54,RestempNSAF!$A$2:$A$251,0))),NA())</f>
        <v>#N/A</v>
      </c>
      <c r="J54" s="25" t="e">
        <f>IFERROR(IF(AND(ISERROR($E55),ISERROR(INDEX(RestempNSAF!F$2:F$251,MATCH(RestempNSA!$C54,RestempNSAF!$A$2:$A$251,0)))),$E54,INDEX(RestempNSAF!F$2:F$251,MATCH(RestempNSA!$C54,RestempNSAF!$A$2:$A$251,0))),NA())</f>
        <v>#N/A</v>
      </c>
      <c r="V54" s="28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</row>
    <row r="55" spans="1:36" x14ac:dyDescent="0.25">
      <c r="A55" s="23">
        <f t="shared" si="3"/>
        <v>6</v>
      </c>
      <c r="B55" s="23">
        <f t="shared" si="4"/>
        <v>1996</v>
      </c>
      <c r="C55" s="23">
        <v>54</v>
      </c>
      <c r="D55" s="24">
        <v>35217</v>
      </c>
      <c r="E55" s="25">
        <f>IF(ISBLANK(table!J55),NA(),table!J55)</f>
        <v>7770.9</v>
      </c>
      <c r="F55" s="26" t="e">
        <f>IFERROR(IF(AND(ISERROR($E56),ISERROR(INDEX(RestempNSAF!B$2:B$251,MATCH(RestempNSA!$C55,RestempNSAF!$A$2:$A$251,0)))),$E55,INDEX(RestempNSAF!B$2:B$251,MATCH(RestempNSA!$C55,RestempNSAF!$A$2:$A$251,0))),NA())</f>
        <v>#N/A</v>
      </c>
      <c r="G55" s="25" t="e">
        <f>IFERROR(IF(AND(ISERROR($E56),ISERROR(INDEX(RestempNSAF!C$2:C$251,MATCH(RestempNSA!$C55,RestempNSAF!$A$2:$A$251,0)))),$E55,INDEX(RestempNSAF!C$2:C$251,MATCH(RestempNSA!$C55,RestempNSAF!$A$2:$A$251,0))),NA())</f>
        <v>#N/A</v>
      </c>
      <c r="H55" s="25" t="e">
        <f>IFERROR(IF(AND(ISERROR($E56),ISERROR(INDEX(RestempNSAF!D$2:D$251,MATCH(RestempNSA!$C55,RestempNSAF!$A$2:$A$251,0)))),$E55,INDEX(RestempNSAF!D$2:D$251,MATCH(RestempNSA!$C55,RestempNSAF!$A$2:$A$251,0))),NA())</f>
        <v>#N/A</v>
      </c>
      <c r="I55" s="25" t="e">
        <f>IFERROR(IF(AND(ISERROR($E56),ISERROR(INDEX(RestempNSAF!E$2:E$251,MATCH(RestempNSA!$C55,RestempNSAF!$A$2:$A$251,0)))),$E55,INDEX(RestempNSAF!E$2:E$251,MATCH(RestempNSA!$C55,RestempNSAF!$A$2:$A$251,0))),NA())</f>
        <v>#N/A</v>
      </c>
      <c r="J55" s="25" t="e">
        <f>IFERROR(IF(AND(ISERROR($E56),ISERROR(INDEX(RestempNSAF!F$2:F$251,MATCH(RestempNSA!$C55,RestempNSAF!$A$2:$A$251,0)))),$E55,INDEX(RestempNSAF!F$2:F$251,MATCH(RestempNSA!$C55,RestempNSAF!$A$2:$A$251,0))),NA())</f>
        <v>#N/A</v>
      </c>
      <c r="V55" s="28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</row>
    <row r="56" spans="1:36" x14ac:dyDescent="0.25">
      <c r="A56" s="23">
        <f t="shared" si="3"/>
        <v>7</v>
      </c>
      <c r="B56" s="23">
        <f t="shared" si="4"/>
        <v>1996</v>
      </c>
      <c r="C56" s="23">
        <v>55</v>
      </c>
      <c r="D56" s="24">
        <v>35247</v>
      </c>
      <c r="E56" s="25">
        <f>IF(ISBLANK(table!J56),NA(),table!J56)</f>
        <v>7721.3</v>
      </c>
      <c r="F56" s="26" t="e">
        <f>IFERROR(IF(AND(ISERROR($E57),ISERROR(INDEX(RestempNSAF!B$2:B$251,MATCH(RestempNSA!$C56,RestempNSAF!$A$2:$A$251,0)))),$E56,INDEX(RestempNSAF!B$2:B$251,MATCH(RestempNSA!$C56,RestempNSAF!$A$2:$A$251,0))),NA())</f>
        <v>#N/A</v>
      </c>
      <c r="G56" s="25" t="e">
        <f>IFERROR(IF(AND(ISERROR($E57),ISERROR(INDEX(RestempNSAF!C$2:C$251,MATCH(RestempNSA!$C56,RestempNSAF!$A$2:$A$251,0)))),$E56,INDEX(RestempNSAF!C$2:C$251,MATCH(RestempNSA!$C56,RestempNSAF!$A$2:$A$251,0))),NA())</f>
        <v>#N/A</v>
      </c>
      <c r="H56" s="25" t="e">
        <f>IFERROR(IF(AND(ISERROR($E57),ISERROR(INDEX(RestempNSAF!D$2:D$251,MATCH(RestempNSA!$C56,RestempNSAF!$A$2:$A$251,0)))),$E56,INDEX(RestempNSAF!D$2:D$251,MATCH(RestempNSA!$C56,RestempNSAF!$A$2:$A$251,0))),NA())</f>
        <v>#N/A</v>
      </c>
      <c r="I56" s="25" t="e">
        <f>IFERROR(IF(AND(ISERROR($E57),ISERROR(INDEX(RestempNSAF!E$2:E$251,MATCH(RestempNSA!$C56,RestempNSAF!$A$2:$A$251,0)))),$E56,INDEX(RestempNSAF!E$2:E$251,MATCH(RestempNSA!$C56,RestempNSAF!$A$2:$A$251,0))),NA())</f>
        <v>#N/A</v>
      </c>
      <c r="J56" s="25" t="e">
        <f>IFERROR(IF(AND(ISERROR($E57),ISERROR(INDEX(RestempNSAF!F$2:F$251,MATCH(RestempNSA!$C56,RestempNSAF!$A$2:$A$251,0)))),$E56,INDEX(RestempNSAF!F$2:F$251,MATCH(RestempNSA!$C56,RestempNSAF!$A$2:$A$251,0))),NA())</f>
        <v>#N/A</v>
      </c>
      <c r="V56" s="28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</row>
    <row r="57" spans="1:36" x14ac:dyDescent="0.25">
      <c r="A57" s="23">
        <f t="shared" si="3"/>
        <v>8</v>
      </c>
      <c r="B57" s="23">
        <f t="shared" si="4"/>
        <v>1996</v>
      </c>
      <c r="C57" s="23">
        <v>56</v>
      </c>
      <c r="D57" s="24">
        <v>35278</v>
      </c>
      <c r="E57" s="25">
        <f>IF(ISBLANK(table!J57),NA(),table!J57)</f>
        <v>7766.5</v>
      </c>
      <c r="F57" s="26" t="e">
        <f>IFERROR(IF(AND(ISERROR($E58),ISERROR(INDEX(RestempNSAF!B$2:B$251,MATCH(RestempNSA!$C57,RestempNSAF!$A$2:$A$251,0)))),$E57,INDEX(RestempNSAF!B$2:B$251,MATCH(RestempNSA!$C57,RestempNSAF!$A$2:$A$251,0))),NA())</f>
        <v>#N/A</v>
      </c>
      <c r="G57" s="25" t="e">
        <f>IFERROR(IF(AND(ISERROR($E58),ISERROR(INDEX(RestempNSAF!C$2:C$251,MATCH(RestempNSA!$C57,RestempNSAF!$A$2:$A$251,0)))),$E57,INDEX(RestempNSAF!C$2:C$251,MATCH(RestempNSA!$C57,RestempNSAF!$A$2:$A$251,0))),NA())</f>
        <v>#N/A</v>
      </c>
      <c r="H57" s="25" t="e">
        <f>IFERROR(IF(AND(ISERROR($E58),ISERROR(INDEX(RestempNSAF!D$2:D$251,MATCH(RestempNSA!$C57,RestempNSAF!$A$2:$A$251,0)))),$E57,INDEX(RestempNSAF!D$2:D$251,MATCH(RestempNSA!$C57,RestempNSAF!$A$2:$A$251,0))),NA())</f>
        <v>#N/A</v>
      </c>
      <c r="I57" s="25" t="e">
        <f>IFERROR(IF(AND(ISERROR($E58),ISERROR(INDEX(RestempNSAF!E$2:E$251,MATCH(RestempNSA!$C57,RestempNSAF!$A$2:$A$251,0)))),$E57,INDEX(RestempNSAF!E$2:E$251,MATCH(RestempNSA!$C57,RestempNSAF!$A$2:$A$251,0))),NA())</f>
        <v>#N/A</v>
      </c>
      <c r="J57" s="25" t="e">
        <f>IFERROR(IF(AND(ISERROR($E58),ISERROR(INDEX(RestempNSAF!F$2:F$251,MATCH(RestempNSA!$C57,RestempNSAF!$A$2:$A$251,0)))),$E57,INDEX(RestempNSAF!F$2:F$251,MATCH(RestempNSA!$C57,RestempNSAF!$A$2:$A$251,0))),NA())</f>
        <v>#N/A</v>
      </c>
      <c r="V57" s="28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</row>
    <row r="58" spans="1:36" x14ac:dyDescent="0.25">
      <c r="A58" s="23">
        <f t="shared" si="3"/>
        <v>9</v>
      </c>
      <c r="B58" s="23">
        <f t="shared" si="4"/>
        <v>1996</v>
      </c>
      <c r="C58" s="23">
        <v>57</v>
      </c>
      <c r="D58" s="24">
        <v>35309</v>
      </c>
      <c r="E58" s="25">
        <f>IF(ISBLANK(table!J58),NA(),table!J58)</f>
        <v>7698.1</v>
      </c>
      <c r="F58" s="26" t="e">
        <f>IFERROR(IF(AND(ISERROR($E59),ISERROR(INDEX(RestempNSAF!B$2:B$251,MATCH(RestempNSA!$C58,RestempNSAF!$A$2:$A$251,0)))),$E58,INDEX(RestempNSAF!B$2:B$251,MATCH(RestempNSA!$C58,RestempNSAF!$A$2:$A$251,0))),NA())</f>
        <v>#N/A</v>
      </c>
      <c r="G58" s="25" t="e">
        <f>IFERROR(IF(AND(ISERROR($E59),ISERROR(INDEX(RestempNSAF!C$2:C$251,MATCH(RestempNSA!$C58,RestempNSAF!$A$2:$A$251,0)))),$E58,INDEX(RestempNSAF!C$2:C$251,MATCH(RestempNSA!$C58,RestempNSAF!$A$2:$A$251,0))),NA())</f>
        <v>#N/A</v>
      </c>
      <c r="H58" s="25" t="e">
        <f>IFERROR(IF(AND(ISERROR($E59),ISERROR(INDEX(RestempNSAF!D$2:D$251,MATCH(RestempNSA!$C58,RestempNSAF!$A$2:$A$251,0)))),$E58,INDEX(RestempNSAF!D$2:D$251,MATCH(RestempNSA!$C58,RestempNSAF!$A$2:$A$251,0))),NA())</f>
        <v>#N/A</v>
      </c>
      <c r="I58" s="25" t="e">
        <f>IFERROR(IF(AND(ISERROR($E59),ISERROR(INDEX(RestempNSAF!E$2:E$251,MATCH(RestempNSA!$C58,RestempNSAF!$A$2:$A$251,0)))),$E58,INDEX(RestempNSAF!E$2:E$251,MATCH(RestempNSA!$C58,RestempNSAF!$A$2:$A$251,0))),NA())</f>
        <v>#N/A</v>
      </c>
      <c r="J58" s="25" t="e">
        <f>IFERROR(IF(AND(ISERROR($E59),ISERROR(INDEX(RestempNSAF!F$2:F$251,MATCH(RestempNSA!$C58,RestempNSAF!$A$2:$A$251,0)))),$E58,INDEX(RestempNSAF!F$2:F$251,MATCH(RestempNSA!$C58,RestempNSAF!$A$2:$A$251,0))),NA())</f>
        <v>#N/A</v>
      </c>
      <c r="V58" s="28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</row>
    <row r="59" spans="1:36" x14ac:dyDescent="0.25">
      <c r="A59" s="23">
        <f t="shared" si="3"/>
        <v>10</v>
      </c>
      <c r="B59" s="23">
        <f t="shared" si="4"/>
        <v>1996</v>
      </c>
      <c r="C59" s="23">
        <v>58</v>
      </c>
      <c r="D59" s="24">
        <v>35339</v>
      </c>
      <c r="E59" s="25">
        <f>IF(ISBLANK(table!J59),NA(),table!J59)</f>
        <v>7574.2</v>
      </c>
      <c r="F59" s="26" t="e">
        <f>IFERROR(IF(AND(ISERROR($E60),ISERROR(INDEX(RestempNSAF!B$2:B$251,MATCH(RestempNSA!$C59,RestempNSAF!$A$2:$A$251,0)))),$E59,INDEX(RestempNSAF!B$2:B$251,MATCH(RestempNSA!$C59,RestempNSAF!$A$2:$A$251,0))),NA())</f>
        <v>#N/A</v>
      </c>
      <c r="G59" s="25" t="e">
        <f>IFERROR(IF(AND(ISERROR($E60),ISERROR(INDEX(RestempNSAF!C$2:C$251,MATCH(RestempNSA!$C59,RestempNSAF!$A$2:$A$251,0)))),$E59,INDEX(RestempNSAF!C$2:C$251,MATCH(RestempNSA!$C59,RestempNSAF!$A$2:$A$251,0))),NA())</f>
        <v>#N/A</v>
      </c>
      <c r="H59" s="25" t="e">
        <f>IFERROR(IF(AND(ISERROR($E60),ISERROR(INDEX(RestempNSAF!D$2:D$251,MATCH(RestempNSA!$C59,RestempNSAF!$A$2:$A$251,0)))),$E59,INDEX(RestempNSAF!D$2:D$251,MATCH(RestempNSA!$C59,RestempNSAF!$A$2:$A$251,0))),NA())</f>
        <v>#N/A</v>
      </c>
      <c r="I59" s="25" t="e">
        <f>IFERROR(IF(AND(ISERROR($E60),ISERROR(INDEX(RestempNSAF!E$2:E$251,MATCH(RestempNSA!$C59,RestempNSAF!$A$2:$A$251,0)))),$E59,INDEX(RestempNSAF!E$2:E$251,MATCH(RestempNSA!$C59,RestempNSAF!$A$2:$A$251,0))),NA())</f>
        <v>#N/A</v>
      </c>
      <c r="J59" s="25" t="e">
        <f>IFERROR(IF(AND(ISERROR($E60),ISERROR(INDEX(RestempNSAF!F$2:F$251,MATCH(RestempNSA!$C59,RestempNSAF!$A$2:$A$251,0)))),$E59,INDEX(RestempNSAF!F$2:F$251,MATCH(RestempNSA!$C59,RestempNSAF!$A$2:$A$251,0))),NA())</f>
        <v>#N/A</v>
      </c>
      <c r="V59" s="28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</row>
    <row r="60" spans="1:36" x14ac:dyDescent="0.25">
      <c r="A60" s="23">
        <f t="shared" si="3"/>
        <v>11</v>
      </c>
      <c r="B60" s="23">
        <f t="shared" si="4"/>
        <v>1996</v>
      </c>
      <c r="C60" s="23">
        <v>59</v>
      </c>
      <c r="D60" s="24">
        <v>35370</v>
      </c>
      <c r="E60" s="25">
        <f>IF(ISBLANK(table!J60),NA(),table!J60)</f>
        <v>7558.7</v>
      </c>
      <c r="F60" s="26" t="e">
        <f>IFERROR(IF(AND(ISERROR($E61),ISERROR(INDEX(RestempNSAF!B$2:B$251,MATCH(RestempNSA!$C60,RestempNSAF!$A$2:$A$251,0)))),$E60,INDEX(RestempNSAF!B$2:B$251,MATCH(RestempNSA!$C60,RestempNSAF!$A$2:$A$251,0))),NA())</f>
        <v>#N/A</v>
      </c>
      <c r="G60" s="25" t="e">
        <f>IFERROR(IF(AND(ISERROR($E61),ISERROR(INDEX(RestempNSAF!C$2:C$251,MATCH(RestempNSA!$C60,RestempNSAF!$A$2:$A$251,0)))),$E60,INDEX(RestempNSAF!C$2:C$251,MATCH(RestempNSA!$C60,RestempNSAF!$A$2:$A$251,0))),NA())</f>
        <v>#N/A</v>
      </c>
      <c r="H60" s="25" t="e">
        <f>IFERROR(IF(AND(ISERROR($E61),ISERROR(INDEX(RestempNSAF!D$2:D$251,MATCH(RestempNSA!$C60,RestempNSAF!$A$2:$A$251,0)))),$E60,INDEX(RestempNSAF!D$2:D$251,MATCH(RestempNSA!$C60,RestempNSAF!$A$2:$A$251,0))),NA())</f>
        <v>#N/A</v>
      </c>
      <c r="I60" s="25" t="e">
        <f>IFERROR(IF(AND(ISERROR($E61),ISERROR(INDEX(RestempNSAF!E$2:E$251,MATCH(RestempNSA!$C60,RestempNSAF!$A$2:$A$251,0)))),$E60,INDEX(RestempNSAF!E$2:E$251,MATCH(RestempNSA!$C60,RestempNSAF!$A$2:$A$251,0))),NA())</f>
        <v>#N/A</v>
      </c>
      <c r="J60" s="25" t="e">
        <f>IFERROR(IF(AND(ISERROR($E61),ISERROR(INDEX(RestempNSAF!F$2:F$251,MATCH(RestempNSA!$C60,RestempNSAF!$A$2:$A$251,0)))),$E60,INDEX(RestempNSAF!F$2:F$251,MATCH(RestempNSA!$C60,RestempNSAF!$A$2:$A$251,0))),NA())</f>
        <v>#N/A</v>
      </c>
      <c r="V60" s="28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</row>
    <row r="61" spans="1:36" x14ac:dyDescent="0.25">
      <c r="A61" s="23">
        <f t="shared" si="3"/>
        <v>12</v>
      </c>
      <c r="B61" s="23">
        <f t="shared" si="4"/>
        <v>1996</v>
      </c>
      <c r="C61" s="23">
        <v>60</v>
      </c>
      <c r="D61" s="24">
        <v>35400</v>
      </c>
      <c r="E61" s="25">
        <f>IF(ISBLANK(table!J61),NA(),table!J61)</f>
        <v>7586</v>
      </c>
      <c r="F61" s="26" t="e">
        <f>IFERROR(IF(AND(ISERROR($E62),ISERROR(INDEX(RestempNSAF!B$2:B$251,MATCH(RestempNSA!$C61,RestempNSAF!$A$2:$A$251,0)))),$E61,INDEX(RestempNSAF!B$2:B$251,MATCH(RestempNSA!$C61,RestempNSAF!$A$2:$A$251,0))),NA())</f>
        <v>#N/A</v>
      </c>
      <c r="G61" s="25" t="e">
        <f>IFERROR(IF(AND(ISERROR($E62),ISERROR(INDEX(RestempNSAF!C$2:C$251,MATCH(RestempNSA!$C61,RestempNSAF!$A$2:$A$251,0)))),$E61,INDEX(RestempNSAF!C$2:C$251,MATCH(RestempNSA!$C61,RestempNSAF!$A$2:$A$251,0))),NA())</f>
        <v>#N/A</v>
      </c>
      <c r="H61" s="25" t="e">
        <f>IFERROR(IF(AND(ISERROR($E62),ISERROR(INDEX(RestempNSAF!D$2:D$251,MATCH(RestempNSA!$C61,RestempNSAF!$A$2:$A$251,0)))),$E61,INDEX(RestempNSAF!D$2:D$251,MATCH(RestempNSA!$C61,RestempNSAF!$A$2:$A$251,0))),NA())</f>
        <v>#N/A</v>
      </c>
      <c r="I61" s="25" t="e">
        <f>IFERROR(IF(AND(ISERROR($E62),ISERROR(INDEX(RestempNSAF!E$2:E$251,MATCH(RestempNSA!$C61,RestempNSAF!$A$2:$A$251,0)))),$E61,INDEX(RestempNSAF!E$2:E$251,MATCH(RestempNSA!$C61,RestempNSAF!$A$2:$A$251,0))),NA())</f>
        <v>#N/A</v>
      </c>
      <c r="J61" s="25" t="e">
        <f>IFERROR(IF(AND(ISERROR($E62),ISERROR(INDEX(RestempNSAF!F$2:F$251,MATCH(RestempNSA!$C61,RestempNSAF!$A$2:$A$251,0)))),$E61,INDEX(RestempNSAF!F$2:F$251,MATCH(RestempNSA!$C61,RestempNSAF!$A$2:$A$251,0))),NA())</f>
        <v>#N/A</v>
      </c>
      <c r="V61" s="28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</row>
    <row r="62" spans="1:36" x14ac:dyDescent="0.25">
      <c r="A62" s="23">
        <f t="shared" si="3"/>
        <v>1</v>
      </c>
      <c r="B62" s="23">
        <f t="shared" si="4"/>
        <v>1997</v>
      </c>
      <c r="C62" s="23">
        <v>61</v>
      </c>
      <c r="D62" s="24">
        <v>35431</v>
      </c>
      <c r="E62" s="25">
        <f>IF(ISBLANK(table!J62),NA(),table!J62)</f>
        <v>7320.4</v>
      </c>
      <c r="F62" s="26" t="e">
        <f>IFERROR(IF(AND(ISERROR($E63),ISERROR(INDEX(RestempNSAF!B$2:B$251,MATCH(RestempNSA!$C62,RestempNSAF!$A$2:$A$251,0)))),$E62,INDEX(RestempNSAF!B$2:B$251,MATCH(RestempNSA!$C62,RestempNSAF!$A$2:$A$251,0))),NA())</f>
        <v>#N/A</v>
      </c>
      <c r="G62" s="25" t="e">
        <f>IFERROR(IF(AND(ISERROR($E63),ISERROR(INDEX(RestempNSAF!C$2:C$251,MATCH(RestempNSA!$C62,RestempNSAF!$A$2:$A$251,0)))),$E62,INDEX(RestempNSAF!C$2:C$251,MATCH(RestempNSA!$C62,RestempNSAF!$A$2:$A$251,0))),NA())</f>
        <v>#N/A</v>
      </c>
      <c r="H62" s="25" t="e">
        <f>IFERROR(IF(AND(ISERROR($E63),ISERROR(INDEX(RestempNSAF!D$2:D$251,MATCH(RestempNSA!$C62,RestempNSAF!$A$2:$A$251,0)))),$E62,INDEX(RestempNSAF!D$2:D$251,MATCH(RestempNSA!$C62,RestempNSAF!$A$2:$A$251,0))),NA())</f>
        <v>#N/A</v>
      </c>
      <c r="I62" s="25" t="e">
        <f>IFERROR(IF(AND(ISERROR($E63),ISERROR(INDEX(RestempNSAF!E$2:E$251,MATCH(RestempNSA!$C62,RestempNSAF!$A$2:$A$251,0)))),$E62,INDEX(RestempNSAF!E$2:E$251,MATCH(RestempNSA!$C62,RestempNSAF!$A$2:$A$251,0))),NA())</f>
        <v>#N/A</v>
      </c>
      <c r="J62" s="25" t="e">
        <f>IFERROR(IF(AND(ISERROR($E63),ISERROR(INDEX(RestempNSAF!F$2:F$251,MATCH(RestempNSA!$C62,RestempNSAF!$A$2:$A$251,0)))),$E62,INDEX(RestempNSAF!F$2:F$251,MATCH(RestempNSA!$C62,RestempNSAF!$A$2:$A$251,0))),NA())</f>
        <v>#N/A</v>
      </c>
      <c r="V62" s="28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</row>
    <row r="63" spans="1:36" x14ac:dyDescent="0.25">
      <c r="A63" s="23">
        <f t="shared" si="3"/>
        <v>2</v>
      </c>
      <c r="B63" s="23">
        <f t="shared" si="4"/>
        <v>1997</v>
      </c>
      <c r="C63" s="23">
        <v>62</v>
      </c>
      <c r="D63" s="24">
        <v>35462</v>
      </c>
      <c r="E63" s="25">
        <f>IF(ISBLANK(table!J63),NA(),table!J63)</f>
        <v>7407.6</v>
      </c>
      <c r="F63" s="26" t="e">
        <f>IFERROR(IF(AND(ISERROR($E64),ISERROR(INDEX(RestempNSAF!B$2:B$251,MATCH(RestempNSA!$C63,RestempNSAF!$A$2:$A$251,0)))),$E63,INDEX(RestempNSAF!B$2:B$251,MATCH(RestempNSA!$C63,RestempNSAF!$A$2:$A$251,0))),NA())</f>
        <v>#N/A</v>
      </c>
      <c r="G63" s="25" t="e">
        <f>IFERROR(IF(AND(ISERROR($E64),ISERROR(INDEX(RestempNSAF!C$2:C$251,MATCH(RestempNSA!$C63,RestempNSAF!$A$2:$A$251,0)))),$E63,INDEX(RestempNSAF!C$2:C$251,MATCH(RestempNSA!$C63,RestempNSAF!$A$2:$A$251,0))),NA())</f>
        <v>#N/A</v>
      </c>
      <c r="H63" s="25" t="e">
        <f>IFERROR(IF(AND(ISERROR($E64),ISERROR(INDEX(RestempNSAF!D$2:D$251,MATCH(RestempNSA!$C63,RestempNSAF!$A$2:$A$251,0)))),$E63,INDEX(RestempNSAF!D$2:D$251,MATCH(RestempNSA!$C63,RestempNSAF!$A$2:$A$251,0))),NA())</f>
        <v>#N/A</v>
      </c>
      <c r="I63" s="25" t="e">
        <f>IFERROR(IF(AND(ISERROR($E64),ISERROR(INDEX(RestempNSAF!E$2:E$251,MATCH(RestempNSA!$C63,RestempNSAF!$A$2:$A$251,0)))),$E63,INDEX(RestempNSAF!E$2:E$251,MATCH(RestempNSA!$C63,RestempNSAF!$A$2:$A$251,0))),NA())</f>
        <v>#N/A</v>
      </c>
      <c r="J63" s="25" t="e">
        <f>IFERROR(IF(AND(ISERROR($E64),ISERROR(INDEX(RestempNSAF!F$2:F$251,MATCH(RestempNSA!$C63,RestempNSAF!$A$2:$A$251,0)))),$E63,INDEX(RestempNSAF!F$2:F$251,MATCH(RestempNSA!$C63,RestempNSAF!$A$2:$A$251,0))),NA())</f>
        <v>#N/A</v>
      </c>
      <c r="V63" s="28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</row>
    <row r="64" spans="1:36" x14ac:dyDescent="0.25">
      <c r="A64" s="23">
        <f t="shared" si="3"/>
        <v>3</v>
      </c>
      <c r="B64" s="23">
        <f t="shared" si="4"/>
        <v>1997</v>
      </c>
      <c r="C64" s="23">
        <v>63</v>
      </c>
      <c r="D64" s="24">
        <v>35490</v>
      </c>
      <c r="E64" s="25">
        <f>IF(ISBLANK(table!J64),NA(),table!J64)</f>
        <v>7544.2</v>
      </c>
      <c r="F64" s="26" t="e">
        <f>IFERROR(IF(AND(ISERROR($E65),ISERROR(INDEX(RestempNSAF!B$2:B$251,MATCH(RestempNSA!$C64,RestempNSAF!$A$2:$A$251,0)))),$E64,INDEX(RestempNSAF!B$2:B$251,MATCH(RestempNSA!$C64,RestempNSAF!$A$2:$A$251,0))),NA())</f>
        <v>#N/A</v>
      </c>
      <c r="G64" s="25" t="e">
        <f>IFERROR(IF(AND(ISERROR($E65),ISERROR(INDEX(RestempNSAF!C$2:C$251,MATCH(RestempNSA!$C64,RestempNSAF!$A$2:$A$251,0)))),$E64,INDEX(RestempNSAF!C$2:C$251,MATCH(RestempNSA!$C64,RestempNSAF!$A$2:$A$251,0))),NA())</f>
        <v>#N/A</v>
      </c>
      <c r="H64" s="25" t="e">
        <f>IFERROR(IF(AND(ISERROR($E65),ISERROR(INDEX(RestempNSAF!D$2:D$251,MATCH(RestempNSA!$C64,RestempNSAF!$A$2:$A$251,0)))),$E64,INDEX(RestempNSAF!D$2:D$251,MATCH(RestempNSA!$C64,RestempNSAF!$A$2:$A$251,0))),NA())</f>
        <v>#N/A</v>
      </c>
      <c r="I64" s="25" t="e">
        <f>IFERROR(IF(AND(ISERROR($E65),ISERROR(INDEX(RestempNSAF!E$2:E$251,MATCH(RestempNSA!$C64,RestempNSAF!$A$2:$A$251,0)))),$E64,INDEX(RestempNSAF!E$2:E$251,MATCH(RestempNSA!$C64,RestempNSAF!$A$2:$A$251,0))),NA())</f>
        <v>#N/A</v>
      </c>
      <c r="J64" s="25" t="e">
        <f>IFERROR(IF(AND(ISERROR($E65),ISERROR(INDEX(RestempNSAF!F$2:F$251,MATCH(RestempNSA!$C64,RestempNSAF!$A$2:$A$251,0)))),$E64,INDEX(RestempNSAF!F$2:F$251,MATCH(RestempNSA!$C64,RestempNSAF!$A$2:$A$251,0))),NA())</f>
        <v>#N/A</v>
      </c>
      <c r="V64" s="28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</row>
    <row r="65" spans="1:36" x14ac:dyDescent="0.25">
      <c r="A65" s="23">
        <f t="shared" si="3"/>
        <v>4</v>
      </c>
      <c r="B65" s="23">
        <f t="shared" si="4"/>
        <v>1997</v>
      </c>
      <c r="C65" s="23">
        <v>64</v>
      </c>
      <c r="D65" s="24">
        <v>35521</v>
      </c>
      <c r="E65" s="25">
        <f>IF(ISBLANK(table!J65),NA(),table!J65)</f>
        <v>7651.1</v>
      </c>
      <c r="F65" s="26" t="e">
        <f>IFERROR(IF(AND(ISERROR($E66),ISERROR(INDEX(RestempNSAF!B$2:B$251,MATCH(RestempNSA!$C65,RestempNSAF!$A$2:$A$251,0)))),$E65,INDEX(RestempNSAF!B$2:B$251,MATCH(RestempNSA!$C65,RestempNSAF!$A$2:$A$251,0))),NA())</f>
        <v>#N/A</v>
      </c>
      <c r="G65" s="25" t="e">
        <f>IFERROR(IF(AND(ISERROR($E66),ISERROR(INDEX(RestempNSAF!C$2:C$251,MATCH(RestempNSA!$C65,RestempNSAF!$A$2:$A$251,0)))),$E65,INDEX(RestempNSAF!C$2:C$251,MATCH(RestempNSA!$C65,RestempNSAF!$A$2:$A$251,0))),NA())</f>
        <v>#N/A</v>
      </c>
      <c r="H65" s="25" t="e">
        <f>IFERROR(IF(AND(ISERROR($E66),ISERROR(INDEX(RestempNSAF!D$2:D$251,MATCH(RestempNSA!$C65,RestempNSAF!$A$2:$A$251,0)))),$E65,INDEX(RestempNSAF!D$2:D$251,MATCH(RestempNSA!$C65,RestempNSAF!$A$2:$A$251,0))),NA())</f>
        <v>#N/A</v>
      </c>
      <c r="I65" s="25" t="e">
        <f>IFERROR(IF(AND(ISERROR($E66),ISERROR(INDEX(RestempNSAF!E$2:E$251,MATCH(RestempNSA!$C65,RestempNSAF!$A$2:$A$251,0)))),$E65,INDEX(RestempNSAF!E$2:E$251,MATCH(RestempNSA!$C65,RestempNSAF!$A$2:$A$251,0))),NA())</f>
        <v>#N/A</v>
      </c>
      <c r="J65" s="25" t="e">
        <f>IFERROR(IF(AND(ISERROR($E66),ISERROR(INDEX(RestempNSAF!F$2:F$251,MATCH(RestempNSA!$C65,RestempNSAF!$A$2:$A$251,0)))),$E65,INDEX(RestempNSAF!F$2:F$251,MATCH(RestempNSA!$C65,RestempNSAF!$A$2:$A$251,0))),NA())</f>
        <v>#N/A</v>
      </c>
      <c r="V65" s="28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</row>
    <row r="66" spans="1:36" x14ac:dyDescent="0.25">
      <c r="A66" s="23">
        <f t="shared" si="3"/>
        <v>5</v>
      </c>
      <c r="B66" s="23">
        <f t="shared" si="4"/>
        <v>1997</v>
      </c>
      <c r="C66" s="23">
        <v>65</v>
      </c>
      <c r="D66" s="24">
        <v>35551</v>
      </c>
      <c r="E66" s="25">
        <f>IF(ISBLANK(table!J66),NA(),table!J66)</f>
        <v>7827.5</v>
      </c>
      <c r="F66" s="26" t="e">
        <f>IFERROR(IF(AND(ISERROR($E67),ISERROR(INDEX(RestempNSAF!B$2:B$251,MATCH(RestempNSA!$C66,RestempNSAF!$A$2:$A$251,0)))),$E66,INDEX(RestempNSAF!B$2:B$251,MATCH(RestempNSA!$C66,RestempNSAF!$A$2:$A$251,0))),NA())</f>
        <v>#N/A</v>
      </c>
      <c r="G66" s="25" t="e">
        <f>IFERROR(IF(AND(ISERROR($E67),ISERROR(INDEX(RestempNSAF!C$2:C$251,MATCH(RestempNSA!$C66,RestempNSAF!$A$2:$A$251,0)))),$E66,INDEX(RestempNSAF!C$2:C$251,MATCH(RestempNSA!$C66,RestempNSAF!$A$2:$A$251,0))),NA())</f>
        <v>#N/A</v>
      </c>
      <c r="H66" s="25" t="e">
        <f>IFERROR(IF(AND(ISERROR($E67),ISERROR(INDEX(RestempNSAF!D$2:D$251,MATCH(RestempNSA!$C66,RestempNSAF!$A$2:$A$251,0)))),$E66,INDEX(RestempNSAF!D$2:D$251,MATCH(RestempNSA!$C66,RestempNSAF!$A$2:$A$251,0))),NA())</f>
        <v>#N/A</v>
      </c>
      <c r="I66" s="25" t="e">
        <f>IFERROR(IF(AND(ISERROR($E67),ISERROR(INDEX(RestempNSAF!E$2:E$251,MATCH(RestempNSA!$C66,RestempNSAF!$A$2:$A$251,0)))),$E66,INDEX(RestempNSAF!E$2:E$251,MATCH(RestempNSA!$C66,RestempNSAF!$A$2:$A$251,0))),NA())</f>
        <v>#N/A</v>
      </c>
      <c r="J66" s="25" t="e">
        <f>IFERROR(IF(AND(ISERROR($E67),ISERROR(INDEX(RestempNSAF!F$2:F$251,MATCH(RestempNSA!$C66,RestempNSAF!$A$2:$A$251,0)))),$E66,INDEX(RestempNSAF!F$2:F$251,MATCH(RestempNSA!$C66,RestempNSAF!$A$2:$A$251,0))),NA())</f>
        <v>#N/A</v>
      </c>
      <c r="V66" s="28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</row>
    <row r="67" spans="1:36" x14ac:dyDescent="0.25">
      <c r="A67" s="23">
        <f t="shared" ref="A67:A130" si="8">MONTH(D67)</f>
        <v>6</v>
      </c>
      <c r="B67" s="23">
        <f t="shared" ref="B67:B130" si="9">YEAR(D67)</f>
        <v>1997</v>
      </c>
      <c r="C67" s="23">
        <v>66</v>
      </c>
      <c r="D67" s="24">
        <v>35582</v>
      </c>
      <c r="E67" s="25">
        <f>IF(ISBLANK(table!J67),NA(),table!J67)</f>
        <v>7922</v>
      </c>
      <c r="F67" s="26" t="e">
        <f>IFERROR(IF(AND(ISERROR($E68),ISERROR(INDEX(RestempNSAF!B$2:B$251,MATCH(RestempNSA!$C67,RestempNSAF!$A$2:$A$251,0)))),$E67,INDEX(RestempNSAF!B$2:B$251,MATCH(RestempNSA!$C67,RestempNSAF!$A$2:$A$251,0))),NA())</f>
        <v>#N/A</v>
      </c>
      <c r="G67" s="25" t="e">
        <f>IFERROR(IF(AND(ISERROR($E68),ISERROR(INDEX(RestempNSAF!C$2:C$251,MATCH(RestempNSA!$C67,RestempNSAF!$A$2:$A$251,0)))),$E67,INDEX(RestempNSAF!C$2:C$251,MATCH(RestempNSA!$C67,RestempNSAF!$A$2:$A$251,0))),NA())</f>
        <v>#N/A</v>
      </c>
      <c r="H67" s="25" t="e">
        <f>IFERROR(IF(AND(ISERROR($E68),ISERROR(INDEX(RestempNSAF!D$2:D$251,MATCH(RestempNSA!$C67,RestempNSAF!$A$2:$A$251,0)))),$E67,INDEX(RestempNSAF!D$2:D$251,MATCH(RestempNSA!$C67,RestempNSAF!$A$2:$A$251,0))),NA())</f>
        <v>#N/A</v>
      </c>
      <c r="I67" s="25" t="e">
        <f>IFERROR(IF(AND(ISERROR($E68),ISERROR(INDEX(RestempNSAF!E$2:E$251,MATCH(RestempNSA!$C67,RestempNSAF!$A$2:$A$251,0)))),$E67,INDEX(RestempNSAF!E$2:E$251,MATCH(RestempNSA!$C67,RestempNSAF!$A$2:$A$251,0))),NA())</f>
        <v>#N/A</v>
      </c>
      <c r="J67" s="25" t="e">
        <f>IFERROR(IF(AND(ISERROR($E68),ISERROR(INDEX(RestempNSAF!F$2:F$251,MATCH(RestempNSA!$C67,RestempNSAF!$A$2:$A$251,0)))),$E67,INDEX(RestempNSAF!F$2:F$251,MATCH(RestempNSA!$C67,RestempNSAF!$A$2:$A$251,0))),NA())</f>
        <v>#N/A</v>
      </c>
      <c r="V67" s="28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</row>
    <row r="68" spans="1:36" x14ac:dyDescent="0.25">
      <c r="A68" s="23">
        <f t="shared" si="8"/>
        <v>7</v>
      </c>
      <c r="B68" s="23">
        <f t="shared" si="9"/>
        <v>1997</v>
      </c>
      <c r="C68" s="23">
        <v>67</v>
      </c>
      <c r="D68" s="24">
        <v>35612</v>
      </c>
      <c r="E68" s="25">
        <f>IF(ISBLANK(table!J68),NA(),table!J68)</f>
        <v>7830.8</v>
      </c>
      <c r="F68" s="26" t="e">
        <f>IFERROR(IF(AND(ISERROR($E69),ISERROR(INDEX(RestempNSAF!B$2:B$251,MATCH(RestempNSA!$C68,RestempNSAF!$A$2:$A$251,0)))),$E68,INDEX(RestempNSAF!B$2:B$251,MATCH(RestempNSA!$C68,RestempNSAF!$A$2:$A$251,0))),NA())</f>
        <v>#N/A</v>
      </c>
      <c r="G68" s="25" t="e">
        <f>IFERROR(IF(AND(ISERROR($E69),ISERROR(INDEX(RestempNSAF!C$2:C$251,MATCH(RestempNSA!$C68,RestempNSAF!$A$2:$A$251,0)))),$E68,INDEX(RestempNSAF!C$2:C$251,MATCH(RestempNSA!$C68,RestempNSAF!$A$2:$A$251,0))),NA())</f>
        <v>#N/A</v>
      </c>
      <c r="H68" s="25" t="e">
        <f>IFERROR(IF(AND(ISERROR($E69),ISERROR(INDEX(RestempNSAF!D$2:D$251,MATCH(RestempNSA!$C68,RestempNSAF!$A$2:$A$251,0)))),$E68,INDEX(RestempNSAF!D$2:D$251,MATCH(RestempNSA!$C68,RestempNSAF!$A$2:$A$251,0))),NA())</f>
        <v>#N/A</v>
      </c>
      <c r="I68" s="25" t="e">
        <f>IFERROR(IF(AND(ISERROR($E69),ISERROR(INDEX(RestempNSAF!E$2:E$251,MATCH(RestempNSA!$C68,RestempNSAF!$A$2:$A$251,0)))),$E68,INDEX(RestempNSAF!E$2:E$251,MATCH(RestempNSA!$C68,RestempNSAF!$A$2:$A$251,0))),NA())</f>
        <v>#N/A</v>
      </c>
      <c r="J68" s="25" t="e">
        <f>IFERROR(IF(AND(ISERROR($E69),ISERROR(INDEX(RestempNSAF!F$2:F$251,MATCH(RestempNSA!$C68,RestempNSAF!$A$2:$A$251,0)))),$E68,INDEX(RestempNSAF!F$2:F$251,MATCH(RestempNSA!$C68,RestempNSAF!$A$2:$A$251,0))),NA())</f>
        <v>#N/A</v>
      </c>
      <c r="V68" s="28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</row>
    <row r="69" spans="1:36" x14ac:dyDescent="0.25">
      <c r="A69" s="23">
        <f t="shared" si="8"/>
        <v>8</v>
      </c>
      <c r="B69" s="23">
        <f t="shared" si="9"/>
        <v>1997</v>
      </c>
      <c r="C69" s="23">
        <v>68</v>
      </c>
      <c r="D69" s="24">
        <v>35643</v>
      </c>
      <c r="E69" s="25">
        <f>IF(ISBLANK(table!J69),NA(),table!J69)</f>
        <v>7885.7</v>
      </c>
      <c r="F69" s="26" t="e">
        <f>IFERROR(IF(AND(ISERROR($E70),ISERROR(INDEX(RestempNSAF!B$2:B$251,MATCH(RestempNSA!$C69,RestempNSAF!$A$2:$A$251,0)))),$E69,INDEX(RestempNSAF!B$2:B$251,MATCH(RestempNSA!$C69,RestempNSAF!$A$2:$A$251,0))),NA())</f>
        <v>#N/A</v>
      </c>
      <c r="G69" s="25" t="e">
        <f>IFERROR(IF(AND(ISERROR($E70),ISERROR(INDEX(RestempNSAF!C$2:C$251,MATCH(RestempNSA!$C69,RestempNSAF!$A$2:$A$251,0)))),$E69,INDEX(RestempNSAF!C$2:C$251,MATCH(RestempNSA!$C69,RestempNSAF!$A$2:$A$251,0))),NA())</f>
        <v>#N/A</v>
      </c>
      <c r="H69" s="25" t="e">
        <f>IFERROR(IF(AND(ISERROR($E70),ISERROR(INDEX(RestempNSAF!D$2:D$251,MATCH(RestempNSA!$C69,RestempNSAF!$A$2:$A$251,0)))),$E69,INDEX(RestempNSAF!D$2:D$251,MATCH(RestempNSA!$C69,RestempNSAF!$A$2:$A$251,0))),NA())</f>
        <v>#N/A</v>
      </c>
      <c r="I69" s="25" t="e">
        <f>IFERROR(IF(AND(ISERROR($E70),ISERROR(INDEX(RestempNSAF!E$2:E$251,MATCH(RestempNSA!$C69,RestempNSAF!$A$2:$A$251,0)))),$E69,INDEX(RestempNSAF!E$2:E$251,MATCH(RestempNSA!$C69,RestempNSAF!$A$2:$A$251,0))),NA())</f>
        <v>#N/A</v>
      </c>
      <c r="J69" s="25" t="e">
        <f>IFERROR(IF(AND(ISERROR($E70),ISERROR(INDEX(RestempNSAF!F$2:F$251,MATCH(RestempNSA!$C69,RestempNSAF!$A$2:$A$251,0)))),$E69,INDEX(RestempNSAF!F$2:F$251,MATCH(RestempNSA!$C69,RestempNSAF!$A$2:$A$251,0))),NA())</f>
        <v>#N/A</v>
      </c>
      <c r="V69" s="28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</row>
    <row r="70" spans="1:36" x14ac:dyDescent="0.25">
      <c r="A70" s="23">
        <f t="shared" si="8"/>
        <v>9</v>
      </c>
      <c r="B70" s="23">
        <f t="shared" si="9"/>
        <v>1997</v>
      </c>
      <c r="C70" s="23">
        <v>69</v>
      </c>
      <c r="D70" s="24">
        <v>35674</v>
      </c>
      <c r="E70" s="25">
        <f>IF(ISBLANK(table!J70),NA(),table!J70)</f>
        <v>7835</v>
      </c>
      <c r="F70" s="26" t="e">
        <f>IFERROR(IF(AND(ISERROR($E71),ISERROR(INDEX(RestempNSAF!B$2:B$251,MATCH(RestempNSA!$C70,RestempNSAF!$A$2:$A$251,0)))),$E70,INDEX(RestempNSAF!B$2:B$251,MATCH(RestempNSA!$C70,RestempNSAF!$A$2:$A$251,0))),NA())</f>
        <v>#N/A</v>
      </c>
      <c r="G70" s="25" t="e">
        <f>IFERROR(IF(AND(ISERROR($E71),ISERROR(INDEX(RestempNSAF!C$2:C$251,MATCH(RestempNSA!$C70,RestempNSAF!$A$2:$A$251,0)))),$E70,INDEX(RestempNSAF!C$2:C$251,MATCH(RestempNSA!$C70,RestempNSAF!$A$2:$A$251,0))),NA())</f>
        <v>#N/A</v>
      </c>
      <c r="H70" s="25" t="e">
        <f>IFERROR(IF(AND(ISERROR($E71),ISERROR(INDEX(RestempNSAF!D$2:D$251,MATCH(RestempNSA!$C70,RestempNSAF!$A$2:$A$251,0)))),$E70,INDEX(RestempNSAF!D$2:D$251,MATCH(RestempNSA!$C70,RestempNSAF!$A$2:$A$251,0))),NA())</f>
        <v>#N/A</v>
      </c>
      <c r="I70" s="25" t="e">
        <f>IFERROR(IF(AND(ISERROR($E71),ISERROR(INDEX(RestempNSAF!E$2:E$251,MATCH(RestempNSA!$C70,RestempNSAF!$A$2:$A$251,0)))),$E70,INDEX(RestempNSAF!E$2:E$251,MATCH(RestempNSA!$C70,RestempNSAF!$A$2:$A$251,0))),NA())</f>
        <v>#N/A</v>
      </c>
      <c r="J70" s="25" t="e">
        <f>IFERROR(IF(AND(ISERROR($E71),ISERROR(INDEX(RestempNSAF!F$2:F$251,MATCH(RestempNSA!$C70,RestempNSAF!$A$2:$A$251,0)))),$E70,INDEX(RestempNSAF!F$2:F$251,MATCH(RestempNSA!$C70,RestempNSAF!$A$2:$A$251,0))),NA())</f>
        <v>#N/A</v>
      </c>
      <c r="V70" s="28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</row>
    <row r="71" spans="1:36" x14ac:dyDescent="0.25">
      <c r="A71" s="23">
        <f t="shared" si="8"/>
        <v>10</v>
      </c>
      <c r="B71" s="23">
        <f t="shared" si="9"/>
        <v>1997</v>
      </c>
      <c r="C71" s="23">
        <v>70</v>
      </c>
      <c r="D71" s="24">
        <v>35704</v>
      </c>
      <c r="E71" s="25">
        <f>IF(ISBLANK(table!J71),NA(),table!J71)</f>
        <v>7681.8</v>
      </c>
      <c r="F71" s="26" t="e">
        <f>IFERROR(IF(AND(ISERROR($E72),ISERROR(INDEX(RestempNSAF!B$2:B$251,MATCH(RestempNSA!$C71,RestempNSAF!$A$2:$A$251,0)))),$E71,INDEX(RestempNSAF!B$2:B$251,MATCH(RestempNSA!$C71,RestempNSAF!$A$2:$A$251,0))),NA())</f>
        <v>#N/A</v>
      </c>
      <c r="G71" s="25" t="e">
        <f>IFERROR(IF(AND(ISERROR($E72),ISERROR(INDEX(RestempNSAF!C$2:C$251,MATCH(RestempNSA!$C71,RestempNSAF!$A$2:$A$251,0)))),$E71,INDEX(RestempNSAF!C$2:C$251,MATCH(RestempNSA!$C71,RestempNSAF!$A$2:$A$251,0))),NA())</f>
        <v>#N/A</v>
      </c>
      <c r="H71" s="25" t="e">
        <f>IFERROR(IF(AND(ISERROR($E72),ISERROR(INDEX(RestempNSAF!D$2:D$251,MATCH(RestempNSA!$C71,RestempNSAF!$A$2:$A$251,0)))),$E71,INDEX(RestempNSAF!D$2:D$251,MATCH(RestempNSA!$C71,RestempNSAF!$A$2:$A$251,0))),NA())</f>
        <v>#N/A</v>
      </c>
      <c r="I71" s="25" t="e">
        <f>IFERROR(IF(AND(ISERROR($E72),ISERROR(INDEX(RestempNSAF!E$2:E$251,MATCH(RestempNSA!$C71,RestempNSAF!$A$2:$A$251,0)))),$E71,INDEX(RestempNSAF!E$2:E$251,MATCH(RestempNSA!$C71,RestempNSAF!$A$2:$A$251,0))),NA())</f>
        <v>#N/A</v>
      </c>
      <c r="J71" s="25" t="e">
        <f>IFERROR(IF(AND(ISERROR($E72),ISERROR(INDEX(RestempNSAF!F$2:F$251,MATCH(RestempNSA!$C71,RestempNSAF!$A$2:$A$251,0)))),$E71,INDEX(RestempNSAF!F$2:F$251,MATCH(RestempNSA!$C71,RestempNSAF!$A$2:$A$251,0))),NA())</f>
        <v>#N/A</v>
      </c>
      <c r="V71" s="28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</row>
    <row r="72" spans="1:36" x14ac:dyDescent="0.25">
      <c r="A72" s="23">
        <f t="shared" si="8"/>
        <v>11</v>
      </c>
      <c r="B72" s="23">
        <f t="shared" si="9"/>
        <v>1997</v>
      </c>
      <c r="C72" s="23">
        <v>71</v>
      </c>
      <c r="D72" s="24">
        <v>35735</v>
      </c>
      <c r="E72" s="25">
        <f>IF(ISBLANK(table!J72),NA(),table!J72)</f>
        <v>7665.1</v>
      </c>
      <c r="F72" s="26" t="e">
        <f>IFERROR(IF(AND(ISERROR($E73),ISERROR(INDEX(RestempNSAF!B$2:B$251,MATCH(RestempNSA!$C72,RestempNSAF!$A$2:$A$251,0)))),$E72,INDEX(RestempNSAF!B$2:B$251,MATCH(RestempNSA!$C72,RestempNSAF!$A$2:$A$251,0))),NA())</f>
        <v>#N/A</v>
      </c>
      <c r="G72" s="25" t="e">
        <f>IFERROR(IF(AND(ISERROR($E73),ISERROR(INDEX(RestempNSAF!C$2:C$251,MATCH(RestempNSA!$C72,RestempNSAF!$A$2:$A$251,0)))),$E72,INDEX(RestempNSAF!C$2:C$251,MATCH(RestempNSA!$C72,RestempNSAF!$A$2:$A$251,0))),NA())</f>
        <v>#N/A</v>
      </c>
      <c r="H72" s="25" t="e">
        <f>IFERROR(IF(AND(ISERROR($E73),ISERROR(INDEX(RestempNSAF!D$2:D$251,MATCH(RestempNSA!$C72,RestempNSAF!$A$2:$A$251,0)))),$E72,INDEX(RestempNSAF!D$2:D$251,MATCH(RestempNSA!$C72,RestempNSAF!$A$2:$A$251,0))),NA())</f>
        <v>#N/A</v>
      </c>
      <c r="I72" s="25" t="e">
        <f>IFERROR(IF(AND(ISERROR($E73),ISERROR(INDEX(RestempNSAF!E$2:E$251,MATCH(RestempNSA!$C72,RestempNSAF!$A$2:$A$251,0)))),$E72,INDEX(RestempNSAF!E$2:E$251,MATCH(RestempNSA!$C72,RestempNSAF!$A$2:$A$251,0))),NA())</f>
        <v>#N/A</v>
      </c>
      <c r="J72" s="25" t="e">
        <f>IFERROR(IF(AND(ISERROR($E73),ISERROR(INDEX(RestempNSAF!F$2:F$251,MATCH(RestempNSA!$C72,RestempNSAF!$A$2:$A$251,0)))),$E72,INDEX(RestempNSAF!F$2:F$251,MATCH(RestempNSA!$C72,RestempNSAF!$A$2:$A$251,0))),NA())</f>
        <v>#N/A</v>
      </c>
      <c r="V72" s="28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</row>
    <row r="73" spans="1:36" x14ac:dyDescent="0.25">
      <c r="A73" s="23">
        <f t="shared" si="8"/>
        <v>12</v>
      </c>
      <c r="B73" s="23">
        <f t="shared" si="9"/>
        <v>1997</v>
      </c>
      <c r="C73" s="23">
        <v>72</v>
      </c>
      <c r="D73" s="24">
        <v>35765</v>
      </c>
      <c r="E73" s="25">
        <f>IF(ISBLANK(table!J73),NA(),table!J73)</f>
        <v>7690.6</v>
      </c>
      <c r="F73" s="26" t="e">
        <f>IFERROR(IF(AND(ISERROR($E74),ISERROR(INDEX(RestempNSAF!B$2:B$251,MATCH(RestempNSA!$C73,RestempNSAF!$A$2:$A$251,0)))),$E73,INDEX(RestempNSAF!B$2:B$251,MATCH(RestempNSA!$C73,RestempNSAF!$A$2:$A$251,0))),NA())</f>
        <v>#N/A</v>
      </c>
      <c r="G73" s="25" t="e">
        <f>IFERROR(IF(AND(ISERROR($E74),ISERROR(INDEX(RestempNSAF!C$2:C$251,MATCH(RestempNSA!$C73,RestempNSAF!$A$2:$A$251,0)))),$E73,INDEX(RestempNSAF!C$2:C$251,MATCH(RestempNSA!$C73,RestempNSAF!$A$2:$A$251,0))),NA())</f>
        <v>#N/A</v>
      </c>
      <c r="H73" s="25" t="e">
        <f>IFERROR(IF(AND(ISERROR($E74),ISERROR(INDEX(RestempNSAF!D$2:D$251,MATCH(RestempNSA!$C73,RestempNSAF!$A$2:$A$251,0)))),$E73,INDEX(RestempNSAF!D$2:D$251,MATCH(RestempNSA!$C73,RestempNSAF!$A$2:$A$251,0))),NA())</f>
        <v>#N/A</v>
      </c>
      <c r="I73" s="25" t="e">
        <f>IFERROR(IF(AND(ISERROR($E74),ISERROR(INDEX(RestempNSAF!E$2:E$251,MATCH(RestempNSA!$C73,RestempNSAF!$A$2:$A$251,0)))),$E73,INDEX(RestempNSAF!E$2:E$251,MATCH(RestempNSA!$C73,RestempNSAF!$A$2:$A$251,0))),NA())</f>
        <v>#N/A</v>
      </c>
      <c r="J73" s="25" t="e">
        <f>IFERROR(IF(AND(ISERROR($E74),ISERROR(INDEX(RestempNSAF!F$2:F$251,MATCH(RestempNSA!$C73,RestempNSAF!$A$2:$A$251,0)))),$E73,INDEX(RestempNSAF!F$2:F$251,MATCH(RestempNSA!$C73,RestempNSAF!$A$2:$A$251,0))),NA())</f>
        <v>#N/A</v>
      </c>
      <c r="V73" s="28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</row>
    <row r="74" spans="1:36" x14ac:dyDescent="0.25">
      <c r="A74" s="23">
        <f t="shared" si="8"/>
        <v>1</v>
      </c>
      <c r="B74" s="23">
        <f t="shared" si="9"/>
        <v>1998</v>
      </c>
      <c r="C74" s="23">
        <v>73</v>
      </c>
      <c r="D74" s="24">
        <v>35796</v>
      </c>
      <c r="E74" s="25">
        <f>IF(ISBLANK(table!J74),NA(),table!J74)</f>
        <v>7419.9</v>
      </c>
      <c r="F74" s="26" t="e">
        <f>IFERROR(IF(AND(ISERROR($E75),ISERROR(INDEX(RestempNSAF!B$2:B$251,MATCH(RestempNSA!$C74,RestempNSAF!$A$2:$A$251,0)))),$E74,INDEX(RestempNSAF!B$2:B$251,MATCH(RestempNSA!$C74,RestempNSAF!$A$2:$A$251,0))),NA())</f>
        <v>#N/A</v>
      </c>
      <c r="G74" s="25" t="e">
        <f>IFERROR(IF(AND(ISERROR($E75),ISERROR(INDEX(RestempNSAF!C$2:C$251,MATCH(RestempNSA!$C74,RestempNSAF!$A$2:$A$251,0)))),$E74,INDEX(RestempNSAF!C$2:C$251,MATCH(RestempNSA!$C74,RestempNSAF!$A$2:$A$251,0))),NA())</f>
        <v>#N/A</v>
      </c>
      <c r="H74" s="25" t="e">
        <f>IFERROR(IF(AND(ISERROR($E75),ISERROR(INDEX(RestempNSAF!D$2:D$251,MATCH(RestempNSA!$C74,RestempNSAF!$A$2:$A$251,0)))),$E74,INDEX(RestempNSAF!D$2:D$251,MATCH(RestempNSA!$C74,RestempNSAF!$A$2:$A$251,0))),NA())</f>
        <v>#N/A</v>
      </c>
      <c r="I74" s="25" t="e">
        <f>IFERROR(IF(AND(ISERROR($E75),ISERROR(INDEX(RestempNSAF!E$2:E$251,MATCH(RestempNSA!$C74,RestempNSAF!$A$2:$A$251,0)))),$E74,INDEX(RestempNSAF!E$2:E$251,MATCH(RestempNSA!$C74,RestempNSAF!$A$2:$A$251,0))),NA())</f>
        <v>#N/A</v>
      </c>
      <c r="J74" s="25" t="e">
        <f>IFERROR(IF(AND(ISERROR($E75),ISERROR(INDEX(RestempNSAF!F$2:F$251,MATCH(RestempNSA!$C74,RestempNSAF!$A$2:$A$251,0)))),$E74,INDEX(RestempNSAF!F$2:F$251,MATCH(RestempNSA!$C74,RestempNSAF!$A$2:$A$251,0))),NA())</f>
        <v>#N/A</v>
      </c>
      <c r="V74" s="28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</row>
    <row r="75" spans="1:36" x14ac:dyDescent="0.25">
      <c r="A75" s="23">
        <f t="shared" si="8"/>
        <v>2</v>
      </c>
      <c r="B75" s="23">
        <f t="shared" si="9"/>
        <v>1998</v>
      </c>
      <c r="C75" s="23">
        <v>74</v>
      </c>
      <c r="D75" s="24">
        <v>35827</v>
      </c>
      <c r="E75" s="25">
        <f>IF(ISBLANK(table!J75),NA(),table!J75)</f>
        <v>7514.8</v>
      </c>
      <c r="F75" s="26" t="e">
        <f>IFERROR(IF(AND(ISERROR($E76),ISERROR(INDEX(RestempNSAF!B$2:B$251,MATCH(RestempNSA!$C75,RestempNSAF!$A$2:$A$251,0)))),$E75,INDEX(RestempNSAF!B$2:B$251,MATCH(RestempNSA!$C75,RestempNSAF!$A$2:$A$251,0))),NA())</f>
        <v>#N/A</v>
      </c>
      <c r="G75" s="25" t="e">
        <f>IFERROR(IF(AND(ISERROR($E76),ISERROR(INDEX(RestempNSAF!C$2:C$251,MATCH(RestempNSA!$C75,RestempNSAF!$A$2:$A$251,0)))),$E75,INDEX(RestempNSAF!C$2:C$251,MATCH(RestempNSA!$C75,RestempNSAF!$A$2:$A$251,0))),NA())</f>
        <v>#N/A</v>
      </c>
      <c r="H75" s="25" t="e">
        <f>IFERROR(IF(AND(ISERROR($E76),ISERROR(INDEX(RestempNSAF!D$2:D$251,MATCH(RestempNSA!$C75,RestempNSAF!$A$2:$A$251,0)))),$E75,INDEX(RestempNSAF!D$2:D$251,MATCH(RestempNSA!$C75,RestempNSAF!$A$2:$A$251,0))),NA())</f>
        <v>#N/A</v>
      </c>
      <c r="I75" s="25" t="e">
        <f>IFERROR(IF(AND(ISERROR($E76),ISERROR(INDEX(RestempNSAF!E$2:E$251,MATCH(RestempNSA!$C75,RestempNSAF!$A$2:$A$251,0)))),$E75,INDEX(RestempNSAF!E$2:E$251,MATCH(RestempNSA!$C75,RestempNSAF!$A$2:$A$251,0))),NA())</f>
        <v>#N/A</v>
      </c>
      <c r="J75" s="25" t="e">
        <f>IFERROR(IF(AND(ISERROR($E76),ISERROR(INDEX(RestempNSAF!F$2:F$251,MATCH(RestempNSA!$C75,RestempNSAF!$A$2:$A$251,0)))),$E75,INDEX(RestempNSAF!F$2:F$251,MATCH(RestempNSA!$C75,RestempNSAF!$A$2:$A$251,0))),NA())</f>
        <v>#N/A</v>
      </c>
      <c r="V75" s="28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</row>
    <row r="76" spans="1:36" x14ac:dyDescent="0.25">
      <c r="A76" s="23">
        <f t="shared" si="8"/>
        <v>3</v>
      </c>
      <c r="B76" s="23">
        <f t="shared" si="9"/>
        <v>1998</v>
      </c>
      <c r="C76" s="23">
        <v>75</v>
      </c>
      <c r="D76" s="24">
        <v>35855</v>
      </c>
      <c r="E76" s="25">
        <f>IF(ISBLANK(table!J76),NA(),table!J76)</f>
        <v>7644.6</v>
      </c>
      <c r="F76" s="26" t="e">
        <f>IFERROR(IF(AND(ISERROR($E77),ISERROR(INDEX(RestempNSAF!B$2:B$251,MATCH(RestempNSA!$C76,RestempNSAF!$A$2:$A$251,0)))),$E76,INDEX(RestempNSAF!B$2:B$251,MATCH(RestempNSA!$C76,RestempNSAF!$A$2:$A$251,0))),NA())</f>
        <v>#N/A</v>
      </c>
      <c r="G76" s="25" t="e">
        <f>IFERROR(IF(AND(ISERROR($E77),ISERROR(INDEX(RestempNSAF!C$2:C$251,MATCH(RestempNSA!$C76,RestempNSAF!$A$2:$A$251,0)))),$E76,INDEX(RestempNSAF!C$2:C$251,MATCH(RestempNSA!$C76,RestempNSAF!$A$2:$A$251,0))),NA())</f>
        <v>#N/A</v>
      </c>
      <c r="H76" s="25" t="e">
        <f>IFERROR(IF(AND(ISERROR($E77),ISERROR(INDEX(RestempNSAF!D$2:D$251,MATCH(RestempNSA!$C76,RestempNSAF!$A$2:$A$251,0)))),$E76,INDEX(RestempNSAF!D$2:D$251,MATCH(RestempNSA!$C76,RestempNSAF!$A$2:$A$251,0))),NA())</f>
        <v>#N/A</v>
      </c>
      <c r="I76" s="25" t="e">
        <f>IFERROR(IF(AND(ISERROR($E77),ISERROR(INDEX(RestempNSAF!E$2:E$251,MATCH(RestempNSA!$C76,RestempNSAF!$A$2:$A$251,0)))),$E76,INDEX(RestempNSAF!E$2:E$251,MATCH(RestempNSA!$C76,RestempNSAF!$A$2:$A$251,0))),NA())</f>
        <v>#N/A</v>
      </c>
      <c r="J76" s="25" t="e">
        <f>IFERROR(IF(AND(ISERROR($E77),ISERROR(INDEX(RestempNSAF!F$2:F$251,MATCH(RestempNSA!$C76,RestempNSAF!$A$2:$A$251,0)))),$E76,INDEX(RestempNSAF!F$2:F$251,MATCH(RestempNSA!$C76,RestempNSAF!$A$2:$A$251,0))),NA())</f>
        <v>#N/A</v>
      </c>
      <c r="V76" s="28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</row>
    <row r="77" spans="1:36" x14ac:dyDescent="0.25">
      <c r="A77" s="23">
        <f t="shared" si="8"/>
        <v>4</v>
      </c>
      <c r="B77" s="23">
        <f t="shared" si="9"/>
        <v>1998</v>
      </c>
      <c r="C77" s="23">
        <v>76</v>
      </c>
      <c r="D77" s="24">
        <v>35886</v>
      </c>
      <c r="E77" s="25">
        <f>IF(ISBLANK(table!J77),NA(),table!J77)</f>
        <v>7765.1</v>
      </c>
      <c r="F77" s="26" t="e">
        <f>IFERROR(IF(AND(ISERROR($E78),ISERROR(INDEX(RestempNSAF!B$2:B$251,MATCH(RestempNSA!$C77,RestempNSAF!$A$2:$A$251,0)))),$E77,INDEX(RestempNSAF!B$2:B$251,MATCH(RestempNSA!$C77,RestempNSAF!$A$2:$A$251,0))),NA())</f>
        <v>#N/A</v>
      </c>
      <c r="G77" s="25" t="e">
        <f>IFERROR(IF(AND(ISERROR($E78),ISERROR(INDEX(RestempNSAF!C$2:C$251,MATCH(RestempNSA!$C77,RestempNSAF!$A$2:$A$251,0)))),$E77,INDEX(RestempNSAF!C$2:C$251,MATCH(RestempNSA!$C77,RestempNSAF!$A$2:$A$251,0))),NA())</f>
        <v>#N/A</v>
      </c>
      <c r="H77" s="25" t="e">
        <f>IFERROR(IF(AND(ISERROR($E78),ISERROR(INDEX(RestempNSAF!D$2:D$251,MATCH(RestempNSA!$C77,RestempNSAF!$A$2:$A$251,0)))),$E77,INDEX(RestempNSAF!D$2:D$251,MATCH(RestempNSA!$C77,RestempNSAF!$A$2:$A$251,0))),NA())</f>
        <v>#N/A</v>
      </c>
      <c r="I77" s="25" t="e">
        <f>IFERROR(IF(AND(ISERROR($E78),ISERROR(INDEX(RestempNSAF!E$2:E$251,MATCH(RestempNSA!$C77,RestempNSAF!$A$2:$A$251,0)))),$E77,INDEX(RestempNSAF!E$2:E$251,MATCH(RestempNSA!$C77,RestempNSAF!$A$2:$A$251,0))),NA())</f>
        <v>#N/A</v>
      </c>
      <c r="J77" s="25" t="e">
        <f>IFERROR(IF(AND(ISERROR($E78),ISERROR(INDEX(RestempNSAF!F$2:F$251,MATCH(RestempNSA!$C77,RestempNSAF!$A$2:$A$251,0)))),$E77,INDEX(RestempNSAF!F$2:F$251,MATCH(RestempNSA!$C77,RestempNSAF!$A$2:$A$251,0))),NA())</f>
        <v>#N/A</v>
      </c>
      <c r="V77" s="28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</row>
    <row r="78" spans="1:36" x14ac:dyDescent="0.25">
      <c r="A78" s="23">
        <f t="shared" si="8"/>
        <v>5</v>
      </c>
      <c r="B78" s="23">
        <f t="shared" si="9"/>
        <v>1998</v>
      </c>
      <c r="C78" s="23">
        <v>77</v>
      </c>
      <c r="D78" s="24">
        <v>35916</v>
      </c>
      <c r="E78" s="25">
        <f>IF(ISBLANK(table!J78),NA(),table!J78)</f>
        <v>7947.6</v>
      </c>
      <c r="F78" s="26" t="e">
        <f>IFERROR(IF(AND(ISERROR($E79),ISERROR(INDEX(RestempNSAF!B$2:B$251,MATCH(RestempNSA!$C78,RestempNSAF!$A$2:$A$251,0)))),$E78,INDEX(RestempNSAF!B$2:B$251,MATCH(RestempNSA!$C78,RestempNSAF!$A$2:$A$251,0))),NA())</f>
        <v>#N/A</v>
      </c>
      <c r="G78" s="25" t="e">
        <f>IFERROR(IF(AND(ISERROR($E79),ISERROR(INDEX(RestempNSAF!C$2:C$251,MATCH(RestempNSA!$C78,RestempNSAF!$A$2:$A$251,0)))),$E78,INDEX(RestempNSAF!C$2:C$251,MATCH(RestempNSA!$C78,RestempNSAF!$A$2:$A$251,0))),NA())</f>
        <v>#N/A</v>
      </c>
      <c r="H78" s="25" t="e">
        <f>IFERROR(IF(AND(ISERROR($E79),ISERROR(INDEX(RestempNSAF!D$2:D$251,MATCH(RestempNSA!$C78,RestempNSAF!$A$2:$A$251,0)))),$E78,INDEX(RestempNSAF!D$2:D$251,MATCH(RestempNSA!$C78,RestempNSAF!$A$2:$A$251,0))),NA())</f>
        <v>#N/A</v>
      </c>
      <c r="I78" s="25" t="e">
        <f>IFERROR(IF(AND(ISERROR($E79),ISERROR(INDEX(RestempNSAF!E$2:E$251,MATCH(RestempNSA!$C78,RestempNSAF!$A$2:$A$251,0)))),$E78,INDEX(RestempNSAF!E$2:E$251,MATCH(RestempNSA!$C78,RestempNSAF!$A$2:$A$251,0))),NA())</f>
        <v>#N/A</v>
      </c>
      <c r="J78" s="25" t="e">
        <f>IFERROR(IF(AND(ISERROR($E79),ISERROR(INDEX(RestempNSAF!F$2:F$251,MATCH(RestempNSA!$C78,RestempNSAF!$A$2:$A$251,0)))),$E78,INDEX(RestempNSAF!F$2:F$251,MATCH(RestempNSA!$C78,RestempNSAF!$A$2:$A$251,0))),NA())</f>
        <v>#N/A</v>
      </c>
      <c r="V78" s="28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</row>
    <row r="79" spans="1:36" x14ac:dyDescent="0.25">
      <c r="A79" s="23">
        <f t="shared" si="8"/>
        <v>6</v>
      </c>
      <c r="B79" s="23">
        <f t="shared" si="9"/>
        <v>1998</v>
      </c>
      <c r="C79" s="23">
        <v>78</v>
      </c>
      <c r="D79" s="24">
        <v>35947</v>
      </c>
      <c r="E79" s="25">
        <f>IF(ISBLANK(table!J79),NA(),table!J79)</f>
        <v>8040.6</v>
      </c>
      <c r="F79" s="26" t="e">
        <f>IFERROR(IF(AND(ISERROR($E80),ISERROR(INDEX(RestempNSAF!B$2:B$251,MATCH(RestempNSA!$C79,RestempNSAF!$A$2:$A$251,0)))),$E79,INDEX(RestempNSAF!B$2:B$251,MATCH(RestempNSA!$C79,RestempNSAF!$A$2:$A$251,0))),NA())</f>
        <v>#N/A</v>
      </c>
      <c r="G79" s="25" t="e">
        <f>IFERROR(IF(AND(ISERROR($E80),ISERROR(INDEX(RestempNSAF!C$2:C$251,MATCH(RestempNSA!$C79,RestempNSAF!$A$2:$A$251,0)))),$E79,INDEX(RestempNSAF!C$2:C$251,MATCH(RestempNSA!$C79,RestempNSAF!$A$2:$A$251,0))),NA())</f>
        <v>#N/A</v>
      </c>
      <c r="H79" s="25" t="e">
        <f>IFERROR(IF(AND(ISERROR($E80),ISERROR(INDEX(RestempNSAF!D$2:D$251,MATCH(RestempNSA!$C79,RestempNSAF!$A$2:$A$251,0)))),$E79,INDEX(RestempNSAF!D$2:D$251,MATCH(RestempNSA!$C79,RestempNSAF!$A$2:$A$251,0))),NA())</f>
        <v>#N/A</v>
      </c>
      <c r="I79" s="25" t="e">
        <f>IFERROR(IF(AND(ISERROR($E80),ISERROR(INDEX(RestempNSAF!E$2:E$251,MATCH(RestempNSA!$C79,RestempNSAF!$A$2:$A$251,0)))),$E79,INDEX(RestempNSAF!E$2:E$251,MATCH(RestempNSA!$C79,RestempNSAF!$A$2:$A$251,0))),NA())</f>
        <v>#N/A</v>
      </c>
      <c r="J79" s="25" t="e">
        <f>IFERROR(IF(AND(ISERROR($E80),ISERROR(INDEX(RestempNSAF!F$2:F$251,MATCH(RestempNSA!$C79,RestempNSAF!$A$2:$A$251,0)))),$E79,INDEX(RestempNSAF!F$2:F$251,MATCH(RestempNSA!$C79,RestempNSAF!$A$2:$A$251,0))),NA())</f>
        <v>#N/A</v>
      </c>
      <c r="V79" s="28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</row>
    <row r="80" spans="1:36" x14ac:dyDescent="0.25">
      <c r="A80" s="23">
        <f t="shared" si="8"/>
        <v>7</v>
      </c>
      <c r="B80" s="23">
        <f t="shared" si="9"/>
        <v>1998</v>
      </c>
      <c r="C80" s="23">
        <v>79</v>
      </c>
      <c r="D80" s="24">
        <v>35977</v>
      </c>
      <c r="E80" s="25">
        <f>IF(ISBLANK(table!J80),NA(),table!J80)</f>
        <v>7970.9</v>
      </c>
      <c r="F80" s="26" t="e">
        <f>IFERROR(IF(AND(ISERROR($E81),ISERROR(INDEX(RestempNSAF!B$2:B$251,MATCH(RestempNSA!$C80,RestempNSAF!$A$2:$A$251,0)))),$E80,INDEX(RestempNSAF!B$2:B$251,MATCH(RestempNSA!$C80,RestempNSAF!$A$2:$A$251,0))),NA())</f>
        <v>#N/A</v>
      </c>
      <c r="G80" s="25" t="e">
        <f>IFERROR(IF(AND(ISERROR($E81),ISERROR(INDEX(RestempNSAF!C$2:C$251,MATCH(RestempNSA!$C80,RestempNSAF!$A$2:$A$251,0)))),$E80,INDEX(RestempNSAF!C$2:C$251,MATCH(RestempNSA!$C80,RestempNSAF!$A$2:$A$251,0))),NA())</f>
        <v>#N/A</v>
      </c>
      <c r="H80" s="25" t="e">
        <f>IFERROR(IF(AND(ISERROR($E81),ISERROR(INDEX(RestempNSAF!D$2:D$251,MATCH(RestempNSA!$C80,RestempNSAF!$A$2:$A$251,0)))),$E80,INDEX(RestempNSAF!D$2:D$251,MATCH(RestempNSA!$C80,RestempNSAF!$A$2:$A$251,0))),NA())</f>
        <v>#N/A</v>
      </c>
      <c r="I80" s="25" t="e">
        <f>IFERROR(IF(AND(ISERROR($E81),ISERROR(INDEX(RestempNSAF!E$2:E$251,MATCH(RestempNSA!$C80,RestempNSAF!$A$2:$A$251,0)))),$E80,INDEX(RestempNSAF!E$2:E$251,MATCH(RestempNSA!$C80,RestempNSAF!$A$2:$A$251,0))),NA())</f>
        <v>#N/A</v>
      </c>
      <c r="J80" s="25" t="e">
        <f>IFERROR(IF(AND(ISERROR($E81),ISERROR(INDEX(RestempNSAF!F$2:F$251,MATCH(RestempNSA!$C80,RestempNSAF!$A$2:$A$251,0)))),$E80,INDEX(RestempNSAF!F$2:F$251,MATCH(RestempNSA!$C80,RestempNSAF!$A$2:$A$251,0))),NA())</f>
        <v>#N/A</v>
      </c>
      <c r="V80" s="28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</row>
    <row r="81" spans="1:36" x14ac:dyDescent="0.25">
      <c r="A81" s="23">
        <f t="shared" si="8"/>
        <v>8</v>
      </c>
      <c r="B81" s="23">
        <f t="shared" si="9"/>
        <v>1998</v>
      </c>
      <c r="C81" s="23">
        <v>80</v>
      </c>
      <c r="D81" s="24">
        <v>36008</v>
      </c>
      <c r="E81" s="25">
        <f>IF(ISBLANK(table!J81),NA(),table!J81)</f>
        <v>8010.5</v>
      </c>
      <c r="F81" s="26" t="e">
        <f>IFERROR(IF(AND(ISERROR($E82),ISERROR(INDEX(RestempNSAF!B$2:B$251,MATCH(RestempNSA!$C81,RestempNSAF!$A$2:$A$251,0)))),$E81,INDEX(RestempNSAF!B$2:B$251,MATCH(RestempNSA!$C81,RestempNSAF!$A$2:$A$251,0))),NA())</f>
        <v>#N/A</v>
      </c>
      <c r="G81" s="25" t="e">
        <f>IFERROR(IF(AND(ISERROR($E82),ISERROR(INDEX(RestempNSAF!C$2:C$251,MATCH(RestempNSA!$C81,RestempNSAF!$A$2:$A$251,0)))),$E81,INDEX(RestempNSAF!C$2:C$251,MATCH(RestempNSA!$C81,RestempNSAF!$A$2:$A$251,0))),NA())</f>
        <v>#N/A</v>
      </c>
      <c r="H81" s="25" t="e">
        <f>IFERROR(IF(AND(ISERROR($E82),ISERROR(INDEX(RestempNSAF!D$2:D$251,MATCH(RestempNSA!$C81,RestempNSAF!$A$2:$A$251,0)))),$E81,INDEX(RestempNSAF!D$2:D$251,MATCH(RestempNSA!$C81,RestempNSAF!$A$2:$A$251,0))),NA())</f>
        <v>#N/A</v>
      </c>
      <c r="I81" s="25" t="e">
        <f>IFERROR(IF(AND(ISERROR($E82),ISERROR(INDEX(RestempNSAF!E$2:E$251,MATCH(RestempNSA!$C81,RestempNSAF!$A$2:$A$251,0)))),$E81,INDEX(RestempNSAF!E$2:E$251,MATCH(RestempNSA!$C81,RestempNSAF!$A$2:$A$251,0))),NA())</f>
        <v>#N/A</v>
      </c>
      <c r="J81" s="25" t="e">
        <f>IFERROR(IF(AND(ISERROR($E82),ISERROR(INDEX(RestempNSAF!F$2:F$251,MATCH(RestempNSA!$C81,RestempNSAF!$A$2:$A$251,0)))),$E81,INDEX(RestempNSAF!F$2:F$251,MATCH(RestempNSA!$C81,RestempNSAF!$A$2:$A$251,0))),NA())</f>
        <v>#N/A</v>
      </c>
      <c r="V81" s="28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</row>
    <row r="82" spans="1:36" x14ac:dyDescent="0.25">
      <c r="A82" s="23">
        <f t="shared" si="8"/>
        <v>9</v>
      </c>
      <c r="B82" s="23">
        <f t="shared" si="9"/>
        <v>1998</v>
      </c>
      <c r="C82" s="23">
        <v>81</v>
      </c>
      <c r="D82" s="24">
        <v>36039</v>
      </c>
      <c r="E82" s="25">
        <f>IF(ISBLANK(table!J82),NA(),table!J82)</f>
        <v>7958.6</v>
      </c>
      <c r="F82" s="26" t="e">
        <f>IFERROR(IF(AND(ISERROR($E83),ISERROR(INDEX(RestempNSAF!B$2:B$251,MATCH(RestempNSA!$C82,RestempNSAF!$A$2:$A$251,0)))),$E82,INDEX(RestempNSAF!B$2:B$251,MATCH(RestempNSA!$C82,RestempNSAF!$A$2:$A$251,0))),NA())</f>
        <v>#N/A</v>
      </c>
      <c r="G82" s="25" t="e">
        <f>IFERROR(IF(AND(ISERROR($E83),ISERROR(INDEX(RestempNSAF!C$2:C$251,MATCH(RestempNSA!$C82,RestempNSAF!$A$2:$A$251,0)))),$E82,INDEX(RestempNSAF!C$2:C$251,MATCH(RestempNSA!$C82,RestempNSAF!$A$2:$A$251,0))),NA())</f>
        <v>#N/A</v>
      </c>
      <c r="H82" s="25" t="e">
        <f>IFERROR(IF(AND(ISERROR($E83),ISERROR(INDEX(RestempNSAF!D$2:D$251,MATCH(RestempNSA!$C82,RestempNSAF!$A$2:$A$251,0)))),$E82,INDEX(RestempNSAF!D$2:D$251,MATCH(RestempNSA!$C82,RestempNSAF!$A$2:$A$251,0))),NA())</f>
        <v>#N/A</v>
      </c>
      <c r="I82" s="25" t="e">
        <f>IFERROR(IF(AND(ISERROR($E83),ISERROR(INDEX(RestempNSAF!E$2:E$251,MATCH(RestempNSA!$C82,RestempNSAF!$A$2:$A$251,0)))),$E82,INDEX(RestempNSAF!E$2:E$251,MATCH(RestempNSA!$C82,RestempNSAF!$A$2:$A$251,0))),NA())</f>
        <v>#N/A</v>
      </c>
      <c r="J82" s="25" t="e">
        <f>IFERROR(IF(AND(ISERROR($E83),ISERROR(INDEX(RestempNSAF!F$2:F$251,MATCH(RestempNSA!$C82,RestempNSAF!$A$2:$A$251,0)))),$E82,INDEX(RestempNSAF!F$2:F$251,MATCH(RestempNSA!$C82,RestempNSAF!$A$2:$A$251,0))),NA())</f>
        <v>#N/A</v>
      </c>
      <c r="V82" s="28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</row>
    <row r="83" spans="1:36" x14ac:dyDescent="0.25">
      <c r="A83" s="23">
        <f t="shared" si="8"/>
        <v>10</v>
      </c>
      <c r="B83" s="23">
        <f t="shared" si="9"/>
        <v>1998</v>
      </c>
      <c r="C83" s="23">
        <v>82</v>
      </c>
      <c r="D83" s="24">
        <v>36069</v>
      </c>
      <c r="E83" s="25">
        <f>IF(ISBLANK(table!J83),NA(),table!J83)</f>
        <v>7816.2</v>
      </c>
      <c r="F83" s="26" t="e">
        <f>IFERROR(IF(AND(ISERROR($E84),ISERROR(INDEX(RestempNSAF!B$2:B$251,MATCH(RestempNSA!$C83,RestempNSAF!$A$2:$A$251,0)))),$E83,INDEX(RestempNSAF!B$2:B$251,MATCH(RestempNSA!$C83,RestempNSAF!$A$2:$A$251,0))),NA())</f>
        <v>#N/A</v>
      </c>
      <c r="G83" s="25" t="e">
        <f>IFERROR(IF(AND(ISERROR($E84),ISERROR(INDEX(RestempNSAF!C$2:C$251,MATCH(RestempNSA!$C83,RestempNSAF!$A$2:$A$251,0)))),$E83,INDEX(RestempNSAF!C$2:C$251,MATCH(RestempNSA!$C83,RestempNSAF!$A$2:$A$251,0))),NA())</f>
        <v>#N/A</v>
      </c>
      <c r="H83" s="25" t="e">
        <f>IFERROR(IF(AND(ISERROR($E84),ISERROR(INDEX(RestempNSAF!D$2:D$251,MATCH(RestempNSA!$C83,RestempNSAF!$A$2:$A$251,0)))),$E83,INDEX(RestempNSAF!D$2:D$251,MATCH(RestempNSA!$C83,RestempNSAF!$A$2:$A$251,0))),NA())</f>
        <v>#N/A</v>
      </c>
      <c r="I83" s="25" t="e">
        <f>IFERROR(IF(AND(ISERROR($E84),ISERROR(INDEX(RestempNSAF!E$2:E$251,MATCH(RestempNSA!$C83,RestempNSAF!$A$2:$A$251,0)))),$E83,INDEX(RestempNSAF!E$2:E$251,MATCH(RestempNSA!$C83,RestempNSAF!$A$2:$A$251,0))),NA())</f>
        <v>#N/A</v>
      </c>
      <c r="J83" s="25" t="e">
        <f>IFERROR(IF(AND(ISERROR($E84),ISERROR(INDEX(RestempNSAF!F$2:F$251,MATCH(RestempNSA!$C83,RestempNSAF!$A$2:$A$251,0)))),$E83,INDEX(RestempNSAF!F$2:F$251,MATCH(RestempNSA!$C83,RestempNSAF!$A$2:$A$251,0))),NA())</f>
        <v>#N/A</v>
      </c>
      <c r="V83" s="28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</row>
    <row r="84" spans="1:36" x14ac:dyDescent="0.25">
      <c r="A84" s="23">
        <f t="shared" si="8"/>
        <v>11</v>
      </c>
      <c r="B84" s="23">
        <f t="shared" si="9"/>
        <v>1998</v>
      </c>
      <c r="C84" s="23">
        <v>83</v>
      </c>
      <c r="D84" s="24">
        <v>36100</v>
      </c>
      <c r="E84" s="25">
        <f>IF(ISBLANK(table!J84),NA(),table!J84)</f>
        <v>7803.8</v>
      </c>
      <c r="F84" s="26" t="e">
        <f>IFERROR(IF(AND(ISERROR($E85),ISERROR(INDEX(RestempNSAF!B$2:B$251,MATCH(RestempNSA!$C84,RestempNSAF!$A$2:$A$251,0)))),$E84,INDEX(RestempNSAF!B$2:B$251,MATCH(RestempNSA!$C84,RestempNSAF!$A$2:$A$251,0))),NA())</f>
        <v>#N/A</v>
      </c>
      <c r="G84" s="25" t="e">
        <f>IFERROR(IF(AND(ISERROR($E85),ISERROR(INDEX(RestempNSAF!C$2:C$251,MATCH(RestempNSA!$C84,RestempNSAF!$A$2:$A$251,0)))),$E84,INDEX(RestempNSAF!C$2:C$251,MATCH(RestempNSA!$C84,RestempNSAF!$A$2:$A$251,0))),NA())</f>
        <v>#N/A</v>
      </c>
      <c r="H84" s="25" t="e">
        <f>IFERROR(IF(AND(ISERROR($E85),ISERROR(INDEX(RestempNSAF!D$2:D$251,MATCH(RestempNSA!$C84,RestempNSAF!$A$2:$A$251,0)))),$E84,INDEX(RestempNSAF!D$2:D$251,MATCH(RestempNSA!$C84,RestempNSAF!$A$2:$A$251,0))),NA())</f>
        <v>#N/A</v>
      </c>
      <c r="I84" s="25" t="e">
        <f>IFERROR(IF(AND(ISERROR($E85),ISERROR(INDEX(RestempNSAF!E$2:E$251,MATCH(RestempNSA!$C84,RestempNSAF!$A$2:$A$251,0)))),$E84,INDEX(RestempNSAF!E$2:E$251,MATCH(RestempNSA!$C84,RestempNSAF!$A$2:$A$251,0))),NA())</f>
        <v>#N/A</v>
      </c>
      <c r="J84" s="25" t="e">
        <f>IFERROR(IF(AND(ISERROR($E85),ISERROR(INDEX(RestempNSAF!F$2:F$251,MATCH(RestempNSA!$C84,RestempNSAF!$A$2:$A$251,0)))),$E84,INDEX(RestempNSAF!F$2:F$251,MATCH(RestempNSA!$C84,RestempNSAF!$A$2:$A$251,0))),NA())</f>
        <v>#N/A</v>
      </c>
      <c r="V84" s="28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</row>
    <row r="85" spans="1:36" x14ac:dyDescent="0.25">
      <c r="A85" s="23">
        <f t="shared" si="8"/>
        <v>12</v>
      </c>
      <c r="B85" s="23">
        <f t="shared" si="9"/>
        <v>1998</v>
      </c>
      <c r="C85" s="23">
        <v>84</v>
      </c>
      <c r="D85" s="24">
        <v>36130</v>
      </c>
      <c r="E85" s="25">
        <f>IF(ISBLANK(table!J85),NA(),table!J85)</f>
        <v>7859.4</v>
      </c>
      <c r="F85" s="26" t="e">
        <f>IFERROR(IF(AND(ISERROR($E86),ISERROR(INDEX(RestempNSAF!B$2:B$251,MATCH(RestempNSA!$C85,RestempNSAF!$A$2:$A$251,0)))),$E85,INDEX(RestempNSAF!B$2:B$251,MATCH(RestempNSA!$C85,RestempNSAF!$A$2:$A$251,0))),NA())</f>
        <v>#N/A</v>
      </c>
      <c r="G85" s="25" t="e">
        <f>IFERROR(IF(AND(ISERROR($E86),ISERROR(INDEX(RestempNSAF!C$2:C$251,MATCH(RestempNSA!$C85,RestempNSAF!$A$2:$A$251,0)))),$E85,INDEX(RestempNSAF!C$2:C$251,MATCH(RestempNSA!$C85,RestempNSAF!$A$2:$A$251,0))),NA())</f>
        <v>#N/A</v>
      </c>
      <c r="H85" s="25" t="e">
        <f>IFERROR(IF(AND(ISERROR($E86),ISERROR(INDEX(RestempNSAF!D$2:D$251,MATCH(RestempNSA!$C85,RestempNSAF!$A$2:$A$251,0)))),$E85,INDEX(RestempNSAF!D$2:D$251,MATCH(RestempNSA!$C85,RestempNSAF!$A$2:$A$251,0))),NA())</f>
        <v>#N/A</v>
      </c>
      <c r="I85" s="25" t="e">
        <f>IFERROR(IF(AND(ISERROR($E86),ISERROR(INDEX(RestempNSAF!E$2:E$251,MATCH(RestempNSA!$C85,RestempNSAF!$A$2:$A$251,0)))),$E85,INDEX(RestempNSAF!E$2:E$251,MATCH(RestempNSA!$C85,RestempNSAF!$A$2:$A$251,0))),NA())</f>
        <v>#N/A</v>
      </c>
      <c r="J85" s="25" t="e">
        <f>IFERROR(IF(AND(ISERROR($E86),ISERROR(INDEX(RestempNSAF!F$2:F$251,MATCH(RestempNSA!$C85,RestempNSAF!$A$2:$A$251,0)))),$E85,INDEX(RestempNSAF!F$2:F$251,MATCH(RestempNSA!$C85,RestempNSAF!$A$2:$A$251,0))),NA())</f>
        <v>#N/A</v>
      </c>
      <c r="V85" s="28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</row>
    <row r="86" spans="1:36" x14ac:dyDescent="0.25">
      <c r="A86" s="23">
        <f t="shared" si="8"/>
        <v>1</v>
      </c>
      <c r="B86" s="23">
        <f t="shared" si="9"/>
        <v>1999</v>
      </c>
      <c r="C86" s="23">
        <v>85</v>
      </c>
      <c r="D86" s="24">
        <v>36161</v>
      </c>
      <c r="E86" s="25">
        <f>IF(ISBLANK(table!J86),NA(),table!J86)</f>
        <v>7577.7</v>
      </c>
      <c r="F86" s="26" t="e">
        <f>IFERROR(IF(AND(ISERROR($E87),ISERROR(INDEX(RestempNSAF!B$2:B$251,MATCH(RestempNSA!$C86,RestempNSAF!$A$2:$A$251,0)))),$E86,INDEX(RestempNSAF!B$2:B$251,MATCH(RestempNSA!$C86,RestempNSAF!$A$2:$A$251,0))),NA())</f>
        <v>#N/A</v>
      </c>
      <c r="G86" s="25" t="e">
        <f>IFERROR(IF(AND(ISERROR($E87),ISERROR(INDEX(RestempNSAF!C$2:C$251,MATCH(RestempNSA!$C86,RestempNSAF!$A$2:$A$251,0)))),$E86,INDEX(RestempNSAF!C$2:C$251,MATCH(RestempNSA!$C86,RestempNSAF!$A$2:$A$251,0))),NA())</f>
        <v>#N/A</v>
      </c>
      <c r="H86" s="25" t="e">
        <f>IFERROR(IF(AND(ISERROR($E87),ISERROR(INDEX(RestempNSAF!D$2:D$251,MATCH(RestempNSA!$C86,RestempNSAF!$A$2:$A$251,0)))),$E86,INDEX(RestempNSAF!D$2:D$251,MATCH(RestempNSA!$C86,RestempNSAF!$A$2:$A$251,0))),NA())</f>
        <v>#N/A</v>
      </c>
      <c r="I86" s="25" t="e">
        <f>IFERROR(IF(AND(ISERROR($E87),ISERROR(INDEX(RestempNSAF!E$2:E$251,MATCH(RestempNSA!$C86,RestempNSAF!$A$2:$A$251,0)))),$E86,INDEX(RestempNSAF!E$2:E$251,MATCH(RestempNSA!$C86,RestempNSAF!$A$2:$A$251,0))),NA())</f>
        <v>#N/A</v>
      </c>
      <c r="J86" s="25" t="e">
        <f>IFERROR(IF(AND(ISERROR($E87),ISERROR(INDEX(RestempNSAF!F$2:F$251,MATCH(RestempNSA!$C86,RestempNSAF!$A$2:$A$251,0)))),$E86,INDEX(RestempNSAF!F$2:F$251,MATCH(RestempNSA!$C86,RestempNSAF!$A$2:$A$251,0))),NA())</f>
        <v>#N/A</v>
      </c>
      <c r="V86" s="28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</row>
    <row r="87" spans="1:36" x14ac:dyDescent="0.25">
      <c r="A87" s="23">
        <f t="shared" si="8"/>
        <v>2</v>
      </c>
      <c r="B87" s="23">
        <f t="shared" si="9"/>
        <v>1999</v>
      </c>
      <c r="C87" s="23">
        <v>86</v>
      </c>
      <c r="D87" s="24">
        <v>36192</v>
      </c>
      <c r="E87" s="25">
        <f>IF(ISBLANK(table!J87),NA(),table!J87)</f>
        <v>7692.3</v>
      </c>
      <c r="F87" s="26" t="e">
        <f>IFERROR(IF(AND(ISERROR($E88),ISERROR(INDEX(RestempNSAF!B$2:B$251,MATCH(RestempNSA!$C87,RestempNSAF!$A$2:$A$251,0)))),$E87,INDEX(RestempNSAF!B$2:B$251,MATCH(RestempNSA!$C87,RestempNSAF!$A$2:$A$251,0))),NA())</f>
        <v>#N/A</v>
      </c>
      <c r="G87" s="25" t="e">
        <f>IFERROR(IF(AND(ISERROR($E88),ISERROR(INDEX(RestempNSAF!C$2:C$251,MATCH(RestempNSA!$C87,RestempNSAF!$A$2:$A$251,0)))),$E87,INDEX(RestempNSAF!C$2:C$251,MATCH(RestempNSA!$C87,RestempNSAF!$A$2:$A$251,0))),NA())</f>
        <v>#N/A</v>
      </c>
      <c r="H87" s="25" t="e">
        <f>IFERROR(IF(AND(ISERROR($E88),ISERROR(INDEX(RestempNSAF!D$2:D$251,MATCH(RestempNSA!$C87,RestempNSAF!$A$2:$A$251,0)))),$E87,INDEX(RestempNSAF!D$2:D$251,MATCH(RestempNSA!$C87,RestempNSAF!$A$2:$A$251,0))),NA())</f>
        <v>#N/A</v>
      </c>
      <c r="I87" s="25" t="e">
        <f>IFERROR(IF(AND(ISERROR($E88),ISERROR(INDEX(RestempNSAF!E$2:E$251,MATCH(RestempNSA!$C87,RestempNSAF!$A$2:$A$251,0)))),$E87,INDEX(RestempNSAF!E$2:E$251,MATCH(RestempNSA!$C87,RestempNSAF!$A$2:$A$251,0))),NA())</f>
        <v>#N/A</v>
      </c>
      <c r="J87" s="25" t="e">
        <f>IFERROR(IF(AND(ISERROR($E88),ISERROR(INDEX(RestempNSAF!F$2:F$251,MATCH(RestempNSA!$C87,RestempNSAF!$A$2:$A$251,0)))),$E87,INDEX(RestempNSAF!F$2:F$251,MATCH(RestempNSA!$C87,RestempNSAF!$A$2:$A$251,0))),NA())</f>
        <v>#N/A</v>
      </c>
      <c r="V87" s="28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</row>
    <row r="88" spans="1:36" x14ac:dyDescent="0.25">
      <c r="A88" s="23">
        <f t="shared" si="8"/>
        <v>3</v>
      </c>
      <c r="B88" s="23">
        <f t="shared" si="9"/>
        <v>1999</v>
      </c>
      <c r="C88" s="23">
        <v>87</v>
      </c>
      <c r="D88" s="24">
        <v>36220</v>
      </c>
      <c r="E88" s="25">
        <f>IF(ISBLANK(table!J88),NA(),table!J88)</f>
        <v>7819.1</v>
      </c>
      <c r="F88" s="26" t="e">
        <f>IFERROR(IF(AND(ISERROR($E89),ISERROR(INDEX(RestempNSAF!B$2:B$251,MATCH(RestempNSA!$C88,RestempNSAF!$A$2:$A$251,0)))),$E88,INDEX(RestempNSAF!B$2:B$251,MATCH(RestempNSA!$C88,RestempNSAF!$A$2:$A$251,0))),NA())</f>
        <v>#N/A</v>
      </c>
      <c r="G88" s="25" t="e">
        <f>IFERROR(IF(AND(ISERROR($E89),ISERROR(INDEX(RestempNSAF!C$2:C$251,MATCH(RestempNSA!$C88,RestempNSAF!$A$2:$A$251,0)))),$E88,INDEX(RestempNSAF!C$2:C$251,MATCH(RestempNSA!$C88,RestempNSAF!$A$2:$A$251,0))),NA())</f>
        <v>#N/A</v>
      </c>
      <c r="H88" s="25" t="e">
        <f>IFERROR(IF(AND(ISERROR($E89),ISERROR(INDEX(RestempNSAF!D$2:D$251,MATCH(RestempNSA!$C88,RestempNSAF!$A$2:$A$251,0)))),$E88,INDEX(RestempNSAF!D$2:D$251,MATCH(RestempNSA!$C88,RestempNSAF!$A$2:$A$251,0))),NA())</f>
        <v>#N/A</v>
      </c>
      <c r="I88" s="25" t="e">
        <f>IFERROR(IF(AND(ISERROR($E89),ISERROR(INDEX(RestempNSAF!E$2:E$251,MATCH(RestempNSA!$C88,RestempNSAF!$A$2:$A$251,0)))),$E88,INDEX(RestempNSAF!E$2:E$251,MATCH(RestempNSA!$C88,RestempNSAF!$A$2:$A$251,0))),NA())</f>
        <v>#N/A</v>
      </c>
      <c r="J88" s="25" t="e">
        <f>IFERROR(IF(AND(ISERROR($E89),ISERROR(INDEX(RestempNSAF!F$2:F$251,MATCH(RestempNSA!$C88,RestempNSAF!$A$2:$A$251,0)))),$E88,INDEX(RestempNSAF!F$2:F$251,MATCH(RestempNSA!$C88,RestempNSAF!$A$2:$A$251,0))),NA())</f>
        <v>#N/A</v>
      </c>
      <c r="V88" s="28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</row>
    <row r="89" spans="1:36" x14ac:dyDescent="0.25">
      <c r="A89" s="23">
        <f t="shared" si="8"/>
        <v>4</v>
      </c>
      <c r="B89" s="23">
        <f t="shared" si="9"/>
        <v>1999</v>
      </c>
      <c r="C89" s="23">
        <v>88</v>
      </c>
      <c r="D89" s="24">
        <v>36251</v>
      </c>
      <c r="E89" s="25">
        <f>IF(ISBLANK(table!J89),NA(),table!J89)</f>
        <v>7962.1</v>
      </c>
      <c r="F89" s="26" t="e">
        <f>IFERROR(IF(AND(ISERROR($E90),ISERROR(INDEX(RestempNSAF!B$2:B$251,MATCH(RestempNSA!$C89,RestempNSAF!$A$2:$A$251,0)))),$E89,INDEX(RestempNSAF!B$2:B$251,MATCH(RestempNSA!$C89,RestempNSAF!$A$2:$A$251,0))),NA())</f>
        <v>#N/A</v>
      </c>
      <c r="G89" s="25" t="e">
        <f>IFERROR(IF(AND(ISERROR($E90),ISERROR(INDEX(RestempNSAF!C$2:C$251,MATCH(RestempNSA!$C89,RestempNSAF!$A$2:$A$251,0)))),$E89,INDEX(RestempNSAF!C$2:C$251,MATCH(RestempNSA!$C89,RestempNSAF!$A$2:$A$251,0))),NA())</f>
        <v>#N/A</v>
      </c>
      <c r="H89" s="25" t="e">
        <f>IFERROR(IF(AND(ISERROR($E90),ISERROR(INDEX(RestempNSAF!D$2:D$251,MATCH(RestempNSA!$C89,RestempNSAF!$A$2:$A$251,0)))),$E89,INDEX(RestempNSAF!D$2:D$251,MATCH(RestempNSA!$C89,RestempNSAF!$A$2:$A$251,0))),NA())</f>
        <v>#N/A</v>
      </c>
      <c r="I89" s="25" t="e">
        <f>IFERROR(IF(AND(ISERROR($E90),ISERROR(INDEX(RestempNSAF!E$2:E$251,MATCH(RestempNSA!$C89,RestempNSAF!$A$2:$A$251,0)))),$E89,INDEX(RestempNSAF!E$2:E$251,MATCH(RestempNSA!$C89,RestempNSAF!$A$2:$A$251,0))),NA())</f>
        <v>#N/A</v>
      </c>
      <c r="J89" s="25" t="e">
        <f>IFERROR(IF(AND(ISERROR($E90),ISERROR(INDEX(RestempNSAF!F$2:F$251,MATCH(RestempNSA!$C89,RestempNSAF!$A$2:$A$251,0)))),$E89,INDEX(RestempNSAF!F$2:F$251,MATCH(RestempNSA!$C89,RestempNSAF!$A$2:$A$251,0))),NA())</f>
        <v>#N/A</v>
      </c>
      <c r="V89" s="28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</row>
    <row r="90" spans="1:36" x14ac:dyDescent="0.25">
      <c r="A90" s="23">
        <f t="shared" si="8"/>
        <v>5</v>
      </c>
      <c r="B90" s="23">
        <f t="shared" si="9"/>
        <v>1999</v>
      </c>
      <c r="C90" s="23">
        <v>89</v>
      </c>
      <c r="D90" s="24">
        <v>36281</v>
      </c>
      <c r="E90" s="25">
        <f>IF(ISBLANK(table!J90),NA(),table!J90)</f>
        <v>8121.4</v>
      </c>
      <c r="F90" s="26" t="e">
        <f>IFERROR(IF(AND(ISERROR($E91),ISERROR(INDEX(RestempNSAF!B$2:B$251,MATCH(RestempNSA!$C90,RestempNSAF!$A$2:$A$251,0)))),$E90,INDEX(RestempNSAF!B$2:B$251,MATCH(RestempNSA!$C90,RestempNSAF!$A$2:$A$251,0))),NA())</f>
        <v>#N/A</v>
      </c>
      <c r="G90" s="25" t="e">
        <f>IFERROR(IF(AND(ISERROR($E91),ISERROR(INDEX(RestempNSAF!C$2:C$251,MATCH(RestempNSA!$C90,RestempNSAF!$A$2:$A$251,0)))),$E90,INDEX(RestempNSAF!C$2:C$251,MATCH(RestempNSA!$C90,RestempNSAF!$A$2:$A$251,0))),NA())</f>
        <v>#N/A</v>
      </c>
      <c r="H90" s="25" t="e">
        <f>IFERROR(IF(AND(ISERROR($E91),ISERROR(INDEX(RestempNSAF!D$2:D$251,MATCH(RestempNSA!$C90,RestempNSAF!$A$2:$A$251,0)))),$E90,INDEX(RestempNSAF!D$2:D$251,MATCH(RestempNSA!$C90,RestempNSAF!$A$2:$A$251,0))),NA())</f>
        <v>#N/A</v>
      </c>
      <c r="I90" s="25" t="e">
        <f>IFERROR(IF(AND(ISERROR($E91),ISERROR(INDEX(RestempNSAF!E$2:E$251,MATCH(RestempNSA!$C90,RestempNSAF!$A$2:$A$251,0)))),$E90,INDEX(RestempNSAF!E$2:E$251,MATCH(RestempNSA!$C90,RestempNSAF!$A$2:$A$251,0))),NA())</f>
        <v>#N/A</v>
      </c>
      <c r="J90" s="25" t="e">
        <f>IFERROR(IF(AND(ISERROR($E91),ISERROR(INDEX(RestempNSAF!F$2:F$251,MATCH(RestempNSA!$C90,RestempNSAF!$A$2:$A$251,0)))),$E90,INDEX(RestempNSAF!F$2:F$251,MATCH(RestempNSA!$C90,RestempNSAF!$A$2:$A$251,0))),NA())</f>
        <v>#N/A</v>
      </c>
      <c r="V90" s="28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</row>
    <row r="91" spans="1:36" x14ac:dyDescent="0.25">
      <c r="A91" s="23">
        <f t="shared" si="8"/>
        <v>6</v>
      </c>
      <c r="B91" s="23">
        <f t="shared" si="9"/>
        <v>1999</v>
      </c>
      <c r="C91" s="23">
        <v>90</v>
      </c>
      <c r="D91" s="24">
        <v>36312</v>
      </c>
      <c r="E91" s="25">
        <f>IF(ISBLANK(table!J91),NA(),table!J91)</f>
        <v>8236.4</v>
      </c>
      <c r="F91" s="26" t="e">
        <f>IFERROR(IF(AND(ISERROR($E92),ISERROR(INDEX(RestempNSAF!B$2:B$251,MATCH(RestempNSA!$C91,RestempNSAF!$A$2:$A$251,0)))),$E91,INDEX(RestempNSAF!B$2:B$251,MATCH(RestempNSA!$C91,RestempNSAF!$A$2:$A$251,0))),NA())</f>
        <v>#N/A</v>
      </c>
      <c r="G91" s="25" t="e">
        <f>IFERROR(IF(AND(ISERROR($E92),ISERROR(INDEX(RestempNSAF!C$2:C$251,MATCH(RestempNSA!$C91,RestempNSAF!$A$2:$A$251,0)))),$E91,INDEX(RestempNSAF!C$2:C$251,MATCH(RestempNSA!$C91,RestempNSAF!$A$2:$A$251,0))),NA())</f>
        <v>#N/A</v>
      </c>
      <c r="H91" s="25" t="e">
        <f>IFERROR(IF(AND(ISERROR($E92),ISERROR(INDEX(RestempNSAF!D$2:D$251,MATCH(RestempNSA!$C91,RestempNSAF!$A$2:$A$251,0)))),$E91,INDEX(RestempNSAF!D$2:D$251,MATCH(RestempNSA!$C91,RestempNSAF!$A$2:$A$251,0))),NA())</f>
        <v>#N/A</v>
      </c>
      <c r="I91" s="25" t="e">
        <f>IFERROR(IF(AND(ISERROR($E92),ISERROR(INDEX(RestempNSAF!E$2:E$251,MATCH(RestempNSA!$C91,RestempNSAF!$A$2:$A$251,0)))),$E91,INDEX(RestempNSAF!E$2:E$251,MATCH(RestempNSA!$C91,RestempNSAF!$A$2:$A$251,0))),NA())</f>
        <v>#N/A</v>
      </c>
      <c r="J91" s="25" t="e">
        <f>IFERROR(IF(AND(ISERROR($E92),ISERROR(INDEX(RestempNSAF!F$2:F$251,MATCH(RestempNSA!$C91,RestempNSAF!$A$2:$A$251,0)))),$E91,INDEX(RestempNSAF!F$2:F$251,MATCH(RestempNSA!$C91,RestempNSAF!$A$2:$A$251,0))),NA())</f>
        <v>#N/A</v>
      </c>
      <c r="V91" s="28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</row>
    <row r="92" spans="1:36" x14ac:dyDescent="0.25">
      <c r="A92" s="23">
        <f t="shared" si="8"/>
        <v>7</v>
      </c>
      <c r="B92" s="23">
        <f t="shared" si="9"/>
        <v>1999</v>
      </c>
      <c r="C92" s="23">
        <v>91</v>
      </c>
      <c r="D92" s="24">
        <v>36342</v>
      </c>
      <c r="E92" s="25">
        <f>IF(ISBLANK(table!J92),NA(),table!J92)</f>
        <v>8160.3</v>
      </c>
      <c r="F92" s="26" t="e">
        <f>IFERROR(IF(AND(ISERROR($E93),ISERROR(INDEX(RestempNSAF!B$2:B$251,MATCH(RestempNSA!$C92,RestempNSAF!$A$2:$A$251,0)))),$E92,INDEX(RestempNSAF!B$2:B$251,MATCH(RestempNSA!$C92,RestempNSAF!$A$2:$A$251,0))),NA())</f>
        <v>#N/A</v>
      </c>
      <c r="G92" s="25" t="e">
        <f>IFERROR(IF(AND(ISERROR($E93),ISERROR(INDEX(RestempNSAF!C$2:C$251,MATCH(RestempNSA!$C92,RestempNSAF!$A$2:$A$251,0)))),$E92,INDEX(RestempNSAF!C$2:C$251,MATCH(RestempNSA!$C92,RestempNSAF!$A$2:$A$251,0))),NA())</f>
        <v>#N/A</v>
      </c>
      <c r="H92" s="25" t="e">
        <f>IFERROR(IF(AND(ISERROR($E93),ISERROR(INDEX(RestempNSAF!D$2:D$251,MATCH(RestempNSA!$C92,RestempNSAF!$A$2:$A$251,0)))),$E92,INDEX(RestempNSAF!D$2:D$251,MATCH(RestempNSA!$C92,RestempNSAF!$A$2:$A$251,0))),NA())</f>
        <v>#N/A</v>
      </c>
      <c r="I92" s="25" t="e">
        <f>IFERROR(IF(AND(ISERROR($E93),ISERROR(INDEX(RestempNSAF!E$2:E$251,MATCH(RestempNSA!$C92,RestempNSAF!$A$2:$A$251,0)))),$E92,INDEX(RestempNSAF!E$2:E$251,MATCH(RestempNSA!$C92,RestempNSAF!$A$2:$A$251,0))),NA())</f>
        <v>#N/A</v>
      </c>
      <c r="J92" s="25" t="e">
        <f>IFERROR(IF(AND(ISERROR($E93),ISERROR(INDEX(RestempNSAF!F$2:F$251,MATCH(RestempNSA!$C92,RestempNSAF!$A$2:$A$251,0)))),$E92,INDEX(RestempNSAF!F$2:F$251,MATCH(RestempNSA!$C92,RestempNSAF!$A$2:$A$251,0))),NA())</f>
        <v>#N/A</v>
      </c>
      <c r="V92" s="28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</row>
    <row r="93" spans="1:36" x14ac:dyDescent="0.25">
      <c r="A93" s="23">
        <f t="shared" si="8"/>
        <v>8</v>
      </c>
      <c r="B93" s="23">
        <f t="shared" si="9"/>
        <v>1999</v>
      </c>
      <c r="C93" s="23">
        <v>92</v>
      </c>
      <c r="D93" s="24">
        <v>36373</v>
      </c>
      <c r="E93" s="25">
        <f>IF(ISBLANK(table!J93),NA(),table!J93)</f>
        <v>8187.6</v>
      </c>
      <c r="F93" s="26" t="e">
        <f>IFERROR(IF(AND(ISERROR($E94),ISERROR(INDEX(RestempNSAF!B$2:B$251,MATCH(RestempNSA!$C93,RestempNSAF!$A$2:$A$251,0)))),$E93,INDEX(RestempNSAF!B$2:B$251,MATCH(RestempNSA!$C93,RestempNSAF!$A$2:$A$251,0))),NA())</f>
        <v>#N/A</v>
      </c>
      <c r="G93" s="25" t="e">
        <f>IFERROR(IF(AND(ISERROR($E94),ISERROR(INDEX(RestempNSAF!C$2:C$251,MATCH(RestempNSA!$C93,RestempNSAF!$A$2:$A$251,0)))),$E93,INDEX(RestempNSAF!C$2:C$251,MATCH(RestempNSA!$C93,RestempNSAF!$A$2:$A$251,0))),NA())</f>
        <v>#N/A</v>
      </c>
      <c r="H93" s="25" t="e">
        <f>IFERROR(IF(AND(ISERROR($E94),ISERROR(INDEX(RestempNSAF!D$2:D$251,MATCH(RestempNSA!$C93,RestempNSAF!$A$2:$A$251,0)))),$E93,INDEX(RestempNSAF!D$2:D$251,MATCH(RestempNSA!$C93,RestempNSAF!$A$2:$A$251,0))),NA())</f>
        <v>#N/A</v>
      </c>
      <c r="I93" s="25" t="e">
        <f>IFERROR(IF(AND(ISERROR($E94),ISERROR(INDEX(RestempNSAF!E$2:E$251,MATCH(RestempNSA!$C93,RestempNSAF!$A$2:$A$251,0)))),$E93,INDEX(RestempNSAF!E$2:E$251,MATCH(RestempNSA!$C93,RestempNSAF!$A$2:$A$251,0))),NA())</f>
        <v>#N/A</v>
      </c>
      <c r="J93" s="25" t="e">
        <f>IFERROR(IF(AND(ISERROR($E94),ISERROR(INDEX(RestempNSAF!F$2:F$251,MATCH(RestempNSA!$C93,RestempNSAF!$A$2:$A$251,0)))),$E93,INDEX(RestempNSAF!F$2:F$251,MATCH(RestempNSA!$C93,RestempNSAF!$A$2:$A$251,0))),NA())</f>
        <v>#N/A</v>
      </c>
      <c r="V93" s="28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</row>
    <row r="94" spans="1:36" x14ac:dyDescent="0.25">
      <c r="A94" s="23">
        <f t="shared" si="8"/>
        <v>9</v>
      </c>
      <c r="B94" s="23">
        <f t="shared" si="9"/>
        <v>1999</v>
      </c>
      <c r="C94" s="23">
        <v>93</v>
      </c>
      <c r="D94" s="24">
        <v>36404</v>
      </c>
      <c r="E94" s="25">
        <f>IF(ISBLANK(table!J94),NA(),table!J94)</f>
        <v>8130.9</v>
      </c>
      <c r="F94" s="26" t="e">
        <f>IFERROR(IF(AND(ISERROR($E95),ISERROR(INDEX(RestempNSAF!B$2:B$251,MATCH(RestempNSA!$C94,RestempNSAF!$A$2:$A$251,0)))),$E94,INDEX(RestempNSAF!B$2:B$251,MATCH(RestempNSA!$C94,RestempNSAF!$A$2:$A$251,0))),NA())</f>
        <v>#N/A</v>
      </c>
      <c r="G94" s="25" t="e">
        <f>IFERROR(IF(AND(ISERROR($E95),ISERROR(INDEX(RestempNSAF!C$2:C$251,MATCH(RestempNSA!$C94,RestempNSAF!$A$2:$A$251,0)))),$E94,INDEX(RestempNSAF!C$2:C$251,MATCH(RestempNSA!$C94,RestempNSAF!$A$2:$A$251,0))),NA())</f>
        <v>#N/A</v>
      </c>
      <c r="H94" s="25" t="e">
        <f>IFERROR(IF(AND(ISERROR($E95),ISERROR(INDEX(RestempNSAF!D$2:D$251,MATCH(RestempNSA!$C94,RestempNSAF!$A$2:$A$251,0)))),$E94,INDEX(RestempNSAF!D$2:D$251,MATCH(RestempNSA!$C94,RestempNSAF!$A$2:$A$251,0))),NA())</f>
        <v>#N/A</v>
      </c>
      <c r="I94" s="25" t="e">
        <f>IFERROR(IF(AND(ISERROR($E95),ISERROR(INDEX(RestempNSAF!E$2:E$251,MATCH(RestempNSA!$C94,RestempNSAF!$A$2:$A$251,0)))),$E94,INDEX(RestempNSAF!E$2:E$251,MATCH(RestempNSA!$C94,RestempNSAF!$A$2:$A$251,0))),NA())</f>
        <v>#N/A</v>
      </c>
      <c r="J94" s="25" t="e">
        <f>IFERROR(IF(AND(ISERROR($E95),ISERROR(INDEX(RestempNSAF!F$2:F$251,MATCH(RestempNSA!$C94,RestempNSAF!$A$2:$A$251,0)))),$E94,INDEX(RestempNSAF!F$2:F$251,MATCH(RestempNSA!$C94,RestempNSAF!$A$2:$A$251,0))),NA())</f>
        <v>#N/A</v>
      </c>
      <c r="V94" s="28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</row>
    <row r="95" spans="1:36" x14ac:dyDescent="0.25">
      <c r="A95" s="23">
        <f t="shared" si="8"/>
        <v>10</v>
      </c>
      <c r="B95" s="23">
        <f t="shared" si="9"/>
        <v>1999</v>
      </c>
      <c r="C95" s="23">
        <v>94</v>
      </c>
      <c r="D95" s="24">
        <v>36434</v>
      </c>
      <c r="E95" s="25">
        <f>IF(ISBLANK(table!J95),NA(),table!J95)</f>
        <v>8041.2</v>
      </c>
      <c r="F95" s="26" t="e">
        <f>IFERROR(IF(AND(ISERROR($E96),ISERROR(INDEX(RestempNSAF!B$2:B$251,MATCH(RestempNSA!$C95,RestempNSAF!$A$2:$A$251,0)))),$E95,INDEX(RestempNSAF!B$2:B$251,MATCH(RestempNSA!$C95,RestempNSAF!$A$2:$A$251,0))),NA())</f>
        <v>#N/A</v>
      </c>
      <c r="G95" s="25" t="e">
        <f>IFERROR(IF(AND(ISERROR($E96),ISERROR(INDEX(RestempNSAF!C$2:C$251,MATCH(RestempNSA!$C95,RestempNSAF!$A$2:$A$251,0)))),$E95,INDEX(RestempNSAF!C$2:C$251,MATCH(RestempNSA!$C95,RestempNSAF!$A$2:$A$251,0))),NA())</f>
        <v>#N/A</v>
      </c>
      <c r="H95" s="25" t="e">
        <f>IFERROR(IF(AND(ISERROR($E96),ISERROR(INDEX(RestempNSAF!D$2:D$251,MATCH(RestempNSA!$C95,RestempNSAF!$A$2:$A$251,0)))),$E95,INDEX(RestempNSAF!D$2:D$251,MATCH(RestempNSA!$C95,RestempNSAF!$A$2:$A$251,0))),NA())</f>
        <v>#N/A</v>
      </c>
      <c r="I95" s="25" t="e">
        <f>IFERROR(IF(AND(ISERROR($E96),ISERROR(INDEX(RestempNSAF!E$2:E$251,MATCH(RestempNSA!$C95,RestempNSAF!$A$2:$A$251,0)))),$E95,INDEX(RestempNSAF!E$2:E$251,MATCH(RestempNSA!$C95,RestempNSAF!$A$2:$A$251,0))),NA())</f>
        <v>#N/A</v>
      </c>
      <c r="J95" s="25" t="e">
        <f>IFERROR(IF(AND(ISERROR($E96),ISERROR(INDEX(RestempNSAF!F$2:F$251,MATCH(RestempNSA!$C95,RestempNSAF!$A$2:$A$251,0)))),$E95,INDEX(RestempNSAF!F$2:F$251,MATCH(RestempNSA!$C95,RestempNSAF!$A$2:$A$251,0))),NA())</f>
        <v>#N/A</v>
      </c>
      <c r="V95" s="28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</row>
    <row r="96" spans="1:36" x14ac:dyDescent="0.25">
      <c r="A96" s="23">
        <f t="shared" si="8"/>
        <v>11</v>
      </c>
      <c r="B96" s="23">
        <f t="shared" si="9"/>
        <v>1999</v>
      </c>
      <c r="C96" s="23">
        <v>95</v>
      </c>
      <c r="D96" s="24">
        <v>36465</v>
      </c>
      <c r="E96" s="25">
        <f>IF(ISBLANK(table!J96),NA(),table!J96)</f>
        <v>8023.3</v>
      </c>
      <c r="F96" s="26" t="e">
        <f>IFERROR(IF(AND(ISERROR($E97),ISERROR(INDEX(RestempNSAF!B$2:B$251,MATCH(RestempNSA!$C96,RestempNSAF!$A$2:$A$251,0)))),$E96,INDEX(RestempNSAF!B$2:B$251,MATCH(RestempNSA!$C96,RestempNSAF!$A$2:$A$251,0))),NA())</f>
        <v>#N/A</v>
      </c>
      <c r="G96" s="25" t="e">
        <f>IFERROR(IF(AND(ISERROR($E97),ISERROR(INDEX(RestempNSAF!C$2:C$251,MATCH(RestempNSA!$C96,RestempNSAF!$A$2:$A$251,0)))),$E96,INDEX(RestempNSAF!C$2:C$251,MATCH(RestempNSA!$C96,RestempNSAF!$A$2:$A$251,0))),NA())</f>
        <v>#N/A</v>
      </c>
      <c r="H96" s="25" t="e">
        <f>IFERROR(IF(AND(ISERROR($E97),ISERROR(INDEX(RestempNSAF!D$2:D$251,MATCH(RestempNSA!$C96,RestempNSAF!$A$2:$A$251,0)))),$E96,INDEX(RestempNSAF!D$2:D$251,MATCH(RestempNSA!$C96,RestempNSAF!$A$2:$A$251,0))),NA())</f>
        <v>#N/A</v>
      </c>
      <c r="I96" s="25" t="e">
        <f>IFERROR(IF(AND(ISERROR($E97),ISERROR(INDEX(RestempNSAF!E$2:E$251,MATCH(RestempNSA!$C96,RestempNSAF!$A$2:$A$251,0)))),$E96,INDEX(RestempNSAF!E$2:E$251,MATCH(RestempNSA!$C96,RestempNSAF!$A$2:$A$251,0))),NA())</f>
        <v>#N/A</v>
      </c>
      <c r="J96" s="25" t="e">
        <f>IFERROR(IF(AND(ISERROR($E97),ISERROR(INDEX(RestempNSAF!F$2:F$251,MATCH(RestempNSA!$C96,RestempNSAF!$A$2:$A$251,0)))),$E96,INDEX(RestempNSAF!F$2:F$251,MATCH(RestempNSA!$C96,RestempNSAF!$A$2:$A$251,0))),NA())</f>
        <v>#N/A</v>
      </c>
      <c r="V96" s="28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</row>
    <row r="97" spans="1:36" x14ac:dyDescent="0.25">
      <c r="A97" s="23">
        <f t="shared" si="8"/>
        <v>12</v>
      </c>
      <c r="B97" s="23">
        <f t="shared" si="9"/>
        <v>1999</v>
      </c>
      <c r="C97" s="23">
        <v>96</v>
      </c>
      <c r="D97" s="24">
        <v>36495</v>
      </c>
      <c r="E97" s="25">
        <f>IF(ISBLANK(table!J97),NA(),table!J97)</f>
        <v>8071.1</v>
      </c>
      <c r="F97" s="26" t="e">
        <f>IFERROR(IF(AND(ISERROR($E98),ISERROR(INDEX(RestempNSAF!B$2:B$251,MATCH(RestempNSA!$C97,RestempNSAF!$A$2:$A$251,0)))),$E97,INDEX(RestempNSAF!B$2:B$251,MATCH(RestempNSA!$C97,RestempNSAF!$A$2:$A$251,0))),NA())</f>
        <v>#N/A</v>
      </c>
      <c r="G97" s="25" t="e">
        <f>IFERROR(IF(AND(ISERROR($E98),ISERROR(INDEX(RestempNSAF!C$2:C$251,MATCH(RestempNSA!$C97,RestempNSAF!$A$2:$A$251,0)))),$E97,INDEX(RestempNSAF!C$2:C$251,MATCH(RestempNSA!$C97,RestempNSAF!$A$2:$A$251,0))),NA())</f>
        <v>#N/A</v>
      </c>
      <c r="H97" s="25" t="e">
        <f>IFERROR(IF(AND(ISERROR($E98),ISERROR(INDEX(RestempNSAF!D$2:D$251,MATCH(RestempNSA!$C97,RestempNSAF!$A$2:$A$251,0)))),$E97,INDEX(RestempNSAF!D$2:D$251,MATCH(RestempNSA!$C97,RestempNSAF!$A$2:$A$251,0))),NA())</f>
        <v>#N/A</v>
      </c>
      <c r="I97" s="25" t="e">
        <f>IFERROR(IF(AND(ISERROR($E98),ISERROR(INDEX(RestempNSAF!E$2:E$251,MATCH(RestempNSA!$C97,RestempNSAF!$A$2:$A$251,0)))),$E97,INDEX(RestempNSAF!E$2:E$251,MATCH(RestempNSA!$C97,RestempNSAF!$A$2:$A$251,0))),NA())</f>
        <v>#N/A</v>
      </c>
      <c r="J97" s="25" t="e">
        <f>IFERROR(IF(AND(ISERROR($E98),ISERROR(INDEX(RestempNSAF!F$2:F$251,MATCH(RestempNSA!$C97,RestempNSAF!$A$2:$A$251,0)))),$E97,INDEX(RestempNSAF!F$2:F$251,MATCH(RestempNSA!$C97,RestempNSAF!$A$2:$A$251,0))),NA())</f>
        <v>#N/A</v>
      </c>
      <c r="V97" s="28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</row>
    <row r="98" spans="1:36" x14ac:dyDescent="0.25">
      <c r="A98" s="23">
        <f t="shared" si="8"/>
        <v>1</v>
      </c>
      <c r="B98" s="23">
        <f t="shared" si="9"/>
        <v>2000</v>
      </c>
      <c r="C98" s="23">
        <v>97</v>
      </c>
      <c r="D98" s="24">
        <v>36526</v>
      </c>
      <c r="E98" s="25">
        <f>IF(ISBLANK(table!J98),NA(),table!J98)</f>
        <v>7806.3</v>
      </c>
      <c r="F98" s="26" t="e">
        <f>IFERROR(IF(AND(ISERROR($E99),ISERROR(INDEX(RestempNSAF!B$2:B$251,MATCH(RestempNSA!$C98,RestempNSAF!$A$2:$A$251,0)))),$E98,INDEX(RestempNSAF!B$2:B$251,MATCH(RestempNSA!$C98,RestempNSAF!$A$2:$A$251,0))),NA())</f>
        <v>#N/A</v>
      </c>
      <c r="G98" s="25" t="e">
        <f>IFERROR(IF(AND(ISERROR($E99),ISERROR(INDEX(RestempNSAF!C$2:C$251,MATCH(RestempNSA!$C98,RestempNSAF!$A$2:$A$251,0)))),$E98,INDEX(RestempNSAF!C$2:C$251,MATCH(RestempNSA!$C98,RestempNSAF!$A$2:$A$251,0))),NA())</f>
        <v>#N/A</v>
      </c>
      <c r="H98" s="25" t="e">
        <f>IFERROR(IF(AND(ISERROR($E99),ISERROR(INDEX(RestempNSAF!D$2:D$251,MATCH(RestempNSA!$C98,RestempNSAF!$A$2:$A$251,0)))),$E98,INDEX(RestempNSAF!D$2:D$251,MATCH(RestempNSA!$C98,RestempNSAF!$A$2:$A$251,0))),NA())</f>
        <v>#N/A</v>
      </c>
      <c r="I98" s="25" t="e">
        <f>IFERROR(IF(AND(ISERROR($E99),ISERROR(INDEX(RestempNSAF!E$2:E$251,MATCH(RestempNSA!$C98,RestempNSAF!$A$2:$A$251,0)))),$E98,INDEX(RestempNSAF!E$2:E$251,MATCH(RestempNSA!$C98,RestempNSAF!$A$2:$A$251,0))),NA())</f>
        <v>#N/A</v>
      </c>
      <c r="J98" s="25" t="e">
        <f>IFERROR(IF(AND(ISERROR($E99),ISERROR(INDEX(RestempNSAF!F$2:F$251,MATCH(RestempNSA!$C98,RestempNSAF!$A$2:$A$251,0)))),$E98,INDEX(RestempNSAF!F$2:F$251,MATCH(RestempNSA!$C98,RestempNSAF!$A$2:$A$251,0))),NA())</f>
        <v>#N/A</v>
      </c>
      <c r="V98" s="28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</row>
    <row r="99" spans="1:36" x14ac:dyDescent="0.25">
      <c r="A99" s="23">
        <f t="shared" si="8"/>
        <v>2</v>
      </c>
      <c r="B99" s="23">
        <f t="shared" si="9"/>
        <v>2000</v>
      </c>
      <c r="C99" s="23">
        <v>98</v>
      </c>
      <c r="D99" s="24">
        <v>36557</v>
      </c>
      <c r="E99" s="25">
        <f>IF(ISBLANK(table!J99),NA(),table!J99)</f>
        <v>7881</v>
      </c>
      <c r="F99" s="26" t="e">
        <f>IFERROR(IF(AND(ISERROR($E100),ISERROR(INDEX(RestempNSAF!B$2:B$251,MATCH(RestempNSA!$C99,RestempNSAF!$A$2:$A$251,0)))),$E99,INDEX(RestempNSAF!B$2:B$251,MATCH(RestempNSA!$C99,RestempNSAF!$A$2:$A$251,0))),NA())</f>
        <v>#N/A</v>
      </c>
      <c r="G99" s="25" t="e">
        <f>IFERROR(IF(AND(ISERROR($E100),ISERROR(INDEX(RestempNSAF!C$2:C$251,MATCH(RestempNSA!$C99,RestempNSAF!$A$2:$A$251,0)))),$E99,INDEX(RestempNSAF!C$2:C$251,MATCH(RestempNSA!$C99,RestempNSAF!$A$2:$A$251,0))),NA())</f>
        <v>#N/A</v>
      </c>
      <c r="H99" s="25" t="e">
        <f>IFERROR(IF(AND(ISERROR($E100),ISERROR(INDEX(RestempNSAF!D$2:D$251,MATCH(RestempNSA!$C99,RestempNSAF!$A$2:$A$251,0)))),$E99,INDEX(RestempNSAF!D$2:D$251,MATCH(RestempNSA!$C99,RestempNSAF!$A$2:$A$251,0))),NA())</f>
        <v>#N/A</v>
      </c>
      <c r="I99" s="25" t="e">
        <f>IFERROR(IF(AND(ISERROR($E100),ISERROR(INDEX(RestempNSAF!E$2:E$251,MATCH(RestempNSA!$C99,RestempNSAF!$A$2:$A$251,0)))),$E99,INDEX(RestempNSAF!E$2:E$251,MATCH(RestempNSA!$C99,RestempNSAF!$A$2:$A$251,0))),NA())</f>
        <v>#N/A</v>
      </c>
      <c r="J99" s="25" t="e">
        <f>IFERROR(IF(AND(ISERROR($E100),ISERROR(INDEX(RestempNSAF!F$2:F$251,MATCH(RestempNSA!$C99,RestempNSAF!$A$2:$A$251,0)))),$E99,INDEX(RestempNSAF!F$2:F$251,MATCH(RestempNSA!$C99,RestempNSAF!$A$2:$A$251,0))),NA())</f>
        <v>#N/A</v>
      </c>
      <c r="V99" s="28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</row>
    <row r="100" spans="1:36" x14ac:dyDescent="0.25">
      <c r="A100" s="23">
        <f t="shared" si="8"/>
        <v>3</v>
      </c>
      <c r="B100" s="23">
        <f t="shared" si="9"/>
        <v>2000</v>
      </c>
      <c r="C100" s="23">
        <v>99</v>
      </c>
      <c r="D100" s="24">
        <v>36586</v>
      </c>
      <c r="E100" s="25">
        <f>IF(ISBLANK(table!J100),NA(),table!J100)</f>
        <v>8036</v>
      </c>
      <c r="F100" s="26" t="e">
        <f>IFERROR(IF(AND(ISERROR($E101),ISERROR(INDEX(RestempNSAF!B$2:B$251,MATCH(RestempNSA!$C100,RestempNSAF!$A$2:$A$251,0)))),$E100,INDEX(RestempNSAF!B$2:B$251,MATCH(RestempNSA!$C100,RestempNSAF!$A$2:$A$251,0))),NA())</f>
        <v>#N/A</v>
      </c>
      <c r="G100" s="25" t="e">
        <f>IFERROR(IF(AND(ISERROR($E101),ISERROR(INDEX(RestempNSAF!C$2:C$251,MATCH(RestempNSA!$C100,RestempNSAF!$A$2:$A$251,0)))),$E100,INDEX(RestempNSAF!C$2:C$251,MATCH(RestempNSA!$C100,RestempNSAF!$A$2:$A$251,0))),NA())</f>
        <v>#N/A</v>
      </c>
      <c r="H100" s="25" t="e">
        <f>IFERROR(IF(AND(ISERROR($E101),ISERROR(INDEX(RestempNSAF!D$2:D$251,MATCH(RestempNSA!$C100,RestempNSAF!$A$2:$A$251,0)))),$E100,INDEX(RestempNSAF!D$2:D$251,MATCH(RestempNSA!$C100,RestempNSAF!$A$2:$A$251,0))),NA())</f>
        <v>#N/A</v>
      </c>
      <c r="I100" s="25" t="e">
        <f>IFERROR(IF(AND(ISERROR($E101),ISERROR(INDEX(RestempNSAF!E$2:E$251,MATCH(RestempNSA!$C100,RestempNSAF!$A$2:$A$251,0)))),$E100,INDEX(RestempNSAF!E$2:E$251,MATCH(RestempNSA!$C100,RestempNSAF!$A$2:$A$251,0))),NA())</f>
        <v>#N/A</v>
      </c>
      <c r="J100" s="25" t="e">
        <f>IFERROR(IF(AND(ISERROR($E101),ISERROR(INDEX(RestempNSAF!F$2:F$251,MATCH(RestempNSA!$C100,RestempNSAF!$A$2:$A$251,0)))),$E100,INDEX(RestempNSAF!F$2:F$251,MATCH(RestempNSA!$C100,RestempNSAF!$A$2:$A$251,0))),NA())</f>
        <v>#N/A</v>
      </c>
      <c r="V100" s="28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</row>
    <row r="101" spans="1:36" x14ac:dyDescent="0.25">
      <c r="A101" s="23">
        <f t="shared" si="8"/>
        <v>4</v>
      </c>
      <c r="B101" s="23">
        <f t="shared" si="9"/>
        <v>2000</v>
      </c>
      <c r="C101" s="23">
        <v>100</v>
      </c>
      <c r="D101" s="24">
        <v>36617</v>
      </c>
      <c r="E101" s="25">
        <f>IF(ISBLANK(table!J101),NA(),table!J101)</f>
        <v>8154.8</v>
      </c>
      <c r="F101" s="26" t="e">
        <f>IFERROR(IF(AND(ISERROR($E102),ISERROR(INDEX(RestempNSAF!B$2:B$251,MATCH(RestempNSA!$C101,RestempNSAF!$A$2:$A$251,0)))),$E101,INDEX(RestempNSAF!B$2:B$251,MATCH(RestempNSA!$C101,RestempNSAF!$A$2:$A$251,0))),NA())</f>
        <v>#N/A</v>
      </c>
      <c r="G101" s="25" t="e">
        <f>IFERROR(IF(AND(ISERROR($E102),ISERROR(INDEX(RestempNSAF!C$2:C$251,MATCH(RestempNSA!$C101,RestempNSAF!$A$2:$A$251,0)))),$E101,INDEX(RestempNSAF!C$2:C$251,MATCH(RestempNSA!$C101,RestempNSAF!$A$2:$A$251,0))),NA())</f>
        <v>#N/A</v>
      </c>
      <c r="H101" s="25" t="e">
        <f>IFERROR(IF(AND(ISERROR($E102),ISERROR(INDEX(RestempNSAF!D$2:D$251,MATCH(RestempNSA!$C101,RestempNSAF!$A$2:$A$251,0)))),$E101,INDEX(RestempNSAF!D$2:D$251,MATCH(RestempNSA!$C101,RestempNSAF!$A$2:$A$251,0))),NA())</f>
        <v>#N/A</v>
      </c>
      <c r="I101" s="25" t="e">
        <f>IFERROR(IF(AND(ISERROR($E102),ISERROR(INDEX(RestempNSAF!E$2:E$251,MATCH(RestempNSA!$C101,RestempNSAF!$A$2:$A$251,0)))),$E101,INDEX(RestempNSAF!E$2:E$251,MATCH(RestempNSA!$C101,RestempNSAF!$A$2:$A$251,0))),NA())</f>
        <v>#N/A</v>
      </c>
      <c r="J101" s="25" t="e">
        <f>IFERROR(IF(AND(ISERROR($E102),ISERROR(INDEX(RestempNSAF!F$2:F$251,MATCH(RestempNSA!$C101,RestempNSAF!$A$2:$A$251,0)))),$E101,INDEX(RestempNSAF!F$2:F$251,MATCH(RestempNSA!$C101,RestempNSAF!$A$2:$A$251,0))),NA())</f>
        <v>#N/A</v>
      </c>
      <c r="V101" s="28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</row>
    <row r="102" spans="1:36" x14ac:dyDescent="0.25">
      <c r="A102" s="23">
        <f t="shared" si="8"/>
        <v>5</v>
      </c>
      <c r="B102" s="23">
        <f t="shared" si="9"/>
        <v>2000</v>
      </c>
      <c r="C102" s="23">
        <v>101</v>
      </c>
      <c r="D102" s="24">
        <v>36647</v>
      </c>
      <c r="E102" s="25">
        <f>IF(ISBLANK(table!J102),NA(),table!J102)</f>
        <v>8289.4</v>
      </c>
      <c r="F102" s="26" t="e">
        <f>IFERROR(IF(AND(ISERROR($E103),ISERROR(INDEX(RestempNSAF!B$2:B$251,MATCH(RestempNSA!$C102,RestempNSAF!$A$2:$A$251,0)))),$E102,INDEX(RestempNSAF!B$2:B$251,MATCH(RestempNSA!$C102,RestempNSAF!$A$2:$A$251,0))),NA())</f>
        <v>#N/A</v>
      </c>
      <c r="G102" s="25" t="e">
        <f>IFERROR(IF(AND(ISERROR($E103),ISERROR(INDEX(RestempNSAF!C$2:C$251,MATCH(RestempNSA!$C102,RestempNSAF!$A$2:$A$251,0)))),$E102,INDEX(RestempNSAF!C$2:C$251,MATCH(RestempNSA!$C102,RestempNSAF!$A$2:$A$251,0))),NA())</f>
        <v>#N/A</v>
      </c>
      <c r="H102" s="25" t="e">
        <f>IFERROR(IF(AND(ISERROR($E103),ISERROR(INDEX(RestempNSAF!D$2:D$251,MATCH(RestempNSA!$C102,RestempNSAF!$A$2:$A$251,0)))),$E102,INDEX(RestempNSAF!D$2:D$251,MATCH(RestempNSA!$C102,RestempNSAF!$A$2:$A$251,0))),NA())</f>
        <v>#N/A</v>
      </c>
      <c r="I102" s="25" t="e">
        <f>IFERROR(IF(AND(ISERROR($E103),ISERROR(INDEX(RestempNSAF!E$2:E$251,MATCH(RestempNSA!$C102,RestempNSAF!$A$2:$A$251,0)))),$E102,INDEX(RestempNSAF!E$2:E$251,MATCH(RestempNSA!$C102,RestempNSAF!$A$2:$A$251,0))),NA())</f>
        <v>#N/A</v>
      </c>
      <c r="J102" s="25" t="e">
        <f>IFERROR(IF(AND(ISERROR($E103),ISERROR(INDEX(RestempNSAF!F$2:F$251,MATCH(RestempNSA!$C102,RestempNSAF!$A$2:$A$251,0)))),$E102,INDEX(RestempNSAF!F$2:F$251,MATCH(RestempNSA!$C102,RestempNSAF!$A$2:$A$251,0))),NA())</f>
        <v>#N/A</v>
      </c>
      <c r="V102" s="28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</row>
    <row r="103" spans="1:36" x14ac:dyDescent="0.25">
      <c r="A103" s="23">
        <f t="shared" si="8"/>
        <v>6</v>
      </c>
      <c r="B103" s="23">
        <f t="shared" si="9"/>
        <v>2000</v>
      </c>
      <c r="C103" s="23">
        <v>102</v>
      </c>
      <c r="D103" s="24">
        <v>36678</v>
      </c>
      <c r="E103" s="25">
        <f>IF(ISBLANK(table!J103),NA(),table!J103)</f>
        <v>8416.2999999999993</v>
      </c>
      <c r="F103" s="26" t="e">
        <f>IFERROR(IF(AND(ISERROR($E104),ISERROR(INDEX(RestempNSAF!B$2:B$251,MATCH(RestempNSA!$C103,RestempNSAF!$A$2:$A$251,0)))),$E103,INDEX(RestempNSAF!B$2:B$251,MATCH(RestempNSA!$C103,RestempNSAF!$A$2:$A$251,0))),NA())</f>
        <v>#N/A</v>
      </c>
      <c r="G103" s="25" t="e">
        <f>IFERROR(IF(AND(ISERROR($E104),ISERROR(INDEX(RestempNSAF!C$2:C$251,MATCH(RestempNSA!$C103,RestempNSAF!$A$2:$A$251,0)))),$E103,INDEX(RestempNSAF!C$2:C$251,MATCH(RestempNSA!$C103,RestempNSAF!$A$2:$A$251,0))),NA())</f>
        <v>#N/A</v>
      </c>
      <c r="H103" s="25" t="e">
        <f>IFERROR(IF(AND(ISERROR($E104),ISERROR(INDEX(RestempNSAF!D$2:D$251,MATCH(RestempNSA!$C103,RestempNSAF!$A$2:$A$251,0)))),$E103,INDEX(RestempNSAF!D$2:D$251,MATCH(RestempNSA!$C103,RestempNSAF!$A$2:$A$251,0))),NA())</f>
        <v>#N/A</v>
      </c>
      <c r="I103" s="25" t="e">
        <f>IFERROR(IF(AND(ISERROR($E104),ISERROR(INDEX(RestempNSAF!E$2:E$251,MATCH(RestempNSA!$C103,RestempNSAF!$A$2:$A$251,0)))),$E103,INDEX(RestempNSAF!E$2:E$251,MATCH(RestempNSA!$C103,RestempNSAF!$A$2:$A$251,0))),NA())</f>
        <v>#N/A</v>
      </c>
      <c r="J103" s="25" t="e">
        <f>IFERROR(IF(AND(ISERROR($E104),ISERROR(INDEX(RestempNSAF!F$2:F$251,MATCH(RestempNSA!$C103,RestempNSAF!$A$2:$A$251,0)))),$E103,INDEX(RestempNSAF!F$2:F$251,MATCH(RestempNSA!$C103,RestempNSAF!$A$2:$A$251,0))),NA())</f>
        <v>#N/A</v>
      </c>
      <c r="V103" s="28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</row>
    <row r="104" spans="1:36" x14ac:dyDescent="0.25">
      <c r="A104" s="23">
        <f t="shared" si="8"/>
        <v>7</v>
      </c>
      <c r="B104" s="23">
        <f t="shared" si="9"/>
        <v>2000</v>
      </c>
      <c r="C104" s="23">
        <v>103</v>
      </c>
      <c r="D104" s="24">
        <v>36708</v>
      </c>
      <c r="E104" s="25">
        <f>IF(ISBLANK(table!J104),NA(),table!J104)</f>
        <v>8353.5</v>
      </c>
      <c r="F104" s="26" t="e">
        <f>IFERROR(IF(AND(ISERROR($E105),ISERROR(INDEX(RestempNSAF!B$2:B$251,MATCH(RestempNSA!$C104,RestempNSAF!$A$2:$A$251,0)))),$E104,INDEX(RestempNSAF!B$2:B$251,MATCH(RestempNSA!$C104,RestempNSAF!$A$2:$A$251,0))),NA())</f>
        <v>#N/A</v>
      </c>
      <c r="G104" s="25" t="e">
        <f>IFERROR(IF(AND(ISERROR($E105),ISERROR(INDEX(RestempNSAF!C$2:C$251,MATCH(RestempNSA!$C104,RestempNSAF!$A$2:$A$251,0)))),$E104,INDEX(RestempNSAF!C$2:C$251,MATCH(RestempNSA!$C104,RestempNSAF!$A$2:$A$251,0))),NA())</f>
        <v>#N/A</v>
      </c>
      <c r="H104" s="25" t="e">
        <f>IFERROR(IF(AND(ISERROR($E105),ISERROR(INDEX(RestempNSAF!D$2:D$251,MATCH(RestempNSA!$C104,RestempNSAF!$A$2:$A$251,0)))),$E104,INDEX(RestempNSAF!D$2:D$251,MATCH(RestempNSA!$C104,RestempNSAF!$A$2:$A$251,0))),NA())</f>
        <v>#N/A</v>
      </c>
      <c r="I104" s="25" t="e">
        <f>IFERROR(IF(AND(ISERROR($E105),ISERROR(INDEX(RestempNSAF!E$2:E$251,MATCH(RestempNSA!$C104,RestempNSAF!$A$2:$A$251,0)))),$E104,INDEX(RestempNSAF!E$2:E$251,MATCH(RestempNSA!$C104,RestempNSAF!$A$2:$A$251,0))),NA())</f>
        <v>#N/A</v>
      </c>
      <c r="J104" s="25" t="e">
        <f>IFERROR(IF(AND(ISERROR($E105),ISERROR(INDEX(RestempNSAF!F$2:F$251,MATCH(RestempNSA!$C104,RestempNSAF!$A$2:$A$251,0)))),$E104,INDEX(RestempNSAF!F$2:F$251,MATCH(RestempNSA!$C104,RestempNSAF!$A$2:$A$251,0))),NA())</f>
        <v>#N/A</v>
      </c>
      <c r="V104" s="28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</row>
    <row r="105" spans="1:36" x14ac:dyDescent="0.25">
      <c r="A105" s="23">
        <f t="shared" si="8"/>
        <v>8</v>
      </c>
      <c r="B105" s="23">
        <f t="shared" si="9"/>
        <v>2000</v>
      </c>
      <c r="C105" s="23">
        <v>104</v>
      </c>
      <c r="D105" s="24">
        <v>36739</v>
      </c>
      <c r="E105" s="25">
        <f>IF(ISBLANK(table!J105),NA(),table!J105)</f>
        <v>8397.7000000000007</v>
      </c>
      <c r="F105" s="26" t="e">
        <f>IFERROR(IF(AND(ISERROR($E106),ISERROR(INDEX(RestempNSAF!B$2:B$251,MATCH(RestempNSA!$C105,RestempNSAF!$A$2:$A$251,0)))),$E105,INDEX(RestempNSAF!B$2:B$251,MATCH(RestempNSA!$C105,RestempNSAF!$A$2:$A$251,0))),NA())</f>
        <v>#N/A</v>
      </c>
      <c r="G105" s="25" t="e">
        <f>IFERROR(IF(AND(ISERROR($E106),ISERROR(INDEX(RestempNSAF!C$2:C$251,MATCH(RestempNSA!$C105,RestempNSAF!$A$2:$A$251,0)))),$E105,INDEX(RestempNSAF!C$2:C$251,MATCH(RestempNSA!$C105,RestempNSAF!$A$2:$A$251,0))),NA())</f>
        <v>#N/A</v>
      </c>
      <c r="H105" s="25" t="e">
        <f>IFERROR(IF(AND(ISERROR($E106),ISERROR(INDEX(RestempNSAF!D$2:D$251,MATCH(RestempNSA!$C105,RestempNSAF!$A$2:$A$251,0)))),$E105,INDEX(RestempNSAF!D$2:D$251,MATCH(RestempNSA!$C105,RestempNSAF!$A$2:$A$251,0))),NA())</f>
        <v>#N/A</v>
      </c>
      <c r="I105" s="25" t="e">
        <f>IFERROR(IF(AND(ISERROR($E106),ISERROR(INDEX(RestempNSAF!E$2:E$251,MATCH(RestempNSA!$C105,RestempNSAF!$A$2:$A$251,0)))),$E105,INDEX(RestempNSAF!E$2:E$251,MATCH(RestempNSA!$C105,RestempNSAF!$A$2:$A$251,0))),NA())</f>
        <v>#N/A</v>
      </c>
      <c r="J105" s="25" t="e">
        <f>IFERROR(IF(AND(ISERROR($E106),ISERROR(INDEX(RestempNSAF!F$2:F$251,MATCH(RestempNSA!$C105,RestempNSAF!$A$2:$A$251,0)))),$E105,INDEX(RestempNSAF!F$2:F$251,MATCH(RestempNSA!$C105,RestempNSAF!$A$2:$A$251,0))),NA())</f>
        <v>#N/A</v>
      </c>
      <c r="V105" s="28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</row>
    <row r="106" spans="1:36" x14ac:dyDescent="0.25">
      <c r="A106" s="23">
        <f t="shared" si="8"/>
        <v>9</v>
      </c>
      <c r="B106" s="23">
        <f t="shared" si="9"/>
        <v>2000</v>
      </c>
      <c r="C106" s="23">
        <v>105</v>
      </c>
      <c r="D106" s="24">
        <v>36770</v>
      </c>
      <c r="E106" s="25">
        <f>IF(ISBLANK(table!J106),NA(),table!J106)</f>
        <v>8349.5</v>
      </c>
      <c r="F106" s="26" t="e">
        <f>IFERROR(IF(AND(ISERROR($E107),ISERROR(INDEX(RestempNSAF!B$2:B$251,MATCH(RestempNSA!$C106,RestempNSAF!$A$2:$A$251,0)))),$E106,INDEX(RestempNSAF!B$2:B$251,MATCH(RestempNSA!$C106,RestempNSAF!$A$2:$A$251,0))),NA())</f>
        <v>#N/A</v>
      </c>
      <c r="G106" s="25" t="e">
        <f>IFERROR(IF(AND(ISERROR($E107),ISERROR(INDEX(RestempNSAF!C$2:C$251,MATCH(RestempNSA!$C106,RestempNSAF!$A$2:$A$251,0)))),$E106,INDEX(RestempNSAF!C$2:C$251,MATCH(RestempNSA!$C106,RestempNSAF!$A$2:$A$251,0))),NA())</f>
        <v>#N/A</v>
      </c>
      <c r="H106" s="25" t="e">
        <f>IFERROR(IF(AND(ISERROR($E107),ISERROR(INDEX(RestempNSAF!D$2:D$251,MATCH(RestempNSA!$C106,RestempNSAF!$A$2:$A$251,0)))),$E106,INDEX(RestempNSAF!D$2:D$251,MATCH(RestempNSA!$C106,RestempNSAF!$A$2:$A$251,0))),NA())</f>
        <v>#N/A</v>
      </c>
      <c r="I106" s="25" t="e">
        <f>IFERROR(IF(AND(ISERROR($E107),ISERROR(INDEX(RestempNSAF!E$2:E$251,MATCH(RestempNSA!$C106,RestempNSAF!$A$2:$A$251,0)))),$E106,INDEX(RestempNSAF!E$2:E$251,MATCH(RestempNSA!$C106,RestempNSAF!$A$2:$A$251,0))),NA())</f>
        <v>#N/A</v>
      </c>
      <c r="J106" s="25" t="e">
        <f>IFERROR(IF(AND(ISERROR($E107),ISERROR(INDEX(RestempNSAF!F$2:F$251,MATCH(RestempNSA!$C106,RestempNSAF!$A$2:$A$251,0)))),$E106,INDEX(RestempNSAF!F$2:F$251,MATCH(RestempNSA!$C106,RestempNSAF!$A$2:$A$251,0))),NA())</f>
        <v>#N/A</v>
      </c>
      <c r="V106" s="28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</row>
    <row r="107" spans="1:36" x14ac:dyDescent="0.25">
      <c r="A107" s="23">
        <f t="shared" si="8"/>
        <v>10</v>
      </c>
      <c r="B107" s="23">
        <f t="shared" si="9"/>
        <v>2000</v>
      </c>
      <c r="C107" s="23">
        <v>106</v>
      </c>
      <c r="D107" s="24">
        <v>36800</v>
      </c>
      <c r="E107" s="25">
        <f>IF(ISBLANK(table!J107),NA(),table!J107)</f>
        <v>8162.8</v>
      </c>
      <c r="F107" s="26" t="e">
        <f>IFERROR(IF(AND(ISERROR($E108),ISERROR(INDEX(RestempNSAF!B$2:B$251,MATCH(RestempNSA!$C107,RestempNSAF!$A$2:$A$251,0)))),$E107,INDEX(RestempNSAF!B$2:B$251,MATCH(RestempNSA!$C107,RestempNSAF!$A$2:$A$251,0))),NA())</f>
        <v>#N/A</v>
      </c>
      <c r="G107" s="25" t="e">
        <f>IFERROR(IF(AND(ISERROR($E108),ISERROR(INDEX(RestempNSAF!C$2:C$251,MATCH(RestempNSA!$C107,RestempNSAF!$A$2:$A$251,0)))),$E107,INDEX(RestempNSAF!C$2:C$251,MATCH(RestempNSA!$C107,RestempNSAF!$A$2:$A$251,0))),NA())</f>
        <v>#N/A</v>
      </c>
      <c r="H107" s="25" t="e">
        <f>IFERROR(IF(AND(ISERROR($E108),ISERROR(INDEX(RestempNSAF!D$2:D$251,MATCH(RestempNSA!$C107,RestempNSAF!$A$2:$A$251,0)))),$E107,INDEX(RestempNSAF!D$2:D$251,MATCH(RestempNSA!$C107,RestempNSAF!$A$2:$A$251,0))),NA())</f>
        <v>#N/A</v>
      </c>
      <c r="I107" s="25" t="e">
        <f>IFERROR(IF(AND(ISERROR($E108),ISERROR(INDEX(RestempNSAF!E$2:E$251,MATCH(RestempNSA!$C107,RestempNSAF!$A$2:$A$251,0)))),$E107,INDEX(RestempNSAF!E$2:E$251,MATCH(RestempNSA!$C107,RestempNSAF!$A$2:$A$251,0))),NA())</f>
        <v>#N/A</v>
      </c>
      <c r="J107" s="25" t="e">
        <f>IFERROR(IF(AND(ISERROR($E108),ISERROR(INDEX(RestempNSAF!F$2:F$251,MATCH(RestempNSA!$C107,RestempNSAF!$A$2:$A$251,0)))),$E107,INDEX(RestempNSAF!F$2:F$251,MATCH(RestempNSA!$C107,RestempNSAF!$A$2:$A$251,0))),NA())</f>
        <v>#N/A</v>
      </c>
      <c r="V107" s="28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</row>
    <row r="108" spans="1:36" x14ac:dyDescent="0.25">
      <c r="A108" s="23">
        <f t="shared" si="8"/>
        <v>11</v>
      </c>
      <c r="B108" s="23">
        <f t="shared" si="9"/>
        <v>2000</v>
      </c>
      <c r="C108" s="23">
        <v>107</v>
      </c>
      <c r="D108" s="24">
        <v>36831</v>
      </c>
      <c r="E108" s="25">
        <f>IF(ISBLANK(table!J108),NA(),table!J108)</f>
        <v>8183.5</v>
      </c>
      <c r="F108" s="26" t="e">
        <f>IFERROR(IF(AND(ISERROR($E109),ISERROR(INDEX(RestempNSAF!B$2:B$251,MATCH(RestempNSA!$C108,RestempNSAF!$A$2:$A$251,0)))),$E108,INDEX(RestempNSAF!B$2:B$251,MATCH(RestempNSA!$C108,RestempNSAF!$A$2:$A$251,0))),NA())</f>
        <v>#N/A</v>
      </c>
      <c r="G108" s="25" t="e">
        <f>IFERROR(IF(AND(ISERROR($E109),ISERROR(INDEX(RestempNSAF!C$2:C$251,MATCH(RestempNSA!$C108,RestempNSAF!$A$2:$A$251,0)))),$E108,INDEX(RestempNSAF!C$2:C$251,MATCH(RestempNSA!$C108,RestempNSAF!$A$2:$A$251,0))),NA())</f>
        <v>#N/A</v>
      </c>
      <c r="H108" s="25" t="e">
        <f>IFERROR(IF(AND(ISERROR($E109),ISERROR(INDEX(RestempNSAF!D$2:D$251,MATCH(RestempNSA!$C108,RestempNSAF!$A$2:$A$251,0)))),$E108,INDEX(RestempNSAF!D$2:D$251,MATCH(RestempNSA!$C108,RestempNSAF!$A$2:$A$251,0))),NA())</f>
        <v>#N/A</v>
      </c>
      <c r="I108" s="25" t="e">
        <f>IFERROR(IF(AND(ISERROR($E109),ISERROR(INDEX(RestempNSAF!E$2:E$251,MATCH(RestempNSA!$C108,RestempNSAF!$A$2:$A$251,0)))),$E108,INDEX(RestempNSAF!E$2:E$251,MATCH(RestempNSA!$C108,RestempNSAF!$A$2:$A$251,0))),NA())</f>
        <v>#N/A</v>
      </c>
      <c r="J108" s="25" t="e">
        <f>IFERROR(IF(AND(ISERROR($E109),ISERROR(INDEX(RestempNSAF!F$2:F$251,MATCH(RestempNSA!$C108,RestempNSAF!$A$2:$A$251,0)))),$E108,INDEX(RestempNSAF!F$2:F$251,MATCH(RestempNSA!$C108,RestempNSAF!$A$2:$A$251,0))),NA())</f>
        <v>#N/A</v>
      </c>
      <c r="V108" s="28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</row>
    <row r="109" spans="1:36" x14ac:dyDescent="0.25">
      <c r="A109" s="23">
        <f t="shared" si="8"/>
        <v>12</v>
      </c>
      <c r="B109" s="23">
        <f t="shared" si="9"/>
        <v>2000</v>
      </c>
      <c r="C109" s="23">
        <v>108</v>
      </c>
      <c r="D109" s="24">
        <v>36861</v>
      </c>
      <c r="E109" s="25">
        <f>IF(ISBLANK(table!J109),NA(),table!J109)</f>
        <v>8238.7000000000007</v>
      </c>
      <c r="F109" s="26" t="e">
        <f>IFERROR(IF(AND(ISERROR($E110),ISERROR(INDEX(RestempNSAF!B$2:B$251,MATCH(RestempNSA!$C109,RestempNSAF!$A$2:$A$251,0)))),$E109,INDEX(RestempNSAF!B$2:B$251,MATCH(RestempNSA!$C109,RestempNSAF!$A$2:$A$251,0))),NA())</f>
        <v>#N/A</v>
      </c>
      <c r="G109" s="25" t="e">
        <f>IFERROR(IF(AND(ISERROR($E110),ISERROR(INDEX(RestempNSAF!C$2:C$251,MATCH(RestempNSA!$C109,RestempNSAF!$A$2:$A$251,0)))),$E109,INDEX(RestempNSAF!C$2:C$251,MATCH(RestempNSA!$C109,RestempNSAF!$A$2:$A$251,0))),NA())</f>
        <v>#N/A</v>
      </c>
      <c r="H109" s="25" t="e">
        <f>IFERROR(IF(AND(ISERROR($E110),ISERROR(INDEX(RestempNSAF!D$2:D$251,MATCH(RestempNSA!$C109,RestempNSAF!$A$2:$A$251,0)))),$E109,INDEX(RestempNSAF!D$2:D$251,MATCH(RestempNSA!$C109,RestempNSAF!$A$2:$A$251,0))),NA())</f>
        <v>#N/A</v>
      </c>
      <c r="I109" s="25" t="e">
        <f>IFERROR(IF(AND(ISERROR($E110),ISERROR(INDEX(RestempNSAF!E$2:E$251,MATCH(RestempNSA!$C109,RestempNSAF!$A$2:$A$251,0)))),$E109,INDEX(RestempNSAF!E$2:E$251,MATCH(RestempNSA!$C109,RestempNSAF!$A$2:$A$251,0))),NA())</f>
        <v>#N/A</v>
      </c>
      <c r="J109" s="25" t="e">
        <f>IFERROR(IF(AND(ISERROR($E110),ISERROR(INDEX(RestempNSAF!F$2:F$251,MATCH(RestempNSA!$C109,RestempNSAF!$A$2:$A$251,0)))),$E109,INDEX(RestempNSAF!F$2:F$251,MATCH(RestempNSA!$C109,RestempNSAF!$A$2:$A$251,0))),NA())</f>
        <v>#N/A</v>
      </c>
      <c r="V109" s="28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</row>
    <row r="110" spans="1:36" x14ac:dyDescent="0.25">
      <c r="A110" s="23">
        <f t="shared" si="8"/>
        <v>1</v>
      </c>
      <c r="B110" s="23">
        <f t="shared" si="9"/>
        <v>2001</v>
      </c>
      <c r="C110" s="23">
        <v>109</v>
      </c>
      <c r="D110" s="24">
        <v>36892</v>
      </c>
      <c r="E110" s="25">
        <f>IF(ISBLANK(table!J110),NA(),table!J110)</f>
        <v>7976.5</v>
      </c>
      <c r="F110" s="26" t="e">
        <f>IFERROR(IF(AND(ISERROR($E111),ISERROR(INDEX(RestempNSAF!B$2:B$251,MATCH(RestempNSA!$C110,RestempNSAF!$A$2:$A$251,0)))),$E110,INDEX(RestempNSAF!B$2:B$251,MATCH(RestempNSA!$C110,RestempNSAF!$A$2:$A$251,0))),NA())</f>
        <v>#N/A</v>
      </c>
      <c r="G110" s="25" t="e">
        <f>IFERROR(IF(AND(ISERROR($E111),ISERROR(INDEX(RestempNSAF!C$2:C$251,MATCH(RestempNSA!$C110,RestempNSAF!$A$2:$A$251,0)))),$E110,INDEX(RestempNSAF!C$2:C$251,MATCH(RestempNSA!$C110,RestempNSAF!$A$2:$A$251,0))),NA())</f>
        <v>#N/A</v>
      </c>
      <c r="H110" s="25" t="e">
        <f>IFERROR(IF(AND(ISERROR($E111),ISERROR(INDEX(RestempNSAF!D$2:D$251,MATCH(RestempNSA!$C110,RestempNSAF!$A$2:$A$251,0)))),$E110,INDEX(RestempNSAF!D$2:D$251,MATCH(RestempNSA!$C110,RestempNSAF!$A$2:$A$251,0))),NA())</f>
        <v>#N/A</v>
      </c>
      <c r="I110" s="25" t="e">
        <f>IFERROR(IF(AND(ISERROR($E111),ISERROR(INDEX(RestempNSAF!E$2:E$251,MATCH(RestempNSA!$C110,RestempNSAF!$A$2:$A$251,0)))),$E110,INDEX(RestempNSAF!E$2:E$251,MATCH(RestempNSA!$C110,RestempNSAF!$A$2:$A$251,0))),NA())</f>
        <v>#N/A</v>
      </c>
      <c r="J110" s="25" t="e">
        <f>IFERROR(IF(AND(ISERROR($E111),ISERROR(INDEX(RestempNSAF!F$2:F$251,MATCH(RestempNSA!$C110,RestempNSAF!$A$2:$A$251,0)))),$E110,INDEX(RestempNSAF!F$2:F$251,MATCH(RestempNSA!$C110,RestempNSAF!$A$2:$A$251,0))),NA())</f>
        <v>#N/A</v>
      </c>
      <c r="V110" s="28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</row>
    <row r="111" spans="1:36" x14ac:dyDescent="0.25">
      <c r="A111" s="23">
        <f t="shared" si="8"/>
        <v>2</v>
      </c>
      <c r="B111" s="23">
        <f t="shared" si="9"/>
        <v>2001</v>
      </c>
      <c r="C111" s="23">
        <v>110</v>
      </c>
      <c r="D111" s="24">
        <v>36923</v>
      </c>
      <c r="E111" s="25">
        <f>IF(ISBLANK(table!J111),NA(),table!J111)</f>
        <v>8073.4</v>
      </c>
      <c r="F111" s="26" t="e">
        <f>IFERROR(IF(AND(ISERROR($E112),ISERROR(INDEX(RestempNSAF!B$2:B$251,MATCH(RestempNSA!$C111,RestempNSAF!$A$2:$A$251,0)))),$E111,INDEX(RestempNSAF!B$2:B$251,MATCH(RestempNSA!$C111,RestempNSAF!$A$2:$A$251,0))),NA())</f>
        <v>#N/A</v>
      </c>
      <c r="G111" s="25" t="e">
        <f>IFERROR(IF(AND(ISERROR($E112),ISERROR(INDEX(RestempNSAF!C$2:C$251,MATCH(RestempNSA!$C111,RestempNSAF!$A$2:$A$251,0)))),$E111,INDEX(RestempNSAF!C$2:C$251,MATCH(RestempNSA!$C111,RestempNSAF!$A$2:$A$251,0))),NA())</f>
        <v>#N/A</v>
      </c>
      <c r="H111" s="25" t="e">
        <f>IFERROR(IF(AND(ISERROR($E112),ISERROR(INDEX(RestempNSAF!D$2:D$251,MATCH(RestempNSA!$C111,RestempNSAF!$A$2:$A$251,0)))),$E111,INDEX(RestempNSAF!D$2:D$251,MATCH(RestempNSA!$C111,RestempNSAF!$A$2:$A$251,0))),NA())</f>
        <v>#N/A</v>
      </c>
      <c r="I111" s="25" t="e">
        <f>IFERROR(IF(AND(ISERROR($E112),ISERROR(INDEX(RestempNSAF!E$2:E$251,MATCH(RestempNSA!$C111,RestempNSAF!$A$2:$A$251,0)))),$E111,INDEX(RestempNSAF!E$2:E$251,MATCH(RestempNSA!$C111,RestempNSAF!$A$2:$A$251,0))),NA())</f>
        <v>#N/A</v>
      </c>
      <c r="J111" s="25" t="e">
        <f>IFERROR(IF(AND(ISERROR($E112),ISERROR(INDEX(RestempNSAF!F$2:F$251,MATCH(RestempNSA!$C111,RestempNSAF!$A$2:$A$251,0)))),$E111,INDEX(RestempNSAF!F$2:F$251,MATCH(RestempNSA!$C111,RestempNSAF!$A$2:$A$251,0))),NA())</f>
        <v>#N/A</v>
      </c>
      <c r="V111" s="28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</row>
    <row r="112" spans="1:36" x14ac:dyDescent="0.25">
      <c r="A112" s="23">
        <f t="shared" si="8"/>
        <v>3</v>
      </c>
      <c r="B112" s="23">
        <f t="shared" si="9"/>
        <v>2001</v>
      </c>
      <c r="C112" s="23">
        <v>111</v>
      </c>
      <c r="D112" s="24">
        <v>36951</v>
      </c>
      <c r="E112" s="25">
        <f>IF(ISBLANK(table!J112),NA(),table!J112)</f>
        <v>8174</v>
      </c>
      <c r="F112" s="26" t="e">
        <f>IFERROR(IF(AND(ISERROR($E113),ISERROR(INDEX(RestempNSAF!B$2:B$251,MATCH(RestempNSA!$C112,RestempNSAF!$A$2:$A$251,0)))),$E112,INDEX(RestempNSAF!B$2:B$251,MATCH(RestempNSA!$C112,RestempNSAF!$A$2:$A$251,0))),NA())</f>
        <v>#N/A</v>
      </c>
      <c r="G112" s="25" t="e">
        <f>IFERROR(IF(AND(ISERROR($E113),ISERROR(INDEX(RestempNSAF!C$2:C$251,MATCH(RestempNSA!$C112,RestempNSAF!$A$2:$A$251,0)))),$E112,INDEX(RestempNSAF!C$2:C$251,MATCH(RestempNSA!$C112,RestempNSAF!$A$2:$A$251,0))),NA())</f>
        <v>#N/A</v>
      </c>
      <c r="H112" s="25" t="e">
        <f>IFERROR(IF(AND(ISERROR($E113),ISERROR(INDEX(RestempNSAF!D$2:D$251,MATCH(RestempNSA!$C112,RestempNSAF!$A$2:$A$251,0)))),$E112,INDEX(RestempNSAF!D$2:D$251,MATCH(RestempNSA!$C112,RestempNSAF!$A$2:$A$251,0))),NA())</f>
        <v>#N/A</v>
      </c>
      <c r="I112" s="25" t="e">
        <f>IFERROR(IF(AND(ISERROR($E113),ISERROR(INDEX(RestempNSAF!E$2:E$251,MATCH(RestempNSA!$C112,RestempNSAF!$A$2:$A$251,0)))),$E112,INDEX(RestempNSAF!E$2:E$251,MATCH(RestempNSA!$C112,RestempNSAF!$A$2:$A$251,0))),NA())</f>
        <v>#N/A</v>
      </c>
      <c r="J112" s="25" t="e">
        <f>IFERROR(IF(AND(ISERROR($E113),ISERROR(INDEX(RestempNSAF!F$2:F$251,MATCH(RestempNSA!$C112,RestempNSAF!$A$2:$A$251,0)))),$E112,INDEX(RestempNSAF!F$2:F$251,MATCH(RestempNSA!$C112,RestempNSAF!$A$2:$A$251,0))),NA())</f>
        <v>#N/A</v>
      </c>
      <c r="V112" s="28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</row>
    <row r="113" spans="1:36" x14ac:dyDescent="0.25">
      <c r="A113" s="23">
        <f t="shared" si="8"/>
        <v>4</v>
      </c>
      <c r="B113" s="23">
        <f t="shared" si="9"/>
        <v>2001</v>
      </c>
      <c r="C113" s="23">
        <v>112</v>
      </c>
      <c r="D113" s="24">
        <v>36982</v>
      </c>
      <c r="E113" s="25">
        <f>IF(ISBLANK(table!J113),NA(),table!J113)</f>
        <v>8310.2999999999993</v>
      </c>
      <c r="F113" s="26" t="e">
        <f>IFERROR(IF(AND(ISERROR($E114),ISERROR(INDEX(RestempNSAF!B$2:B$251,MATCH(RestempNSA!$C113,RestempNSAF!$A$2:$A$251,0)))),$E113,INDEX(RestempNSAF!B$2:B$251,MATCH(RestempNSA!$C113,RestempNSAF!$A$2:$A$251,0))),NA())</f>
        <v>#N/A</v>
      </c>
      <c r="G113" s="25" t="e">
        <f>IFERROR(IF(AND(ISERROR($E114),ISERROR(INDEX(RestempNSAF!C$2:C$251,MATCH(RestempNSA!$C113,RestempNSAF!$A$2:$A$251,0)))),$E113,INDEX(RestempNSAF!C$2:C$251,MATCH(RestempNSA!$C113,RestempNSAF!$A$2:$A$251,0))),NA())</f>
        <v>#N/A</v>
      </c>
      <c r="H113" s="25" t="e">
        <f>IFERROR(IF(AND(ISERROR($E114),ISERROR(INDEX(RestempNSAF!D$2:D$251,MATCH(RestempNSA!$C113,RestempNSAF!$A$2:$A$251,0)))),$E113,INDEX(RestempNSAF!D$2:D$251,MATCH(RestempNSA!$C113,RestempNSAF!$A$2:$A$251,0))),NA())</f>
        <v>#N/A</v>
      </c>
      <c r="I113" s="25" t="e">
        <f>IFERROR(IF(AND(ISERROR($E114),ISERROR(INDEX(RestempNSAF!E$2:E$251,MATCH(RestempNSA!$C113,RestempNSAF!$A$2:$A$251,0)))),$E113,INDEX(RestempNSAF!E$2:E$251,MATCH(RestempNSA!$C113,RestempNSAF!$A$2:$A$251,0))),NA())</f>
        <v>#N/A</v>
      </c>
      <c r="J113" s="25" t="e">
        <f>IFERROR(IF(AND(ISERROR($E114),ISERROR(INDEX(RestempNSAF!F$2:F$251,MATCH(RestempNSA!$C113,RestempNSAF!$A$2:$A$251,0)))),$E113,INDEX(RestempNSAF!F$2:F$251,MATCH(RestempNSA!$C113,RestempNSAF!$A$2:$A$251,0))),NA())</f>
        <v>#N/A</v>
      </c>
      <c r="V113" s="28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</row>
    <row r="114" spans="1:36" x14ac:dyDescent="0.25">
      <c r="A114" s="23">
        <f t="shared" si="8"/>
        <v>5</v>
      </c>
      <c r="B114" s="23">
        <f t="shared" si="9"/>
        <v>2001</v>
      </c>
      <c r="C114" s="23">
        <v>113</v>
      </c>
      <c r="D114" s="24">
        <v>37012</v>
      </c>
      <c r="E114" s="25">
        <f>IF(ISBLANK(table!J114),NA(),table!J114)</f>
        <v>8478</v>
      </c>
      <c r="F114" s="26" t="e">
        <f>IFERROR(IF(AND(ISERROR($E115),ISERROR(INDEX(RestempNSAF!B$2:B$251,MATCH(RestempNSA!$C114,RestempNSAF!$A$2:$A$251,0)))),$E114,INDEX(RestempNSAF!B$2:B$251,MATCH(RestempNSA!$C114,RestempNSAF!$A$2:$A$251,0))),NA())</f>
        <v>#N/A</v>
      </c>
      <c r="G114" s="25" t="e">
        <f>IFERROR(IF(AND(ISERROR($E115),ISERROR(INDEX(RestempNSAF!C$2:C$251,MATCH(RestempNSA!$C114,RestempNSAF!$A$2:$A$251,0)))),$E114,INDEX(RestempNSAF!C$2:C$251,MATCH(RestempNSA!$C114,RestempNSAF!$A$2:$A$251,0))),NA())</f>
        <v>#N/A</v>
      </c>
      <c r="H114" s="25" t="e">
        <f>IFERROR(IF(AND(ISERROR($E115),ISERROR(INDEX(RestempNSAF!D$2:D$251,MATCH(RestempNSA!$C114,RestempNSAF!$A$2:$A$251,0)))),$E114,INDEX(RestempNSAF!D$2:D$251,MATCH(RestempNSA!$C114,RestempNSAF!$A$2:$A$251,0))),NA())</f>
        <v>#N/A</v>
      </c>
      <c r="I114" s="25" t="e">
        <f>IFERROR(IF(AND(ISERROR($E115),ISERROR(INDEX(RestempNSAF!E$2:E$251,MATCH(RestempNSA!$C114,RestempNSAF!$A$2:$A$251,0)))),$E114,INDEX(RestempNSAF!E$2:E$251,MATCH(RestempNSA!$C114,RestempNSAF!$A$2:$A$251,0))),NA())</f>
        <v>#N/A</v>
      </c>
      <c r="J114" s="25" t="e">
        <f>IFERROR(IF(AND(ISERROR($E115),ISERROR(INDEX(RestempNSAF!F$2:F$251,MATCH(RestempNSA!$C114,RestempNSAF!$A$2:$A$251,0)))),$E114,INDEX(RestempNSAF!F$2:F$251,MATCH(RestempNSA!$C114,RestempNSAF!$A$2:$A$251,0))),NA())</f>
        <v>#N/A</v>
      </c>
      <c r="V114" s="28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</row>
    <row r="115" spans="1:36" x14ac:dyDescent="0.25">
      <c r="A115" s="23">
        <f t="shared" si="8"/>
        <v>6</v>
      </c>
      <c r="B115" s="23">
        <f t="shared" si="9"/>
        <v>2001</v>
      </c>
      <c r="C115" s="23">
        <v>114</v>
      </c>
      <c r="D115" s="24">
        <v>37043</v>
      </c>
      <c r="E115" s="25">
        <f>IF(ISBLANK(table!J115),NA(),table!J115)</f>
        <v>8615.6</v>
      </c>
      <c r="F115" s="26" t="e">
        <f>IFERROR(IF(AND(ISERROR($E116),ISERROR(INDEX(RestempNSAF!B$2:B$251,MATCH(RestempNSA!$C115,RestempNSAF!$A$2:$A$251,0)))),$E115,INDEX(RestempNSAF!B$2:B$251,MATCH(RestempNSA!$C115,RestempNSAF!$A$2:$A$251,0))),NA())</f>
        <v>#N/A</v>
      </c>
      <c r="G115" s="25" t="e">
        <f>IFERROR(IF(AND(ISERROR($E116),ISERROR(INDEX(RestempNSAF!C$2:C$251,MATCH(RestempNSA!$C115,RestempNSAF!$A$2:$A$251,0)))),$E115,INDEX(RestempNSAF!C$2:C$251,MATCH(RestempNSA!$C115,RestempNSAF!$A$2:$A$251,0))),NA())</f>
        <v>#N/A</v>
      </c>
      <c r="H115" s="25" t="e">
        <f>IFERROR(IF(AND(ISERROR($E116),ISERROR(INDEX(RestempNSAF!D$2:D$251,MATCH(RestempNSA!$C115,RestempNSAF!$A$2:$A$251,0)))),$E115,INDEX(RestempNSAF!D$2:D$251,MATCH(RestempNSA!$C115,RestempNSAF!$A$2:$A$251,0))),NA())</f>
        <v>#N/A</v>
      </c>
      <c r="I115" s="25" t="e">
        <f>IFERROR(IF(AND(ISERROR($E116),ISERROR(INDEX(RestempNSAF!E$2:E$251,MATCH(RestempNSA!$C115,RestempNSAF!$A$2:$A$251,0)))),$E115,INDEX(RestempNSAF!E$2:E$251,MATCH(RestempNSA!$C115,RestempNSAF!$A$2:$A$251,0))),NA())</f>
        <v>#N/A</v>
      </c>
      <c r="J115" s="25" t="e">
        <f>IFERROR(IF(AND(ISERROR($E116),ISERROR(INDEX(RestempNSAF!F$2:F$251,MATCH(RestempNSA!$C115,RestempNSAF!$A$2:$A$251,0)))),$E115,INDEX(RestempNSAF!F$2:F$251,MATCH(RestempNSA!$C115,RestempNSAF!$A$2:$A$251,0))),NA())</f>
        <v>#N/A</v>
      </c>
      <c r="V115" s="28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</row>
    <row r="116" spans="1:36" x14ac:dyDescent="0.25">
      <c r="A116" s="23">
        <f t="shared" si="8"/>
        <v>7</v>
      </c>
      <c r="B116" s="23">
        <f t="shared" si="9"/>
        <v>2001</v>
      </c>
      <c r="C116" s="23">
        <v>115</v>
      </c>
      <c r="D116" s="24">
        <v>37073</v>
      </c>
      <c r="E116" s="25">
        <f>IF(ISBLANK(table!J116),NA(),table!J116)</f>
        <v>8582.2000000000007</v>
      </c>
      <c r="F116" s="26" t="e">
        <f>IFERROR(IF(AND(ISERROR($E117),ISERROR(INDEX(RestempNSAF!B$2:B$251,MATCH(RestempNSA!$C116,RestempNSAF!$A$2:$A$251,0)))),$E116,INDEX(RestempNSAF!B$2:B$251,MATCH(RestempNSA!$C116,RestempNSAF!$A$2:$A$251,0))),NA())</f>
        <v>#N/A</v>
      </c>
      <c r="G116" s="25" t="e">
        <f>IFERROR(IF(AND(ISERROR($E117),ISERROR(INDEX(RestempNSAF!C$2:C$251,MATCH(RestempNSA!$C116,RestempNSAF!$A$2:$A$251,0)))),$E116,INDEX(RestempNSAF!C$2:C$251,MATCH(RestempNSA!$C116,RestempNSAF!$A$2:$A$251,0))),NA())</f>
        <v>#N/A</v>
      </c>
      <c r="H116" s="25" t="e">
        <f>IFERROR(IF(AND(ISERROR($E117),ISERROR(INDEX(RestempNSAF!D$2:D$251,MATCH(RestempNSA!$C116,RestempNSAF!$A$2:$A$251,0)))),$E116,INDEX(RestempNSAF!D$2:D$251,MATCH(RestempNSA!$C116,RestempNSAF!$A$2:$A$251,0))),NA())</f>
        <v>#N/A</v>
      </c>
      <c r="I116" s="25" t="e">
        <f>IFERROR(IF(AND(ISERROR($E117),ISERROR(INDEX(RestempNSAF!E$2:E$251,MATCH(RestempNSA!$C116,RestempNSAF!$A$2:$A$251,0)))),$E116,INDEX(RestempNSAF!E$2:E$251,MATCH(RestempNSA!$C116,RestempNSAF!$A$2:$A$251,0))),NA())</f>
        <v>#N/A</v>
      </c>
      <c r="J116" s="25" t="e">
        <f>IFERROR(IF(AND(ISERROR($E117),ISERROR(INDEX(RestempNSAF!F$2:F$251,MATCH(RestempNSA!$C116,RestempNSAF!$A$2:$A$251,0)))),$E116,INDEX(RestempNSAF!F$2:F$251,MATCH(RestempNSA!$C116,RestempNSAF!$A$2:$A$251,0))),NA())</f>
        <v>#N/A</v>
      </c>
      <c r="V116" s="28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</row>
    <row r="117" spans="1:36" x14ac:dyDescent="0.25">
      <c r="A117" s="23">
        <f t="shared" si="8"/>
        <v>8</v>
      </c>
      <c r="B117" s="23">
        <f t="shared" si="9"/>
        <v>2001</v>
      </c>
      <c r="C117" s="23">
        <v>116</v>
      </c>
      <c r="D117" s="24">
        <v>37104</v>
      </c>
      <c r="E117" s="25">
        <f>IF(ISBLANK(table!J117),NA(),table!J117)</f>
        <v>8589.5</v>
      </c>
      <c r="F117" s="26" t="e">
        <f>IFERROR(IF(AND(ISERROR($E118),ISERROR(INDEX(RestempNSAF!B$2:B$251,MATCH(RestempNSA!$C117,RestempNSAF!$A$2:$A$251,0)))),$E117,INDEX(RestempNSAF!B$2:B$251,MATCH(RestempNSA!$C117,RestempNSAF!$A$2:$A$251,0))),NA())</f>
        <v>#N/A</v>
      </c>
      <c r="G117" s="25" t="e">
        <f>IFERROR(IF(AND(ISERROR($E118),ISERROR(INDEX(RestempNSAF!C$2:C$251,MATCH(RestempNSA!$C117,RestempNSAF!$A$2:$A$251,0)))),$E117,INDEX(RestempNSAF!C$2:C$251,MATCH(RestempNSA!$C117,RestempNSAF!$A$2:$A$251,0))),NA())</f>
        <v>#N/A</v>
      </c>
      <c r="H117" s="25" t="e">
        <f>IFERROR(IF(AND(ISERROR($E118),ISERROR(INDEX(RestempNSAF!D$2:D$251,MATCH(RestempNSA!$C117,RestempNSAF!$A$2:$A$251,0)))),$E117,INDEX(RestempNSAF!D$2:D$251,MATCH(RestempNSA!$C117,RestempNSAF!$A$2:$A$251,0))),NA())</f>
        <v>#N/A</v>
      </c>
      <c r="I117" s="25" t="e">
        <f>IFERROR(IF(AND(ISERROR($E118),ISERROR(INDEX(RestempNSAF!E$2:E$251,MATCH(RestempNSA!$C117,RestempNSAF!$A$2:$A$251,0)))),$E117,INDEX(RestempNSAF!E$2:E$251,MATCH(RestempNSA!$C117,RestempNSAF!$A$2:$A$251,0))),NA())</f>
        <v>#N/A</v>
      </c>
      <c r="J117" s="25" t="e">
        <f>IFERROR(IF(AND(ISERROR($E118),ISERROR(INDEX(RestempNSAF!F$2:F$251,MATCH(RestempNSA!$C117,RestempNSAF!$A$2:$A$251,0)))),$E117,INDEX(RestempNSAF!F$2:F$251,MATCH(RestempNSA!$C117,RestempNSAF!$A$2:$A$251,0))),NA())</f>
        <v>#N/A</v>
      </c>
      <c r="V117" s="28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</row>
    <row r="118" spans="1:36" x14ac:dyDescent="0.25">
      <c r="A118" s="23">
        <f t="shared" si="8"/>
        <v>9</v>
      </c>
      <c r="B118" s="23">
        <f t="shared" si="9"/>
        <v>2001</v>
      </c>
      <c r="C118" s="23">
        <v>117</v>
      </c>
      <c r="D118" s="24">
        <v>37135</v>
      </c>
      <c r="E118" s="25">
        <f>IF(ISBLANK(table!J118),NA(),table!J118)</f>
        <v>8484.2000000000007</v>
      </c>
      <c r="F118" s="26" t="e">
        <f>IFERROR(IF(AND(ISERROR($E119),ISERROR(INDEX(RestempNSAF!B$2:B$251,MATCH(RestempNSA!$C118,RestempNSAF!$A$2:$A$251,0)))),$E118,INDEX(RestempNSAF!B$2:B$251,MATCH(RestempNSA!$C118,RestempNSAF!$A$2:$A$251,0))),NA())</f>
        <v>#N/A</v>
      </c>
      <c r="G118" s="25" t="e">
        <f>IFERROR(IF(AND(ISERROR($E119),ISERROR(INDEX(RestempNSAF!C$2:C$251,MATCH(RestempNSA!$C118,RestempNSAF!$A$2:$A$251,0)))),$E118,INDEX(RestempNSAF!C$2:C$251,MATCH(RestempNSA!$C118,RestempNSAF!$A$2:$A$251,0))),NA())</f>
        <v>#N/A</v>
      </c>
      <c r="H118" s="25" t="e">
        <f>IFERROR(IF(AND(ISERROR($E119),ISERROR(INDEX(RestempNSAF!D$2:D$251,MATCH(RestempNSA!$C118,RestempNSAF!$A$2:$A$251,0)))),$E118,INDEX(RestempNSAF!D$2:D$251,MATCH(RestempNSA!$C118,RestempNSAF!$A$2:$A$251,0))),NA())</f>
        <v>#N/A</v>
      </c>
      <c r="I118" s="25" t="e">
        <f>IFERROR(IF(AND(ISERROR($E119),ISERROR(INDEX(RestempNSAF!E$2:E$251,MATCH(RestempNSA!$C118,RestempNSAF!$A$2:$A$251,0)))),$E118,INDEX(RestempNSAF!E$2:E$251,MATCH(RestempNSA!$C118,RestempNSAF!$A$2:$A$251,0))),NA())</f>
        <v>#N/A</v>
      </c>
      <c r="J118" s="25" t="e">
        <f>IFERROR(IF(AND(ISERROR($E119),ISERROR(INDEX(RestempNSAF!F$2:F$251,MATCH(RestempNSA!$C118,RestempNSAF!$A$2:$A$251,0)))),$E118,INDEX(RestempNSAF!F$2:F$251,MATCH(RestempNSA!$C118,RestempNSAF!$A$2:$A$251,0))),NA())</f>
        <v>#N/A</v>
      </c>
      <c r="V118" s="28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</row>
    <row r="119" spans="1:36" x14ac:dyDescent="0.25">
      <c r="A119" s="23">
        <f t="shared" si="8"/>
        <v>10</v>
      </c>
      <c r="B119" s="23">
        <f t="shared" si="9"/>
        <v>2001</v>
      </c>
      <c r="C119" s="23">
        <v>118</v>
      </c>
      <c r="D119" s="24">
        <v>37165</v>
      </c>
      <c r="E119" s="25">
        <f>IF(ISBLANK(table!J119),NA(),table!J119)</f>
        <v>8365.9</v>
      </c>
      <c r="F119" s="26" t="e">
        <f>IFERROR(IF(AND(ISERROR($E120),ISERROR(INDEX(RestempNSAF!B$2:B$251,MATCH(RestempNSA!$C119,RestempNSAF!$A$2:$A$251,0)))),$E119,INDEX(RestempNSAF!B$2:B$251,MATCH(RestempNSA!$C119,RestempNSAF!$A$2:$A$251,0))),NA())</f>
        <v>#N/A</v>
      </c>
      <c r="G119" s="25" t="e">
        <f>IFERROR(IF(AND(ISERROR($E120),ISERROR(INDEX(RestempNSAF!C$2:C$251,MATCH(RestempNSA!$C119,RestempNSAF!$A$2:$A$251,0)))),$E119,INDEX(RestempNSAF!C$2:C$251,MATCH(RestempNSA!$C119,RestempNSAF!$A$2:$A$251,0))),NA())</f>
        <v>#N/A</v>
      </c>
      <c r="H119" s="25" t="e">
        <f>IFERROR(IF(AND(ISERROR($E120),ISERROR(INDEX(RestempNSAF!D$2:D$251,MATCH(RestempNSA!$C119,RestempNSAF!$A$2:$A$251,0)))),$E119,INDEX(RestempNSAF!D$2:D$251,MATCH(RestempNSA!$C119,RestempNSAF!$A$2:$A$251,0))),NA())</f>
        <v>#N/A</v>
      </c>
      <c r="I119" s="25" t="e">
        <f>IFERROR(IF(AND(ISERROR($E120),ISERROR(INDEX(RestempNSAF!E$2:E$251,MATCH(RestempNSA!$C119,RestempNSAF!$A$2:$A$251,0)))),$E119,INDEX(RestempNSAF!E$2:E$251,MATCH(RestempNSA!$C119,RestempNSAF!$A$2:$A$251,0))),NA())</f>
        <v>#N/A</v>
      </c>
      <c r="J119" s="25" t="e">
        <f>IFERROR(IF(AND(ISERROR($E120),ISERROR(INDEX(RestempNSAF!F$2:F$251,MATCH(RestempNSA!$C119,RestempNSAF!$A$2:$A$251,0)))),$E119,INDEX(RestempNSAF!F$2:F$251,MATCH(RestempNSA!$C119,RestempNSAF!$A$2:$A$251,0))),NA())</f>
        <v>#N/A</v>
      </c>
      <c r="V119" s="28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</row>
    <row r="120" spans="1:36" x14ac:dyDescent="0.25">
      <c r="A120" s="23">
        <f t="shared" si="8"/>
        <v>11</v>
      </c>
      <c r="B120" s="23">
        <f t="shared" si="9"/>
        <v>2001</v>
      </c>
      <c r="C120" s="23">
        <v>119</v>
      </c>
      <c r="D120" s="24">
        <v>37196</v>
      </c>
      <c r="E120" s="25">
        <f>IF(ISBLANK(table!J120),NA(),table!J120)</f>
        <v>8327.1</v>
      </c>
      <c r="F120" s="26" t="e">
        <f>IFERROR(IF(AND(ISERROR($E121),ISERROR(INDEX(RestempNSAF!B$2:B$251,MATCH(RestempNSA!$C120,RestempNSAF!$A$2:$A$251,0)))),$E120,INDEX(RestempNSAF!B$2:B$251,MATCH(RestempNSA!$C120,RestempNSAF!$A$2:$A$251,0))),NA())</f>
        <v>#N/A</v>
      </c>
      <c r="G120" s="25" t="e">
        <f>IFERROR(IF(AND(ISERROR($E121),ISERROR(INDEX(RestempNSAF!C$2:C$251,MATCH(RestempNSA!$C120,RestempNSAF!$A$2:$A$251,0)))),$E120,INDEX(RestempNSAF!C$2:C$251,MATCH(RestempNSA!$C120,RestempNSAF!$A$2:$A$251,0))),NA())</f>
        <v>#N/A</v>
      </c>
      <c r="H120" s="25" t="e">
        <f>IFERROR(IF(AND(ISERROR($E121),ISERROR(INDEX(RestempNSAF!D$2:D$251,MATCH(RestempNSA!$C120,RestempNSAF!$A$2:$A$251,0)))),$E120,INDEX(RestempNSAF!D$2:D$251,MATCH(RestempNSA!$C120,RestempNSAF!$A$2:$A$251,0))),NA())</f>
        <v>#N/A</v>
      </c>
      <c r="I120" s="25" t="e">
        <f>IFERROR(IF(AND(ISERROR($E121),ISERROR(INDEX(RestempNSAF!E$2:E$251,MATCH(RestempNSA!$C120,RestempNSAF!$A$2:$A$251,0)))),$E120,INDEX(RestempNSAF!E$2:E$251,MATCH(RestempNSA!$C120,RestempNSAF!$A$2:$A$251,0))),NA())</f>
        <v>#N/A</v>
      </c>
      <c r="J120" s="25" t="e">
        <f>IFERROR(IF(AND(ISERROR($E121),ISERROR(INDEX(RestempNSAF!F$2:F$251,MATCH(RestempNSA!$C120,RestempNSAF!$A$2:$A$251,0)))),$E120,INDEX(RestempNSAF!F$2:F$251,MATCH(RestempNSA!$C120,RestempNSAF!$A$2:$A$251,0))),NA())</f>
        <v>#N/A</v>
      </c>
      <c r="V120" s="28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</row>
    <row r="121" spans="1:36" x14ac:dyDescent="0.25">
      <c r="A121" s="23">
        <f t="shared" si="8"/>
        <v>12</v>
      </c>
      <c r="B121" s="23">
        <f t="shared" si="9"/>
        <v>2001</v>
      </c>
      <c r="C121" s="23">
        <v>120</v>
      </c>
      <c r="D121" s="24">
        <v>37226</v>
      </c>
      <c r="E121" s="25">
        <f>IF(ISBLANK(table!J121),NA(),table!J121)</f>
        <v>8332.4</v>
      </c>
      <c r="F121" s="26" t="e">
        <f>IFERROR(IF(AND(ISERROR($E122),ISERROR(INDEX(RestempNSAF!B$2:B$251,MATCH(RestempNSA!$C121,RestempNSAF!$A$2:$A$251,0)))),$E121,INDEX(RestempNSAF!B$2:B$251,MATCH(RestempNSA!$C121,RestempNSAF!$A$2:$A$251,0))),NA())</f>
        <v>#N/A</v>
      </c>
      <c r="G121" s="25" t="e">
        <f>IFERROR(IF(AND(ISERROR($E122),ISERROR(INDEX(RestempNSAF!C$2:C$251,MATCH(RestempNSA!$C121,RestempNSAF!$A$2:$A$251,0)))),$E121,INDEX(RestempNSAF!C$2:C$251,MATCH(RestempNSA!$C121,RestempNSAF!$A$2:$A$251,0))),NA())</f>
        <v>#N/A</v>
      </c>
      <c r="H121" s="25" t="e">
        <f>IFERROR(IF(AND(ISERROR($E122),ISERROR(INDEX(RestempNSAF!D$2:D$251,MATCH(RestempNSA!$C121,RestempNSAF!$A$2:$A$251,0)))),$E121,INDEX(RestempNSAF!D$2:D$251,MATCH(RestempNSA!$C121,RestempNSAF!$A$2:$A$251,0))),NA())</f>
        <v>#N/A</v>
      </c>
      <c r="I121" s="25" t="e">
        <f>IFERROR(IF(AND(ISERROR($E122),ISERROR(INDEX(RestempNSAF!E$2:E$251,MATCH(RestempNSA!$C121,RestempNSAF!$A$2:$A$251,0)))),$E121,INDEX(RestempNSAF!E$2:E$251,MATCH(RestempNSA!$C121,RestempNSAF!$A$2:$A$251,0))),NA())</f>
        <v>#N/A</v>
      </c>
      <c r="J121" s="25" t="e">
        <f>IFERROR(IF(AND(ISERROR($E122),ISERROR(INDEX(RestempNSAF!F$2:F$251,MATCH(RestempNSA!$C121,RestempNSAF!$A$2:$A$251,0)))),$E121,INDEX(RestempNSAF!F$2:F$251,MATCH(RestempNSA!$C121,RestempNSAF!$A$2:$A$251,0))),NA())</f>
        <v>#N/A</v>
      </c>
      <c r="V121" s="28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</row>
    <row r="122" spans="1:36" x14ac:dyDescent="0.25">
      <c r="A122" s="23">
        <f t="shared" si="8"/>
        <v>1</v>
      </c>
      <c r="B122" s="23">
        <f t="shared" si="9"/>
        <v>2002</v>
      </c>
      <c r="C122" s="23">
        <v>121</v>
      </c>
      <c r="D122" s="24">
        <v>37257</v>
      </c>
      <c r="E122" s="25">
        <f>IF(ISBLANK(table!J122),NA(),table!J122)</f>
        <v>8122.3</v>
      </c>
      <c r="F122" s="26" t="e">
        <f>IFERROR(IF(AND(ISERROR($E123),ISERROR(INDEX(RestempNSAF!B$2:B$251,MATCH(RestempNSA!$C122,RestempNSAF!$A$2:$A$251,0)))),$E122,INDEX(RestempNSAF!B$2:B$251,MATCH(RestempNSA!$C122,RestempNSAF!$A$2:$A$251,0))),NA())</f>
        <v>#N/A</v>
      </c>
      <c r="G122" s="25" t="e">
        <f>IFERROR(IF(AND(ISERROR($E123),ISERROR(INDEX(RestempNSAF!C$2:C$251,MATCH(RestempNSA!$C122,RestempNSAF!$A$2:$A$251,0)))),$E122,INDEX(RestempNSAF!C$2:C$251,MATCH(RestempNSA!$C122,RestempNSAF!$A$2:$A$251,0))),NA())</f>
        <v>#N/A</v>
      </c>
      <c r="H122" s="25" t="e">
        <f>IFERROR(IF(AND(ISERROR($E123),ISERROR(INDEX(RestempNSAF!D$2:D$251,MATCH(RestempNSA!$C122,RestempNSAF!$A$2:$A$251,0)))),$E122,INDEX(RestempNSAF!D$2:D$251,MATCH(RestempNSA!$C122,RestempNSAF!$A$2:$A$251,0))),NA())</f>
        <v>#N/A</v>
      </c>
      <c r="I122" s="25" t="e">
        <f>IFERROR(IF(AND(ISERROR($E123),ISERROR(INDEX(RestempNSAF!E$2:E$251,MATCH(RestempNSA!$C122,RestempNSAF!$A$2:$A$251,0)))),$E122,INDEX(RestempNSAF!E$2:E$251,MATCH(RestempNSA!$C122,RestempNSAF!$A$2:$A$251,0))),NA())</f>
        <v>#N/A</v>
      </c>
      <c r="J122" s="25" t="e">
        <f>IFERROR(IF(AND(ISERROR($E123),ISERROR(INDEX(RestempNSAF!F$2:F$251,MATCH(RestempNSA!$C122,RestempNSAF!$A$2:$A$251,0)))),$E122,INDEX(RestempNSAF!F$2:F$251,MATCH(RestempNSA!$C122,RestempNSAF!$A$2:$A$251,0))),NA())</f>
        <v>#N/A</v>
      </c>
      <c r="V122" s="28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</row>
    <row r="123" spans="1:36" x14ac:dyDescent="0.25">
      <c r="A123" s="23">
        <f t="shared" si="8"/>
        <v>2</v>
      </c>
      <c r="B123" s="23">
        <f t="shared" si="9"/>
        <v>2002</v>
      </c>
      <c r="C123" s="23">
        <v>122</v>
      </c>
      <c r="D123" s="24">
        <v>37288</v>
      </c>
      <c r="E123" s="25">
        <f>IF(ISBLANK(table!J123),NA(),table!J123)</f>
        <v>8149.8</v>
      </c>
      <c r="F123" s="26" t="e">
        <f>IFERROR(IF(AND(ISERROR($E124),ISERROR(INDEX(RestempNSAF!B$2:B$251,MATCH(RestempNSA!$C123,RestempNSAF!$A$2:$A$251,0)))),$E123,INDEX(RestempNSAF!B$2:B$251,MATCH(RestempNSA!$C123,RestempNSAF!$A$2:$A$251,0))),NA())</f>
        <v>#N/A</v>
      </c>
      <c r="G123" s="25" t="e">
        <f>IFERROR(IF(AND(ISERROR($E124),ISERROR(INDEX(RestempNSAF!C$2:C$251,MATCH(RestempNSA!$C123,RestempNSAF!$A$2:$A$251,0)))),$E123,INDEX(RestempNSAF!C$2:C$251,MATCH(RestempNSA!$C123,RestempNSAF!$A$2:$A$251,0))),NA())</f>
        <v>#N/A</v>
      </c>
      <c r="H123" s="25" t="e">
        <f>IFERROR(IF(AND(ISERROR($E124),ISERROR(INDEX(RestempNSAF!D$2:D$251,MATCH(RestempNSA!$C123,RestempNSAF!$A$2:$A$251,0)))),$E123,INDEX(RestempNSAF!D$2:D$251,MATCH(RestempNSA!$C123,RestempNSAF!$A$2:$A$251,0))),NA())</f>
        <v>#N/A</v>
      </c>
      <c r="I123" s="25" t="e">
        <f>IFERROR(IF(AND(ISERROR($E124),ISERROR(INDEX(RestempNSAF!E$2:E$251,MATCH(RestempNSA!$C123,RestempNSAF!$A$2:$A$251,0)))),$E123,INDEX(RestempNSAF!E$2:E$251,MATCH(RestempNSA!$C123,RestempNSAF!$A$2:$A$251,0))),NA())</f>
        <v>#N/A</v>
      </c>
      <c r="J123" s="25" t="e">
        <f>IFERROR(IF(AND(ISERROR($E124),ISERROR(INDEX(RestempNSAF!F$2:F$251,MATCH(RestempNSA!$C123,RestempNSAF!$A$2:$A$251,0)))),$E123,INDEX(RestempNSAF!F$2:F$251,MATCH(RestempNSA!$C123,RestempNSAF!$A$2:$A$251,0))),NA())</f>
        <v>#N/A</v>
      </c>
      <c r="V123" s="28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</row>
    <row r="124" spans="1:36" x14ac:dyDescent="0.25">
      <c r="A124" s="23">
        <f t="shared" si="8"/>
        <v>3</v>
      </c>
      <c r="B124" s="23">
        <f t="shared" si="9"/>
        <v>2002</v>
      </c>
      <c r="C124" s="23">
        <v>123</v>
      </c>
      <c r="D124" s="24">
        <v>37316</v>
      </c>
      <c r="E124" s="25">
        <f>IF(ISBLANK(table!J124),NA(),table!J124)</f>
        <v>8253.5</v>
      </c>
      <c r="F124" s="26" t="e">
        <f>IFERROR(IF(AND(ISERROR($E125),ISERROR(INDEX(RestempNSAF!B$2:B$251,MATCH(RestempNSA!$C124,RestempNSAF!$A$2:$A$251,0)))),$E124,INDEX(RestempNSAF!B$2:B$251,MATCH(RestempNSA!$C124,RestempNSAF!$A$2:$A$251,0))),NA())</f>
        <v>#N/A</v>
      </c>
      <c r="G124" s="25" t="e">
        <f>IFERROR(IF(AND(ISERROR($E125),ISERROR(INDEX(RestempNSAF!C$2:C$251,MATCH(RestempNSA!$C124,RestempNSAF!$A$2:$A$251,0)))),$E124,INDEX(RestempNSAF!C$2:C$251,MATCH(RestempNSA!$C124,RestempNSAF!$A$2:$A$251,0))),NA())</f>
        <v>#N/A</v>
      </c>
      <c r="H124" s="25" t="e">
        <f>IFERROR(IF(AND(ISERROR($E125),ISERROR(INDEX(RestempNSAF!D$2:D$251,MATCH(RestempNSA!$C124,RestempNSAF!$A$2:$A$251,0)))),$E124,INDEX(RestempNSAF!D$2:D$251,MATCH(RestempNSA!$C124,RestempNSAF!$A$2:$A$251,0))),NA())</f>
        <v>#N/A</v>
      </c>
      <c r="I124" s="25" t="e">
        <f>IFERROR(IF(AND(ISERROR($E125),ISERROR(INDEX(RestempNSAF!E$2:E$251,MATCH(RestempNSA!$C124,RestempNSAF!$A$2:$A$251,0)))),$E124,INDEX(RestempNSAF!E$2:E$251,MATCH(RestempNSA!$C124,RestempNSAF!$A$2:$A$251,0))),NA())</f>
        <v>#N/A</v>
      </c>
      <c r="J124" s="25" t="e">
        <f>IFERROR(IF(AND(ISERROR($E125),ISERROR(INDEX(RestempNSAF!F$2:F$251,MATCH(RestempNSA!$C124,RestempNSAF!$A$2:$A$251,0)))),$E124,INDEX(RestempNSAF!F$2:F$251,MATCH(RestempNSA!$C124,RestempNSAF!$A$2:$A$251,0))),NA())</f>
        <v>#N/A</v>
      </c>
      <c r="V124" s="28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</row>
    <row r="125" spans="1:36" x14ac:dyDescent="0.25">
      <c r="A125" s="23">
        <f t="shared" si="8"/>
        <v>4</v>
      </c>
      <c r="B125" s="23">
        <f t="shared" si="9"/>
        <v>2002</v>
      </c>
      <c r="C125" s="23">
        <v>124</v>
      </c>
      <c r="D125" s="24">
        <v>37347</v>
      </c>
      <c r="E125" s="25">
        <f>IF(ISBLANK(table!J125),NA(),table!J125)</f>
        <v>8355</v>
      </c>
      <c r="F125" s="26" t="e">
        <f>IFERROR(IF(AND(ISERROR($E126),ISERROR(INDEX(RestempNSAF!B$2:B$251,MATCH(RestempNSA!$C125,RestempNSAF!$A$2:$A$251,0)))),$E125,INDEX(RestempNSAF!B$2:B$251,MATCH(RestempNSA!$C125,RestempNSAF!$A$2:$A$251,0))),NA())</f>
        <v>#N/A</v>
      </c>
      <c r="G125" s="25" t="e">
        <f>IFERROR(IF(AND(ISERROR($E126),ISERROR(INDEX(RestempNSAF!C$2:C$251,MATCH(RestempNSA!$C125,RestempNSAF!$A$2:$A$251,0)))),$E125,INDEX(RestempNSAF!C$2:C$251,MATCH(RestempNSA!$C125,RestempNSAF!$A$2:$A$251,0))),NA())</f>
        <v>#N/A</v>
      </c>
      <c r="H125" s="25" t="e">
        <f>IFERROR(IF(AND(ISERROR($E126),ISERROR(INDEX(RestempNSAF!D$2:D$251,MATCH(RestempNSA!$C125,RestempNSAF!$A$2:$A$251,0)))),$E125,INDEX(RestempNSAF!D$2:D$251,MATCH(RestempNSA!$C125,RestempNSAF!$A$2:$A$251,0))),NA())</f>
        <v>#N/A</v>
      </c>
      <c r="I125" s="25" t="e">
        <f>IFERROR(IF(AND(ISERROR($E126),ISERROR(INDEX(RestempNSAF!E$2:E$251,MATCH(RestempNSA!$C125,RestempNSAF!$A$2:$A$251,0)))),$E125,INDEX(RestempNSAF!E$2:E$251,MATCH(RestempNSA!$C125,RestempNSAF!$A$2:$A$251,0))),NA())</f>
        <v>#N/A</v>
      </c>
      <c r="J125" s="25" t="e">
        <f>IFERROR(IF(AND(ISERROR($E126),ISERROR(INDEX(RestempNSAF!F$2:F$251,MATCH(RestempNSA!$C125,RestempNSAF!$A$2:$A$251,0)))),$E125,INDEX(RestempNSAF!F$2:F$251,MATCH(RestempNSA!$C125,RestempNSAF!$A$2:$A$251,0))),NA())</f>
        <v>#N/A</v>
      </c>
      <c r="V125" s="28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</row>
    <row r="126" spans="1:36" x14ac:dyDescent="0.25">
      <c r="A126" s="23">
        <f t="shared" si="8"/>
        <v>5</v>
      </c>
      <c r="B126" s="23">
        <f t="shared" si="9"/>
        <v>2002</v>
      </c>
      <c r="C126" s="23">
        <v>125</v>
      </c>
      <c r="D126" s="24">
        <v>37377</v>
      </c>
      <c r="E126" s="25">
        <f>IF(ISBLANK(table!J126),NA(),table!J126)</f>
        <v>8507.2999999999993</v>
      </c>
      <c r="F126" s="26" t="e">
        <f>IFERROR(IF(AND(ISERROR($E127),ISERROR(INDEX(RestempNSAF!B$2:B$251,MATCH(RestempNSA!$C126,RestempNSAF!$A$2:$A$251,0)))),$E126,INDEX(RestempNSAF!B$2:B$251,MATCH(RestempNSA!$C126,RestempNSAF!$A$2:$A$251,0))),NA())</f>
        <v>#N/A</v>
      </c>
      <c r="G126" s="25" t="e">
        <f>IFERROR(IF(AND(ISERROR($E127),ISERROR(INDEX(RestempNSAF!C$2:C$251,MATCH(RestempNSA!$C126,RestempNSAF!$A$2:$A$251,0)))),$E126,INDEX(RestempNSAF!C$2:C$251,MATCH(RestempNSA!$C126,RestempNSAF!$A$2:$A$251,0))),NA())</f>
        <v>#N/A</v>
      </c>
      <c r="H126" s="25" t="e">
        <f>IFERROR(IF(AND(ISERROR($E127),ISERROR(INDEX(RestempNSAF!D$2:D$251,MATCH(RestempNSA!$C126,RestempNSAF!$A$2:$A$251,0)))),$E126,INDEX(RestempNSAF!D$2:D$251,MATCH(RestempNSA!$C126,RestempNSAF!$A$2:$A$251,0))),NA())</f>
        <v>#N/A</v>
      </c>
      <c r="I126" s="25" t="e">
        <f>IFERROR(IF(AND(ISERROR($E127),ISERROR(INDEX(RestempNSAF!E$2:E$251,MATCH(RestempNSA!$C126,RestempNSAF!$A$2:$A$251,0)))),$E126,INDEX(RestempNSAF!E$2:E$251,MATCH(RestempNSA!$C126,RestempNSAF!$A$2:$A$251,0))),NA())</f>
        <v>#N/A</v>
      </c>
      <c r="J126" s="25" t="e">
        <f>IFERROR(IF(AND(ISERROR($E127),ISERROR(INDEX(RestempNSAF!F$2:F$251,MATCH(RestempNSA!$C126,RestempNSAF!$A$2:$A$251,0)))),$E126,INDEX(RestempNSAF!F$2:F$251,MATCH(RestempNSA!$C126,RestempNSAF!$A$2:$A$251,0))),NA())</f>
        <v>#N/A</v>
      </c>
      <c r="V126" s="28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</row>
    <row r="127" spans="1:36" x14ac:dyDescent="0.25">
      <c r="A127" s="23">
        <f t="shared" si="8"/>
        <v>6</v>
      </c>
      <c r="B127" s="23">
        <f t="shared" si="9"/>
        <v>2002</v>
      </c>
      <c r="C127" s="23">
        <v>126</v>
      </c>
      <c r="D127" s="24">
        <v>37408</v>
      </c>
      <c r="E127" s="25">
        <f>IF(ISBLANK(table!J127),NA(),table!J127)</f>
        <v>8603.4</v>
      </c>
      <c r="F127" s="26" t="e">
        <f>IFERROR(IF(AND(ISERROR($E128),ISERROR(INDEX(RestempNSAF!B$2:B$251,MATCH(RestempNSA!$C127,RestempNSAF!$A$2:$A$251,0)))),$E127,INDEX(RestempNSAF!B$2:B$251,MATCH(RestempNSA!$C127,RestempNSAF!$A$2:$A$251,0))),NA())</f>
        <v>#N/A</v>
      </c>
      <c r="G127" s="25" t="e">
        <f>IFERROR(IF(AND(ISERROR($E128),ISERROR(INDEX(RestempNSAF!C$2:C$251,MATCH(RestempNSA!$C127,RestempNSAF!$A$2:$A$251,0)))),$E127,INDEX(RestempNSAF!C$2:C$251,MATCH(RestempNSA!$C127,RestempNSAF!$A$2:$A$251,0))),NA())</f>
        <v>#N/A</v>
      </c>
      <c r="H127" s="25" t="e">
        <f>IFERROR(IF(AND(ISERROR($E128),ISERROR(INDEX(RestempNSAF!D$2:D$251,MATCH(RestempNSA!$C127,RestempNSAF!$A$2:$A$251,0)))),$E127,INDEX(RestempNSAF!D$2:D$251,MATCH(RestempNSA!$C127,RestempNSAF!$A$2:$A$251,0))),NA())</f>
        <v>#N/A</v>
      </c>
      <c r="I127" s="25" t="e">
        <f>IFERROR(IF(AND(ISERROR($E128),ISERROR(INDEX(RestempNSAF!E$2:E$251,MATCH(RestempNSA!$C127,RestempNSAF!$A$2:$A$251,0)))),$E127,INDEX(RestempNSAF!E$2:E$251,MATCH(RestempNSA!$C127,RestempNSAF!$A$2:$A$251,0))),NA())</f>
        <v>#N/A</v>
      </c>
      <c r="J127" s="25" t="e">
        <f>IFERROR(IF(AND(ISERROR($E128),ISERROR(INDEX(RestempNSAF!F$2:F$251,MATCH(RestempNSA!$C127,RestempNSAF!$A$2:$A$251,0)))),$E127,INDEX(RestempNSAF!F$2:F$251,MATCH(RestempNSA!$C127,RestempNSAF!$A$2:$A$251,0))),NA())</f>
        <v>#N/A</v>
      </c>
      <c r="V127" s="28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</row>
    <row r="128" spans="1:36" x14ac:dyDescent="0.25">
      <c r="A128" s="23">
        <f t="shared" si="8"/>
        <v>7</v>
      </c>
      <c r="B128" s="23">
        <f t="shared" si="9"/>
        <v>2002</v>
      </c>
      <c r="C128" s="23">
        <v>127</v>
      </c>
      <c r="D128" s="24">
        <v>37438</v>
      </c>
      <c r="E128" s="25">
        <f>IF(ISBLANK(table!J128),NA(),table!J128)</f>
        <v>8602.7000000000007</v>
      </c>
      <c r="F128" s="26" t="e">
        <f>IFERROR(IF(AND(ISERROR($E129),ISERROR(INDEX(RestempNSAF!B$2:B$251,MATCH(RestempNSA!$C128,RestempNSAF!$A$2:$A$251,0)))),$E128,INDEX(RestempNSAF!B$2:B$251,MATCH(RestempNSA!$C128,RestempNSAF!$A$2:$A$251,0))),NA())</f>
        <v>#N/A</v>
      </c>
      <c r="G128" s="25" t="e">
        <f>IFERROR(IF(AND(ISERROR($E129),ISERROR(INDEX(RestempNSAF!C$2:C$251,MATCH(RestempNSA!$C128,RestempNSAF!$A$2:$A$251,0)))),$E128,INDEX(RestempNSAF!C$2:C$251,MATCH(RestempNSA!$C128,RestempNSAF!$A$2:$A$251,0))),NA())</f>
        <v>#N/A</v>
      </c>
      <c r="H128" s="25" t="e">
        <f>IFERROR(IF(AND(ISERROR($E129),ISERROR(INDEX(RestempNSAF!D$2:D$251,MATCH(RestempNSA!$C128,RestempNSAF!$A$2:$A$251,0)))),$E128,INDEX(RestempNSAF!D$2:D$251,MATCH(RestempNSA!$C128,RestempNSAF!$A$2:$A$251,0))),NA())</f>
        <v>#N/A</v>
      </c>
      <c r="I128" s="25" t="e">
        <f>IFERROR(IF(AND(ISERROR($E129),ISERROR(INDEX(RestempNSAF!E$2:E$251,MATCH(RestempNSA!$C128,RestempNSAF!$A$2:$A$251,0)))),$E128,INDEX(RestempNSAF!E$2:E$251,MATCH(RestempNSA!$C128,RestempNSAF!$A$2:$A$251,0))),NA())</f>
        <v>#N/A</v>
      </c>
      <c r="J128" s="25" t="e">
        <f>IFERROR(IF(AND(ISERROR($E129),ISERROR(INDEX(RestempNSAF!F$2:F$251,MATCH(RestempNSA!$C128,RestempNSAF!$A$2:$A$251,0)))),$E128,INDEX(RestempNSAF!F$2:F$251,MATCH(RestempNSA!$C128,RestempNSAF!$A$2:$A$251,0))),NA())</f>
        <v>#N/A</v>
      </c>
      <c r="V128" s="28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</row>
    <row r="129" spans="1:36" x14ac:dyDescent="0.25">
      <c r="A129" s="23">
        <f t="shared" si="8"/>
        <v>8</v>
      </c>
      <c r="B129" s="23">
        <f t="shared" si="9"/>
        <v>2002</v>
      </c>
      <c r="C129" s="23">
        <v>128</v>
      </c>
      <c r="D129" s="24">
        <v>37469</v>
      </c>
      <c r="E129" s="25">
        <f>IF(ISBLANK(table!J129),NA(),table!J129)</f>
        <v>8631.1</v>
      </c>
      <c r="F129" s="26" t="e">
        <f>IFERROR(IF(AND(ISERROR($E130),ISERROR(INDEX(RestempNSAF!B$2:B$251,MATCH(RestempNSA!$C129,RestempNSAF!$A$2:$A$251,0)))),$E129,INDEX(RestempNSAF!B$2:B$251,MATCH(RestempNSA!$C129,RestempNSAF!$A$2:$A$251,0))),NA())</f>
        <v>#N/A</v>
      </c>
      <c r="G129" s="25" t="e">
        <f>IFERROR(IF(AND(ISERROR($E130),ISERROR(INDEX(RestempNSAF!C$2:C$251,MATCH(RestempNSA!$C129,RestempNSAF!$A$2:$A$251,0)))),$E129,INDEX(RestempNSAF!C$2:C$251,MATCH(RestempNSA!$C129,RestempNSAF!$A$2:$A$251,0))),NA())</f>
        <v>#N/A</v>
      </c>
      <c r="H129" s="25" t="e">
        <f>IFERROR(IF(AND(ISERROR($E130),ISERROR(INDEX(RestempNSAF!D$2:D$251,MATCH(RestempNSA!$C129,RestempNSAF!$A$2:$A$251,0)))),$E129,INDEX(RestempNSAF!D$2:D$251,MATCH(RestempNSA!$C129,RestempNSAF!$A$2:$A$251,0))),NA())</f>
        <v>#N/A</v>
      </c>
      <c r="I129" s="25" t="e">
        <f>IFERROR(IF(AND(ISERROR($E130),ISERROR(INDEX(RestempNSAF!E$2:E$251,MATCH(RestempNSA!$C129,RestempNSAF!$A$2:$A$251,0)))),$E129,INDEX(RestempNSAF!E$2:E$251,MATCH(RestempNSA!$C129,RestempNSAF!$A$2:$A$251,0))),NA())</f>
        <v>#N/A</v>
      </c>
      <c r="J129" s="25" t="e">
        <f>IFERROR(IF(AND(ISERROR($E130),ISERROR(INDEX(RestempNSAF!F$2:F$251,MATCH(RestempNSA!$C129,RestempNSAF!$A$2:$A$251,0)))),$E129,INDEX(RestempNSAF!F$2:F$251,MATCH(RestempNSA!$C129,RestempNSAF!$A$2:$A$251,0))),NA())</f>
        <v>#N/A</v>
      </c>
      <c r="V129" s="28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</row>
    <row r="130" spans="1:36" x14ac:dyDescent="0.25">
      <c r="A130" s="23">
        <f t="shared" si="8"/>
        <v>9</v>
      </c>
      <c r="B130" s="23">
        <f t="shared" si="9"/>
        <v>2002</v>
      </c>
      <c r="C130" s="23">
        <v>129</v>
      </c>
      <c r="D130" s="24">
        <v>37500</v>
      </c>
      <c r="E130" s="25">
        <f>IF(ISBLANK(table!J130),NA(),table!J130)</f>
        <v>8530.7999999999993</v>
      </c>
      <c r="F130" s="26" t="e">
        <f>IFERROR(IF(AND(ISERROR($E131),ISERROR(INDEX(RestempNSAF!B$2:B$251,MATCH(RestempNSA!$C130,RestempNSAF!$A$2:$A$251,0)))),$E130,INDEX(RestempNSAF!B$2:B$251,MATCH(RestempNSA!$C130,RestempNSAF!$A$2:$A$251,0))),NA())</f>
        <v>#N/A</v>
      </c>
      <c r="G130" s="25" t="e">
        <f>IFERROR(IF(AND(ISERROR($E131),ISERROR(INDEX(RestempNSAF!C$2:C$251,MATCH(RestempNSA!$C130,RestempNSAF!$A$2:$A$251,0)))),$E130,INDEX(RestempNSAF!C$2:C$251,MATCH(RestempNSA!$C130,RestempNSAF!$A$2:$A$251,0))),NA())</f>
        <v>#N/A</v>
      </c>
      <c r="H130" s="25" t="e">
        <f>IFERROR(IF(AND(ISERROR($E131),ISERROR(INDEX(RestempNSAF!D$2:D$251,MATCH(RestempNSA!$C130,RestempNSAF!$A$2:$A$251,0)))),$E130,INDEX(RestempNSAF!D$2:D$251,MATCH(RestempNSA!$C130,RestempNSAF!$A$2:$A$251,0))),NA())</f>
        <v>#N/A</v>
      </c>
      <c r="I130" s="25" t="e">
        <f>IFERROR(IF(AND(ISERROR($E131),ISERROR(INDEX(RestempNSAF!E$2:E$251,MATCH(RestempNSA!$C130,RestempNSAF!$A$2:$A$251,0)))),$E130,INDEX(RestempNSAF!E$2:E$251,MATCH(RestempNSA!$C130,RestempNSAF!$A$2:$A$251,0))),NA())</f>
        <v>#N/A</v>
      </c>
      <c r="J130" s="25" t="e">
        <f>IFERROR(IF(AND(ISERROR($E131),ISERROR(INDEX(RestempNSAF!F$2:F$251,MATCH(RestempNSA!$C130,RestempNSAF!$A$2:$A$251,0)))),$E130,INDEX(RestempNSAF!F$2:F$251,MATCH(RestempNSA!$C130,RestempNSAF!$A$2:$A$251,0))),NA())</f>
        <v>#N/A</v>
      </c>
      <c r="V130" s="28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</row>
    <row r="131" spans="1:36" x14ac:dyDescent="0.25">
      <c r="A131" s="23">
        <f t="shared" ref="A131:A194" si="10">MONTH(D131)</f>
        <v>10</v>
      </c>
      <c r="B131" s="23">
        <f t="shared" ref="B131:B194" si="11">YEAR(D131)</f>
        <v>2002</v>
      </c>
      <c r="C131" s="23">
        <v>130</v>
      </c>
      <c r="D131" s="24">
        <v>37530</v>
      </c>
      <c r="E131" s="25">
        <f>IF(ISBLANK(table!J131),NA(),table!J131)</f>
        <v>8480.4</v>
      </c>
      <c r="F131" s="26" t="e">
        <f>IFERROR(IF(AND(ISERROR($E132),ISERROR(INDEX(RestempNSAF!B$2:B$251,MATCH(RestempNSA!$C131,RestempNSAF!$A$2:$A$251,0)))),$E131,INDEX(RestempNSAF!B$2:B$251,MATCH(RestempNSA!$C131,RestempNSAF!$A$2:$A$251,0))),NA())</f>
        <v>#N/A</v>
      </c>
      <c r="G131" s="25" t="e">
        <f>IFERROR(IF(AND(ISERROR($E132),ISERROR(INDEX(RestempNSAF!C$2:C$251,MATCH(RestempNSA!$C131,RestempNSAF!$A$2:$A$251,0)))),$E131,INDEX(RestempNSAF!C$2:C$251,MATCH(RestempNSA!$C131,RestempNSAF!$A$2:$A$251,0))),NA())</f>
        <v>#N/A</v>
      </c>
      <c r="H131" s="25" t="e">
        <f>IFERROR(IF(AND(ISERROR($E132),ISERROR(INDEX(RestempNSAF!D$2:D$251,MATCH(RestempNSA!$C131,RestempNSAF!$A$2:$A$251,0)))),$E131,INDEX(RestempNSAF!D$2:D$251,MATCH(RestempNSA!$C131,RestempNSAF!$A$2:$A$251,0))),NA())</f>
        <v>#N/A</v>
      </c>
      <c r="I131" s="25" t="e">
        <f>IFERROR(IF(AND(ISERROR($E132),ISERROR(INDEX(RestempNSAF!E$2:E$251,MATCH(RestempNSA!$C131,RestempNSAF!$A$2:$A$251,0)))),$E131,INDEX(RestempNSAF!E$2:E$251,MATCH(RestempNSA!$C131,RestempNSAF!$A$2:$A$251,0))),NA())</f>
        <v>#N/A</v>
      </c>
      <c r="J131" s="25" t="e">
        <f>IFERROR(IF(AND(ISERROR($E132),ISERROR(INDEX(RestempNSAF!F$2:F$251,MATCH(RestempNSA!$C131,RestempNSAF!$A$2:$A$251,0)))),$E131,INDEX(RestempNSAF!F$2:F$251,MATCH(RestempNSA!$C131,RestempNSAF!$A$2:$A$251,0))),NA())</f>
        <v>#N/A</v>
      </c>
      <c r="V131" s="28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</row>
    <row r="132" spans="1:36" x14ac:dyDescent="0.25">
      <c r="A132" s="23">
        <f t="shared" si="10"/>
        <v>11</v>
      </c>
      <c r="B132" s="23">
        <f t="shared" si="11"/>
        <v>2002</v>
      </c>
      <c r="C132" s="23">
        <v>131</v>
      </c>
      <c r="D132" s="24">
        <v>37561</v>
      </c>
      <c r="E132" s="25">
        <f>IF(ISBLANK(table!J132),NA(),table!J132)</f>
        <v>8437.5</v>
      </c>
      <c r="F132" s="26" t="e">
        <f>IFERROR(IF(AND(ISERROR($E133),ISERROR(INDEX(RestempNSAF!B$2:B$251,MATCH(RestempNSA!$C132,RestempNSAF!$A$2:$A$251,0)))),$E132,INDEX(RestempNSAF!B$2:B$251,MATCH(RestempNSA!$C132,RestempNSAF!$A$2:$A$251,0))),NA())</f>
        <v>#N/A</v>
      </c>
      <c r="G132" s="25" t="e">
        <f>IFERROR(IF(AND(ISERROR($E133),ISERROR(INDEX(RestempNSAF!C$2:C$251,MATCH(RestempNSA!$C132,RestempNSAF!$A$2:$A$251,0)))),$E132,INDEX(RestempNSAF!C$2:C$251,MATCH(RestempNSA!$C132,RestempNSAF!$A$2:$A$251,0))),NA())</f>
        <v>#N/A</v>
      </c>
      <c r="H132" s="25" t="e">
        <f>IFERROR(IF(AND(ISERROR($E133),ISERROR(INDEX(RestempNSAF!D$2:D$251,MATCH(RestempNSA!$C132,RestempNSAF!$A$2:$A$251,0)))),$E132,INDEX(RestempNSAF!D$2:D$251,MATCH(RestempNSA!$C132,RestempNSAF!$A$2:$A$251,0))),NA())</f>
        <v>#N/A</v>
      </c>
      <c r="I132" s="25" t="e">
        <f>IFERROR(IF(AND(ISERROR($E133),ISERROR(INDEX(RestempNSAF!E$2:E$251,MATCH(RestempNSA!$C132,RestempNSAF!$A$2:$A$251,0)))),$E132,INDEX(RestempNSAF!E$2:E$251,MATCH(RestempNSA!$C132,RestempNSAF!$A$2:$A$251,0))),NA())</f>
        <v>#N/A</v>
      </c>
      <c r="J132" s="25" t="e">
        <f>IFERROR(IF(AND(ISERROR($E133),ISERROR(INDEX(RestempNSAF!F$2:F$251,MATCH(RestempNSA!$C132,RestempNSAF!$A$2:$A$251,0)))),$E132,INDEX(RestempNSAF!F$2:F$251,MATCH(RestempNSA!$C132,RestempNSAF!$A$2:$A$251,0))),NA())</f>
        <v>#N/A</v>
      </c>
      <c r="V132" s="28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</row>
    <row r="133" spans="1:36" x14ac:dyDescent="0.25">
      <c r="A133" s="23">
        <f t="shared" si="10"/>
        <v>12</v>
      </c>
      <c r="B133" s="23">
        <f t="shared" si="11"/>
        <v>2002</v>
      </c>
      <c r="C133" s="23">
        <v>132</v>
      </c>
      <c r="D133" s="24">
        <v>37591</v>
      </c>
      <c r="E133" s="25">
        <f>IF(ISBLANK(table!J133),NA(),table!J133)</f>
        <v>8421</v>
      </c>
      <c r="F133" s="26" t="e">
        <f>IFERROR(IF(AND(ISERROR($E134),ISERROR(INDEX(RestempNSAF!B$2:B$251,MATCH(RestempNSA!$C133,RestempNSAF!$A$2:$A$251,0)))),$E133,INDEX(RestempNSAF!B$2:B$251,MATCH(RestempNSA!$C133,RestempNSAF!$A$2:$A$251,0))),NA())</f>
        <v>#N/A</v>
      </c>
      <c r="G133" s="25" t="e">
        <f>IFERROR(IF(AND(ISERROR($E134),ISERROR(INDEX(RestempNSAF!C$2:C$251,MATCH(RestempNSA!$C133,RestempNSAF!$A$2:$A$251,0)))),$E133,INDEX(RestempNSAF!C$2:C$251,MATCH(RestempNSA!$C133,RestempNSAF!$A$2:$A$251,0))),NA())</f>
        <v>#N/A</v>
      </c>
      <c r="H133" s="25" t="e">
        <f>IFERROR(IF(AND(ISERROR($E134),ISERROR(INDEX(RestempNSAF!D$2:D$251,MATCH(RestempNSA!$C133,RestempNSAF!$A$2:$A$251,0)))),$E133,INDEX(RestempNSAF!D$2:D$251,MATCH(RestempNSA!$C133,RestempNSAF!$A$2:$A$251,0))),NA())</f>
        <v>#N/A</v>
      </c>
      <c r="I133" s="25" t="e">
        <f>IFERROR(IF(AND(ISERROR($E134),ISERROR(INDEX(RestempNSAF!E$2:E$251,MATCH(RestempNSA!$C133,RestempNSAF!$A$2:$A$251,0)))),$E133,INDEX(RestempNSAF!E$2:E$251,MATCH(RestempNSA!$C133,RestempNSAF!$A$2:$A$251,0))),NA())</f>
        <v>#N/A</v>
      </c>
      <c r="J133" s="25" t="e">
        <f>IFERROR(IF(AND(ISERROR($E134),ISERROR(INDEX(RestempNSAF!F$2:F$251,MATCH(RestempNSA!$C133,RestempNSAF!$A$2:$A$251,0)))),$E133,INDEX(RestempNSAF!F$2:F$251,MATCH(RestempNSA!$C133,RestempNSAF!$A$2:$A$251,0))),NA())</f>
        <v>#N/A</v>
      </c>
      <c r="V133" s="28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</row>
    <row r="134" spans="1:36" x14ac:dyDescent="0.25">
      <c r="A134" s="23">
        <f t="shared" si="10"/>
        <v>1</v>
      </c>
      <c r="B134" s="23">
        <f t="shared" si="11"/>
        <v>2003</v>
      </c>
      <c r="C134" s="23">
        <v>133</v>
      </c>
      <c r="D134" s="24">
        <v>37622</v>
      </c>
      <c r="E134" s="25">
        <f>IF(ISBLANK(table!J134),NA(),table!J134)</f>
        <v>8233.5</v>
      </c>
      <c r="F134" s="26" t="e">
        <f>IFERROR(IF(AND(ISERROR($E135),ISERROR(INDEX(RestempNSAF!B$2:B$251,MATCH(RestempNSA!$C134,RestempNSAF!$A$2:$A$251,0)))),$E134,INDEX(RestempNSAF!B$2:B$251,MATCH(RestempNSA!$C134,RestempNSAF!$A$2:$A$251,0))),NA())</f>
        <v>#N/A</v>
      </c>
      <c r="G134" s="25" t="e">
        <f>IFERROR(IF(AND(ISERROR($E135),ISERROR(INDEX(RestempNSAF!C$2:C$251,MATCH(RestempNSA!$C134,RestempNSAF!$A$2:$A$251,0)))),$E134,INDEX(RestempNSAF!C$2:C$251,MATCH(RestempNSA!$C134,RestempNSAF!$A$2:$A$251,0))),NA())</f>
        <v>#N/A</v>
      </c>
      <c r="H134" s="25" t="e">
        <f>IFERROR(IF(AND(ISERROR($E135),ISERROR(INDEX(RestempNSAF!D$2:D$251,MATCH(RestempNSA!$C134,RestempNSAF!$A$2:$A$251,0)))),$E134,INDEX(RestempNSAF!D$2:D$251,MATCH(RestempNSA!$C134,RestempNSAF!$A$2:$A$251,0))),NA())</f>
        <v>#N/A</v>
      </c>
      <c r="I134" s="25" t="e">
        <f>IFERROR(IF(AND(ISERROR($E135),ISERROR(INDEX(RestempNSAF!E$2:E$251,MATCH(RestempNSA!$C134,RestempNSAF!$A$2:$A$251,0)))),$E134,INDEX(RestempNSAF!E$2:E$251,MATCH(RestempNSA!$C134,RestempNSAF!$A$2:$A$251,0))),NA())</f>
        <v>#N/A</v>
      </c>
      <c r="J134" s="25" t="e">
        <f>IFERROR(IF(AND(ISERROR($E135),ISERROR(INDEX(RestempNSAF!F$2:F$251,MATCH(RestempNSA!$C134,RestempNSAF!$A$2:$A$251,0)))),$E134,INDEX(RestempNSAF!F$2:F$251,MATCH(RestempNSA!$C134,RestempNSAF!$A$2:$A$251,0))),NA())</f>
        <v>#N/A</v>
      </c>
      <c r="V134" s="28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</row>
    <row r="135" spans="1:36" x14ac:dyDescent="0.25">
      <c r="A135" s="23">
        <f t="shared" si="10"/>
        <v>2</v>
      </c>
      <c r="B135" s="23">
        <f t="shared" si="11"/>
        <v>2003</v>
      </c>
      <c r="C135" s="23">
        <v>134</v>
      </c>
      <c r="D135" s="24">
        <v>37653</v>
      </c>
      <c r="E135" s="25">
        <f>IF(ISBLANK(table!J135),NA(),table!J135)</f>
        <v>8254.7999999999993</v>
      </c>
      <c r="F135" s="26" t="e">
        <f>IFERROR(IF(AND(ISERROR($E136),ISERROR(INDEX(RestempNSAF!B$2:B$251,MATCH(RestempNSA!$C135,RestempNSAF!$A$2:$A$251,0)))),$E135,INDEX(RestempNSAF!B$2:B$251,MATCH(RestempNSA!$C135,RestempNSAF!$A$2:$A$251,0))),NA())</f>
        <v>#N/A</v>
      </c>
      <c r="G135" s="25" t="e">
        <f>IFERROR(IF(AND(ISERROR($E136),ISERROR(INDEX(RestempNSAF!C$2:C$251,MATCH(RestempNSA!$C135,RestempNSAF!$A$2:$A$251,0)))),$E135,INDEX(RestempNSAF!C$2:C$251,MATCH(RestempNSA!$C135,RestempNSAF!$A$2:$A$251,0))),NA())</f>
        <v>#N/A</v>
      </c>
      <c r="H135" s="25" t="e">
        <f>IFERROR(IF(AND(ISERROR($E136),ISERROR(INDEX(RestempNSAF!D$2:D$251,MATCH(RestempNSA!$C135,RestempNSAF!$A$2:$A$251,0)))),$E135,INDEX(RestempNSAF!D$2:D$251,MATCH(RestempNSA!$C135,RestempNSAF!$A$2:$A$251,0))),NA())</f>
        <v>#N/A</v>
      </c>
      <c r="I135" s="25" t="e">
        <f>IFERROR(IF(AND(ISERROR($E136),ISERROR(INDEX(RestempNSAF!E$2:E$251,MATCH(RestempNSA!$C135,RestempNSAF!$A$2:$A$251,0)))),$E135,INDEX(RestempNSAF!E$2:E$251,MATCH(RestempNSA!$C135,RestempNSAF!$A$2:$A$251,0))),NA())</f>
        <v>#N/A</v>
      </c>
      <c r="J135" s="25" t="e">
        <f>IFERROR(IF(AND(ISERROR($E136),ISERROR(INDEX(RestempNSAF!F$2:F$251,MATCH(RestempNSA!$C135,RestempNSAF!$A$2:$A$251,0)))),$E135,INDEX(RestempNSAF!F$2:F$251,MATCH(RestempNSA!$C135,RestempNSAF!$A$2:$A$251,0))),NA())</f>
        <v>#N/A</v>
      </c>
      <c r="V135" s="28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</row>
    <row r="136" spans="1:36" x14ac:dyDescent="0.25">
      <c r="A136" s="23">
        <f t="shared" si="10"/>
        <v>3</v>
      </c>
      <c r="B136" s="23">
        <f t="shared" si="11"/>
        <v>2003</v>
      </c>
      <c r="C136" s="23">
        <v>135</v>
      </c>
      <c r="D136" s="24">
        <v>37681</v>
      </c>
      <c r="E136" s="25">
        <f>IF(ISBLANK(table!J136),NA(),table!J136)</f>
        <v>8378.6</v>
      </c>
      <c r="F136" s="26" t="e">
        <f>IFERROR(IF(AND(ISERROR($E137),ISERROR(INDEX(RestempNSAF!B$2:B$251,MATCH(RestempNSA!$C136,RestempNSAF!$A$2:$A$251,0)))),$E136,INDEX(RestempNSAF!B$2:B$251,MATCH(RestempNSA!$C136,RestempNSAF!$A$2:$A$251,0))),NA())</f>
        <v>#N/A</v>
      </c>
      <c r="G136" s="25" t="e">
        <f>IFERROR(IF(AND(ISERROR($E137),ISERROR(INDEX(RestempNSAF!C$2:C$251,MATCH(RestempNSA!$C136,RestempNSAF!$A$2:$A$251,0)))),$E136,INDEX(RestempNSAF!C$2:C$251,MATCH(RestempNSA!$C136,RestempNSAF!$A$2:$A$251,0))),NA())</f>
        <v>#N/A</v>
      </c>
      <c r="H136" s="25" t="e">
        <f>IFERROR(IF(AND(ISERROR($E137),ISERROR(INDEX(RestempNSAF!D$2:D$251,MATCH(RestempNSA!$C136,RestempNSAF!$A$2:$A$251,0)))),$E136,INDEX(RestempNSAF!D$2:D$251,MATCH(RestempNSA!$C136,RestempNSAF!$A$2:$A$251,0))),NA())</f>
        <v>#N/A</v>
      </c>
      <c r="I136" s="25" t="e">
        <f>IFERROR(IF(AND(ISERROR($E137),ISERROR(INDEX(RestempNSAF!E$2:E$251,MATCH(RestempNSA!$C136,RestempNSAF!$A$2:$A$251,0)))),$E136,INDEX(RestempNSAF!E$2:E$251,MATCH(RestempNSA!$C136,RestempNSAF!$A$2:$A$251,0))),NA())</f>
        <v>#N/A</v>
      </c>
      <c r="J136" s="25" t="e">
        <f>IFERROR(IF(AND(ISERROR($E137),ISERROR(INDEX(RestempNSAF!F$2:F$251,MATCH(RestempNSA!$C136,RestempNSAF!$A$2:$A$251,0)))),$E136,INDEX(RestempNSAF!F$2:F$251,MATCH(RestempNSA!$C136,RestempNSAF!$A$2:$A$251,0))),NA())</f>
        <v>#N/A</v>
      </c>
      <c r="V136" s="28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</row>
    <row r="137" spans="1:36" x14ac:dyDescent="0.25">
      <c r="A137" s="23">
        <f t="shared" si="10"/>
        <v>4</v>
      </c>
      <c r="B137" s="23">
        <f t="shared" si="11"/>
        <v>2003</v>
      </c>
      <c r="C137" s="23">
        <v>136</v>
      </c>
      <c r="D137" s="24">
        <v>37712</v>
      </c>
      <c r="E137" s="25">
        <f>IF(ISBLANK(table!J137),NA(),table!J137)</f>
        <v>8513.7000000000007</v>
      </c>
      <c r="F137" s="26" t="e">
        <f>IFERROR(IF(AND(ISERROR($E138),ISERROR(INDEX(RestempNSAF!B$2:B$251,MATCH(RestempNSA!$C137,RestempNSAF!$A$2:$A$251,0)))),$E137,INDEX(RestempNSAF!B$2:B$251,MATCH(RestempNSA!$C137,RestempNSAF!$A$2:$A$251,0))),NA())</f>
        <v>#N/A</v>
      </c>
      <c r="G137" s="25" t="e">
        <f>IFERROR(IF(AND(ISERROR($E138),ISERROR(INDEX(RestempNSAF!C$2:C$251,MATCH(RestempNSA!$C137,RestempNSAF!$A$2:$A$251,0)))),$E137,INDEX(RestempNSAF!C$2:C$251,MATCH(RestempNSA!$C137,RestempNSAF!$A$2:$A$251,0))),NA())</f>
        <v>#N/A</v>
      </c>
      <c r="H137" s="25" t="e">
        <f>IFERROR(IF(AND(ISERROR($E138),ISERROR(INDEX(RestempNSAF!D$2:D$251,MATCH(RestempNSA!$C137,RestempNSAF!$A$2:$A$251,0)))),$E137,INDEX(RestempNSAF!D$2:D$251,MATCH(RestempNSA!$C137,RestempNSAF!$A$2:$A$251,0))),NA())</f>
        <v>#N/A</v>
      </c>
      <c r="I137" s="25" t="e">
        <f>IFERROR(IF(AND(ISERROR($E138),ISERROR(INDEX(RestempNSAF!E$2:E$251,MATCH(RestempNSA!$C137,RestempNSAF!$A$2:$A$251,0)))),$E137,INDEX(RestempNSAF!E$2:E$251,MATCH(RestempNSA!$C137,RestempNSAF!$A$2:$A$251,0))),NA())</f>
        <v>#N/A</v>
      </c>
      <c r="J137" s="25" t="e">
        <f>IFERROR(IF(AND(ISERROR($E138),ISERROR(INDEX(RestempNSAF!F$2:F$251,MATCH(RestempNSA!$C137,RestempNSAF!$A$2:$A$251,0)))),$E137,INDEX(RestempNSAF!F$2:F$251,MATCH(RestempNSA!$C137,RestempNSAF!$A$2:$A$251,0))),NA())</f>
        <v>#N/A</v>
      </c>
      <c r="V137" s="28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</row>
    <row r="138" spans="1:36" x14ac:dyDescent="0.25">
      <c r="A138" s="23">
        <f t="shared" si="10"/>
        <v>5</v>
      </c>
      <c r="B138" s="23">
        <f t="shared" si="11"/>
        <v>2003</v>
      </c>
      <c r="C138" s="23">
        <v>137</v>
      </c>
      <c r="D138" s="24">
        <v>37742</v>
      </c>
      <c r="E138" s="25">
        <f>IF(ISBLANK(table!J138),NA(),table!J138)</f>
        <v>8656.5</v>
      </c>
      <c r="F138" s="26" t="e">
        <f>IFERROR(IF(AND(ISERROR($E139),ISERROR(INDEX(RestempNSAF!B$2:B$251,MATCH(RestempNSA!$C138,RestempNSAF!$A$2:$A$251,0)))),$E138,INDEX(RestempNSAF!B$2:B$251,MATCH(RestempNSA!$C138,RestempNSAF!$A$2:$A$251,0))),NA())</f>
        <v>#N/A</v>
      </c>
      <c r="G138" s="25" t="e">
        <f>IFERROR(IF(AND(ISERROR($E139),ISERROR(INDEX(RestempNSAF!C$2:C$251,MATCH(RestempNSA!$C138,RestempNSAF!$A$2:$A$251,0)))),$E138,INDEX(RestempNSAF!C$2:C$251,MATCH(RestempNSA!$C138,RestempNSAF!$A$2:$A$251,0))),NA())</f>
        <v>#N/A</v>
      </c>
      <c r="H138" s="25" t="e">
        <f>IFERROR(IF(AND(ISERROR($E139),ISERROR(INDEX(RestempNSAF!D$2:D$251,MATCH(RestempNSA!$C138,RestempNSAF!$A$2:$A$251,0)))),$E138,INDEX(RestempNSAF!D$2:D$251,MATCH(RestempNSA!$C138,RestempNSAF!$A$2:$A$251,0))),NA())</f>
        <v>#N/A</v>
      </c>
      <c r="I138" s="25" t="e">
        <f>IFERROR(IF(AND(ISERROR($E139),ISERROR(INDEX(RestempNSAF!E$2:E$251,MATCH(RestempNSA!$C138,RestempNSAF!$A$2:$A$251,0)))),$E138,INDEX(RestempNSAF!E$2:E$251,MATCH(RestempNSA!$C138,RestempNSAF!$A$2:$A$251,0))),NA())</f>
        <v>#N/A</v>
      </c>
      <c r="J138" s="25" t="e">
        <f>IFERROR(IF(AND(ISERROR($E139),ISERROR(INDEX(RestempNSAF!F$2:F$251,MATCH(RestempNSA!$C138,RestempNSAF!$A$2:$A$251,0)))),$E138,INDEX(RestempNSAF!F$2:F$251,MATCH(RestempNSA!$C138,RestempNSAF!$A$2:$A$251,0))),NA())</f>
        <v>#N/A</v>
      </c>
      <c r="V138" s="28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</row>
    <row r="139" spans="1:36" x14ac:dyDescent="0.25">
      <c r="A139" s="23">
        <f t="shared" si="10"/>
        <v>6</v>
      </c>
      <c r="B139" s="23">
        <f t="shared" si="11"/>
        <v>2003</v>
      </c>
      <c r="C139" s="23">
        <v>138</v>
      </c>
      <c r="D139" s="24">
        <v>37773</v>
      </c>
      <c r="E139" s="25">
        <f>IF(ISBLANK(table!J139),NA(),table!J139)</f>
        <v>8776.2000000000007</v>
      </c>
      <c r="F139" s="26" t="e">
        <f>IFERROR(IF(AND(ISERROR($E140),ISERROR(INDEX(RestempNSAF!B$2:B$251,MATCH(RestempNSA!$C139,RestempNSAF!$A$2:$A$251,0)))),$E139,INDEX(RestempNSAF!B$2:B$251,MATCH(RestempNSA!$C139,RestempNSAF!$A$2:$A$251,0))),NA())</f>
        <v>#N/A</v>
      </c>
      <c r="G139" s="25" t="e">
        <f>IFERROR(IF(AND(ISERROR($E140),ISERROR(INDEX(RestempNSAF!C$2:C$251,MATCH(RestempNSA!$C139,RestempNSAF!$A$2:$A$251,0)))),$E139,INDEX(RestempNSAF!C$2:C$251,MATCH(RestempNSA!$C139,RestempNSAF!$A$2:$A$251,0))),NA())</f>
        <v>#N/A</v>
      </c>
      <c r="H139" s="25" t="e">
        <f>IFERROR(IF(AND(ISERROR($E140),ISERROR(INDEX(RestempNSAF!D$2:D$251,MATCH(RestempNSA!$C139,RestempNSAF!$A$2:$A$251,0)))),$E139,INDEX(RestempNSAF!D$2:D$251,MATCH(RestempNSA!$C139,RestempNSAF!$A$2:$A$251,0))),NA())</f>
        <v>#N/A</v>
      </c>
      <c r="I139" s="25" t="e">
        <f>IFERROR(IF(AND(ISERROR($E140),ISERROR(INDEX(RestempNSAF!E$2:E$251,MATCH(RestempNSA!$C139,RestempNSAF!$A$2:$A$251,0)))),$E139,INDEX(RestempNSAF!E$2:E$251,MATCH(RestempNSA!$C139,RestempNSAF!$A$2:$A$251,0))),NA())</f>
        <v>#N/A</v>
      </c>
      <c r="J139" s="25" t="e">
        <f>IFERROR(IF(AND(ISERROR($E140),ISERROR(INDEX(RestempNSAF!F$2:F$251,MATCH(RestempNSA!$C139,RestempNSAF!$A$2:$A$251,0)))),$E139,INDEX(RestempNSAF!F$2:F$251,MATCH(RestempNSA!$C139,RestempNSAF!$A$2:$A$251,0))),NA())</f>
        <v>#N/A</v>
      </c>
      <c r="V139" s="28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</row>
    <row r="140" spans="1:36" x14ac:dyDescent="0.25">
      <c r="A140" s="23">
        <f t="shared" si="10"/>
        <v>7</v>
      </c>
      <c r="B140" s="23">
        <f t="shared" si="11"/>
        <v>2003</v>
      </c>
      <c r="C140" s="23">
        <v>139</v>
      </c>
      <c r="D140" s="24">
        <v>37803</v>
      </c>
      <c r="E140" s="25">
        <f>IF(ISBLANK(table!J140),NA(),table!J140)</f>
        <v>8748.7000000000007</v>
      </c>
      <c r="F140" s="26" t="e">
        <f>IFERROR(IF(AND(ISERROR($E141),ISERROR(INDEX(RestempNSAF!B$2:B$251,MATCH(RestempNSA!$C140,RestempNSAF!$A$2:$A$251,0)))),$E140,INDEX(RestempNSAF!B$2:B$251,MATCH(RestempNSA!$C140,RestempNSAF!$A$2:$A$251,0))),NA())</f>
        <v>#N/A</v>
      </c>
      <c r="G140" s="25" t="e">
        <f>IFERROR(IF(AND(ISERROR($E141),ISERROR(INDEX(RestempNSAF!C$2:C$251,MATCH(RestempNSA!$C140,RestempNSAF!$A$2:$A$251,0)))),$E140,INDEX(RestempNSAF!C$2:C$251,MATCH(RestempNSA!$C140,RestempNSAF!$A$2:$A$251,0))),NA())</f>
        <v>#N/A</v>
      </c>
      <c r="H140" s="25" t="e">
        <f>IFERROR(IF(AND(ISERROR($E141),ISERROR(INDEX(RestempNSAF!D$2:D$251,MATCH(RestempNSA!$C140,RestempNSAF!$A$2:$A$251,0)))),$E140,INDEX(RestempNSAF!D$2:D$251,MATCH(RestempNSA!$C140,RestempNSAF!$A$2:$A$251,0))),NA())</f>
        <v>#N/A</v>
      </c>
      <c r="I140" s="25" t="e">
        <f>IFERROR(IF(AND(ISERROR($E141),ISERROR(INDEX(RestempNSAF!E$2:E$251,MATCH(RestempNSA!$C140,RestempNSAF!$A$2:$A$251,0)))),$E140,INDEX(RestempNSAF!E$2:E$251,MATCH(RestempNSA!$C140,RestempNSAF!$A$2:$A$251,0))),NA())</f>
        <v>#N/A</v>
      </c>
      <c r="J140" s="25" t="e">
        <f>IFERROR(IF(AND(ISERROR($E141),ISERROR(INDEX(RestempNSAF!F$2:F$251,MATCH(RestempNSA!$C140,RestempNSAF!$A$2:$A$251,0)))),$E140,INDEX(RestempNSAF!F$2:F$251,MATCH(RestempNSA!$C140,RestempNSAF!$A$2:$A$251,0))),NA())</f>
        <v>#N/A</v>
      </c>
      <c r="V140" s="28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</row>
    <row r="141" spans="1:36" x14ac:dyDescent="0.25">
      <c r="A141" s="23">
        <f t="shared" si="10"/>
        <v>8</v>
      </c>
      <c r="B141" s="23">
        <f t="shared" si="11"/>
        <v>2003</v>
      </c>
      <c r="C141" s="23">
        <v>140</v>
      </c>
      <c r="D141" s="24">
        <v>37834</v>
      </c>
      <c r="E141" s="25">
        <f>IF(ISBLANK(table!J141),NA(),table!J141)</f>
        <v>8787.4</v>
      </c>
      <c r="F141" s="26" t="e">
        <f>IFERROR(IF(AND(ISERROR($E142),ISERROR(INDEX(RestempNSAF!B$2:B$251,MATCH(RestempNSA!$C141,RestempNSAF!$A$2:$A$251,0)))),$E141,INDEX(RestempNSAF!B$2:B$251,MATCH(RestempNSA!$C141,RestempNSAF!$A$2:$A$251,0))),NA())</f>
        <v>#N/A</v>
      </c>
      <c r="G141" s="25" t="e">
        <f>IFERROR(IF(AND(ISERROR($E142),ISERROR(INDEX(RestempNSAF!C$2:C$251,MATCH(RestempNSA!$C141,RestempNSAF!$A$2:$A$251,0)))),$E141,INDEX(RestempNSAF!C$2:C$251,MATCH(RestempNSA!$C141,RestempNSAF!$A$2:$A$251,0))),NA())</f>
        <v>#N/A</v>
      </c>
      <c r="H141" s="25" t="e">
        <f>IFERROR(IF(AND(ISERROR($E142),ISERROR(INDEX(RestempNSAF!D$2:D$251,MATCH(RestempNSA!$C141,RestempNSAF!$A$2:$A$251,0)))),$E141,INDEX(RestempNSAF!D$2:D$251,MATCH(RestempNSA!$C141,RestempNSAF!$A$2:$A$251,0))),NA())</f>
        <v>#N/A</v>
      </c>
      <c r="I141" s="25" t="e">
        <f>IFERROR(IF(AND(ISERROR($E142),ISERROR(INDEX(RestempNSAF!E$2:E$251,MATCH(RestempNSA!$C141,RestempNSAF!$A$2:$A$251,0)))),$E141,INDEX(RestempNSAF!E$2:E$251,MATCH(RestempNSA!$C141,RestempNSAF!$A$2:$A$251,0))),NA())</f>
        <v>#N/A</v>
      </c>
      <c r="J141" s="25" t="e">
        <f>IFERROR(IF(AND(ISERROR($E142),ISERROR(INDEX(RestempNSAF!F$2:F$251,MATCH(RestempNSA!$C141,RestempNSAF!$A$2:$A$251,0)))),$E141,INDEX(RestempNSAF!F$2:F$251,MATCH(RestempNSA!$C141,RestempNSAF!$A$2:$A$251,0))),NA())</f>
        <v>#N/A</v>
      </c>
      <c r="V141" s="28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</row>
    <row r="142" spans="1:36" x14ac:dyDescent="0.25">
      <c r="A142" s="23">
        <f t="shared" si="10"/>
        <v>9</v>
      </c>
      <c r="B142" s="23">
        <f t="shared" si="11"/>
        <v>2003</v>
      </c>
      <c r="C142" s="23">
        <v>141</v>
      </c>
      <c r="D142" s="24">
        <v>37865</v>
      </c>
      <c r="E142" s="25">
        <f>IF(ISBLANK(table!J142),NA(),table!J142)</f>
        <v>8722.6</v>
      </c>
      <c r="F142" s="26" t="e">
        <f>IFERROR(IF(AND(ISERROR($E143),ISERROR(INDEX(RestempNSAF!B$2:B$251,MATCH(RestempNSA!$C142,RestempNSAF!$A$2:$A$251,0)))),$E142,INDEX(RestempNSAF!B$2:B$251,MATCH(RestempNSA!$C142,RestempNSAF!$A$2:$A$251,0))),NA())</f>
        <v>#N/A</v>
      </c>
      <c r="G142" s="25" t="e">
        <f>IFERROR(IF(AND(ISERROR($E143),ISERROR(INDEX(RestempNSAF!C$2:C$251,MATCH(RestempNSA!$C142,RestempNSAF!$A$2:$A$251,0)))),$E142,INDEX(RestempNSAF!C$2:C$251,MATCH(RestempNSA!$C142,RestempNSAF!$A$2:$A$251,0))),NA())</f>
        <v>#N/A</v>
      </c>
      <c r="H142" s="25" t="e">
        <f>IFERROR(IF(AND(ISERROR($E143),ISERROR(INDEX(RestempNSAF!D$2:D$251,MATCH(RestempNSA!$C142,RestempNSAF!$A$2:$A$251,0)))),$E142,INDEX(RestempNSAF!D$2:D$251,MATCH(RestempNSA!$C142,RestempNSAF!$A$2:$A$251,0))),NA())</f>
        <v>#N/A</v>
      </c>
      <c r="I142" s="25" t="e">
        <f>IFERROR(IF(AND(ISERROR($E143),ISERROR(INDEX(RestempNSAF!E$2:E$251,MATCH(RestempNSA!$C142,RestempNSAF!$A$2:$A$251,0)))),$E142,INDEX(RestempNSAF!E$2:E$251,MATCH(RestempNSA!$C142,RestempNSAF!$A$2:$A$251,0))),NA())</f>
        <v>#N/A</v>
      </c>
      <c r="J142" s="25" t="e">
        <f>IFERROR(IF(AND(ISERROR($E143),ISERROR(INDEX(RestempNSAF!F$2:F$251,MATCH(RestempNSA!$C142,RestempNSAF!$A$2:$A$251,0)))),$E142,INDEX(RestempNSAF!F$2:F$251,MATCH(RestempNSA!$C142,RestempNSAF!$A$2:$A$251,0))),NA())</f>
        <v>#N/A</v>
      </c>
      <c r="V142" s="28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</row>
    <row r="143" spans="1:36" x14ac:dyDescent="0.25">
      <c r="A143" s="23">
        <f t="shared" si="10"/>
        <v>10</v>
      </c>
      <c r="B143" s="23">
        <f t="shared" si="11"/>
        <v>2003</v>
      </c>
      <c r="C143" s="23">
        <v>142</v>
      </c>
      <c r="D143" s="24">
        <v>37895</v>
      </c>
      <c r="E143" s="25">
        <f>IF(ISBLANK(table!J143),NA(),table!J143)</f>
        <v>8663.2999999999993</v>
      </c>
      <c r="F143" s="26" t="e">
        <f>IFERROR(IF(AND(ISERROR($E144),ISERROR(INDEX(RestempNSAF!B$2:B$251,MATCH(RestempNSA!$C143,RestempNSAF!$A$2:$A$251,0)))),$E143,INDEX(RestempNSAF!B$2:B$251,MATCH(RestempNSA!$C143,RestempNSAF!$A$2:$A$251,0))),NA())</f>
        <v>#N/A</v>
      </c>
      <c r="G143" s="25" t="e">
        <f>IFERROR(IF(AND(ISERROR($E144),ISERROR(INDEX(RestempNSAF!C$2:C$251,MATCH(RestempNSA!$C143,RestempNSAF!$A$2:$A$251,0)))),$E143,INDEX(RestempNSAF!C$2:C$251,MATCH(RestempNSA!$C143,RestempNSAF!$A$2:$A$251,0))),NA())</f>
        <v>#N/A</v>
      </c>
      <c r="H143" s="25" t="e">
        <f>IFERROR(IF(AND(ISERROR($E144),ISERROR(INDEX(RestempNSAF!D$2:D$251,MATCH(RestempNSA!$C143,RestempNSAF!$A$2:$A$251,0)))),$E143,INDEX(RestempNSAF!D$2:D$251,MATCH(RestempNSA!$C143,RestempNSAF!$A$2:$A$251,0))),NA())</f>
        <v>#N/A</v>
      </c>
      <c r="I143" s="25" t="e">
        <f>IFERROR(IF(AND(ISERROR($E144),ISERROR(INDEX(RestempNSAF!E$2:E$251,MATCH(RestempNSA!$C143,RestempNSAF!$A$2:$A$251,0)))),$E143,INDEX(RestempNSAF!E$2:E$251,MATCH(RestempNSA!$C143,RestempNSAF!$A$2:$A$251,0))),NA())</f>
        <v>#N/A</v>
      </c>
      <c r="J143" s="25" t="e">
        <f>IFERROR(IF(AND(ISERROR($E144),ISERROR(INDEX(RestempNSAF!F$2:F$251,MATCH(RestempNSA!$C143,RestempNSAF!$A$2:$A$251,0)))),$E143,INDEX(RestempNSAF!F$2:F$251,MATCH(RestempNSA!$C143,RestempNSAF!$A$2:$A$251,0))),NA())</f>
        <v>#N/A</v>
      </c>
      <c r="V143" s="28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</row>
    <row r="144" spans="1:36" x14ac:dyDescent="0.25">
      <c r="A144" s="23">
        <f t="shared" si="10"/>
        <v>11</v>
      </c>
      <c r="B144" s="23">
        <f t="shared" si="11"/>
        <v>2003</v>
      </c>
      <c r="C144" s="23">
        <v>143</v>
      </c>
      <c r="D144" s="24">
        <v>37926</v>
      </c>
      <c r="E144" s="25">
        <f>IF(ISBLANK(table!J144),NA(),table!J144)</f>
        <v>8634.7000000000007</v>
      </c>
      <c r="F144" s="26" t="e">
        <f>IFERROR(IF(AND(ISERROR($E145),ISERROR(INDEX(RestempNSAF!B$2:B$251,MATCH(RestempNSA!$C144,RestempNSAF!$A$2:$A$251,0)))),$E144,INDEX(RestempNSAF!B$2:B$251,MATCH(RestempNSA!$C144,RestempNSAF!$A$2:$A$251,0))),NA())</f>
        <v>#N/A</v>
      </c>
      <c r="G144" s="25" t="e">
        <f>IFERROR(IF(AND(ISERROR($E145),ISERROR(INDEX(RestempNSAF!C$2:C$251,MATCH(RestempNSA!$C144,RestempNSAF!$A$2:$A$251,0)))),$E144,INDEX(RestempNSAF!C$2:C$251,MATCH(RestempNSA!$C144,RestempNSAF!$A$2:$A$251,0))),NA())</f>
        <v>#N/A</v>
      </c>
      <c r="H144" s="25" t="e">
        <f>IFERROR(IF(AND(ISERROR($E145),ISERROR(INDEX(RestempNSAF!D$2:D$251,MATCH(RestempNSA!$C144,RestempNSAF!$A$2:$A$251,0)))),$E144,INDEX(RestempNSAF!D$2:D$251,MATCH(RestempNSA!$C144,RestempNSAF!$A$2:$A$251,0))),NA())</f>
        <v>#N/A</v>
      </c>
      <c r="I144" s="25" t="e">
        <f>IFERROR(IF(AND(ISERROR($E145),ISERROR(INDEX(RestempNSAF!E$2:E$251,MATCH(RestempNSA!$C144,RestempNSAF!$A$2:$A$251,0)))),$E144,INDEX(RestempNSAF!E$2:E$251,MATCH(RestempNSA!$C144,RestempNSAF!$A$2:$A$251,0))),NA())</f>
        <v>#N/A</v>
      </c>
      <c r="J144" s="25" t="e">
        <f>IFERROR(IF(AND(ISERROR($E145),ISERROR(INDEX(RestempNSAF!F$2:F$251,MATCH(RestempNSA!$C144,RestempNSAF!$A$2:$A$251,0)))),$E144,INDEX(RestempNSAF!F$2:F$251,MATCH(RestempNSA!$C144,RestempNSAF!$A$2:$A$251,0))),NA())</f>
        <v>#N/A</v>
      </c>
      <c r="V144" s="28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</row>
    <row r="145" spans="1:36" x14ac:dyDescent="0.25">
      <c r="A145" s="23">
        <f t="shared" si="10"/>
        <v>12</v>
      </c>
      <c r="B145" s="23">
        <f t="shared" si="11"/>
        <v>2003</v>
      </c>
      <c r="C145" s="23">
        <v>144</v>
      </c>
      <c r="D145" s="24">
        <v>37956</v>
      </c>
      <c r="E145" s="25">
        <f>IF(ISBLANK(table!J145),NA(),table!J145)</f>
        <v>8642.6</v>
      </c>
      <c r="F145" s="26" t="e">
        <f>IFERROR(IF(AND(ISERROR($E146),ISERROR(INDEX(RestempNSAF!B$2:B$251,MATCH(RestempNSA!$C145,RestempNSAF!$A$2:$A$251,0)))),$E145,INDEX(RestempNSAF!B$2:B$251,MATCH(RestempNSA!$C145,RestempNSAF!$A$2:$A$251,0))),NA())</f>
        <v>#N/A</v>
      </c>
      <c r="G145" s="25" t="e">
        <f>IFERROR(IF(AND(ISERROR($E146),ISERROR(INDEX(RestempNSAF!C$2:C$251,MATCH(RestempNSA!$C145,RestempNSAF!$A$2:$A$251,0)))),$E145,INDEX(RestempNSAF!C$2:C$251,MATCH(RestempNSA!$C145,RestempNSAF!$A$2:$A$251,0))),NA())</f>
        <v>#N/A</v>
      </c>
      <c r="H145" s="25" t="e">
        <f>IFERROR(IF(AND(ISERROR($E146),ISERROR(INDEX(RestempNSAF!D$2:D$251,MATCH(RestempNSA!$C145,RestempNSAF!$A$2:$A$251,0)))),$E145,INDEX(RestempNSAF!D$2:D$251,MATCH(RestempNSA!$C145,RestempNSAF!$A$2:$A$251,0))),NA())</f>
        <v>#N/A</v>
      </c>
      <c r="I145" s="25" t="e">
        <f>IFERROR(IF(AND(ISERROR($E146),ISERROR(INDEX(RestempNSAF!E$2:E$251,MATCH(RestempNSA!$C145,RestempNSAF!$A$2:$A$251,0)))),$E145,INDEX(RestempNSAF!E$2:E$251,MATCH(RestempNSA!$C145,RestempNSAF!$A$2:$A$251,0))),NA())</f>
        <v>#N/A</v>
      </c>
      <c r="J145" s="25" t="e">
        <f>IFERROR(IF(AND(ISERROR($E146),ISERROR(INDEX(RestempNSAF!F$2:F$251,MATCH(RestempNSA!$C145,RestempNSAF!$A$2:$A$251,0)))),$E145,INDEX(RestempNSAF!F$2:F$251,MATCH(RestempNSA!$C145,RestempNSAF!$A$2:$A$251,0))),NA())</f>
        <v>#N/A</v>
      </c>
      <c r="V145" s="28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</row>
    <row r="146" spans="1:36" x14ac:dyDescent="0.25">
      <c r="A146" s="23">
        <f t="shared" si="10"/>
        <v>1</v>
      </c>
      <c r="B146" s="23">
        <f t="shared" si="11"/>
        <v>2004</v>
      </c>
      <c r="C146" s="23">
        <v>145</v>
      </c>
      <c r="D146" s="24">
        <v>37987</v>
      </c>
      <c r="E146" s="25">
        <f>IF(ISBLANK(table!J146),NA(),table!J146)</f>
        <v>8445.1</v>
      </c>
      <c r="F146" s="26" t="e">
        <f>IFERROR(IF(AND(ISERROR($E147),ISERROR(INDEX(RestempNSAF!B$2:B$251,MATCH(RestempNSA!$C146,RestempNSAF!$A$2:$A$251,0)))),$E146,INDEX(RestempNSAF!B$2:B$251,MATCH(RestempNSA!$C146,RestempNSAF!$A$2:$A$251,0))),NA())</f>
        <v>#N/A</v>
      </c>
      <c r="G146" s="25" t="e">
        <f>IFERROR(IF(AND(ISERROR($E147),ISERROR(INDEX(RestempNSAF!C$2:C$251,MATCH(RestempNSA!$C146,RestempNSAF!$A$2:$A$251,0)))),$E146,INDEX(RestempNSAF!C$2:C$251,MATCH(RestempNSA!$C146,RestempNSAF!$A$2:$A$251,0))),NA())</f>
        <v>#N/A</v>
      </c>
      <c r="H146" s="25" t="e">
        <f>IFERROR(IF(AND(ISERROR($E147),ISERROR(INDEX(RestempNSAF!D$2:D$251,MATCH(RestempNSA!$C146,RestempNSAF!$A$2:$A$251,0)))),$E146,INDEX(RestempNSAF!D$2:D$251,MATCH(RestempNSA!$C146,RestempNSAF!$A$2:$A$251,0))),NA())</f>
        <v>#N/A</v>
      </c>
      <c r="I146" s="25" t="e">
        <f>IFERROR(IF(AND(ISERROR($E147),ISERROR(INDEX(RestempNSAF!E$2:E$251,MATCH(RestempNSA!$C146,RestempNSAF!$A$2:$A$251,0)))),$E146,INDEX(RestempNSAF!E$2:E$251,MATCH(RestempNSA!$C146,RestempNSAF!$A$2:$A$251,0))),NA())</f>
        <v>#N/A</v>
      </c>
      <c r="J146" s="25" t="e">
        <f>IFERROR(IF(AND(ISERROR($E147),ISERROR(INDEX(RestempNSAF!F$2:F$251,MATCH(RestempNSA!$C146,RestempNSAF!$A$2:$A$251,0)))),$E146,INDEX(RestempNSAF!F$2:F$251,MATCH(RestempNSA!$C146,RestempNSAF!$A$2:$A$251,0))),NA())</f>
        <v>#N/A</v>
      </c>
      <c r="V146" s="28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</row>
    <row r="147" spans="1:36" x14ac:dyDescent="0.25">
      <c r="A147" s="23">
        <f t="shared" si="10"/>
        <v>2</v>
      </c>
      <c r="B147" s="23">
        <f t="shared" si="11"/>
        <v>2004</v>
      </c>
      <c r="C147" s="23">
        <v>146</v>
      </c>
      <c r="D147" s="24">
        <v>38018</v>
      </c>
      <c r="E147" s="25">
        <f>IF(ISBLANK(table!J147),NA(),table!J147)</f>
        <v>8491.2000000000007</v>
      </c>
      <c r="F147" s="26" t="e">
        <f>IFERROR(IF(AND(ISERROR($E148),ISERROR(INDEX(RestempNSAF!B$2:B$251,MATCH(RestempNSA!$C147,RestempNSAF!$A$2:$A$251,0)))),$E147,INDEX(RestempNSAF!B$2:B$251,MATCH(RestempNSA!$C147,RestempNSAF!$A$2:$A$251,0))),NA())</f>
        <v>#N/A</v>
      </c>
      <c r="G147" s="25" t="e">
        <f>IFERROR(IF(AND(ISERROR($E148),ISERROR(INDEX(RestempNSAF!C$2:C$251,MATCH(RestempNSA!$C147,RestempNSAF!$A$2:$A$251,0)))),$E147,INDEX(RestempNSAF!C$2:C$251,MATCH(RestempNSA!$C147,RestempNSAF!$A$2:$A$251,0))),NA())</f>
        <v>#N/A</v>
      </c>
      <c r="H147" s="25" t="e">
        <f>IFERROR(IF(AND(ISERROR($E148),ISERROR(INDEX(RestempNSAF!D$2:D$251,MATCH(RestempNSA!$C147,RestempNSAF!$A$2:$A$251,0)))),$E147,INDEX(RestempNSAF!D$2:D$251,MATCH(RestempNSA!$C147,RestempNSAF!$A$2:$A$251,0))),NA())</f>
        <v>#N/A</v>
      </c>
      <c r="I147" s="25" t="e">
        <f>IFERROR(IF(AND(ISERROR($E148),ISERROR(INDEX(RestempNSAF!E$2:E$251,MATCH(RestempNSA!$C147,RestempNSAF!$A$2:$A$251,0)))),$E147,INDEX(RestempNSAF!E$2:E$251,MATCH(RestempNSA!$C147,RestempNSAF!$A$2:$A$251,0))),NA())</f>
        <v>#N/A</v>
      </c>
      <c r="J147" s="25" t="e">
        <f>IFERROR(IF(AND(ISERROR($E148),ISERROR(INDEX(RestempNSAF!F$2:F$251,MATCH(RestempNSA!$C147,RestempNSAF!$A$2:$A$251,0)))),$E147,INDEX(RestempNSAF!F$2:F$251,MATCH(RestempNSA!$C147,RestempNSAF!$A$2:$A$251,0))),NA())</f>
        <v>#N/A</v>
      </c>
      <c r="V147" s="28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</row>
    <row r="148" spans="1:36" x14ac:dyDescent="0.25">
      <c r="A148" s="23">
        <f t="shared" si="10"/>
        <v>3</v>
      </c>
      <c r="B148" s="23">
        <f t="shared" si="11"/>
        <v>2004</v>
      </c>
      <c r="C148" s="23">
        <v>147</v>
      </c>
      <c r="D148" s="24">
        <v>38047</v>
      </c>
      <c r="E148" s="25">
        <f>IF(ISBLANK(table!J148),NA(),table!J148)</f>
        <v>8656</v>
      </c>
      <c r="F148" s="26" t="e">
        <f>IFERROR(IF(AND(ISERROR($E149),ISERROR(INDEX(RestempNSAF!B$2:B$251,MATCH(RestempNSA!$C148,RestempNSAF!$A$2:$A$251,0)))),$E148,INDEX(RestempNSAF!B$2:B$251,MATCH(RestempNSA!$C148,RestempNSAF!$A$2:$A$251,0))),NA())</f>
        <v>#N/A</v>
      </c>
      <c r="G148" s="25" t="e">
        <f>IFERROR(IF(AND(ISERROR($E149),ISERROR(INDEX(RestempNSAF!C$2:C$251,MATCH(RestempNSA!$C148,RestempNSAF!$A$2:$A$251,0)))),$E148,INDEX(RestempNSAF!C$2:C$251,MATCH(RestempNSA!$C148,RestempNSAF!$A$2:$A$251,0))),NA())</f>
        <v>#N/A</v>
      </c>
      <c r="H148" s="25" t="e">
        <f>IFERROR(IF(AND(ISERROR($E149),ISERROR(INDEX(RestempNSAF!D$2:D$251,MATCH(RestempNSA!$C148,RestempNSAF!$A$2:$A$251,0)))),$E148,INDEX(RestempNSAF!D$2:D$251,MATCH(RestempNSA!$C148,RestempNSAF!$A$2:$A$251,0))),NA())</f>
        <v>#N/A</v>
      </c>
      <c r="I148" s="25" t="e">
        <f>IFERROR(IF(AND(ISERROR($E149),ISERROR(INDEX(RestempNSAF!E$2:E$251,MATCH(RestempNSA!$C148,RestempNSAF!$A$2:$A$251,0)))),$E148,INDEX(RestempNSAF!E$2:E$251,MATCH(RestempNSA!$C148,RestempNSAF!$A$2:$A$251,0))),NA())</f>
        <v>#N/A</v>
      </c>
      <c r="J148" s="25" t="e">
        <f>IFERROR(IF(AND(ISERROR($E149),ISERROR(INDEX(RestempNSAF!F$2:F$251,MATCH(RestempNSA!$C148,RestempNSAF!$A$2:$A$251,0)))),$E148,INDEX(RestempNSAF!F$2:F$251,MATCH(RestempNSA!$C148,RestempNSAF!$A$2:$A$251,0))),NA())</f>
        <v>#N/A</v>
      </c>
      <c r="V148" s="28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</row>
    <row r="149" spans="1:36" x14ac:dyDescent="0.25">
      <c r="A149" s="23">
        <f t="shared" si="10"/>
        <v>4</v>
      </c>
      <c r="B149" s="23">
        <f t="shared" si="11"/>
        <v>2004</v>
      </c>
      <c r="C149" s="23">
        <v>148</v>
      </c>
      <c r="D149" s="24">
        <v>38078</v>
      </c>
      <c r="E149" s="25">
        <f>IF(ISBLANK(table!J149),NA(),table!J149)</f>
        <v>8807.9</v>
      </c>
      <c r="F149" s="26" t="e">
        <f>IFERROR(IF(AND(ISERROR($E150),ISERROR(INDEX(RestempNSAF!B$2:B$251,MATCH(RestempNSA!$C149,RestempNSAF!$A$2:$A$251,0)))),$E149,INDEX(RestempNSAF!B$2:B$251,MATCH(RestempNSA!$C149,RestempNSAF!$A$2:$A$251,0))),NA())</f>
        <v>#N/A</v>
      </c>
      <c r="G149" s="25" t="e">
        <f>IFERROR(IF(AND(ISERROR($E150),ISERROR(INDEX(RestempNSAF!C$2:C$251,MATCH(RestempNSA!$C149,RestempNSAF!$A$2:$A$251,0)))),$E149,INDEX(RestempNSAF!C$2:C$251,MATCH(RestempNSA!$C149,RestempNSAF!$A$2:$A$251,0))),NA())</f>
        <v>#N/A</v>
      </c>
      <c r="H149" s="25" t="e">
        <f>IFERROR(IF(AND(ISERROR($E150),ISERROR(INDEX(RestempNSAF!D$2:D$251,MATCH(RestempNSA!$C149,RestempNSAF!$A$2:$A$251,0)))),$E149,INDEX(RestempNSAF!D$2:D$251,MATCH(RestempNSA!$C149,RestempNSAF!$A$2:$A$251,0))),NA())</f>
        <v>#N/A</v>
      </c>
      <c r="I149" s="25" t="e">
        <f>IFERROR(IF(AND(ISERROR($E150),ISERROR(INDEX(RestempNSAF!E$2:E$251,MATCH(RestempNSA!$C149,RestempNSAF!$A$2:$A$251,0)))),$E149,INDEX(RestempNSAF!E$2:E$251,MATCH(RestempNSA!$C149,RestempNSAF!$A$2:$A$251,0))),NA())</f>
        <v>#N/A</v>
      </c>
      <c r="J149" s="25" t="e">
        <f>IFERROR(IF(AND(ISERROR($E150),ISERROR(INDEX(RestempNSAF!F$2:F$251,MATCH(RestempNSA!$C149,RestempNSAF!$A$2:$A$251,0)))),$E149,INDEX(RestempNSAF!F$2:F$251,MATCH(RestempNSA!$C149,RestempNSAF!$A$2:$A$251,0))),NA())</f>
        <v>#N/A</v>
      </c>
      <c r="V149" s="28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</row>
    <row r="150" spans="1:36" x14ac:dyDescent="0.25">
      <c r="A150" s="23">
        <f t="shared" si="10"/>
        <v>5</v>
      </c>
      <c r="B150" s="23">
        <f t="shared" si="11"/>
        <v>2004</v>
      </c>
      <c r="C150" s="23">
        <v>149</v>
      </c>
      <c r="D150" s="24">
        <v>38108</v>
      </c>
      <c r="E150" s="25">
        <f>IF(ISBLANK(table!J150),NA(),table!J150)</f>
        <v>8973</v>
      </c>
      <c r="F150" s="26" t="e">
        <f>IFERROR(IF(AND(ISERROR($E151),ISERROR(INDEX(RestempNSAF!B$2:B$251,MATCH(RestempNSA!$C150,RestempNSAF!$A$2:$A$251,0)))),$E150,INDEX(RestempNSAF!B$2:B$251,MATCH(RestempNSA!$C150,RestempNSAF!$A$2:$A$251,0))),NA())</f>
        <v>#N/A</v>
      </c>
      <c r="G150" s="25" t="e">
        <f>IFERROR(IF(AND(ISERROR($E151),ISERROR(INDEX(RestempNSAF!C$2:C$251,MATCH(RestempNSA!$C150,RestempNSAF!$A$2:$A$251,0)))),$E150,INDEX(RestempNSAF!C$2:C$251,MATCH(RestempNSA!$C150,RestempNSAF!$A$2:$A$251,0))),NA())</f>
        <v>#N/A</v>
      </c>
      <c r="H150" s="25" t="e">
        <f>IFERROR(IF(AND(ISERROR($E151),ISERROR(INDEX(RestempNSAF!D$2:D$251,MATCH(RestempNSA!$C150,RestempNSAF!$A$2:$A$251,0)))),$E150,INDEX(RestempNSAF!D$2:D$251,MATCH(RestempNSA!$C150,RestempNSAF!$A$2:$A$251,0))),NA())</f>
        <v>#N/A</v>
      </c>
      <c r="I150" s="25" t="e">
        <f>IFERROR(IF(AND(ISERROR($E151),ISERROR(INDEX(RestempNSAF!E$2:E$251,MATCH(RestempNSA!$C150,RestempNSAF!$A$2:$A$251,0)))),$E150,INDEX(RestempNSAF!E$2:E$251,MATCH(RestempNSA!$C150,RestempNSAF!$A$2:$A$251,0))),NA())</f>
        <v>#N/A</v>
      </c>
      <c r="J150" s="25" t="e">
        <f>IFERROR(IF(AND(ISERROR($E151),ISERROR(INDEX(RestempNSAF!F$2:F$251,MATCH(RestempNSA!$C150,RestempNSAF!$A$2:$A$251,0)))),$E150,INDEX(RestempNSAF!F$2:F$251,MATCH(RestempNSA!$C150,RestempNSAF!$A$2:$A$251,0))),NA())</f>
        <v>#N/A</v>
      </c>
      <c r="V150" s="28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</row>
    <row r="151" spans="1:36" x14ac:dyDescent="0.25">
      <c r="A151" s="23">
        <f t="shared" si="10"/>
        <v>6</v>
      </c>
      <c r="B151" s="23">
        <f t="shared" si="11"/>
        <v>2004</v>
      </c>
      <c r="C151" s="23">
        <v>150</v>
      </c>
      <c r="D151" s="24">
        <v>38139</v>
      </c>
      <c r="E151" s="25">
        <f>IF(ISBLANK(table!J151),NA(),table!J151)</f>
        <v>9077.2999999999993</v>
      </c>
      <c r="F151" s="26" t="e">
        <f>IFERROR(IF(AND(ISERROR($E152),ISERROR(INDEX(RestempNSAF!B$2:B$251,MATCH(RestempNSA!$C151,RestempNSAF!$A$2:$A$251,0)))),$E151,INDEX(RestempNSAF!B$2:B$251,MATCH(RestempNSA!$C151,RestempNSAF!$A$2:$A$251,0))),NA())</f>
        <v>#N/A</v>
      </c>
      <c r="G151" s="25" t="e">
        <f>IFERROR(IF(AND(ISERROR($E152),ISERROR(INDEX(RestempNSAF!C$2:C$251,MATCH(RestempNSA!$C151,RestempNSAF!$A$2:$A$251,0)))),$E151,INDEX(RestempNSAF!C$2:C$251,MATCH(RestempNSA!$C151,RestempNSAF!$A$2:$A$251,0))),NA())</f>
        <v>#N/A</v>
      </c>
      <c r="H151" s="25" t="e">
        <f>IFERROR(IF(AND(ISERROR($E152),ISERROR(INDEX(RestempNSAF!D$2:D$251,MATCH(RestempNSA!$C151,RestempNSAF!$A$2:$A$251,0)))),$E151,INDEX(RestempNSAF!D$2:D$251,MATCH(RestempNSA!$C151,RestempNSAF!$A$2:$A$251,0))),NA())</f>
        <v>#N/A</v>
      </c>
      <c r="I151" s="25" t="e">
        <f>IFERROR(IF(AND(ISERROR($E152),ISERROR(INDEX(RestempNSAF!E$2:E$251,MATCH(RestempNSA!$C151,RestempNSAF!$A$2:$A$251,0)))),$E151,INDEX(RestempNSAF!E$2:E$251,MATCH(RestempNSA!$C151,RestempNSAF!$A$2:$A$251,0))),NA())</f>
        <v>#N/A</v>
      </c>
      <c r="J151" s="25" t="e">
        <f>IFERROR(IF(AND(ISERROR($E152),ISERROR(INDEX(RestempNSAF!F$2:F$251,MATCH(RestempNSA!$C151,RestempNSAF!$A$2:$A$251,0)))),$E151,INDEX(RestempNSAF!F$2:F$251,MATCH(RestempNSA!$C151,RestempNSAF!$A$2:$A$251,0))),NA())</f>
        <v>#N/A</v>
      </c>
      <c r="V151" s="28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</row>
    <row r="152" spans="1:36" x14ac:dyDescent="0.25">
      <c r="A152" s="23">
        <f t="shared" si="10"/>
        <v>7</v>
      </c>
      <c r="B152" s="23">
        <f t="shared" si="11"/>
        <v>2004</v>
      </c>
      <c r="C152" s="23">
        <v>151</v>
      </c>
      <c r="D152" s="24">
        <v>38169</v>
      </c>
      <c r="E152" s="25">
        <f>IF(ISBLANK(table!J152),NA(),table!J152)</f>
        <v>9051.5</v>
      </c>
      <c r="F152" s="26" t="e">
        <f>IFERROR(IF(AND(ISERROR($E153),ISERROR(INDEX(RestempNSAF!B$2:B$251,MATCH(RestempNSA!$C152,RestempNSAF!$A$2:$A$251,0)))),$E152,INDEX(RestempNSAF!B$2:B$251,MATCH(RestempNSA!$C152,RestempNSAF!$A$2:$A$251,0))),NA())</f>
        <v>#N/A</v>
      </c>
      <c r="G152" s="25" t="e">
        <f>IFERROR(IF(AND(ISERROR($E153),ISERROR(INDEX(RestempNSAF!C$2:C$251,MATCH(RestempNSA!$C152,RestempNSAF!$A$2:$A$251,0)))),$E152,INDEX(RestempNSAF!C$2:C$251,MATCH(RestempNSA!$C152,RestempNSAF!$A$2:$A$251,0))),NA())</f>
        <v>#N/A</v>
      </c>
      <c r="H152" s="25" t="e">
        <f>IFERROR(IF(AND(ISERROR($E153),ISERROR(INDEX(RestempNSAF!D$2:D$251,MATCH(RestempNSA!$C152,RestempNSAF!$A$2:$A$251,0)))),$E152,INDEX(RestempNSAF!D$2:D$251,MATCH(RestempNSA!$C152,RestempNSAF!$A$2:$A$251,0))),NA())</f>
        <v>#N/A</v>
      </c>
      <c r="I152" s="25" t="e">
        <f>IFERROR(IF(AND(ISERROR($E153),ISERROR(INDEX(RestempNSAF!E$2:E$251,MATCH(RestempNSA!$C152,RestempNSAF!$A$2:$A$251,0)))),$E152,INDEX(RestempNSAF!E$2:E$251,MATCH(RestempNSA!$C152,RestempNSAF!$A$2:$A$251,0))),NA())</f>
        <v>#N/A</v>
      </c>
      <c r="J152" s="25" t="e">
        <f>IFERROR(IF(AND(ISERROR($E153),ISERROR(INDEX(RestempNSAF!F$2:F$251,MATCH(RestempNSA!$C152,RestempNSAF!$A$2:$A$251,0)))),$E152,INDEX(RestempNSAF!F$2:F$251,MATCH(RestempNSA!$C152,RestempNSAF!$A$2:$A$251,0))),NA())</f>
        <v>#N/A</v>
      </c>
      <c r="V152" s="28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</row>
    <row r="153" spans="1:36" x14ac:dyDescent="0.25">
      <c r="A153" s="23">
        <f t="shared" si="10"/>
        <v>8</v>
      </c>
      <c r="B153" s="23">
        <f t="shared" si="11"/>
        <v>2004</v>
      </c>
      <c r="C153" s="23">
        <v>152</v>
      </c>
      <c r="D153" s="24">
        <v>38200</v>
      </c>
      <c r="E153" s="25">
        <f>IF(ISBLANK(table!J153),NA(),table!J153)</f>
        <v>9055</v>
      </c>
      <c r="F153" s="26" t="e">
        <f>IFERROR(IF(AND(ISERROR($E154),ISERROR(INDEX(RestempNSAF!B$2:B$251,MATCH(RestempNSA!$C153,RestempNSAF!$A$2:$A$251,0)))),$E153,INDEX(RestempNSAF!B$2:B$251,MATCH(RestempNSA!$C153,RestempNSAF!$A$2:$A$251,0))),NA())</f>
        <v>#N/A</v>
      </c>
      <c r="G153" s="25" t="e">
        <f>IFERROR(IF(AND(ISERROR($E154),ISERROR(INDEX(RestempNSAF!C$2:C$251,MATCH(RestempNSA!$C153,RestempNSAF!$A$2:$A$251,0)))),$E153,INDEX(RestempNSAF!C$2:C$251,MATCH(RestempNSA!$C153,RestempNSAF!$A$2:$A$251,0))),NA())</f>
        <v>#N/A</v>
      </c>
      <c r="H153" s="25" t="e">
        <f>IFERROR(IF(AND(ISERROR($E154),ISERROR(INDEX(RestempNSAF!D$2:D$251,MATCH(RestempNSA!$C153,RestempNSAF!$A$2:$A$251,0)))),$E153,INDEX(RestempNSAF!D$2:D$251,MATCH(RestempNSA!$C153,RestempNSAF!$A$2:$A$251,0))),NA())</f>
        <v>#N/A</v>
      </c>
      <c r="I153" s="25" t="e">
        <f>IFERROR(IF(AND(ISERROR($E154),ISERROR(INDEX(RestempNSAF!E$2:E$251,MATCH(RestempNSA!$C153,RestempNSAF!$A$2:$A$251,0)))),$E153,INDEX(RestempNSAF!E$2:E$251,MATCH(RestempNSA!$C153,RestempNSAF!$A$2:$A$251,0))),NA())</f>
        <v>#N/A</v>
      </c>
      <c r="J153" s="25" t="e">
        <f>IFERROR(IF(AND(ISERROR($E154),ISERROR(INDEX(RestempNSAF!F$2:F$251,MATCH(RestempNSA!$C153,RestempNSAF!$A$2:$A$251,0)))),$E153,INDEX(RestempNSAF!F$2:F$251,MATCH(RestempNSA!$C153,RestempNSAF!$A$2:$A$251,0))),NA())</f>
        <v>#N/A</v>
      </c>
      <c r="V153" s="28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</row>
    <row r="154" spans="1:36" x14ac:dyDescent="0.25">
      <c r="A154" s="23">
        <f t="shared" si="10"/>
        <v>9</v>
      </c>
      <c r="B154" s="23">
        <f t="shared" si="11"/>
        <v>2004</v>
      </c>
      <c r="C154" s="23">
        <v>153</v>
      </c>
      <c r="D154" s="24">
        <v>38231</v>
      </c>
      <c r="E154" s="25">
        <f>IF(ISBLANK(table!J154),NA(),table!J154)</f>
        <v>8975.5</v>
      </c>
      <c r="F154" s="26" t="e">
        <f>IFERROR(IF(AND(ISERROR($E155),ISERROR(INDEX(RestempNSAF!B$2:B$251,MATCH(RestempNSA!$C154,RestempNSAF!$A$2:$A$251,0)))),$E154,INDEX(RestempNSAF!B$2:B$251,MATCH(RestempNSA!$C154,RestempNSAF!$A$2:$A$251,0))),NA())</f>
        <v>#N/A</v>
      </c>
      <c r="G154" s="25" t="e">
        <f>IFERROR(IF(AND(ISERROR($E155),ISERROR(INDEX(RestempNSAF!C$2:C$251,MATCH(RestempNSA!$C154,RestempNSAF!$A$2:$A$251,0)))),$E154,INDEX(RestempNSAF!C$2:C$251,MATCH(RestempNSA!$C154,RestempNSAF!$A$2:$A$251,0))),NA())</f>
        <v>#N/A</v>
      </c>
      <c r="H154" s="25" t="e">
        <f>IFERROR(IF(AND(ISERROR($E155),ISERROR(INDEX(RestempNSAF!D$2:D$251,MATCH(RestempNSA!$C154,RestempNSAF!$A$2:$A$251,0)))),$E154,INDEX(RestempNSAF!D$2:D$251,MATCH(RestempNSA!$C154,RestempNSAF!$A$2:$A$251,0))),NA())</f>
        <v>#N/A</v>
      </c>
      <c r="I154" s="25" t="e">
        <f>IFERROR(IF(AND(ISERROR($E155),ISERROR(INDEX(RestempNSAF!E$2:E$251,MATCH(RestempNSA!$C154,RestempNSAF!$A$2:$A$251,0)))),$E154,INDEX(RestempNSAF!E$2:E$251,MATCH(RestempNSA!$C154,RestempNSAF!$A$2:$A$251,0))),NA())</f>
        <v>#N/A</v>
      </c>
      <c r="J154" s="25" t="e">
        <f>IFERROR(IF(AND(ISERROR($E155),ISERROR(INDEX(RestempNSAF!F$2:F$251,MATCH(RestempNSA!$C154,RestempNSAF!$A$2:$A$251,0)))),$E154,INDEX(RestempNSAF!F$2:F$251,MATCH(RestempNSA!$C154,RestempNSAF!$A$2:$A$251,0))),NA())</f>
        <v>#N/A</v>
      </c>
      <c r="V154" s="28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</row>
    <row r="155" spans="1:36" x14ac:dyDescent="0.25">
      <c r="A155" s="23">
        <f t="shared" si="10"/>
        <v>10</v>
      </c>
      <c r="B155" s="23">
        <f t="shared" si="11"/>
        <v>2004</v>
      </c>
      <c r="C155" s="23">
        <v>154</v>
      </c>
      <c r="D155" s="24">
        <v>38261</v>
      </c>
      <c r="E155" s="25">
        <f>IF(ISBLANK(table!J155),NA(),table!J155)</f>
        <v>8929.1</v>
      </c>
      <c r="F155" s="26" t="e">
        <f>IFERROR(IF(AND(ISERROR($E156),ISERROR(INDEX(RestempNSAF!B$2:B$251,MATCH(RestempNSA!$C155,RestempNSAF!$A$2:$A$251,0)))),$E155,INDEX(RestempNSAF!B$2:B$251,MATCH(RestempNSA!$C155,RestempNSAF!$A$2:$A$251,0))),NA())</f>
        <v>#N/A</v>
      </c>
      <c r="G155" s="25" t="e">
        <f>IFERROR(IF(AND(ISERROR($E156),ISERROR(INDEX(RestempNSAF!C$2:C$251,MATCH(RestempNSA!$C155,RestempNSAF!$A$2:$A$251,0)))),$E155,INDEX(RestempNSAF!C$2:C$251,MATCH(RestempNSA!$C155,RestempNSAF!$A$2:$A$251,0))),NA())</f>
        <v>#N/A</v>
      </c>
      <c r="H155" s="25" t="e">
        <f>IFERROR(IF(AND(ISERROR($E156),ISERROR(INDEX(RestempNSAF!D$2:D$251,MATCH(RestempNSA!$C155,RestempNSAF!$A$2:$A$251,0)))),$E155,INDEX(RestempNSAF!D$2:D$251,MATCH(RestempNSA!$C155,RestempNSAF!$A$2:$A$251,0))),NA())</f>
        <v>#N/A</v>
      </c>
      <c r="I155" s="25" t="e">
        <f>IFERROR(IF(AND(ISERROR($E156),ISERROR(INDEX(RestempNSAF!E$2:E$251,MATCH(RestempNSA!$C155,RestempNSAF!$A$2:$A$251,0)))),$E155,INDEX(RestempNSAF!E$2:E$251,MATCH(RestempNSA!$C155,RestempNSAF!$A$2:$A$251,0))),NA())</f>
        <v>#N/A</v>
      </c>
      <c r="J155" s="25" t="e">
        <f>IFERROR(IF(AND(ISERROR($E156),ISERROR(INDEX(RestempNSAF!F$2:F$251,MATCH(RestempNSA!$C155,RestempNSAF!$A$2:$A$251,0)))),$E155,INDEX(RestempNSAF!F$2:F$251,MATCH(RestempNSA!$C155,RestempNSAF!$A$2:$A$251,0))),NA())</f>
        <v>#N/A</v>
      </c>
      <c r="V155" s="28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</row>
    <row r="156" spans="1:36" x14ac:dyDescent="0.25">
      <c r="A156" s="23">
        <f t="shared" si="10"/>
        <v>11</v>
      </c>
      <c r="B156" s="23">
        <f t="shared" si="11"/>
        <v>2004</v>
      </c>
      <c r="C156" s="23">
        <v>155</v>
      </c>
      <c r="D156" s="24">
        <v>38292</v>
      </c>
      <c r="E156" s="25">
        <f>IF(ISBLANK(table!J156),NA(),table!J156)</f>
        <v>8888.6</v>
      </c>
      <c r="F156" s="26" t="e">
        <f>IFERROR(IF(AND(ISERROR($E157),ISERROR(INDEX(RestempNSAF!B$2:B$251,MATCH(RestempNSA!$C156,RestempNSAF!$A$2:$A$251,0)))),$E156,INDEX(RestempNSAF!B$2:B$251,MATCH(RestempNSA!$C156,RestempNSAF!$A$2:$A$251,0))),NA())</f>
        <v>#N/A</v>
      </c>
      <c r="G156" s="25" t="e">
        <f>IFERROR(IF(AND(ISERROR($E157),ISERROR(INDEX(RestempNSAF!C$2:C$251,MATCH(RestempNSA!$C156,RestempNSAF!$A$2:$A$251,0)))),$E156,INDEX(RestempNSAF!C$2:C$251,MATCH(RestempNSA!$C156,RestempNSAF!$A$2:$A$251,0))),NA())</f>
        <v>#N/A</v>
      </c>
      <c r="H156" s="25" t="e">
        <f>IFERROR(IF(AND(ISERROR($E157),ISERROR(INDEX(RestempNSAF!D$2:D$251,MATCH(RestempNSA!$C156,RestempNSAF!$A$2:$A$251,0)))),$E156,INDEX(RestempNSAF!D$2:D$251,MATCH(RestempNSA!$C156,RestempNSAF!$A$2:$A$251,0))),NA())</f>
        <v>#N/A</v>
      </c>
      <c r="I156" s="25" t="e">
        <f>IFERROR(IF(AND(ISERROR($E157),ISERROR(INDEX(RestempNSAF!E$2:E$251,MATCH(RestempNSA!$C156,RestempNSAF!$A$2:$A$251,0)))),$E156,INDEX(RestempNSAF!E$2:E$251,MATCH(RestempNSA!$C156,RestempNSAF!$A$2:$A$251,0))),NA())</f>
        <v>#N/A</v>
      </c>
      <c r="J156" s="25" t="e">
        <f>IFERROR(IF(AND(ISERROR($E157),ISERROR(INDEX(RestempNSAF!F$2:F$251,MATCH(RestempNSA!$C156,RestempNSAF!$A$2:$A$251,0)))),$E156,INDEX(RestempNSAF!F$2:F$251,MATCH(RestempNSA!$C156,RestempNSAF!$A$2:$A$251,0))),NA())</f>
        <v>#N/A</v>
      </c>
      <c r="V156" s="28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</row>
    <row r="157" spans="1:36" x14ac:dyDescent="0.25">
      <c r="A157" s="23">
        <f t="shared" si="10"/>
        <v>12</v>
      </c>
      <c r="B157" s="23">
        <f t="shared" si="11"/>
        <v>2004</v>
      </c>
      <c r="C157" s="23">
        <v>156</v>
      </c>
      <c r="D157" s="24">
        <v>38322</v>
      </c>
      <c r="E157" s="25">
        <f>IF(ISBLANK(table!J157),NA(),table!J157)</f>
        <v>8894.1</v>
      </c>
      <c r="F157" s="26" t="e">
        <f>IFERROR(IF(AND(ISERROR($E158),ISERROR(INDEX(RestempNSAF!B$2:B$251,MATCH(RestempNSA!$C157,RestempNSAF!$A$2:$A$251,0)))),$E157,INDEX(RestempNSAF!B$2:B$251,MATCH(RestempNSA!$C157,RestempNSAF!$A$2:$A$251,0))),NA())</f>
        <v>#N/A</v>
      </c>
      <c r="G157" s="25" t="e">
        <f>IFERROR(IF(AND(ISERROR($E158),ISERROR(INDEX(RestempNSAF!C$2:C$251,MATCH(RestempNSA!$C157,RestempNSAF!$A$2:$A$251,0)))),$E157,INDEX(RestempNSAF!C$2:C$251,MATCH(RestempNSA!$C157,RestempNSAF!$A$2:$A$251,0))),NA())</f>
        <v>#N/A</v>
      </c>
      <c r="H157" s="25" t="e">
        <f>IFERROR(IF(AND(ISERROR($E158),ISERROR(INDEX(RestempNSAF!D$2:D$251,MATCH(RestempNSA!$C157,RestempNSAF!$A$2:$A$251,0)))),$E157,INDEX(RestempNSAF!D$2:D$251,MATCH(RestempNSA!$C157,RestempNSAF!$A$2:$A$251,0))),NA())</f>
        <v>#N/A</v>
      </c>
      <c r="I157" s="25" t="e">
        <f>IFERROR(IF(AND(ISERROR($E158),ISERROR(INDEX(RestempNSAF!E$2:E$251,MATCH(RestempNSA!$C157,RestempNSAF!$A$2:$A$251,0)))),$E157,INDEX(RestempNSAF!E$2:E$251,MATCH(RestempNSA!$C157,RestempNSAF!$A$2:$A$251,0))),NA())</f>
        <v>#N/A</v>
      </c>
      <c r="J157" s="25" t="e">
        <f>IFERROR(IF(AND(ISERROR($E158),ISERROR(INDEX(RestempNSAF!F$2:F$251,MATCH(RestempNSA!$C157,RestempNSAF!$A$2:$A$251,0)))),$E157,INDEX(RestempNSAF!F$2:F$251,MATCH(RestempNSA!$C157,RestempNSAF!$A$2:$A$251,0))),NA())</f>
        <v>#N/A</v>
      </c>
      <c r="V157" s="28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</row>
    <row r="158" spans="1:36" x14ac:dyDescent="0.25">
      <c r="A158" s="23">
        <f t="shared" si="10"/>
        <v>1</v>
      </c>
      <c r="B158" s="23">
        <f t="shared" si="11"/>
        <v>2005</v>
      </c>
      <c r="C158" s="23">
        <v>157</v>
      </c>
      <c r="D158" s="24">
        <v>38353</v>
      </c>
      <c r="E158" s="25">
        <f>IF(ISBLANK(table!J158),NA(),table!J158)</f>
        <v>8704.2000000000007</v>
      </c>
      <c r="F158" s="26" t="e">
        <f>IFERROR(IF(AND(ISERROR($E159),ISERROR(INDEX(RestempNSAF!B$2:B$251,MATCH(RestempNSA!$C158,RestempNSAF!$A$2:$A$251,0)))),$E158,INDEX(RestempNSAF!B$2:B$251,MATCH(RestempNSA!$C158,RestempNSAF!$A$2:$A$251,0))),NA())</f>
        <v>#N/A</v>
      </c>
      <c r="G158" s="25" t="e">
        <f>IFERROR(IF(AND(ISERROR($E159),ISERROR(INDEX(RestempNSAF!C$2:C$251,MATCH(RestempNSA!$C158,RestempNSAF!$A$2:$A$251,0)))),$E158,INDEX(RestempNSAF!C$2:C$251,MATCH(RestempNSA!$C158,RestempNSAF!$A$2:$A$251,0))),NA())</f>
        <v>#N/A</v>
      </c>
      <c r="H158" s="25" t="e">
        <f>IFERROR(IF(AND(ISERROR($E159),ISERROR(INDEX(RestempNSAF!D$2:D$251,MATCH(RestempNSA!$C158,RestempNSAF!$A$2:$A$251,0)))),$E158,INDEX(RestempNSAF!D$2:D$251,MATCH(RestempNSA!$C158,RestempNSAF!$A$2:$A$251,0))),NA())</f>
        <v>#N/A</v>
      </c>
      <c r="I158" s="25" t="e">
        <f>IFERROR(IF(AND(ISERROR($E159),ISERROR(INDEX(RestempNSAF!E$2:E$251,MATCH(RestempNSA!$C158,RestempNSAF!$A$2:$A$251,0)))),$E158,INDEX(RestempNSAF!E$2:E$251,MATCH(RestempNSA!$C158,RestempNSAF!$A$2:$A$251,0))),NA())</f>
        <v>#N/A</v>
      </c>
      <c r="J158" s="25" t="e">
        <f>IFERROR(IF(AND(ISERROR($E159),ISERROR(INDEX(RestempNSAF!F$2:F$251,MATCH(RestempNSA!$C158,RestempNSAF!$A$2:$A$251,0)))),$E158,INDEX(RestempNSAF!F$2:F$251,MATCH(RestempNSA!$C158,RestempNSAF!$A$2:$A$251,0))),NA())</f>
        <v>#N/A</v>
      </c>
      <c r="V158" s="28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</row>
    <row r="159" spans="1:36" x14ac:dyDescent="0.25">
      <c r="A159" s="23">
        <f t="shared" si="10"/>
        <v>2</v>
      </c>
      <c r="B159" s="23">
        <f t="shared" si="11"/>
        <v>2005</v>
      </c>
      <c r="C159" s="23">
        <v>158</v>
      </c>
      <c r="D159" s="24">
        <v>38384</v>
      </c>
      <c r="E159" s="25">
        <f>IF(ISBLANK(table!J159),NA(),table!J159)</f>
        <v>8759.7999999999993</v>
      </c>
      <c r="F159" s="26" t="e">
        <f>IFERROR(IF(AND(ISERROR($E160),ISERROR(INDEX(RestempNSAF!B$2:B$251,MATCH(RestempNSA!$C159,RestempNSAF!$A$2:$A$251,0)))),$E159,INDEX(RestempNSAF!B$2:B$251,MATCH(RestempNSA!$C159,RestempNSAF!$A$2:$A$251,0))),NA())</f>
        <v>#N/A</v>
      </c>
      <c r="G159" s="25" t="e">
        <f>IFERROR(IF(AND(ISERROR($E160),ISERROR(INDEX(RestempNSAF!C$2:C$251,MATCH(RestempNSA!$C159,RestempNSAF!$A$2:$A$251,0)))),$E159,INDEX(RestempNSAF!C$2:C$251,MATCH(RestempNSA!$C159,RestempNSAF!$A$2:$A$251,0))),NA())</f>
        <v>#N/A</v>
      </c>
      <c r="H159" s="25" t="e">
        <f>IFERROR(IF(AND(ISERROR($E160),ISERROR(INDEX(RestempNSAF!D$2:D$251,MATCH(RestempNSA!$C159,RestempNSAF!$A$2:$A$251,0)))),$E159,INDEX(RestempNSAF!D$2:D$251,MATCH(RestempNSA!$C159,RestempNSAF!$A$2:$A$251,0))),NA())</f>
        <v>#N/A</v>
      </c>
      <c r="I159" s="25" t="e">
        <f>IFERROR(IF(AND(ISERROR($E160),ISERROR(INDEX(RestempNSAF!E$2:E$251,MATCH(RestempNSA!$C159,RestempNSAF!$A$2:$A$251,0)))),$E159,INDEX(RestempNSAF!E$2:E$251,MATCH(RestempNSA!$C159,RestempNSAF!$A$2:$A$251,0))),NA())</f>
        <v>#N/A</v>
      </c>
      <c r="J159" s="25" t="e">
        <f>IFERROR(IF(AND(ISERROR($E160),ISERROR(INDEX(RestempNSAF!F$2:F$251,MATCH(RestempNSA!$C159,RestempNSAF!$A$2:$A$251,0)))),$E159,INDEX(RestempNSAF!F$2:F$251,MATCH(RestempNSA!$C159,RestempNSAF!$A$2:$A$251,0))),NA())</f>
        <v>#N/A</v>
      </c>
      <c r="V159" s="28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</row>
    <row r="160" spans="1:36" x14ac:dyDescent="0.25">
      <c r="A160" s="23">
        <f t="shared" si="10"/>
        <v>3</v>
      </c>
      <c r="B160" s="23">
        <f t="shared" si="11"/>
        <v>2005</v>
      </c>
      <c r="C160" s="23">
        <v>159</v>
      </c>
      <c r="D160" s="24">
        <v>38412</v>
      </c>
      <c r="E160" s="25">
        <f>IF(ISBLANK(table!J160),NA(),table!J160)</f>
        <v>8909.2999999999993</v>
      </c>
      <c r="F160" s="26" t="e">
        <f>IFERROR(IF(AND(ISERROR($E161),ISERROR(INDEX(RestempNSAF!B$2:B$251,MATCH(RestempNSA!$C160,RestempNSAF!$A$2:$A$251,0)))),$E160,INDEX(RestempNSAF!B$2:B$251,MATCH(RestempNSA!$C160,RestempNSAF!$A$2:$A$251,0))),NA())</f>
        <v>#N/A</v>
      </c>
      <c r="G160" s="25" t="e">
        <f>IFERROR(IF(AND(ISERROR($E161),ISERROR(INDEX(RestempNSAF!C$2:C$251,MATCH(RestempNSA!$C160,RestempNSAF!$A$2:$A$251,0)))),$E160,INDEX(RestempNSAF!C$2:C$251,MATCH(RestempNSA!$C160,RestempNSAF!$A$2:$A$251,0))),NA())</f>
        <v>#N/A</v>
      </c>
      <c r="H160" s="25" t="e">
        <f>IFERROR(IF(AND(ISERROR($E161),ISERROR(INDEX(RestempNSAF!D$2:D$251,MATCH(RestempNSA!$C160,RestempNSAF!$A$2:$A$251,0)))),$E160,INDEX(RestempNSAF!D$2:D$251,MATCH(RestempNSA!$C160,RestempNSAF!$A$2:$A$251,0))),NA())</f>
        <v>#N/A</v>
      </c>
      <c r="I160" s="25" t="e">
        <f>IFERROR(IF(AND(ISERROR($E161),ISERROR(INDEX(RestempNSAF!E$2:E$251,MATCH(RestempNSA!$C160,RestempNSAF!$A$2:$A$251,0)))),$E160,INDEX(RestempNSAF!E$2:E$251,MATCH(RestempNSA!$C160,RestempNSAF!$A$2:$A$251,0))),NA())</f>
        <v>#N/A</v>
      </c>
      <c r="J160" s="25" t="e">
        <f>IFERROR(IF(AND(ISERROR($E161),ISERROR(INDEX(RestempNSAF!F$2:F$251,MATCH(RestempNSA!$C160,RestempNSAF!$A$2:$A$251,0)))),$E160,INDEX(RestempNSAF!F$2:F$251,MATCH(RestempNSA!$C160,RestempNSAF!$A$2:$A$251,0))),NA())</f>
        <v>#N/A</v>
      </c>
      <c r="V160" s="28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</row>
    <row r="161" spans="1:36" x14ac:dyDescent="0.25">
      <c r="A161" s="23">
        <f t="shared" si="10"/>
        <v>4</v>
      </c>
      <c r="B161" s="23">
        <f t="shared" si="11"/>
        <v>2005</v>
      </c>
      <c r="C161" s="23">
        <v>160</v>
      </c>
      <c r="D161" s="24">
        <v>38443</v>
      </c>
      <c r="E161" s="25">
        <f>IF(ISBLANK(table!J161),NA(),table!J161)</f>
        <v>9087.7000000000007</v>
      </c>
      <c r="F161" s="26" t="e">
        <f>IFERROR(IF(AND(ISERROR($E162),ISERROR(INDEX(RestempNSAF!B$2:B$251,MATCH(RestempNSA!$C161,RestempNSAF!$A$2:$A$251,0)))),$E161,INDEX(RestempNSAF!B$2:B$251,MATCH(RestempNSA!$C161,RestempNSAF!$A$2:$A$251,0))),NA())</f>
        <v>#N/A</v>
      </c>
      <c r="G161" s="25" t="e">
        <f>IFERROR(IF(AND(ISERROR($E162),ISERROR(INDEX(RestempNSAF!C$2:C$251,MATCH(RestempNSA!$C161,RestempNSAF!$A$2:$A$251,0)))),$E161,INDEX(RestempNSAF!C$2:C$251,MATCH(RestempNSA!$C161,RestempNSAF!$A$2:$A$251,0))),NA())</f>
        <v>#N/A</v>
      </c>
      <c r="H161" s="25" t="e">
        <f>IFERROR(IF(AND(ISERROR($E162),ISERROR(INDEX(RestempNSAF!D$2:D$251,MATCH(RestempNSA!$C161,RestempNSAF!$A$2:$A$251,0)))),$E161,INDEX(RestempNSAF!D$2:D$251,MATCH(RestempNSA!$C161,RestempNSAF!$A$2:$A$251,0))),NA())</f>
        <v>#N/A</v>
      </c>
      <c r="I161" s="25" t="e">
        <f>IFERROR(IF(AND(ISERROR($E162),ISERROR(INDEX(RestempNSAF!E$2:E$251,MATCH(RestempNSA!$C161,RestempNSAF!$A$2:$A$251,0)))),$E161,INDEX(RestempNSAF!E$2:E$251,MATCH(RestempNSA!$C161,RestempNSAF!$A$2:$A$251,0))),NA())</f>
        <v>#N/A</v>
      </c>
      <c r="J161" s="25" t="e">
        <f>IFERROR(IF(AND(ISERROR($E162),ISERROR(INDEX(RestempNSAF!F$2:F$251,MATCH(RestempNSA!$C161,RestempNSAF!$A$2:$A$251,0)))),$E161,INDEX(RestempNSAF!F$2:F$251,MATCH(RestempNSA!$C161,RestempNSAF!$A$2:$A$251,0))),NA())</f>
        <v>#N/A</v>
      </c>
      <c r="V161" s="28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</row>
    <row r="162" spans="1:36" x14ac:dyDescent="0.25">
      <c r="A162" s="23">
        <f t="shared" si="10"/>
        <v>5</v>
      </c>
      <c r="B162" s="23">
        <f t="shared" si="11"/>
        <v>2005</v>
      </c>
      <c r="C162" s="23">
        <v>161</v>
      </c>
      <c r="D162" s="24">
        <v>38473</v>
      </c>
      <c r="E162" s="25">
        <f>IF(ISBLANK(table!J162),NA(),table!J162)</f>
        <v>9225.9</v>
      </c>
      <c r="F162" s="26" t="e">
        <f>IFERROR(IF(AND(ISERROR($E163),ISERROR(INDEX(RestempNSAF!B$2:B$251,MATCH(RestempNSA!$C162,RestempNSAF!$A$2:$A$251,0)))),$E162,INDEX(RestempNSAF!B$2:B$251,MATCH(RestempNSA!$C162,RestempNSAF!$A$2:$A$251,0))),NA())</f>
        <v>#N/A</v>
      </c>
      <c r="G162" s="25" t="e">
        <f>IFERROR(IF(AND(ISERROR($E163),ISERROR(INDEX(RestempNSAF!C$2:C$251,MATCH(RestempNSA!$C162,RestempNSAF!$A$2:$A$251,0)))),$E162,INDEX(RestempNSAF!C$2:C$251,MATCH(RestempNSA!$C162,RestempNSAF!$A$2:$A$251,0))),NA())</f>
        <v>#N/A</v>
      </c>
      <c r="H162" s="25" t="e">
        <f>IFERROR(IF(AND(ISERROR($E163),ISERROR(INDEX(RestempNSAF!D$2:D$251,MATCH(RestempNSA!$C162,RestempNSAF!$A$2:$A$251,0)))),$E162,INDEX(RestempNSAF!D$2:D$251,MATCH(RestempNSA!$C162,RestempNSAF!$A$2:$A$251,0))),NA())</f>
        <v>#N/A</v>
      </c>
      <c r="I162" s="25" t="e">
        <f>IFERROR(IF(AND(ISERROR($E163),ISERROR(INDEX(RestempNSAF!E$2:E$251,MATCH(RestempNSA!$C162,RestempNSAF!$A$2:$A$251,0)))),$E162,INDEX(RestempNSAF!E$2:E$251,MATCH(RestempNSA!$C162,RestempNSAF!$A$2:$A$251,0))),NA())</f>
        <v>#N/A</v>
      </c>
      <c r="J162" s="25" t="e">
        <f>IFERROR(IF(AND(ISERROR($E163),ISERROR(INDEX(RestempNSAF!F$2:F$251,MATCH(RestempNSA!$C162,RestempNSAF!$A$2:$A$251,0)))),$E162,INDEX(RestempNSAF!F$2:F$251,MATCH(RestempNSA!$C162,RestempNSAF!$A$2:$A$251,0))),NA())</f>
        <v>#N/A</v>
      </c>
      <c r="V162" s="28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</row>
    <row r="163" spans="1:36" x14ac:dyDescent="0.25">
      <c r="A163" s="23">
        <f t="shared" si="10"/>
        <v>6</v>
      </c>
      <c r="B163" s="23">
        <f t="shared" si="11"/>
        <v>2005</v>
      </c>
      <c r="C163" s="23">
        <v>162</v>
      </c>
      <c r="D163" s="24">
        <v>38504</v>
      </c>
      <c r="E163" s="25">
        <f>IF(ISBLANK(table!J163),NA(),table!J163)</f>
        <v>9351.5</v>
      </c>
      <c r="F163" s="26" t="e">
        <f>IFERROR(IF(AND(ISERROR($E164),ISERROR(INDEX(RestempNSAF!B$2:B$251,MATCH(RestempNSA!$C163,RestempNSAF!$A$2:$A$251,0)))),$E163,INDEX(RestempNSAF!B$2:B$251,MATCH(RestempNSA!$C163,RestempNSAF!$A$2:$A$251,0))),NA())</f>
        <v>#N/A</v>
      </c>
      <c r="G163" s="25" t="e">
        <f>IFERROR(IF(AND(ISERROR($E164),ISERROR(INDEX(RestempNSAF!C$2:C$251,MATCH(RestempNSA!$C163,RestempNSAF!$A$2:$A$251,0)))),$E163,INDEX(RestempNSAF!C$2:C$251,MATCH(RestempNSA!$C163,RestempNSAF!$A$2:$A$251,0))),NA())</f>
        <v>#N/A</v>
      </c>
      <c r="H163" s="25" t="e">
        <f>IFERROR(IF(AND(ISERROR($E164),ISERROR(INDEX(RestempNSAF!D$2:D$251,MATCH(RestempNSA!$C163,RestempNSAF!$A$2:$A$251,0)))),$E163,INDEX(RestempNSAF!D$2:D$251,MATCH(RestempNSA!$C163,RestempNSAF!$A$2:$A$251,0))),NA())</f>
        <v>#N/A</v>
      </c>
      <c r="I163" s="25" t="e">
        <f>IFERROR(IF(AND(ISERROR($E164),ISERROR(INDEX(RestempNSAF!E$2:E$251,MATCH(RestempNSA!$C163,RestempNSAF!$A$2:$A$251,0)))),$E163,INDEX(RestempNSAF!E$2:E$251,MATCH(RestempNSA!$C163,RestempNSAF!$A$2:$A$251,0))),NA())</f>
        <v>#N/A</v>
      </c>
      <c r="J163" s="25" t="e">
        <f>IFERROR(IF(AND(ISERROR($E164),ISERROR(INDEX(RestempNSAF!F$2:F$251,MATCH(RestempNSA!$C163,RestempNSAF!$A$2:$A$251,0)))),$E163,INDEX(RestempNSAF!F$2:F$251,MATCH(RestempNSA!$C163,RestempNSAF!$A$2:$A$251,0))),NA())</f>
        <v>#N/A</v>
      </c>
      <c r="V163" s="28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</row>
    <row r="164" spans="1:36" x14ac:dyDescent="0.25">
      <c r="A164" s="23">
        <f t="shared" si="10"/>
        <v>7</v>
      </c>
      <c r="B164" s="23">
        <f t="shared" si="11"/>
        <v>2005</v>
      </c>
      <c r="C164" s="23">
        <v>163</v>
      </c>
      <c r="D164" s="24">
        <v>38534</v>
      </c>
      <c r="E164" s="25">
        <f>IF(ISBLANK(table!J164),NA(),table!J164)</f>
        <v>9342.7000000000007</v>
      </c>
      <c r="F164" s="26" t="e">
        <f>IFERROR(IF(AND(ISERROR($E165),ISERROR(INDEX(RestempNSAF!B$2:B$251,MATCH(RestempNSA!$C164,RestempNSAF!$A$2:$A$251,0)))),$E164,INDEX(RestempNSAF!B$2:B$251,MATCH(RestempNSA!$C164,RestempNSAF!$A$2:$A$251,0))),NA())</f>
        <v>#N/A</v>
      </c>
      <c r="G164" s="25" t="e">
        <f>IFERROR(IF(AND(ISERROR($E165),ISERROR(INDEX(RestempNSAF!C$2:C$251,MATCH(RestempNSA!$C164,RestempNSAF!$A$2:$A$251,0)))),$E164,INDEX(RestempNSAF!C$2:C$251,MATCH(RestempNSA!$C164,RestempNSAF!$A$2:$A$251,0))),NA())</f>
        <v>#N/A</v>
      </c>
      <c r="H164" s="25" t="e">
        <f>IFERROR(IF(AND(ISERROR($E165),ISERROR(INDEX(RestempNSAF!D$2:D$251,MATCH(RestempNSA!$C164,RestempNSAF!$A$2:$A$251,0)))),$E164,INDEX(RestempNSAF!D$2:D$251,MATCH(RestempNSA!$C164,RestempNSAF!$A$2:$A$251,0))),NA())</f>
        <v>#N/A</v>
      </c>
      <c r="I164" s="25" t="e">
        <f>IFERROR(IF(AND(ISERROR($E165),ISERROR(INDEX(RestempNSAF!E$2:E$251,MATCH(RestempNSA!$C164,RestempNSAF!$A$2:$A$251,0)))),$E164,INDEX(RestempNSAF!E$2:E$251,MATCH(RestempNSA!$C164,RestempNSAF!$A$2:$A$251,0))),NA())</f>
        <v>#N/A</v>
      </c>
      <c r="J164" s="25" t="e">
        <f>IFERROR(IF(AND(ISERROR($E165),ISERROR(INDEX(RestempNSAF!F$2:F$251,MATCH(RestempNSA!$C164,RestempNSAF!$A$2:$A$251,0)))),$E164,INDEX(RestempNSAF!F$2:F$251,MATCH(RestempNSA!$C164,RestempNSAF!$A$2:$A$251,0))),NA())</f>
        <v>#N/A</v>
      </c>
      <c r="V164" s="28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</row>
    <row r="165" spans="1:36" x14ac:dyDescent="0.25">
      <c r="A165" s="23">
        <f t="shared" si="10"/>
        <v>8</v>
      </c>
      <c r="B165" s="23">
        <f t="shared" si="11"/>
        <v>2005</v>
      </c>
      <c r="C165" s="23">
        <v>164</v>
      </c>
      <c r="D165" s="24">
        <v>38565</v>
      </c>
      <c r="E165" s="25">
        <f>IF(ISBLANK(table!J165),NA(),table!J165)</f>
        <v>9354.7000000000007</v>
      </c>
      <c r="F165" s="26" t="e">
        <f>IFERROR(IF(AND(ISERROR($E166),ISERROR(INDEX(RestempNSAF!B$2:B$251,MATCH(RestempNSA!$C165,RestempNSAF!$A$2:$A$251,0)))),$E165,INDEX(RestempNSAF!B$2:B$251,MATCH(RestempNSA!$C165,RestempNSAF!$A$2:$A$251,0))),NA())</f>
        <v>#N/A</v>
      </c>
      <c r="G165" s="25" t="e">
        <f>IFERROR(IF(AND(ISERROR($E166),ISERROR(INDEX(RestempNSAF!C$2:C$251,MATCH(RestempNSA!$C165,RestempNSAF!$A$2:$A$251,0)))),$E165,INDEX(RestempNSAF!C$2:C$251,MATCH(RestempNSA!$C165,RestempNSAF!$A$2:$A$251,0))),NA())</f>
        <v>#N/A</v>
      </c>
      <c r="H165" s="25" t="e">
        <f>IFERROR(IF(AND(ISERROR($E166),ISERROR(INDEX(RestempNSAF!D$2:D$251,MATCH(RestempNSA!$C165,RestempNSAF!$A$2:$A$251,0)))),$E165,INDEX(RestempNSAF!D$2:D$251,MATCH(RestempNSA!$C165,RestempNSAF!$A$2:$A$251,0))),NA())</f>
        <v>#N/A</v>
      </c>
      <c r="I165" s="25" t="e">
        <f>IFERROR(IF(AND(ISERROR($E166),ISERROR(INDEX(RestempNSAF!E$2:E$251,MATCH(RestempNSA!$C165,RestempNSAF!$A$2:$A$251,0)))),$E165,INDEX(RestempNSAF!E$2:E$251,MATCH(RestempNSA!$C165,RestempNSAF!$A$2:$A$251,0))),NA())</f>
        <v>#N/A</v>
      </c>
      <c r="J165" s="25" t="e">
        <f>IFERROR(IF(AND(ISERROR($E166),ISERROR(INDEX(RestempNSAF!F$2:F$251,MATCH(RestempNSA!$C165,RestempNSAF!$A$2:$A$251,0)))),$E165,INDEX(RestempNSAF!F$2:F$251,MATCH(RestempNSA!$C165,RestempNSAF!$A$2:$A$251,0))),NA())</f>
        <v>#N/A</v>
      </c>
      <c r="V165" s="28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</row>
    <row r="166" spans="1:36" x14ac:dyDescent="0.25">
      <c r="A166" s="23">
        <f t="shared" si="10"/>
        <v>9</v>
      </c>
      <c r="B166" s="23">
        <f t="shared" si="11"/>
        <v>2005</v>
      </c>
      <c r="C166" s="23">
        <v>165</v>
      </c>
      <c r="D166" s="24">
        <v>38596</v>
      </c>
      <c r="E166" s="25">
        <f>IF(ISBLANK(table!J166),NA(),table!J166)</f>
        <v>9204.6</v>
      </c>
      <c r="F166" s="26" t="e">
        <f>IFERROR(IF(AND(ISERROR($E167),ISERROR(INDEX(RestempNSAF!B$2:B$251,MATCH(RestempNSA!$C166,RestempNSAF!$A$2:$A$251,0)))),$E166,INDEX(RestempNSAF!B$2:B$251,MATCH(RestempNSA!$C166,RestempNSAF!$A$2:$A$251,0))),NA())</f>
        <v>#N/A</v>
      </c>
      <c r="G166" s="25" t="e">
        <f>IFERROR(IF(AND(ISERROR($E167),ISERROR(INDEX(RestempNSAF!C$2:C$251,MATCH(RestempNSA!$C166,RestempNSAF!$A$2:$A$251,0)))),$E166,INDEX(RestempNSAF!C$2:C$251,MATCH(RestempNSA!$C166,RestempNSAF!$A$2:$A$251,0))),NA())</f>
        <v>#N/A</v>
      </c>
      <c r="H166" s="25" t="e">
        <f>IFERROR(IF(AND(ISERROR($E167),ISERROR(INDEX(RestempNSAF!D$2:D$251,MATCH(RestempNSA!$C166,RestempNSAF!$A$2:$A$251,0)))),$E166,INDEX(RestempNSAF!D$2:D$251,MATCH(RestempNSA!$C166,RestempNSAF!$A$2:$A$251,0))),NA())</f>
        <v>#N/A</v>
      </c>
      <c r="I166" s="25" t="e">
        <f>IFERROR(IF(AND(ISERROR($E167),ISERROR(INDEX(RestempNSAF!E$2:E$251,MATCH(RestempNSA!$C166,RestempNSAF!$A$2:$A$251,0)))),$E166,INDEX(RestempNSAF!E$2:E$251,MATCH(RestempNSA!$C166,RestempNSAF!$A$2:$A$251,0))),NA())</f>
        <v>#N/A</v>
      </c>
      <c r="J166" s="25" t="e">
        <f>IFERROR(IF(AND(ISERROR($E167),ISERROR(INDEX(RestempNSAF!F$2:F$251,MATCH(RestempNSA!$C166,RestempNSAF!$A$2:$A$251,0)))),$E166,INDEX(RestempNSAF!F$2:F$251,MATCH(RestempNSA!$C166,RestempNSAF!$A$2:$A$251,0))),NA())</f>
        <v>#N/A</v>
      </c>
      <c r="V166" s="28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</row>
    <row r="167" spans="1:36" x14ac:dyDescent="0.25">
      <c r="A167" s="23">
        <f t="shared" si="10"/>
        <v>10</v>
      </c>
      <c r="B167" s="23">
        <f t="shared" si="11"/>
        <v>2005</v>
      </c>
      <c r="C167" s="23">
        <v>166</v>
      </c>
      <c r="D167" s="24">
        <v>38626</v>
      </c>
      <c r="E167" s="25">
        <f>IF(ISBLANK(table!J167),NA(),table!J167)</f>
        <v>9119.4</v>
      </c>
      <c r="F167" s="26" t="e">
        <f>IFERROR(IF(AND(ISERROR($E168),ISERROR(INDEX(RestempNSAF!B$2:B$251,MATCH(RestempNSA!$C167,RestempNSAF!$A$2:$A$251,0)))),$E167,INDEX(RestempNSAF!B$2:B$251,MATCH(RestempNSA!$C167,RestempNSAF!$A$2:$A$251,0))),NA())</f>
        <v>#N/A</v>
      </c>
      <c r="G167" s="25" t="e">
        <f>IFERROR(IF(AND(ISERROR($E168),ISERROR(INDEX(RestempNSAF!C$2:C$251,MATCH(RestempNSA!$C167,RestempNSAF!$A$2:$A$251,0)))),$E167,INDEX(RestempNSAF!C$2:C$251,MATCH(RestempNSA!$C167,RestempNSAF!$A$2:$A$251,0))),NA())</f>
        <v>#N/A</v>
      </c>
      <c r="H167" s="25" t="e">
        <f>IFERROR(IF(AND(ISERROR($E168),ISERROR(INDEX(RestempNSAF!D$2:D$251,MATCH(RestempNSA!$C167,RestempNSAF!$A$2:$A$251,0)))),$E167,INDEX(RestempNSAF!D$2:D$251,MATCH(RestempNSA!$C167,RestempNSAF!$A$2:$A$251,0))),NA())</f>
        <v>#N/A</v>
      </c>
      <c r="I167" s="25" t="e">
        <f>IFERROR(IF(AND(ISERROR($E168),ISERROR(INDEX(RestempNSAF!E$2:E$251,MATCH(RestempNSA!$C167,RestempNSAF!$A$2:$A$251,0)))),$E167,INDEX(RestempNSAF!E$2:E$251,MATCH(RestempNSA!$C167,RestempNSAF!$A$2:$A$251,0))),NA())</f>
        <v>#N/A</v>
      </c>
      <c r="J167" s="25" t="e">
        <f>IFERROR(IF(AND(ISERROR($E168),ISERROR(INDEX(RestempNSAF!F$2:F$251,MATCH(RestempNSA!$C167,RestempNSAF!$A$2:$A$251,0)))),$E167,INDEX(RestempNSAF!F$2:F$251,MATCH(RestempNSA!$C167,RestempNSAF!$A$2:$A$251,0))),NA())</f>
        <v>#N/A</v>
      </c>
      <c r="V167" s="28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</row>
    <row r="168" spans="1:36" x14ac:dyDescent="0.25">
      <c r="A168" s="23">
        <f t="shared" si="10"/>
        <v>11</v>
      </c>
      <c r="B168" s="23">
        <f t="shared" si="11"/>
        <v>2005</v>
      </c>
      <c r="C168" s="23">
        <v>167</v>
      </c>
      <c r="D168" s="24">
        <v>38657</v>
      </c>
      <c r="E168" s="25">
        <f>IF(ISBLANK(table!J168),NA(),table!J168)</f>
        <v>9091.9</v>
      </c>
      <c r="F168" s="26" t="e">
        <f>IFERROR(IF(AND(ISERROR($E169),ISERROR(INDEX(RestempNSAF!B$2:B$251,MATCH(RestempNSA!$C168,RestempNSAF!$A$2:$A$251,0)))),$E168,INDEX(RestempNSAF!B$2:B$251,MATCH(RestempNSA!$C168,RestempNSAF!$A$2:$A$251,0))),NA())</f>
        <v>#N/A</v>
      </c>
      <c r="G168" s="25" t="e">
        <f>IFERROR(IF(AND(ISERROR($E169),ISERROR(INDEX(RestempNSAF!C$2:C$251,MATCH(RestempNSA!$C168,RestempNSAF!$A$2:$A$251,0)))),$E168,INDEX(RestempNSAF!C$2:C$251,MATCH(RestempNSA!$C168,RestempNSAF!$A$2:$A$251,0))),NA())</f>
        <v>#N/A</v>
      </c>
      <c r="H168" s="25" t="e">
        <f>IFERROR(IF(AND(ISERROR($E169),ISERROR(INDEX(RestempNSAF!D$2:D$251,MATCH(RestempNSA!$C168,RestempNSAF!$A$2:$A$251,0)))),$E168,INDEX(RestempNSAF!D$2:D$251,MATCH(RestempNSA!$C168,RestempNSAF!$A$2:$A$251,0))),NA())</f>
        <v>#N/A</v>
      </c>
      <c r="I168" s="25" t="e">
        <f>IFERROR(IF(AND(ISERROR($E169),ISERROR(INDEX(RestempNSAF!E$2:E$251,MATCH(RestempNSA!$C168,RestempNSAF!$A$2:$A$251,0)))),$E168,INDEX(RestempNSAF!E$2:E$251,MATCH(RestempNSA!$C168,RestempNSAF!$A$2:$A$251,0))),NA())</f>
        <v>#N/A</v>
      </c>
      <c r="J168" s="25" t="e">
        <f>IFERROR(IF(AND(ISERROR($E169),ISERROR(INDEX(RestempNSAF!F$2:F$251,MATCH(RestempNSA!$C168,RestempNSAF!$A$2:$A$251,0)))),$E168,INDEX(RestempNSAF!F$2:F$251,MATCH(RestempNSA!$C168,RestempNSAF!$A$2:$A$251,0))),NA())</f>
        <v>#N/A</v>
      </c>
      <c r="V168" s="28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</row>
    <row r="169" spans="1:36" x14ac:dyDescent="0.25">
      <c r="A169" s="23">
        <f t="shared" si="10"/>
        <v>12</v>
      </c>
      <c r="B169" s="23">
        <f t="shared" si="11"/>
        <v>2005</v>
      </c>
      <c r="C169" s="23">
        <v>168</v>
      </c>
      <c r="D169" s="24">
        <v>38687</v>
      </c>
      <c r="E169" s="25">
        <f>IF(ISBLANK(table!J169),NA(),table!J169)</f>
        <v>9101.4</v>
      </c>
      <c r="F169" s="26" t="e">
        <f>IFERROR(IF(AND(ISERROR($E170),ISERROR(INDEX(RestempNSAF!B$2:B$251,MATCH(RestempNSA!$C169,RestempNSAF!$A$2:$A$251,0)))),$E169,INDEX(RestempNSAF!B$2:B$251,MATCH(RestempNSA!$C169,RestempNSAF!$A$2:$A$251,0))),NA())</f>
        <v>#N/A</v>
      </c>
      <c r="G169" s="25" t="e">
        <f>IFERROR(IF(AND(ISERROR($E170),ISERROR(INDEX(RestempNSAF!C$2:C$251,MATCH(RestempNSA!$C169,RestempNSAF!$A$2:$A$251,0)))),$E169,INDEX(RestempNSAF!C$2:C$251,MATCH(RestempNSA!$C169,RestempNSAF!$A$2:$A$251,0))),NA())</f>
        <v>#N/A</v>
      </c>
      <c r="H169" s="25" t="e">
        <f>IFERROR(IF(AND(ISERROR($E170),ISERROR(INDEX(RestempNSAF!D$2:D$251,MATCH(RestempNSA!$C169,RestempNSAF!$A$2:$A$251,0)))),$E169,INDEX(RestempNSAF!D$2:D$251,MATCH(RestempNSA!$C169,RestempNSAF!$A$2:$A$251,0))),NA())</f>
        <v>#N/A</v>
      </c>
      <c r="I169" s="25" t="e">
        <f>IFERROR(IF(AND(ISERROR($E170),ISERROR(INDEX(RestempNSAF!E$2:E$251,MATCH(RestempNSA!$C169,RestempNSAF!$A$2:$A$251,0)))),$E169,INDEX(RestempNSAF!E$2:E$251,MATCH(RestempNSA!$C169,RestempNSAF!$A$2:$A$251,0))),NA())</f>
        <v>#N/A</v>
      </c>
      <c r="J169" s="25" t="e">
        <f>IFERROR(IF(AND(ISERROR($E170),ISERROR(INDEX(RestempNSAF!F$2:F$251,MATCH(RestempNSA!$C169,RestempNSAF!$A$2:$A$251,0)))),$E169,INDEX(RestempNSAF!F$2:F$251,MATCH(RestempNSA!$C169,RestempNSAF!$A$2:$A$251,0))),NA())</f>
        <v>#N/A</v>
      </c>
      <c r="V169" s="28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</row>
    <row r="170" spans="1:36" x14ac:dyDescent="0.25">
      <c r="A170" s="23">
        <f t="shared" si="10"/>
        <v>1</v>
      </c>
      <c r="B170" s="23">
        <f t="shared" si="11"/>
        <v>2006</v>
      </c>
      <c r="C170" s="23">
        <v>169</v>
      </c>
      <c r="D170" s="24">
        <v>38718</v>
      </c>
      <c r="E170" s="25">
        <f>IF(ISBLANK(table!J170),NA(),table!J170)</f>
        <v>8925.7000000000007</v>
      </c>
      <c r="F170" s="26" t="e">
        <f>IFERROR(IF(AND(ISERROR($E171),ISERROR(INDEX(RestempNSAF!B$2:B$251,MATCH(RestempNSA!$C170,RestempNSAF!$A$2:$A$251,0)))),$E170,INDEX(RestempNSAF!B$2:B$251,MATCH(RestempNSA!$C170,RestempNSAF!$A$2:$A$251,0))),NA())</f>
        <v>#N/A</v>
      </c>
      <c r="G170" s="25" t="e">
        <f>IFERROR(IF(AND(ISERROR($E171),ISERROR(INDEX(RestempNSAF!C$2:C$251,MATCH(RestempNSA!$C170,RestempNSAF!$A$2:$A$251,0)))),$E170,INDEX(RestempNSAF!C$2:C$251,MATCH(RestempNSA!$C170,RestempNSAF!$A$2:$A$251,0))),NA())</f>
        <v>#N/A</v>
      </c>
      <c r="H170" s="25" t="e">
        <f>IFERROR(IF(AND(ISERROR($E171),ISERROR(INDEX(RestempNSAF!D$2:D$251,MATCH(RestempNSA!$C170,RestempNSAF!$A$2:$A$251,0)))),$E170,INDEX(RestempNSAF!D$2:D$251,MATCH(RestempNSA!$C170,RestempNSAF!$A$2:$A$251,0))),NA())</f>
        <v>#N/A</v>
      </c>
      <c r="I170" s="25" t="e">
        <f>IFERROR(IF(AND(ISERROR($E171),ISERROR(INDEX(RestempNSAF!E$2:E$251,MATCH(RestempNSA!$C170,RestempNSAF!$A$2:$A$251,0)))),$E170,INDEX(RestempNSAF!E$2:E$251,MATCH(RestempNSA!$C170,RestempNSAF!$A$2:$A$251,0))),NA())</f>
        <v>#N/A</v>
      </c>
      <c r="J170" s="25" t="e">
        <f>IFERROR(IF(AND(ISERROR($E171),ISERROR(INDEX(RestempNSAF!F$2:F$251,MATCH(RestempNSA!$C170,RestempNSAF!$A$2:$A$251,0)))),$E170,INDEX(RestempNSAF!F$2:F$251,MATCH(RestempNSA!$C170,RestempNSAF!$A$2:$A$251,0))),NA())</f>
        <v>#N/A</v>
      </c>
      <c r="V170" s="28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</row>
    <row r="171" spans="1:36" x14ac:dyDescent="0.25">
      <c r="A171" s="23">
        <f t="shared" si="10"/>
        <v>2</v>
      </c>
      <c r="B171" s="23">
        <f t="shared" si="11"/>
        <v>2006</v>
      </c>
      <c r="C171" s="23">
        <v>170</v>
      </c>
      <c r="D171" s="24">
        <v>38749</v>
      </c>
      <c r="E171" s="25">
        <f>IF(ISBLANK(table!J171),NA(),table!J171)</f>
        <v>8995.2999999999993</v>
      </c>
      <c r="F171" s="26" t="e">
        <f>IFERROR(IF(AND(ISERROR($E172),ISERROR(INDEX(RestempNSAF!B$2:B$251,MATCH(RestempNSA!$C171,RestempNSAF!$A$2:$A$251,0)))),$E171,INDEX(RestempNSAF!B$2:B$251,MATCH(RestempNSA!$C171,RestempNSAF!$A$2:$A$251,0))),NA())</f>
        <v>#N/A</v>
      </c>
      <c r="G171" s="25" t="e">
        <f>IFERROR(IF(AND(ISERROR($E172),ISERROR(INDEX(RestempNSAF!C$2:C$251,MATCH(RestempNSA!$C171,RestempNSAF!$A$2:$A$251,0)))),$E171,INDEX(RestempNSAF!C$2:C$251,MATCH(RestempNSA!$C171,RestempNSAF!$A$2:$A$251,0))),NA())</f>
        <v>#N/A</v>
      </c>
      <c r="H171" s="25" t="e">
        <f>IFERROR(IF(AND(ISERROR($E172),ISERROR(INDEX(RestempNSAF!D$2:D$251,MATCH(RestempNSA!$C171,RestempNSAF!$A$2:$A$251,0)))),$E171,INDEX(RestempNSAF!D$2:D$251,MATCH(RestempNSA!$C171,RestempNSAF!$A$2:$A$251,0))),NA())</f>
        <v>#N/A</v>
      </c>
      <c r="I171" s="25" t="e">
        <f>IFERROR(IF(AND(ISERROR($E172),ISERROR(INDEX(RestempNSAF!E$2:E$251,MATCH(RestempNSA!$C171,RestempNSAF!$A$2:$A$251,0)))),$E171,INDEX(RestempNSAF!E$2:E$251,MATCH(RestempNSA!$C171,RestempNSAF!$A$2:$A$251,0))),NA())</f>
        <v>#N/A</v>
      </c>
      <c r="J171" s="25" t="e">
        <f>IFERROR(IF(AND(ISERROR($E172),ISERROR(INDEX(RestempNSAF!F$2:F$251,MATCH(RestempNSA!$C171,RestempNSAF!$A$2:$A$251,0)))),$E171,INDEX(RestempNSAF!F$2:F$251,MATCH(RestempNSA!$C171,RestempNSAF!$A$2:$A$251,0))),NA())</f>
        <v>#N/A</v>
      </c>
      <c r="V171" s="28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</row>
    <row r="172" spans="1:36" x14ac:dyDescent="0.25">
      <c r="A172" s="23">
        <f t="shared" si="10"/>
        <v>3</v>
      </c>
      <c r="B172" s="23">
        <f t="shared" si="11"/>
        <v>2006</v>
      </c>
      <c r="C172" s="23">
        <v>171</v>
      </c>
      <c r="D172" s="24">
        <v>38777</v>
      </c>
      <c r="E172" s="25">
        <f>IF(ISBLANK(table!J172),NA(),table!J172)</f>
        <v>9159.6</v>
      </c>
      <c r="F172" s="26" t="e">
        <f>IFERROR(IF(AND(ISERROR($E173),ISERROR(INDEX(RestempNSAF!B$2:B$251,MATCH(RestempNSA!$C172,RestempNSAF!$A$2:$A$251,0)))),$E172,INDEX(RestempNSAF!B$2:B$251,MATCH(RestempNSA!$C172,RestempNSAF!$A$2:$A$251,0))),NA())</f>
        <v>#N/A</v>
      </c>
      <c r="G172" s="25" t="e">
        <f>IFERROR(IF(AND(ISERROR($E173),ISERROR(INDEX(RestempNSAF!C$2:C$251,MATCH(RestempNSA!$C172,RestempNSAF!$A$2:$A$251,0)))),$E172,INDEX(RestempNSAF!C$2:C$251,MATCH(RestempNSA!$C172,RestempNSAF!$A$2:$A$251,0))),NA())</f>
        <v>#N/A</v>
      </c>
      <c r="H172" s="25" t="e">
        <f>IFERROR(IF(AND(ISERROR($E173),ISERROR(INDEX(RestempNSAF!D$2:D$251,MATCH(RestempNSA!$C172,RestempNSAF!$A$2:$A$251,0)))),$E172,INDEX(RestempNSAF!D$2:D$251,MATCH(RestempNSA!$C172,RestempNSAF!$A$2:$A$251,0))),NA())</f>
        <v>#N/A</v>
      </c>
      <c r="I172" s="25" t="e">
        <f>IFERROR(IF(AND(ISERROR($E173),ISERROR(INDEX(RestempNSAF!E$2:E$251,MATCH(RestempNSA!$C172,RestempNSAF!$A$2:$A$251,0)))),$E172,INDEX(RestempNSAF!E$2:E$251,MATCH(RestempNSA!$C172,RestempNSAF!$A$2:$A$251,0))),NA())</f>
        <v>#N/A</v>
      </c>
      <c r="J172" s="25" t="e">
        <f>IFERROR(IF(AND(ISERROR($E173),ISERROR(INDEX(RestempNSAF!F$2:F$251,MATCH(RestempNSA!$C172,RestempNSAF!$A$2:$A$251,0)))),$E172,INDEX(RestempNSAF!F$2:F$251,MATCH(RestempNSA!$C172,RestempNSAF!$A$2:$A$251,0))),NA())</f>
        <v>#N/A</v>
      </c>
      <c r="V172" s="28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</row>
    <row r="173" spans="1:36" x14ac:dyDescent="0.25">
      <c r="A173" s="23">
        <f t="shared" si="10"/>
        <v>4</v>
      </c>
      <c r="B173" s="23">
        <f t="shared" si="11"/>
        <v>2006</v>
      </c>
      <c r="C173" s="23">
        <v>172</v>
      </c>
      <c r="D173" s="24">
        <v>38808</v>
      </c>
      <c r="E173" s="25">
        <f>IF(ISBLANK(table!J173),NA(),table!J173)</f>
        <v>9312.1</v>
      </c>
      <c r="F173" s="26" t="e">
        <f>IFERROR(IF(AND(ISERROR($E174),ISERROR(INDEX(RestempNSAF!B$2:B$251,MATCH(RestempNSA!$C173,RestempNSAF!$A$2:$A$251,0)))),$E173,INDEX(RestempNSAF!B$2:B$251,MATCH(RestempNSA!$C173,RestempNSAF!$A$2:$A$251,0))),NA())</f>
        <v>#N/A</v>
      </c>
      <c r="G173" s="25" t="e">
        <f>IFERROR(IF(AND(ISERROR($E174),ISERROR(INDEX(RestempNSAF!C$2:C$251,MATCH(RestempNSA!$C173,RestempNSAF!$A$2:$A$251,0)))),$E173,INDEX(RestempNSAF!C$2:C$251,MATCH(RestempNSA!$C173,RestempNSAF!$A$2:$A$251,0))),NA())</f>
        <v>#N/A</v>
      </c>
      <c r="H173" s="25" t="e">
        <f>IFERROR(IF(AND(ISERROR($E174),ISERROR(INDEX(RestempNSAF!D$2:D$251,MATCH(RestempNSA!$C173,RestempNSAF!$A$2:$A$251,0)))),$E173,INDEX(RestempNSAF!D$2:D$251,MATCH(RestempNSA!$C173,RestempNSAF!$A$2:$A$251,0))),NA())</f>
        <v>#N/A</v>
      </c>
      <c r="I173" s="25" t="e">
        <f>IFERROR(IF(AND(ISERROR($E174),ISERROR(INDEX(RestempNSAF!E$2:E$251,MATCH(RestempNSA!$C173,RestempNSAF!$A$2:$A$251,0)))),$E173,INDEX(RestempNSAF!E$2:E$251,MATCH(RestempNSA!$C173,RestempNSAF!$A$2:$A$251,0))),NA())</f>
        <v>#N/A</v>
      </c>
      <c r="J173" s="25" t="e">
        <f>IFERROR(IF(AND(ISERROR($E174),ISERROR(INDEX(RestempNSAF!F$2:F$251,MATCH(RestempNSA!$C173,RestempNSAF!$A$2:$A$251,0)))),$E173,INDEX(RestempNSAF!F$2:F$251,MATCH(RestempNSA!$C173,RestempNSAF!$A$2:$A$251,0))),NA())</f>
        <v>#N/A</v>
      </c>
      <c r="V173" s="28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</row>
    <row r="174" spans="1:36" x14ac:dyDescent="0.25">
      <c r="A174" s="23">
        <f t="shared" si="10"/>
        <v>5</v>
      </c>
      <c r="B174" s="23">
        <f t="shared" si="11"/>
        <v>2006</v>
      </c>
      <c r="C174" s="23">
        <v>173</v>
      </c>
      <c r="D174" s="24">
        <v>38838</v>
      </c>
      <c r="E174" s="25">
        <f>IF(ISBLANK(table!J174),NA(),table!J174)</f>
        <v>9451.2000000000007</v>
      </c>
      <c r="F174" s="26" t="e">
        <f>IFERROR(IF(AND(ISERROR($E175),ISERROR(INDEX(RestempNSAF!B$2:B$251,MATCH(RestempNSA!$C174,RestempNSAF!$A$2:$A$251,0)))),$E174,INDEX(RestempNSAF!B$2:B$251,MATCH(RestempNSA!$C174,RestempNSAF!$A$2:$A$251,0))),NA())</f>
        <v>#N/A</v>
      </c>
      <c r="G174" s="25" t="e">
        <f>IFERROR(IF(AND(ISERROR($E175),ISERROR(INDEX(RestempNSAF!C$2:C$251,MATCH(RestempNSA!$C174,RestempNSAF!$A$2:$A$251,0)))),$E174,INDEX(RestempNSAF!C$2:C$251,MATCH(RestempNSA!$C174,RestempNSAF!$A$2:$A$251,0))),NA())</f>
        <v>#N/A</v>
      </c>
      <c r="H174" s="25" t="e">
        <f>IFERROR(IF(AND(ISERROR($E175),ISERROR(INDEX(RestempNSAF!D$2:D$251,MATCH(RestempNSA!$C174,RestempNSAF!$A$2:$A$251,0)))),$E174,INDEX(RestempNSAF!D$2:D$251,MATCH(RestempNSA!$C174,RestempNSAF!$A$2:$A$251,0))),NA())</f>
        <v>#N/A</v>
      </c>
      <c r="I174" s="25" t="e">
        <f>IFERROR(IF(AND(ISERROR($E175),ISERROR(INDEX(RestempNSAF!E$2:E$251,MATCH(RestempNSA!$C174,RestempNSAF!$A$2:$A$251,0)))),$E174,INDEX(RestempNSAF!E$2:E$251,MATCH(RestempNSA!$C174,RestempNSAF!$A$2:$A$251,0))),NA())</f>
        <v>#N/A</v>
      </c>
      <c r="J174" s="25" t="e">
        <f>IFERROR(IF(AND(ISERROR($E175),ISERROR(INDEX(RestempNSAF!F$2:F$251,MATCH(RestempNSA!$C174,RestempNSAF!$A$2:$A$251,0)))),$E174,INDEX(RestempNSAF!F$2:F$251,MATCH(RestempNSA!$C174,RestempNSAF!$A$2:$A$251,0))),NA())</f>
        <v>#N/A</v>
      </c>
      <c r="V174" s="28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</row>
    <row r="175" spans="1:36" x14ac:dyDescent="0.25">
      <c r="A175" s="23">
        <f t="shared" si="10"/>
        <v>6</v>
      </c>
      <c r="B175" s="23">
        <f t="shared" si="11"/>
        <v>2006</v>
      </c>
      <c r="C175" s="23">
        <v>174</v>
      </c>
      <c r="D175" s="24">
        <v>38869</v>
      </c>
      <c r="E175" s="25">
        <f>IF(ISBLANK(table!J175),NA(),table!J175)</f>
        <v>9559.4</v>
      </c>
      <c r="F175" s="26" t="e">
        <f>IFERROR(IF(AND(ISERROR($E176),ISERROR(INDEX(RestempNSAF!B$2:B$251,MATCH(RestempNSA!$C175,RestempNSAF!$A$2:$A$251,0)))),$E175,INDEX(RestempNSAF!B$2:B$251,MATCH(RestempNSA!$C175,RestempNSAF!$A$2:$A$251,0))),NA())</f>
        <v>#N/A</v>
      </c>
      <c r="G175" s="25" t="e">
        <f>IFERROR(IF(AND(ISERROR($E176),ISERROR(INDEX(RestempNSAF!C$2:C$251,MATCH(RestempNSA!$C175,RestempNSAF!$A$2:$A$251,0)))),$E175,INDEX(RestempNSAF!C$2:C$251,MATCH(RestempNSA!$C175,RestempNSAF!$A$2:$A$251,0))),NA())</f>
        <v>#N/A</v>
      </c>
      <c r="H175" s="25" t="e">
        <f>IFERROR(IF(AND(ISERROR($E176),ISERROR(INDEX(RestempNSAF!D$2:D$251,MATCH(RestempNSA!$C175,RestempNSAF!$A$2:$A$251,0)))),$E175,INDEX(RestempNSAF!D$2:D$251,MATCH(RestempNSA!$C175,RestempNSAF!$A$2:$A$251,0))),NA())</f>
        <v>#N/A</v>
      </c>
      <c r="I175" s="25" t="e">
        <f>IFERROR(IF(AND(ISERROR($E176),ISERROR(INDEX(RestempNSAF!E$2:E$251,MATCH(RestempNSA!$C175,RestempNSAF!$A$2:$A$251,0)))),$E175,INDEX(RestempNSAF!E$2:E$251,MATCH(RestempNSA!$C175,RestempNSAF!$A$2:$A$251,0))),NA())</f>
        <v>#N/A</v>
      </c>
      <c r="J175" s="25" t="e">
        <f>IFERROR(IF(AND(ISERROR($E176),ISERROR(INDEX(RestempNSAF!F$2:F$251,MATCH(RestempNSA!$C175,RestempNSAF!$A$2:$A$251,0)))),$E175,INDEX(RestempNSAF!F$2:F$251,MATCH(RestempNSA!$C175,RestempNSAF!$A$2:$A$251,0))),NA())</f>
        <v>#N/A</v>
      </c>
      <c r="V175" s="28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</row>
    <row r="176" spans="1:36" x14ac:dyDescent="0.25">
      <c r="A176" s="23">
        <f t="shared" si="10"/>
        <v>7</v>
      </c>
      <c r="B176" s="23">
        <f t="shared" si="11"/>
        <v>2006</v>
      </c>
      <c r="C176" s="23">
        <v>175</v>
      </c>
      <c r="D176" s="24">
        <v>38899</v>
      </c>
      <c r="E176" s="25">
        <f>IF(ISBLANK(table!J176),NA(),table!J176)</f>
        <v>9573.6</v>
      </c>
      <c r="F176" s="26" t="e">
        <f>IFERROR(IF(AND(ISERROR($E177),ISERROR(INDEX(RestempNSAF!B$2:B$251,MATCH(RestempNSA!$C176,RestempNSAF!$A$2:$A$251,0)))),$E176,INDEX(RestempNSAF!B$2:B$251,MATCH(RestempNSA!$C176,RestempNSAF!$A$2:$A$251,0))),NA())</f>
        <v>#N/A</v>
      </c>
      <c r="G176" s="25" t="e">
        <f>IFERROR(IF(AND(ISERROR($E177),ISERROR(INDEX(RestempNSAF!C$2:C$251,MATCH(RestempNSA!$C176,RestempNSAF!$A$2:$A$251,0)))),$E176,INDEX(RestempNSAF!C$2:C$251,MATCH(RestempNSA!$C176,RestempNSAF!$A$2:$A$251,0))),NA())</f>
        <v>#N/A</v>
      </c>
      <c r="H176" s="25" t="e">
        <f>IFERROR(IF(AND(ISERROR($E177),ISERROR(INDEX(RestempNSAF!D$2:D$251,MATCH(RestempNSA!$C176,RestempNSAF!$A$2:$A$251,0)))),$E176,INDEX(RestempNSAF!D$2:D$251,MATCH(RestempNSA!$C176,RestempNSAF!$A$2:$A$251,0))),NA())</f>
        <v>#N/A</v>
      </c>
      <c r="I176" s="25" t="e">
        <f>IFERROR(IF(AND(ISERROR($E177),ISERROR(INDEX(RestempNSAF!E$2:E$251,MATCH(RestempNSA!$C176,RestempNSAF!$A$2:$A$251,0)))),$E176,INDEX(RestempNSAF!E$2:E$251,MATCH(RestempNSA!$C176,RestempNSAF!$A$2:$A$251,0))),NA())</f>
        <v>#N/A</v>
      </c>
      <c r="J176" s="25" t="e">
        <f>IFERROR(IF(AND(ISERROR($E177),ISERROR(INDEX(RestempNSAF!F$2:F$251,MATCH(RestempNSA!$C176,RestempNSAF!$A$2:$A$251,0)))),$E176,INDEX(RestempNSAF!F$2:F$251,MATCH(RestempNSA!$C176,RestempNSAF!$A$2:$A$251,0))),NA())</f>
        <v>#N/A</v>
      </c>
      <c r="V176" s="28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</row>
    <row r="177" spans="1:36" x14ac:dyDescent="0.25">
      <c r="A177" s="23">
        <f t="shared" si="10"/>
        <v>8</v>
      </c>
      <c r="B177" s="23">
        <f t="shared" si="11"/>
        <v>2006</v>
      </c>
      <c r="C177" s="23">
        <v>176</v>
      </c>
      <c r="D177" s="24">
        <v>38930</v>
      </c>
      <c r="E177" s="25">
        <f>IF(ISBLANK(table!J177),NA(),table!J177)</f>
        <v>9591.7000000000007</v>
      </c>
      <c r="F177" s="26" t="e">
        <f>IFERROR(IF(AND(ISERROR($E178),ISERROR(INDEX(RestempNSAF!B$2:B$251,MATCH(RestempNSA!$C177,RestempNSAF!$A$2:$A$251,0)))),$E177,INDEX(RestempNSAF!B$2:B$251,MATCH(RestempNSA!$C177,RestempNSAF!$A$2:$A$251,0))),NA())</f>
        <v>#N/A</v>
      </c>
      <c r="G177" s="25" t="e">
        <f>IFERROR(IF(AND(ISERROR($E178),ISERROR(INDEX(RestempNSAF!C$2:C$251,MATCH(RestempNSA!$C177,RestempNSAF!$A$2:$A$251,0)))),$E177,INDEX(RestempNSAF!C$2:C$251,MATCH(RestempNSA!$C177,RestempNSAF!$A$2:$A$251,0))),NA())</f>
        <v>#N/A</v>
      </c>
      <c r="H177" s="25" t="e">
        <f>IFERROR(IF(AND(ISERROR($E178),ISERROR(INDEX(RestempNSAF!D$2:D$251,MATCH(RestempNSA!$C177,RestempNSAF!$A$2:$A$251,0)))),$E177,INDEX(RestempNSAF!D$2:D$251,MATCH(RestempNSA!$C177,RestempNSAF!$A$2:$A$251,0))),NA())</f>
        <v>#N/A</v>
      </c>
      <c r="I177" s="25" t="e">
        <f>IFERROR(IF(AND(ISERROR($E178),ISERROR(INDEX(RestempNSAF!E$2:E$251,MATCH(RestempNSA!$C177,RestempNSAF!$A$2:$A$251,0)))),$E177,INDEX(RestempNSAF!E$2:E$251,MATCH(RestempNSA!$C177,RestempNSAF!$A$2:$A$251,0))),NA())</f>
        <v>#N/A</v>
      </c>
      <c r="J177" s="25" t="e">
        <f>IFERROR(IF(AND(ISERROR($E178),ISERROR(INDEX(RestempNSAF!F$2:F$251,MATCH(RestempNSA!$C177,RestempNSAF!$A$2:$A$251,0)))),$E177,INDEX(RestempNSAF!F$2:F$251,MATCH(RestempNSA!$C177,RestempNSAF!$A$2:$A$251,0))),NA())</f>
        <v>#N/A</v>
      </c>
      <c r="V177" s="28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</row>
    <row r="178" spans="1:36" x14ac:dyDescent="0.25">
      <c r="A178" s="23">
        <f t="shared" si="10"/>
        <v>9</v>
      </c>
      <c r="B178" s="23">
        <f t="shared" si="11"/>
        <v>2006</v>
      </c>
      <c r="C178" s="23">
        <v>177</v>
      </c>
      <c r="D178" s="24">
        <v>38961</v>
      </c>
      <c r="E178" s="25">
        <f>IF(ISBLANK(table!J178),NA(),table!J178)</f>
        <v>9440.9</v>
      </c>
      <c r="F178" s="26" t="e">
        <f>IFERROR(IF(AND(ISERROR($E179),ISERROR(INDEX(RestempNSAF!B$2:B$251,MATCH(RestempNSA!$C178,RestempNSAF!$A$2:$A$251,0)))),$E178,INDEX(RestempNSAF!B$2:B$251,MATCH(RestempNSA!$C178,RestempNSAF!$A$2:$A$251,0))),NA())</f>
        <v>#N/A</v>
      </c>
      <c r="G178" s="25" t="e">
        <f>IFERROR(IF(AND(ISERROR($E179),ISERROR(INDEX(RestempNSAF!C$2:C$251,MATCH(RestempNSA!$C178,RestempNSAF!$A$2:$A$251,0)))),$E178,INDEX(RestempNSAF!C$2:C$251,MATCH(RestempNSA!$C178,RestempNSAF!$A$2:$A$251,0))),NA())</f>
        <v>#N/A</v>
      </c>
      <c r="H178" s="25" t="e">
        <f>IFERROR(IF(AND(ISERROR($E179),ISERROR(INDEX(RestempNSAF!D$2:D$251,MATCH(RestempNSA!$C178,RestempNSAF!$A$2:$A$251,0)))),$E178,INDEX(RestempNSAF!D$2:D$251,MATCH(RestempNSA!$C178,RestempNSAF!$A$2:$A$251,0))),NA())</f>
        <v>#N/A</v>
      </c>
      <c r="I178" s="25" t="e">
        <f>IFERROR(IF(AND(ISERROR($E179),ISERROR(INDEX(RestempNSAF!E$2:E$251,MATCH(RestempNSA!$C178,RestempNSAF!$A$2:$A$251,0)))),$E178,INDEX(RestempNSAF!E$2:E$251,MATCH(RestempNSA!$C178,RestempNSAF!$A$2:$A$251,0))),NA())</f>
        <v>#N/A</v>
      </c>
      <c r="J178" s="25" t="e">
        <f>IFERROR(IF(AND(ISERROR($E179),ISERROR(INDEX(RestempNSAF!F$2:F$251,MATCH(RestempNSA!$C178,RestempNSAF!$A$2:$A$251,0)))),$E178,INDEX(RestempNSAF!F$2:F$251,MATCH(RestempNSA!$C178,RestempNSAF!$A$2:$A$251,0))),NA())</f>
        <v>#N/A</v>
      </c>
      <c r="V178" s="28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</row>
    <row r="179" spans="1:36" x14ac:dyDescent="0.25">
      <c r="A179" s="23">
        <f t="shared" si="10"/>
        <v>10</v>
      </c>
      <c r="B179" s="23">
        <f t="shared" si="11"/>
        <v>2006</v>
      </c>
      <c r="C179" s="23">
        <v>178</v>
      </c>
      <c r="D179" s="24">
        <v>38991</v>
      </c>
      <c r="E179" s="25">
        <f>IF(ISBLANK(table!J179),NA(),table!J179)</f>
        <v>9395.2999999999993</v>
      </c>
      <c r="F179" s="26" t="e">
        <f>IFERROR(IF(AND(ISERROR($E180),ISERROR(INDEX(RestempNSAF!B$2:B$251,MATCH(RestempNSA!$C179,RestempNSAF!$A$2:$A$251,0)))),$E179,INDEX(RestempNSAF!B$2:B$251,MATCH(RestempNSA!$C179,RestempNSAF!$A$2:$A$251,0))),NA())</f>
        <v>#N/A</v>
      </c>
      <c r="G179" s="25" t="e">
        <f>IFERROR(IF(AND(ISERROR($E180),ISERROR(INDEX(RestempNSAF!C$2:C$251,MATCH(RestempNSA!$C179,RestempNSAF!$A$2:$A$251,0)))),$E179,INDEX(RestempNSAF!C$2:C$251,MATCH(RestempNSA!$C179,RestempNSAF!$A$2:$A$251,0))),NA())</f>
        <v>#N/A</v>
      </c>
      <c r="H179" s="25" t="e">
        <f>IFERROR(IF(AND(ISERROR($E180),ISERROR(INDEX(RestempNSAF!D$2:D$251,MATCH(RestempNSA!$C179,RestempNSAF!$A$2:$A$251,0)))),$E179,INDEX(RestempNSAF!D$2:D$251,MATCH(RestempNSA!$C179,RestempNSAF!$A$2:$A$251,0))),NA())</f>
        <v>#N/A</v>
      </c>
      <c r="I179" s="25" t="e">
        <f>IFERROR(IF(AND(ISERROR($E180),ISERROR(INDEX(RestempNSAF!E$2:E$251,MATCH(RestempNSA!$C179,RestempNSAF!$A$2:$A$251,0)))),$E179,INDEX(RestempNSAF!E$2:E$251,MATCH(RestempNSA!$C179,RestempNSAF!$A$2:$A$251,0))),NA())</f>
        <v>#N/A</v>
      </c>
      <c r="J179" s="25" t="e">
        <f>IFERROR(IF(AND(ISERROR($E180),ISERROR(INDEX(RestempNSAF!F$2:F$251,MATCH(RestempNSA!$C179,RestempNSAF!$A$2:$A$251,0)))),$E179,INDEX(RestempNSAF!F$2:F$251,MATCH(RestempNSA!$C179,RestempNSAF!$A$2:$A$251,0))),NA())</f>
        <v>#N/A</v>
      </c>
      <c r="V179" s="28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</row>
    <row r="180" spans="1:36" x14ac:dyDescent="0.25">
      <c r="A180" s="23">
        <f t="shared" si="10"/>
        <v>11</v>
      </c>
      <c r="B180" s="23">
        <f t="shared" si="11"/>
        <v>2006</v>
      </c>
      <c r="C180" s="23">
        <v>179</v>
      </c>
      <c r="D180" s="24">
        <v>39022</v>
      </c>
      <c r="E180" s="25">
        <f>IF(ISBLANK(table!J180),NA(),table!J180)</f>
        <v>9389.7000000000007</v>
      </c>
      <c r="F180" s="26" t="e">
        <f>IFERROR(IF(AND(ISERROR($E181),ISERROR(INDEX(RestempNSAF!B$2:B$251,MATCH(RestempNSA!$C180,RestempNSAF!$A$2:$A$251,0)))),$E180,INDEX(RestempNSAF!B$2:B$251,MATCH(RestempNSA!$C180,RestempNSAF!$A$2:$A$251,0))),NA())</f>
        <v>#N/A</v>
      </c>
      <c r="G180" s="25" t="e">
        <f>IFERROR(IF(AND(ISERROR($E181),ISERROR(INDEX(RestempNSAF!C$2:C$251,MATCH(RestempNSA!$C180,RestempNSAF!$A$2:$A$251,0)))),$E180,INDEX(RestempNSAF!C$2:C$251,MATCH(RestempNSA!$C180,RestempNSAF!$A$2:$A$251,0))),NA())</f>
        <v>#N/A</v>
      </c>
      <c r="H180" s="25" t="e">
        <f>IFERROR(IF(AND(ISERROR($E181),ISERROR(INDEX(RestempNSAF!D$2:D$251,MATCH(RestempNSA!$C180,RestempNSAF!$A$2:$A$251,0)))),$E180,INDEX(RestempNSAF!D$2:D$251,MATCH(RestempNSA!$C180,RestempNSAF!$A$2:$A$251,0))),NA())</f>
        <v>#N/A</v>
      </c>
      <c r="I180" s="25" t="e">
        <f>IFERROR(IF(AND(ISERROR($E181),ISERROR(INDEX(RestempNSAF!E$2:E$251,MATCH(RestempNSA!$C180,RestempNSAF!$A$2:$A$251,0)))),$E180,INDEX(RestempNSAF!E$2:E$251,MATCH(RestempNSA!$C180,RestempNSAF!$A$2:$A$251,0))),NA())</f>
        <v>#N/A</v>
      </c>
      <c r="J180" s="25" t="e">
        <f>IFERROR(IF(AND(ISERROR($E181),ISERROR(INDEX(RestempNSAF!F$2:F$251,MATCH(RestempNSA!$C180,RestempNSAF!$A$2:$A$251,0)))),$E180,INDEX(RestempNSAF!F$2:F$251,MATCH(RestempNSA!$C180,RestempNSAF!$A$2:$A$251,0))),NA())</f>
        <v>#N/A</v>
      </c>
      <c r="V180" s="28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</row>
    <row r="181" spans="1:36" x14ac:dyDescent="0.25">
      <c r="A181" s="23">
        <f t="shared" si="10"/>
        <v>12</v>
      </c>
      <c r="B181" s="23">
        <f t="shared" si="11"/>
        <v>2006</v>
      </c>
      <c r="C181" s="23">
        <v>180</v>
      </c>
      <c r="D181" s="24">
        <v>39052</v>
      </c>
      <c r="E181" s="25">
        <f>IF(ISBLANK(table!J181),NA(),table!J181)</f>
        <v>9392.9</v>
      </c>
      <c r="F181" s="26" t="e">
        <f>IFERROR(IF(AND(ISERROR($E182),ISERROR(INDEX(RestempNSAF!B$2:B$251,MATCH(RestempNSA!$C181,RestempNSAF!$A$2:$A$251,0)))),$E181,INDEX(RestempNSAF!B$2:B$251,MATCH(RestempNSA!$C181,RestempNSAF!$A$2:$A$251,0))),NA())</f>
        <v>#N/A</v>
      </c>
      <c r="G181" s="25" t="e">
        <f>IFERROR(IF(AND(ISERROR($E182),ISERROR(INDEX(RestempNSAF!C$2:C$251,MATCH(RestempNSA!$C181,RestempNSAF!$A$2:$A$251,0)))),$E181,INDEX(RestempNSAF!C$2:C$251,MATCH(RestempNSA!$C181,RestempNSAF!$A$2:$A$251,0))),NA())</f>
        <v>#N/A</v>
      </c>
      <c r="H181" s="25" t="e">
        <f>IFERROR(IF(AND(ISERROR($E182),ISERROR(INDEX(RestempNSAF!D$2:D$251,MATCH(RestempNSA!$C181,RestempNSAF!$A$2:$A$251,0)))),$E181,INDEX(RestempNSAF!D$2:D$251,MATCH(RestempNSA!$C181,RestempNSAF!$A$2:$A$251,0))),NA())</f>
        <v>#N/A</v>
      </c>
      <c r="I181" s="25" t="e">
        <f>IFERROR(IF(AND(ISERROR($E182),ISERROR(INDEX(RestempNSAF!E$2:E$251,MATCH(RestempNSA!$C181,RestempNSAF!$A$2:$A$251,0)))),$E181,INDEX(RestempNSAF!E$2:E$251,MATCH(RestempNSA!$C181,RestempNSAF!$A$2:$A$251,0))),NA())</f>
        <v>#N/A</v>
      </c>
      <c r="J181" s="25" t="e">
        <f>IFERROR(IF(AND(ISERROR($E182),ISERROR(INDEX(RestempNSAF!F$2:F$251,MATCH(RestempNSA!$C181,RestempNSAF!$A$2:$A$251,0)))),$E181,INDEX(RestempNSAF!F$2:F$251,MATCH(RestempNSA!$C181,RestempNSAF!$A$2:$A$251,0))),NA())</f>
        <v>#N/A</v>
      </c>
      <c r="V181" s="28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</row>
    <row r="182" spans="1:36" x14ac:dyDescent="0.25">
      <c r="A182" s="23">
        <f t="shared" si="10"/>
        <v>1</v>
      </c>
      <c r="B182" s="23">
        <f t="shared" si="11"/>
        <v>2007</v>
      </c>
      <c r="C182" s="23">
        <v>181</v>
      </c>
      <c r="D182" s="24">
        <v>39083</v>
      </c>
      <c r="E182" s="25">
        <f>IF(ISBLANK(table!J182),NA(),table!J182)</f>
        <v>9198.6</v>
      </c>
      <c r="F182" s="26" t="e">
        <f>IFERROR(IF(AND(ISERROR($E183),ISERROR(INDEX(RestempNSAF!B$2:B$251,MATCH(RestempNSA!$C182,RestempNSAF!$A$2:$A$251,0)))),$E182,INDEX(RestempNSAF!B$2:B$251,MATCH(RestempNSA!$C182,RestempNSAF!$A$2:$A$251,0))),NA())</f>
        <v>#N/A</v>
      </c>
      <c r="G182" s="25" t="e">
        <f>IFERROR(IF(AND(ISERROR($E183),ISERROR(INDEX(RestempNSAF!C$2:C$251,MATCH(RestempNSA!$C182,RestempNSAF!$A$2:$A$251,0)))),$E182,INDEX(RestempNSAF!C$2:C$251,MATCH(RestempNSA!$C182,RestempNSAF!$A$2:$A$251,0))),NA())</f>
        <v>#N/A</v>
      </c>
      <c r="H182" s="25" t="e">
        <f>IFERROR(IF(AND(ISERROR($E183),ISERROR(INDEX(RestempNSAF!D$2:D$251,MATCH(RestempNSA!$C182,RestempNSAF!$A$2:$A$251,0)))),$E182,INDEX(RestempNSAF!D$2:D$251,MATCH(RestempNSA!$C182,RestempNSAF!$A$2:$A$251,0))),NA())</f>
        <v>#N/A</v>
      </c>
      <c r="I182" s="25" t="e">
        <f>IFERROR(IF(AND(ISERROR($E183),ISERROR(INDEX(RestempNSAF!E$2:E$251,MATCH(RestempNSA!$C182,RestempNSAF!$A$2:$A$251,0)))),$E182,INDEX(RestempNSAF!E$2:E$251,MATCH(RestempNSA!$C182,RestempNSAF!$A$2:$A$251,0))),NA())</f>
        <v>#N/A</v>
      </c>
      <c r="J182" s="25" t="e">
        <f>IFERROR(IF(AND(ISERROR($E183),ISERROR(INDEX(RestempNSAF!F$2:F$251,MATCH(RestempNSA!$C182,RestempNSAF!$A$2:$A$251,0)))),$E182,INDEX(RestempNSAF!F$2:F$251,MATCH(RestempNSA!$C182,RestempNSAF!$A$2:$A$251,0))),NA())</f>
        <v>#N/A</v>
      </c>
      <c r="V182" s="28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</row>
    <row r="183" spans="1:36" x14ac:dyDescent="0.25">
      <c r="A183" s="23">
        <f t="shared" si="10"/>
        <v>2</v>
      </c>
      <c r="B183" s="23">
        <f t="shared" si="11"/>
        <v>2007</v>
      </c>
      <c r="C183" s="23">
        <v>182</v>
      </c>
      <c r="D183" s="24">
        <v>39114</v>
      </c>
      <c r="E183" s="25">
        <f>IF(ISBLANK(table!J183),NA(),table!J183)</f>
        <v>9254.7000000000007</v>
      </c>
      <c r="F183" s="26" t="e">
        <f>IFERROR(IF(AND(ISERROR($E184),ISERROR(INDEX(RestempNSAF!B$2:B$251,MATCH(RestempNSA!$C183,RestempNSAF!$A$2:$A$251,0)))),$E183,INDEX(RestempNSAF!B$2:B$251,MATCH(RestempNSA!$C183,RestempNSAF!$A$2:$A$251,0))),NA())</f>
        <v>#N/A</v>
      </c>
      <c r="G183" s="25" t="e">
        <f>IFERROR(IF(AND(ISERROR($E184),ISERROR(INDEX(RestempNSAF!C$2:C$251,MATCH(RestempNSA!$C183,RestempNSAF!$A$2:$A$251,0)))),$E183,INDEX(RestempNSAF!C$2:C$251,MATCH(RestempNSA!$C183,RestempNSAF!$A$2:$A$251,0))),NA())</f>
        <v>#N/A</v>
      </c>
      <c r="H183" s="25" t="e">
        <f>IFERROR(IF(AND(ISERROR($E184),ISERROR(INDEX(RestempNSAF!D$2:D$251,MATCH(RestempNSA!$C183,RestempNSAF!$A$2:$A$251,0)))),$E183,INDEX(RestempNSAF!D$2:D$251,MATCH(RestempNSA!$C183,RestempNSAF!$A$2:$A$251,0))),NA())</f>
        <v>#N/A</v>
      </c>
      <c r="I183" s="25" t="e">
        <f>IFERROR(IF(AND(ISERROR($E184),ISERROR(INDEX(RestempNSAF!E$2:E$251,MATCH(RestempNSA!$C183,RestempNSAF!$A$2:$A$251,0)))),$E183,INDEX(RestempNSAF!E$2:E$251,MATCH(RestempNSA!$C183,RestempNSAF!$A$2:$A$251,0))),NA())</f>
        <v>#N/A</v>
      </c>
      <c r="J183" s="25" t="e">
        <f>IFERROR(IF(AND(ISERROR($E184),ISERROR(INDEX(RestempNSAF!F$2:F$251,MATCH(RestempNSA!$C183,RestempNSAF!$A$2:$A$251,0)))),$E183,INDEX(RestempNSAF!F$2:F$251,MATCH(RestempNSA!$C183,RestempNSAF!$A$2:$A$251,0))),NA())</f>
        <v>#N/A</v>
      </c>
      <c r="V183" s="28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</row>
    <row r="184" spans="1:36" x14ac:dyDescent="0.25">
      <c r="A184" s="23">
        <f t="shared" si="10"/>
        <v>3</v>
      </c>
      <c r="B184" s="23">
        <f t="shared" si="11"/>
        <v>2007</v>
      </c>
      <c r="C184" s="23">
        <v>183</v>
      </c>
      <c r="D184" s="24">
        <v>39142</v>
      </c>
      <c r="E184" s="25">
        <f>IF(ISBLANK(table!J184),NA(),table!J184)</f>
        <v>9380.9</v>
      </c>
      <c r="F184" s="26" t="e">
        <f>IFERROR(IF(AND(ISERROR($E185),ISERROR(INDEX(RestempNSAF!B$2:B$251,MATCH(RestempNSA!$C184,RestempNSAF!$A$2:$A$251,0)))),$E184,INDEX(RestempNSAF!B$2:B$251,MATCH(RestempNSA!$C184,RestempNSAF!$A$2:$A$251,0))),NA())</f>
        <v>#N/A</v>
      </c>
      <c r="G184" s="25" t="e">
        <f>IFERROR(IF(AND(ISERROR($E185),ISERROR(INDEX(RestempNSAF!C$2:C$251,MATCH(RestempNSA!$C184,RestempNSAF!$A$2:$A$251,0)))),$E184,INDEX(RestempNSAF!C$2:C$251,MATCH(RestempNSA!$C184,RestempNSAF!$A$2:$A$251,0))),NA())</f>
        <v>#N/A</v>
      </c>
      <c r="H184" s="25" t="e">
        <f>IFERROR(IF(AND(ISERROR($E185),ISERROR(INDEX(RestempNSAF!D$2:D$251,MATCH(RestempNSA!$C184,RestempNSAF!$A$2:$A$251,0)))),$E184,INDEX(RestempNSAF!D$2:D$251,MATCH(RestempNSA!$C184,RestempNSAF!$A$2:$A$251,0))),NA())</f>
        <v>#N/A</v>
      </c>
      <c r="I184" s="25" t="e">
        <f>IFERROR(IF(AND(ISERROR($E185),ISERROR(INDEX(RestempNSAF!E$2:E$251,MATCH(RestempNSA!$C184,RestempNSAF!$A$2:$A$251,0)))),$E184,INDEX(RestempNSAF!E$2:E$251,MATCH(RestempNSA!$C184,RestempNSAF!$A$2:$A$251,0))),NA())</f>
        <v>#N/A</v>
      </c>
      <c r="J184" s="25" t="e">
        <f>IFERROR(IF(AND(ISERROR($E185),ISERROR(INDEX(RestempNSAF!F$2:F$251,MATCH(RestempNSA!$C184,RestempNSAF!$A$2:$A$251,0)))),$E184,INDEX(RestempNSAF!F$2:F$251,MATCH(RestempNSA!$C184,RestempNSAF!$A$2:$A$251,0))),NA())</f>
        <v>#N/A</v>
      </c>
      <c r="V184" s="28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</row>
    <row r="185" spans="1:36" x14ac:dyDescent="0.25">
      <c r="A185" s="23">
        <f t="shared" si="10"/>
        <v>4</v>
      </c>
      <c r="B185" s="23">
        <f t="shared" si="11"/>
        <v>2007</v>
      </c>
      <c r="C185" s="23">
        <v>184</v>
      </c>
      <c r="D185" s="24">
        <v>39173</v>
      </c>
      <c r="E185" s="25">
        <f>IF(ISBLANK(table!J185),NA(),table!J185)</f>
        <v>9541</v>
      </c>
      <c r="F185" s="26" t="e">
        <f>IFERROR(IF(AND(ISERROR($E186),ISERROR(INDEX(RestempNSAF!B$2:B$251,MATCH(RestempNSA!$C185,RestempNSAF!$A$2:$A$251,0)))),$E185,INDEX(RestempNSAF!B$2:B$251,MATCH(RestempNSA!$C185,RestempNSAF!$A$2:$A$251,0))),NA())</f>
        <v>#N/A</v>
      </c>
      <c r="G185" s="25" t="e">
        <f>IFERROR(IF(AND(ISERROR($E186),ISERROR(INDEX(RestempNSAF!C$2:C$251,MATCH(RestempNSA!$C185,RestempNSAF!$A$2:$A$251,0)))),$E185,INDEX(RestempNSAF!C$2:C$251,MATCH(RestempNSA!$C185,RestempNSAF!$A$2:$A$251,0))),NA())</f>
        <v>#N/A</v>
      </c>
      <c r="H185" s="25" t="e">
        <f>IFERROR(IF(AND(ISERROR($E186),ISERROR(INDEX(RestempNSAF!D$2:D$251,MATCH(RestempNSA!$C185,RestempNSAF!$A$2:$A$251,0)))),$E185,INDEX(RestempNSAF!D$2:D$251,MATCH(RestempNSA!$C185,RestempNSAF!$A$2:$A$251,0))),NA())</f>
        <v>#N/A</v>
      </c>
      <c r="I185" s="25" t="e">
        <f>IFERROR(IF(AND(ISERROR($E186),ISERROR(INDEX(RestempNSAF!E$2:E$251,MATCH(RestempNSA!$C185,RestempNSAF!$A$2:$A$251,0)))),$E185,INDEX(RestempNSAF!E$2:E$251,MATCH(RestempNSA!$C185,RestempNSAF!$A$2:$A$251,0))),NA())</f>
        <v>#N/A</v>
      </c>
      <c r="J185" s="25" t="e">
        <f>IFERROR(IF(AND(ISERROR($E186),ISERROR(INDEX(RestempNSAF!F$2:F$251,MATCH(RestempNSA!$C185,RestempNSAF!$A$2:$A$251,0)))),$E185,INDEX(RestempNSAF!F$2:F$251,MATCH(RestempNSA!$C185,RestempNSAF!$A$2:$A$251,0))),NA())</f>
        <v>#N/A</v>
      </c>
      <c r="V185" s="28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</row>
    <row r="186" spans="1:36" x14ac:dyDescent="0.25">
      <c r="A186" s="23">
        <f t="shared" si="10"/>
        <v>5</v>
      </c>
      <c r="B186" s="23">
        <f t="shared" si="11"/>
        <v>2007</v>
      </c>
      <c r="C186" s="23">
        <v>185</v>
      </c>
      <c r="D186" s="24">
        <v>39203</v>
      </c>
      <c r="E186" s="25">
        <f>IF(ISBLANK(table!J186),NA(),table!J186)</f>
        <v>9722.1</v>
      </c>
      <c r="F186" s="26" t="e">
        <f>IFERROR(IF(AND(ISERROR($E187),ISERROR(INDEX(RestempNSAF!B$2:B$251,MATCH(RestempNSA!$C186,RestempNSAF!$A$2:$A$251,0)))),$E186,INDEX(RestempNSAF!B$2:B$251,MATCH(RestempNSA!$C186,RestempNSAF!$A$2:$A$251,0))),NA())</f>
        <v>#N/A</v>
      </c>
      <c r="G186" s="25" t="e">
        <f>IFERROR(IF(AND(ISERROR($E187),ISERROR(INDEX(RestempNSAF!C$2:C$251,MATCH(RestempNSA!$C186,RestempNSAF!$A$2:$A$251,0)))),$E186,INDEX(RestempNSAF!C$2:C$251,MATCH(RestempNSA!$C186,RestempNSAF!$A$2:$A$251,0))),NA())</f>
        <v>#N/A</v>
      </c>
      <c r="H186" s="25" t="e">
        <f>IFERROR(IF(AND(ISERROR($E187),ISERROR(INDEX(RestempNSAF!D$2:D$251,MATCH(RestempNSA!$C186,RestempNSAF!$A$2:$A$251,0)))),$E186,INDEX(RestempNSAF!D$2:D$251,MATCH(RestempNSA!$C186,RestempNSAF!$A$2:$A$251,0))),NA())</f>
        <v>#N/A</v>
      </c>
      <c r="I186" s="25" t="e">
        <f>IFERROR(IF(AND(ISERROR($E187),ISERROR(INDEX(RestempNSAF!E$2:E$251,MATCH(RestempNSA!$C186,RestempNSAF!$A$2:$A$251,0)))),$E186,INDEX(RestempNSAF!E$2:E$251,MATCH(RestempNSA!$C186,RestempNSAF!$A$2:$A$251,0))),NA())</f>
        <v>#N/A</v>
      </c>
      <c r="J186" s="25" t="e">
        <f>IFERROR(IF(AND(ISERROR($E187),ISERROR(INDEX(RestempNSAF!F$2:F$251,MATCH(RestempNSA!$C186,RestempNSAF!$A$2:$A$251,0)))),$E186,INDEX(RestempNSAF!F$2:F$251,MATCH(RestempNSA!$C186,RestempNSAF!$A$2:$A$251,0))),NA())</f>
        <v>#N/A</v>
      </c>
      <c r="V186" s="28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</row>
    <row r="187" spans="1:36" x14ac:dyDescent="0.25">
      <c r="A187" s="23">
        <f t="shared" si="10"/>
        <v>6</v>
      </c>
      <c r="B187" s="23">
        <f t="shared" si="11"/>
        <v>2007</v>
      </c>
      <c r="C187" s="23">
        <v>186</v>
      </c>
      <c r="D187" s="24">
        <v>39234</v>
      </c>
      <c r="E187" s="25">
        <f>IF(ISBLANK(table!J187),NA(),table!J187)</f>
        <v>9836.5</v>
      </c>
      <c r="F187" s="26" t="e">
        <f>IFERROR(IF(AND(ISERROR($E188),ISERROR(INDEX(RestempNSAF!B$2:B$251,MATCH(RestempNSA!$C187,RestempNSAF!$A$2:$A$251,0)))),$E187,INDEX(RestempNSAF!B$2:B$251,MATCH(RestempNSA!$C187,RestempNSAF!$A$2:$A$251,0))),NA())</f>
        <v>#N/A</v>
      </c>
      <c r="G187" s="25" t="e">
        <f>IFERROR(IF(AND(ISERROR($E188),ISERROR(INDEX(RestempNSAF!C$2:C$251,MATCH(RestempNSA!$C187,RestempNSAF!$A$2:$A$251,0)))),$E187,INDEX(RestempNSAF!C$2:C$251,MATCH(RestempNSA!$C187,RestempNSAF!$A$2:$A$251,0))),NA())</f>
        <v>#N/A</v>
      </c>
      <c r="H187" s="25" t="e">
        <f>IFERROR(IF(AND(ISERROR($E188),ISERROR(INDEX(RestempNSAF!D$2:D$251,MATCH(RestempNSA!$C187,RestempNSAF!$A$2:$A$251,0)))),$E187,INDEX(RestempNSAF!D$2:D$251,MATCH(RestempNSA!$C187,RestempNSAF!$A$2:$A$251,0))),NA())</f>
        <v>#N/A</v>
      </c>
      <c r="I187" s="25" t="e">
        <f>IFERROR(IF(AND(ISERROR($E188),ISERROR(INDEX(RestempNSAF!E$2:E$251,MATCH(RestempNSA!$C187,RestempNSAF!$A$2:$A$251,0)))),$E187,INDEX(RestempNSAF!E$2:E$251,MATCH(RestempNSA!$C187,RestempNSAF!$A$2:$A$251,0))),NA())</f>
        <v>#N/A</v>
      </c>
      <c r="J187" s="25" t="e">
        <f>IFERROR(IF(AND(ISERROR($E188),ISERROR(INDEX(RestempNSAF!F$2:F$251,MATCH(RestempNSA!$C187,RestempNSAF!$A$2:$A$251,0)))),$E187,INDEX(RestempNSAF!F$2:F$251,MATCH(RestempNSA!$C187,RestempNSAF!$A$2:$A$251,0))),NA())</f>
        <v>#N/A</v>
      </c>
      <c r="V187" s="28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</row>
    <row r="188" spans="1:36" x14ac:dyDescent="0.25">
      <c r="A188" s="23">
        <f t="shared" si="10"/>
        <v>7</v>
      </c>
      <c r="B188" s="23">
        <f t="shared" si="11"/>
        <v>2007</v>
      </c>
      <c r="C188" s="23">
        <v>187</v>
      </c>
      <c r="D188" s="24">
        <v>39264</v>
      </c>
      <c r="E188" s="25">
        <f>IF(ISBLANK(table!J188),NA(),table!J188)</f>
        <v>9818.7999999999993</v>
      </c>
      <c r="F188" s="26" t="e">
        <f>IFERROR(IF(AND(ISERROR($E189),ISERROR(INDEX(RestempNSAF!B$2:B$251,MATCH(RestempNSA!$C188,RestempNSAF!$A$2:$A$251,0)))),$E188,INDEX(RestempNSAF!B$2:B$251,MATCH(RestempNSA!$C188,RestempNSAF!$A$2:$A$251,0))),NA())</f>
        <v>#N/A</v>
      </c>
      <c r="G188" s="25" t="e">
        <f>IFERROR(IF(AND(ISERROR($E189),ISERROR(INDEX(RestempNSAF!C$2:C$251,MATCH(RestempNSA!$C188,RestempNSAF!$A$2:$A$251,0)))),$E188,INDEX(RestempNSAF!C$2:C$251,MATCH(RestempNSA!$C188,RestempNSAF!$A$2:$A$251,0))),NA())</f>
        <v>#N/A</v>
      </c>
      <c r="H188" s="25" t="e">
        <f>IFERROR(IF(AND(ISERROR($E189),ISERROR(INDEX(RestempNSAF!D$2:D$251,MATCH(RestempNSA!$C188,RestempNSAF!$A$2:$A$251,0)))),$E188,INDEX(RestempNSAF!D$2:D$251,MATCH(RestempNSA!$C188,RestempNSAF!$A$2:$A$251,0))),NA())</f>
        <v>#N/A</v>
      </c>
      <c r="I188" s="25" t="e">
        <f>IFERROR(IF(AND(ISERROR($E189),ISERROR(INDEX(RestempNSAF!E$2:E$251,MATCH(RestempNSA!$C188,RestempNSAF!$A$2:$A$251,0)))),$E188,INDEX(RestempNSAF!E$2:E$251,MATCH(RestempNSA!$C188,RestempNSAF!$A$2:$A$251,0))),NA())</f>
        <v>#N/A</v>
      </c>
      <c r="J188" s="25" t="e">
        <f>IFERROR(IF(AND(ISERROR($E189),ISERROR(INDEX(RestempNSAF!F$2:F$251,MATCH(RestempNSA!$C188,RestempNSAF!$A$2:$A$251,0)))),$E188,INDEX(RestempNSAF!F$2:F$251,MATCH(RestempNSA!$C188,RestempNSAF!$A$2:$A$251,0))),NA())</f>
        <v>#N/A</v>
      </c>
      <c r="V188" s="28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</row>
    <row r="189" spans="1:36" x14ac:dyDescent="0.25">
      <c r="A189" s="23">
        <f t="shared" si="10"/>
        <v>8</v>
      </c>
      <c r="B189" s="23">
        <f t="shared" si="11"/>
        <v>2007</v>
      </c>
      <c r="C189" s="23">
        <v>188</v>
      </c>
      <c r="D189" s="24">
        <v>39295</v>
      </c>
      <c r="E189" s="25">
        <f>IF(ISBLANK(table!J189),NA(),table!J189)</f>
        <v>9829</v>
      </c>
      <c r="F189" s="26" t="e">
        <f>IFERROR(IF(AND(ISERROR($E190),ISERROR(INDEX(RestempNSAF!B$2:B$251,MATCH(RestempNSA!$C189,RestempNSAF!$A$2:$A$251,0)))),$E189,INDEX(RestempNSAF!B$2:B$251,MATCH(RestempNSA!$C189,RestempNSAF!$A$2:$A$251,0))),NA())</f>
        <v>#N/A</v>
      </c>
      <c r="G189" s="25" t="e">
        <f>IFERROR(IF(AND(ISERROR($E190),ISERROR(INDEX(RestempNSAF!C$2:C$251,MATCH(RestempNSA!$C189,RestempNSAF!$A$2:$A$251,0)))),$E189,INDEX(RestempNSAF!C$2:C$251,MATCH(RestempNSA!$C189,RestempNSAF!$A$2:$A$251,0))),NA())</f>
        <v>#N/A</v>
      </c>
      <c r="H189" s="25" t="e">
        <f>IFERROR(IF(AND(ISERROR($E190),ISERROR(INDEX(RestempNSAF!D$2:D$251,MATCH(RestempNSA!$C189,RestempNSAF!$A$2:$A$251,0)))),$E189,INDEX(RestempNSAF!D$2:D$251,MATCH(RestempNSA!$C189,RestempNSAF!$A$2:$A$251,0))),NA())</f>
        <v>#N/A</v>
      </c>
      <c r="I189" s="25" t="e">
        <f>IFERROR(IF(AND(ISERROR($E190),ISERROR(INDEX(RestempNSAF!E$2:E$251,MATCH(RestempNSA!$C189,RestempNSAF!$A$2:$A$251,0)))),$E189,INDEX(RestempNSAF!E$2:E$251,MATCH(RestempNSA!$C189,RestempNSAF!$A$2:$A$251,0))),NA())</f>
        <v>#N/A</v>
      </c>
      <c r="J189" s="25" t="e">
        <f>IFERROR(IF(AND(ISERROR($E190),ISERROR(INDEX(RestempNSAF!F$2:F$251,MATCH(RestempNSA!$C189,RestempNSAF!$A$2:$A$251,0)))),$E189,INDEX(RestempNSAF!F$2:F$251,MATCH(RestempNSA!$C189,RestempNSAF!$A$2:$A$251,0))),NA())</f>
        <v>#N/A</v>
      </c>
      <c r="V189" s="28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</row>
    <row r="190" spans="1:36" x14ac:dyDescent="0.25">
      <c r="A190" s="23">
        <f t="shared" si="10"/>
        <v>9</v>
      </c>
      <c r="B190" s="23">
        <f t="shared" si="11"/>
        <v>2007</v>
      </c>
      <c r="C190" s="23">
        <v>189</v>
      </c>
      <c r="D190" s="24">
        <v>39326</v>
      </c>
      <c r="E190" s="25">
        <f>IF(ISBLANK(table!J190),NA(),table!J190)</f>
        <v>9696.7999999999993</v>
      </c>
      <c r="F190" s="26" t="e">
        <f>IFERROR(IF(AND(ISERROR($E191),ISERROR(INDEX(RestempNSAF!B$2:B$251,MATCH(RestempNSA!$C190,RestempNSAF!$A$2:$A$251,0)))),$E190,INDEX(RestempNSAF!B$2:B$251,MATCH(RestempNSA!$C190,RestempNSAF!$A$2:$A$251,0))),NA())</f>
        <v>#N/A</v>
      </c>
      <c r="G190" s="25" t="e">
        <f>IFERROR(IF(AND(ISERROR($E191),ISERROR(INDEX(RestempNSAF!C$2:C$251,MATCH(RestempNSA!$C190,RestempNSAF!$A$2:$A$251,0)))),$E190,INDEX(RestempNSAF!C$2:C$251,MATCH(RestempNSA!$C190,RestempNSAF!$A$2:$A$251,0))),NA())</f>
        <v>#N/A</v>
      </c>
      <c r="H190" s="25" t="e">
        <f>IFERROR(IF(AND(ISERROR($E191),ISERROR(INDEX(RestempNSAF!D$2:D$251,MATCH(RestempNSA!$C190,RestempNSAF!$A$2:$A$251,0)))),$E190,INDEX(RestempNSAF!D$2:D$251,MATCH(RestempNSA!$C190,RestempNSAF!$A$2:$A$251,0))),NA())</f>
        <v>#N/A</v>
      </c>
      <c r="I190" s="25" t="e">
        <f>IFERROR(IF(AND(ISERROR($E191),ISERROR(INDEX(RestempNSAF!E$2:E$251,MATCH(RestempNSA!$C190,RestempNSAF!$A$2:$A$251,0)))),$E190,INDEX(RestempNSAF!E$2:E$251,MATCH(RestempNSA!$C190,RestempNSAF!$A$2:$A$251,0))),NA())</f>
        <v>#N/A</v>
      </c>
      <c r="J190" s="25" t="e">
        <f>IFERROR(IF(AND(ISERROR($E191),ISERROR(INDEX(RestempNSAF!F$2:F$251,MATCH(RestempNSA!$C190,RestempNSAF!$A$2:$A$251,0)))),$E190,INDEX(RestempNSAF!F$2:F$251,MATCH(RestempNSA!$C190,RestempNSAF!$A$2:$A$251,0))),NA())</f>
        <v>#N/A</v>
      </c>
      <c r="V190" s="28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</row>
    <row r="191" spans="1:36" x14ac:dyDescent="0.25">
      <c r="A191" s="23">
        <f t="shared" si="10"/>
        <v>10</v>
      </c>
      <c r="B191" s="23">
        <f t="shared" si="11"/>
        <v>2007</v>
      </c>
      <c r="C191" s="23">
        <v>190</v>
      </c>
      <c r="D191" s="24">
        <v>39356</v>
      </c>
      <c r="E191" s="25">
        <f>IF(ISBLANK(table!J191),NA(),table!J191)</f>
        <v>9634.9</v>
      </c>
      <c r="F191" s="26" t="e">
        <f>IFERROR(IF(AND(ISERROR($E192),ISERROR(INDEX(RestempNSAF!B$2:B$251,MATCH(RestempNSA!$C191,RestempNSAF!$A$2:$A$251,0)))),$E191,INDEX(RestempNSAF!B$2:B$251,MATCH(RestempNSA!$C191,RestempNSAF!$A$2:$A$251,0))),NA())</f>
        <v>#N/A</v>
      </c>
      <c r="G191" s="25" t="e">
        <f>IFERROR(IF(AND(ISERROR($E192),ISERROR(INDEX(RestempNSAF!C$2:C$251,MATCH(RestempNSA!$C191,RestempNSAF!$A$2:$A$251,0)))),$E191,INDEX(RestempNSAF!C$2:C$251,MATCH(RestempNSA!$C191,RestempNSAF!$A$2:$A$251,0))),NA())</f>
        <v>#N/A</v>
      </c>
      <c r="H191" s="25" t="e">
        <f>IFERROR(IF(AND(ISERROR($E192),ISERROR(INDEX(RestempNSAF!D$2:D$251,MATCH(RestempNSA!$C191,RestempNSAF!$A$2:$A$251,0)))),$E191,INDEX(RestempNSAF!D$2:D$251,MATCH(RestempNSA!$C191,RestempNSAF!$A$2:$A$251,0))),NA())</f>
        <v>#N/A</v>
      </c>
      <c r="I191" s="25" t="e">
        <f>IFERROR(IF(AND(ISERROR($E192),ISERROR(INDEX(RestempNSAF!E$2:E$251,MATCH(RestempNSA!$C191,RestempNSAF!$A$2:$A$251,0)))),$E191,INDEX(RestempNSAF!E$2:E$251,MATCH(RestempNSA!$C191,RestempNSAF!$A$2:$A$251,0))),NA())</f>
        <v>#N/A</v>
      </c>
      <c r="J191" s="25" t="e">
        <f>IFERROR(IF(AND(ISERROR($E192),ISERROR(INDEX(RestempNSAF!F$2:F$251,MATCH(RestempNSA!$C191,RestempNSAF!$A$2:$A$251,0)))),$E191,INDEX(RestempNSAF!F$2:F$251,MATCH(RestempNSA!$C191,RestempNSAF!$A$2:$A$251,0))),NA())</f>
        <v>#N/A</v>
      </c>
      <c r="V191" s="28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</row>
    <row r="192" spans="1:36" x14ac:dyDescent="0.25">
      <c r="A192" s="23">
        <f t="shared" si="10"/>
        <v>11</v>
      </c>
      <c r="B192" s="23">
        <f t="shared" si="11"/>
        <v>2007</v>
      </c>
      <c r="C192" s="23">
        <v>191</v>
      </c>
      <c r="D192" s="24">
        <v>39387</v>
      </c>
      <c r="E192" s="25">
        <f>IF(ISBLANK(table!J192),NA(),table!J192)</f>
        <v>9596.9</v>
      </c>
      <c r="F192" s="26" t="e">
        <f>IFERROR(IF(AND(ISERROR($E193),ISERROR(INDEX(RestempNSAF!B$2:B$251,MATCH(RestempNSA!$C192,RestempNSAF!$A$2:$A$251,0)))),$E192,INDEX(RestempNSAF!B$2:B$251,MATCH(RestempNSA!$C192,RestempNSAF!$A$2:$A$251,0))),NA())</f>
        <v>#N/A</v>
      </c>
      <c r="G192" s="25" t="e">
        <f>IFERROR(IF(AND(ISERROR($E193),ISERROR(INDEX(RestempNSAF!C$2:C$251,MATCH(RestempNSA!$C192,RestempNSAF!$A$2:$A$251,0)))),$E192,INDEX(RestempNSAF!C$2:C$251,MATCH(RestempNSA!$C192,RestempNSAF!$A$2:$A$251,0))),NA())</f>
        <v>#N/A</v>
      </c>
      <c r="H192" s="25" t="e">
        <f>IFERROR(IF(AND(ISERROR($E193),ISERROR(INDEX(RestempNSAF!D$2:D$251,MATCH(RestempNSA!$C192,RestempNSAF!$A$2:$A$251,0)))),$E192,INDEX(RestempNSAF!D$2:D$251,MATCH(RestempNSA!$C192,RestempNSAF!$A$2:$A$251,0))),NA())</f>
        <v>#N/A</v>
      </c>
      <c r="I192" s="25" t="e">
        <f>IFERROR(IF(AND(ISERROR($E193),ISERROR(INDEX(RestempNSAF!E$2:E$251,MATCH(RestempNSA!$C192,RestempNSAF!$A$2:$A$251,0)))),$E192,INDEX(RestempNSAF!E$2:E$251,MATCH(RestempNSA!$C192,RestempNSAF!$A$2:$A$251,0))),NA())</f>
        <v>#N/A</v>
      </c>
      <c r="J192" s="25" t="e">
        <f>IFERROR(IF(AND(ISERROR($E193),ISERROR(INDEX(RestempNSAF!F$2:F$251,MATCH(RestempNSA!$C192,RestempNSAF!$A$2:$A$251,0)))),$E192,INDEX(RestempNSAF!F$2:F$251,MATCH(RestempNSA!$C192,RestempNSAF!$A$2:$A$251,0))),NA())</f>
        <v>#N/A</v>
      </c>
      <c r="V192" s="28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</row>
    <row r="193" spans="1:36" x14ac:dyDescent="0.25">
      <c r="A193" s="23">
        <f t="shared" si="10"/>
        <v>12</v>
      </c>
      <c r="B193" s="23">
        <f t="shared" si="11"/>
        <v>2007</v>
      </c>
      <c r="C193" s="23">
        <v>192</v>
      </c>
      <c r="D193" s="24">
        <v>39417</v>
      </c>
      <c r="E193" s="25">
        <f>IF(ISBLANK(table!J193),NA(),table!J193)</f>
        <v>9575.1</v>
      </c>
      <c r="F193" s="26" t="e">
        <f>IFERROR(IF(AND(ISERROR($E194),ISERROR(INDEX(RestempNSAF!B$2:B$251,MATCH(RestempNSA!$C193,RestempNSAF!$A$2:$A$251,0)))),$E193,INDEX(RestempNSAF!B$2:B$251,MATCH(RestempNSA!$C193,RestempNSAF!$A$2:$A$251,0))),NA())</f>
        <v>#N/A</v>
      </c>
      <c r="G193" s="25" t="e">
        <f>IFERROR(IF(AND(ISERROR($E194),ISERROR(INDEX(RestempNSAF!C$2:C$251,MATCH(RestempNSA!$C193,RestempNSAF!$A$2:$A$251,0)))),$E193,INDEX(RestempNSAF!C$2:C$251,MATCH(RestempNSA!$C193,RestempNSAF!$A$2:$A$251,0))),NA())</f>
        <v>#N/A</v>
      </c>
      <c r="H193" s="25" t="e">
        <f>IFERROR(IF(AND(ISERROR($E194),ISERROR(INDEX(RestempNSAF!D$2:D$251,MATCH(RestempNSA!$C193,RestempNSAF!$A$2:$A$251,0)))),$E193,INDEX(RestempNSAF!D$2:D$251,MATCH(RestempNSA!$C193,RestempNSAF!$A$2:$A$251,0))),NA())</f>
        <v>#N/A</v>
      </c>
      <c r="I193" s="25" t="e">
        <f>IFERROR(IF(AND(ISERROR($E194),ISERROR(INDEX(RestempNSAF!E$2:E$251,MATCH(RestempNSA!$C193,RestempNSAF!$A$2:$A$251,0)))),$E193,INDEX(RestempNSAF!E$2:E$251,MATCH(RestempNSA!$C193,RestempNSAF!$A$2:$A$251,0))),NA())</f>
        <v>#N/A</v>
      </c>
      <c r="J193" s="25" t="e">
        <f>IFERROR(IF(AND(ISERROR($E194),ISERROR(INDEX(RestempNSAF!F$2:F$251,MATCH(RestempNSA!$C193,RestempNSAF!$A$2:$A$251,0)))),$E193,INDEX(RestempNSAF!F$2:F$251,MATCH(RestempNSA!$C193,RestempNSAF!$A$2:$A$251,0))),NA())</f>
        <v>#N/A</v>
      </c>
      <c r="V193" s="28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</row>
    <row r="194" spans="1:36" x14ac:dyDescent="0.25">
      <c r="A194" s="23">
        <f t="shared" si="10"/>
        <v>1</v>
      </c>
      <c r="B194" s="23">
        <f t="shared" si="11"/>
        <v>2008</v>
      </c>
      <c r="C194" s="23">
        <v>193</v>
      </c>
      <c r="D194" s="24">
        <v>39448</v>
      </c>
      <c r="E194" s="25">
        <f>IF(ISBLANK(table!J194),NA(),table!J194)</f>
        <v>9339.1</v>
      </c>
      <c r="F194" s="26" t="e">
        <f>IFERROR(IF(AND(ISERROR($E195),ISERROR(INDEX(RestempNSAF!B$2:B$251,MATCH(RestempNSA!$C194,RestempNSAF!$A$2:$A$251,0)))),$E194,INDEX(RestempNSAF!B$2:B$251,MATCH(RestempNSA!$C194,RestempNSAF!$A$2:$A$251,0))),NA())</f>
        <v>#N/A</v>
      </c>
      <c r="G194" s="25" t="e">
        <f>IFERROR(IF(AND(ISERROR($E195),ISERROR(INDEX(RestempNSAF!C$2:C$251,MATCH(RestempNSA!$C194,RestempNSAF!$A$2:$A$251,0)))),$E194,INDEX(RestempNSAF!C$2:C$251,MATCH(RestempNSA!$C194,RestempNSAF!$A$2:$A$251,0))),NA())</f>
        <v>#N/A</v>
      </c>
      <c r="H194" s="25" t="e">
        <f>IFERROR(IF(AND(ISERROR($E195),ISERROR(INDEX(RestempNSAF!D$2:D$251,MATCH(RestempNSA!$C194,RestempNSAF!$A$2:$A$251,0)))),$E194,INDEX(RestempNSAF!D$2:D$251,MATCH(RestempNSA!$C194,RestempNSAF!$A$2:$A$251,0))),NA())</f>
        <v>#N/A</v>
      </c>
      <c r="I194" s="25" t="e">
        <f>IFERROR(IF(AND(ISERROR($E195),ISERROR(INDEX(RestempNSAF!E$2:E$251,MATCH(RestempNSA!$C194,RestempNSAF!$A$2:$A$251,0)))),$E194,INDEX(RestempNSAF!E$2:E$251,MATCH(RestempNSA!$C194,RestempNSAF!$A$2:$A$251,0))),NA())</f>
        <v>#N/A</v>
      </c>
      <c r="J194" s="25" t="e">
        <f>IFERROR(IF(AND(ISERROR($E195),ISERROR(INDEX(RestempNSAF!F$2:F$251,MATCH(RestempNSA!$C194,RestempNSAF!$A$2:$A$251,0)))),$E194,INDEX(RestempNSAF!F$2:F$251,MATCH(RestempNSA!$C194,RestempNSAF!$A$2:$A$251,0))),NA())</f>
        <v>#N/A</v>
      </c>
      <c r="V194" s="28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</row>
    <row r="195" spans="1:36" x14ac:dyDescent="0.25">
      <c r="A195" s="23">
        <f t="shared" ref="A195:A258" si="12">MONTH(D195)</f>
        <v>2</v>
      </c>
      <c r="B195" s="23">
        <f t="shared" ref="B195:B258" si="13">YEAR(D195)</f>
        <v>2008</v>
      </c>
      <c r="C195" s="23">
        <v>194</v>
      </c>
      <c r="D195" s="24">
        <v>39479</v>
      </c>
      <c r="E195" s="25">
        <f>IF(ISBLANK(table!J195),NA(),table!J195)</f>
        <v>9377.2000000000007</v>
      </c>
      <c r="F195" s="26" t="e">
        <f>IFERROR(IF(AND(ISERROR($E196),ISERROR(INDEX(RestempNSAF!B$2:B$251,MATCH(RestempNSA!$C195,RestempNSAF!$A$2:$A$251,0)))),$E195,INDEX(RestempNSAF!B$2:B$251,MATCH(RestempNSA!$C195,RestempNSAF!$A$2:$A$251,0))),NA())</f>
        <v>#N/A</v>
      </c>
      <c r="G195" s="25" t="e">
        <f>IFERROR(IF(AND(ISERROR($E196),ISERROR(INDEX(RestempNSAF!C$2:C$251,MATCH(RestempNSA!$C195,RestempNSAF!$A$2:$A$251,0)))),$E195,INDEX(RestempNSAF!C$2:C$251,MATCH(RestempNSA!$C195,RestempNSAF!$A$2:$A$251,0))),NA())</f>
        <v>#N/A</v>
      </c>
      <c r="H195" s="25" t="e">
        <f>IFERROR(IF(AND(ISERROR($E196),ISERROR(INDEX(RestempNSAF!D$2:D$251,MATCH(RestempNSA!$C195,RestempNSAF!$A$2:$A$251,0)))),$E195,INDEX(RestempNSAF!D$2:D$251,MATCH(RestempNSA!$C195,RestempNSAF!$A$2:$A$251,0))),NA())</f>
        <v>#N/A</v>
      </c>
      <c r="I195" s="25" t="e">
        <f>IFERROR(IF(AND(ISERROR($E196),ISERROR(INDEX(RestempNSAF!E$2:E$251,MATCH(RestempNSA!$C195,RestempNSAF!$A$2:$A$251,0)))),$E195,INDEX(RestempNSAF!E$2:E$251,MATCH(RestempNSA!$C195,RestempNSAF!$A$2:$A$251,0))),NA())</f>
        <v>#N/A</v>
      </c>
      <c r="J195" s="25" t="e">
        <f>IFERROR(IF(AND(ISERROR($E196),ISERROR(INDEX(RestempNSAF!F$2:F$251,MATCH(RestempNSA!$C195,RestempNSAF!$A$2:$A$251,0)))),$E195,INDEX(RestempNSAF!F$2:F$251,MATCH(RestempNSA!$C195,RestempNSAF!$A$2:$A$251,0))),NA())</f>
        <v>#N/A</v>
      </c>
      <c r="V195" s="28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</row>
    <row r="196" spans="1:36" x14ac:dyDescent="0.25">
      <c r="A196" s="23">
        <f t="shared" si="12"/>
        <v>3</v>
      </c>
      <c r="B196" s="23">
        <f t="shared" si="13"/>
        <v>2008</v>
      </c>
      <c r="C196" s="23">
        <v>195</v>
      </c>
      <c r="D196" s="24">
        <v>39508</v>
      </c>
      <c r="E196" s="25">
        <f>IF(ISBLANK(table!J196),NA(),table!J196)</f>
        <v>9493.5</v>
      </c>
      <c r="F196" s="26" t="e">
        <f>IFERROR(IF(AND(ISERROR($E197),ISERROR(INDEX(RestempNSAF!B$2:B$251,MATCH(RestempNSA!$C196,RestempNSAF!$A$2:$A$251,0)))),$E196,INDEX(RestempNSAF!B$2:B$251,MATCH(RestempNSA!$C196,RestempNSAF!$A$2:$A$251,0))),NA())</f>
        <v>#N/A</v>
      </c>
      <c r="G196" s="25" t="e">
        <f>IFERROR(IF(AND(ISERROR($E197),ISERROR(INDEX(RestempNSAF!C$2:C$251,MATCH(RestempNSA!$C196,RestempNSAF!$A$2:$A$251,0)))),$E196,INDEX(RestempNSAF!C$2:C$251,MATCH(RestempNSA!$C196,RestempNSAF!$A$2:$A$251,0))),NA())</f>
        <v>#N/A</v>
      </c>
      <c r="H196" s="25" t="e">
        <f>IFERROR(IF(AND(ISERROR($E197),ISERROR(INDEX(RestempNSAF!D$2:D$251,MATCH(RestempNSA!$C196,RestempNSAF!$A$2:$A$251,0)))),$E196,INDEX(RestempNSAF!D$2:D$251,MATCH(RestempNSA!$C196,RestempNSAF!$A$2:$A$251,0))),NA())</f>
        <v>#N/A</v>
      </c>
      <c r="I196" s="25" t="e">
        <f>IFERROR(IF(AND(ISERROR($E197),ISERROR(INDEX(RestempNSAF!E$2:E$251,MATCH(RestempNSA!$C196,RestempNSAF!$A$2:$A$251,0)))),$E196,INDEX(RestempNSAF!E$2:E$251,MATCH(RestempNSA!$C196,RestempNSAF!$A$2:$A$251,0))),NA())</f>
        <v>#N/A</v>
      </c>
      <c r="J196" s="25" t="e">
        <f>IFERROR(IF(AND(ISERROR($E197),ISERROR(INDEX(RestempNSAF!F$2:F$251,MATCH(RestempNSA!$C196,RestempNSAF!$A$2:$A$251,0)))),$E196,INDEX(RestempNSAF!F$2:F$251,MATCH(RestempNSA!$C196,RestempNSAF!$A$2:$A$251,0))),NA())</f>
        <v>#N/A</v>
      </c>
      <c r="V196" s="28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</row>
    <row r="197" spans="1:36" x14ac:dyDescent="0.25">
      <c r="A197" s="23">
        <f t="shared" si="12"/>
        <v>4</v>
      </c>
      <c r="B197" s="23">
        <f t="shared" si="13"/>
        <v>2008</v>
      </c>
      <c r="C197" s="23">
        <v>196</v>
      </c>
      <c r="D197" s="24">
        <v>39539</v>
      </c>
      <c r="E197" s="25">
        <f>IF(ISBLANK(table!J197),NA(),table!J197)</f>
        <v>9619.9</v>
      </c>
      <c r="F197" s="26" t="e">
        <f>IFERROR(IF(AND(ISERROR($E198),ISERROR(INDEX(RestempNSAF!B$2:B$251,MATCH(RestempNSA!$C197,RestempNSAF!$A$2:$A$251,0)))),$E197,INDEX(RestempNSAF!B$2:B$251,MATCH(RestempNSA!$C197,RestempNSAF!$A$2:$A$251,0))),NA())</f>
        <v>#N/A</v>
      </c>
      <c r="G197" s="25" t="e">
        <f>IFERROR(IF(AND(ISERROR($E198),ISERROR(INDEX(RestempNSAF!C$2:C$251,MATCH(RestempNSA!$C197,RestempNSAF!$A$2:$A$251,0)))),$E197,INDEX(RestempNSAF!C$2:C$251,MATCH(RestempNSA!$C197,RestempNSAF!$A$2:$A$251,0))),NA())</f>
        <v>#N/A</v>
      </c>
      <c r="H197" s="25" t="e">
        <f>IFERROR(IF(AND(ISERROR($E198),ISERROR(INDEX(RestempNSAF!D$2:D$251,MATCH(RestempNSA!$C197,RestempNSAF!$A$2:$A$251,0)))),$E197,INDEX(RestempNSAF!D$2:D$251,MATCH(RestempNSA!$C197,RestempNSAF!$A$2:$A$251,0))),NA())</f>
        <v>#N/A</v>
      </c>
      <c r="I197" s="25" t="e">
        <f>IFERROR(IF(AND(ISERROR($E198),ISERROR(INDEX(RestempNSAF!E$2:E$251,MATCH(RestempNSA!$C197,RestempNSAF!$A$2:$A$251,0)))),$E197,INDEX(RestempNSAF!E$2:E$251,MATCH(RestempNSA!$C197,RestempNSAF!$A$2:$A$251,0))),NA())</f>
        <v>#N/A</v>
      </c>
      <c r="J197" s="25" t="e">
        <f>IFERROR(IF(AND(ISERROR($E198),ISERROR(INDEX(RestempNSAF!F$2:F$251,MATCH(RestempNSA!$C197,RestempNSAF!$A$2:$A$251,0)))),$E197,INDEX(RestempNSAF!F$2:F$251,MATCH(RestempNSA!$C197,RestempNSAF!$A$2:$A$251,0))),NA())</f>
        <v>#N/A</v>
      </c>
      <c r="V197" s="28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</row>
    <row r="198" spans="1:36" x14ac:dyDescent="0.25">
      <c r="A198" s="23">
        <f t="shared" si="12"/>
        <v>5</v>
      </c>
      <c r="B198" s="23">
        <f t="shared" si="13"/>
        <v>2008</v>
      </c>
      <c r="C198" s="23">
        <v>197</v>
      </c>
      <c r="D198" s="24">
        <v>39569</v>
      </c>
      <c r="E198" s="25">
        <f>IF(ISBLANK(table!J198),NA(),table!J198)</f>
        <v>9762.4</v>
      </c>
      <c r="F198" s="26" t="e">
        <f>IFERROR(IF(AND(ISERROR($E199),ISERROR(INDEX(RestempNSAF!B$2:B$251,MATCH(RestempNSA!$C198,RestempNSAF!$A$2:$A$251,0)))),$E198,INDEX(RestempNSAF!B$2:B$251,MATCH(RestempNSA!$C198,RestempNSAF!$A$2:$A$251,0))),NA())</f>
        <v>#N/A</v>
      </c>
      <c r="G198" s="25" t="e">
        <f>IFERROR(IF(AND(ISERROR($E199),ISERROR(INDEX(RestempNSAF!C$2:C$251,MATCH(RestempNSA!$C198,RestempNSAF!$A$2:$A$251,0)))),$E198,INDEX(RestempNSAF!C$2:C$251,MATCH(RestempNSA!$C198,RestempNSAF!$A$2:$A$251,0))),NA())</f>
        <v>#N/A</v>
      </c>
      <c r="H198" s="25" t="e">
        <f>IFERROR(IF(AND(ISERROR($E199),ISERROR(INDEX(RestempNSAF!D$2:D$251,MATCH(RestempNSA!$C198,RestempNSAF!$A$2:$A$251,0)))),$E198,INDEX(RestempNSAF!D$2:D$251,MATCH(RestempNSA!$C198,RestempNSAF!$A$2:$A$251,0))),NA())</f>
        <v>#N/A</v>
      </c>
      <c r="I198" s="25" t="e">
        <f>IFERROR(IF(AND(ISERROR($E199),ISERROR(INDEX(RestempNSAF!E$2:E$251,MATCH(RestempNSA!$C198,RestempNSAF!$A$2:$A$251,0)))),$E198,INDEX(RestempNSAF!E$2:E$251,MATCH(RestempNSA!$C198,RestempNSAF!$A$2:$A$251,0))),NA())</f>
        <v>#N/A</v>
      </c>
      <c r="J198" s="25" t="e">
        <f>IFERROR(IF(AND(ISERROR($E199),ISERROR(INDEX(RestempNSAF!F$2:F$251,MATCH(RestempNSA!$C198,RestempNSAF!$A$2:$A$251,0)))),$E198,INDEX(RestempNSAF!F$2:F$251,MATCH(RestempNSA!$C198,RestempNSAF!$A$2:$A$251,0))),NA())</f>
        <v>#N/A</v>
      </c>
      <c r="V198" s="28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</row>
    <row r="199" spans="1:36" x14ac:dyDescent="0.25">
      <c r="A199" s="23">
        <f t="shared" si="12"/>
        <v>6</v>
      </c>
      <c r="B199" s="23">
        <f t="shared" si="13"/>
        <v>2008</v>
      </c>
      <c r="C199" s="23">
        <v>198</v>
      </c>
      <c r="D199" s="24">
        <v>39600</v>
      </c>
      <c r="E199" s="25">
        <f>IF(ISBLANK(table!J199),NA(),table!J199)</f>
        <v>9859.1</v>
      </c>
      <c r="F199" s="26" t="e">
        <f>IFERROR(IF(AND(ISERROR($E200),ISERROR(INDEX(RestempNSAF!B$2:B$251,MATCH(RestempNSA!$C199,RestempNSAF!$A$2:$A$251,0)))),$E199,INDEX(RestempNSAF!B$2:B$251,MATCH(RestempNSA!$C199,RestempNSAF!$A$2:$A$251,0))),NA())</f>
        <v>#N/A</v>
      </c>
      <c r="G199" s="25" t="e">
        <f>IFERROR(IF(AND(ISERROR($E200),ISERROR(INDEX(RestempNSAF!C$2:C$251,MATCH(RestempNSA!$C199,RestempNSAF!$A$2:$A$251,0)))),$E199,INDEX(RestempNSAF!C$2:C$251,MATCH(RestempNSA!$C199,RestempNSAF!$A$2:$A$251,0))),NA())</f>
        <v>#N/A</v>
      </c>
      <c r="H199" s="25" t="e">
        <f>IFERROR(IF(AND(ISERROR($E200),ISERROR(INDEX(RestempNSAF!D$2:D$251,MATCH(RestempNSA!$C199,RestempNSAF!$A$2:$A$251,0)))),$E199,INDEX(RestempNSAF!D$2:D$251,MATCH(RestempNSA!$C199,RestempNSAF!$A$2:$A$251,0))),NA())</f>
        <v>#N/A</v>
      </c>
      <c r="I199" s="25" t="e">
        <f>IFERROR(IF(AND(ISERROR($E200),ISERROR(INDEX(RestempNSAF!E$2:E$251,MATCH(RestempNSA!$C199,RestempNSAF!$A$2:$A$251,0)))),$E199,INDEX(RestempNSAF!E$2:E$251,MATCH(RestempNSA!$C199,RestempNSAF!$A$2:$A$251,0))),NA())</f>
        <v>#N/A</v>
      </c>
      <c r="J199" s="25" t="e">
        <f>IFERROR(IF(AND(ISERROR($E200),ISERROR(INDEX(RestempNSAF!F$2:F$251,MATCH(RestempNSA!$C199,RestempNSAF!$A$2:$A$251,0)))),$E199,INDEX(RestempNSAF!F$2:F$251,MATCH(RestempNSA!$C199,RestempNSAF!$A$2:$A$251,0))),NA())</f>
        <v>#N/A</v>
      </c>
      <c r="V199" s="28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</row>
    <row r="200" spans="1:36" x14ac:dyDescent="0.25">
      <c r="A200" s="23">
        <f t="shared" si="12"/>
        <v>7</v>
      </c>
      <c r="B200" s="23">
        <f t="shared" si="13"/>
        <v>2008</v>
      </c>
      <c r="C200" s="23">
        <v>199</v>
      </c>
      <c r="D200" s="24">
        <v>39630</v>
      </c>
      <c r="E200" s="25">
        <f>IF(ISBLANK(table!J200),NA(),table!J200)</f>
        <v>9847.2000000000007</v>
      </c>
      <c r="F200" s="26" t="e">
        <f>IFERROR(IF(AND(ISERROR($E201),ISERROR(INDEX(RestempNSAF!B$2:B$251,MATCH(RestempNSA!$C200,RestempNSAF!$A$2:$A$251,0)))),$E200,INDEX(RestempNSAF!B$2:B$251,MATCH(RestempNSA!$C200,RestempNSAF!$A$2:$A$251,0))),NA())</f>
        <v>#N/A</v>
      </c>
      <c r="G200" s="25" t="e">
        <f>IFERROR(IF(AND(ISERROR($E201),ISERROR(INDEX(RestempNSAF!C$2:C$251,MATCH(RestempNSA!$C200,RestempNSAF!$A$2:$A$251,0)))),$E200,INDEX(RestempNSAF!C$2:C$251,MATCH(RestempNSA!$C200,RestempNSAF!$A$2:$A$251,0))),NA())</f>
        <v>#N/A</v>
      </c>
      <c r="H200" s="25" t="e">
        <f>IFERROR(IF(AND(ISERROR($E201),ISERROR(INDEX(RestempNSAF!D$2:D$251,MATCH(RestempNSA!$C200,RestempNSAF!$A$2:$A$251,0)))),$E200,INDEX(RestempNSAF!D$2:D$251,MATCH(RestempNSA!$C200,RestempNSAF!$A$2:$A$251,0))),NA())</f>
        <v>#N/A</v>
      </c>
      <c r="I200" s="25" t="e">
        <f>IFERROR(IF(AND(ISERROR($E201),ISERROR(INDEX(RestempNSAF!E$2:E$251,MATCH(RestempNSA!$C200,RestempNSAF!$A$2:$A$251,0)))),$E200,INDEX(RestempNSAF!E$2:E$251,MATCH(RestempNSA!$C200,RestempNSAF!$A$2:$A$251,0))),NA())</f>
        <v>#N/A</v>
      </c>
      <c r="J200" s="25" t="e">
        <f>IFERROR(IF(AND(ISERROR($E201),ISERROR(INDEX(RestempNSAF!F$2:F$251,MATCH(RestempNSA!$C200,RestempNSAF!$A$2:$A$251,0)))),$E200,INDEX(RestempNSAF!F$2:F$251,MATCH(RestempNSA!$C200,RestempNSAF!$A$2:$A$251,0))),NA())</f>
        <v>#N/A</v>
      </c>
      <c r="V200" s="28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</row>
    <row r="201" spans="1:36" x14ac:dyDescent="0.25">
      <c r="A201" s="23">
        <f t="shared" si="12"/>
        <v>8</v>
      </c>
      <c r="B201" s="23">
        <f t="shared" si="13"/>
        <v>2008</v>
      </c>
      <c r="C201" s="23">
        <v>200</v>
      </c>
      <c r="D201" s="24">
        <v>39661</v>
      </c>
      <c r="E201" s="25">
        <f>IF(ISBLANK(table!J201),NA(),table!J201)</f>
        <v>9832.9</v>
      </c>
      <c r="F201" s="26" t="e">
        <f>IFERROR(IF(AND(ISERROR($E202),ISERROR(INDEX(RestempNSAF!B$2:B$251,MATCH(RestempNSA!$C201,RestempNSAF!$A$2:$A$251,0)))),$E201,INDEX(RestempNSAF!B$2:B$251,MATCH(RestempNSA!$C201,RestempNSAF!$A$2:$A$251,0))),NA())</f>
        <v>#N/A</v>
      </c>
      <c r="G201" s="25" t="e">
        <f>IFERROR(IF(AND(ISERROR($E202),ISERROR(INDEX(RestempNSAF!C$2:C$251,MATCH(RestempNSA!$C201,RestempNSAF!$A$2:$A$251,0)))),$E201,INDEX(RestempNSAF!C$2:C$251,MATCH(RestempNSA!$C201,RestempNSAF!$A$2:$A$251,0))),NA())</f>
        <v>#N/A</v>
      </c>
      <c r="H201" s="25" t="e">
        <f>IFERROR(IF(AND(ISERROR($E202),ISERROR(INDEX(RestempNSAF!D$2:D$251,MATCH(RestempNSA!$C201,RestempNSAF!$A$2:$A$251,0)))),$E201,INDEX(RestempNSAF!D$2:D$251,MATCH(RestempNSA!$C201,RestempNSAF!$A$2:$A$251,0))),NA())</f>
        <v>#N/A</v>
      </c>
      <c r="I201" s="25" t="e">
        <f>IFERROR(IF(AND(ISERROR($E202),ISERROR(INDEX(RestempNSAF!E$2:E$251,MATCH(RestempNSA!$C201,RestempNSAF!$A$2:$A$251,0)))),$E201,INDEX(RestempNSAF!E$2:E$251,MATCH(RestempNSA!$C201,RestempNSAF!$A$2:$A$251,0))),NA())</f>
        <v>#N/A</v>
      </c>
      <c r="J201" s="25" t="e">
        <f>IFERROR(IF(AND(ISERROR($E202),ISERROR(INDEX(RestempNSAF!F$2:F$251,MATCH(RestempNSA!$C201,RestempNSAF!$A$2:$A$251,0)))),$E201,INDEX(RestempNSAF!F$2:F$251,MATCH(RestempNSA!$C201,RestempNSAF!$A$2:$A$251,0))),NA())</f>
        <v>#N/A</v>
      </c>
      <c r="V201" s="28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</row>
    <row r="202" spans="1:36" x14ac:dyDescent="0.25">
      <c r="A202" s="23">
        <f t="shared" si="12"/>
        <v>9</v>
      </c>
      <c r="B202" s="23">
        <f t="shared" si="13"/>
        <v>2008</v>
      </c>
      <c r="C202" s="23">
        <v>201</v>
      </c>
      <c r="D202" s="24">
        <v>39692</v>
      </c>
      <c r="E202" s="25">
        <f>IF(ISBLANK(table!J202),NA(),table!J202)</f>
        <v>9655.2000000000007</v>
      </c>
      <c r="F202" s="26" t="e">
        <f>IFERROR(IF(AND(ISERROR($E203),ISERROR(INDEX(RestempNSAF!B$2:B$251,MATCH(RestempNSA!$C202,RestempNSAF!$A$2:$A$251,0)))),$E202,INDEX(RestempNSAF!B$2:B$251,MATCH(RestempNSA!$C202,RestempNSAF!$A$2:$A$251,0))),NA())</f>
        <v>#N/A</v>
      </c>
      <c r="G202" s="25" t="e">
        <f>IFERROR(IF(AND(ISERROR($E203),ISERROR(INDEX(RestempNSAF!C$2:C$251,MATCH(RestempNSA!$C202,RestempNSAF!$A$2:$A$251,0)))),$E202,INDEX(RestempNSAF!C$2:C$251,MATCH(RestempNSA!$C202,RestempNSAF!$A$2:$A$251,0))),NA())</f>
        <v>#N/A</v>
      </c>
      <c r="H202" s="25" t="e">
        <f>IFERROR(IF(AND(ISERROR($E203),ISERROR(INDEX(RestempNSAF!D$2:D$251,MATCH(RestempNSA!$C202,RestempNSAF!$A$2:$A$251,0)))),$E202,INDEX(RestempNSAF!D$2:D$251,MATCH(RestempNSA!$C202,RestempNSAF!$A$2:$A$251,0))),NA())</f>
        <v>#N/A</v>
      </c>
      <c r="I202" s="25" t="e">
        <f>IFERROR(IF(AND(ISERROR($E203),ISERROR(INDEX(RestempNSAF!E$2:E$251,MATCH(RestempNSA!$C202,RestempNSAF!$A$2:$A$251,0)))),$E202,INDEX(RestempNSAF!E$2:E$251,MATCH(RestempNSA!$C202,RestempNSAF!$A$2:$A$251,0))),NA())</f>
        <v>#N/A</v>
      </c>
      <c r="J202" s="25" t="e">
        <f>IFERROR(IF(AND(ISERROR($E203),ISERROR(INDEX(RestempNSAF!F$2:F$251,MATCH(RestempNSA!$C202,RestempNSAF!$A$2:$A$251,0)))),$E202,INDEX(RestempNSAF!F$2:F$251,MATCH(RestempNSA!$C202,RestempNSAF!$A$2:$A$251,0))),NA())</f>
        <v>#N/A</v>
      </c>
      <c r="V202" s="28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</row>
    <row r="203" spans="1:36" x14ac:dyDescent="0.25">
      <c r="A203" s="23">
        <f t="shared" si="12"/>
        <v>10</v>
      </c>
      <c r="B203" s="23">
        <f t="shared" si="13"/>
        <v>2008</v>
      </c>
      <c r="C203" s="23">
        <v>202</v>
      </c>
      <c r="D203" s="24">
        <v>39722</v>
      </c>
      <c r="E203" s="25">
        <f>IF(ISBLANK(table!J203),NA(),table!J203)</f>
        <v>9542</v>
      </c>
      <c r="F203" s="26" t="e">
        <f>IFERROR(IF(AND(ISERROR($E204),ISERROR(INDEX(RestempNSAF!B$2:B$251,MATCH(RestempNSA!$C203,RestempNSAF!$A$2:$A$251,0)))),$E203,INDEX(RestempNSAF!B$2:B$251,MATCH(RestempNSA!$C203,RestempNSAF!$A$2:$A$251,0))),NA())</f>
        <v>#N/A</v>
      </c>
      <c r="G203" s="25" t="e">
        <f>IFERROR(IF(AND(ISERROR($E204),ISERROR(INDEX(RestempNSAF!C$2:C$251,MATCH(RestempNSA!$C203,RestempNSAF!$A$2:$A$251,0)))),$E203,INDEX(RestempNSAF!C$2:C$251,MATCH(RestempNSA!$C203,RestempNSAF!$A$2:$A$251,0))),NA())</f>
        <v>#N/A</v>
      </c>
      <c r="H203" s="25" t="e">
        <f>IFERROR(IF(AND(ISERROR($E204),ISERROR(INDEX(RestempNSAF!D$2:D$251,MATCH(RestempNSA!$C203,RestempNSAF!$A$2:$A$251,0)))),$E203,INDEX(RestempNSAF!D$2:D$251,MATCH(RestempNSA!$C203,RestempNSAF!$A$2:$A$251,0))),NA())</f>
        <v>#N/A</v>
      </c>
      <c r="I203" s="25" t="e">
        <f>IFERROR(IF(AND(ISERROR($E204),ISERROR(INDEX(RestempNSAF!E$2:E$251,MATCH(RestempNSA!$C203,RestempNSAF!$A$2:$A$251,0)))),$E203,INDEX(RestempNSAF!E$2:E$251,MATCH(RestempNSA!$C203,RestempNSAF!$A$2:$A$251,0))),NA())</f>
        <v>#N/A</v>
      </c>
      <c r="J203" s="25" t="e">
        <f>IFERROR(IF(AND(ISERROR($E204),ISERROR(INDEX(RestempNSAF!F$2:F$251,MATCH(RestempNSA!$C203,RestempNSAF!$A$2:$A$251,0)))),$E203,INDEX(RestempNSAF!F$2:F$251,MATCH(RestempNSA!$C203,RestempNSAF!$A$2:$A$251,0))),NA())</f>
        <v>#N/A</v>
      </c>
      <c r="V203" s="28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</row>
    <row r="204" spans="1:36" x14ac:dyDescent="0.25">
      <c r="A204" s="23">
        <f t="shared" si="12"/>
        <v>11</v>
      </c>
      <c r="B204" s="23">
        <f t="shared" si="13"/>
        <v>2008</v>
      </c>
      <c r="C204" s="23">
        <v>203</v>
      </c>
      <c r="D204" s="24">
        <v>39753</v>
      </c>
      <c r="E204" s="25">
        <f>IF(ISBLANK(table!J204),NA(),table!J204)</f>
        <v>9451.1</v>
      </c>
      <c r="F204" s="26" t="e">
        <f>IFERROR(IF(AND(ISERROR($E205),ISERROR(INDEX(RestempNSAF!B$2:B$251,MATCH(RestempNSA!$C204,RestempNSAF!$A$2:$A$251,0)))),$E204,INDEX(RestempNSAF!B$2:B$251,MATCH(RestempNSA!$C204,RestempNSAF!$A$2:$A$251,0))),NA())</f>
        <v>#N/A</v>
      </c>
      <c r="G204" s="25" t="e">
        <f>IFERROR(IF(AND(ISERROR($E205),ISERROR(INDEX(RestempNSAF!C$2:C$251,MATCH(RestempNSA!$C204,RestempNSAF!$A$2:$A$251,0)))),$E204,INDEX(RestempNSAF!C$2:C$251,MATCH(RestempNSA!$C204,RestempNSAF!$A$2:$A$251,0))),NA())</f>
        <v>#N/A</v>
      </c>
      <c r="H204" s="25" t="e">
        <f>IFERROR(IF(AND(ISERROR($E205),ISERROR(INDEX(RestempNSAF!D$2:D$251,MATCH(RestempNSA!$C204,RestempNSAF!$A$2:$A$251,0)))),$E204,INDEX(RestempNSAF!D$2:D$251,MATCH(RestempNSA!$C204,RestempNSAF!$A$2:$A$251,0))),NA())</f>
        <v>#N/A</v>
      </c>
      <c r="I204" s="25" t="e">
        <f>IFERROR(IF(AND(ISERROR($E205),ISERROR(INDEX(RestempNSAF!E$2:E$251,MATCH(RestempNSA!$C204,RestempNSAF!$A$2:$A$251,0)))),$E204,INDEX(RestempNSAF!E$2:E$251,MATCH(RestempNSA!$C204,RestempNSAF!$A$2:$A$251,0))),NA())</f>
        <v>#N/A</v>
      </c>
      <c r="J204" s="25" t="e">
        <f>IFERROR(IF(AND(ISERROR($E205),ISERROR(INDEX(RestempNSAF!F$2:F$251,MATCH(RestempNSA!$C204,RestempNSAF!$A$2:$A$251,0)))),$E204,INDEX(RestempNSAF!F$2:F$251,MATCH(RestempNSA!$C204,RestempNSAF!$A$2:$A$251,0))),NA())</f>
        <v>#N/A</v>
      </c>
      <c r="V204" s="28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</row>
    <row r="205" spans="1:36" x14ac:dyDescent="0.25">
      <c r="A205" s="23">
        <f t="shared" si="12"/>
        <v>12</v>
      </c>
      <c r="B205" s="23">
        <f t="shared" si="13"/>
        <v>2008</v>
      </c>
      <c r="C205" s="23">
        <v>204</v>
      </c>
      <c r="D205" s="24">
        <v>39783</v>
      </c>
      <c r="E205" s="25">
        <f>IF(ISBLANK(table!J205),NA(),table!J205)</f>
        <v>9390.7999999999993</v>
      </c>
      <c r="F205" s="26" t="e">
        <f>IFERROR(IF(AND(ISERROR($E206),ISERROR(INDEX(RestempNSAF!B$2:B$251,MATCH(RestempNSA!$C205,RestempNSAF!$A$2:$A$251,0)))),$E205,INDEX(RestempNSAF!B$2:B$251,MATCH(RestempNSA!$C205,RestempNSAF!$A$2:$A$251,0))),NA())</f>
        <v>#N/A</v>
      </c>
      <c r="G205" s="25" t="e">
        <f>IFERROR(IF(AND(ISERROR($E206),ISERROR(INDEX(RestempNSAF!C$2:C$251,MATCH(RestempNSA!$C205,RestempNSAF!$A$2:$A$251,0)))),$E205,INDEX(RestempNSAF!C$2:C$251,MATCH(RestempNSA!$C205,RestempNSAF!$A$2:$A$251,0))),NA())</f>
        <v>#N/A</v>
      </c>
      <c r="H205" s="25" t="e">
        <f>IFERROR(IF(AND(ISERROR($E206),ISERROR(INDEX(RestempNSAF!D$2:D$251,MATCH(RestempNSA!$C205,RestempNSAF!$A$2:$A$251,0)))),$E205,INDEX(RestempNSAF!D$2:D$251,MATCH(RestempNSA!$C205,RestempNSAF!$A$2:$A$251,0))),NA())</f>
        <v>#N/A</v>
      </c>
      <c r="I205" s="25" t="e">
        <f>IFERROR(IF(AND(ISERROR($E206),ISERROR(INDEX(RestempNSAF!E$2:E$251,MATCH(RestempNSA!$C205,RestempNSAF!$A$2:$A$251,0)))),$E205,INDEX(RestempNSAF!E$2:E$251,MATCH(RestempNSA!$C205,RestempNSAF!$A$2:$A$251,0))),NA())</f>
        <v>#N/A</v>
      </c>
      <c r="J205" s="25" t="e">
        <f>IFERROR(IF(AND(ISERROR($E206),ISERROR(INDEX(RestempNSAF!F$2:F$251,MATCH(RestempNSA!$C205,RestempNSAF!$A$2:$A$251,0)))),$E205,INDEX(RestempNSAF!F$2:F$251,MATCH(RestempNSA!$C205,RestempNSAF!$A$2:$A$251,0))),NA())</f>
        <v>#N/A</v>
      </c>
      <c r="V205" s="28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</row>
    <row r="206" spans="1:36" x14ac:dyDescent="0.25">
      <c r="A206" s="23">
        <f t="shared" si="12"/>
        <v>1</v>
      </c>
      <c r="B206" s="23">
        <f t="shared" si="13"/>
        <v>2009</v>
      </c>
      <c r="C206" s="23">
        <v>205</v>
      </c>
      <c r="D206" s="24">
        <v>39814</v>
      </c>
      <c r="E206" s="25">
        <f>IF(ISBLANK(table!J206),NA(),table!J206)</f>
        <v>9156.4</v>
      </c>
      <c r="F206" s="26" t="e">
        <f>IFERROR(IF(AND(ISERROR($E207),ISERROR(INDEX(RestempNSAF!B$2:B$251,MATCH(RestempNSA!$C206,RestempNSAF!$A$2:$A$251,0)))),$E206,INDEX(RestempNSAF!B$2:B$251,MATCH(RestempNSA!$C206,RestempNSAF!$A$2:$A$251,0))),NA())</f>
        <v>#N/A</v>
      </c>
      <c r="G206" s="25" t="e">
        <f>IFERROR(IF(AND(ISERROR($E207),ISERROR(INDEX(RestempNSAF!C$2:C$251,MATCH(RestempNSA!$C206,RestempNSAF!$A$2:$A$251,0)))),$E206,INDEX(RestempNSAF!C$2:C$251,MATCH(RestempNSA!$C206,RestempNSAF!$A$2:$A$251,0))),NA())</f>
        <v>#N/A</v>
      </c>
      <c r="H206" s="25" t="e">
        <f>IFERROR(IF(AND(ISERROR($E207),ISERROR(INDEX(RestempNSAF!D$2:D$251,MATCH(RestempNSA!$C206,RestempNSAF!$A$2:$A$251,0)))),$E206,INDEX(RestempNSAF!D$2:D$251,MATCH(RestempNSA!$C206,RestempNSAF!$A$2:$A$251,0))),NA())</f>
        <v>#N/A</v>
      </c>
      <c r="I206" s="25" t="e">
        <f>IFERROR(IF(AND(ISERROR($E207),ISERROR(INDEX(RestempNSAF!E$2:E$251,MATCH(RestempNSA!$C206,RestempNSAF!$A$2:$A$251,0)))),$E206,INDEX(RestempNSAF!E$2:E$251,MATCH(RestempNSA!$C206,RestempNSAF!$A$2:$A$251,0))),NA())</f>
        <v>#N/A</v>
      </c>
      <c r="J206" s="25" t="e">
        <f>IFERROR(IF(AND(ISERROR($E207),ISERROR(INDEX(RestempNSAF!F$2:F$251,MATCH(RestempNSA!$C206,RestempNSAF!$A$2:$A$251,0)))),$E206,INDEX(RestempNSAF!F$2:F$251,MATCH(RestempNSA!$C206,RestempNSAF!$A$2:$A$251,0))),NA())</f>
        <v>#N/A</v>
      </c>
      <c r="V206" s="28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</row>
    <row r="207" spans="1:36" x14ac:dyDescent="0.25">
      <c r="A207" s="23">
        <f t="shared" si="12"/>
        <v>2</v>
      </c>
      <c r="B207" s="23">
        <f t="shared" si="13"/>
        <v>2009</v>
      </c>
      <c r="C207" s="23">
        <v>206</v>
      </c>
      <c r="D207" s="24">
        <v>39845</v>
      </c>
      <c r="E207" s="25">
        <f>IF(ISBLANK(table!J207),NA(),table!J207)</f>
        <v>9155.5</v>
      </c>
      <c r="F207" s="26" t="e">
        <f>IFERROR(IF(AND(ISERROR($E208),ISERROR(INDEX(RestempNSAF!B$2:B$251,MATCH(RestempNSA!$C207,RestempNSAF!$A$2:$A$251,0)))),$E207,INDEX(RestempNSAF!B$2:B$251,MATCH(RestempNSA!$C207,RestempNSAF!$A$2:$A$251,0))),NA())</f>
        <v>#N/A</v>
      </c>
      <c r="G207" s="25" t="e">
        <f>IFERROR(IF(AND(ISERROR($E208),ISERROR(INDEX(RestempNSAF!C$2:C$251,MATCH(RestempNSA!$C207,RestempNSAF!$A$2:$A$251,0)))),$E207,INDEX(RestempNSAF!C$2:C$251,MATCH(RestempNSA!$C207,RestempNSAF!$A$2:$A$251,0))),NA())</f>
        <v>#N/A</v>
      </c>
      <c r="H207" s="25" t="e">
        <f>IFERROR(IF(AND(ISERROR($E208),ISERROR(INDEX(RestempNSAF!D$2:D$251,MATCH(RestempNSA!$C207,RestempNSAF!$A$2:$A$251,0)))),$E207,INDEX(RestempNSAF!D$2:D$251,MATCH(RestempNSA!$C207,RestempNSAF!$A$2:$A$251,0))),NA())</f>
        <v>#N/A</v>
      </c>
      <c r="I207" s="25" t="e">
        <f>IFERROR(IF(AND(ISERROR($E208),ISERROR(INDEX(RestempNSAF!E$2:E$251,MATCH(RestempNSA!$C207,RestempNSAF!$A$2:$A$251,0)))),$E207,INDEX(RestempNSAF!E$2:E$251,MATCH(RestempNSA!$C207,RestempNSAF!$A$2:$A$251,0))),NA())</f>
        <v>#N/A</v>
      </c>
      <c r="J207" s="25" t="e">
        <f>IFERROR(IF(AND(ISERROR($E208),ISERROR(INDEX(RestempNSAF!F$2:F$251,MATCH(RestempNSA!$C207,RestempNSAF!$A$2:$A$251,0)))),$E207,INDEX(RestempNSAF!F$2:F$251,MATCH(RestempNSA!$C207,RestempNSAF!$A$2:$A$251,0))),NA())</f>
        <v>#N/A</v>
      </c>
      <c r="V207" s="28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</row>
    <row r="208" spans="1:36" x14ac:dyDescent="0.25">
      <c r="A208" s="23">
        <f t="shared" si="12"/>
        <v>3</v>
      </c>
      <c r="B208" s="23">
        <f t="shared" si="13"/>
        <v>2009</v>
      </c>
      <c r="C208" s="23">
        <v>207</v>
      </c>
      <c r="D208" s="24">
        <v>39873</v>
      </c>
      <c r="E208" s="25">
        <f>IF(ISBLANK(table!J208),NA(),table!J208)</f>
        <v>9260.4</v>
      </c>
      <c r="F208" s="26" t="e">
        <f>IFERROR(IF(AND(ISERROR($E209),ISERROR(INDEX(RestempNSAF!B$2:B$251,MATCH(RestempNSA!$C208,RestempNSAF!$A$2:$A$251,0)))),$E208,INDEX(RestempNSAF!B$2:B$251,MATCH(RestempNSA!$C208,RestempNSAF!$A$2:$A$251,0))),NA())</f>
        <v>#N/A</v>
      </c>
      <c r="G208" s="25" t="e">
        <f>IFERROR(IF(AND(ISERROR($E209),ISERROR(INDEX(RestempNSAF!C$2:C$251,MATCH(RestempNSA!$C208,RestempNSAF!$A$2:$A$251,0)))),$E208,INDEX(RestempNSAF!C$2:C$251,MATCH(RestempNSA!$C208,RestempNSAF!$A$2:$A$251,0))),NA())</f>
        <v>#N/A</v>
      </c>
      <c r="H208" s="25" t="e">
        <f>IFERROR(IF(AND(ISERROR($E209),ISERROR(INDEX(RestempNSAF!D$2:D$251,MATCH(RestempNSA!$C208,RestempNSAF!$A$2:$A$251,0)))),$E208,INDEX(RestempNSAF!D$2:D$251,MATCH(RestempNSA!$C208,RestempNSAF!$A$2:$A$251,0))),NA())</f>
        <v>#N/A</v>
      </c>
      <c r="I208" s="25" t="e">
        <f>IFERROR(IF(AND(ISERROR($E209),ISERROR(INDEX(RestempNSAF!E$2:E$251,MATCH(RestempNSA!$C208,RestempNSAF!$A$2:$A$251,0)))),$E208,INDEX(RestempNSAF!E$2:E$251,MATCH(RestempNSA!$C208,RestempNSAF!$A$2:$A$251,0))),NA())</f>
        <v>#N/A</v>
      </c>
      <c r="J208" s="25" t="e">
        <f>IFERROR(IF(AND(ISERROR($E209),ISERROR(INDEX(RestempNSAF!F$2:F$251,MATCH(RestempNSA!$C208,RestempNSAF!$A$2:$A$251,0)))),$E208,INDEX(RestempNSAF!F$2:F$251,MATCH(RestempNSA!$C208,RestempNSAF!$A$2:$A$251,0))),NA())</f>
        <v>#N/A</v>
      </c>
      <c r="V208" s="28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</row>
    <row r="209" spans="1:36" x14ac:dyDescent="0.25">
      <c r="A209" s="23">
        <f t="shared" si="12"/>
        <v>4</v>
      </c>
      <c r="B209" s="23">
        <f t="shared" si="13"/>
        <v>2009</v>
      </c>
      <c r="C209" s="23">
        <v>208</v>
      </c>
      <c r="D209" s="24">
        <v>39904</v>
      </c>
      <c r="E209" s="25">
        <f>IF(ISBLANK(table!J209),NA(),table!J209)</f>
        <v>9394.2000000000007</v>
      </c>
      <c r="F209" s="26" t="e">
        <f>IFERROR(IF(AND(ISERROR($E210),ISERROR(INDEX(RestempNSAF!B$2:B$251,MATCH(RestempNSA!$C209,RestempNSAF!$A$2:$A$251,0)))),$E209,INDEX(RestempNSAF!B$2:B$251,MATCH(RestempNSA!$C209,RestempNSAF!$A$2:$A$251,0))),NA())</f>
        <v>#N/A</v>
      </c>
      <c r="G209" s="25" t="e">
        <f>IFERROR(IF(AND(ISERROR($E210),ISERROR(INDEX(RestempNSAF!C$2:C$251,MATCH(RestempNSA!$C209,RestempNSAF!$A$2:$A$251,0)))),$E209,INDEX(RestempNSAF!C$2:C$251,MATCH(RestempNSA!$C209,RestempNSAF!$A$2:$A$251,0))),NA())</f>
        <v>#N/A</v>
      </c>
      <c r="H209" s="25" t="e">
        <f>IFERROR(IF(AND(ISERROR($E210),ISERROR(INDEX(RestempNSAF!D$2:D$251,MATCH(RestempNSA!$C209,RestempNSAF!$A$2:$A$251,0)))),$E209,INDEX(RestempNSAF!D$2:D$251,MATCH(RestempNSA!$C209,RestempNSAF!$A$2:$A$251,0))),NA())</f>
        <v>#N/A</v>
      </c>
      <c r="I209" s="25" t="e">
        <f>IFERROR(IF(AND(ISERROR($E210),ISERROR(INDEX(RestempNSAF!E$2:E$251,MATCH(RestempNSA!$C209,RestempNSAF!$A$2:$A$251,0)))),$E209,INDEX(RestempNSAF!E$2:E$251,MATCH(RestempNSA!$C209,RestempNSAF!$A$2:$A$251,0))),NA())</f>
        <v>#N/A</v>
      </c>
      <c r="J209" s="25" t="e">
        <f>IFERROR(IF(AND(ISERROR($E210),ISERROR(INDEX(RestempNSAF!F$2:F$251,MATCH(RestempNSA!$C209,RestempNSAF!$A$2:$A$251,0)))),$E209,INDEX(RestempNSAF!F$2:F$251,MATCH(RestempNSA!$C209,RestempNSAF!$A$2:$A$251,0))),NA())</f>
        <v>#N/A</v>
      </c>
      <c r="V209" s="28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</row>
    <row r="210" spans="1:36" x14ac:dyDescent="0.25">
      <c r="A210" s="23">
        <f t="shared" si="12"/>
        <v>5</v>
      </c>
      <c r="B210" s="23">
        <f t="shared" si="13"/>
        <v>2009</v>
      </c>
      <c r="C210" s="23">
        <v>209</v>
      </c>
      <c r="D210" s="24">
        <v>39934</v>
      </c>
      <c r="E210" s="25">
        <f>IF(ISBLANK(table!J210),NA(),table!J210)</f>
        <v>9584.1</v>
      </c>
      <c r="F210" s="26" t="e">
        <f>IFERROR(IF(AND(ISERROR($E211),ISERROR(INDEX(RestempNSAF!B$2:B$251,MATCH(RestempNSA!$C210,RestempNSAF!$A$2:$A$251,0)))),$E210,INDEX(RestempNSAF!B$2:B$251,MATCH(RestempNSA!$C210,RestempNSAF!$A$2:$A$251,0))),NA())</f>
        <v>#N/A</v>
      </c>
      <c r="G210" s="25" t="e">
        <f>IFERROR(IF(AND(ISERROR($E211),ISERROR(INDEX(RestempNSAF!C$2:C$251,MATCH(RestempNSA!$C210,RestempNSAF!$A$2:$A$251,0)))),$E210,INDEX(RestempNSAF!C$2:C$251,MATCH(RestempNSA!$C210,RestempNSAF!$A$2:$A$251,0))),NA())</f>
        <v>#N/A</v>
      </c>
      <c r="H210" s="25" t="e">
        <f>IFERROR(IF(AND(ISERROR($E211),ISERROR(INDEX(RestempNSAF!D$2:D$251,MATCH(RestempNSA!$C210,RestempNSAF!$A$2:$A$251,0)))),$E210,INDEX(RestempNSAF!D$2:D$251,MATCH(RestempNSA!$C210,RestempNSAF!$A$2:$A$251,0))),NA())</f>
        <v>#N/A</v>
      </c>
      <c r="I210" s="25" t="e">
        <f>IFERROR(IF(AND(ISERROR($E211),ISERROR(INDEX(RestempNSAF!E$2:E$251,MATCH(RestempNSA!$C210,RestempNSAF!$A$2:$A$251,0)))),$E210,INDEX(RestempNSAF!E$2:E$251,MATCH(RestempNSA!$C210,RestempNSAF!$A$2:$A$251,0))),NA())</f>
        <v>#N/A</v>
      </c>
      <c r="J210" s="25" t="e">
        <f>IFERROR(IF(AND(ISERROR($E211),ISERROR(INDEX(RestempNSAF!F$2:F$251,MATCH(RestempNSA!$C210,RestempNSAF!$A$2:$A$251,0)))),$E210,INDEX(RestempNSAF!F$2:F$251,MATCH(RestempNSA!$C210,RestempNSAF!$A$2:$A$251,0))),NA())</f>
        <v>#N/A</v>
      </c>
      <c r="V210" s="28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</row>
    <row r="211" spans="1:36" x14ac:dyDescent="0.25">
      <c r="A211" s="23">
        <f t="shared" si="12"/>
        <v>6</v>
      </c>
      <c r="B211" s="23">
        <f t="shared" si="13"/>
        <v>2009</v>
      </c>
      <c r="C211" s="23">
        <v>210</v>
      </c>
      <c r="D211" s="24">
        <v>39965</v>
      </c>
      <c r="E211" s="25">
        <f>IF(ISBLANK(table!J211),NA(),table!J211)</f>
        <v>9675.6</v>
      </c>
      <c r="F211" s="26" t="e">
        <f>IFERROR(IF(AND(ISERROR($E212),ISERROR(INDEX(RestempNSAF!B$2:B$251,MATCH(RestempNSA!$C211,RestempNSAF!$A$2:$A$251,0)))),$E211,INDEX(RestempNSAF!B$2:B$251,MATCH(RestempNSA!$C211,RestempNSAF!$A$2:$A$251,0))),NA())</f>
        <v>#N/A</v>
      </c>
      <c r="G211" s="25" t="e">
        <f>IFERROR(IF(AND(ISERROR($E212),ISERROR(INDEX(RestempNSAF!C$2:C$251,MATCH(RestempNSA!$C211,RestempNSAF!$A$2:$A$251,0)))),$E211,INDEX(RestempNSAF!C$2:C$251,MATCH(RestempNSA!$C211,RestempNSAF!$A$2:$A$251,0))),NA())</f>
        <v>#N/A</v>
      </c>
      <c r="H211" s="25" t="e">
        <f>IFERROR(IF(AND(ISERROR($E212),ISERROR(INDEX(RestempNSAF!D$2:D$251,MATCH(RestempNSA!$C211,RestempNSAF!$A$2:$A$251,0)))),$E211,INDEX(RestempNSAF!D$2:D$251,MATCH(RestempNSA!$C211,RestempNSAF!$A$2:$A$251,0))),NA())</f>
        <v>#N/A</v>
      </c>
      <c r="I211" s="25" t="e">
        <f>IFERROR(IF(AND(ISERROR($E212),ISERROR(INDEX(RestempNSAF!E$2:E$251,MATCH(RestempNSA!$C211,RestempNSAF!$A$2:$A$251,0)))),$E211,INDEX(RestempNSAF!E$2:E$251,MATCH(RestempNSA!$C211,RestempNSAF!$A$2:$A$251,0))),NA())</f>
        <v>#N/A</v>
      </c>
      <c r="J211" s="25" t="e">
        <f>IFERROR(IF(AND(ISERROR($E212),ISERROR(INDEX(RestempNSAF!F$2:F$251,MATCH(RestempNSA!$C211,RestempNSAF!$A$2:$A$251,0)))),$E211,INDEX(RestempNSAF!F$2:F$251,MATCH(RestempNSA!$C211,RestempNSAF!$A$2:$A$251,0))),NA())</f>
        <v>#N/A</v>
      </c>
      <c r="V211" s="28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</row>
    <row r="212" spans="1:36" x14ac:dyDescent="0.25">
      <c r="A212" s="23">
        <f t="shared" si="12"/>
        <v>7</v>
      </c>
      <c r="B212" s="23">
        <f t="shared" si="13"/>
        <v>2009</v>
      </c>
      <c r="C212" s="23">
        <v>211</v>
      </c>
      <c r="D212" s="24">
        <v>39995</v>
      </c>
      <c r="E212" s="25">
        <f>IF(ISBLANK(table!J212),NA(),table!J212)</f>
        <v>9649.7999999999993</v>
      </c>
      <c r="F212" s="26" t="e">
        <f>IFERROR(IF(AND(ISERROR($E213),ISERROR(INDEX(RestempNSAF!B$2:B$251,MATCH(RestempNSA!$C212,RestempNSAF!$A$2:$A$251,0)))),$E212,INDEX(RestempNSAF!B$2:B$251,MATCH(RestempNSA!$C212,RestempNSAF!$A$2:$A$251,0))),NA())</f>
        <v>#N/A</v>
      </c>
      <c r="G212" s="25" t="e">
        <f>IFERROR(IF(AND(ISERROR($E213),ISERROR(INDEX(RestempNSAF!C$2:C$251,MATCH(RestempNSA!$C212,RestempNSAF!$A$2:$A$251,0)))),$E212,INDEX(RestempNSAF!C$2:C$251,MATCH(RestempNSA!$C212,RestempNSAF!$A$2:$A$251,0))),NA())</f>
        <v>#N/A</v>
      </c>
      <c r="H212" s="25" t="e">
        <f>IFERROR(IF(AND(ISERROR($E213),ISERROR(INDEX(RestempNSAF!D$2:D$251,MATCH(RestempNSA!$C212,RestempNSAF!$A$2:$A$251,0)))),$E212,INDEX(RestempNSAF!D$2:D$251,MATCH(RestempNSA!$C212,RestempNSAF!$A$2:$A$251,0))),NA())</f>
        <v>#N/A</v>
      </c>
      <c r="I212" s="25" t="e">
        <f>IFERROR(IF(AND(ISERROR($E213),ISERROR(INDEX(RestempNSAF!E$2:E$251,MATCH(RestempNSA!$C212,RestempNSAF!$A$2:$A$251,0)))),$E212,INDEX(RestempNSAF!E$2:E$251,MATCH(RestempNSA!$C212,RestempNSAF!$A$2:$A$251,0))),NA())</f>
        <v>#N/A</v>
      </c>
      <c r="J212" s="25" t="e">
        <f>IFERROR(IF(AND(ISERROR($E213),ISERROR(INDEX(RestempNSAF!F$2:F$251,MATCH(RestempNSA!$C212,RestempNSAF!$A$2:$A$251,0)))),$E212,INDEX(RestempNSAF!F$2:F$251,MATCH(RestempNSA!$C212,RestempNSAF!$A$2:$A$251,0))),NA())</f>
        <v>#N/A</v>
      </c>
      <c r="V212" s="28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</row>
    <row r="213" spans="1:36" x14ac:dyDescent="0.25">
      <c r="A213" s="23">
        <f t="shared" si="12"/>
        <v>8</v>
      </c>
      <c r="B213" s="23">
        <f t="shared" si="13"/>
        <v>2009</v>
      </c>
      <c r="C213" s="23">
        <v>212</v>
      </c>
      <c r="D213" s="24">
        <v>40026</v>
      </c>
      <c r="E213" s="25">
        <f>IF(ISBLANK(table!J213),NA(),table!J213)</f>
        <v>9629.6</v>
      </c>
      <c r="F213" s="26" t="e">
        <f>IFERROR(IF(AND(ISERROR($E214),ISERROR(INDEX(RestempNSAF!B$2:B$251,MATCH(RestempNSA!$C213,RestempNSAF!$A$2:$A$251,0)))),$E213,INDEX(RestempNSAF!B$2:B$251,MATCH(RestempNSA!$C213,RestempNSAF!$A$2:$A$251,0))),NA())</f>
        <v>#N/A</v>
      </c>
      <c r="G213" s="25" t="e">
        <f>IFERROR(IF(AND(ISERROR($E214),ISERROR(INDEX(RestempNSAF!C$2:C$251,MATCH(RestempNSA!$C213,RestempNSAF!$A$2:$A$251,0)))),$E213,INDEX(RestempNSAF!C$2:C$251,MATCH(RestempNSA!$C213,RestempNSAF!$A$2:$A$251,0))),NA())</f>
        <v>#N/A</v>
      </c>
      <c r="H213" s="25" t="e">
        <f>IFERROR(IF(AND(ISERROR($E214),ISERROR(INDEX(RestempNSAF!D$2:D$251,MATCH(RestempNSA!$C213,RestempNSAF!$A$2:$A$251,0)))),$E213,INDEX(RestempNSAF!D$2:D$251,MATCH(RestempNSA!$C213,RestempNSAF!$A$2:$A$251,0))),NA())</f>
        <v>#N/A</v>
      </c>
      <c r="I213" s="25" t="e">
        <f>IFERROR(IF(AND(ISERROR($E214),ISERROR(INDEX(RestempNSAF!E$2:E$251,MATCH(RestempNSA!$C213,RestempNSAF!$A$2:$A$251,0)))),$E213,INDEX(RestempNSAF!E$2:E$251,MATCH(RestempNSA!$C213,RestempNSAF!$A$2:$A$251,0))),NA())</f>
        <v>#N/A</v>
      </c>
      <c r="J213" s="25" t="e">
        <f>IFERROR(IF(AND(ISERROR($E214),ISERROR(INDEX(RestempNSAF!F$2:F$251,MATCH(RestempNSA!$C213,RestempNSAF!$A$2:$A$251,0)))),$E213,INDEX(RestempNSAF!F$2:F$251,MATCH(RestempNSA!$C213,RestempNSAF!$A$2:$A$251,0))),NA())</f>
        <v>#N/A</v>
      </c>
      <c r="V213" s="28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</row>
    <row r="214" spans="1:36" x14ac:dyDescent="0.25">
      <c r="A214" s="23">
        <f t="shared" si="12"/>
        <v>9</v>
      </c>
      <c r="B214" s="23">
        <f t="shared" si="13"/>
        <v>2009</v>
      </c>
      <c r="C214" s="23">
        <v>213</v>
      </c>
      <c r="D214" s="24">
        <v>40057</v>
      </c>
      <c r="E214" s="25">
        <f>IF(ISBLANK(table!J214),NA(),table!J214)</f>
        <v>9454.6</v>
      </c>
      <c r="F214" s="26" t="e">
        <f>IFERROR(IF(AND(ISERROR($E215),ISERROR(INDEX(RestempNSAF!B$2:B$251,MATCH(RestempNSA!$C214,RestempNSAF!$A$2:$A$251,0)))),$E214,INDEX(RestempNSAF!B$2:B$251,MATCH(RestempNSA!$C214,RestempNSAF!$A$2:$A$251,0))),NA())</f>
        <v>#N/A</v>
      </c>
      <c r="G214" s="25" t="e">
        <f>IFERROR(IF(AND(ISERROR($E215),ISERROR(INDEX(RestempNSAF!C$2:C$251,MATCH(RestempNSA!$C214,RestempNSAF!$A$2:$A$251,0)))),$E214,INDEX(RestempNSAF!C$2:C$251,MATCH(RestempNSA!$C214,RestempNSAF!$A$2:$A$251,0))),NA())</f>
        <v>#N/A</v>
      </c>
      <c r="H214" s="25" t="e">
        <f>IFERROR(IF(AND(ISERROR($E215),ISERROR(INDEX(RestempNSAF!D$2:D$251,MATCH(RestempNSA!$C214,RestempNSAF!$A$2:$A$251,0)))),$E214,INDEX(RestempNSAF!D$2:D$251,MATCH(RestempNSA!$C214,RestempNSAF!$A$2:$A$251,0))),NA())</f>
        <v>#N/A</v>
      </c>
      <c r="I214" s="25" t="e">
        <f>IFERROR(IF(AND(ISERROR($E215),ISERROR(INDEX(RestempNSAF!E$2:E$251,MATCH(RestempNSA!$C214,RestempNSAF!$A$2:$A$251,0)))),$E214,INDEX(RestempNSAF!E$2:E$251,MATCH(RestempNSA!$C214,RestempNSAF!$A$2:$A$251,0))),NA())</f>
        <v>#N/A</v>
      </c>
      <c r="J214" s="25" t="e">
        <f>IFERROR(IF(AND(ISERROR($E215),ISERROR(INDEX(RestempNSAF!F$2:F$251,MATCH(RestempNSA!$C214,RestempNSAF!$A$2:$A$251,0)))),$E214,INDEX(RestempNSAF!F$2:F$251,MATCH(RestempNSA!$C214,RestempNSAF!$A$2:$A$251,0))),NA())</f>
        <v>#N/A</v>
      </c>
      <c r="V214" s="28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</row>
    <row r="215" spans="1:36" x14ac:dyDescent="0.25">
      <c r="A215" s="23">
        <f t="shared" si="12"/>
        <v>10</v>
      </c>
      <c r="B215" s="23">
        <f t="shared" si="13"/>
        <v>2009</v>
      </c>
      <c r="C215" s="23">
        <v>214</v>
      </c>
      <c r="D215" s="24">
        <v>40087</v>
      </c>
      <c r="E215" s="25">
        <f>IF(ISBLANK(table!J215),NA(),table!J215)</f>
        <v>9348</v>
      </c>
      <c r="F215" s="26" t="e">
        <f>IFERROR(IF(AND(ISERROR($E216),ISERROR(INDEX(RestempNSAF!B$2:B$251,MATCH(RestempNSA!$C215,RestempNSAF!$A$2:$A$251,0)))),$E215,INDEX(RestempNSAF!B$2:B$251,MATCH(RestempNSA!$C215,RestempNSAF!$A$2:$A$251,0))),NA())</f>
        <v>#N/A</v>
      </c>
      <c r="G215" s="25" t="e">
        <f>IFERROR(IF(AND(ISERROR($E216),ISERROR(INDEX(RestempNSAF!C$2:C$251,MATCH(RestempNSA!$C215,RestempNSAF!$A$2:$A$251,0)))),$E215,INDEX(RestempNSAF!C$2:C$251,MATCH(RestempNSA!$C215,RestempNSAF!$A$2:$A$251,0))),NA())</f>
        <v>#N/A</v>
      </c>
      <c r="H215" s="25" t="e">
        <f>IFERROR(IF(AND(ISERROR($E216),ISERROR(INDEX(RestempNSAF!D$2:D$251,MATCH(RestempNSA!$C215,RestempNSAF!$A$2:$A$251,0)))),$E215,INDEX(RestempNSAF!D$2:D$251,MATCH(RestempNSA!$C215,RestempNSAF!$A$2:$A$251,0))),NA())</f>
        <v>#N/A</v>
      </c>
      <c r="I215" s="25" t="e">
        <f>IFERROR(IF(AND(ISERROR($E216),ISERROR(INDEX(RestempNSAF!E$2:E$251,MATCH(RestempNSA!$C215,RestempNSAF!$A$2:$A$251,0)))),$E215,INDEX(RestempNSAF!E$2:E$251,MATCH(RestempNSA!$C215,RestempNSAF!$A$2:$A$251,0))),NA())</f>
        <v>#N/A</v>
      </c>
      <c r="J215" s="25" t="e">
        <f>IFERROR(IF(AND(ISERROR($E216),ISERROR(INDEX(RestempNSAF!F$2:F$251,MATCH(RestempNSA!$C215,RestempNSAF!$A$2:$A$251,0)))),$E215,INDEX(RestempNSAF!F$2:F$251,MATCH(RestempNSA!$C215,RestempNSAF!$A$2:$A$251,0))),NA())</f>
        <v>#N/A</v>
      </c>
      <c r="V215" s="28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</row>
    <row r="216" spans="1:36" x14ac:dyDescent="0.25">
      <c r="A216" s="23">
        <f t="shared" si="12"/>
        <v>11</v>
      </c>
      <c r="B216" s="23">
        <f t="shared" si="13"/>
        <v>2009</v>
      </c>
      <c r="C216" s="23">
        <v>215</v>
      </c>
      <c r="D216" s="24">
        <v>40118</v>
      </c>
      <c r="E216" s="25">
        <f>IF(ISBLANK(table!J216),NA(),table!J216)</f>
        <v>9279.4</v>
      </c>
      <c r="F216" s="26" t="e">
        <f>IFERROR(IF(AND(ISERROR($E217),ISERROR(INDEX(RestempNSAF!B$2:B$251,MATCH(RestempNSA!$C216,RestempNSAF!$A$2:$A$251,0)))),$E216,INDEX(RestempNSAF!B$2:B$251,MATCH(RestempNSA!$C216,RestempNSAF!$A$2:$A$251,0))),NA())</f>
        <v>#N/A</v>
      </c>
      <c r="G216" s="25" t="e">
        <f>IFERROR(IF(AND(ISERROR($E217),ISERROR(INDEX(RestempNSAF!C$2:C$251,MATCH(RestempNSA!$C216,RestempNSAF!$A$2:$A$251,0)))),$E216,INDEX(RestempNSAF!C$2:C$251,MATCH(RestempNSA!$C216,RestempNSAF!$A$2:$A$251,0))),NA())</f>
        <v>#N/A</v>
      </c>
      <c r="H216" s="25" t="e">
        <f>IFERROR(IF(AND(ISERROR($E217),ISERROR(INDEX(RestempNSAF!D$2:D$251,MATCH(RestempNSA!$C216,RestempNSAF!$A$2:$A$251,0)))),$E216,INDEX(RestempNSAF!D$2:D$251,MATCH(RestempNSA!$C216,RestempNSAF!$A$2:$A$251,0))),NA())</f>
        <v>#N/A</v>
      </c>
      <c r="I216" s="25" t="e">
        <f>IFERROR(IF(AND(ISERROR($E217),ISERROR(INDEX(RestempNSAF!E$2:E$251,MATCH(RestempNSA!$C216,RestempNSAF!$A$2:$A$251,0)))),$E216,INDEX(RestempNSAF!E$2:E$251,MATCH(RestempNSA!$C216,RestempNSAF!$A$2:$A$251,0))),NA())</f>
        <v>#N/A</v>
      </c>
      <c r="J216" s="25" t="e">
        <f>IFERROR(IF(AND(ISERROR($E217),ISERROR(INDEX(RestempNSAF!F$2:F$251,MATCH(RestempNSA!$C216,RestempNSAF!$A$2:$A$251,0)))),$E216,INDEX(RestempNSAF!F$2:F$251,MATCH(RestempNSA!$C216,RestempNSAF!$A$2:$A$251,0))),NA())</f>
        <v>#N/A</v>
      </c>
      <c r="V216" s="28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</row>
    <row r="217" spans="1:36" x14ac:dyDescent="0.25">
      <c r="A217" s="23">
        <f t="shared" si="12"/>
        <v>12</v>
      </c>
      <c r="B217" s="23">
        <f t="shared" si="13"/>
        <v>2009</v>
      </c>
      <c r="C217" s="23">
        <v>216</v>
      </c>
      <c r="D217" s="24">
        <v>40148</v>
      </c>
      <c r="E217" s="25">
        <f>IF(ISBLANK(table!J217),NA(),table!J217)</f>
        <v>9198.6</v>
      </c>
      <c r="F217" s="26" t="e">
        <f>IFERROR(IF(AND(ISERROR($E218),ISERROR(INDEX(RestempNSAF!B$2:B$251,MATCH(RestempNSA!$C217,RestempNSAF!$A$2:$A$251,0)))),$E217,INDEX(RestempNSAF!B$2:B$251,MATCH(RestempNSA!$C217,RestempNSAF!$A$2:$A$251,0))),NA())</f>
        <v>#N/A</v>
      </c>
      <c r="G217" s="25" t="e">
        <f>IFERROR(IF(AND(ISERROR($E218),ISERROR(INDEX(RestempNSAF!C$2:C$251,MATCH(RestempNSA!$C217,RestempNSAF!$A$2:$A$251,0)))),$E217,INDEX(RestempNSAF!C$2:C$251,MATCH(RestempNSA!$C217,RestempNSAF!$A$2:$A$251,0))),NA())</f>
        <v>#N/A</v>
      </c>
      <c r="H217" s="25" t="e">
        <f>IFERROR(IF(AND(ISERROR($E218),ISERROR(INDEX(RestempNSAF!D$2:D$251,MATCH(RestempNSA!$C217,RestempNSAF!$A$2:$A$251,0)))),$E217,INDEX(RestempNSAF!D$2:D$251,MATCH(RestempNSA!$C217,RestempNSAF!$A$2:$A$251,0))),NA())</f>
        <v>#N/A</v>
      </c>
      <c r="I217" s="25" t="e">
        <f>IFERROR(IF(AND(ISERROR($E218),ISERROR(INDEX(RestempNSAF!E$2:E$251,MATCH(RestempNSA!$C217,RestempNSAF!$A$2:$A$251,0)))),$E217,INDEX(RestempNSAF!E$2:E$251,MATCH(RestempNSA!$C217,RestempNSAF!$A$2:$A$251,0))),NA())</f>
        <v>#N/A</v>
      </c>
      <c r="J217" s="25" t="e">
        <f>IFERROR(IF(AND(ISERROR($E218),ISERROR(INDEX(RestempNSAF!F$2:F$251,MATCH(RestempNSA!$C217,RestempNSAF!$A$2:$A$251,0)))),$E217,INDEX(RestempNSAF!F$2:F$251,MATCH(RestempNSA!$C217,RestempNSAF!$A$2:$A$251,0))),NA())</f>
        <v>#N/A</v>
      </c>
      <c r="V217" s="28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</row>
    <row r="218" spans="1:36" x14ac:dyDescent="0.25">
      <c r="A218" s="23">
        <f t="shared" si="12"/>
        <v>1</v>
      </c>
      <c r="B218" s="23">
        <f t="shared" si="13"/>
        <v>2010</v>
      </c>
      <c r="C218" s="23">
        <v>217</v>
      </c>
      <c r="D218" s="24">
        <v>40179</v>
      </c>
      <c r="E218" s="25">
        <f>IF(ISBLANK(table!J218),NA(),table!J218)</f>
        <v>8987.9</v>
      </c>
      <c r="F218" s="26" t="e">
        <f>IFERROR(IF(AND(ISERROR($E219),ISERROR(INDEX(RestempNSAF!B$2:B$251,MATCH(RestempNSA!$C218,RestempNSAF!$A$2:$A$251,0)))),$E218,INDEX(RestempNSAF!B$2:B$251,MATCH(RestempNSA!$C218,RestempNSAF!$A$2:$A$251,0))),NA())</f>
        <v>#N/A</v>
      </c>
      <c r="G218" s="25" t="e">
        <f>IFERROR(IF(AND(ISERROR($E219),ISERROR(INDEX(RestempNSAF!C$2:C$251,MATCH(RestempNSA!$C218,RestempNSAF!$A$2:$A$251,0)))),$E218,INDEX(RestempNSAF!C$2:C$251,MATCH(RestempNSA!$C218,RestempNSAF!$A$2:$A$251,0))),NA())</f>
        <v>#N/A</v>
      </c>
      <c r="H218" s="25" t="e">
        <f>IFERROR(IF(AND(ISERROR($E219),ISERROR(INDEX(RestempNSAF!D$2:D$251,MATCH(RestempNSA!$C218,RestempNSAF!$A$2:$A$251,0)))),$E218,INDEX(RestempNSAF!D$2:D$251,MATCH(RestempNSA!$C218,RestempNSAF!$A$2:$A$251,0))),NA())</f>
        <v>#N/A</v>
      </c>
      <c r="I218" s="25" t="e">
        <f>IFERROR(IF(AND(ISERROR($E219),ISERROR(INDEX(RestempNSAF!E$2:E$251,MATCH(RestempNSA!$C218,RestempNSAF!$A$2:$A$251,0)))),$E218,INDEX(RestempNSAF!E$2:E$251,MATCH(RestempNSA!$C218,RestempNSAF!$A$2:$A$251,0))),NA())</f>
        <v>#N/A</v>
      </c>
      <c r="J218" s="25" t="e">
        <f>IFERROR(IF(AND(ISERROR($E219),ISERROR(INDEX(RestempNSAF!F$2:F$251,MATCH(RestempNSA!$C218,RestempNSAF!$A$2:$A$251,0)))),$E218,INDEX(RestempNSAF!F$2:F$251,MATCH(RestempNSA!$C218,RestempNSAF!$A$2:$A$251,0))),NA())</f>
        <v>#N/A</v>
      </c>
      <c r="V218" s="28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</row>
    <row r="219" spans="1:36" x14ac:dyDescent="0.25">
      <c r="A219" s="23">
        <f t="shared" si="12"/>
        <v>2</v>
      </c>
      <c r="B219" s="23">
        <f t="shared" si="13"/>
        <v>2010</v>
      </c>
      <c r="C219" s="23">
        <v>218</v>
      </c>
      <c r="D219" s="24">
        <v>40210</v>
      </c>
      <c r="E219" s="25">
        <f>IF(ISBLANK(table!J219),NA(),table!J219)</f>
        <v>9003.2999999999993</v>
      </c>
      <c r="F219" s="26" t="e">
        <f>IFERROR(IF(AND(ISERROR($E220),ISERROR(INDEX(RestempNSAF!B$2:B$251,MATCH(RestempNSA!$C219,RestempNSAF!$A$2:$A$251,0)))),$E219,INDEX(RestempNSAF!B$2:B$251,MATCH(RestempNSA!$C219,RestempNSAF!$A$2:$A$251,0))),NA())</f>
        <v>#N/A</v>
      </c>
      <c r="G219" s="25" t="e">
        <f>IFERROR(IF(AND(ISERROR($E220),ISERROR(INDEX(RestempNSAF!C$2:C$251,MATCH(RestempNSA!$C219,RestempNSAF!$A$2:$A$251,0)))),$E219,INDEX(RestempNSAF!C$2:C$251,MATCH(RestempNSA!$C219,RestempNSAF!$A$2:$A$251,0))),NA())</f>
        <v>#N/A</v>
      </c>
      <c r="H219" s="25" t="e">
        <f>IFERROR(IF(AND(ISERROR($E220),ISERROR(INDEX(RestempNSAF!D$2:D$251,MATCH(RestempNSA!$C219,RestempNSAF!$A$2:$A$251,0)))),$E219,INDEX(RestempNSAF!D$2:D$251,MATCH(RestempNSA!$C219,RestempNSAF!$A$2:$A$251,0))),NA())</f>
        <v>#N/A</v>
      </c>
      <c r="I219" s="25" t="e">
        <f>IFERROR(IF(AND(ISERROR($E220),ISERROR(INDEX(RestempNSAF!E$2:E$251,MATCH(RestempNSA!$C219,RestempNSAF!$A$2:$A$251,0)))),$E219,INDEX(RestempNSAF!E$2:E$251,MATCH(RestempNSA!$C219,RestempNSAF!$A$2:$A$251,0))),NA())</f>
        <v>#N/A</v>
      </c>
      <c r="J219" s="25" t="e">
        <f>IFERROR(IF(AND(ISERROR($E220),ISERROR(INDEX(RestempNSAF!F$2:F$251,MATCH(RestempNSA!$C219,RestempNSAF!$A$2:$A$251,0)))),$E219,INDEX(RestempNSAF!F$2:F$251,MATCH(RestempNSA!$C219,RestempNSAF!$A$2:$A$251,0))),NA())</f>
        <v>#N/A</v>
      </c>
      <c r="V219" s="28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</row>
    <row r="220" spans="1:36" x14ac:dyDescent="0.25">
      <c r="A220" s="23">
        <f t="shared" si="12"/>
        <v>3</v>
      </c>
      <c r="B220" s="23">
        <f t="shared" si="13"/>
        <v>2010</v>
      </c>
      <c r="C220" s="23">
        <v>219</v>
      </c>
      <c r="D220" s="24">
        <v>40238</v>
      </c>
      <c r="E220" s="25">
        <f>IF(ISBLANK(table!J220),NA(),table!J220)</f>
        <v>9159.4</v>
      </c>
      <c r="F220" s="26" t="e">
        <f>IFERROR(IF(AND(ISERROR($E221),ISERROR(INDEX(RestempNSAF!B$2:B$251,MATCH(RestempNSA!$C220,RestempNSAF!$A$2:$A$251,0)))),$E220,INDEX(RestempNSAF!B$2:B$251,MATCH(RestempNSA!$C220,RestempNSAF!$A$2:$A$251,0))),NA())</f>
        <v>#N/A</v>
      </c>
      <c r="G220" s="25" t="e">
        <f>IFERROR(IF(AND(ISERROR($E221),ISERROR(INDEX(RestempNSAF!C$2:C$251,MATCH(RestempNSA!$C220,RestempNSAF!$A$2:$A$251,0)))),$E220,INDEX(RestempNSAF!C$2:C$251,MATCH(RestempNSA!$C220,RestempNSAF!$A$2:$A$251,0))),NA())</f>
        <v>#N/A</v>
      </c>
      <c r="H220" s="25" t="e">
        <f>IFERROR(IF(AND(ISERROR($E221),ISERROR(INDEX(RestempNSAF!D$2:D$251,MATCH(RestempNSA!$C220,RestempNSAF!$A$2:$A$251,0)))),$E220,INDEX(RestempNSAF!D$2:D$251,MATCH(RestempNSA!$C220,RestempNSAF!$A$2:$A$251,0))),NA())</f>
        <v>#N/A</v>
      </c>
      <c r="I220" s="25" t="e">
        <f>IFERROR(IF(AND(ISERROR($E221),ISERROR(INDEX(RestempNSAF!E$2:E$251,MATCH(RestempNSA!$C220,RestempNSAF!$A$2:$A$251,0)))),$E220,INDEX(RestempNSAF!E$2:E$251,MATCH(RestempNSA!$C220,RestempNSAF!$A$2:$A$251,0))),NA())</f>
        <v>#N/A</v>
      </c>
      <c r="J220" s="25" t="e">
        <f>IFERROR(IF(AND(ISERROR($E221),ISERROR(INDEX(RestempNSAF!F$2:F$251,MATCH(RestempNSA!$C220,RestempNSAF!$A$2:$A$251,0)))),$E220,INDEX(RestempNSAF!F$2:F$251,MATCH(RestempNSA!$C220,RestempNSAF!$A$2:$A$251,0))),NA())</f>
        <v>#N/A</v>
      </c>
      <c r="V220" s="28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</row>
    <row r="221" spans="1:36" x14ac:dyDescent="0.25">
      <c r="A221" s="23">
        <f t="shared" si="12"/>
        <v>4</v>
      </c>
      <c r="B221" s="23">
        <f t="shared" si="13"/>
        <v>2010</v>
      </c>
      <c r="C221" s="23">
        <v>220</v>
      </c>
      <c r="D221" s="24">
        <v>40269</v>
      </c>
      <c r="E221" s="25">
        <f>IF(ISBLANK(table!J221),NA(),table!J221)</f>
        <v>9343</v>
      </c>
      <c r="F221" s="26" t="e">
        <f>IFERROR(IF(AND(ISERROR($E222),ISERROR(INDEX(RestempNSAF!B$2:B$251,MATCH(RestempNSA!$C221,RestempNSAF!$A$2:$A$251,0)))),$E221,INDEX(RestempNSAF!B$2:B$251,MATCH(RestempNSA!$C221,RestempNSAF!$A$2:$A$251,0))),NA())</f>
        <v>#N/A</v>
      </c>
      <c r="G221" s="25" t="e">
        <f>IFERROR(IF(AND(ISERROR($E222),ISERROR(INDEX(RestempNSAF!C$2:C$251,MATCH(RestempNSA!$C221,RestempNSAF!$A$2:$A$251,0)))),$E221,INDEX(RestempNSAF!C$2:C$251,MATCH(RestempNSA!$C221,RestempNSAF!$A$2:$A$251,0))),NA())</f>
        <v>#N/A</v>
      </c>
      <c r="H221" s="25" t="e">
        <f>IFERROR(IF(AND(ISERROR($E222),ISERROR(INDEX(RestempNSAF!D$2:D$251,MATCH(RestempNSA!$C221,RestempNSAF!$A$2:$A$251,0)))),$E221,INDEX(RestempNSAF!D$2:D$251,MATCH(RestempNSA!$C221,RestempNSAF!$A$2:$A$251,0))),NA())</f>
        <v>#N/A</v>
      </c>
      <c r="I221" s="25" t="e">
        <f>IFERROR(IF(AND(ISERROR($E222),ISERROR(INDEX(RestempNSAF!E$2:E$251,MATCH(RestempNSA!$C221,RestempNSAF!$A$2:$A$251,0)))),$E221,INDEX(RestempNSAF!E$2:E$251,MATCH(RestempNSA!$C221,RestempNSAF!$A$2:$A$251,0))),NA())</f>
        <v>#N/A</v>
      </c>
      <c r="J221" s="25" t="e">
        <f>IFERROR(IF(AND(ISERROR($E222),ISERROR(INDEX(RestempNSAF!F$2:F$251,MATCH(RestempNSA!$C221,RestempNSAF!$A$2:$A$251,0)))),$E221,INDEX(RestempNSAF!F$2:F$251,MATCH(RestempNSA!$C221,RestempNSAF!$A$2:$A$251,0))),NA())</f>
        <v>#N/A</v>
      </c>
      <c r="V221" s="28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</row>
    <row r="222" spans="1:36" x14ac:dyDescent="0.25">
      <c r="A222" s="23">
        <f t="shared" si="12"/>
        <v>5</v>
      </c>
      <c r="B222" s="23">
        <f t="shared" si="13"/>
        <v>2010</v>
      </c>
      <c r="C222" s="23">
        <v>221</v>
      </c>
      <c r="D222" s="24">
        <v>40299</v>
      </c>
      <c r="E222" s="25">
        <f>IF(ISBLANK(table!J222),NA(),table!J222)</f>
        <v>9506.1</v>
      </c>
      <c r="F222" s="26" t="e">
        <f>IFERROR(IF(AND(ISERROR($E223),ISERROR(INDEX(RestempNSAF!B$2:B$251,MATCH(RestempNSA!$C222,RestempNSAF!$A$2:$A$251,0)))),$E222,INDEX(RestempNSAF!B$2:B$251,MATCH(RestempNSA!$C222,RestempNSAF!$A$2:$A$251,0))),NA())</f>
        <v>#N/A</v>
      </c>
      <c r="G222" s="25" t="e">
        <f>IFERROR(IF(AND(ISERROR($E223),ISERROR(INDEX(RestempNSAF!C$2:C$251,MATCH(RestempNSA!$C222,RestempNSAF!$A$2:$A$251,0)))),$E222,INDEX(RestempNSAF!C$2:C$251,MATCH(RestempNSA!$C222,RestempNSAF!$A$2:$A$251,0))),NA())</f>
        <v>#N/A</v>
      </c>
      <c r="H222" s="25" t="e">
        <f>IFERROR(IF(AND(ISERROR($E223),ISERROR(INDEX(RestempNSAF!D$2:D$251,MATCH(RestempNSA!$C222,RestempNSAF!$A$2:$A$251,0)))),$E222,INDEX(RestempNSAF!D$2:D$251,MATCH(RestempNSA!$C222,RestempNSAF!$A$2:$A$251,0))),NA())</f>
        <v>#N/A</v>
      </c>
      <c r="I222" s="25" t="e">
        <f>IFERROR(IF(AND(ISERROR($E223),ISERROR(INDEX(RestempNSAF!E$2:E$251,MATCH(RestempNSA!$C222,RestempNSAF!$A$2:$A$251,0)))),$E222,INDEX(RestempNSAF!E$2:E$251,MATCH(RestempNSA!$C222,RestempNSAF!$A$2:$A$251,0))),NA())</f>
        <v>#N/A</v>
      </c>
      <c r="J222" s="25" t="e">
        <f>IFERROR(IF(AND(ISERROR($E223),ISERROR(INDEX(RestempNSAF!F$2:F$251,MATCH(RestempNSA!$C222,RestempNSAF!$A$2:$A$251,0)))),$E222,INDEX(RestempNSAF!F$2:F$251,MATCH(RestempNSA!$C222,RestempNSAF!$A$2:$A$251,0))),NA())</f>
        <v>#N/A</v>
      </c>
      <c r="V222" s="28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</row>
    <row r="223" spans="1:36" x14ac:dyDescent="0.25">
      <c r="A223" s="23">
        <f t="shared" si="12"/>
        <v>6</v>
      </c>
      <c r="B223" s="23">
        <f t="shared" si="13"/>
        <v>2010</v>
      </c>
      <c r="C223" s="23">
        <v>222</v>
      </c>
      <c r="D223" s="24">
        <v>40330</v>
      </c>
      <c r="E223" s="25">
        <f>IF(ISBLANK(table!J223),NA(),table!J223)</f>
        <v>9589.9</v>
      </c>
      <c r="F223" s="26" t="e">
        <f>IFERROR(IF(AND(ISERROR($E224),ISERROR(INDEX(RestempNSAF!B$2:B$251,MATCH(RestempNSA!$C223,RestempNSAF!$A$2:$A$251,0)))),$E223,INDEX(RestempNSAF!B$2:B$251,MATCH(RestempNSA!$C223,RestempNSAF!$A$2:$A$251,0))),NA())</f>
        <v>#N/A</v>
      </c>
      <c r="G223" s="25" t="e">
        <f>IFERROR(IF(AND(ISERROR($E224),ISERROR(INDEX(RestempNSAF!C$2:C$251,MATCH(RestempNSA!$C223,RestempNSAF!$A$2:$A$251,0)))),$E223,INDEX(RestempNSAF!C$2:C$251,MATCH(RestempNSA!$C223,RestempNSAF!$A$2:$A$251,0))),NA())</f>
        <v>#N/A</v>
      </c>
      <c r="H223" s="25" t="e">
        <f>IFERROR(IF(AND(ISERROR($E224),ISERROR(INDEX(RestempNSAF!D$2:D$251,MATCH(RestempNSA!$C223,RestempNSAF!$A$2:$A$251,0)))),$E223,INDEX(RestempNSAF!D$2:D$251,MATCH(RestempNSA!$C223,RestempNSAF!$A$2:$A$251,0))),NA())</f>
        <v>#N/A</v>
      </c>
      <c r="I223" s="25" t="e">
        <f>IFERROR(IF(AND(ISERROR($E224),ISERROR(INDEX(RestempNSAF!E$2:E$251,MATCH(RestempNSA!$C223,RestempNSAF!$A$2:$A$251,0)))),$E223,INDEX(RestempNSAF!E$2:E$251,MATCH(RestempNSA!$C223,RestempNSAF!$A$2:$A$251,0))),NA())</f>
        <v>#N/A</v>
      </c>
      <c r="J223" s="25" t="e">
        <f>IFERROR(IF(AND(ISERROR($E224),ISERROR(INDEX(RestempNSAF!F$2:F$251,MATCH(RestempNSA!$C223,RestempNSAF!$A$2:$A$251,0)))),$E223,INDEX(RestempNSAF!F$2:F$251,MATCH(RestempNSA!$C223,RestempNSAF!$A$2:$A$251,0))),NA())</f>
        <v>#N/A</v>
      </c>
      <c r="V223" s="28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</row>
    <row r="224" spans="1:36" x14ac:dyDescent="0.25">
      <c r="A224" s="23">
        <f t="shared" si="12"/>
        <v>7</v>
      </c>
      <c r="B224" s="23">
        <f t="shared" si="13"/>
        <v>2010</v>
      </c>
      <c r="C224" s="23">
        <v>223</v>
      </c>
      <c r="D224" s="24">
        <v>40360</v>
      </c>
      <c r="E224" s="25">
        <f>IF(ISBLANK(table!J224),NA(),table!J224)</f>
        <v>9566.2000000000007</v>
      </c>
      <c r="F224" s="26" t="e">
        <f>IFERROR(IF(AND(ISERROR($E225),ISERROR(INDEX(RestempNSAF!B$2:B$251,MATCH(RestempNSA!$C224,RestempNSAF!$A$2:$A$251,0)))),$E224,INDEX(RestempNSAF!B$2:B$251,MATCH(RestempNSA!$C224,RestempNSAF!$A$2:$A$251,0))),NA())</f>
        <v>#N/A</v>
      </c>
      <c r="G224" s="25" t="e">
        <f>IFERROR(IF(AND(ISERROR($E225),ISERROR(INDEX(RestempNSAF!C$2:C$251,MATCH(RestempNSA!$C224,RestempNSAF!$A$2:$A$251,0)))),$E224,INDEX(RestempNSAF!C$2:C$251,MATCH(RestempNSA!$C224,RestempNSAF!$A$2:$A$251,0))),NA())</f>
        <v>#N/A</v>
      </c>
      <c r="H224" s="25" t="e">
        <f>IFERROR(IF(AND(ISERROR($E225),ISERROR(INDEX(RestempNSAF!D$2:D$251,MATCH(RestempNSA!$C224,RestempNSAF!$A$2:$A$251,0)))),$E224,INDEX(RestempNSAF!D$2:D$251,MATCH(RestempNSA!$C224,RestempNSAF!$A$2:$A$251,0))),NA())</f>
        <v>#N/A</v>
      </c>
      <c r="I224" s="25" t="e">
        <f>IFERROR(IF(AND(ISERROR($E225),ISERROR(INDEX(RestempNSAF!E$2:E$251,MATCH(RestempNSA!$C224,RestempNSAF!$A$2:$A$251,0)))),$E224,INDEX(RestempNSAF!E$2:E$251,MATCH(RestempNSA!$C224,RestempNSAF!$A$2:$A$251,0))),NA())</f>
        <v>#N/A</v>
      </c>
      <c r="J224" s="25" t="e">
        <f>IFERROR(IF(AND(ISERROR($E225),ISERROR(INDEX(RestempNSAF!F$2:F$251,MATCH(RestempNSA!$C224,RestempNSAF!$A$2:$A$251,0)))),$E224,INDEX(RestempNSAF!F$2:F$251,MATCH(RestempNSA!$C224,RestempNSAF!$A$2:$A$251,0))),NA())</f>
        <v>#N/A</v>
      </c>
      <c r="V224" s="28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</row>
    <row r="225" spans="1:36" x14ac:dyDescent="0.25">
      <c r="A225" s="23">
        <f t="shared" si="12"/>
        <v>8</v>
      </c>
      <c r="B225" s="23">
        <f t="shared" si="13"/>
        <v>2010</v>
      </c>
      <c r="C225" s="23">
        <v>224</v>
      </c>
      <c r="D225" s="24">
        <v>40391</v>
      </c>
      <c r="E225" s="25">
        <f>IF(ISBLANK(table!J225),NA(),table!J225)</f>
        <v>9603.5</v>
      </c>
      <c r="F225" s="26" t="e">
        <f>IFERROR(IF(AND(ISERROR($E226),ISERROR(INDEX(RestempNSAF!B$2:B$251,MATCH(RestempNSA!$C225,RestempNSAF!$A$2:$A$251,0)))),$E225,INDEX(RestempNSAF!B$2:B$251,MATCH(RestempNSA!$C225,RestempNSAF!$A$2:$A$251,0))),NA())</f>
        <v>#N/A</v>
      </c>
      <c r="G225" s="25" t="e">
        <f>IFERROR(IF(AND(ISERROR($E226),ISERROR(INDEX(RestempNSAF!C$2:C$251,MATCH(RestempNSA!$C225,RestempNSAF!$A$2:$A$251,0)))),$E225,INDEX(RestempNSAF!C$2:C$251,MATCH(RestempNSA!$C225,RestempNSAF!$A$2:$A$251,0))),NA())</f>
        <v>#N/A</v>
      </c>
      <c r="H225" s="25" t="e">
        <f>IFERROR(IF(AND(ISERROR($E226),ISERROR(INDEX(RestempNSAF!D$2:D$251,MATCH(RestempNSA!$C225,RestempNSAF!$A$2:$A$251,0)))),$E225,INDEX(RestempNSAF!D$2:D$251,MATCH(RestempNSA!$C225,RestempNSAF!$A$2:$A$251,0))),NA())</f>
        <v>#N/A</v>
      </c>
      <c r="I225" s="25" t="e">
        <f>IFERROR(IF(AND(ISERROR($E226),ISERROR(INDEX(RestempNSAF!E$2:E$251,MATCH(RestempNSA!$C225,RestempNSAF!$A$2:$A$251,0)))),$E225,INDEX(RestempNSAF!E$2:E$251,MATCH(RestempNSA!$C225,RestempNSAF!$A$2:$A$251,0))),NA())</f>
        <v>#N/A</v>
      </c>
      <c r="J225" s="25" t="e">
        <f>IFERROR(IF(AND(ISERROR($E226),ISERROR(INDEX(RestempNSAF!F$2:F$251,MATCH(RestempNSA!$C225,RestempNSAF!$A$2:$A$251,0)))),$E225,INDEX(RestempNSAF!F$2:F$251,MATCH(RestempNSA!$C225,RestempNSAF!$A$2:$A$251,0))),NA())</f>
        <v>#N/A</v>
      </c>
      <c r="V225" s="28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</row>
    <row r="226" spans="1:36" x14ac:dyDescent="0.25">
      <c r="A226" s="23">
        <f t="shared" si="12"/>
        <v>9</v>
      </c>
      <c r="B226" s="23">
        <f t="shared" si="13"/>
        <v>2010</v>
      </c>
      <c r="C226" s="23">
        <v>225</v>
      </c>
      <c r="D226" s="24">
        <v>40422</v>
      </c>
      <c r="E226" s="25">
        <f>IF(ISBLANK(table!J226),NA(),table!J226)</f>
        <v>9519.4</v>
      </c>
      <c r="F226" s="26" t="e">
        <f>IFERROR(IF(AND(ISERROR($E227),ISERROR(INDEX(RestempNSAF!B$2:B$251,MATCH(RestempNSA!$C226,RestempNSAF!$A$2:$A$251,0)))),$E226,INDEX(RestempNSAF!B$2:B$251,MATCH(RestempNSA!$C226,RestempNSAF!$A$2:$A$251,0))),NA())</f>
        <v>#N/A</v>
      </c>
      <c r="G226" s="25" t="e">
        <f>IFERROR(IF(AND(ISERROR($E227),ISERROR(INDEX(RestempNSAF!C$2:C$251,MATCH(RestempNSA!$C226,RestempNSAF!$A$2:$A$251,0)))),$E226,INDEX(RestempNSAF!C$2:C$251,MATCH(RestempNSA!$C226,RestempNSAF!$A$2:$A$251,0))),NA())</f>
        <v>#N/A</v>
      </c>
      <c r="H226" s="25" t="e">
        <f>IFERROR(IF(AND(ISERROR($E227),ISERROR(INDEX(RestempNSAF!D$2:D$251,MATCH(RestempNSA!$C226,RestempNSAF!$A$2:$A$251,0)))),$E226,INDEX(RestempNSAF!D$2:D$251,MATCH(RestempNSA!$C226,RestempNSAF!$A$2:$A$251,0))),NA())</f>
        <v>#N/A</v>
      </c>
      <c r="I226" s="25" t="e">
        <f>IFERROR(IF(AND(ISERROR($E227),ISERROR(INDEX(RestempNSAF!E$2:E$251,MATCH(RestempNSA!$C226,RestempNSAF!$A$2:$A$251,0)))),$E226,INDEX(RestempNSAF!E$2:E$251,MATCH(RestempNSA!$C226,RestempNSAF!$A$2:$A$251,0))),NA())</f>
        <v>#N/A</v>
      </c>
      <c r="J226" s="25" t="e">
        <f>IFERROR(IF(AND(ISERROR($E227),ISERROR(INDEX(RestempNSAF!F$2:F$251,MATCH(RestempNSA!$C226,RestempNSAF!$A$2:$A$251,0)))),$E226,INDEX(RestempNSAF!F$2:F$251,MATCH(RestempNSA!$C226,RestempNSAF!$A$2:$A$251,0))),NA())</f>
        <v>#N/A</v>
      </c>
      <c r="V226" s="28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</row>
    <row r="227" spans="1:36" x14ac:dyDescent="0.25">
      <c r="A227" s="23">
        <f t="shared" si="12"/>
        <v>10</v>
      </c>
      <c r="B227" s="23">
        <f t="shared" si="13"/>
        <v>2010</v>
      </c>
      <c r="C227" s="23">
        <v>226</v>
      </c>
      <c r="D227" s="24">
        <v>40452</v>
      </c>
      <c r="E227" s="25">
        <f>IF(ISBLANK(table!J227),NA(),table!J227)</f>
        <v>9458.9</v>
      </c>
      <c r="F227" s="26" t="e">
        <f>IFERROR(IF(AND(ISERROR($E228),ISERROR(INDEX(RestempNSAF!B$2:B$251,MATCH(RestempNSA!$C227,RestempNSAF!$A$2:$A$251,0)))),$E227,INDEX(RestempNSAF!B$2:B$251,MATCH(RestempNSA!$C227,RestempNSAF!$A$2:$A$251,0))),NA())</f>
        <v>#N/A</v>
      </c>
      <c r="G227" s="25" t="e">
        <f>IFERROR(IF(AND(ISERROR($E228),ISERROR(INDEX(RestempNSAF!C$2:C$251,MATCH(RestempNSA!$C227,RestempNSAF!$A$2:$A$251,0)))),$E227,INDEX(RestempNSAF!C$2:C$251,MATCH(RestempNSA!$C227,RestempNSAF!$A$2:$A$251,0))),NA())</f>
        <v>#N/A</v>
      </c>
      <c r="H227" s="25" t="e">
        <f>IFERROR(IF(AND(ISERROR($E228),ISERROR(INDEX(RestempNSAF!D$2:D$251,MATCH(RestempNSA!$C227,RestempNSAF!$A$2:$A$251,0)))),$E227,INDEX(RestempNSAF!D$2:D$251,MATCH(RestempNSA!$C227,RestempNSAF!$A$2:$A$251,0))),NA())</f>
        <v>#N/A</v>
      </c>
      <c r="I227" s="25" t="e">
        <f>IFERROR(IF(AND(ISERROR($E228),ISERROR(INDEX(RestempNSAF!E$2:E$251,MATCH(RestempNSA!$C227,RestempNSAF!$A$2:$A$251,0)))),$E227,INDEX(RestempNSAF!E$2:E$251,MATCH(RestempNSA!$C227,RestempNSAF!$A$2:$A$251,0))),NA())</f>
        <v>#N/A</v>
      </c>
      <c r="J227" s="25" t="e">
        <f>IFERROR(IF(AND(ISERROR($E228),ISERROR(INDEX(RestempNSAF!F$2:F$251,MATCH(RestempNSA!$C227,RestempNSAF!$A$2:$A$251,0)))),$E227,INDEX(RestempNSAF!F$2:F$251,MATCH(RestempNSA!$C227,RestempNSAF!$A$2:$A$251,0))),NA())</f>
        <v>#N/A</v>
      </c>
      <c r="V227" s="28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</row>
    <row r="228" spans="1:36" x14ac:dyDescent="0.25">
      <c r="A228" s="23">
        <f t="shared" si="12"/>
        <v>11</v>
      </c>
      <c r="B228" s="23">
        <f t="shared" si="13"/>
        <v>2010</v>
      </c>
      <c r="C228" s="23">
        <v>227</v>
      </c>
      <c r="D228" s="24">
        <v>40483</v>
      </c>
      <c r="E228" s="25">
        <f>IF(ISBLANK(table!J228),NA(),table!J228)</f>
        <v>9403.2999999999993</v>
      </c>
      <c r="F228" s="26" t="e">
        <f>IFERROR(IF(AND(ISERROR($E229),ISERROR(INDEX(RestempNSAF!B$2:B$251,MATCH(RestempNSA!$C228,RestempNSAF!$A$2:$A$251,0)))),$E228,INDEX(RestempNSAF!B$2:B$251,MATCH(RestempNSA!$C228,RestempNSAF!$A$2:$A$251,0))),NA())</f>
        <v>#N/A</v>
      </c>
      <c r="G228" s="25" t="e">
        <f>IFERROR(IF(AND(ISERROR($E229),ISERROR(INDEX(RestempNSAF!C$2:C$251,MATCH(RestempNSA!$C228,RestempNSAF!$A$2:$A$251,0)))),$E228,INDEX(RestempNSAF!C$2:C$251,MATCH(RestempNSA!$C228,RestempNSAF!$A$2:$A$251,0))),NA())</f>
        <v>#N/A</v>
      </c>
      <c r="H228" s="25" t="e">
        <f>IFERROR(IF(AND(ISERROR($E229),ISERROR(INDEX(RestempNSAF!D$2:D$251,MATCH(RestempNSA!$C228,RestempNSAF!$A$2:$A$251,0)))),$E228,INDEX(RestempNSAF!D$2:D$251,MATCH(RestempNSA!$C228,RestempNSAF!$A$2:$A$251,0))),NA())</f>
        <v>#N/A</v>
      </c>
      <c r="I228" s="25" t="e">
        <f>IFERROR(IF(AND(ISERROR($E229),ISERROR(INDEX(RestempNSAF!E$2:E$251,MATCH(RestempNSA!$C228,RestempNSAF!$A$2:$A$251,0)))),$E228,INDEX(RestempNSAF!E$2:E$251,MATCH(RestempNSA!$C228,RestempNSAF!$A$2:$A$251,0))),NA())</f>
        <v>#N/A</v>
      </c>
      <c r="J228" s="25" t="e">
        <f>IFERROR(IF(AND(ISERROR($E229),ISERROR(INDEX(RestempNSAF!F$2:F$251,MATCH(RestempNSA!$C228,RestempNSAF!$A$2:$A$251,0)))),$E228,INDEX(RestempNSAF!F$2:F$251,MATCH(RestempNSA!$C228,RestempNSAF!$A$2:$A$251,0))),NA())</f>
        <v>#N/A</v>
      </c>
      <c r="V228" s="28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</row>
    <row r="229" spans="1:36" x14ac:dyDescent="0.25">
      <c r="A229" s="23">
        <f t="shared" si="12"/>
        <v>12</v>
      </c>
      <c r="B229" s="23">
        <f t="shared" si="13"/>
        <v>2010</v>
      </c>
      <c r="C229" s="23">
        <v>228</v>
      </c>
      <c r="D229" s="24">
        <v>40513</v>
      </c>
      <c r="E229" s="25">
        <f>IF(ISBLANK(table!J229),NA(),table!J229)</f>
        <v>9368.6</v>
      </c>
      <c r="F229" s="26" t="e">
        <f>IFERROR(IF(AND(ISERROR($E230),ISERROR(INDEX(RestempNSAF!B$2:B$251,MATCH(RestempNSA!$C229,RestempNSAF!$A$2:$A$251,0)))),$E229,INDEX(RestempNSAF!B$2:B$251,MATCH(RestempNSA!$C229,RestempNSAF!$A$2:$A$251,0))),NA())</f>
        <v>#N/A</v>
      </c>
      <c r="G229" s="25" t="e">
        <f>IFERROR(IF(AND(ISERROR($E230),ISERROR(INDEX(RestempNSAF!C$2:C$251,MATCH(RestempNSA!$C229,RestempNSAF!$A$2:$A$251,0)))),$E229,INDEX(RestempNSAF!C$2:C$251,MATCH(RestempNSA!$C229,RestempNSAF!$A$2:$A$251,0))),NA())</f>
        <v>#N/A</v>
      </c>
      <c r="H229" s="25" t="e">
        <f>IFERROR(IF(AND(ISERROR($E230),ISERROR(INDEX(RestempNSAF!D$2:D$251,MATCH(RestempNSA!$C229,RestempNSAF!$A$2:$A$251,0)))),$E229,INDEX(RestempNSAF!D$2:D$251,MATCH(RestempNSA!$C229,RestempNSAF!$A$2:$A$251,0))),NA())</f>
        <v>#N/A</v>
      </c>
      <c r="I229" s="25" t="e">
        <f>IFERROR(IF(AND(ISERROR($E230),ISERROR(INDEX(RestempNSAF!E$2:E$251,MATCH(RestempNSA!$C229,RestempNSAF!$A$2:$A$251,0)))),$E229,INDEX(RestempNSAF!E$2:E$251,MATCH(RestempNSA!$C229,RestempNSAF!$A$2:$A$251,0))),NA())</f>
        <v>#N/A</v>
      </c>
      <c r="J229" s="25" t="e">
        <f>IFERROR(IF(AND(ISERROR($E230),ISERROR(INDEX(RestempNSAF!F$2:F$251,MATCH(RestempNSA!$C229,RestempNSAF!$A$2:$A$251,0)))),$E229,INDEX(RestempNSAF!F$2:F$251,MATCH(RestempNSA!$C229,RestempNSAF!$A$2:$A$251,0))),NA())</f>
        <v>#N/A</v>
      </c>
      <c r="V229" s="28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</row>
    <row r="230" spans="1:36" x14ac:dyDescent="0.25">
      <c r="A230" s="23">
        <f t="shared" si="12"/>
        <v>1</v>
      </c>
      <c r="B230" s="23">
        <f t="shared" si="13"/>
        <v>2011</v>
      </c>
      <c r="C230" s="23">
        <v>229</v>
      </c>
      <c r="D230" s="24">
        <v>40544</v>
      </c>
      <c r="E230" s="25">
        <f>IF(ISBLANK(table!J230),NA(),table!J230)</f>
        <v>9132.1</v>
      </c>
      <c r="F230" s="26" t="e">
        <f>IFERROR(IF(AND(ISERROR($E231),ISERROR(INDEX(RestempNSAF!B$2:B$251,MATCH(RestempNSA!$C230,RestempNSAF!$A$2:$A$251,0)))),$E230,INDEX(RestempNSAF!B$2:B$251,MATCH(RestempNSA!$C230,RestempNSAF!$A$2:$A$251,0))),NA())</f>
        <v>#N/A</v>
      </c>
      <c r="G230" s="25" t="e">
        <f>IFERROR(IF(AND(ISERROR($E231),ISERROR(INDEX(RestempNSAF!C$2:C$251,MATCH(RestempNSA!$C230,RestempNSAF!$A$2:$A$251,0)))),$E230,INDEX(RestempNSAF!C$2:C$251,MATCH(RestempNSA!$C230,RestempNSAF!$A$2:$A$251,0))),NA())</f>
        <v>#N/A</v>
      </c>
      <c r="H230" s="25" t="e">
        <f>IFERROR(IF(AND(ISERROR($E231),ISERROR(INDEX(RestempNSAF!D$2:D$251,MATCH(RestempNSA!$C230,RestempNSAF!$A$2:$A$251,0)))),$E230,INDEX(RestempNSAF!D$2:D$251,MATCH(RestempNSA!$C230,RestempNSAF!$A$2:$A$251,0))),NA())</f>
        <v>#N/A</v>
      </c>
      <c r="I230" s="25" t="e">
        <f>IFERROR(IF(AND(ISERROR($E231),ISERROR(INDEX(RestempNSAF!E$2:E$251,MATCH(RestempNSA!$C230,RestempNSAF!$A$2:$A$251,0)))),$E230,INDEX(RestempNSAF!E$2:E$251,MATCH(RestempNSA!$C230,RestempNSAF!$A$2:$A$251,0))),NA())</f>
        <v>#N/A</v>
      </c>
      <c r="J230" s="25" t="e">
        <f>IFERROR(IF(AND(ISERROR($E231),ISERROR(INDEX(RestempNSAF!F$2:F$251,MATCH(RestempNSA!$C230,RestempNSAF!$A$2:$A$251,0)))),$E230,INDEX(RestempNSAF!F$2:F$251,MATCH(RestempNSA!$C230,RestempNSAF!$A$2:$A$251,0))),NA())</f>
        <v>#N/A</v>
      </c>
      <c r="V230" s="28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</row>
    <row r="231" spans="1:36" x14ac:dyDescent="0.25">
      <c r="A231" s="23">
        <f t="shared" si="12"/>
        <v>2</v>
      </c>
      <c r="B231" s="23">
        <f t="shared" si="13"/>
        <v>2011</v>
      </c>
      <c r="C231" s="23">
        <v>230</v>
      </c>
      <c r="D231" s="24">
        <v>40575</v>
      </c>
      <c r="E231" s="25">
        <f>IF(ISBLANK(table!J231),NA(),table!J231)</f>
        <v>9218.6</v>
      </c>
      <c r="F231" s="26" t="e">
        <f>IFERROR(IF(AND(ISERROR($E232),ISERROR(INDEX(RestempNSAF!B$2:B$251,MATCH(RestempNSA!$C231,RestempNSAF!$A$2:$A$251,0)))),$E231,INDEX(RestempNSAF!B$2:B$251,MATCH(RestempNSA!$C231,RestempNSAF!$A$2:$A$251,0))),NA())</f>
        <v>#N/A</v>
      </c>
      <c r="G231" s="25" t="e">
        <f>IFERROR(IF(AND(ISERROR($E232),ISERROR(INDEX(RestempNSAF!C$2:C$251,MATCH(RestempNSA!$C231,RestempNSAF!$A$2:$A$251,0)))),$E231,INDEX(RestempNSAF!C$2:C$251,MATCH(RestempNSA!$C231,RestempNSAF!$A$2:$A$251,0))),NA())</f>
        <v>#N/A</v>
      </c>
      <c r="H231" s="25" t="e">
        <f>IFERROR(IF(AND(ISERROR($E232),ISERROR(INDEX(RestempNSAF!D$2:D$251,MATCH(RestempNSA!$C231,RestempNSAF!$A$2:$A$251,0)))),$E231,INDEX(RestempNSAF!D$2:D$251,MATCH(RestempNSA!$C231,RestempNSAF!$A$2:$A$251,0))),NA())</f>
        <v>#N/A</v>
      </c>
      <c r="I231" s="25" t="e">
        <f>IFERROR(IF(AND(ISERROR($E232),ISERROR(INDEX(RestempNSAF!E$2:E$251,MATCH(RestempNSA!$C231,RestempNSAF!$A$2:$A$251,0)))),$E231,INDEX(RestempNSAF!E$2:E$251,MATCH(RestempNSA!$C231,RestempNSAF!$A$2:$A$251,0))),NA())</f>
        <v>#N/A</v>
      </c>
      <c r="J231" s="25" t="e">
        <f>IFERROR(IF(AND(ISERROR($E232),ISERROR(INDEX(RestempNSAF!F$2:F$251,MATCH(RestempNSA!$C231,RestempNSAF!$A$2:$A$251,0)))),$E231,INDEX(RestempNSAF!F$2:F$251,MATCH(RestempNSA!$C231,RestempNSAF!$A$2:$A$251,0))),NA())</f>
        <v>#N/A</v>
      </c>
      <c r="V231" s="28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</row>
    <row r="232" spans="1:36" x14ac:dyDescent="0.25">
      <c r="A232" s="23">
        <f t="shared" si="12"/>
        <v>3</v>
      </c>
      <c r="B232" s="23">
        <f t="shared" si="13"/>
        <v>2011</v>
      </c>
      <c r="C232" s="23">
        <v>231</v>
      </c>
      <c r="D232" s="24">
        <v>40603</v>
      </c>
      <c r="E232" s="25">
        <f>IF(ISBLANK(table!J232),NA(),table!J232)</f>
        <v>9396.2999999999993</v>
      </c>
      <c r="F232" s="26" t="e">
        <f>IFERROR(IF(AND(ISERROR($E233),ISERROR(INDEX(RestempNSAF!B$2:B$251,MATCH(RestempNSA!$C232,RestempNSAF!$A$2:$A$251,0)))),$E232,INDEX(RestempNSAF!B$2:B$251,MATCH(RestempNSA!$C232,RestempNSAF!$A$2:$A$251,0))),NA())</f>
        <v>#N/A</v>
      </c>
      <c r="G232" s="25" t="e">
        <f>IFERROR(IF(AND(ISERROR($E233),ISERROR(INDEX(RestempNSAF!C$2:C$251,MATCH(RestempNSA!$C232,RestempNSAF!$A$2:$A$251,0)))),$E232,INDEX(RestempNSAF!C$2:C$251,MATCH(RestempNSA!$C232,RestempNSAF!$A$2:$A$251,0))),NA())</f>
        <v>#N/A</v>
      </c>
      <c r="H232" s="25" t="e">
        <f>IFERROR(IF(AND(ISERROR($E233),ISERROR(INDEX(RestempNSAF!D$2:D$251,MATCH(RestempNSA!$C232,RestempNSAF!$A$2:$A$251,0)))),$E232,INDEX(RestempNSAF!D$2:D$251,MATCH(RestempNSA!$C232,RestempNSAF!$A$2:$A$251,0))),NA())</f>
        <v>#N/A</v>
      </c>
      <c r="I232" s="25" t="e">
        <f>IFERROR(IF(AND(ISERROR($E233),ISERROR(INDEX(RestempNSAF!E$2:E$251,MATCH(RestempNSA!$C232,RestempNSAF!$A$2:$A$251,0)))),$E232,INDEX(RestempNSAF!E$2:E$251,MATCH(RestempNSA!$C232,RestempNSAF!$A$2:$A$251,0))),NA())</f>
        <v>#N/A</v>
      </c>
      <c r="J232" s="25" t="e">
        <f>IFERROR(IF(AND(ISERROR($E233),ISERROR(INDEX(RestempNSAF!F$2:F$251,MATCH(RestempNSA!$C232,RestempNSAF!$A$2:$A$251,0)))),$E232,INDEX(RestempNSAF!F$2:F$251,MATCH(RestempNSA!$C232,RestempNSAF!$A$2:$A$251,0))),NA())</f>
        <v>#N/A</v>
      </c>
      <c r="V232" s="28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</row>
    <row r="233" spans="1:36" x14ac:dyDescent="0.25">
      <c r="A233" s="23">
        <f t="shared" si="12"/>
        <v>4</v>
      </c>
      <c r="B233" s="23">
        <f t="shared" si="13"/>
        <v>2011</v>
      </c>
      <c r="C233" s="23">
        <v>232</v>
      </c>
      <c r="D233" s="24">
        <v>40634</v>
      </c>
      <c r="E233" s="25">
        <f>IF(ISBLANK(table!J233),NA(),table!J233)</f>
        <v>9605.7999999999993</v>
      </c>
      <c r="F233" s="26" t="e">
        <f>IFERROR(IF(AND(ISERROR($E234),ISERROR(INDEX(RestempNSAF!B$2:B$251,MATCH(RestempNSA!$C233,RestempNSAF!$A$2:$A$251,0)))),$E233,INDEX(RestempNSAF!B$2:B$251,MATCH(RestempNSA!$C233,RestempNSAF!$A$2:$A$251,0))),NA())</f>
        <v>#N/A</v>
      </c>
      <c r="G233" s="25" t="e">
        <f>IFERROR(IF(AND(ISERROR($E234),ISERROR(INDEX(RestempNSAF!C$2:C$251,MATCH(RestempNSA!$C233,RestempNSAF!$A$2:$A$251,0)))),$E233,INDEX(RestempNSAF!C$2:C$251,MATCH(RestempNSA!$C233,RestempNSAF!$A$2:$A$251,0))),NA())</f>
        <v>#N/A</v>
      </c>
      <c r="H233" s="25" t="e">
        <f>IFERROR(IF(AND(ISERROR($E234),ISERROR(INDEX(RestempNSAF!D$2:D$251,MATCH(RestempNSA!$C233,RestempNSAF!$A$2:$A$251,0)))),$E233,INDEX(RestempNSAF!D$2:D$251,MATCH(RestempNSA!$C233,RestempNSAF!$A$2:$A$251,0))),NA())</f>
        <v>#N/A</v>
      </c>
      <c r="I233" s="25" t="e">
        <f>IFERROR(IF(AND(ISERROR($E234),ISERROR(INDEX(RestempNSAF!E$2:E$251,MATCH(RestempNSA!$C233,RestempNSAF!$A$2:$A$251,0)))),$E233,INDEX(RestempNSAF!E$2:E$251,MATCH(RestempNSA!$C233,RestempNSAF!$A$2:$A$251,0))),NA())</f>
        <v>#N/A</v>
      </c>
      <c r="J233" s="25" t="e">
        <f>IFERROR(IF(AND(ISERROR($E234),ISERROR(INDEX(RestempNSAF!F$2:F$251,MATCH(RestempNSA!$C233,RestempNSAF!$A$2:$A$251,0)))),$E233,INDEX(RestempNSAF!F$2:F$251,MATCH(RestempNSA!$C233,RestempNSAF!$A$2:$A$251,0))),NA())</f>
        <v>#N/A</v>
      </c>
      <c r="V233" s="28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</row>
    <row r="234" spans="1:36" x14ac:dyDescent="0.25">
      <c r="A234" s="23">
        <f t="shared" si="12"/>
        <v>5</v>
      </c>
      <c r="B234" s="23">
        <f t="shared" si="13"/>
        <v>2011</v>
      </c>
      <c r="C234" s="23">
        <v>233</v>
      </c>
      <c r="D234" s="24">
        <v>40664</v>
      </c>
      <c r="E234" s="25">
        <f>IF(ISBLANK(table!J234),NA(),table!J234)</f>
        <v>9768.7000000000007</v>
      </c>
      <c r="F234" s="26" t="e">
        <f>IFERROR(IF(AND(ISERROR($E235),ISERROR(INDEX(RestempNSAF!B$2:B$251,MATCH(RestempNSA!$C234,RestempNSAF!$A$2:$A$251,0)))),$E234,INDEX(RestempNSAF!B$2:B$251,MATCH(RestempNSA!$C234,RestempNSAF!$A$2:$A$251,0))),NA())</f>
        <v>#N/A</v>
      </c>
      <c r="G234" s="25" t="e">
        <f>IFERROR(IF(AND(ISERROR($E235),ISERROR(INDEX(RestempNSAF!C$2:C$251,MATCH(RestempNSA!$C234,RestempNSAF!$A$2:$A$251,0)))),$E234,INDEX(RestempNSAF!C$2:C$251,MATCH(RestempNSA!$C234,RestempNSAF!$A$2:$A$251,0))),NA())</f>
        <v>#N/A</v>
      </c>
      <c r="H234" s="25" t="e">
        <f>IFERROR(IF(AND(ISERROR($E235),ISERROR(INDEX(RestempNSAF!D$2:D$251,MATCH(RestempNSA!$C234,RestempNSAF!$A$2:$A$251,0)))),$E234,INDEX(RestempNSAF!D$2:D$251,MATCH(RestempNSA!$C234,RestempNSAF!$A$2:$A$251,0))),NA())</f>
        <v>#N/A</v>
      </c>
      <c r="I234" s="25" t="e">
        <f>IFERROR(IF(AND(ISERROR($E235),ISERROR(INDEX(RestempNSAF!E$2:E$251,MATCH(RestempNSA!$C234,RestempNSAF!$A$2:$A$251,0)))),$E234,INDEX(RestempNSAF!E$2:E$251,MATCH(RestempNSA!$C234,RestempNSAF!$A$2:$A$251,0))),NA())</f>
        <v>#N/A</v>
      </c>
      <c r="J234" s="25" t="e">
        <f>IFERROR(IF(AND(ISERROR($E235),ISERROR(INDEX(RestempNSAF!F$2:F$251,MATCH(RestempNSA!$C234,RestempNSAF!$A$2:$A$251,0)))),$E234,INDEX(RestempNSAF!F$2:F$251,MATCH(RestempNSA!$C234,RestempNSAF!$A$2:$A$251,0))),NA())</f>
        <v>#N/A</v>
      </c>
      <c r="V234" s="28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</row>
    <row r="235" spans="1:36" x14ac:dyDescent="0.25">
      <c r="A235" s="23">
        <f t="shared" si="12"/>
        <v>6</v>
      </c>
      <c r="B235" s="23">
        <f t="shared" si="13"/>
        <v>2011</v>
      </c>
      <c r="C235" s="23">
        <v>234</v>
      </c>
      <c r="D235" s="24">
        <v>40695</v>
      </c>
      <c r="E235" s="25">
        <f>IF(ISBLANK(table!J235),NA(),table!J235)</f>
        <v>9873.1</v>
      </c>
      <c r="F235" s="26" t="e">
        <f>IFERROR(IF(AND(ISERROR($E236),ISERROR(INDEX(RestempNSAF!B$2:B$251,MATCH(RestempNSA!$C235,RestempNSAF!$A$2:$A$251,0)))),$E235,INDEX(RestempNSAF!B$2:B$251,MATCH(RestempNSA!$C235,RestempNSAF!$A$2:$A$251,0))),NA())</f>
        <v>#N/A</v>
      </c>
      <c r="G235" s="25" t="e">
        <f>IFERROR(IF(AND(ISERROR($E236),ISERROR(INDEX(RestempNSAF!C$2:C$251,MATCH(RestempNSA!$C235,RestempNSAF!$A$2:$A$251,0)))),$E235,INDEX(RestempNSAF!C$2:C$251,MATCH(RestempNSA!$C235,RestempNSAF!$A$2:$A$251,0))),NA())</f>
        <v>#N/A</v>
      </c>
      <c r="H235" s="25" t="e">
        <f>IFERROR(IF(AND(ISERROR($E236),ISERROR(INDEX(RestempNSAF!D$2:D$251,MATCH(RestempNSA!$C235,RestempNSAF!$A$2:$A$251,0)))),$E235,INDEX(RestempNSAF!D$2:D$251,MATCH(RestempNSA!$C235,RestempNSAF!$A$2:$A$251,0))),NA())</f>
        <v>#N/A</v>
      </c>
      <c r="I235" s="25" t="e">
        <f>IFERROR(IF(AND(ISERROR($E236),ISERROR(INDEX(RestempNSAF!E$2:E$251,MATCH(RestempNSA!$C235,RestempNSAF!$A$2:$A$251,0)))),$E235,INDEX(RestempNSAF!E$2:E$251,MATCH(RestempNSA!$C235,RestempNSAF!$A$2:$A$251,0))),NA())</f>
        <v>#N/A</v>
      </c>
      <c r="J235" s="25" t="e">
        <f>IFERROR(IF(AND(ISERROR($E236),ISERROR(INDEX(RestempNSAF!F$2:F$251,MATCH(RestempNSA!$C235,RestempNSAF!$A$2:$A$251,0)))),$E235,INDEX(RestempNSAF!F$2:F$251,MATCH(RestempNSA!$C235,RestempNSAF!$A$2:$A$251,0))),NA())</f>
        <v>#N/A</v>
      </c>
      <c r="V235" s="28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</row>
    <row r="236" spans="1:36" x14ac:dyDescent="0.25">
      <c r="A236" s="23">
        <f t="shared" si="12"/>
        <v>7</v>
      </c>
      <c r="B236" s="23">
        <f t="shared" si="13"/>
        <v>2011</v>
      </c>
      <c r="C236" s="23">
        <v>235</v>
      </c>
      <c r="D236" s="24">
        <v>40725</v>
      </c>
      <c r="E236" s="25">
        <f>IF(ISBLANK(table!J236),NA(),table!J236)</f>
        <v>9835.5</v>
      </c>
      <c r="F236" s="26" t="e">
        <f>IFERROR(IF(AND(ISERROR($E237),ISERROR(INDEX(RestempNSAF!B$2:B$251,MATCH(RestempNSA!$C236,RestempNSAF!$A$2:$A$251,0)))),$E236,INDEX(RestempNSAF!B$2:B$251,MATCH(RestempNSA!$C236,RestempNSAF!$A$2:$A$251,0))),NA())</f>
        <v>#N/A</v>
      </c>
      <c r="G236" s="25" t="e">
        <f>IFERROR(IF(AND(ISERROR($E237),ISERROR(INDEX(RestempNSAF!C$2:C$251,MATCH(RestempNSA!$C236,RestempNSAF!$A$2:$A$251,0)))),$E236,INDEX(RestempNSAF!C$2:C$251,MATCH(RestempNSA!$C236,RestempNSAF!$A$2:$A$251,0))),NA())</f>
        <v>#N/A</v>
      </c>
      <c r="H236" s="25" t="e">
        <f>IFERROR(IF(AND(ISERROR($E237),ISERROR(INDEX(RestempNSAF!D$2:D$251,MATCH(RestempNSA!$C236,RestempNSAF!$A$2:$A$251,0)))),$E236,INDEX(RestempNSAF!D$2:D$251,MATCH(RestempNSA!$C236,RestempNSAF!$A$2:$A$251,0))),NA())</f>
        <v>#N/A</v>
      </c>
      <c r="I236" s="25" t="e">
        <f>IFERROR(IF(AND(ISERROR($E237),ISERROR(INDEX(RestempNSAF!E$2:E$251,MATCH(RestempNSA!$C236,RestempNSAF!$A$2:$A$251,0)))),$E236,INDEX(RestempNSAF!E$2:E$251,MATCH(RestempNSA!$C236,RestempNSAF!$A$2:$A$251,0))),NA())</f>
        <v>#N/A</v>
      </c>
      <c r="J236" s="25" t="e">
        <f>IFERROR(IF(AND(ISERROR($E237),ISERROR(INDEX(RestempNSAF!F$2:F$251,MATCH(RestempNSA!$C236,RestempNSAF!$A$2:$A$251,0)))),$E236,INDEX(RestempNSAF!F$2:F$251,MATCH(RestempNSA!$C236,RestempNSAF!$A$2:$A$251,0))),NA())</f>
        <v>#N/A</v>
      </c>
      <c r="V236" s="28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</row>
    <row r="237" spans="1:36" x14ac:dyDescent="0.25">
      <c r="A237" s="23">
        <f t="shared" si="12"/>
        <v>8</v>
      </c>
      <c r="B237" s="23">
        <f t="shared" si="13"/>
        <v>2011</v>
      </c>
      <c r="C237" s="23">
        <v>236</v>
      </c>
      <c r="D237" s="24">
        <v>40756</v>
      </c>
      <c r="E237" s="25">
        <f>IF(ISBLANK(table!J237),NA(),table!J237)</f>
        <v>9876.5</v>
      </c>
      <c r="F237" s="26" t="e">
        <f>IFERROR(IF(AND(ISERROR($E238),ISERROR(INDEX(RestempNSAF!B$2:B$251,MATCH(RestempNSA!$C237,RestempNSAF!$A$2:$A$251,0)))),$E237,INDEX(RestempNSAF!B$2:B$251,MATCH(RestempNSA!$C237,RestempNSAF!$A$2:$A$251,0))),NA())</f>
        <v>#N/A</v>
      </c>
      <c r="G237" s="25" t="e">
        <f>IFERROR(IF(AND(ISERROR($E238),ISERROR(INDEX(RestempNSAF!C$2:C$251,MATCH(RestempNSA!$C237,RestempNSAF!$A$2:$A$251,0)))),$E237,INDEX(RestempNSAF!C$2:C$251,MATCH(RestempNSA!$C237,RestempNSAF!$A$2:$A$251,0))),NA())</f>
        <v>#N/A</v>
      </c>
      <c r="H237" s="25" t="e">
        <f>IFERROR(IF(AND(ISERROR($E238),ISERROR(INDEX(RestempNSAF!D$2:D$251,MATCH(RestempNSA!$C237,RestempNSAF!$A$2:$A$251,0)))),$E237,INDEX(RestempNSAF!D$2:D$251,MATCH(RestempNSA!$C237,RestempNSAF!$A$2:$A$251,0))),NA())</f>
        <v>#N/A</v>
      </c>
      <c r="I237" s="25" t="e">
        <f>IFERROR(IF(AND(ISERROR($E238),ISERROR(INDEX(RestempNSAF!E$2:E$251,MATCH(RestempNSA!$C237,RestempNSAF!$A$2:$A$251,0)))),$E237,INDEX(RestempNSAF!E$2:E$251,MATCH(RestempNSA!$C237,RestempNSAF!$A$2:$A$251,0))),NA())</f>
        <v>#N/A</v>
      </c>
      <c r="J237" s="25" t="e">
        <f>IFERROR(IF(AND(ISERROR($E238),ISERROR(INDEX(RestempNSAF!F$2:F$251,MATCH(RestempNSA!$C237,RestempNSAF!$A$2:$A$251,0)))),$E237,INDEX(RestempNSAF!F$2:F$251,MATCH(RestempNSA!$C237,RestempNSAF!$A$2:$A$251,0))),NA())</f>
        <v>#N/A</v>
      </c>
      <c r="V237" s="28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</row>
    <row r="238" spans="1:36" x14ac:dyDescent="0.25">
      <c r="A238" s="23">
        <f t="shared" si="12"/>
        <v>9</v>
      </c>
      <c r="B238" s="23">
        <f t="shared" si="13"/>
        <v>2011</v>
      </c>
      <c r="C238" s="23">
        <v>237</v>
      </c>
      <c r="D238" s="24">
        <v>40787</v>
      </c>
      <c r="E238" s="25">
        <f>IF(ISBLANK(table!J238),NA(),table!J238)</f>
        <v>9770.6</v>
      </c>
      <c r="F238" s="26" t="e">
        <f>IFERROR(IF(AND(ISERROR($E239),ISERROR(INDEX(RestempNSAF!B$2:B$251,MATCH(RestempNSA!$C238,RestempNSAF!$A$2:$A$251,0)))),$E238,INDEX(RestempNSAF!B$2:B$251,MATCH(RestempNSA!$C238,RestempNSAF!$A$2:$A$251,0))),NA())</f>
        <v>#N/A</v>
      </c>
      <c r="G238" s="25" t="e">
        <f>IFERROR(IF(AND(ISERROR($E239),ISERROR(INDEX(RestempNSAF!C$2:C$251,MATCH(RestempNSA!$C238,RestempNSAF!$A$2:$A$251,0)))),$E238,INDEX(RestempNSAF!C$2:C$251,MATCH(RestempNSA!$C238,RestempNSAF!$A$2:$A$251,0))),NA())</f>
        <v>#N/A</v>
      </c>
      <c r="H238" s="25" t="e">
        <f>IFERROR(IF(AND(ISERROR($E239),ISERROR(INDEX(RestempNSAF!D$2:D$251,MATCH(RestempNSA!$C238,RestempNSAF!$A$2:$A$251,0)))),$E238,INDEX(RestempNSAF!D$2:D$251,MATCH(RestempNSA!$C238,RestempNSAF!$A$2:$A$251,0))),NA())</f>
        <v>#N/A</v>
      </c>
      <c r="I238" s="25" t="e">
        <f>IFERROR(IF(AND(ISERROR($E239),ISERROR(INDEX(RestempNSAF!E$2:E$251,MATCH(RestempNSA!$C238,RestempNSAF!$A$2:$A$251,0)))),$E238,INDEX(RestempNSAF!E$2:E$251,MATCH(RestempNSA!$C238,RestempNSAF!$A$2:$A$251,0))),NA())</f>
        <v>#N/A</v>
      </c>
      <c r="J238" s="25" t="e">
        <f>IFERROR(IF(AND(ISERROR($E239),ISERROR(INDEX(RestempNSAF!F$2:F$251,MATCH(RestempNSA!$C238,RestempNSAF!$A$2:$A$251,0)))),$E238,INDEX(RestempNSAF!F$2:F$251,MATCH(RestempNSA!$C238,RestempNSAF!$A$2:$A$251,0))),NA())</f>
        <v>#N/A</v>
      </c>
      <c r="V238" s="28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</row>
    <row r="239" spans="1:36" x14ac:dyDescent="0.25">
      <c r="A239" s="23">
        <f t="shared" si="12"/>
        <v>10</v>
      </c>
      <c r="B239" s="23">
        <f t="shared" si="13"/>
        <v>2011</v>
      </c>
      <c r="C239" s="23">
        <v>238</v>
      </c>
      <c r="D239" s="24">
        <v>40817</v>
      </c>
      <c r="E239" s="25">
        <f>IF(ISBLANK(table!J239),NA(),table!J239)</f>
        <v>9723.4</v>
      </c>
      <c r="F239" s="26" t="e">
        <f>IFERROR(IF(AND(ISERROR($E240),ISERROR(INDEX(RestempNSAF!B$2:B$251,MATCH(RestempNSA!$C239,RestempNSAF!$A$2:$A$251,0)))),$E239,INDEX(RestempNSAF!B$2:B$251,MATCH(RestempNSA!$C239,RestempNSAF!$A$2:$A$251,0))),NA())</f>
        <v>#N/A</v>
      </c>
      <c r="G239" s="25" t="e">
        <f>IFERROR(IF(AND(ISERROR($E240),ISERROR(INDEX(RestempNSAF!C$2:C$251,MATCH(RestempNSA!$C239,RestempNSAF!$A$2:$A$251,0)))),$E239,INDEX(RestempNSAF!C$2:C$251,MATCH(RestempNSA!$C239,RestempNSAF!$A$2:$A$251,0))),NA())</f>
        <v>#N/A</v>
      </c>
      <c r="H239" s="25" t="e">
        <f>IFERROR(IF(AND(ISERROR($E240),ISERROR(INDEX(RestempNSAF!D$2:D$251,MATCH(RestempNSA!$C239,RestempNSAF!$A$2:$A$251,0)))),$E239,INDEX(RestempNSAF!D$2:D$251,MATCH(RestempNSA!$C239,RestempNSAF!$A$2:$A$251,0))),NA())</f>
        <v>#N/A</v>
      </c>
      <c r="I239" s="25" t="e">
        <f>IFERROR(IF(AND(ISERROR($E240),ISERROR(INDEX(RestempNSAF!E$2:E$251,MATCH(RestempNSA!$C239,RestempNSAF!$A$2:$A$251,0)))),$E239,INDEX(RestempNSAF!E$2:E$251,MATCH(RestempNSA!$C239,RestempNSAF!$A$2:$A$251,0))),NA())</f>
        <v>#N/A</v>
      </c>
      <c r="J239" s="25" t="e">
        <f>IFERROR(IF(AND(ISERROR($E240),ISERROR(INDEX(RestempNSAF!F$2:F$251,MATCH(RestempNSA!$C239,RestempNSAF!$A$2:$A$251,0)))),$E239,INDEX(RestempNSAF!F$2:F$251,MATCH(RestempNSA!$C239,RestempNSAF!$A$2:$A$251,0))),NA())</f>
        <v>#N/A</v>
      </c>
      <c r="V239" s="28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</row>
    <row r="240" spans="1:36" x14ac:dyDescent="0.25">
      <c r="A240" s="23">
        <f t="shared" si="12"/>
        <v>11</v>
      </c>
      <c r="B240" s="23">
        <f t="shared" si="13"/>
        <v>2011</v>
      </c>
      <c r="C240" s="23">
        <v>239</v>
      </c>
      <c r="D240" s="24">
        <v>40848</v>
      </c>
      <c r="E240" s="25">
        <f>IF(ISBLANK(table!J240),NA(),table!J240)</f>
        <v>9714.2000000000007</v>
      </c>
      <c r="F240" s="26" t="e">
        <f>IFERROR(IF(AND(ISERROR($E241),ISERROR(INDEX(RestempNSAF!B$2:B$251,MATCH(RestempNSA!$C240,RestempNSAF!$A$2:$A$251,0)))),$E240,INDEX(RestempNSAF!B$2:B$251,MATCH(RestempNSA!$C240,RestempNSAF!$A$2:$A$251,0))),NA())</f>
        <v>#N/A</v>
      </c>
      <c r="G240" s="25" t="e">
        <f>IFERROR(IF(AND(ISERROR($E241),ISERROR(INDEX(RestempNSAF!C$2:C$251,MATCH(RestempNSA!$C240,RestempNSAF!$A$2:$A$251,0)))),$E240,INDEX(RestempNSAF!C$2:C$251,MATCH(RestempNSA!$C240,RestempNSAF!$A$2:$A$251,0))),NA())</f>
        <v>#N/A</v>
      </c>
      <c r="H240" s="25" t="e">
        <f>IFERROR(IF(AND(ISERROR($E241),ISERROR(INDEX(RestempNSAF!D$2:D$251,MATCH(RestempNSA!$C240,RestempNSAF!$A$2:$A$251,0)))),$E240,INDEX(RestempNSAF!D$2:D$251,MATCH(RestempNSA!$C240,RestempNSAF!$A$2:$A$251,0))),NA())</f>
        <v>#N/A</v>
      </c>
      <c r="I240" s="25" t="e">
        <f>IFERROR(IF(AND(ISERROR($E241),ISERROR(INDEX(RestempNSAF!E$2:E$251,MATCH(RestempNSA!$C240,RestempNSAF!$A$2:$A$251,0)))),$E240,INDEX(RestempNSAF!E$2:E$251,MATCH(RestempNSA!$C240,RestempNSAF!$A$2:$A$251,0))),NA())</f>
        <v>#N/A</v>
      </c>
      <c r="J240" s="25" t="e">
        <f>IFERROR(IF(AND(ISERROR($E241),ISERROR(INDEX(RestempNSAF!F$2:F$251,MATCH(RestempNSA!$C240,RestempNSAF!$A$2:$A$251,0)))),$E240,INDEX(RestempNSAF!F$2:F$251,MATCH(RestempNSA!$C240,RestempNSAF!$A$2:$A$251,0))),NA())</f>
        <v>#N/A</v>
      </c>
      <c r="V240" s="28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</row>
    <row r="241" spans="1:36" x14ac:dyDescent="0.25">
      <c r="A241" s="23">
        <f t="shared" si="12"/>
        <v>12</v>
      </c>
      <c r="B241" s="23">
        <f t="shared" si="13"/>
        <v>2011</v>
      </c>
      <c r="C241" s="23">
        <v>240</v>
      </c>
      <c r="D241" s="24">
        <v>40878</v>
      </c>
      <c r="E241" s="25">
        <f>IF(ISBLANK(table!J241),NA(),table!J241)</f>
        <v>9682.2999999999993</v>
      </c>
      <c r="F241" s="26" t="e">
        <f>IFERROR(IF(AND(ISERROR($E242),ISERROR(INDEX(RestempNSAF!B$2:B$251,MATCH(RestempNSA!$C241,RestempNSAF!$A$2:$A$251,0)))),$E241,INDEX(RestempNSAF!B$2:B$251,MATCH(RestempNSA!$C241,RestempNSAF!$A$2:$A$251,0))),NA())</f>
        <v>#N/A</v>
      </c>
      <c r="G241" s="25" t="e">
        <f>IFERROR(IF(AND(ISERROR($E242),ISERROR(INDEX(RestempNSAF!C$2:C$251,MATCH(RestempNSA!$C241,RestempNSAF!$A$2:$A$251,0)))),$E241,INDEX(RestempNSAF!C$2:C$251,MATCH(RestempNSA!$C241,RestempNSAF!$A$2:$A$251,0))),NA())</f>
        <v>#N/A</v>
      </c>
      <c r="H241" s="25" t="e">
        <f>IFERROR(IF(AND(ISERROR($E242),ISERROR(INDEX(RestempNSAF!D$2:D$251,MATCH(RestempNSA!$C241,RestempNSAF!$A$2:$A$251,0)))),$E241,INDEX(RestempNSAF!D$2:D$251,MATCH(RestempNSA!$C241,RestempNSAF!$A$2:$A$251,0))),NA())</f>
        <v>#N/A</v>
      </c>
      <c r="I241" s="25" t="e">
        <f>IFERROR(IF(AND(ISERROR($E242),ISERROR(INDEX(RestempNSAF!E$2:E$251,MATCH(RestempNSA!$C241,RestempNSAF!$A$2:$A$251,0)))),$E241,INDEX(RestempNSAF!E$2:E$251,MATCH(RestempNSA!$C241,RestempNSAF!$A$2:$A$251,0))),NA())</f>
        <v>#N/A</v>
      </c>
      <c r="J241" s="25" t="e">
        <f>IFERROR(IF(AND(ISERROR($E242),ISERROR(INDEX(RestempNSAF!F$2:F$251,MATCH(RestempNSA!$C241,RestempNSAF!$A$2:$A$251,0)))),$E241,INDEX(RestempNSAF!F$2:F$251,MATCH(RestempNSA!$C241,RestempNSAF!$A$2:$A$251,0))),NA())</f>
        <v>#N/A</v>
      </c>
      <c r="V241" s="28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</row>
    <row r="242" spans="1:36" x14ac:dyDescent="0.25">
      <c r="A242" s="23">
        <f t="shared" si="12"/>
        <v>1</v>
      </c>
      <c r="B242" s="23">
        <f t="shared" si="13"/>
        <v>2012</v>
      </c>
      <c r="C242" s="23">
        <v>241</v>
      </c>
      <c r="D242" s="24">
        <v>40909</v>
      </c>
      <c r="E242" s="25">
        <f>IF(ISBLANK(table!J242),NA(),table!J242)</f>
        <v>9467.4</v>
      </c>
      <c r="F242" s="26" t="e">
        <f>IFERROR(IF(AND(ISERROR($E243),ISERROR(INDEX(RestempNSAF!B$2:B$251,MATCH(RestempNSA!$C242,RestempNSAF!$A$2:$A$251,0)))),$E242,INDEX(RestempNSAF!B$2:B$251,MATCH(RestempNSA!$C242,RestempNSAF!$A$2:$A$251,0))),NA())</f>
        <v>#N/A</v>
      </c>
      <c r="G242" s="25" t="e">
        <f>IFERROR(IF(AND(ISERROR($E243),ISERROR(INDEX(RestempNSAF!C$2:C$251,MATCH(RestempNSA!$C242,RestempNSAF!$A$2:$A$251,0)))),$E242,INDEX(RestempNSAF!C$2:C$251,MATCH(RestempNSA!$C242,RestempNSAF!$A$2:$A$251,0))),NA())</f>
        <v>#N/A</v>
      </c>
      <c r="H242" s="25" t="e">
        <f>IFERROR(IF(AND(ISERROR($E243),ISERROR(INDEX(RestempNSAF!D$2:D$251,MATCH(RestempNSA!$C242,RestempNSAF!$A$2:$A$251,0)))),$E242,INDEX(RestempNSAF!D$2:D$251,MATCH(RestempNSA!$C242,RestempNSAF!$A$2:$A$251,0))),NA())</f>
        <v>#N/A</v>
      </c>
      <c r="I242" s="25" t="e">
        <f>IFERROR(IF(AND(ISERROR($E243),ISERROR(INDEX(RestempNSAF!E$2:E$251,MATCH(RestempNSA!$C242,RestempNSAF!$A$2:$A$251,0)))),$E242,INDEX(RestempNSAF!E$2:E$251,MATCH(RestempNSA!$C242,RestempNSAF!$A$2:$A$251,0))),NA())</f>
        <v>#N/A</v>
      </c>
      <c r="J242" s="25" t="e">
        <f>IFERROR(IF(AND(ISERROR($E243),ISERROR(INDEX(RestempNSAF!F$2:F$251,MATCH(RestempNSA!$C242,RestempNSAF!$A$2:$A$251,0)))),$E242,INDEX(RestempNSAF!F$2:F$251,MATCH(RestempNSA!$C242,RestempNSAF!$A$2:$A$251,0))),NA())</f>
        <v>#N/A</v>
      </c>
      <c r="V242" s="28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</row>
    <row r="243" spans="1:36" x14ac:dyDescent="0.25">
      <c r="A243" s="23">
        <f t="shared" si="12"/>
        <v>2</v>
      </c>
      <c r="B243" s="23">
        <f t="shared" si="13"/>
        <v>2012</v>
      </c>
      <c r="C243" s="23">
        <v>242</v>
      </c>
      <c r="D243" s="24">
        <v>40940</v>
      </c>
      <c r="E243" s="25">
        <f>IF(ISBLANK(table!J243),NA(),table!J243)</f>
        <v>9564.4</v>
      </c>
      <c r="F243" s="26" t="e">
        <f>IFERROR(IF(AND(ISERROR($E244),ISERROR(INDEX(RestempNSAF!B$2:B$251,MATCH(RestempNSA!$C243,RestempNSAF!$A$2:$A$251,0)))),$E243,INDEX(RestempNSAF!B$2:B$251,MATCH(RestempNSA!$C243,RestempNSAF!$A$2:$A$251,0))),NA())</f>
        <v>#N/A</v>
      </c>
      <c r="G243" s="25" t="e">
        <f>IFERROR(IF(AND(ISERROR($E244),ISERROR(INDEX(RestempNSAF!C$2:C$251,MATCH(RestempNSA!$C243,RestempNSAF!$A$2:$A$251,0)))),$E243,INDEX(RestempNSAF!C$2:C$251,MATCH(RestempNSA!$C243,RestempNSAF!$A$2:$A$251,0))),NA())</f>
        <v>#N/A</v>
      </c>
      <c r="H243" s="25" t="e">
        <f>IFERROR(IF(AND(ISERROR($E244),ISERROR(INDEX(RestempNSAF!D$2:D$251,MATCH(RestempNSA!$C243,RestempNSAF!$A$2:$A$251,0)))),$E243,INDEX(RestempNSAF!D$2:D$251,MATCH(RestempNSA!$C243,RestempNSAF!$A$2:$A$251,0))),NA())</f>
        <v>#N/A</v>
      </c>
      <c r="I243" s="25" t="e">
        <f>IFERROR(IF(AND(ISERROR($E244),ISERROR(INDEX(RestempNSAF!E$2:E$251,MATCH(RestempNSA!$C243,RestempNSAF!$A$2:$A$251,0)))),$E243,INDEX(RestempNSAF!E$2:E$251,MATCH(RestempNSA!$C243,RestempNSAF!$A$2:$A$251,0))),NA())</f>
        <v>#N/A</v>
      </c>
      <c r="J243" s="25" t="e">
        <f>IFERROR(IF(AND(ISERROR($E244),ISERROR(INDEX(RestempNSAF!F$2:F$251,MATCH(RestempNSA!$C243,RestempNSAF!$A$2:$A$251,0)))),$E243,INDEX(RestempNSAF!F$2:F$251,MATCH(RestempNSA!$C243,RestempNSAF!$A$2:$A$251,0))),NA())</f>
        <v>#N/A</v>
      </c>
      <c r="V243" s="28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</row>
    <row r="244" spans="1:36" x14ac:dyDescent="0.25">
      <c r="A244" s="23">
        <f t="shared" si="12"/>
        <v>3</v>
      </c>
      <c r="B244" s="23">
        <f t="shared" si="13"/>
        <v>2012</v>
      </c>
      <c r="C244" s="23">
        <v>243</v>
      </c>
      <c r="D244" s="24">
        <v>40969</v>
      </c>
      <c r="E244" s="25">
        <f>IF(ISBLANK(table!J244),NA(),table!J244)</f>
        <v>9754.7999999999993</v>
      </c>
      <c r="F244" s="26" t="e">
        <f>IFERROR(IF(AND(ISERROR($E245),ISERROR(INDEX(RestempNSAF!B$2:B$251,MATCH(RestempNSA!$C244,RestempNSAF!$A$2:$A$251,0)))),$E244,INDEX(RestempNSAF!B$2:B$251,MATCH(RestempNSA!$C244,RestempNSAF!$A$2:$A$251,0))),NA())</f>
        <v>#N/A</v>
      </c>
      <c r="G244" s="25" t="e">
        <f>IFERROR(IF(AND(ISERROR($E245),ISERROR(INDEX(RestempNSAF!C$2:C$251,MATCH(RestempNSA!$C244,RestempNSAF!$A$2:$A$251,0)))),$E244,INDEX(RestempNSAF!C$2:C$251,MATCH(RestempNSA!$C244,RestempNSAF!$A$2:$A$251,0))),NA())</f>
        <v>#N/A</v>
      </c>
      <c r="H244" s="25" t="e">
        <f>IFERROR(IF(AND(ISERROR($E245),ISERROR(INDEX(RestempNSAF!D$2:D$251,MATCH(RestempNSA!$C244,RestempNSAF!$A$2:$A$251,0)))),$E244,INDEX(RestempNSAF!D$2:D$251,MATCH(RestempNSA!$C244,RestempNSAF!$A$2:$A$251,0))),NA())</f>
        <v>#N/A</v>
      </c>
      <c r="I244" s="25" t="e">
        <f>IFERROR(IF(AND(ISERROR($E245),ISERROR(INDEX(RestempNSAF!E$2:E$251,MATCH(RestempNSA!$C244,RestempNSAF!$A$2:$A$251,0)))),$E244,INDEX(RestempNSAF!E$2:E$251,MATCH(RestempNSA!$C244,RestempNSAF!$A$2:$A$251,0))),NA())</f>
        <v>#N/A</v>
      </c>
      <c r="J244" s="25" t="e">
        <f>IFERROR(IF(AND(ISERROR($E245),ISERROR(INDEX(RestempNSAF!F$2:F$251,MATCH(RestempNSA!$C244,RestempNSAF!$A$2:$A$251,0)))),$E244,INDEX(RestempNSAF!F$2:F$251,MATCH(RestempNSA!$C244,RestempNSAF!$A$2:$A$251,0))),NA())</f>
        <v>#N/A</v>
      </c>
      <c r="V244" s="28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</row>
    <row r="245" spans="1:36" x14ac:dyDescent="0.25">
      <c r="A245" s="23">
        <f t="shared" si="12"/>
        <v>4</v>
      </c>
      <c r="B245" s="23">
        <f t="shared" si="13"/>
        <v>2012</v>
      </c>
      <c r="C245" s="23">
        <v>244</v>
      </c>
      <c r="D245" s="24">
        <v>41000</v>
      </c>
      <c r="E245" s="25">
        <f>IF(ISBLANK(table!J245),NA(),table!J245)</f>
        <v>9935.2999999999993</v>
      </c>
      <c r="F245" s="26" t="e">
        <f>IFERROR(IF(AND(ISERROR($E246),ISERROR(INDEX(RestempNSAF!B$2:B$251,MATCH(RestempNSA!$C245,RestempNSAF!$A$2:$A$251,0)))),$E245,INDEX(RestempNSAF!B$2:B$251,MATCH(RestempNSA!$C245,RestempNSAF!$A$2:$A$251,0))),NA())</f>
        <v>#N/A</v>
      </c>
      <c r="G245" s="25" t="e">
        <f>IFERROR(IF(AND(ISERROR($E246),ISERROR(INDEX(RestempNSAF!C$2:C$251,MATCH(RestempNSA!$C245,RestempNSAF!$A$2:$A$251,0)))),$E245,INDEX(RestempNSAF!C$2:C$251,MATCH(RestempNSA!$C245,RestempNSAF!$A$2:$A$251,0))),NA())</f>
        <v>#N/A</v>
      </c>
      <c r="H245" s="25" t="e">
        <f>IFERROR(IF(AND(ISERROR($E246),ISERROR(INDEX(RestempNSAF!D$2:D$251,MATCH(RestempNSA!$C245,RestempNSAF!$A$2:$A$251,0)))),$E245,INDEX(RestempNSAF!D$2:D$251,MATCH(RestempNSA!$C245,RestempNSAF!$A$2:$A$251,0))),NA())</f>
        <v>#N/A</v>
      </c>
      <c r="I245" s="25" t="e">
        <f>IFERROR(IF(AND(ISERROR($E246),ISERROR(INDEX(RestempNSAF!E$2:E$251,MATCH(RestempNSA!$C245,RestempNSAF!$A$2:$A$251,0)))),$E245,INDEX(RestempNSAF!E$2:E$251,MATCH(RestempNSA!$C245,RestempNSAF!$A$2:$A$251,0))),NA())</f>
        <v>#N/A</v>
      </c>
      <c r="J245" s="25" t="e">
        <f>IFERROR(IF(AND(ISERROR($E246),ISERROR(INDEX(RestempNSAF!F$2:F$251,MATCH(RestempNSA!$C245,RestempNSAF!$A$2:$A$251,0)))),$E245,INDEX(RestempNSAF!F$2:F$251,MATCH(RestempNSA!$C245,RestempNSAF!$A$2:$A$251,0))),NA())</f>
        <v>#N/A</v>
      </c>
      <c r="V245" s="28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</row>
    <row r="246" spans="1:36" x14ac:dyDescent="0.25">
      <c r="A246" s="23">
        <f t="shared" si="12"/>
        <v>5</v>
      </c>
      <c r="B246" s="23">
        <f t="shared" si="13"/>
        <v>2012</v>
      </c>
      <c r="C246" s="23">
        <v>245</v>
      </c>
      <c r="D246" s="24">
        <v>41030</v>
      </c>
      <c r="E246" s="25">
        <f>IF(ISBLANK(table!J246),NA(),table!J246)</f>
        <v>10102.1</v>
      </c>
      <c r="F246" s="26" t="e">
        <f>IFERROR(IF(AND(ISERROR($E247),ISERROR(INDEX(RestempNSAF!B$2:B$251,MATCH(RestempNSA!$C246,RestempNSAF!$A$2:$A$251,0)))),$E246,INDEX(RestempNSAF!B$2:B$251,MATCH(RestempNSA!$C246,RestempNSAF!$A$2:$A$251,0))),NA())</f>
        <v>#N/A</v>
      </c>
      <c r="G246" s="25" t="e">
        <f>IFERROR(IF(AND(ISERROR($E247),ISERROR(INDEX(RestempNSAF!C$2:C$251,MATCH(RestempNSA!$C246,RestempNSAF!$A$2:$A$251,0)))),$E246,INDEX(RestempNSAF!C$2:C$251,MATCH(RestempNSA!$C246,RestempNSAF!$A$2:$A$251,0))),NA())</f>
        <v>#N/A</v>
      </c>
      <c r="H246" s="25" t="e">
        <f>IFERROR(IF(AND(ISERROR($E247),ISERROR(INDEX(RestempNSAF!D$2:D$251,MATCH(RestempNSA!$C246,RestempNSAF!$A$2:$A$251,0)))),$E246,INDEX(RestempNSAF!D$2:D$251,MATCH(RestempNSA!$C246,RestempNSAF!$A$2:$A$251,0))),NA())</f>
        <v>#N/A</v>
      </c>
      <c r="I246" s="25" t="e">
        <f>IFERROR(IF(AND(ISERROR($E247),ISERROR(INDEX(RestempNSAF!E$2:E$251,MATCH(RestempNSA!$C246,RestempNSAF!$A$2:$A$251,0)))),$E246,INDEX(RestempNSAF!E$2:E$251,MATCH(RestempNSA!$C246,RestempNSAF!$A$2:$A$251,0))),NA())</f>
        <v>#N/A</v>
      </c>
      <c r="J246" s="25" t="e">
        <f>IFERROR(IF(AND(ISERROR($E247),ISERROR(INDEX(RestempNSAF!F$2:F$251,MATCH(RestempNSA!$C246,RestempNSAF!$A$2:$A$251,0)))),$E246,INDEX(RestempNSAF!F$2:F$251,MATCH(RestempNSA!$C246,RestempNSAF!$A$2:$A$251,0))),NA())</f>
        <v>#N/A</v>
      </c>
      <c r="V246" s="28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</row>
    <row r="247" spans="1:36" x14ac:dyDescent="0.25">
      <c r="A247" s="23">
        <f t="shared" si="12"/>
        <v>6</v>
      </c>
      <c r="B247" s="23">
        <f t="shared" si="13"/>
        <v>2012</v>
      </c>
      <c r="C247" s="23">
        <v>246</v>
      </c>
      <c r="D247" s="24">
        <v>41061</v>
      </c>
      <c r="E247" s="25">
        <f>IF(ISBLANK(table!J247),NA(),table!J247)</f>
        <v>10192.200000000001</v>
      </c>
      <c r="F247" s="26" t="e">
        <f>IFERROR(IF(AND(ISERROR($E248),ISERROR(INDEX(RestempNSAF!B$2:B$251,MATCH(RestempNSA!$C247,RestempNSAF!$A$2:$A$251,0)))),$E247,INDEX(RestempNSAF!B$2:B$251,MATCH(RestempNSA!$C247,RestempNSAF!$A$2:$A$251,0))),NA())</f>
        <v>#N/A</v>
      </c>
      <c r="G247" s="25" t="e">
        <f>IFERROR(IF(AND(ISERROR($E248),ISERROR(INDEX(RestempNSAF!C$2:C$251,MATCH(RestempNSA!$C247,RestempNSAF!$A$2:$A$251,0)))),$E247,INDEX(RestempNSAF!C$2:C$251,MATCH(RestempNSA!$C247,RestempNSAF!$A$2:$A$251,0))),NA())</f>
        <v>#N/A</v>
      </c>
      <c r="H247" s="25" t="e">
        <f>IFERROR(IF(AND(ISERROR($E248),ISERROR(INDEX(RestempNSAF!D$2:D$251,MATCH(RestempNSA!$C247,RestempNSAF!$A$2:$A$251,0)))),$E247,INDEX(RestempNSAF!D$2:D$251,MATCH(RestempNSA!$C247,RestempNSAF!$A$2:$A$251,0))),NA())</f>
        <v>#N/A</v>
      </c>
      <c r="I247" s="25" t="e">
        <f>IFERROR(IF(AND(ISERROR($E248),ISERROR(INDEX(RestempNSAF!E$2:E$251,MATCH(RestempNSA!$C247,RestempNSAF!$A$2:$A$251,0)))),$E247,INDEX(RestempNSAF!E$2:E$251,MATCH(RestempNSA!$C247,RestempNSAF!$A$2:$A$251,0))),NA())</f>
        <v>#N/A</v>
      </c>
      <c r="J247" s="25" t="e">
        <f>IFERROR(IF(AND(ISERROR($E248),ISERROR(INDEX(RestempNSAF!F$2:F$251,MATCH(RestempNSA!$C247,RestempNSAF!$A$2:$A$251,0)))),$E247,INDEX(RestempNSAF!F$2:F$251,MATCH(RestempNSA!$C247,RestempNSAF!$A$2:$A$251,0))),NA())</f>
        <v>#N/A</v>
      </c>
      <c r="V247" s="28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</row>
    <row r="248" spans="1:36" x14ac:dyDescent="0.25">
      <c r="A248" s="23">
        <f t="shared" si="12"/>
        <v>7</v>
      </c>
      <c r="B248" s="23">
        <f t="shared" si="13"/>
        <v>2012</v>
      </c>
      <c r="C248" s="23">
        <v>247</v>
      </c>
      <c r="D248" s="24">
        <v>41091</v>
      </c>
      <c r="E248" s="25">
        <f>IF(ISBLANK(table!J248),NA(),table!J248)</f>
        <v>10165.700000000001</v>
      </c>
      <c r="F248" s="26" t="e">
        <f>IFERROR(IF(AND(ISERROR($E249),ISERROR(INDEX(RestempNSAF!B$2:B$251,MATCH(RestempNSA!$C248,RestempNSAF!$A$2:$A$251,0)))),$E248,INDEX(RestempNSAF!B$2:B$251,MATCH(RestempNSA!$C248,RestempNSAF!$A$2:$A$251,0))),NA())</f>
        <v>#N/A</v>
      </c>
      <c r="G248" s="25" t="e">
        <f>IFERROR(IF(AND(ISERROR($E249),ISERROR(INDEX(RestempNSAF!C$2:C$251,MATCH(RestempNSA!$C248,RestempNSAF!$A$2:$A$251,0)))),$E248,INDEX(RestempNSAF!C$2:C$251,MATCH(RestempNSA!$C248,RestempNSAF!$A$2:$A$251,0))),NA())</f>
        <v>#N/A</v>
      </c>
      <c r="H248" s="25" t="e">
        <f>IFERROR(IF(AND(ISERROR($E249),ISERROR(INDEX(RestempNSAF!D$2:D$251,MATCH(RestempNSA!$C248,RestempNSAF!$A$2:$A$251,0)))),$E248,INDEX(RestempNSAF!D$2:D$251,MATCH(RestempNSA!$C248,RestempNSAF!$A$2:$A$251,0))),NA())</f>
        <v>#N/A</v>
      </c>
      <c r="I248" s="25" t="e">
        <f>IFERROR(IF(AND(ISERROR($E249),ISERROR(INDEX(RestempNSAF!E$2:E$251,MATCH(RestempNSA!$C248,RestempNSAF!$A$2:$A$251,0)))),$E248,INDEX(RestempNSAF!E$2:E$251,MATCH(RestempNSA!$C248,RestempNSAF!$A$2:$A$251,0))),NA())</f>
        <v>#N/A</v>
      </c>
      <c r="J248" s="25" t="e">
        <f>IFERROR(IF(AND(ISERROR($E249),ISERROR(INDEX(RestempNSAF!F$2:F$251,MATCH(RestempNSA!$C248,RestempNSAF!$A$2:$A$251,0)))),$E248,INDEX(RestempNSAF!F$2:F$251,MATCH(RestempNSA!$C248,RestempNSAF!$A$2:$A$251,0))),NA())</f>
        <v>#N/A</v>
      </c>
      <c r="V248" s="28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</row>
    <row r="249" spans="1:36" x14ac:dyDescent="0.25">
      <c r="A249" s="23">
        <f t="shared" si="12"/>
        <v>8</v>
      </c>
      <c r="B249" s="23">
        <f t="shared" si="13"/>
        <v>2012</v>
      </c>
      <c r="C249" s="23">
        <v>248</v>
      </c>
      <c r="D249" s="24">
        <v>41122</v>
      </c>
      <c r="E249" s="25">
        <f>IF(ISBLANK(table!J249),NA(),table!J249)</f>
        <v>10224.6</v>
      </c>
      <c r="F249" s="26" t="e">
        <f>IFERROR(IF(AND(ISERROR($E250),ISERROR(INDEX(RestempNSAF!B$2:B$251,MATCH(RestempNSA!$C249,RestempNSAF!$A$2:$A$251,0)))),$E249,INDEX(RestempNSAF!B$2:B$251,MATCH(RestempNSA!$C249,RestempNSAF!$A$2:$A$251,0))),NA())</f>
        <v>#N/A</v>
      </c>
      <c r="G249" s="25" t="e">
        <f>IFERROR(IF(AND(ISERROR($E250),ISERROR(INDEX(RestempNSAF!C$2:C$251,MATCH(RestempNSA!$C249,RestempNSAF!$A$2:$A$251,0)))),$E249,INDEX(RestempNSAF!C$2:C$251,MATCH(RestempNSA!$C249,RestempNSAF!$A$2:$A$251,0))),NA())</f>
        <v>#N/A</v>
      </c>
      <c r="H249" s="25" t="e">
        <f>IFERROR(IF(AND(ISERROR($E250),ISERROR(INDEX(RestempNSAF!D$2:D$251,MATCH(RestempNSA!$C249,RestempNSAF!$A$2:$A$251,0)))),$E249,INDEX(RestempNSAF!D$2:D$251,MATCH(RestempNSA!$C249,RestempNSAF!$A$2:$A$251,0))),NA())</f>
        <v>#N/A</v>
      </c>
      <c r="I249" s="25" t="e">
        <f>IFERROR(IF(AND(ISERROR($E250),ISERROR(INDEX(RestempNSAF!E$2:E$251,MATCH(RestempNSA!$C249,RestempNSAF!$A$2:$A$251,0)))),$E249,INDEX(RestempNSAF!E$2:E$251,MATCH(RestempNSA!$C249,RestempNSAF!$A$2:$A$251,0))),NA())</f>
        <v>#N/A</v>
      </c>
      <c r="J249" s="25" t="e">
        <f>IFERROR(IF(AND(ISERROR($E250),ISERROR(INDEX(RestempNSAF!F$2:F$251,MATCH(RestempNSA!$C249,RestempNSAF!$A$2:$A$251,0)))),$E249,INDEX(RestempNSAF!F$2:F$251,MATCH(RestempNSA!$C249,RestempNSAF!$A$2:$A$251,0))),NA())</f>
        <v>#N/A</v>
      </c>
      <c r="V249" s="28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</row>
    <row r="250" spans="1:36" x14ac:dyDescent="0.25">
      <c r="A250" s="23">
        <f t="shared" si="12"/>
        <v>9</v>
      </c>
      <c r="B250" s="23">
        <f t="shared" si="13"/>
        <v>2012</v>
      </c>
      <c r="C250" s="23">
        <v>249</v>
      </c>
      <c r="D250" s="24">
        <v>41153</v>
      </c>
      <c r="E250" s="25">
        <f>IF(ISBLANK(table!J250),NA(),table!J250)</f>
        <v>10145.299999999999</v>
      </c>
      <c r="F250" s="26" t="e">
        <f>IFERROR(IF(AND(ISERROR($E251),ISERROR(INDEX(RestempNSAF!B$2:B$251,MATCH(RestempNSA!$C250,RestempNSAF!$A$2:$A$251,0)))),$E250,INDEX(RestempNSAF!B$2:B$251,MATCH(RestempNSA!$C250,RestempNSAF!$A$2:$A$251,0))),NA())</f>
        <v>#N/A</v>
      </c>
      <c r="G250" s="25" t="e">
        <f>IFERROR(IF(AND(ISERROR($E251),ISERROR(INDEX(RestempNSAF!C$2:C$251,MATCH(RestempNSA!$C250,RestempNSAF!$A$2:$A$251,0)))),$E250,INDEX(RestempNSAF!C$2:C$251,MATCH(RestempNSA!$C250,RestempNSAF!$A$2:$A$251,0))),NA())</f>
        <v>#N/A</v>
      </c>
      <c r="H250" s="25" t="e">
        <f>IFERROR(IF(AND(ISERROR($E251),ISERROR(INDEX(RestempNSAF!D$2:D$251,MATCH(RestempNSA!$C250,RestempNSAF!$A$2:$A$251,0)))),$E250,INDEX(RestempNSAF!D$2:D$251,MATCH(RestempNSA!$C250,RestempNSAF!$A$2:$A$251,0))),NA())</f>
        <v>#N/A</v>
      </c>
      <c r="I250" s="25" t="e">
        <f>IFERROR(IF(AND(ISERROR($E251),ISERROR(INDEX(RestempNSAF!E$2:E$251,MATCH(RestempNSA!$C250,RestempNSAF!$A$2:$A$251,0)))),$E250,INDEX(RestempNSAF!E$2:E$251,MATCH(RestempNSA!$C250,RestempNSAF!$A$2:$A$251,0))),NA())</f>
        <v>#N/A</v>
      </c>
      <c r="J250" s="25" t="e">
        <f>IFERROR(IF(AND(ISERROR($E251),ISERROR(INDEX(RestempNSAF!F$2:F$251,MATCH(RestempNSA!$C250,RestempNSAF!$A$2:$A$251,0)))),$E250,INDEX(RestempNSAF!F$2:F$251,MATCH(RestempNSA!$C250,RestempNSAF!$A$2:$A$251,0))),NA())</f>
        <v>#N/A</v>
      </c>
      <c r="V250" s="28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</row>
    <row r="251" spans="1:36" x14ac:dyDescent="0.25">
      <c r="A251" s="23">
        <f t="shared" si="12"/>
        <v>10</v>
      </c>
      <c r="B251" s="23">
        <f t="shared" si="13"/>
        <v>2012</v>
      </c>
      <c r="C251" s="23">
        <v>250</v>
      </c>
      <c r="D251" s="24">
        <v>41183</v>
      </c>
      <c r="E251" s="25">
        <f>IF(ISBLANK(table!J251),NA(),table!J251)</f>
        <v>10075.299999999999</v>
      </c>
      <c r="F251" s="26" t="e">
        <f>IFERROR(IF(AND(ISERROR($E252),ISERROR(INDEX(RestempNSAF!B$2:B$251,MATCH(RestempNSA!$C251,RestempNSAF!$A$2:$A$251,0)))),$E251,INDEX(RestempNSAF!B$2:B$251,MATCH(RestempNSA!$C251,RestempNSAF!$A$2:$A$251,0))),NA())</f>
        <v>#N/A</v>
      </c>
      <c r="G251" s="25" t="e">
        <f>IFERROR(IF(AND(ISERROR($E252),ISERROR(INDEX(RestempNSAF!C$2:C$251,MATCH(RestempNSA!$C251,RestempNSAF!$A$2:$A$251,0)))),$E251,INDEX(RestempNSAF!C$2:C$251,MATCH(RestempNSA!$C251,RestempNSAF!$A$2:$A$251,0))),NA())</f>
        <v>#N/A</v>
      </c>
      <c r="H251" s="25" t="e">
        <f>IFERROR(IF(AND(ISERROR($E252),ISERROR(INDEX(RestempNSAF!D$2:D$251,MATCH(RestempNSA!$C251,RestempNSAF!$A$2:$A$251,0)))),$E251,INDEX(RestempNSAF!D$2:D$251,MATCH(RestempNSA!$C251,RestempNSAF!$A$2:$A$251,0))),NA())</f>
        <v>#N/A</v>
      </c>
      <c r="I251" s="25" t="e">
        <f>IFERROR(IF(AND(ISERROR($E252),ISERROR(INDEX(RestempNSAF!E$2:E$251,MATCH(RestempNSA!$C251,RestempNSAF!$A$2:$A$251,0)))),$E251,INDEX(RestempNSAF!E$2:E$251,MATCH(RestempNSA!$C251,RestempNSAF!$A$2:$A$251,0))),NA())</f>
        <v>#N/A</v>
      </c>
      <c r="J251" s="25" t="e">
        <f>IFERROR(IF(AND(ISERROR($E252),ISERROR(INDEX(RestempNSAF!F$2:F$251,MATCH(RestempNSA!$C251,RestempNSAF!$A$2:$A$251,0)))),$E251,INDEX(RestempNSAF!F$2:F$251,MATCH(RestempNSA!$C251,RestempNSAF!$A$2:$A$251,0))),NA())</f>
        <v>#N/A</v>
      </c>
      <c r="V251" s="28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</row>
    <row r="252" spans="1:36" x14ac:dyDescent="0.25">
      <c r="A252" s="23">
        <f t="shared" si="12"/>
        <v>11</v>
      </c>
      <c r="B252" s="23">
        <f t="shared" si="13"/>
        <v>2012</v>
      </c>
      <c r="C252" s="23">
        <v>251</v>
      </c>
      <c r="D252" s="24">
        <v>41214</v>
      </c>
      <c r="E252" s="25">
        <f>IF(ISBLANK(table!J252),NA(),table!J252)</f>
        <v>10030.4</v>
      </c>
      <c r="F252" s="26" t="e">
        <f>IFERROR(IF(AND(ISERROR($E253),ISERROR(INDEX(RestempNSAF!B$2:B$251,MATCH(RestempNSA!$C252,RestempNSAF!$A$2:$A$251,0)))),$E252,INDEX(RestempNSAF!B$2:B$251,MATCH(RestempNSA!$C252,RestempNSAF!$A$2:$A$251,0))),NA())</f>
        <v>#N/A</v>
      </c>
      <c r="G252" s="25" t="e">
        <f>IFERROR(IF(AND(ISERROR($E253),ISERROR(INDEX(RestempNSAF!C$2:C$251,MATCH(RestempNSA!$C252,RestempNSAF!$A$2:$A$251,0)))),$E252,INDEX(RestempNSAF!C$2:C$251,MATCH(RestempNSA!$C252,RestempNSAF!$A$2:$A$251,0))),NA())</f>
        <v>#N/A</v>
      </c>
      <c r="H252" s="25" t="e">
        <f>IFERROR(IF(AND(ISERROR($E253),ISERROR(INDEX(RestempNSAF!D$2:D$251,MATCH(RestempNSA!$C252,RestempNSAF!$A$2:$A$251,0)))),$E252,INDEX(RestempNSAF!D$2:D$251,MATCH(RestempNSA!$C252,RestempNSAF!$A$2:$A$251,0))),NA())</f>
        <v>#N/A</v>
      </c>
      <c r="I252" s="25" t="e">
        <f>IFERROR(IF(AND(ISERROR($E253),ISERROR(INDEX(RestempNSAF!E$2:E$251,MATCH(RestempNSA!$C252,RestempNSAF!$A$2:$A$251,0)))),$E252,INDEX(RestempNSAF!E$2:E$251,MATCH(RestempNSA!$C252,RestempNSAF!$A$2:$A$251,0))),NA())</f>
        <v>#N/A</v>
      </c>
      <c r="J252" s="25" t="e">
        <f>IFERROR(IF(AND(ISERROR($E253),ISERROR(INDEX(RestempNSAF!F$2:F$251,MATCH(RestempNSA!$C252,RestempNSAF!$A$2:$A$251,0)))),$E252,INDEX(RestempNSAF!F$2:F$251,MATCH(RestempNSA!$C252,RestempNSAF!$A$2:$A$251,0))),NA())</f>
        <v>#N/A</v>
      </c>
      <c r="V252" s="28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</row>
    <row r="253" spans="1:36" x14ac:dyDescent="0.25">
      <c r="A253" s="23">
        <f t="shared" si="12"/>
        <v>12</v>
      </c>
      <c r="B253" s="23">
        <f t="shared" si="13"/>
        <v>2012</v>
      </c>
      <c r="C253" s="23">
        <v>252</v>
      </c>
      <c r="D253" s="24">
        <v>41244</v>
      </c>
      <c r="E253" s="25">
        <f>IF(ISBLANK(table!J253),NA(),table!J253)</f>
        <v>10037.799999999999</v>
      </c>
      <c r="F253" s="26" t="e">
        <f>IFERROR(IF(AND(ISERROR($E254),ISERROR(INDEX(RestempNSAF!B$2:B$251,MATCH(RestempNSA!$C253,RestempNSAF!$A$2:$A$251,0)))),$E253,INDEX(RestempNSAF!B$2:B$251,MATCH(RestempNSA!$C253,RestempNSAF!$A$2:$A$251,0))),NA())</f>
        <v>#N/A</v>
      </c>
      <c r="G253" s="25" t="e">
        <f>IFERROR(IF(AND(ISERROR($E254),ISERROR(INDEX(RestempNSAF!C$2:C$251,MATCH(RestempNSA!$C253,RestempNSAF!$A$2:$A$251,0)))),$E253,INDEX(RestempNSAF!C$2:C$251,MATCH(RestempNSA!$C253,RestempNSAF!$A$2:$A$251,0))),NA())</f>
        <v>#N/A</v>
      </c>
      <c r="H253" s="25" t="e">
        <f>IFERROR(IF(AND(ISERROR($E254),ISERROR(INDEX(RestempNSAF!D$2:D$251,MATCH(RestempNSA!$C253,RestempNSAF!$A$2:$A$251,0)))),$E253,INDEX(RestempNSAF!D$2:D$251,MATCH(RestempNSA!$C253,RestempNSAF!$A$2:$A$251,0))),NA())</f>
        <v>#N/A</v>
      </c>
      <c r="I253" s="25" t="e">
        <f>IFERROR(IF(AND(ISERROR($E254),ISERROR(INDEX(RestempNSAF!E$2:E$251,MATCH(RestempNSA!$C253,RestempNSAF!$A$2:$A$251,0)))),$E253,INDEX(RestempNSAF!E$2:E$251,MATCH(RestempNSA!$C253,RestempNSAF!$A$2:$A$251,0))),NA())</f>
        <v>#N/A</v>
      </c>
      <c r="J253" s="25" t="e">
        <f>IFERROR(IF(AND(ISERROR($E254),ISERROR(INDEX(RestempNSAF!F$2:F$251,MATCH(RestempNSA!$C253,RestempNSAF!$A$2:$A$251,0)))),$E253,INDEX(RestempNSAF!F$2:F$251,MATCH(RestempNSA!$C253,RestempNSAF!$A$2:$A$251,0))),NA())</f>
        <v>#N/A</v>
      </c>
      <c r="V253" s="28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</row>
    <row r="254" spans="1:36" x14ac:dyDescent="0.25">
      <c r="A254" s="23">
        <f t="shared" si="12"/>
        <v>1</v>
      </c>
      <c r="B254" s="23">
        <f t="shared" si="13"/>
        <v>2013</v>
      </c>
      <c r="C254" s="23">
        <v>253</v>
      </c>
      <c r="D254" s="24">
        <v>41275</v>
      </c>
      <c r="E254" s="25">
        <f>IF(ISBLANK(table!J254),NA(),table!J254)</f>
        <v>9809.5</v>
      </c>
      <c r="F254" s="26" t="e">
        <f>IFERROR(IF(AND(ISERROR($E255),ISERROR(INDEX(RestempNSAF!B$2:B$251,MATCH(RestempNSA!$C254,RestempNSAF!$A$2:$A$251,0)))),$E254,INDEX(RestempNSAF!B$2:B$251,MATCH(RestempNSA!$C254,RestempNSAF!$A$2:$A$251,0))),NA())</f>
        <v>#N/A</v>
      </c>
      <c r="G254" s="25" t="e">
        <f>IFERROR(IF(AND(ISERROR($E255),ISERROR(INDEX(RestempNSAF!C$2:C$251,MATCH(RestempNSA!$C254,RestempNSAF!$A$2:$A$251,0)))),$E254,INDEX(RestempNSAF!C$2:C$251,MATCH(RestempNSA!$C254,RestempNSAF!$A$2:$A$251,0))),NA())</f>
        <v>#N/A</v>
      </c>
      <c r="H254" s="25" t="e">
        <f>IFERROR(IF(AND(ISERROR($E255),ISERROR(INDEX(RestempNSAF!D$2:D$251,MATCH(RestempNSA!$C254,RestempNSAF!$A$2:$A$251,0)))),$E254,INDEX(RestempNSAF!D$2:D$251,MATCH(RestempNSA!$C254,RestempNSAF!$A$2:$A$251,0))),NA())</f>
        <v>#N/A</v>
      </c>
      <c r="I254" s="25" t="e">
        <f>IFERROR(IF(AND(ISERROR($E255),ISERROR(INDEX(RestempNSAF!E$2:E$251,MATCH(RestempNSA!$C254,RestempNSAF!$A$2:$A$251,0)))),$E254,INDEX(RestempNSAF!E$2:E$251,MATCH(RestempNSA!$C254,RestempNSAF!$A$2:$A$251,0))),NA())</f>
        <v>#N/A</v>
      </c>
      <c r="J254" s="25" t="e">
        <f>IFERROR(IF(AND(ISERROR($E255),ISERROR(INDEX(RestempNSAF!F$2:F$251,MATCH(RestempNSA!$C254,RestempNSAF!$A$2:$A$251,0)))),$E254,INDEX(RestempNSAF!F$2:F$251,MATCH(RestempNSA!$C254,RestempNSAF!$A$2:$A$251,0))),NA())</f>
        <v>#N/A</v>
      </c>
      <c r="V254" s="28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</row>
    <row r="255" spans="1:36" x14ac:dyDescent="0.25">
      <c r="A255" s="23">
        <f t="shared" si="12"/>
        <v>2</v>
      </c>
      <c r="B255" s="23">
        <f t="shared" si="13"/>
        <v>2013</v>
      </c>
      <c r="C255" s="23">
        <v>254</v>
      </c>
      <c r="D255" s="24">
        <v>41306</v>
      </c>
      <c r="E255" s="25">
        <f>IF(ISBLANK(table!J255),NA(),table!J255)</f>
        <v>9912.4</v>
      </c>
      <c r="F255" s="26" t="e">
        <f>IFERROR(IF(AND(ISERROR($E256),ISERROR(INDEX(RestempNSAF!B$2:B$251,MATCH(RestempNSA!$C255,RestempNSAF!$A$2:$A$251,0)))),$E255,INDEX(RestempNSAF!B$2:B$251,MATCH(RestempNSA!$C255,RestempNSAF!$A$2:$A$251,0))),NA())</f>
        <v>#N/A</v>
      </c>
      <c r="G255" s="25" t="e">
        <f>IFERROR(IF(AND(ISERROR($E256),ISERROR(INDEX(RestempNSAF!C$2:C$251,MATCH(RestempNSA!$C255,RestempNSAF!$A$2:$A$251,0)))),$E255,INDEX(RestempNSAF!C$2:C$251,MATCH(RestempNSA!$C255,RestempNSAF!$A$2:$A$251,0))),NA())</f>
        <v>#N/A</v>
      </c>
      <c r="H255" s="25" t="e">
        <f>IFERROR(IF(AND(ISERROR($E256),ISERROR(INDEX(RestempNSAF!D$2:D$251,MATCH(RestempNSA!$C255,RestempNSAF!$A$2:$A$251,0)))),$E255,INDEX(RestempNSAF!D$2:D$251,MATCH(RestempNSA!$C255,RestempNSAF!$A$2:$A$251,0))),NA())</f>
        <v>#N/A</v>
      </c>
      <c r="I255" s="25" t="e">
        <f>IFERROR(IF(AND(ISERROR($E256),ISERROR(INDEX(RestempNSAF!E$2:E$251,MATCH(RestempNSA!$C255,RestempNSAF!$A$2:$A$251,0)))),$E255,INDEX(RestempNSAF!E$2:E$251,MATCH(RestempNSA!$C255,RestempNSAF!$A$2:$A$251,0))),NA())</f>
        <v>#N/A</v>
      </c>
      <c r="J255" s="25" t="e">
        <f>IFERROR(IF(AND(ISERROR($E256),ISERROR(INDEX(RestempNSAF!F$2:F$251,MATCH(RestempNSA!$C255,RestempNSAF!$A$2:$A$251,0)))),$E255,INDEX(RestempNSAF!F$2:F$251,MATCH(RestempNSA!$C255,RestempNSAF!$A$2:$A$251,0))),NA())</f>
        <v>#N/A</v>
      </c>
      <c r="V255" s="28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</row>
    <row r="256" spans="1:36" x14ac:dyDescent="0.25">
      <c r="A256" s="23">
        <f t="shared" si="12"/>
        <v>3</v>
      </c>
      <c r="B256" s="23">
        <f t="shared" si="13"/>
        <v>2013</v>
      </c>
      <c r="C256" s="23">
        <v>255</v>
      </c>
      <c r="D256" s="24">
        <v>41334</v>
      </c>
      <c r="E256" s="25">
        <f>IF(ISBLANK(table!J256),NA(),table!J256)</f>
        <v>10076.6</v>
      </c>
      <c r="F256" s="26" t="e">
        <f>IFERROR(IF(AND(ISERROR($E257),ISERROR(INDEX(RestempNSAF!B$2:B$251,MATCH(RestempNSA!$C256,RestempNSAF!$A$2:$A$251,0)))),$E256,INDEX(RestempNSAF!B$2:B$251,MATCH(RestempNSA!$C256,RestempNSAF!$A$2:$A$251,0))),NA())</f>
        <v>#N/A</v>
      </c>
      <c r="G256" s="25" t="e">
        <f>IFERROR(IF(AND(ISERROR($E257),ISERROR(INDEX(RestempNSAF!C$2:C$251,MATCH(RestempNSA!$C256,RestempNSAF!$A$2:$A$251,0)))),$E256,INDEX(RestempNSAF!C$2:C$251,MATCH(RestempNSA!$C256,RestempNSAF!$A$2:$A$251,0))),NA())</f>
        <v>#N/A</v>
      </c>
      <c r="H256" s="25" t="e">
        <f>IFERROR(IF(AND(ISERROR($E257),ISERROR(INDEX(RestempNSAF!D$2:D$251,MATCH(RestempNSA!$C256,RestempNSAF!$A$2:$A$251,0)))),$E256,INDEX(RestempNSAF!D$2:D$251,MATCH(RestempNSA!$C256,RestempNSAF!$A$2:$A$251,0))),NA())</f>
        <v>#N/A</v>
      </c>
      <c r="I256" s="25" t="e">
        <f>IFERROR(IF(AND(ISERROR($E257),ISERROR(INDEX(RestempNSAF!E$2:E$251,MATCH(RestempNSA!$C256,RestempNSAF!$A$2:$A$251,0)))),$E256,INDEX(RestempNSAF!E$2:E$251,MATCH(RestempNSA!$C256,RestempNSAF!$A$2:$A$251,0))),NA())</f>
        <v>#N/A</v>
      </c>
      <c r="J256" s="25" t="e">
        <f>IFERROR(IF(AND(ISERROR($E257),ISERROR(INDEX(RestempNSAF!F$2:F$251,MATCH(RestempNSA!$C256,RestempNSAF!$A$2:$A$251,0)))),$E256,INDEX(RestempNSAF!F$2:F$251,MATCH(RestempNSA!$C256,RestempNSAF!$A$2:$A$251,0))),NA())</f>
        <v>#N/A</v>
      </c>
      <c r="V256" s="28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</row>
    <row r="257" spans="1:36" x14ac:dyDescent="0.25">
      <c r="A257" s="23">
        <f t="shared" si="12"/>
        <v>4</v>
      </c>
      <c r="B257" s="23">
        <f t="shared" si="13"/>
        <v>2013</v>
      </c>
      <c r="C257" s="23">
        <v>256</v>
      </c>
      <c r="D257" s="24">
        <v>41365</v>
      </c>
      <c r="E257" s="25">
        <f>IF(ISBLANK(table!J257),NA(),table!J257)</f>
        <v>10290</v>
      </c>
      <c r="F257" s="26" t="e">
        <f>IFERROR(IF(AND(ISERROR($E258),ISERROR(INDEX(RestempNSAF!B$2:B$251,MATCH(RestempNSA!$C257,RestempNSAF!$A$2:$A$251,0)))),$E257,INDEX(RestempNSAF!B$2:B$251,MATCH(RestempNSA!$C257,RestempNSAF!$A$2:$A$251,0))),NA())</f>
        <v>#N/A</v>
      </c>
      <c r="G257" s="25" t="e">
        <f>IFERROR(IF(AND(ISERROR($E258),ISERROR(INDEX(RestempNSAF!C$2:C$251,MATCH(RestempNSA!$C257,RestempNSAF!$A$2:$A$251,0)))),$E257,INDEX(RestempNSAF!C$2:C$251,MATCH(RestempNSA!$C257,RestempNSAF!$A$2:$A$251,0))),NA())</f>
        <v>#N/A</v>
      </c>
      <c r="H257" s="25" t="e">
        <f>IFERROR(IF(AND(ISERROR($E258),ISERROR(INDEX(RestempNSAF!D$2:D$251,MATCH(RestempNSA!$C257,RestempNSAF!$A$2:$A$251,0)))),$E257,INDEX(RestempNSAF!D$2:D$251,MATCH(RestempNSA!$C257,RestempNSAF!$A$2:$A$251,0))),NA())</f>
        <v>#N/A</v>
      </c>
      <c r="I257" s="25" t="e">
        <f>IFERROR(IF(AND(ISERROR($E258),ISERROR(INDEX(RestempNSAF!E$2:E$251,MATCH(RestempNSA!$C257,RestempNSAF!$A$2:$A$251,0)))),$E257,INDEX(RestempNSAF!E$2:E$251,MATCH(RestempNSA!$C257,RestempNSAF!$A$2:$A$251,0))),NA())</f>
        <v>#N/A</v>
      </c>
      <c r="J257" s="25" t="e">
        <f>IFERROR(IF(AND(ISERROR($E258),ISERROR(INDEX(RestempNSAF!F$2:F$251,MATCH(RestempNSA!$C257,RestempNSAF!$A$2:$A$251,0)))),$E257,INDEX(RestempNSAF!F$2:F$251,MATCH(RestempNSA!$C257,RestempNSAF!$A$2:$A$251,0))),NA())</f>
        <v>#N/A</v>
      </c>
      <c r="V257" s="28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</row>
    <row r="258" spans="1:36" x14ac:dyDescent="0.25">
      <c r="A258" s="23">
        <f t="shared" si="12"/>
        <v>5</v>
      </c>
      <c r="B258" s="23">
        <f t="shared" si="13"/>
        <v>2013</v>
      </c>
      <c r="C258" s="23">
        <v>257</v>
      </c>
      <c r="D258" s="24">
        <v>41395</v>
      </c>
      <c r="E258" s="25">
        <f>IF(ISBLANK(table!J258),NA(),table!J258)</f>
        <v>10490.6</v>
      </c>
      <c r="F258" s="26" t="e">
        <f>IFERROR(IF(AND(ISERROR($E259),ISERROR(INDEX(RestempNSAF!B$2:B$251,MATCH(RestempNSA!$C258,RestempNSAF!$A$2:$A$251,0)))),$E258,INDEX(RestempNSAF!B$2:B$251,MATCH(RestempNSA!$C258,RestempNSAF!$A$2:$A$251,0))),NA())</f>
        <v>#N/A</v>
      </c>
      <c r="G258" s="25" t="e">
        <f>IFERROR(IF(AND(ISERROR($E259),ISERROR(INDEX(RestempNSAF!C$2:C$251,MATCH(RestempNSA!$C258,RestempNSAF!$A$2:$A$251,0)))),$E258,INDEX(RestempNSAF!C$2:C$251,MATCH(RestempNSA!$C258,RestempNSAF!$A$2:$A$251,0))),NA())</f>
        <v>#N/A</v>
      </c>
      <c r="H258" s="25" t="e">
        <f>IFERROR(IF(AND(ISERROR($E259),ISERROR(INDEX(RestempNSAF!D$2:D$251,MATCH(RestempNSA!$C258,RestempNSAF!$A$2:$A$251,0)))),$E258,INDEX(RestempNSAF!D$2:D$251,MATCH(RestempNSA!$C258,RestempNSAF!$A$2:$A$251,0))),NA())</f>
        <v>#N/A</v>
      </c>
      <c r="I258" s="25" t="e">
        <f>IFERROR(IF(AND(ISERROR($E259),ISERROR(INDEX(RestempNSAF!E$2:E$251,MATCH(RestempNSA!$C258,RestempNSAF!$A$2:$A$251,0)))),$E258,INDEX(RestempNSAF!E$2:E$251,MATCH(RestempNSA!$C258,RestempNSAF!$A$2:$A$251,0))),NA())</f>
        <v>#N/A</v>
      </c>
      <c r="J258" s="25" t="e">
        <f>IFERROR(IF(AND(ISERROR($E259),ISERROR(INDEX(RestempNSAF!F$2:F$251,MATCH(RestempNSA!$C258,RestempNSAF!$A$2:$A$251,0)))),$E258,INDEX(RestempNSAF!F$2:F$251,MATCH(RestempNSA!$C258,RestempNSAF!$A$2:$A$251,0))),NA())</f>
        <v>#N/A</v>
      </c>
      <c r="V258" s="28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</row>
    <row r="259" spans="1:36" x14ac:dyDescent="0.25">
      <c r="A259" s="23">
        <f t="shared" ref="A259:A322" si="14">MONTH(D259)</f>
        <v>6</v>
      </c>
      <c r="B259" s="23">
        <f t="shared" ref="B259:B322" si="15">YEAR(D259)</f>
        <v>2013</v>
      </c>
      <c r="C259" s="23">
        <v>258</v>
      </c>
      <c r="D259" s="24">
        <v>41426</v>
      </c>
      <c r="E259" s="25">
        <f>IF(ISBLANK(table!J259),NA(),table!J259)</f>
        <v>10611.3</v>
      </c>
      <c r="F259" s="26" t="e">
        <f>IFERROR(IF(AND(ISERROR($E260),ISERROR(INDEX(RestempNSAF!B$2:B$251,MATCH(RestempNSA!$C259,RestempNSAF!$A$2:$A$251,0)))),$E259,INDEX(RestempNSAF!B$2:B$251,MATCH(RestempNSA!$C259,RestempNSAF!$A$2:$A$251,0))),NA())</f>
        <v>#N/A</v>
      </c>
      <c r="G259" s="25" t="e">
        <f>IFERROR(IF(AND(ISERROR($E260),ISERROR(INDEX(RestempNSAF!C$2:C$251,MATCH(RestempNSA!$C259,RestempNSAF!$A$2:$A$251,0)))),$E259,INDEX(RestempNSAF!C$2:C$251,MATCH(RestempNSA!$C259,RestempNSAF!$A$2:$A$251,0))),NA())</f>
        <v>#N/A</v>
      </c>
      <c r="H259" s="25" t="e">
        <f>IFERROR(IF(AND(ISERROR($E260),ISERROR(INDEX(RestempNSAF!D$2:D$251,MATCH(RestempNSA!$C259,RestempNSAF!$A$2:$A$251,0)))),$E259,INDEX(RestempNSAF!D$2:D$251,MATCH(RestempNSA!$C259,RestempNSAF!$A$2:$A$251,0))),NA())</f>
        <v>#N/A</v>
      </c>
      <c r="I259" s="25" t="e">
        <f>IFERROR(IF(AND(ISERROR($E260),ISERROR(INDEX(RestempNSAF!E$2:E$251,MATCH(RestempNSA!$C259,RestempNSAF!$A$2:$A$251,0)))),$E259,INDEX(RestempNSAF!E$2:E$251,MATCH(RestempNSA!$C259,RestempNSAF!$A$2:$A$251,0))),NA())</f>
        <v>#N/A</v>
      </c>
      <c r="J259" s="25" t="e">
        <f>IFERROR(IF(AND(ISERROR($E260),ISERROR(INDEX(RestempNSAF!F$2:F$251,MATCH(RestempNSA!$C259,RestempNSAF!$A$2:$A$251,0)))),$E259,INDEX(RestempNSAF!F$2:F$251,MATCH(RestempNSA!$C259,RestempNSAF!$A$2:$A$251,0))),NA())</f>
        <v>#N/A</v>
      </c>
      <c r="V259" s="28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</row>
    <row r="260" spans="1:36" x14ac:dyDescent="0.25">
      <c r="A260" s="23">
        <f t="shared" si="14"/>
        <v>7</v>
      </c>
      <c r="B260" s="23">
        <f t="shared" si="15"/>
        <v>2013</v>
      </c>
      <c r="C260" s="23">
        <v>259</v>
      </c>
      <c r="D260" s="24">
        <v>41456</v>
      </c>
      <c r="E260" s="25">
        <f>IF(ISBLANK(table!J260),NA(),table!J260)</f>
        <v>10619.1</v>
      </c>
      <c r="F260" s="26" t="e">
        <f>IFERROR(IF(AND(ISERROR($E261),ISERROR(INDEX(RestempNSAF!B$2:B$251,MATCH(RestempNSA!$C260,RestempNSAF!$A$2:$A$251,0)))),$E260,INDEX(RestempNSAF!B$2:B$251,MATCH(RestempNSA!$C260,RestempNSAF!$A$2:$A$251,0))),NA())</f>
        <v>#N/A</v>
      </c>
      <c r="G260" s="25" t="e">
        <f>IFERROR(IF(AND(ISERROR($E261),ISERROR(INDEX(RestempNSAF!C$2:C$251,MATCH(RestempNSA!$C260,RestempNSAF!$A$2:$A$251,0)))),$E260,INDEX(RestempNSAF!C$2:C$251,MATCH(RestempNSA!$C260,RestempNSAF!$A$2:$A$251,0))),NA())</f>
        <v>#N/A</v>
      </c>
      <c r="H260" s="25" t="e">
        <f>IFERROR(IF(AND(ISERROR($E261),ISERROR(INDEX(RestempNSAF!D$2:D$251,MATCH(RestempNSA!$C260,RestempNSAF!$A$2:$A$251,0)))),$E260,INDEX(RestempNSAF!D$2:D$251,MATCH(RestempNSA!$C260,RestempNSAF!$A$2:$A$251,0))),NA())</f>
        <v>#N/A</v>
      </c>
      <c r="I260" s="25" t="e">
        <f>IFERROR(IF(AND(ISERROR($E261),ISERROR(INDEX(RestempNSAF!E$2:E$251,MATCH(RestempNSA!$C260,RestempNSAF!$A$2:$A$251,0)))),$E260,INDEX(RestempNSAF!E$2:E$251,MATCH(RestempNSA!$C260,RestempNSAF!$A$2:$A$251,0))),NA())</f>
        <v>#N/A</v>
      </c>
      <c r="J260" s="25" t="e">
        <f>IFERROR(IF(AND(ISERROR($E261),ISERROR(INDEX(RestempNSAF!F$2:F$251,MATCH(RestempNSA!$C260,RestempNSAF!$A$2:$A$251,0)))),$E260,INDEX(RestempNSAF!F$2:F$251,MATCH(RestempNSA!$C260,RestempNSAF!$A$2:$A$251,0))),NA())</f>
        <v>#N/A</v>
      </c>
      <c r="V260" s="28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</row>
    <row r="261" spans="1:36" x14ac:dyDescent="0.25">
      <c r="A261" s="23">
        <f t="shared" si="14"/>
        <v>8</v>
      </c>
      <c r="B261" s="23">
        <f t="shared" si="15"/>
        <v>2013</v>
      </c>
      <c r="C261" s="23">
        <v>260</v>
      </c>
      <c r="D261" s="24">
        <v>41487</v>
      </c>
      <c r="E261" s="25">
        <f>IF(ISBLANK(table!J261),NA(),table!J261)</f>
        <v>10653</v>
      </c>
      <c r="F261" s="26" t="e">
        <f>IFERROR(IF(AND(ISERROR($E262),ISERROR(INDEX(RestempNSAF!B$2:B$251,MATCH(RestempNSA!$C261,RestempNSAF!$A$2:$A$251,0)))),$E261,INDEX(RestempNSAF!B$2:B$251,MATCH(RestempNSA!$C261,RestempNSAF!$A$2:$A$251,0))),NA())</f>
        <v>#N/A</v>
      </c>
      <c r="G261" s="25" t="e">
        <f>IFERROR(IF(AND(ISERROR($E262),ISERROR(INDEX(RestempNSAF!C$2:C$251,MATCH(RestempNSA!$C261,RestempNSAF!$A$2:$A$251,0)))),$E261,INDEX(RestempNSAF!C$2:C$251,MATCH(RestempNSA!$C261,RestempNSAF!$A$2:$A$251,0))),NA())</f>
        <v>#N/A</v>
      </c>
      <c r="H261" s="25" t="e">
        <f>IFERROR(IF(AND(ISERROR($E262),ISERROR(INDEX(RestempNSAF!D$2:D$251,MATCH(RestempNSA!$C261,RestempNSAF!$A$2:$A$251,0)))),$E261,INDEX(RestempNSAF!D$2:D$251,MATCH(RestempNSA!$C261,RestempNSAF!$A$2:$A$251,0))),NA())</f>
        <v>#N/A</v>
      </c>
      <c r="I261" s="25" t="e">
        <f>IFERROR(IF(AND(ISERROR($E262),ISERROR(INDEX(RestempNSAF!E$2:E$251,MATCH(RestempNSA!$C261,RestempNSAF!$A$2:$A$251,0)))),$E261,INDEX(RestempNSAF!E$2:E$251,MATCH(RestempNSA!$C261,RestempNSAF!$A$2:$A$251,0))),NA())</f>
        <v>#N/A</v>
      </c>
      <c r="J261" s="25" t="e">
        <f>IFERROR(IF(AND(ISERROR($E262),ISERROR(INDEX(RestempNSAF!F$2:F$251,MATCH(RestempNSA!$C261,RestempNSAF!$A$2:$A$251,0)))),$E261,INDEX(RestempNSAF!F$2:F$251,MATCH(RestempNSA!$C261,RestempNSAF!$A$2:$A$251,0))),NA())</f>
        <v>#N/A</v>
      </c>
      <c r="V261" s="28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</row>
    <row r="262" spans="1:36" x14ac:dyDescent="0.25">
      <c r="A262" s="23">
        <f t="shared" si="14"/>
        <v>9</v>
      </c>
      <c r="B262" s="23">
        <f t="shared" si="15"/>
        <v>2013</v>
      </c>
      <c r="C262" s="23">
        <v>261</v>
      </c>
      <c r="D262" s="24">
        <v>41518</v>
      </c>
      <c r="E262" s="25">
        <f>IF(ISBLANK(table!J262),NA(),table!J262)</f>
        <v>10521.9</v>
      </c>
      <c r="F262" s="26" t="e">
        <f>IFERROR(IF(AND(ISERROR($E263),ISERROR(INDEX(RestempNSAF!B$2:B$251,MATCH(RestempNSA!$C262,RestempNSAF!$A$2:$A$251,0)))),$E262,INDEX(RestempNSAF!B$2:B$251,MATCH(RestempNSA!$C262,RestempNSAF!$A$2:$A$251,0))),NA())</f>
        <v>#N/A</v>
      </c>
      <c r="G262" s="25" t="e">
        <f>IFERROR(IF(AND(ISERROR($E263),ISERROR(INDEX(RestempNSAF!C$2:C$251,MATCH(RestempNSA!$C262,RestempNSAF!$A$2:$A$251,0)))),$E262,INDEX(RestempNSAF!C$2:C$251,MATCH(RestempNSA!$C262,RestempNSAF!$A$2:$A$251,0))),NA())</f>
        <v>#N/A</v>
      </c>
      <c r="H262" s="25" t="e">
        <f>IFERROR(IF(AND(ISERROR($E263),ISERROR(INDEX(RestempNSAF!D$2:D$251,MATCH(RestempNSA!$C262,RestempNSAF!$A$2:$A$251,0)))),$E262,INDEX(RestempNSAF!D$2:D$251,MATCH(RestempNSA!$C262,RestempNSAF!$A$2:$A$251,0))),NA())</f>
        <v>#N/A</v>
      </c>
      <c r="I262" s="25" t="e">
        <f>IFERROR(IF(AND(ISERROR($E263),ISERROR(INDEX(RestempNSAF!E$2:E$251,MATCH(RestempNSA!$C262,RestempNSAF!$A$2:$A$251,0)))),$E262,INDEX(RestempNSAF!E$2:E$251,MATCH(RestempNSA!$C262,RestempNSAF!$A$2:$A$251,0))),NA())</f>
        <v>#N/A</v>
      </c>
      <c r="J262" s="25" t="e">
        <f>IFERROR(IF(AND(ISERROR($E263),ISERROR(INDEX(RestempNSAF!F$2:F$251,MATCH(RestempNSA!$C262,RestempNSAF!$A$2:$A$251,0)))),$E262,INDEX(RestempNSAF!F$2:F$251,MATCH(RestempNSA!$C262,RestempNSAF!$A$2:$A$251,0))),NA())</f>
        <v>#N/A</v>
      </c>
      <c r="V262" s="28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</row>
    <row r="263" spans="1:36" x14ac:dyDescent="0.25">
      <c r="A263" s="23">
        <f t="shared" si="14"/>
        <v>10</v>
      </c>
      <c r="B263" s="23">
        <f t="shared" si="15"/>
        <v>2013</v>
      </c>
      <c r="C263" s="23">
        <v>262</v>
      </c>
      <c r="D263" s="24">
        <v>41548</v>
      </c>
      <c r="E263" s="25">
        <f>IF(ISBLANK(table!J263),NA(),table!J263)</f>
        <v>10471.200000000001</v>
      </c>
      <c r="F263" s="26" t="e">
        <f>IFERROR(IF(AND(ISERROR($E264),ISERROR(INDEX(RestempNSAF!B$2:B$251,MATCH(RestempNSA!$C263,RestempNSAF!$A$2:$A$251,0)))),$E263,INDEX(RestempNSAF!B$2:B$251,MATCH(RestempNSA!$C263,RestempNSAF!$A$2:$A$251,0))),NA())</f>
        <v>#N/A</v>
      </c>
      <c r="G263" s="25" t="e">
        <f>IFERROR(IF(AND(ISERROR($E264),ISERROR(INDEX(RestempNSAF!C$2:C$251,MATCH(RestempNSA!$C263,RestempNSAF!$A$2:$A$251,0)))),$E263,INDEX(RestempNSAF!C$2:C$251,MATCH(RestempNSA!$C263,RestempNSAF!$A$2:$A$251,0))),NA())</f>
        <v>#N/A</v>
      </c>
      <c r="H263" s="25" t="e">
        <f>IFERROR(IF(AND(ISERROR($E264),ISERROR(INDEX(RestempNSAF!D$2:D$251,MATCH(RestempNSA!$C263,RestempNSAF!$A$2:$A$251,0)))),$E263,INDEX(RestempNSAF!D$2:D$251,MATCH(RestempNSA!$C263,RestempNSAF!$A$2:$A$251,0))),NA())</f>
        <v>#N/A</v>
      </c>
      <c r="I263" s="25" t="e">
        <f>IFERROR(IF(AND(ISERROR($E264),ISERROR(INDEX(RestempNSAF!E$2:E$251,MATCH(RestempNSA!$C263,RestempNSAF!$A$2:$A$251,0)))),$E263,INDEX(RestempNSAF!E$2:E$251,MATCH(RestempNSA!$C263,RestempNSAF!$A$2:$A$251,0))),NA())</f>
        <v>#N/A</v>
      </c>
      <c r="J263" s="25" t="e">
        <f>IFERROR(IF(AND(ISERROR($E264),ISERROR(INDEX(RestempNSAF!F$2:F$251,MATCH(RestempNSA!$C263,RestempNSAF!$A$2:$A$251,0)))),$E263,INDEX(RestempNSAF!F$2:F$251,MATCH(RestempNSA!$C263,RestempNSAF!$A$2:$A$251,0))),NA())</f>
        <v>#N/A</v>
      </c>
      <c r="V263" s="28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</row>
    <row r="264" spans="1:36" x14ac:dyDescent="0.25">
      <c r="A264" s="23">
        <f t="shared" si="14"/>
        <v>11</v>
      </c>
      <c r="B264" s="23">
        <f t="shared" si="15"/>
        <v>2013</v>
      </c>
      <c r="C264" s="23">
        <v>263</v>
      </c>
      <c r="D264" s="24">
        <v>41579</v>
      </c>
      <c r="E264" s="25">
        <f>IF(ISBLANK(table!J264),NA(),table!J264)</f>
        <v>10448.799999999999</v>
      </c>
      <c r="F264" s="26" t="e">
        <f>IFERROR(IF(AND(ISERROR($E265),ISERROR(INDEX(RestempNSAF!B$2:B$251,MATCH(RestempNSA!$C264,RestempNSAF!$A$2:$A$251,0)))),$E264,INDEX(RestempNSAF!B$2:B$251,MATCH(RestempNSA!$C264,RestempNSAF!$A$2:$A$251,0))),NA())</f>
        <v>#N/A</v>
      </c>
      <c r="G264" s="25" t="e">
        <f>IFERROR(IF(AND(ISERROR($E265),ISERROR(INDEX(RestempNSAF!C$2:C$251,MATCH(RestempNSA!$C264,RestempNSAF!$A$2:$A$251,0)))),$E264,INDEX(RestempNSAF!C$2:C$251,MATCH(RestempNSA!$C264,RestempNSAF!$A$2:$A$251,0))),NA())</f>
        <v>#N/A</v>
      </c>
      <c r="H264" s="25" t="e">
        <f>IFERROR(IF(AND(ISERROR($E265),ISERROR(INDEX(RestempNSAF!D$2:D$251,MATCH(RestempNSA!$C264,RestempNSAF!$A$2:$A$251,0)))),$E264,INDEX(RestempNSAF!D$2:D$251,MATCH(RestempNSA!$C264,RestempNSAF!$A$2:$A$251,0))),NA())</f>
        <v>#N/A</v>
      </c>
      <c r="I264" s="25" t="e">
        <f>IFERROR(IF(AND(ISERROR($E265),ISERROR(INDEX(RestempNSAF!E$2:E$251,MATCH(RestempNSA!$C264,RestempNSAF!$A$2:$A$251,0)))),$E264,INDEX(RestempNSAF!E$2:E$251,MATCH(RestempNSA!$C264,RestempNSAF!$A$2:$A$251,0))),NA())</f>
        <v>#N/A</v>
      </c>
      <c r="J264" s="25" t="e">
        <f>IFERROR(IF(AND(ISERROR($E265),ISERROR(INDEX(RestempNSAF!F$2:F$251,MATCH(RestempNSA!$C264,RestempNSAF!$A$2:$A$251,0)))),$E264,INDEX(RestempNSAF!F$2:F$251,MATCH(RestempNSA!$C264,RestempNSAF!$A$2:$A$251,0))),NA())</f>
        <v>#N/A</v>
      </c>
      <c r="V264" s="28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</row>
    <row r="265" spans="1:36" x14ac:dyDescent="0.25">
      <c r="A265" s="23">
        <f t="shared" si="14"/>
        <v>12</v>
      </c>
      <c r="B265" s="23">
        <f t="shared" si="15"/>
        <v>2013</v>
      </c>
      <c r="C265" s="23">
        <v>264</v>
      </c>
      <c r="D265" s="24">
        <v>41609</v>
      </c>
      <c r="E265" s="25">
        <f>IF(ISBLANK(table!J265),NA(),table!J265)</f>
        <v>10406.200000000001</v>
      </c>
      <c r="F265" s="26" t="e">
        <f>IFERROR(IF(AND(ISERROR($E266),ISERROR(INDEX(RestempNSAF!B$2:B$251,MATCH(RestempNSA!$C265,RestempNSAF!$A$2:$A$251,0)))),$E265,INDEX(RestempNSAF!B$2:B$251,MATCH(RestempNSA!$C265,RestempNSAF!$A$2:$A$251,0))),NA())</f>
        <v>#N/A</v>
      </c>
      <c r="G265" s="25" t="e">
        <f>IFERROR(IF(AND(ISERROR($E266),ISERROR(INDEX(RestempNSAF!C$2:C$251,MATCH(RestempNSA!$C265,RestempNSAF!$A$2:$A$251,0)))),$E265,INDEX(RestempNSAF!C$2:C$251,MATCH(RestempNSA!$C265,RestempNSAF!$A$2:$A$251,0))),NA())</f>
        <v>#N/A</v>
      </c>
      <c r="H265" s="25" t="e">
        <f>IFERROR(IF(AND(ISERROR($E266),ISERROR(INDEX(RestempNSAF!D$2:D$251,MATCH(RestempNSA!$C265,RestempNSAF!$A$2:$A$251,0)))),$E265,INDEX(RestempNSAF!D$2:D$251,MATCH(RestempNSA!$C265,RestempNSAF!$A$2:$A$251,0))),NA())</f>
        <v>#N/A</v>
      </c>
      <c r="I265" s="25" t="e">
        <f>IFERROR(IF(AND(ISERROR($E266),ISERROR(INDEX(RestempNSAF!E$2:E$251,MATCH(RestempNSA!$C265,RestempNSAF!$A$2:$A$251,0)))),$E265,INDEX(RestempNSAF!E$2:E$251,MATCH(RestempNSA!$C265,RestempNSAF!$A$2:$A$251,0))),NA())</f>
        <v>#N/A</v>
      </c>
      <c r="J265" s="25" t="e">
        <f>IFERROR(IF(AND(ISERROR($E266),ISERROR(INDEX(RestempNSAF!F$2:F$251,MATCH(RestempNSA!$C265,RestempNSAF!$A$2:$A$251,0)))),$E265,INDEX(RestempNSAF!F$2:F$251,MATCH(RestempNSA!$C265,RestempNSAF!$A$2:$A$251,0))),NA())</f>
        <v>#N/A</v>
      </c>
      <c r="V265" s="28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</row>
    <row r="266" spans="1:36" x14ac:dyDescent="0.25">
      <c r="A266" s="23">
        <f t="shared" si="14"/>
        <v>1</v>
      </c>
      <c r="B266" s="23">
        <f t="shared" si="15"/>
        <v>2014</v>
      </c>
      <c r="C266" s="23">
        <v>265</v>
      </c>
      <c r="D266" s="24">
        <v>41640</v>
      </c>
      <c r="E266" s="25">
        <f>IF(ISBLANK(table!J266),NA(),table!J266)</f>
        <v>10187.799999999999</v>
      </c>
      <c r="F266" s="26" t="e">
        <f>IFERROR(IF(AND(ISERROR($E267),ISERROR(INDEX(RestempNSAF!B$2:B$251,MATCH(RestempNSA!$C266,RestempNSAF!$A$2:$A$251,0)))),$E266,INDEX(RestempNSAF!B$2:B$251,MATCH(RestempNSA!$C266,RestempNSAF!$A$2:$A$251,0))),NA())</f>
        <v>#N/A</v>
      </c>
      <c r="G266" s="25" t="e">
        <f>IFERROR(IF(AND(ISERROR($E267),ISERROR(INDEX(RestempNSAF!C$2:C$251,MATCH(RestempNSA!$C266,RestempNSAF!$A$2:$A$251,0)))),$E266,INDEX(RestempNSAF!C$2:C$251,MATCH(RestempNSA!$C266,RestempNSAF!$A$2:$A$251,0))),NA())</f>
        <v>#N/A</v>
      </c>
      <c r="H266" s="25" t="e">
        <f>IFERROR(IF(AND(ISERROR($E267),ISERROR(INDEX(RestempNSAF!D$2:D$251,MATCH(RestempNSA!$C266,RestempNSAF!$A$2:$A$251,0)))),$E266,INDEX(RestempNSAF!D$2:D$251,MATCH(RestempNSA!$C266,RestempNSAF!$A$2:$A$251,0))),NA())</f>
        <v>#N/A</v>
      </c>
      <c r="I266" s="25" t="e">
        <f>IFERROR(IF(AND(ISERROR($E267),ISERROR(INDEX(RestempNSAF!E$2:E$251,MATCH(RestempNSA!$C266,RestempNSAF!$A$2:$A$251,0)))),$E266,INDEX(RestempNSAF!E$2:E$251,MATCH(RestempNSA!$C266,RestempNSAF!$A$2:$A$251,0))),NA())</f>
        <v>#N/A</v>
      </c>
      <c r="J266" s="25" t="e">
        <f>IFERROR(IF(AND(ISERROR($E267),ISERROR(INDEX(RestempNSAF!F$2:F$251,MATCH(RestempNSA!$C266,RestempNSAF!$A$2:$A$251,0)))),$E266,INDEX(RestempNSAF!F$2:F$251,MATCH(RestempNSA!$C266,RestempNSAF!$A$2:$A$251,0))),NA())</f>
        <v>#N/A</v>
      </c>
      <c r="V266" s="28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</row>
    <row r="267" spans="1:36" x14ac:dyDescent="0.25">
      <c r="A267" s="23">
        <f t="shared" si="14"/>
        <v>2</v>
      </c>
      <c r="B267" s="23">
        <f t="shared" si="15"/>
        <v>2014</v>
      </c>
      <c r="C267" s="23">
        <v>266</v>
      </c>
      <c r="D267" s="24">
        <v>41671</v>
      </c>
      <c r="E267" s="25">
        <f>IF(ISBLANK(table!J267),NA(),table!J267)</f>
        <v>10242.200000000001</v>
      </c>
      <c r="F267" s="26" t="e">
        <f>IFERROR(IF(AND(ISERROR($E268),ISERROR(INDEX(RestempNSAF!B$2:B$251,MATCH(RestempNSA!$C267,RestempNSAF!$A$2:$A$251,0)))),$E267,INDEX(RestempNSAF!B$2:B$251,MATCH(RestempNSA!$C267,RestempNSAF!$A$2:$A$251,0))),NA())</f>
        <v>#N/A</v>
      </c>
      <c r="G267" s="25" t="e">
        <f>IFERROR(IF(AND(ISERROR($E268),ISERROR(INDEX(RestempNSAF!C$2:C$251,MATCH(RestempNSA!$C267,RestempNSAF!$A$2:$A$251,0)))),$E267,INDEX(RestempNSAF!C$2:C$251,MATCH(RestempNSA!$C267,RestempNSAF!$A$2:$A$251,0))),NA())</f>
        <v>#N/A</v>
      </c>
      <c r="H267" s="25" t="e">
        <f>IFERROR(IF(AND(ISERROR($E268),ISERROR(INDEX(RestempNSAF!D$2:D$251,MATCH(RestempNSA!$C267,RestempNSAF!$A$2:$A$251,0)))),$E267,INDEX(RestempNSAF!D$2:D$251,MATCH(RestempNSA!$C267,RestempNSAF!$A$2:$A$251,0))),NA())</f>
        <v>#N/A</v>
      </c>
      <c r="I267" s="25" t="e">
        <f>IFERROR(IF(AND(ISERROR($E268),ISERROR(INDEX(RestempNSAF!E$2:E$251,MATCH(RestempNSA!$C267,RestempNSAF!$A$2:$A$251,0)))),$E267,INDEX(RestempNSAF!E$2:E$251,MATCH(RestempNSA!$C267,RestempNSAF!$A$2:$A$251,0))),NA())</f>
        <v>#N/A</v>
      </c>
      <c r="J267" s="25" t="e">
        <f>IFERROR(IF(AND(ISERROR($E268),ISERROR(INDEX(RestempNSAF!F$2:F$251,MATCH(RestempNSA!$C267,RestempNSAF!$A$2:$A$251,0)))),$E267,INDEX(RestempNSAF!F$2:F$251,MATCH(RestempNSA!$C267,RestempNSAF!$A$2:$A$251,0))),NA())</f>
        <v>#N/A</v>
      </c>
      <c r="V267" s="28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</row>
    <row r="268" spans="1:36" x14ac:dyDescent="0.25">
      <c r="A268" s="23">
        <f t="shared" si="14"/>
        <v>3</v>
      </c>
      <c r="B268" s="23">
        <f t="shared" si="15"/>
        <v>2014</v>
      </c>
      <c r="C268" s="23">
        <v>267</v>
      </c>
      <c r="D268" s="24">
        <v>41699</v>
      </c>
      <c r="E268" s="25">
        <f>IF(ISBLANK(table!J268),NA(),table!J268)</f>
        <v>10434.200000000001</v>
      </c>
      <c r="F268" s="26" t="e">
        <f>IFERROR(IF(AND(ISERROR($E269),ISERROR(INDEX(RestempNSAF!B$2:B$251,MATCH(RestempNSA!$C268,RestempNSAF!$A$2:$A$251,0)))),$E268,INDEX(RestempNSAF!B$2:B$251,MATCH(RestempNSA!$C268,RestempNSAF!$A$2:$A$251,0))),NA())</f>
        <v>#N/A</v>
      </c>
      <c r="G268" s="25" t="e">
        <f>IFERROR(IF(AND(ISERROR($E269),ISERROR(INDEX(RestempNSAF!C$2:C$251,MATCH(RestempNSA!$C268,RestempNSAF!$A$2:$A$251,0)))),$E268,INDEX(RestempNSAF!C$2:C$251,MATCH(RestempNSA!$C268,RestempNSAF!$A$2:$A$251,0))),NA())</f>
        <v>#N/A</v>
      </c>
      <c r="H268" s="25" t="e">
        <f>IFERROR(IF(AND(ISERROR($E269),ISERROR(INDEX(RestempNSAF!D$2:D$251,MATCH(RestempNSA!$C268,RestempNSAF!$A$2:$A$251,0)))),$E268,INDEX(RestempNSAF!D$2:D$251,MATCH(RestempNSA!$C268,RestempNSAF!$A$2:$A$251,0))),NA())</f>
        <v>#N/A</v>
      </c>
      <c r="I268" s="25" t="e">
        <f>IFERROR(IF(AND(ISERROR($E269),ISERROR(INDEX(RestempNSAF!E$2:E$251,MATCH(RestempNSA!$C268,RestempNSAF!$A$2:$A$251,0)))),$E268,INDEX(RestempNSAF!E$2:E$251,MATCH(RestempNSA!$C268,RestempNSAF!$A$2:$A$251,0))),NA())</f>
        <v>#N/A</v>
      </c>
      <c r="J268" s="25" t="e">
        <f>IFERROR(IF(AND(ISERROR($E269),ISERROR(INDEX(RestempNSAF!F$2:F$251,MATCH(RestempNSA!$C268,RestempNSAF!$A$2:$A$251,0)))),$E268,INDEX(RestempNSAF!F$2:F$251,MATCH(RestempNSA!$C268,RestempNSAF!$A$2:$A$251,0))),NA())</f>
        <v>#N/A</v>
      </c>
      <c r="V268" s="28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</row>
    <row r="269" spans="1:36" x14ac:dyDescent="0.25">
      <c r="A269" s="23">
        <f t="shared" si="14"/>
        <v>4</v>
      </c>
      <c r="B269" s="23">
        <f t="shared" si="15"/>
        <v>2014</v>
      </c>
      <c r="C269" s="23">
        <v>268</v>
      </c>
      <c r="D269" s="24">
        <v>41730</v>
      </c>
      <c r="E269" s="25">
        <f>IF(ISBLANK(table!J269),NA(),table!J269)</f>
        <v>10643.7</v>
      </c>
      <c r="F269" s="26" t="e">
        <f>IFERROR(IF(AND(ISERROR($E270),ISERROR(INDEX(RestempNSAF!B$2:B$251,MATCH(RestempNSA!$C269,RestempNSAF!$A$2:$A$251,0)))),$E269,INDEX(RestempNSAF!B$2:B$251,MATCH(RestempNSA!$C269,RestempNSAF!$A$2:$A$251,0))),NA())</f>
        <v>#N/A</v>
      </c>
      <c r="G269" s="25" t="e">
        <f>IFERROR(IF(AND(ISERROR($E270),ISERROR(INDEX(RestempNSAF!C$2:C$251,MATCH(RestempNSA!$C269,RestempNSAF!$A$2:$A$251,0)))),$E269,INDEX(RestempNSAF!C$2:C$251,MATCH(RestempNSA!$C269,RestempNSAF!$A$2:$A$251,0))),NA())</f>
        <v>#N/A</v>
      </c>
      <c r="H269" s="25" t="e">
        <f>IFERROR(IF(AND(ISERROR($E270),ISERROR(INDEX(RestempNSAF!D$2:D$251,MATCH(RestempNSA!$C269,RestempNSAF!$A$2:$A$251,0)))),$E269,INDEX(RestempNSAF!D$2:D$251,MATCH(RestempNSA!$C269,RestempNSAF!$A$2:$A$251,0))),NA())</f>
        <v>#N/A</v>
      </c>
      <c r="I269" s="25" t="e">
        <f>IFERROR(IF(AND(ISERROR($E270),ISERROR(INDEX(RestempNSAF!E$2:E$251,MATCH(RestempNSA!$C269,RestempNSAF!$A$2:$A$251,0)))),$E269,INDEX(RestempNSAF!E$2:E$251,MATCH(RestempNSA!$C269,RestempNSAF!$A$2:$A$251,0))),NA())</f>
        <v>#N/A</v>
      </c>
      <c r="J269" s="25" t="e">
        <f>IFERROR(IF(AND(ISERROR($E270),ISERROR(INDEX(RestempNSAF!F$2:F$251,MATCH(RestempNSA!$C269,RestempNSAF!$A$2:$A$251,0)))),$E269,INDEX(RestempNSAF!F$2:F$251,MATCH(RestempNSA!$C269,RestempNSAF!$A$2:$A$251,0))),NA())</f>
        <v>#N/A</v>
      </c>
      <c r="V269" s="28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</row>
    <row r="270" spans="1:36" x14ac:dyDescent="0.25">
      <c r="A270" s="23">
        <f t="shared" si="14"/>
        <v>5</v>
      </c>
      <c r="B270" s="23">
        <f t="shared" si="15"/>
        <v>2014</v>
      </c>
      <c r="C270" s="23">
        <v>269</v>
      </c>
      <c r="D270" s="24">
        <v>41760</v>
      </c>
      <c r="E270" s="25">
        <f>IF(ISBLANK(table!J270),NA(),table!J270)</f>
        <v>10845.1</v>
      </c>
      <c r="F270" s="26" t="e">
        <f>IFERROR(IF(AND(ISERROR($E271),ISERROR(INDEX(RestempNSAF!B$2:B$251,MATCH(RestempNSA!$C270,RestempNSAF!$A$2:$A$251,0)))),$E270,INDEX(RestempNSAF!B$2:B$251,MATCH(RestempNSA!$C270,RestempNSAF!$A$2:$A$251,0))),NA())</f>
        <v>#N/A</v>
      </c>
      <c r="G270" s="25" t="e">
        <f>IFERROR(IF(AND(ISERROR($E271),ISERROR(INDEX(RestempNSAF!C$2:C$251,MATCH(RestempNSA!$C270,RestempNSAF!$A$2:$A$251,0)))),$E270,INDEX(RestempNSAF!C$2:C$251,MATCH(RestempNSA!$C270,RestempNSAF!$A$2:$A$251,0))),NA())</f>
        <v>#N/A</v>
      </c>
      <c r="H270" s="25" t="e">
        <f>IFERROR(IF(AND(ISERROR($E271),ISERROR(INDEX(RestempNSAF!D$2:D$251,MATCH(RestempNSA!$C270,RestempNSAF!$A$2:$A$251,0)))),$E270,INDEX(RestempNSAF!D$2:D$251,MATCH(RestempNSA!$C270,RestempNSAF!$A$2:$A$251,0))),NA())</f>
        <v>#N/A</v>
      </c>
      <c r="I270" s="25" t="e">
        <f>IFERROR(IF(AND(ISERROR($E271),ISERROR(INDEX(RestempNSAF!E$2:E$251,MATCH(RestempNSA!$C270,RestempNSAF!$A$2:$A$251,0)))),$E270,INDEX(RestempNSAF!E$2:E$251,MATCH(RestempNSA!$C270,RestempNSAF!$A$2:$A$251,0))),NA())</f>
        <v>#N/A</v>
      </c>
      <c r="J270" s="25" t="e">
        <f>IFERROR(IF(AND(ISERROR($E271),ISERROR(INDEX(RestempNSAF!F$2:F$251,MATCH(RestempNSA!$C270,RestempNSAF!$A$2:$A$251,0)))),$E270,INDEX(RestempNSAF!F$2:F$251,MATCH(RestempNSA!$C270,RestempNSAF!$A$2:$A$251,0))),NA())</f>
        <v>#N/A</v>
      </c>
      <c r="V270" s="28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</row>
    <row r="271" spans="1:36" x14ac:dyDescent="0.25">
      <c r="A271" s="23">
        <f t="shared" si="14"/>
        <v>6</v>
      </c>
      <c r="B271" s="23">
        <f t="shared" si="15"/>
        <v>2014</v>
      </c>
      <c r="C271" s="23">
        <v>270</v>
      </c>
      <c r="D271" s="24">
        <v>41791</v>
      </c>
      <c r="E271" s="25">
        <f>IF(ISBLANK(table!J271),NA(),table!J271)</f>
        <v>10959.4</v>
      </c>
      <c r="F271" s="26" t="e">
        <f>IFERROR(IF(AND(ISERROR($E272),ISERROR(INDEX(RestempNSAF!B$2:B$251,MATCH(RestempNSA!$C271,RestempNSAF!$A$2:$A$251,0)))),$E271,INDEX(RestempNSAF!B$2:B$251,MATCH(RestempNSA!$C271,RestempNSAF!$A$2:$A$251,0))),NA())</f>
        <v>#N/A</v>
      </c>
      <c r="G271" s="25" t="e">
        <f>IFERROR(IF(AND(ISERROR($E272),ISERROR(INDEX(RestempNSAF!C$2:C$251,MATCH(RestempNSA!$C271,RestempNSAF!$A$2:$A$251,0)))),$E271,INDEX(RestempNSAF!C$2:C$251,MATCH(RestempNSA!$C271,RestempNSAF!$A$2:$A$251,0))),NA())</f>
        <v>#N/A</v>
      </c>
      <c r="H271" s="25" t="e">
        <f>IFERROR(IF(AND(ISERROR($E272),ISERROR(INDEX(RestempNSAF!D$2:D$251,MATCH(RestempNSA!$C271,RestempNSAF!$A$2:$A$251,0)))),$E271,INDEX(RestempNSAF!D$2:D$251,MATCH(RestempNSA!$C271,RestempNSAF!$A$2:$A$251,0))),NA())</f>
        <v>#N/A</v>
      </c>
      <c r="I271" s="25" t="e">
        <f>IFERROR(IF(AND(ISERROR($E272),ISERROR(INDEX(RestempNSAF!E$2:E$251,MATCH(RestempNSA!$C271,RestempNSAF!$A$2:$A$251,0)))),$E271,INDEX(RestempNSAF!E$2:E$251,MATCH(RestempNSA!$C271,RestempNSAF!$A$2:$A$251,0))),NA())</f>
        <v>#N/A</v>
      </c>
      <c r="J271" s="25" t="e">
        <f>IFERROR(IF(AND(ISERROR($E272),ISERROR(INDEX(RestempNSAF!F$2:F$251,MATCH(RestempNSA!$C271,RestempNSAF!$A$2:$A$251,0)))),$E271,INDEX(RestempNSAF!F$2:F$251,MATCH(RestempNSA!$C271,RestempNSAF!$A$2:$A$251,0))),NA())</f>
        <v>#N/A</v>
      </c>
      <c r="V271" s="28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</row>
    <row r="272" spans="1:36" x14ac:dyDescent="0.25">
      <c r="A272" s="23">
        <f t="shared" si="14"/>
        <v>7</v>
      </c>
      <c r="B272" s="23">
        <f t="shared" si="15"/>
        <v>2014</v>
      </c>
      <c r="C272" s="23">
        <v>271</v>
      </c>
      <c r="D272" s="24">
        <v>41821</v>
      </c>
      <c r="E272" s="25">
        <f>IF(ISBLANK(table!J272),NA(),table!J272)</f>
        <v>10931.4</v>
      </c>
      <c r="F272" s="26" t="e">
        <f>IFERROR(IF(AND(ISERROR($E273),ISERROR(INDEX(RestempNSAF!B$2:B$251,MATCH(RestempNSA!$C272,RestempNSAF!$A$2:$A$251,0)))),$E272,INDEX(RestempNSAF!B$2:B$251,MATCH(RestempNSA!$C272,RestempNSAF!$A$2:$A$251,0))),NA())</f>
        <v>#N/A</v>
      </c>
      <c r="G272" s="25" t="e">
        <f>IFERROR(IF(AND(ISERROR($E273),ISERROR(INDEX(RestempNSAF!C$2:C$251,MATCH(RestempNSA!$C272,RestempNSAF!$A$2:$A$251,0)))),$E272,INDEX(RestempNSAF!C$2:C$251,MATCH(RestempNSA!$C272,RestempNSAF!$A$2:$A$251,0))),NA())</f>
        <v>#N/A</v>
      </c>
      <c r="H272" s="25" t="e">
        <f>IFERROR(IF(AND(ISERROR($E273),ISERROR(INDEX(RestempNSAF!D$2:D$251,MATCH(RestempNSA!$C272,RestempNSAF!$A$2:$A$251,0)))),$E272,INDEX(RestempNSAF!D$2:D$251,MATCH(RestempNSA!$C272,RestempNSAF!$A$2:$A$251,0))),NA())</f>
        <v>#N/A</v>
      </c>
      <c r="I272" s="25" t="e">
        <f>IFERROR(IF(AND(ISERROR($E273),ISERROR(INDEX(RestempNSAF!E$2:E$251,MATCH(RestempNSA!$C272,RestempNSAF!$A$2:$A$251,0)))),$E272,INDEX(RestempNSAF!E$2:E$251,MATCH(RestempNSA!$C272,RestempNSAF!$A$2:$A$251,0))),NA())</f>
        <v>#N/A</v>
      </c>
      <c r="J272" s="25" t="e">
        <f>IFERROR(IF(AND(ISERROR($E273),ISERROR(INDEX(RestempNSAF!F$2:F$251,MATCH(RestempNSA!$C272,RestempNSAF!$A$2:$A$251,0)))),$E272,INDEX(RestempNSAF!F$2:F$251,MATCH(RestempNSA!$C272,RestempNSAF!$A$2:$A$251,0))),NA())</f>
        <v>#N/A</v>
      </c>
      <c r="V272" s="28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</row>
    <row r="273" spans="1:36" x14ac:dyDescent="0.25">
      <c r="A273" s="23">
        <f t="shared" si="14"/>
        <v>8</v>
      </c>
      <c r="B273" s="23">
        <f t="shared" si="15"/>
        <v>2014</v>
      </c>
      <c r="C273" s="23">
        <v>272</v>
      </c>
      <c r="D273" s="24">
        <v>41852</v>
      </c>
      <c r="E273" s="25">
        <f>IF(ISBLANK(table!J273),NA(),table!J273)</f>
        <v>10959.6</v>
      </c>
      <c r="F273" s="26" t="e">
        <f>IFERROR(IF(AND(ISERROR($E274),ISERROR(INDEX(RestempNSAF!B$2:B$251,MATCH(RestempNSA!$C273,RestempNSAF!$A$2:$A$251,0)))),$E273,INDEX(RestempNSAF!B$2:B$251,MATCH(RestempNSA!$C273,RestempNSAF!$A$2:$A$251,0))),NA())</f>
        <v>#N/A</v>
      </c>
      <c r="G273" s="25" t="e">
        <f>IFERROR(IF(AND(ISERROR($E274),ISERROR(INDEX(RestempNSAF!C$2:C$251,MATCH(RestempNSA!$C273,RestempNSAF!$A$2:$A$251,0)))),$E273,INDEX(RestempNSAF!C$2:C$251,MATCH(RestempNSA!$C273,RestempNSAF!$A$2:$A$251,0))),NA())</f>
        <v>#N/A</v>
      </c>
      <c r="H273" s="25" t="e">
        <f>IFERROR(IF(AND(ISERROR($E274),ISERROR(INDEX(RestempNSAF!D$2:D$251,MATCH(RestempNSA!$C273,RestempNSAF!$A$2:$A$251,0)))),$E273,INDEX(RestempNSAF!D$2:D$251,MATCH(RestempNSA!$C273,RestempNSAF!$A$2:$A$251,0))),NA())</f>
        <v>#N/A</v>
      </c>
      <c r="I273" s="25" t="e">
        <f>IFERROR(IF(AND(ISERROR($E274),ISERROR(INDEX(RestempNSAF!E$2:E$251,MATCH(RestempNSA!$C273,RestempNSAF!$A$2:$A$251,0)))),$E273,INDEX(RestempNSAF!E$2:E$251,MATCH(RestempNSA!$C273,RestempNSAF!$A$2:$A$251,0))),NA())</f>
        <v>#N/A</v>
      </c>
      <c r="J273" s="25" t="e">
        <f>IFERROR(IF(AND(ISERROR($E274),ISERROR(INDEX(RestempNSAF!F$2:F$251,MATCH(RestempNSA!$C273,RestempNSAF!$A$2:$A$251,0)))),$E273,INDEX(RestempNSAF!F$2:F$251,MATCH(RestempNSA!$C273,RestempNSAF!$A$2:$A$251,0))),NA())</f>
        <v>#N/A</v>
      </c>
      <c r="V273" s="28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</row>
    <row r="274" spans="1:36" x14ac:dyDescent="0.25">
      <c r="A274" s="23">
        <f t="shared" si="14"/>
        <v>9</v>
      </c>
      <c r="B274" s="23">
        <f t="shared" si="15"/>
        <v>2014</v>
      </c>
      <c r="C274" s="23">
        <v>273</v>
      </c>
      <c r="D274" s="24">
        <v>41883</v>
      </c>
      <c r="E274" s="25">
        <f>IF(ISBLANK(table!J274),NA(),table!J274)</f>
        <v>10845.4</v>
      </c>
      <c r="F274" s="26" t="e">
        <f>IFERROR(IF(AND(ISERROR($E275),ISERROR(INDEX(RestempNSAF!B$2:B$251,MATCH(RestempNSA!$C274,RestempNSAF!$A$2:$A$251,0)))),$E274,INDEX(RestempNSAF!B$2:B$251,MATCH(RestempNSA!$C274,RestempNSAF!$A$2:$A$251,0))),NA())</f>
        <v>#N/A</v>
      </c>
      <c r="G274" s="25" t="e">
        <f>IFERROR(IF(AND(ISERROR($E275),ISERROR(INDEX(RestempNSAF!C$2:C$251,MATCH(RestempNSA!$C274,RestempNSAF!$A$2:$A$251,0)))),$E274,INDEX(RestempNSAF!C$2:C$251,MATCH(RestempNSA!$C274,RestempNSAF!$A$2:$A$251,0))),NA())</f>
        <v>#N/A</v>
      </c>
      <c r="H274" s="25" t="e">
        <f>IFERROR(IF(AND(ISERROR($E275),ISERROR(INDEX(RestempNSAF!D$2:D$251,MATCH(RestempNSA!$C274,RestempNSAF!$A$2:$A$251,0)))),$E274,INDEX(RestempNSAF!D$2:D$251,MATCH(RestempNSA!$C274,RestempNSAF!$A$2:$A$251,0))),NA())</f>
        <v>#N/A</v>
      </c>
      <c r="I274" s="25" t="e">
        <f>IFERROR(IF(AND(ISERROR($E275),ISERROR(INDEX(RestempNSAF!E$2:E$251,MATCH(RestempNSA!$C274,RestempNSAF!$A$2:$A$251,0)))),$E274,INDEX(RestempNSAF!E$2:E$251,MATCH(RestempNSA!$C274,RestempNSAF!$A$2:$A$251,0))),NA())</f>
        <v>#N/A</v>
      </c>
      <c r="J274" s="25" t="e">
        <f>IFERROR(IF(AND(ISERROR($E275),ISERROR(INDEX(RestempNSAF!F$2:F$251,MATCH(RestempNSA!$C274,RestempNSAF!$A$2:$A$251,0)))),$E274,INDEX(RestempNSAF!F$2:F$251,MATCH(RestempNSA!$C274,RestempNSAF!$A$2:$A$251,0))),NA())</f>
        <v>#N/A</v>
      </c>
      <c r="V274" s="28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</row>
    <row r="275" spans="1:36" x14ac:dyDescent="0.25">
      <c r="A275" s="23">
        <f t="shared" si="14"/>
        <v>10</v>
      </c>
      <c r="B275" s="23">
        <f t="shared" si="15"/>
        <v>2014</v>
      </c>
      <c r="C275" s="23">
        <v>274</v>
      </c>
      <c r="D275" s="24">
        <v>41913</v>
      </c>
      <c r="E275" s="25">
        <f>IF(ISBLANK(table!J275),NA(),table!J275)</f>
        <v>10810.1</v>
      </c>
      <c r="F275" s="26" t="e">
        <f>IFERROR(IF(AND(ISERROR($E276),ISERROR(INDEX(RestempNSAF!B$2:B$251,MATCH(RestempNSA!$C275,RestempNSAF!$A$2:$A$251,0)))),$E275,INDEX(RestempNSAF!B$2:B$251,MATCH(RestempNSA!$C275,RestempNSAF!$A$2:$A$251,0))),NA())</f>
        <v>#N/A</v>
      </c>
      <c r="G275" s="25" t="e">
        <f>IFERROR(IF(AND(ISERROR($E276),ISERROR(INDEX(RestempNSAF!C$2:C$251,MATCH(RestempNSA!$C275,RestempNSAF!$A$2:$A$251,0)))),$E275,INDEX(RestempNSAF!C$2:C$251,MATCH(RestempNSA!$C275,RestempNSAF!$A$2:$A$251,0))),NA())</f>
        <v>#N/A</v>
      </c>
      <c r="H275" s="25" t="e">
        <f>IFERROR(IF(AND(ISERROR($E276),ISERROR(INDEX(RestempNSAF!D$2:D$251,MATCH(RestempNSA!$C275,RestempNSAF!$A$2:$A$251,0)))),$E275,INDEX(RestempNSAF!D$2:D$251,MATCH(RestempNSA!$C275,RestempNSAF!$A$2:$A$251,0))),NA())</f>
        <v>#N/A</v>
      </c>
      <c r="I275" s="25" t="e">
        <f>IFERROR(IF(AND(ISERROR($E276),ISERROR(INDEX(RestempNSAF!E$2:E$251,MATCH(RestempNSA!$C275,RestempNSAF!$A$2:$A$251,0)))),$E275,INDEX(RestempNSAF!E$2:E$251,MATCH(RestempNSA!$C275,RestempNSAF!$A$2:$A$251,0))),NA())</f>
        <v>#N/A</v>
      </c>
      <c r="J275" s="25" t="e">
        <f>IFERROR(IF(AND(ISERROR($E276),ISERROR(INDEX(RestempNSAF!F$2:F$251,MATCH(RestempNSA!$C275,RestempNSAF!$A$2:$A$251,0)))),$E275,INDEX(RestempNSAF!F$2:F$251,MATCH(RestempNSA!$C275,RestempNSAF!$A$2:$A$251,0))),NA())</f>
        <v>#N/A</v>
      </c>
      <c r="V275" s="28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</row>
    <row r="276" spans="1:36" x14ac:dyDescent="0.25">
      <c r="A276" s="23">
        <f t="shared" si="14"/>
        <v>11</v>
      </c>
      <c r="B276" s="23">
        <f t="shared" si="15"/>
        <v>2014</v>
      </c>
      <c r="C276" s="23">
        <v>275</v>
      </c>
      <c r="D276" s="24">
        <v>41944</v>
      </c>
      <c r="E276" s="25">
        <f>IF(ISBLANK(table!J276),NA(),table!J276)</f>
        <v>10765.5</v>
      </c>
      <c r="F276" s="26" t="e">
        <f>IFERROR(IF(AND(ISERROR($E277),ISERROR(INDEX(RestempNSAF!B$2:B$251,MATCH(RestempNSA!$C276,RestempNSAF!$A$2:$A$251,0)))),$E276,INDEX(RestempNSAF!B$2:B$251,MATCH(RestempNSA!$C276,RestempNSAF!$A$2:$A$251,0))),NA())</f>
        <v>#N/A</v>
      </c>
      <c r="G276" s="25" t="e">
        <f>IFERROR(IF(AND(ISERROR($E277),ISERROR(INDEX(RestempNSAF!C$2:C$251,MATCH(RestempNSA!$C276,RestempNSAF!$A$2:$A$251,0)))),$E276,INDEX(RestempNSAF!C$2:C$251,MATCH(RestempNSA!$C276,RestempNSAF!$A$2:$A$251,0))),NA())</f>
        <v>#N/A</v>
      </c>
      <c r="H276" s="25" t="e">
        <f>IFERROR(IF(AND(ISERROR($E277),ISERROR(INDEX(RestempNSAF!D$2:D$251,MATCH(RestempNSA!$C276,RestempNSAF!$A$2:$A$251,0)))),$E276,INDEX(RestempNSAF!D$2:D$251,MATCH(RestempNSA!$C276,RestempNSAF!$A$2:$A$251,0))),NA())</f>
        <v>#N/A</v>
      </c>
      <c r="I276" s="25" t="e">
        <f>IFERROR(IF(AND(ISERROR($E277),ISERROR(INDEX(RestempNSAF!E$2:E$251,MATCH(RestempNSA!$C276,RestempNSAF!$A$2:$A$251,0)))),$E276,INDEX(RestempNSAF!E$2:E$251,MATCH(RestempNSA!$C276,RestempNSAF!$A$2:$A$251,0))),NA())</f>
        <v>#N/A</v>
      </c>
      <c r="J276" s="25" t="e">
        <f>IFERROR(IF(AND(ISERROR($E277),ISERROR(INDEX(RestempNSAF!F$2:F$251,MATCH(RestempNSA!$C276,RestempNSAF!$A$2:$A$251,0)))),$E276,INDEX(RestempNSAF!F$2:F$251,MATCH(RestempNSA!$C276,RestempNSAF!$A$2:$A$251,0))),NA())</f>
        <v>#N/A</v>
      </c>
      <c r="V276" s="28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</row>
    <row r="277" spans="1:36" x14ac:dyDescent="0.25">
      <c r="A277" s="23">
        <f t="shared" si="14"/>
        <v>12</v>
      </c>
      <c r="B277" s="23">
        <f t="shared" si="15"/>
        <v>2014</v>
      </c>
      <c r="C277" s="23">
        <v>276</v>
      </c>
      <c r="D277" s="24">
        <v>41974</v>
      </c>
      <c r="E277" s="25">
        <f>IF(ISBLANK(table!J277),NA(),table!J277)</f>
        <v>10755.3</v>
      </c>
      <c r="F277" s="26" t="e">
        <f>IFERROR(IF(AND(ISERROR($E278),ISERROR(INDEX(RestempNSAF!B$2:B$251,MATCH(RestempNSA!$C277,RestempNSAF!$A$2:$A$251,0)))),$E277,INDEX(RestempNSAF!B$2:B$251,MATCH(RestempNSA!$C277,RestempNSAF!$A$2:$A$251,0))),NA())</f>
        <v>#N/A</v>
      </c>
      <c r="G277" s="25" t="e">
        <f>IFERROR(IF(AND(ISERROR($E278),ISERROR(INDEX(RestempNSAF!C$2:C$251,MATCH(RestempNSA!$C277,RestempNSAF!$A$2:$A$251,0)))),$E277,INDEX(RestempNSAF!C$2:C$251,MATCH(RestempNSA!$C277,RestempNSAF!$A$2:$A$251,0))),NA())</f>
        <v>#N/A</v>
      </c>
      <c r="H277" s="25" t="e">
        <f>IFERROR(IF(AND(ISERROR($E278),ISERROR(INDEX(RestempNSAF!D$2:D$251,MATCH(RestempNSA!$C277,RestempNSAF!$A$2:$A$251,0)))),$E277,INDEX(RestempNSAF!D$2:D$251,MATCH(RestempNSA!$C277,RestempNSAF!$A$2:$A$251,0))),NA())</f>
        <v>#N/A</v>
      </c>
      <c r="I277" s="25" t="e">
        <f>IFERROR(IF(AND(ISERROR($E278),ISERROR(INDEX(RestempNSAF!E$2:E$251,MATCH(RestempNSA!$C277,RestempNSAF!$A$2:$A$251,0)))),$E277,INDEX(RestempNSAF!E$2:E$251,MATCH(RestempNSA!$C277,RestempNSAF!$A$2:$A$251,0))),NA())</f>
        <v>#N/A</v>
      </c>
      <c r="J277" s="25" t="e">
        <f>IFERROR(IF(AND(ISERROR($E278),ISERROR(INDEX(RestempNSAF!F$2:F$251,MATCH(RestempNSA!$C277,RestempNSAF!$A$2:$A$251,0)))),$E277,INDEX(RestempNSAF!F$2:F$251,MATCH(RestempNSA!$C277,RestempNSAF!$A$2:$A$251,0))),NA())</f>
        <v>#N/A</v>
      </c>
      <c r="V277" s="28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</row>
    <row r="278" spans="1:36" x14ac:dyDescent="0.25">
      <c r="A278" s="23">
        <f t="shared" si="14"/>
        <v>1</v>
      </c>
      <c r="B278" s="23">
        <f t="shared" si="15"/>
        <v>2015</v>
      </c>
      <c r="C278" s="23">
        <v>277</v>
      </c>
      <c r="D278" s="24">
        <v>42005</v>
      </c>
      <c r="E278" s="25">
        <f>IF(ISBLANK(table!J278),NA(),table!J278)</f>
        <v>10526.6</v>
      </c>
      <c r="F278" s="26" t="e">
        <f>IFERROR(IF(AND(ISERROR($E279),ISERROR(INDEX(RestempNSAF!B$2:B$251,MATCH(RestempNSA!$C278,RestempNSAF!$A$2:$A$251,0)))),$E278,INDEX(RestempNSAF!B$2:B$251,MATCH(RestempNSA!$C278,RestempNSAF!$A$2:$A$251,0))),NA())</f>
        <v>#N/A</v>
      </c>
      <c r="G278" s="25" t="e">
        <f>IFERROR(IF(AND(ISERROR($E279),ISERROR(INDEX(RestempNSAF!C$2:C$251,MATCH(RestempNSA!$C278,RestempNSAF!$A$2:$A$251,0)))),$E278,INDEX(RestempNSAF!C$2:C$251,MATCH(RestempNSA!$C278,RestempNSAF!$A$2:$A$251,0))),NA())</f>
        <v>#N/A</v>
      </c>
      <c r="H278" s="25" t="e">
        <f>IFERROR(IF(AND(ISERROR($E279),ISERROR(INDEX(RestempNSAF!D$2:D$251,MATCH(RestempNSA!$C278,RestempNSAF!$A$2:$A$251,0)))),$E278,INDEX(RestempNSAF!D$2:D$251,MATCH(RestempNSA!$C278,RestempNSAF!$A$2:$A$251,0))),NA())</f>
        <v>#N/A</v>
      </c>
      <c r="I278" s="25" t="e">
        <f>IFERROR(IF(AND(ISERROR($E279),ISERROR(INDEX(RestempNSAF!E$2:E$251,MATCH(RestempNSA!$C278,RestempNSAF!$A$2:$A$251,0)))),$E278,INDEX(RestempNSAF!E$2:E$251,MATCH(RestempNSA!$C278,RestempNSAF!$A$2:$A$251,0))),NA())</f>
        <v>#N/A</v>
      </c>
      <c r="J278" s="25" t="e">
        <f>IFERROR(IF(AND(ISERROR($E279),ISERROR(INDEX(RestempNSAF!F$2:F$251,MATCH(RestempNSA!$C278,RestempNSAF!$A$2:$A$251,0)))),$E278,INDEX(RestempNSAF!F$2:F$251,MATCH(RestempNSA!$C278,RestempNSAF!$A$2:$A$251,0))),NA())</f>
        <v>#N/A</v>
      </c>
      <c r="V278" s="28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</row>
    <row r="279" spans="1:36" x14ac:dyDescent="0.25">
      <c r="A279" s="23">
        <f t="shared" si="14"/>
        <v>2</v>
      </c>
      <c r="B279" s="23">
        <f t="shared" si="15"/>
        <v>2015</v>
      </c>
      <c r="C279" s="23">
        <v>278</v>
      </c>
      <c r="D279" s="24">
        <v>42036</v>
      </c>
      <c r="E279" s="25">
        <f>IF(ISBLANK(table!J279),NA(),table!J279)</f>
        <v>10625.7</v>
      </c>
      <c r="F279" s="26" t="e">
        <f>IFERROR(IF(AND(ISERROR($E280),ISERROR(INDEX(RestempNSAF!B$2:B$251,MATCH(RestempNSA!$C279,RestempNSAF!$A$2:$A$251,0)))),$E279,INDEX(RestempNSAF!B$2:B$251,MATCH(RestempNSA!$C279,RestempNSAF!$A$2:$A$251,0))),NA())</f>
        <v>#N/A</v>
      </c>
      <c r="G279" s="25" t="e">
        <f>IFERROR(IF(AND(ISERROR($E280),ISERROR(INDEX(RestempNSAF!C$2:C$251,MATCH(RestempNSA!$C279,RestempNSAF!$A$2:$A$251,0)))),$E279,INDEX(RestempNSAF!C$2:C$251,MATCH(RestempNSA!$C279,RestempNSAF!$A$2:$A$251,0))),NA())</f>
        <v>#N/A</v>
      </c>
      <c r="H279" s="25" t="e">
        <f>IFERROR(IF(AND(ISERROR($E280),ISERROR(INDEX(RestempNSAF!D$2:D$251,MATCH(RestempNSA!$C279,RestempNSAF!$A$2:$A$251,0)))),$E279,INDEX(RestempNSAF!D$2:D$251,MATCH(RestempNSA!$C279,RestempNSAF!$A$2:$A$251,0))),NA())</f>
        <v>#N/A</v>
      </c>
      <c r="I279" s="25" t="e">
        <f>IFERROR(IF(AND(ISERROR($E280),ISERROR(INDEX(RestempNSAF!E$2:E$251,MATCH(RestempNSA!$C279,RestempNSAF!$A$2:$A$251,0)))),$E279,INDEX(RestempNSAF!E$2:E$251,MATCH(RestempNSA!$C279,RestempNSAF!$A$2:$A$251,0))),NA())</f>
        <v>#N/A</v>
      </c>
      <c r="J279" s="25" t="e">
        <f>IFERROR(IF(AND(ISERROR($E280),ISERROR(INDEX(RestempNSAF!F$2:F$251,MATCH(RestempNSA!$C279,RestempNSAF!$A$2:$A$251,0)))),$E279,INDEX(RestempNSAF!F$2:F$251,MATCH(RestempNSA!$C279,RestempNSAF!$A$2:$A$251,0))),NA())</f>
        <v>#N/A</v>
      </c>
      <c r="V279" s="28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</row>
    <row r="280" spans="1:36" x14ac:dyDescent="0.25">
      <c r="A280" s="23">
        <f t="shared" si="14"/>
        <v>3</v>
      </c>
      <c r="B280" s="23">
        <f t="shared" si="15"/>
        <v>2015</v>
      </c>
      <c r="C280" s="23">
        <v>279</v>
      </c>
      <c r="D280" s="24">
        <v>42064</v>
      </c>
      <c r="E280" s="25">
        <f>IF(ISBLANK(table!J280),NA(),table!J280)</f>
        <v>10765.4</v>
      </c>
      <c r="F280" s="26" t="e">
        <f>IFERROR(IF(AND(ISERROR($E281),ISERROR(INDEX(RestempNSAF!B$2:B$251,MATCH(RestempNSA!$C280,RestempNSAF!$A$2:$A$251,0)))),$E280,INDEX(RestempNSAF!B$2:B$251,MATCH(RestempNSA!$C280,RestempNSAF!$A$2:$A$251,0))),NA())</f>
        <v>#N/A</v>
      </c>
      <c r="G280" s="25" t="e">
        <f>IFERROR(IF(AND(ISERROR($E281),ISERROR(INDEX(RestempNSAF!C$2:C$251,MATCH(RestempNSA!$C280,RestempNSAF!$A$2:$A$251,0)))),$E280,INDEX(RestempNSAF!C$2:C$251,MATCH(RestempNSA!$C280,RestempNSAF!$A$2:$A$251,0))),NA())</f>
        <v>#N/A</v>
      </c>
      <c r="H280" s="25" t="e">
        <f>IFERROR(IF(AND(ISERROR($E281),ISERROR(INDEX(RestempNSAF!D$2:D$251,MATCH(RestempNSA!$C280,RestempNSAF!$A$2:$A$251,0)))),$E280,INDEX(RestempNSAF!D$2:D$251,MATCH(RestempNSA!$C280,RestempNSAF!$A$2:$A$251,0))),NA())</f>
        <v>#N/A</v>
      </c>
      <c r="I280" s="25" t="e">
        <f>IFERROR(IF(AND(ISERROR($E281),ISERROR(INDEX(RestempNSAF!E$2:E$251,MATCH(RestempNSA!$C280,RestempNSAF!$A$2:$A$251,0)))),$E280,INDEX(RestempNSAF!E$2:E$251,MATCH(RestempNSA!$C280,RestempNSAF!$A$2:$A$251,0))),NA())</f>
        <v>#N/A</v>
      </c>
      <c r="J280" s="25" t="e">
        <f>IFERROR(IF(AND(ISERROR($E281),ISERROR(INDEX(RestempNSAF!F$2:F$251,MATCH(RestempNSA!$C280,RestempNSAF!$A$2:$A$251,0)))),$E280,INDEX(RestempNSAF!F$2:F$251,MATCH(RestempNSA!$C280,RestempNSAF!$A$2:$A$251,0))),NA())</f>
        <v>#N/A</v>
      </c>
      <c r="V280" s="28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</row>
    <row r="281" spans="1:36" x14ac:dyDescent="0.25">
      <c r="A281" s="23">
        <f t="shared" si="14"/>
        <v>4</v>
      </c>
      <c r="B281" s="23">
        <f t="shared" si="15"/>
        <v>2015</v>
      </c>
      <c r="C281" s="23">
        <v>280</v>
      </c>
      <c r="D281" s="24">
        <v>42095</v>
      </c>
      <c r="E281" s="25">
        <f>IF(ISBLANK(table!J281),NA(),table!J281)</f>
        <v>10989.4</v>
      </c>
      <c r="F281" s="26" t="e">
        <f>IFERROR(IF(AND(ISERROR($E282),ISERROR(INDEX(RestempNSAF!B$2:B$251,MATCH(RestempNSA!$C281,RestempNSAF!$A$2:$A$251,0)))),$E281,INDEX(RestempNSAF!B$2:B$251,MATCH(RestempNSA!$C281,RestempNSAF!$A$2:$A$251,0))),NA())</f>
        <v>#N/A</v>
      </c>
      <c r="G281" s="25" t="e">
        <f>IFERROR(IF(AND(ISERROR($E282),ISERROR(INDEX(RestempNSAF!C$2:C$251,MATCH(RestempNSA!$C281,RestempNSAF!$A$2:$A$251,0)))),$E281,INDEX(RestempNSAF!C$2:C$251,MATCH(RestempNSA!$C281,RestempNSAF!$A$2:$A$251,0))),NA())</f>
        <v>#N/A</v>
      </c>
      <c r="H281" s="25" t="e">
        <f>IFERROR(IF(AND(ISERROR($E282),ISERROR(INDEX(RestempNSAF!D$2:D$251,MATCH(RestempNSA!$C281,RestempNSAF!$A$2:$A$251,0)))),$E281,INDEX(RestempNSAF!D$2:D$251,MATCH(RestempNSA!$C281,RestempNSAF!$A$2:$A$251,0))),NA())</f>
        <v>#N/A</v>
      </c>
      <c r="I281" s="25" t="e">
        <f>IFERROR(IF(AND(ISERROR($E282),ISERROR(INDEX(RestempNSAF!E$2:E$251,MATCH(RestempNSA!$C281,RestempNSAF!$A$2:$A$251,0)))),$E281,INDEX(RestempNSAF!E$2:E$251,MATCH(RestempNSA!$C281,RestempNSAF!$A$2:$A$251,0))),NA())</f>
        <v>#N/A</v>
      </c>
      <c r="J281" s="25" t="e">
        <f>IFERROR(IF(AND(ISERROR($E282),ISERROR(INDEX(RestempNSAF!F$2:F$251,MATCH(RestempNSA!$C281,RestempNSAF!$A$2:$A$251,0)))),$E281,INDEX(RestempNSAF!F$2:F$251,MATCH(RestempNSA!$C281,RestempNSAF!$A$2:$A$251,0))),NA())</f>
        <v>#N/A</v>
      </c>
      <c r="V281" s="28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</row>
    <row r="282" spans="1:36" x14ac:dyDescent="0.25">
      <c r="A282" s="23">
        <f t="shared" si="14"/>
        <v>5</v>
      </c>
      <c r="B282" s="23">
        <f t="shared" si="15"/>
        <v>2015</v>
      </c>
      <c r="C282" s="23">
        <v>281</v>
      </c>
      <c r="D282" s="24">
        <v>42125</v>
      </c>
      <c r="E282" s="25">
        <f>IF(ISBLANK(table!J282),NA(),table!J282)</f>
        <v>11177</v>
      </c>
      <c r="F282" s="26" t="e">
        <f>IFERROR(IF(AND(ISERROR($E283),ISERROR(INDEX(RestempNSAF!B$2:B$251,MATCH(RestempNSA!$C282,RestempNSAF!$A$2:$A$251,0)))),$E282,INDEX(RestempNSAF!B$2:B$251,MATCH(RestempNSA!$C282,RestempNSAF!$A$2:$A$251,0))),NA())</f>
        <v>#N/A</v>
      </c>
      <c r="G282" s="25" t="e">
        <f>IFERROR(IF(AND(ISERROR($E283),ISERROR(INDEX(RestempNSAF!C$2:C$251,MATCH(RestempNSA!$C282,RestempNSAF!$A$2:$A$251,0)))),$E282,INDEX(RestempNSAF!C$2:C$251,MATCH(RestempNSA!$C282,RestempNSAF!$A$2:$A$251,0))),NA())</f>
        <v>#N/A</v>
      </c>
      <c r="H282" s="25" t="e">
        <f>IFERROR(IF(AND(ISERROR($E283),ISERROR(INDEX(RestempNSAF!D$2:D$251,MATCH(RestempNSA!$C282,RestempNSAF!$A$2:$A$251,0)))),$E282,INDEX(RestempNSAF!D$2:D$251,MATCH(RestempNSA!$C282,RestempNSAF!$A$2:$A$251,0))),NA())</f>
        <v>#N/A</v>
      </c>
      <c r="I282" s="25" t="e">
        <f>IFERROR(IF(AND(ISERROR($E283),ISERROR(INDEX(RestempNSAF!E$2:E$251,MATCH(RestempNSA!$C282,RestempNSAF!$A$2:$A$251,0)))),$E282,INDEX(RestempNSAF!E$2:E$251,MATCH(RestempNSA!$C282,RestempNSAF!$A$2:$A$251,0))),NA())</f>
        <v>#N/A</v>
      </c>
      <c r="J282" s="25" t="e">
        <f>IFERROR(IF(AND(ISERROR($E283),ISERROR(INDEX(RestempNSAF!F$2:F$251,MATCH(RestempNSA!$C282,RestempNSAF!$A$2:$A$251,0)))),$E282,INDEX(RestempNSAF!F$2:F$251,MATCH(RestempNSA!$C282,RestempNSAF!$A$2:$A$251,0))),NA())</f>
        <v>#N/A</v>
      </c>
      <c r="V282" s="28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</row>
    <row r="283" spans="1:36" x14ac:dyDescent="0.25">
      <c r="A283" s="23">
        <f t="shared" si="14"/>
        <v>6</v>
      </c>
      <c r="B283" s="23">
        <f t="shared" si="15"/>
        <v>2015</v>
      </c>
      <c r="C283" s="23">
        <v>282</v>
      </c>
      <c r="D283" s="24">
        <v>42156</v>
      </c>
      <c r="E283" s="25">
        <f>IF(ISBLANK(table!J283),NA(),table!J283)</f>
        <v>11310.8</v>
      </c>
      <c r="F283" s="26" t="e">
        <f>IFERROR(IF(AND(ISERROR($E284),ISERROR(INDEX(RestempNSAF!B$2:B$251,MATCH(RestempNSA!$C283,RestempNSAF!$A$2:$A$251,0)))),$E283,INDEX(RestempNSAF!B$2:B$251,MATCH(RestempNSA!$C283,RestempNSAF!$A$2:$A$251,0))),NA())</f>
        <v>#N/A</v>
      </c>
      <c r="G283" s="25" t="e">
        <f>IFERROR(IF(AND(ISERROR($E284),ISERROR(INDEX(RestempNSAF!C$2:C$251,MATCH(RestempNSA!$C283,RestempNSAF!$A$2:$A$251,0)))),$E283,INDEX(RestempNSAF!C$2:C$251,MATCH(RestempNSA!$C283,RestempNSAF!$A$2:$A$251,0))),NA())</f>
        <v>#N/A</v>
      </c>
      <c r="H283" s="25" t="e">
        <f>IFERROR(IF(AND(ISERROR($E284),ISERROR(INDEX(RestempNSAF!D$2:D$251,MATCH(RestempNSA!$C283,RestempNSAF!$A$2:$A$251,0)))),$E283,INDEX(RestempNSAF!D$2:D$251,MATCH(RestempNSA!$C283,RestempNSAF!$A$2:$A$251,0))),NA())</f>
        <v>#N/A</v>
      </c>
      <c r="I283" s="25" t="e">
        <f>IFERROR(IF(AND(ISERROR($E284),ISERROR(INDEX(RestempNSAF!E$2:E$251,MATCH(RestempNSA!$C283,RestempNSAF!$A$2:$A$251,0)))),$E283,INDEX(RestempNSAF!E$2:E$251,MATCH(RestempNSA!$C283,RestempNSAF!$A$2:$A$251,0))),NA())</f>
        <v>#N/A</v>
      </c>
      <c r="J283" s="25" t="e">
        <f>IFERROR(IF(AND(ISERROR($E284),ISERROR(INDEX(RestempNSAF!F$2:F$251,MATCH(RestempNSA!$C283,RestempNSAF!$A$2:$A$251,0)))),$E283,INDEX(RestempNSAF!F$2:F$251,MATCH(RestempNSA!$C283,RestempNSAF!$A$2:$A$251,0))),NA())</f>
        <v>#N/A</v>
      </c>
      <c r="V283" s="28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</row>
    <row r="284" spans="1:36" x14ac:dyDescent="0.25">
      <c r="A284" s="23">
        <f t="shared" si="14"/>
        <v>7</v>
      </c>
      <c r="B284" s="23">
        <f t="shared" si="15"/>
        <v>2015</v>
      </c>
      <c r="C284" s="23">
        <v>283</v>
      </c>
      <c r="D284" s="24">
        <v>42186</v>
      </c>
      <c r="E284" s="25">
        <f>IF(ISBLANK(table!J284),NA(),table!J284)</f>
        <v>11310.9</v>
      </c>
      <c r="F284" s="26" t="e">
        <f>IFERROR(IF(AND(ISERROR($E285),ISERROR(INDEX(RestempNSAF!B$2:B$251,MATCH(RestempNSA!$C284,RestempNSAF!$A$2:$A$251,0)))),$E284,INDEX(RestempNSAF!B$2:B$251,MATCH(RestempNSA!$C284,RestempNSAF!$A$2:$A$251,0))),NA())</f>
        <v>#N/A</v>
      </c>
      <c r="G284" s="25" t="e">
        <f>IFERROR(IF(AND(ISERROR($E285),ISERROR(INDEX(RestempNSAF!C$2:C$251,MATCH(RestempNSA!$C284,RestempNSAF!$A$2:$A$251,0)))),$E284,INDEX(RestempNSAF!C$2:C$251,MATCH(RestempNSA!$C284,RestempNSAF!$A$2:$A$251,0))),NA())</f>
        <v>#N/A</v>
      </c>
      <c r="H284" s="25" t="e">
        <f>IFERROR(IF(AND(ISERROR($E285),ISERROR(INDEX(RestempNSAF!D$2:D$251,MATCH(RestempNSA!$C284,RestempNSAF!$A$2:$A$251,0)))),$E284,INDEX(RestempNSAF!D$2:D$251,MATCH(RestempNSA!$C284,RestempNSAF!$A$2:$A$251,0))),NA())</f>
        <v>#N/A</v>
      </c>
      <c r="I284" s="25" t="e">
        <f>IFERROR(IF(AND(ISERROR($E285),ISERROR(INDEX(RestempNSAF!E$2:E$251,MATCH(RestempNSA!$C284,RestempNSAF!$A$2:$A$251,0)))),$E284,INDEX(RestempNSAF!E$2:E$251,MATCH(RestempNSA!$C284,RestempNSAF!$A$2:$A$251,0))),NA())</f>
        <v>#N/A</v>
      </c>
      <c r="J284" s="25" t="e">
        <f>IFERROR(IF(AND(ISERROR($E285),ISERROR(INDEX(RestempNSAF!F$2:F$251,MATCH(RestempNSA!$C284,RestempNSAF!$A$2:$A$251,0)))),$E284,INDEX(RestempNSAF!F$2:F$251,MATCH(RestempNSA!$C284,RestempNSAF!$A$2:$A$251,0))),NA())</f>
        <v>#N/A</v>
      </c>
      <c r="V284" s="28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</row>
    <row r="285" spans="1:36" x14ac:dyDescent="0.25">
      <c r="A285" s="23">
        <f t="shared" si="14"/>
        <v>8</v>
      </c>
      <c r="B285" s="23">
        <f t="shared" si="15"/>
        <v>2015</v>
      </c>
      <c r="C285" s="23">
        <v>284</v>
      </c>
      <c r="D285" s="24">
        <v>42217</v>
      </c>
      <c r="E285" s="25">
        <f>IF(ISBLANK(table!J285),NA(),table!J285)</f>
        <v>11340.5</v>
      </c>
      <c r="F285" s="26" t="e">
        <f>IFERROR(IF(AND(ISERROR($E286),ISERROR(INDEX(RestempNSAF!B$2:B$251,MATCH(RestempNSA!$C285,RestempNSAF!$A$2:$A$251,0)))),$E285,INDEX(RestempNSAF!B$2:B$251,MATCH(RestempNSA!$C285,RestempNSAF!$A$2:$A$251,0))),NA())</f>
        <v>#N/A</v>
      </c>
      <c r="G285" s="25" t="e">
        <f>IFERROR(IF(AND(ISERROR($E286),ISERROR(INDEX(RestempNSAF!C$2:C$251,MATCH(RestempNSA!$C285,RestempNSAF!$A$2:$A$251,0)))),$E285,INDEX(RestempNSAF!C$2:C$251,MATCH(RestempNSA!$C285,RestempNSAF!$A$2:$A$251,0))),NA())</f>
        <v>#N/A</v>
      </c>
      <c r="H285" s="25" t="e">
        <f>IFERROR(IF(AND(ISERROR($E286),ISERROR(INDEX(RestempNSAF!D$2:D$251,MATCH(RestempNSA!$C285,RestempNSAF!$A$2:$A$251,0)))),$E285,INDEX(RestempNSAF!D$2:D$251,MATCH(RestempNSA!$C285,RestempNSAF!$A$2:$A$251,0))),NA())</f>
        <v>#N/A</v>
      </c>
      <c r="I285" s="25" t="e">
        <f>IFERROR(IF(AND(ISERROR($E286),ISERROR(INDEX(RestempNSAF!E$2:E$251,MATCH(RestempNSA!$C285,RestempNSAF!$A$2:$A$251,0)))),$E285,INDEX(RestempNSAF!E$2:E$251,MATCH(RestempNSA!$C285,RestempNSAF!$A$2:$A$251,0))),NA())</f>
        <v>#N/A</v>
      </c>
      <c r="J285" s="25" t="e">
        <f>IFERROR(IF(AND(ISERROR($E286),ISERROR(INDEX(RestempNSAF!F$2:F$251,MATCH(RestempNSA!$C285,RestempNSAF!$A$2:$A$251,0)))),$E285,INDEX(RestempNSAF!F$2:F$251,MATCH(RestempNSA!$C285,RestempNSAF!$A$2:$A$251,0))),NA())</f>
        <v>#N/A</v>
      </c>
      <c r="V285" s="28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</row>
    <row r="286" spans="1:36" x14ac:dyDescent="0.25">
      <c r="A286" s="23">
        <f t="shared" si="14"/>
        <v>9</v>
      </c>
      <c r="B286" s="23">
        <f t="shared" si="15"/>
        <v>2015</v>
      </c>
      <c r="C286" s="23">
        <v>285</v>
      </c>
      <c r="D286" s="24">
        <v>42248</v>
      </c>
      <c r="E286" s="25">
        <f>IF(ISBLANK(table!J286),NA(),table!J286)</f>
        <v>11228</v>
      </c>
      <c r="F286" s="26" t="e">
        <f>IFERROR(IF(AND(ISERROR($E287),ISERROR(INDEX(RestempNSAF!B$2:B$251,MATCH(RestempNSA!$C286,RestempNSAF!$A$2:$A$251,0)))),$E286,INDEX(RestempNSAF!B$2:B$251,MATCH(RestempNSA!$C286,RestempNSAF!$A$2:$A$251,0))),NA())</f>
        <v>#N/A</v>
      </c>
      <c r="G286" s="25" t="e">
        <f>IFERROR(IF(AND(ISERROR($E287),ISERROR(INDEX(RestempNSAF!C$2:C$251,MATCH(RestempNSA!$C286,RestempNSAF!$A$2:$A$251,0)))),$E286,INDEX(RestempNSAF!C$2:C$251,MATCH(RestempNSA!$C286,RestempNSAF!$A$2:$A$251,0))),NA())</f>
        <v>#N/A</v>
      </c>
      <c r="H286" s="25" t="e">
        <f>IFERROR(IF(AND(ISERROR($E287),ISERROR(INDEX(RestempNSAF!D$2:D$251,MATCH(RestempNSA!$C286,RestempNSAF!$A$2:$A$251,0)))),$E286,INDEX(RestempNSAF!D$2:D$251,MATCH(RestempNSA!$C286,RestempNSAF!$A$2:$A$251,0))),NA())</f>
        <v>#N/A</v>
      </c>
      <c r="I286" s="25" t="e">
        <f>IFERROR(IF(AND(ISERROR($E287),ISERROR(INDEX(RestempNSAF!E$2:E$251,MATCH(RestempNSA!$C286,RestempNSAF!$A$2:$A$251,0)))),$E286,INDEX(RestempNSAF!E$2:E$251,MATCH(RestempNSA!$C286,RestempNSAF!$A$2:$A$251,0))),NA())</f>
        <v>#N/A</v>
      </c>
      <c r="J286" s="25" t="e">
        <f>IFERROR(IF(AND(ISERROR($E287),ISERROR(INDEX(RestempNSAF!F$2:F$251,MATCH(RestempNSA!$C286,RestempNSAF!$A$2:$A$251,0)))),$E286,INDEX(RestempNSAF!F$2:F$251,MATCH(RestempNSA!$C286,RestempNSAF!$A$2:$A$251,0))),NA())</f>
        <v>#N/A</v>
      </c>
      <c r="V286" s="28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</row>
    <row r="287" spans="1:36" x14ac:dyDescent="0.25">
      <c r="A287" s="23">
        <f t="shared" si="14"/>
        <v>10</v>
      </c>
      <c r="B287" s="23">
        <f t="shared" si="15"/>
        <v>2015</v>
      </c>
      <c r="C287" s="23">
        <v>286</v>
      </c>
      <c r="D287" s="24">
        <v>42278</v>
      </c>
      <c r="E287" s="25">
        <f>IF(ISBLANK(table!J287),NA(),table!J287)</f>
        <v>11222.4</v>
      </c>
      <c r="F287" s="26" t="e">
        <f>IFERROR(IF(AND(ISERROR($E288),ISERROR(INDEX(RestempNSAF!B$2:B$251,MATCH(RestempNSA!$C287,RestempNSAF!$A$2:$A$251,0)))),$E287,INDEX(RestempNSAF!B$2:B$251,MATCH(RestempNSA!$C287,RestempNSAF!$A$2:$A$251,0))),NA())</f>
        <v>#N/A</v>
      </c>
      <c r="G287" s="25" t="e">
        <f>IFERROR(IF(AND(ISERROR($E288),ISERROR(INDEX(RestempNSAF!C$2:C$251,MATCH(RestempNSA!$C287,RestempNSAF!$A$2:$A$251,0)))),$E287,INDEX(RestempNSAF!C$2:C$251,MATCH(RestempNSA!$C287,RestempNSAF!$A$2:$A$251,0))),NA())</f>
        <v>#N/A</v>
      </c>
      <c r="H287" s="25" t="e">
        <f>IFERROR(IF(AND(ISERROR($E288),ISERROR(INDEX(RestempNSAF!D$2:D$251,MATCH(RestempNSA!$C287,RestempNSAF!$A$2:$A$251,0)))),$E287,INDEX(RestempNSAF!D$2:D$251,MATCH(RestempNSA!$C287,RestempNSAF!$A$2:$A$251,0))),NA())</f>
        <v>#N/A</v>
      </c>
      <c r="I287" s="25" t="e">
        <f>IFERROR(IF(AND(ISERROR($E288),ISERROR(INDEX(RestempNSAF!E$2:E$251,MATCH(RestempNSA!$C287,RestempNSAF!$A$2:$A$251,0)))),$E287,INDEX(RestempNSAF!E$2:E$251,MATCH(RestempNSA!$C287,RestempNSAF!$A$2:$A$251,0))),NA())</f>
        <v>#N/A</v>
      </c>
      <c r="J287" s="25" t="e">
        <f>IFERROR(IF(AND(ISERROR($E288),ISERROR(INDEX(RestempNSAF!F$2:F$251,MATCH(RestempNSA!$C287,RestempNSAF!$A$2:$A$251,0)))),$E287,INDEX(RestempNSAF!F$2:F$251,MATCH(RestempNSA!$C287,RestempNSAF!$A$2:$A$251,0))),NA())</f>
        <v>#N/A</v>
      </c>
      <c r="V287" s="28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</row>
    <row r="288" spans="1:36" x14ac:dyDescent="0.25">
      <c r="A288" s="23">
        <f t="shared" si="14"/>
        <v>11</v>
      </c>
      <c r="B288" s="23">
        <f t="shared" si="15"/>
        <v>2015</v>
      </c>
      <c r="C288" s="23">
        <v>287</v>
      </c>
      <c r="D288" s="24">
        <v>42309</v>
      </c>
      <c r="E288" s="25">
        <f>IF(ISBLANK(table!J288),NA(),table!J288)</f>
        <v>11178.7</v>
      </c>
      <c r="F288" s="26" t="e">
        <f>IFERROR(IF(AND(ISERROR($E289),ISERROR(INDEX(RestempNSAF!B$2:B$251,MATCH(RestempNSA!$C288,RestempNSAF!$A$2:$A$251,0)))),$E288,INDEX(RestempNSAF!B$2:B$251,MATCH(RestempNSA!$C288,RestempNSAF!$A$2:$A$251,0))),NA())</f>
        <v>#N/A</v>
      </c>
      <c r="G288" s="25" t="e">
        <f>IFERROR(IF(AND(ISERROR($E289),ISERROR(INDEX(RestempNSAF!C$2:C$251,MATCH(RestempNSA!$C288,RestempNSAF!$A$2:$A$251,0)))),$E288,INDEX(RestempNSAF!C$2:C$251,MATCH(RestempNSA!$C288,RestempNSAF!$A$2:$A$251,0))),NA())</f>
        <v>#N/A</v>
      </c>
      <c r="H288" s="25" t="e">
        <f>IFERROR(IF(AND(ISERROR($E289),ISERROR(INDEX(RestempNSAF!D$2:D$251,MATCH(RestempNSA!$C288,RestempNSAF!$A$2:$A$251,0)))),$E288,INDEX(RestempNSAF!D$2:D$251,MATCH(RestempNSA!$C288,RestempNSAF!$A$2:$A$251,0))),NA())</f>
        <v>#N/A</v>
      </c>
      <c r="I288" s="25" t="e">
        <f>IFERROR(IF(AND(ISERROR($E289),ISERROR(INDEX(RestempNSAF!E$2:E$251,MATCH(RestempNSA!$C288,RestempNSAF!$A$2:$A$251,0)))),$E288,INDEX(RestempNSAF!E$2:E$251,MATCH(RestempNSA!$C288,RestempNSAF!$A$2:$A$251,0))),NA())</f>
        <v>#N/A</v>
      </c>
      <c r="J288" s="25" t="e">
        <f>IFERROR(IF(AND(ISERROR($E289),ISERROR(INDEX(RestempNSAF!F$2:F$251,MATCH(RestempNSA!$C288,RestempNSAF!$A$2:$A$251,0)))),$E288,INDEX(RestempNSAF!F$2:F$251,MATCH(RestempNSA!$C288,RestempNSAF!$A$2:$A$251,0))),NA())</f>
        <v>#N/A</v>
      </c>
      <c r="V288" s="28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</row>
    <row r="289" spans="1:36" x14ac:dyDescent="0.25">
      <c r="A289" s="23">
        <f t="shared" si="14"/>
        <v>12</v>
      </c>
      <c r="B289" s="23">
        <f t="shared" si="15"/>
        <v>2015</v>
      </c>
      <c r="C289" s="23">
        <v>288</v>
      </c>
      <c r="D289" s="24">
        <v>42339</v>
      </c>
      <c r="E289" s="25">
        <f>IF(ISBLANK(table!J289),NA(),table!J289)</f>
        <v>11174.1</v>
      </c>
      <c r="F289" s="26" t="e">
        <f>IFERROR(IF(AND(ISERROR($E290),ISERROR(INDEX(RestempNSAF!B$2:B$251,MATCH(RestempNSA!$C289,RestempNSAF!$A$2:$A$251,0)))),$E289,INDEX(RestempNSAF!B$2:B$251,MATCH(RestempNSA!$C289,RestempNSAF!$A$2:$A$251,0))),NA())</f>
        <v>#N/A</v>
      </c>
      <c r="G289" s="25" t="e">
        <f>IFERROR(IF(AND(ISERROR($E290),ISERROR(INDEX(RestempNSAF!C$2:C$251,MATCH(RestempNSA!$C289,RestempNSAF!$A$2:$A$251,0)))),$E289,INDEX(RestempNSAF!C$2:C$251,MATCH(RestempNSA!$C289,RestempNSAF!$A$2:$A$251,0))),NA())</f>
        <v>#N/A</v>
      </c>
      <c r="H289" s="25" t="e">
        <f>IFERROR(IF(AND(ISERROR($E290),ISERROR(INDEX(RestempNSAF!D$2:D$251,MATCH(RestempNSA!$C289,RestempNSAF!$A$2:$A$251,0)))),$E289,INDEX(RestempNSAF!D$2:D$251,MATCH(RestempNSA!$C289,RestempNSAF!$A$2:$A$251,0))),NA())</f>
        <v>#N/A</v>
      </c>
      <c r="I289" s="25" t="e">
        <f>IFERROR(IF(AND(ISERROR($E290),ISERROR(INDEX(RestempNSAF!E$2:E$251,MATCH(RestempNSA!$C289,RestempNSAF!$A$2:$A$251,0)))),$E289,INDEX(RestempNSAF!E$2:E$251,MATCH(RestempNSA!$C289,RestempNSAF!$A$2:$A$251,0))),NA())</f>
        <v>#N/A</v>
      </c>
      <c r="J289" s="25" t="e">
        <f>IFERROR(IF(AND(ISERROR($E290),ISERROR(INDEX(RestempNSAF!F$2:F$251,MATCH(RestempNSA!$C289,RestempNSAF!$A$2:$A$251,0)))),$E289,INDEX(RestempNSAF!F$2:F$251,MATCH(RestempNSA!$C289,RestempNSAF!$A$2:$A$251,0))),NA())</f>
        <v>#N/A</v>
      </c>
      <c r="V289" s="28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</row>
    <row r="290" spans="1:36" x14ac:dyDescent="0.25">
      <c r="A290" s="23">
        <f t="shared" si="14"/>
        <v>1</v>
      </c>
      <c r="B290" s="23">
        <f t="shared" si="15"/>
        <v>2016</v>
      </c>
      <c r="C290" s="23">
        <v>289</v>
      </c>
      <c r="D290" s="24">
        <v>42370</v>
      </c>
      <c r="E290" s="25">
        <f>IF(ISBLANK(table!J290),NA(),table!J290)</f>
        <v>10953.7</v>
      </c>
      <c r="F290" s="26" t="e">
        <f>IFERROR(IF(AND(ISERROR($E291),ISERROR(INDEX(RestempNSAF!B$2:B$251,MATCH(RestempNSA!$C290,RestempNSAF!$A$2:$A$251,0)))),$E290,INDEX(RestempNSAF!B$2:B$251,MATCH(RestempNSA!$C290,RestempNSAF!$A$2:$A$251,0))),NA())</f>
        <v>#N/A</v>
      </c>
      <c r="G290" s="25" t="e">
        <f>IFERROR(IF(AND(ISERROR($E291),ISERROR(INDEX(RestempNSAF!C$2:C$251,MATCH(RestempNSA!$C290,RestempNSAF!$A$2:$A$251,0)))),$E290,INDEX(RestempNSAF!C$2:C$251,MATCH(RestempNSA!$C290,RestempNSAF!$A$2:$A$251,0))),NA())</f>
        <v>#N/A</v>
      </c>
      <c r="H290" s="25" t="e">
        <f>IFERROR(IF(AND(ISERROR($E291),ISERROR(INDEX(RestempNSAF!D$2:D$251,MATCH(RestempNSA!$C290,RestempNSAF!$A$2:$A$251,0)))),$E290,INDEX(RestempNSAF!D$2:D$251,MATCH(RestempNSA!$C290,RestempNSAF!$A$2:$A$251,0))),NA())</f>
        <v>#N/A</v>
      </c>
      <c r="I290" s="25" t="e">
        <f>IFERROR(IF(AND(ISERROR($E291),ISERROR(INDEX(RestempNSAF!E$2:E$251,MATCH(RestempNSA!$C290,RestempNSAF!$A$2:$A$251,0)))),$E290,INDEX(RestempNSAF!E$2:E$251,MATCH(RestempNSA!$C290,RestempNSAF!$A$2:$A$251,0))),NA())</f>
        <v>#N/A</v>
      </c>
      <c r="J290" s="25" t="e">
        <f>IFERROR(IF(AND(ISERROR($E291),ISERROR(INDEX(RestempNSAF!F$2:F$251,MATCH(RestempNSA!$C290,RestempNSAF!$A$2:$A$251,0)))),$E290,INDEX(RestempNSAF!F$2:F$251,MATCH(RestempNSA!$C290,RestempNSAF!$A$2:$A$251,0))),NA())</f>
        <v>#N/A</v>
      </c>
      <c r="V290" s="28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</row>
    <row r="291" spans="1:36" x14ac:dyDescent="0.25">
      <c r="A291" s="23">
        <f t="shared" si="14"/>
        <v>2</v>
      </c>
      <c r="B291" s="23">
        <f t="shared" si="15"/>
        <v>2016</v>
      </c>
      <c r="C291" s="23">
        <v>290</v>
      </c>
      <c r="D291" s="24">
        <v>42401</v>
      </c>
      <c r="E291" s="25">
        <f>IF(ISBLANK(table!J291),NA(),table!J291)</f>
        <v>11038.8</v>
      </c>
      <c r="F291" s="26" t="e">
        <f>IFERROR(IF(AND(ISERROR($E292),ISERROR(INDEX(RestempNSAF!B$2:B$251,MATCH(RestempNSA!$C291,RestempNSAF!$A$2:$A$251,0)))),$E291,INDEX(RestempNSAF!B$2:B$251,MATCH(RestempNSA!$C291,RestempNSAF!$A$2:$A$251,0))),NA())</f>
        <v>#N/A</v>
      </c>
      <c r="G291" s="25" t="e">
        <f>IFERROR(IF(AND(ISERROR($E292),ISERROR(INDEX(RestempNSAF!C$2:C$251,MATCH(RestempNSA!$C291,RestempNSAF!$A$2:$A$251,0)))),$E291,INDEX(RestempNSAF!C$2:C$251,MATCH(RestempNSA!$C291,RestempNSAF!$A$2:$A$251,0))),NA())</f>
        <v>#N/A</v>
      </c>
      <c r="H291" s="25" t="e">
        <f>IFERROR(IF(AND(ISERROR($E292),ISERROR(INDEX(RestempNSAF!D$2:D$251,MATCH(RestempNSA!$C291,RestempNSAF!$A$2:$A$251,0)))),$E291,INDEX(RestempNSAF!D$2:D$251,MATCH(RestempNSA!$C291,RestempNSAF!$A$2:$A$251,0))),NA())</f>
        <v>#N/A</v>
      </c>
      <c r="I291" s="25" t="e">
        <f>IFERROR(IF(AND(ISERROR($E292),ISERROR(INDEX(RestempNSAF!E$2:E$251,MATCH(RestempNSA!$C291,RestempNSAF!$A$2:$A$251,0)))),$E291,INDEX(RestempNSAF!E$2:E$251,MATCH(RestempNSA!$C291,RestempNSAF!$A$2:$A$251,0))),NA())</f>
        <v>#N/A</v>
      </c>
      <c r="J291" s="25" t="e">
        <f>IFERROR(IF(AND(ISERROR($E292),ISERROR(INDEX(RestempNSAF!F$2:F$251,MATCH(RestempNSA!$C291,RestempNSAF!$A$2:$A$251,0)))),$E291,INDEX(RestempNSAF!F$2:F$251,MATCH(RestempNSA!$C291,RestempNSAF!$A$2:$A$251,0))),NA())</f>
        <v>#N/A</v>
      </c>
      <c r="V291" s="28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</row>
    <row r="292" spans="1:36" x14ac:dyDescent="0.25">
      <c r="A292" s="23">
        <f t="shared" si="14"/>
        <v>3</v>
      </c>
      <c r="B292" s="23">
        <f t="shared" si="15"/>
        <v>2016</v>
      </c>
      <c r="C292" s="23">
        <v>291</v>
      </c>
      <c r="D292" s="24">
        <v>42430</v>
      </c>
      <c r="E292" s="25">
        <f>IF(ISBLANK(table!J292),NA(),table!J292)</f>
        <v>11196.8</v>
      </c>
      <c r="F292" s="26" t="e">
        <f>IFERROR(IF(AND(ISERROR($E293),ISERROR(INDEX(RestempNSAF!B$2:B$251,MATCH(RestempNSA!$C292,RestempNSAF!$A$2:$A$251,0)))),$E292,INDEX(RestempNSAF!B$2:B$251,MATCH(RestempNSA!$C292,RestempNSAF!$A$2:$A$251,0))),NA())</f>
        <v>#N/A</v>
      </c>
      <c r="G292" s="25" t="e">
        <f>IFERROR(IF(AND(ISERROR($E293),ISERROR(INDEX(RestempNSAF!C$2:C$251,MATCH(RestempNSA!$C292,RestempNSAF!$A$2:$A$251,0)))),$E292,INDEX(RestempNSAF!C$2:C$251,MATCH(RestempNSA!$C292,RestempNSAF!$A$2:$A$251,0))),NA())</f>
        <v>#N/A</v>
      </c>
      <c r="H292" s="25" t="e">
        <f>IFERROR(IF(AND(ISERROR($E293),ISERROR(INDEX(RestempNSAF!D$2:D$251,MATCH(RestempNSA!$C292,RestempNSAF!$A$2:$A$251,0)))),$E292,INDEX(RestempNSAF!D$2:D$251,MATCH(RestempNSA!$C292,RestempNSAF!$A$2:$A$251,0))),NA())</f>
        <v>#N/A</v>
      </c>
      <c r="I292" s="25" t="e">
        <f>IFERROR(IF(AND(ISERROR($E293),ISERROR(INDEX(RestempNSAF!E$2:E$251,MATCH(RestempNSA!$C292,RestempNSAF!$A$2:$A$251,0)))),$E292,INDEX(RestempNSAF!E$2:E$251,MATCH(RestempNSA!$C292,RestempNSAF!$A$2:$A$251,0))),NA())</f>
        <v>#N/A</v>
      </c>
      <c r="J292" s="25" t="e">
        <f>IFERROR(IF(AND(ISERROR($E293),ISERROR(INDEX(RestempNSAF!F$2:F$251,MATCH(RestempNSA!$C292,RestempNSAF!$A$2:$A$251,0)))),$E292,INDEX(RestempNSAF!F$2:F$251,MATCH(RestempNSA!$C292,RestempNSAF!$A$2:$A$251,0))),NA())</f>
        <v>#N/A</v>
      </c>
      <c r="V292" s="28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</row>
    <row r="293" spans="1:36" x14ac:dyDescent="0.25">
      <c r="A293" s="23">
        <f t="shared" si="14"/>
        <v>4</v>
      </c>
      <c r="B293" s="23">
        <f t="shared" si="15"/>
        <v>2016</v>
      </c>
      <c r="C293" s="23">
        <v>292</v>
      </c>
      <c r="D293" s="24">
        <v>42461</v>
      </c>
      <c r="E293" s="25">
        <f>IF(ISBLANK(table!J293),NA(),table!J293)</f>
        <v>11400.9</v>
      </c>
      <c r="F293" s="26" t="e">
        <f>IFERROR(IF(AND(ISERROR($E294),ISERROR(INDEX(RestempNSAF!B$2:B$251,MATCH(RestempNSA!$C293,RestempNSAF!$A$2:$A$251,0)))),$E293,INDEX(RestempNSAF!B$2:B$251,MATCH(RestempNSA!$C293,RestempNSAF!$A$2:$A$251,0))),NA())</f>
        <v>#N/A</v>
      </c>
      <c r="G293" s="25" t="e">
        <f>IFERROR(IF(AND(ISERROR($E294),ISERROR(INDEX(RestempNSAF!C$2:C$251,MATCH(RestempNSA!$C293,RestempNSAF!$A$2:$A$251,0)))),$E293,INDEX(RestempNSAF!C$2:C$251,MATCH(RestempNSA!$C293,RestempNSAF!$A$2:$A$251,0))),NA())</f>
        <v>#N/A</v>
      </c>
      <c r="H293" s="25" t="e">
        <f>IFERROR(IF(AND(ISERROR($E294),ISERROR(INDEX(RestempNSAF!D$2:D$251,MATCH(RestempNSA!$C293,RestempNSAF!$A$2:$A$251,0)))),$E293,INDEX(RestempNSAF!D$2:D$251,MATCH(RestempNSA!$C293,RestempNSAF!$A$2:$A$251,0))),NA())</f>
        <v>#N/A</v>
      </c>
      <c r="I293" s="25" t="e">
        <f>IFERROR(IF(AND(ISERROR($E294),ISERROR(INDEX(RestempNSAF!E$2:E$251,MATCH(RestempNSA!$C293,RestempNSAF!$A$2:$A$251,0)))),$E293,INDEX(RestempNSAF!E$2:E$251,MATCH(RestempNSA!$C293,RestempNSAF!$A$2:$A$251,0))),NA())</f>
        <v>#N/A</v>
      </c>
      <c r="J293" s="25" t="e">
        <f>IFERROR(IF(AND(ISERROR($E294),ISERROR(INDEX(RestempNSAF!F$2:F$251,MATCH(RestempNSA!$C293,RestempNSAF!$A$2:$A$251,0)))),$E293,INDEX(RestempNSAF!F$2:F$251,MATCH(RestempNSA!$C293,RestempNSAF!$A$2:$A$251,0))),NA())</f>
        <v>#N/A</v>
      </c>
      <c r="V293" s="28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</row>
    <row r="294" spans="1:36" x14ac:dyDescent="0.25">
      <c r="A294" s="23">
        <f t="shared" si="14"/>
        <v>5</v>
      </c>
      <c r="B294" s="23">
        <f t="shared" si="15"/>
        <v>2016</v>
      </c>
      <c r="C294" s="23">
        <v>293</v>
      </c>
      <c r="D294" s="24">
        <v>42491</v>
      </c>
      <c r="E294" s="25">
        <f>IF(ISBLANK(table!J294),NA(),table!J294)</f>
        <v>11582.9</v>
      </c>
      <c r="F294" s="26" t="e">
        <f>IFERROR(IF(AND(ISERROR($E295),ISERROR(INDEX(RestempNSAF!B$2:B$251,MATCH(RestempNSA!$C294,RestempNSAF!$A$2:$A$251,0)))),$E294,INDEX(RestempNSAF!B$2:B$251,MATCH(RestempNSA!$C294,RestempNSAF!$A$2:$A$251,0))),NA())</f>
        <v>#N/A</v>
      </c>
      <c r="G294" s="25" t="e">
        <f>IFERROR(IF(AND(ISERROR($E295),ISERROR(INDEX(RestempNSAF!C$2:C$251,MATCH(RestempNSA!$C294,RestempNSAF!$A$2:$A$251,0)))),$E294,INDEX(RestempNSAF!C$2:C$251,MATCH(RestempNSA!$C294,RestempNSAF!$A$2:$A$251,0))),NA())</f>
        <v>#N/A</v>
      </c>
      <c r="H294" s="25" t="e">
        <f>IFERROR(IF(AND(ISERROR($E295),ISERROR(INDEX(RestempNSAF!D$2:D$251,MATCH(RestempNSA!$C294,RestempNSAF!$A$2:$A$251,0)))),$E294,INDEX(RestempNSAF!D$2:D$251,MATCH(RestempNSA!$C294,RestempNSAF!$A$2:$A$251,0))),NA())</f>
        <v>#N/A</v>
      </c>
      <c r="I294" s="25" t="e">
        <f>IFERROR(IF(AND(ISERROR($E295),ISERROR(INDEX(RestempNSAF!E$2:E$251,MATCH(RestempNSA!$C294,RestempNSAF!$A$2:$A$251,0)))),$E294,INDEX(RestempNSAF!E$2:E$251,MATCH(RestempNSA!$C294,RestempNSAF!$A$2:$A$251,0))),NA())</f>
        <v>#N/A</v>
      </c>
      <c r="J294" s="25" t="e">
        <f>IFERROR(IF(AND(ISERROR($E295),ISERROR(INDEX(RestempNSAF!F$2:F$251,MATCH(RestempNSA!$C294,RestempNSAF!$A$2:$A$251,0)))),$E294,INDEX(RestempNSAF!F$2:F$251,MATCH(RestempNSA!$C294,RestempNSAF!$A$2:$A$251,0))),NA())</f>
        <v>#N/A</v>
      </c>
      <c r="V294" s="28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</row>
    <row r="295" spans="1:36" x14ac:dyDescent="0.25">
      <c r="A295" s="23">
        <f t="shared" si="14"/>
        <v>6</v>
      </c>
      <c r="B295" s="23">
        <f t="shared" si="15"/>
        <v>2016</v>
      </c>
      <c r="C295" s="23">
        <v>294</v>
      </c>
      <c r="D295" s="24">
        <v>42522</v>
      </c>
      <c r="E295" s="25">
        <f>IF(ISBLANK(table!J295),NA(),table!J295)</f>
        <v>11711.1</v>
      </c>
      <c r="F295" s="26" t="e">
        <f>IFERROR(IF(AND(ISERROR($E296),ISERROR(INDEX(RestempNSAF!B$2:B$251,MATCH(RestempNSA!$C295,RestempNSAF!$A$2:$A$251,0)))),$E295,INDEX(RestempNSAF!B$2:B$251,MATCH(RestempNSA!$C295,RestempNSAF!$A$2:$A$251,0))),NA())</f>
        <v>#N/A</v>
      </c>
      <c r="G295" s="25" t="e">
        <f>IFERROR(IF(AND(ISERROR($E296),ISERROR(INDEX(RestempNSAF!C$2:C$251,MATCH(RestempNSA!$C295,RestempNSAF!$A$2:$A$251,0)))),$E295,INDEX(RestempNSAF!C$2:C$251,MATCH(RestempNSA!$C295,RestempNSAF!$A$2:$A$251,0))),NA())</f>
        <v>#N/A</v>
      </c>
      <c r="H295" s="25" t="e">
        <f>IFERROR(IF(AND(ISERROR($E296),ISERROR(INDEX(RestempNSAF!D$2:D$251,MATCH(RestempNSA!$C295,RestempNSAF!$A$2:$A$251,0)))),$E295,INDEX(RestempNSAF!D$2:D$251,MATCH(RestempNSA!$C295,RestempNSAF!$A$2:$A$251,0))),NA())</f>
        <v>#N/A</v>
      </c>
      <c r="I295" s="25" t="e">
        <f>IFERROR(IF(AND(ISERROR($E296),ISERROR(INDEX(RestempNSAF!E$2:E$251,MATCH(RestempNSA!$C295,RestempNSAF!$A$2:$A$251,0)))),$E295,INDEX(RestempNSAF!E$2:E$251,MATCH(RestempNSA!$C295,RestempNSAF!$A$2:$A$251,0))),NA())</f>
        <v>#N/A</v>
      </c>
      <c r="J295" s="25" t="e">
        <f>IFERROR(IF(AND(ISERROR($E296),ISERROR(INDEX(RestempNSAF!F$2:F$251,MATCH(RestempNSA!$C295,RestempNSAF!$A$2:$A$251,0)))),$E295,INDEX(RestempNSAF!F$2:F$251,MATCH(RestempNSA!$C295,RestempNSAF!$A$2:$A$251,0))),NA())</f>
        <v>#N/A</v>
      </c>
      <c r="V295" s="28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</row>
    <row r="296" spans="1:36" x14ac:dyDescent="0.25">
      <c r="A296" s="23">
        <f t="shared" si="14"/>
        <v>7</v>
      </c>
      <c r="B296" s="23">
        <f t="shared" si="15"/>
        <v>2016</v>
      </c>
      <c r="C296" s="23">
        <v>295</v>
      </c>
      <c r="D296" s="24">
        <v>42552</v>
      </c>
      <c r="E296" s="25">
        <f>IF(ISBLANK(table!J296),NA(),table!J296)</f>
        <v>11674.8</v>
      </c>
      <c r="F296" s="26" t="e">
        <f>IFERROR(IF(AND(ISERROR($E297),ISERROR(INDEX(RestempNSAF!B$2:B$251,MATCH(RestempNSA!$C296,RestempNSAF!$A$2:$A$251,0)))),$E296,INDEX(RestempNSAF!B$2:B$251,MATCH(RestempNSA!$C296,RestempNSAF!$A$2:$A$251,0))),NA())</f>
        <v>#N/A</v>
      </c>
      <c r="G296" s="25" t="e">
        <f>IFERROR(IF(AND(ISERROR($E297),ISERROR(INDEX(RestempNSAF!C$2:C$251,MATCH(RestempNSA!$C296,RestempNSAF!$A$2:$A$251,0)))),$E296,INDEX(RestempNSAF!C$2:C$251,MATCH(RestempNSA!$C296,RestempNSAF!$A$2:$A$251,0))),NA())</f>
        <v>#N/A</v>
      </c>
      <c r="H296" s="25" t="e">
        <f>IFERROR(IF(AND(ISERROR($E297),ISERROR(INDEX(RestempNSAF!D$2:D$251,MATCH(RestempNSA!$C296,RestempNSAF!$A$2:$A$251,0)))),$E296,INDEX(RestempNSAF!D$2:D$251,MATCH(RestempNSA!$C296,RestempNSAF!$A$2:$A$251,0))),NA())</f>
        <v>#N/A</v>
      </c>
      <c r="I296" s="25" t="e">
        <f>IFERROR(IF(AND(ISERROR($E297),ISERROR(INDEX(RestempNSAF!E$2:E$251,MATCH(RestempNSA!$C296,RestempNSAF!$A$2:$A$251,0)))),$E296,INDEX(RestempNSAF!E$2:E$251,MATCH(RestempNSA!$C296,RestempNSAF!$A$2:$A$251,0))),NA())</f>
        <v>#N/A</v>
      </c>
      <c r="J296" s="25" t="e">
        <f>IFERROR(IF(AND(ISERROR($E297),ISERROR(INDEX(RestempNSAF!F$2:F$251,MATCH(RestempNSA!$C296,RestempNSAF!$A$2:$A$251,0)))),$E296,INDEX(RestempNSAF!F$2:F$251,MATCH(RestempNSA!$C296,RestempNSAF!$A$2:$A$251,0))),NA())</f>
        <v>#N/A</v>
      </c>
      <c r="V296" s="28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</row>
    <row r="297" spans="1:36" x14ac:dyDescent="0.25">
      <c r="A297" s="23">
        <f t="shared" si="14"/>
        <v>8</v>
      </c>
      <c r="B297" s="23">
        <f t="shared" si="15"/>
        <v>2016</v>
      </c>
      <c r="C297" s="23">
        <v>296</v>
      </c>
      <c r="D297" s="24">
        <v>42583</v>
      </c>
      <c r="E297" s="25">
        <f>IF(ISBLANK(table!J297),NA(),table!J297)</f>
        <v>11717</v>
      </c>
      <c r="F297" s="26" t="e">
        <f>IFERROR(IF(AND(ISERROR($E298),ISERROR(INDEX(RestempNSAF!B$2:B$251,MATCH(RestempNSA!$C297,RestempNSAF!$A$2:$A$251,0)))),$E297,INDEX(RestempNSAF!B$2:B$251,MATCH(RestempNSA!$C297,RestempNSAF!$A$2:$A$251,0))),NA())</f>
        <v>#N/A</v>
      </c>
      <c r="G297" s="25" t="e">
        <f>IFERROR(IF(AND(ISERROR($E298),ISERROR(INDEX(RestempNSAF!C$2:C$251,MATCH(RestempNSA!$C297,RestempNSAF!$A$2:$A$251,0)))),$E297,INDEX(RestempNSAF!C$2:C$251,MATCH(RestempNSA!$C297,RestempNSAF!$A$2:$A$251,0))),NA())</f>
        <v>#N/A</v>
      </c>
      <c r="H297" s="25" t="e">
        <f>IFERROR(IF(AND(ISERROR($E298),ISERROR(INDEX(RestempNSAF!D$2:D$251,MATCH(RestempNSA!$C297,RestempNSAF!$A$2:$A$251,0)))),$E297,INDEX(RestempNSAF!D$2:D$251,MATCH(RestempNSA!$C297,RestempNSAF!$A$2:$A$251,0))),NA())</f>
        <v>#N/A</v>
      </c>
      <c r="I297" s="25" t="e">
        <f>IFERROR(IF(AND(ISERROR($E298),ISERROR(INDEX(RestempNSAF!E$2:E$251,MATCH(RestempNSA!$C297,RestempNSAF!$A$2:$A$251,0)))),$E297,INDEX(RestempNSAF!E$2:E$251,MATCH(RestempNSA!$C297,RestempNSAF!$A$2:$A$251,0))),NA())</f>
        <v>#N/A</v>
      </c>
      <c r="J297" s="25" t="e">
        <f>IFERROR(IF(AND(ISERROR($E298),ISERROR(INDEX(RestempNSAF!F$2:F$251,MATCH(RestempNSA!$C297,RestempNSAF!$A$2:$A$251,0)))),$E297,INDEX(RestempNSAF!F$2:F$251,MATCH(RestempNSA!$C297,RestempNSAF!$A$2:$A$251,0))),NA())</f>
        <v>#N/A</v>
      </c>
      <c r="V297" s="28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</row>
    <row r="298" spans="1:36" x14ac:dyDescent="0.25">
      <c r="A298" s="23">
        <f t="shared" si="14"/>
        <v>9</v>
      </c>
      <c r="B298" s="23">
        <f t="shared" si="15"/>
        <v>2016</v>
      </c>
      <c r="C298" s="23">
        <v>297</v>
      </c>
      <c r="D298" s="24">
        <v>42614</v>
      </c>
      <c r="E298" s="25">
        <f>IF(ISBLANK(table!J298),NA(),table!J298)</f>
        <v>11594.1</v>
      </c>
      <c r="F298" s="26" t="e">
        <f>IFERROR(IF(AND(ISERROR($E299),ISERROR(INDEX(RestempNSAF!B$2:B$251,MATCH(RestempNSA!$C298,RestempNSAF!$A$2:$A$251,0)))),$E298,INDEX(RestempNSAF!B$2:B$251,MATCH(RestempNSA!$C298,RestempNSAF!$A$2:$A$251,0))),NA())</f>
        <v>#N/A</v>
      </c>
      <c r="G298" s="25" t="e">
        <f>IFERROR(IF(AND(ISERROR($E299),ISERROR(INDEX(RestempNSAF!C$2:C$251,MATCH(RestempNSA!$C298,RestempNSAF!$A$2:$A$251,0)))),$E298,INDEX(RestempNSAF!C$2:C$251,MATCH(RestempNSA!$C298,RestempNSAF!$A$2:$A$251,0))),NA())</f>
        <v>#N/A</v>
      </c>
      <c r="H298" s="25" t="e">
        <f>IFERROR(IF(AND(ISERROR($E299),ISERROR(INDEX(RestempNSAF!D$2:D$251,MATCH(RestempNSA!$C298,RestempNSAF!$A$2:$A$251,0)))),$E298,INDEX(RestempNSAF!D$2:D$251,MATCH(RestempNSA!$C298,RestempNSAF!$A$2:$A$251,0))),NA())</f>
        <v>#N/A</v>
      </c>
      <c r="I298" s="25" t="e">
        <f>IFERROR(IF(AND(ISERROR($E299),ISERROR(INDEX(RestempNSAF!E$2:E$251,MATCH(RestempNSA!$C298,RestempNSAF!$A$2:$A$251,0)))),$E298,INDEX(RestempNSAF!E$2:E$251,MATCH(RestempNSA!$C298,RestempNSAF!$A$2:$A$251,0))),NA())</f>
        <v>#N/A</v>
      </c>
      <c r="J298" s="25" t="e">
        <f>IFERROR(IF(AND(ISERROR($E299),ISERROR(INDEX(RestempNSAF!F$2:F$251,MATCH(RestempNSA!$C298,RestempNSAF!$A$2:$A$251,0)))),$E298,INDEX(RestempNSAF!F$2:F$251,MATCH(RestempNSA!$C298,RestempNSAF!$A$2:$A$251,0))),NA())</f>
        <v>#N/A</v>
      </c>
      <c r="V298" s="28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</row>
    <row r="299" spans="1:36" x14ac:dyDescent="0.25">
      <c r="A299" s="23">
        <f t="shared" si="14"/>
        <v>10</v>
      </c>
      <c r="B299" s="23">
        <f t="shared" si="15"/>
        <v>2016</v>
      </c>
      <c r="C299" s="23">
        <v>298</v>
      </c>
      <c r="D299" s="24">
        <v>42644</v>
      </c>
      <c r="E299" s="25">
        <f>IF(ISBLANK(table!J299),NA(),table!J299)</f>
        <v>11537.9</v>
      </c>
      <c r="F299" s="26" t="e">
        <f>IFERROR(IF(AND(ISERROR($E300),ISERROR(INDEX(RestempNSAF!B$2:B$251,MATCH(RestempNSA!$C299,RestempNSAF!$A$2:$A$251,0)))),$E299,INDEX(RestempNSAF!B$2:B$251,MATCH(RestempNSA!$C299,RestempNSAF!$A$2:$A$251,0))),NA())</f>
        <v>#N/A</v>
      </c>
      <c r="G299" s="25" t="e">
        <f>IFERROR(IF(AND(ISERROR($E300),ISERROR(INDEX(RestempNSAF!C$2:C$251,MATCH(RestempNSA!$C299,RestempNSAF!$A$2:$A$251,0)))),$E299,INDEX(RestempNSAF!C$2:C$251,MATCH(RestempNSA!$C299,RestempNSAF!$A$2:$A$251,0))),NA())</f>
        <v>#N/A</v>
      </c>
      <c r="H299" s="25" t="e">
        <f>IFERROR(IF(AND(ISERROR($E300),ISERROR(INDEX(RestempNSAF!D$2:D$251,MATCH(RestempNSA!$C299,RestempNSAF!$A$2:$A$251,0)))),$E299,INDEX(RestempNSAF!D$2:D$251,MATCH(RestempNSA!$C299,RestempNSAF!$A$2:$A$251,0))),NA())</f>
        <v>#N/A</v>
      </c>
      <c r="I299" s="25" t="e">
        <f>IFERROR(IF(AND(ISERROR($E300),ISERROR(INDEX(RestempNSAF!E$2:E$251,MATCH(RestempNSA!$C299,RestempNSAF!$A$2:$A$251,0)))),$E299,INDEX(RestempNSAF!E$2:E$251,MATCH(RestempNSA!$C299,RestempNSAF!$A$2:$A$251,0))),NA())</f>
        <v>#N/A</v>
      </c>
      <c r="J299" s="25" t="e">
        <f>IFERROR(IF(AND(ISERROR($E300),ISERROR(INDEX(RestempNSAF!F$2:F$251,MATCH(RestempNSA!$C299,RestempNSAF!$A$2:$A$251,0)))),$E299,INDEX(RestempNSAF!F$2:F$251,MATCH(RestempNSA!$C299,RestempNSAF!$A$2:$A$251,0))),NA())</f>
        <v>#N/A</v>
      </c>
      <c r="V299" s="28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</row>
    <row r="300" spans="1:36" x14ac:dyDescent="0.25">
      <c r="A300" s="23">
        <f t="shared" si="14"/>
        <v>11</v>
      </c>
      <c r="B300" s="23">
        <f t="shared" si="15"/>
        <v>2016</v>
      </c>
      <c r="C300" s="23">
        <v>299</v>
      </c>
      <c r="D300" s="24">
        <v>42675</v>
      </c>
      <c r="E300" s="25">
        <f>IF(ISBLANK(table!J300),NA(),table!J300)</f>
        <v>11494.3</v>
      </c>
      <c r="F300" s="26" t="e">
        <f>IFERROR(IF(AND(ISERROR($E301),ISERROR(INDEX(RestempNSAF!B$2:B$251,MATCH(RestempNSA!$C300,RestempNSAF!$A$2:$A$251,0)))),$E300,INDEX(RestempNSAF!B$2:B$251,MATCH(RestempNSA!$C300,RestempNSAF!$A$2:$A$251,0))),NA())</f>
        <v>#N/A</v>
      </c>
      <c r="G300" s="25" t="e">
        <f>IFERROR(IF(AND(ISERROR($E301),ISERROR(INDEX(RestempNSAF!C$2:C$251,MATCH(RestempNSA!$C300,RestempNSAF!$A$2:$A$251,0)))),$E300,INDEX(RestempNSAF!C$2:C$251,MATCH(RestempNSA!$C300,RestempNSAF!$A$2:$A$251,0))),NA())</f>
        <v>#N/A</v>
      </c>
      <c r="H300" s="25" t="e">
        <f>IFERROR(IF(AND(ISERROR($E301),ISERROR(INDEX(RestempNSAF!D$2:D$251,MATCH(RestempNSA!$C300,RestempNSAF!$A$2:$A$251,0)))),$E300,INDEX(RestempNSAF!D$2:D$251,MATCH(RestempNSA!$C300,RestempNSAF!$A$2:$A$251,0))),NA())</f>
        <v>#N/A</v>
      </c>
      <c r="I300" s="25" t="e">
        <f>IFERROR(IF(AND(ISERROR($E301),ISERROR(INDEX(RestempNSAF!E$2:E$251,MATCH(RestempNSA!$C300,RestempNSAF!$A$2:$A$251,0)))),$E300,INDEX(RestempNSAF!E$2:E$251,MATCH(RestempNSA!$C300,RestempNSAF!$A$2:$A$251,0))),NA())</f>
        <v>#N/A</v>
      </c>
      <c r="J300" s="25" t="e">
        <f>IFERROR(IF(AND(ISERROR($E301),ISERROR(INDEX(RestempNSAF!F$2:F$251,MATCH(RestempNSA!$C300,RestempNSAF!$A$2:$A$251,0)))),$E300,INDEX(RestempNSAF!F$2:F$251,MATCH(RestempNSA!$C300,RestempNSAF!$A$2:$A$251,0))),NA())</f>
        <v>#N/A</v>
      </c>
      <c r="V300" s="28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</row>
    <row r="301" spans="1:36" x14ac:dyDescent="0.25">
      <c r="A301" s="23">
        <f t="shared" si="14"/>
        <v>12</v>
      </c>
      <c r="B301" s="23">
        <f t="shared" si="15"/>
        <v>2016</v>
      </c>
      <c r="C301" s="23">
        <v>300</v>
      </c>
      <c r="D301" s="24">
        <v>42705</v>
      </c>
      <c r="E301" s="25">
        <f>IF(ISBLANK(table!J301),NA(),table!J301)</f>
        <v>11474.3</v>
      </c>
      <c r="F301" s="26" t="e">
        <f>IFERROR(IF(AND(ISERROR($E302),ISERROR(INDEX(RestempNSAF!B$2:B$251,MATCH(RestempNSA!$C301,RestempNSAF!$A$2:$A$251,0)))),$E301,INDEX(RestempNSAF!B$2:B$251,MATCH(RestempNSA!$C301,RestempNSAF!$A$2:$A$251,0))),NA())</f>
        <v>#N/A</v>
      </c>
      <c r="G301" s="25" t="e">
        <f>IFERROR(IF(AND(ISERROR($E302),ISERROR(INDEX(RestempNSAF!C$2:C$251,MATCH(RestempNSA!$C301,RestempNSAF!$A$2:$A$251,0)))),$E301,INDEX(RestempNSAF!C$2:C$251,MATCH(RestempNSA!$C301,RestempNSAF!$A$2:$A$251,0))),NA())</f>
        <v>#N/A</v>
      </c>
      <c r="H301" s="25" t="e">
        <f>IFERROR(IF(AND(ISERROR($E302),ISERROR(INDEX(RestempNSAF!D$2:D$251,MATCH(RestempNSA!$C301,RestempNSAF!$A$2:$A$251,0)))),$E301,INDEX(RestempNSAF!D$2:D$251,MATCH(RestempNSA!$C301,RestempNSAF!$A$2:$A$251,0))),NA())</f>
        <v>#N/A</v>
      </c>
      <c r="I301" s="25" t="e">
        <f>IFERROR(IF(AND(ISERROR($E302),ISERROR(INDEX(RestempNSAF!E$2:E$251,MATCH(RestempNSA!$C301,RestempNSAF!$A$2:$A$251,0)))),$E301,INDEX(RestempNSAF!E$2:E$251,MATCH(RestempNSA!$C301,RestempNSAF!$A$2:$A$251,0))),NA())</f>
        <v>#N/A</v>
      </c>
      <c r="J301" s="25" t="e">
        <f>IFERROR(IF(AND(ISERROR($E302),ISERROR(INDEX(RestempNSAF!F$2:F$251,MATCH(RestempNSA!$C301,RestempNSAF!$A$2:$A$251,0)))),$E301,INDEX(RestempNSAF!F$2:F$251,MATCH(RestempNSA!$C301,RestempNSAF!$A$2:$A$251,0))),NA())</f>
        <v>#N/A</v>
      </c>
      <c r="V301" s="28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</row>
    <row r="302" spans="1:36" x14ac:dyDescent="0.25">
      <c r="A302" s="23">
        <f t="shared" si="14"/>
        <v>1</v>
      </c>
      <c r="B302" s="23">
        <f t="shared" si="15"/>
        <v>2017</v>
      </c>
      <c r="C302" s="23">
        <v>301</v>
      </c>
      <c r="D302" s="24">
        <v>42736</v>
      </c>
      <c r="E302" s="25">
        <f>IF(ISBLANK(table!J302),NA(),table!J302)</f>
        <v>11212.1</v>
      </c>
      <c r="F302" s="26" t="e">
        <f>IFERROR(IF(AND(ISERROR($E303),ISERROR(INDEX(RestempNSAF!B$2:B$251,MATCH(RestempNSA!$C302,RestempNSAF!$A$2:$A$251,0)))),$E302,INDEX(RestempNSAF!B$2:B$251,MATCH(RestempNSA!$C302,RestempNSAF!$A$2:$A$251,0))),NA())</f>
        <v>#N/A</v>
      </c>
      <c r="G302" s="25" t="e">
        <f>IFERROR(IF(AND(ISERROR($E303),ISERROR(INDEX(RestempNSAF!C$2:C$251,MATCH(RestempNSA!$C302,RestempNSAF!$A$2:$A$251,0)))),$E302,INDEX(RestempNSAF!C$2:C$251,MATCH(RestempNSA!$C302,RestempNSAF!$A$2:$A$251,0))),NA())</f>
        <v>#N/A</v>
      </c>
      <c r="H302" s="25" t="e">
        <f>IFERROR(IF(AND(ISERROR($E303),ISERROR(INDEX(RestempNSAF!D$2:D$251,MATCH(RestempNSA!$C302,RestempNSAF!$A$2:$A$251,0)))),$E302,INDEX(RestempNSAF!D$2:D$251,MATCH(RestempNSA!$C302,RestempNSAF!$A$2:$A$251,0))),NA())</f>
        <v>#N/A</v>
      </c>
      <c r="I302" s="25" t="e">
        <f>IFERROR(IF(AND(ISERROR($E303),ISERROR(INDEX(RestempNSAF!E$2:E$251,MATCH(RestempNSA!$C302,RestempNSAF!$A$2:$A$251,0)))),$E302,INDEX(RestempNSAF!E$2:E$251,MATCH(RestempNSA!$C302,RestempNSAF!$A$2:$A$251,0))),NA())</f>
        <v>#N/A</v>
      </c>
      <c r="J302" s="25" t="e">
        <f>IFERROR(IF(AND(ISERROR($E303),ISERROR(INDEX(RestempNSAF!F$2:F$251,MATCH(RestempNSA!$C302,RestempNSAF!$A$2:$A$251,0)))),$E302,INDEX(RestempNSAF!F$2:F$251,MATCH(RestempNSA!$C302,RestempNSAF!$A$2:$A$251,0))),NA())</f>
        <v>#N/A</v>
      </c>
      <c r="V302" s="28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</row>
    <row r="303" spans="1:36" x14ac:dyDescent="0.25">
      <c r="A303" s="23">
        <f t="shared" si="14"/>
        <v>2</v>
      </c>
      <c r="B303" s="23">
        <f t="shared" si="15"/>
        <v>2017</v>
      </c>
      <c r="C303" s="23">
        <v>302</v>
      </c>
      <c r="D303" s="24">
        <v>42767</v>
      </c>
      <c r="E303" s="25">
        <f>IF(ISBLANK(table!J303),NA(),table!J303)</f>
        <v>11312.7</v>
      </c>
      <c r="F303" s="26" t="e">
        <f>IFERROR(IF(AND(ISERROR($E304),ISERROR(INDEX(RestempNSAF!B$2:B$251,MATCH(RestempNSA!$C303,RestempNSAF!$A$2:$A$251,0)))),$E303,INDEX(RestempNSAF!B$2:B$251,MATCH(RestempNSA!$C303,RestempNSAF!$A$2:$A$251,0))),NA())</f>
        <v>#N/A</v>
      </c>
      <c r="G303" s="25" t="e">
        <f>IFERROR(IF(AND(ISERROR($E304),ISERROR(INDEX(RestempNSAF!C$2:C$251,MATCH(RestempNSA!$C303,RestempNSAF!$A$2:$A$251,0)))),$E303,INDEX(RestempNSAF!C$2:C$251,MATCH(RestempNSA!$C303,RestempNSAF!$A$2:$A$251,0))),NA())</f>
        <v>#N/A</v>
      </c>
      <c r="H303" s="25" t="e">
        <f>IFERROR(IF(AND(ISERROR($E304),ISERROR(INDEX(RestempNSAF!D$2:D$251,MATCH(RestempNSA!$C303,RestempNSAF!$A$2:$A$251,0)))),$E303,INDEX(RestempNSAF!D$2:D$251,MATCH(RestempNSA!$C303,RestempNSAF!$A$2:$A$251,0))),NA())</f>
        <v>#N/A</v>
      </c>
      <c r="I303" s="25" t="e">
        <f>IFERROR(IF(AND(ISERROR($E304),ISERROR(INDEX(RestempNSAF!E$2:E$251,MATCH(RestempNSA!$C303,RestempNSAF!$A$2:$A$251,0)))),$E303,INDEX(RestempNSAF!E$2:E$251,MATCH(RestempNSA!$C303,RestempNSAF!$A$2:$A$251,0))),NA())</f>
        <v>#N/A</v>
      </c>
      <c r="J303" s="25" t="e">
        <f>IFERROR(IF(AND(ISERROR($E304),ISERROR(INDEX(RestempNSAF!F$2:F$251,MATCH(RestempNSA!$C303,RestempNSAF!$A$2:$A$251,0)))),$E303,INDEX(RestempNSAF!F$2:F$251,MATCH(RestempNSA!$C303,RestempNSAF!$A$2:$A$251,0))),NA())</f>
        <v>#N/A</v>
      </c>
      <c r="V303" s="28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</row>
    <row r="304" spans="1:36" x14ac:dyDescent="0.25">
      <c r="A304" s="23">
        <f t="shared" si="14"/>
        <v>3</v>
      </c>
      <c r="B304" s="23">
        <f t="shared" si="15"/>
        <v>2017</v>
      </c>
      <c r="C304" s="23">
        <v>303</v>
      </c>
      <c r="D304" s="24">
        <v>42795</v>
      </c>
      <c r="E304" s="25">
        <f>IF(ISBLANK(table!J304),NA(),table!J304)</f>
        <v>11477.4</v>
      </c>
      <c r="F304" s="26" t="e">
        <f>IFERROR(IF(AND(ISERROR($E305),ISERROR(INDEX(RestempNSAF!B$2:B$251,MATCH(RestempNSA!$C304,RestempNSAF!$A$2:$A$251,0)))),$E304,INDEX(RestempNSAF!B$2:B$251,MATCH(RestempNSA!$C304,RestempNSAF!$A$2:$A$251,0))),NA())</f>
        <v>#N/A</v>
      </c>
      <c r="G304" s="25" t="e">
        <f>IFERROR(IF(AND(ISERROR($E305),ISERROR(INDEX(RestempNSAF!C$2:C$251,MATCH(RestempNSA!$C304,RestempNSAF!$A$2:$A$251,0)))),$E304,INDEX(RestempNSAF!C$2:C$251,MATCH(RestempNSA!$C304,RestempNSAF!$A$2:$A$251,0))),NA())</f>
        <v>#N/A</v>
      </c>
      <c r="H304" s="25" t="e">
        <f>IFERROR(IF(AND(ISERROR($E305),ISERROR(INDEX(RestempNSAF!D$2:D$251,MATCH(RestempNSA!$C304,RestempNSAF!$A$2:$A$251,0)))),$E304,INDEX(RestempNSAF!D$2:D$251,MATCH(RestempNSA!$C304,RestempNSAF!$A$2:$A$251,0))),NA())</f>
        <v>#N/A</v>
      </c>
      <c r="I304" s="25" t="e">
        <f>IFERROR(IF(AND(ISERROR($E305),ISERROR(INDEX(RestempNSAF!E$2:E$251,MATCH(RestempNSA!$C304,RestempNSAF!$A$2:$A$251,0)))),$E304,INDEX(RestempNSAF!E$2:E$251,MATCH(RestempNSA!$C304,RestempNSAF!$A$2:$A$251,0))),NA())</f>
        <v>#N/A</v>
      </c>
      <c r="J304" s="25" t="e">
        <f>IFERROR(IF(AND(ISERROR($E305),ISERROR(INDEX(RestempNSAF!F$2:F$251,MATCH(RestempNSA!$C304,RestempNSAF!$A$2:$A$251,0)))),$E304,INDEX(RestempNSAF!F$2:F$251,MATCH(RestempNSA!$C304,RestempNSAF!$A$2:$A$251,0))),NA())</f>
        <v>#N/A</v>
      </c>
      <c r="V304" s="28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</row>
    <row r="305" spans="1:36" x14ac:dyDescent="0.25">
      <c r="A305" s="23">
        <f t="shared" si="14"/>
        <v>4</v>
      </c>
      <c r="B305" s="23">
        <f t="shared" si="15"/>
        <v>2017</v>
      </c>
      <c r="C305" s="23">
        <v>304</v>
      </c>
      <c r="D305" s="24">
        <v>42826</v>
      </c>
      <c r="E305" s="25">
        <f>IF(ISBLANK(table!J305),NA(),table!J305)</f>
        <v>11664.7</v>
      </c>
      <c r="F305" s="26" t="e">
        <f>IFERROR(IF(AND(ISERROR($E306),ISERROR(INDEX(RestempNSAF!B$2:B$251,MATCH(RestempNSA!$C305,RestempNSAF!$A$2:$A$251,0)))),$E305,INDEX(RestempNSAF!B$2:B$251,MATCH(RestempNSA!$C305,RestempNSAF!$A$2:$A$251,0))),NA())</f>
        <v>#N/A</v>
      </c>
      <c r="G305" s="25" t="e">
        <f>IFERROR(IF(AND(ISERROR($E306),ISERROR(INDEX(RestempNSAF!C$2:C$251,MATCH(RestempNSA!$C305,RestempNSAF!$A$2:$A$251,0)))),$E305,INDEX(RestempNSAF!C$2:C$251,MATCH(RestempNSA!$C305,RestempNSAF!$A$2:$A$251,0))),NA())</f>
        <v>#N/A</v>
      </c>
      <c r="H305" s="25" t="e">
        <f>IFERROR(IF(AND(ISERROR($E306),ISERROR(INDEX(RestempNSAF!D$2:D$251,MATCH(RestempNSA!$C305,RestempNSAF!$A$2:$A$251,0)))),$E305,INDEX(RestempNSAF!D$2:D$251,MATCH(RestempNSA!$C305,RestempNSAF!$A$2:$A$251,0))),NA())</f>
        <v>#N/A</v>
      </c>
      <c r="I305" s="25" t="e">
        <f>IFERROR(IF(AND(ISERROR($E306),ISERROR(INDEX(RestempNSAF!E$2:E$251,MATCH(RestempNSA!$C305,RestempNSAF!$A$2:$A$251,0)))),$E305,INDEX(RestempNSAF!E$2:E$251,MATCH(RestempNSA!$C305,RestempNSAF!$A$2:$A$251,0))),NA())</f>
        <v>#N/A</v>
      </c>
      <c r="J305" s="25" t="e">
        <f>IFERROR(IF(AND(ISERROR($E306),ISERROR(INDEX(RestempNSAF!F$2:F$251,MATCH(RestempNSA!$C305,RestempNSAF!$A$2:$A$251,0)))),$E305,INDEX(RestempNSAF!F$2:F$251,MATCH(RestempNSA!$C305,RestempNSAF!$A$2:$A$251,0))),NA())</f>
        <v>#N/A</v>
      </c>
      <c r="V305" s="28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</row>
    <row r="306" spans="1:36" x14ac:dyDescent="0.25">
      <c r="A306" s="23">
        <f t="shared" si="14"/>
        <v>5</v>
      </c>
      <c r="B306" s="23">
        <f t="shared" si="15"/>
        <v>2017</v>
      </c>
      <c r="C306" s="23">
        <v>305</v>
      </c>
      <c r="D306" s="24">
        <v>42856</v>
      </c>
      <c r="E306" s="25">
        <f>IF(ISBLANK(table!J306),NA(),table!J306)</f>
        <v>11871.2</v>
      </c>
      <c r="F306" s="26" t="e">
        <f>IFERROR(IF(AND(ISERROR($E307),ISERROR(INDEX(RestempNSAF!B$2:B$251,MATCH(RestempNSA!$C306,RestempNSAF!$A$2:$A$251,0)))),$E306,INDEX(RestempNSAF!B$2:B$251,MATCH(RestempNSA!$C306,RestempNSAF!$A$2:$A$251,0))),NA())</f>
        <v>#N/A</v>
      </c>
      <c r="G306" s="25" t="e">
        <f>IFERROR(IF(AND(ISERROR($E307),ISERROR(INDEX(RestempNSAF!C$2:C$251,MATCH(RestempNSA!$C306,RestempNSAF!$A$2:$A$251,0)))),$E306,INDEX(RestempNSAF!C$2:C$251,MATCH(RestempNSA!$C306,RestempNSAF!$A$2:$A$251,0))),NA())</f>
        <v>#N/A</v>
      </c>
      <c r="H306" s="25" t="e">
        <f>IFERROR(IF(AND(ISERROR($E307),ISERROR(INDEX(RestempNSAF!D$2:D$251,MATCH(RestempNSA!$C306,RestempNSAF!$A$2:$A$251,0)))),$E306,INDEX(RestempNSAF!D$2:D$251,MATCH(RestempNSA!$C306,RestempNSAF!$A$2:$A$251,0))),NA())</f>
        <v>#N/A</v>
      </c>
      <c r="I306" s="25" t="e">
        <f>IFERROR(IF(AND(ISERROR($E307),ISERROR(INDEX(RestempNSAF!E$2:E$251,MATCH(RestempNSA!$C306,RestempNSAF!$A$2:$A$251,0)))),$E306,INDEX(RestempNSAF!E$2:E$251,MATCH(RestempNSA!$C306,RestempNSAF!$A$2:$A$251,0))),NA())</f>
        <v>#N/A</v>
      </c>
      <c r="J306" s="25" t="e">
        <f>IFERROR(IF(AND(ISERROR($E307),ISERROR(INDEX(RestempNSAF!F$2:F$251,MATCH(RestempNSA!$C306,RestempNSAF!$A$2:$A$251,0)))),$E306,INDEX(RestempNSAF!F$2:F$251,MATCH(RestempNSA!$C306,RestempNSAF!$A$2:$A$251,0))),NA())</f>
        <v>#N/A</v>
      </c>
      <c r="V306" s="28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</row>
    <row r="307" spans="1:36" x14ac:dyDescent="0.25">
      <c r="A307" s="23">
        <f t="shared" si="14"/>
        <v>6</v>
      </c>
      <c r="B307" s="23">
        <f t="shared" si="15"/>
        <v>2017</v>
      </c>
      <c r="C307" s="23">
        <v>306</v>
      </c>
      <c r="D307" s="24">
        <v>42887</v>
      </c>
      <c r="E307" s="25">
        <f>IF(ISBLANK(table!J307),NA(),table!J307)</f>
        <v>11996.6</v>
      </c>
      <c r="F307" s="26" t="e">
        <f>IFERROR(IF(AND(ISERROR($E308),ISERROR(INDEX(RestempNSAF!B$2:B$251,MATCH(RestempNSA!$C307,RestempNSAF!$A$2:$A$251,0)))),$E307,INDEX(RestempNSAF!B$2:B$251,MATCH(RestempNSA!$C307,RestempNSAF!$A$2:$A$251,0))),NA())</f>
        <v>#N/A</v>
      </c>
      <c r="G307" s="25" t="e">
        <f>IFERROR(IF(AND(ISERROR($E308),ISERROR(INDEX(RestempNSAF!C$2:C$251,MATCH(RestempNSA!$C307,RestempNSAF!$A$2:$A$251,0)))),$E307,INDEX(RestempNSAF!C$2:C$251,MATCH(RestempNSA!$C307,RestempNSAF!$A$2:$A$251,0))),NA())</f>
        <v>#N/A</v>
      </c>
      <c r="H307" s="25" t="e">
        <f>IFERROR(IF(AND(ISERROR($E308),ISERROR(INDEX(RestempNSAF!D$2:D$251,MATCH(RestempNSA!$C307,RestempNSAF!$A$2:$A$251,0)))),$E307,INDEX(RestempNSAF!D$2:D$251,MATCH(RestempNSA!$C307,RestempNSAF!$A$2:$A$251,0))),NA())</f>
        <v>#N/A</v>
      </c>
      <c r="I307" s="25" t="e">
        <f>IFERROR(IF(AND(ISERROR($E308),ISERROR(INDEX(RestempNSAF!E$2:E$251,MATCH(RestempNSA!$C307,RestempNSAF!$A$2:$A$251,0)))),$E307,INDEX(RestempNSAF!E$2:E$251,MATCH(RestempNSA!$C307,RestempNSAF!$A$2:$A$251,0))),NA())</f>
        <v>#N/A</v>
      </c>
      <c r="J307" s="25" t="e">
        <f>IFERROR(IF(AND(ISERROR($E308),ISERROR(INDEX(RestempNSAF!F$2:F$251,MATCH(RestempNSA!$C307,RestempNSAF!$A$2:$A$251,0)))),$E307,INDEX(RestempNSAF!F$2:F$251,MATCH(RestempNSA!$C307,RestempNSAF!$A$2:$A$251,0))),NA())</f>
        <v>#N/A</v>
      </c>
      <c r="V307" s="28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</row>
    <row r="308" spans="1:36" x14ac:dyDescent="0.25">
      <c r="A308" s="23">
        <f t="shared" si="14"/>
        <v>7</v>
      </c>
      <c r="B308" s="23">
        <f t="shared" si="15"/>
        <v>2017</v>
      </c>
      <c r="C308" s="23">
        <v>307</v>
      </c>
      <c r="D308" s="24">
        <v>42917</v>
      </c>
      <c r="E308" s="25">
        <f>IF(ISBLANK(table!J308),NA(),table!J308)</f>
        <v>12009.5</v>
      </c>
      <c r="F308" s="26" t="e">
        <f>IFERROR(IF(AND(ISERROR($E309),ISERROR(INDEX(RestempNSAF!B$2:B$251,MATCH(RestempNSA!$C308,RestempNSAF!$A$2:$A$251,0)))),$E308,INDEX(RestempNSAF!B$2:B$251,MATCH(RestempNSA!$C308,RestempNSAF!$A$2:$A$251,0))),NA())</f>
        <v>#N/A</v>
      </c>
      <c r="G308" s="25" t="e">
        <f>IFERROR(IF(AND(ISERROR($E309),ISERROR(INDEX(RestempNSAF!C$2:C$251,MATCH(RestempNSA!$C308,RestempNSAF!$A$2:$A$251,0)))),$E308,INDEX(RestempNSAF!C$2:C$251,MATCH(RestempNSA!$C308,RestempNSAF!$A$2:$A$251,0))),NA())</f>
        <v>#N/A</v>
      </c>
      <c r="H308" s="25" t="e">
        <f>IFERROR(IF(AND(ISERROR($E309),ISERROR(INDEX(RestempNSAF!D$2:D$251,MATCH(RestempNSA!$C308,RestempNSAF!$A$2:$A$251,0)))),$E308,INDEX(RestempNSAF!D$2:D$251,MATCH(RestempNSA!$C308,RestempNSAF!$A$2:$A$251,0))),NA())</f>
        <v>#N/A</v>
      </c>
      <c r="I308" s="25" t="e">
        <f>IFERROR(IF(AND(ISERROR($E309),ISERROR(INDEX(RestempNSAF!E$2:E$251,MATCH(RestempNSA!$C308,RestempNSAF!$A$2:$A$251,0)))),$E308,INDEX(RestempNSAF!E$2:E$251,MATCH(RestempNSA!$C308,RestempNSAF!$A$2:$A$251,0))),NA())</f>
        <v>#N/A</v>
      </c>
      <c r="J308" s="25" t="e">
        <f>IFERROR(IF(AND(ISERROR($E309),ISERROR(INDEX(RestempNSAF!F$2:F$251,MATCH(RestempNSA!$C308,RestempNSAF!$A$2:$A$251,0)))),$E308,INDEX(RestempNSAF!F$2:F$251,MATCH(RestempNSA!$C308,RestempNSAF!$A$2:$A$251,0))),NA())</f>
        <v>#N/A</v>
      </c>
      <c r="V308" s="28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</row>
    <row r="309" spans="1:36" x14ac:dyDescent="0.25">
      <c r="A309" s="23">
        <f t="shared" si="14"/>
        <v>8</v>
      </c>
      <c r="B309" s="23">
        <f t="shared" si="15"/>
        <v>2017</v>
      </c>
      <c r="C309" s="23">
        <v>308</v>
      </c>
      <c r="D309" s="24">
        <v>42948</v>
      </c>
      <c r="E309" s="25">
        <f>IF(ISBLANK(table!J309),NA(),table!J309)</f>
        <v>12015.6</v>
      </c>
      <c r="F309" s="26" t="e">
        <f>IFERROR(IF(AND(ISERROR($E310),ISERROR(INDEX(RestempNSAF!B$2:B$251,MATCH(RestempNSA!$C309,RestempNSAF!$A$2:$A$251,0)))),$E309,INDEX(RestempNSAF!B$2:B$251,MATCH(RestempNSA!$C309,RestempNSAF!$A$2:$A$251,0))),NA())</f>
        <v>#N/A</v>
      </c>
      <c r="G309" s="25" t="e">
        <f>IFERROR(IF(AND(ISERROR($E310),ISERROR(INDEX(RestempNSAF!C$2:C$251,MATCH(RestempNSA!$C309,RestempNSAF!$A$2:$A$251,0)))),$E309,INDEX(RestempNSAF!C$2:C$251,MATCH(RestempNSA!$C309,RestempNSAF!$A$2:$A$251,0))),NA())</f>
        <v>#N/A</v>
      </c>
      <c r="H309" s="25" t="e">
        <f>IFERROR(IF(AND(ISERROR($E310),ISERROR(INDEX(RestempNSAF!D$2:D$251,MATCH(RestempNSA!$C309,RestempNSAF!$A$2:$A$251,0)))),$E309,INDEX(RestempNSAF!D$2:D$251,MATCH(RestempNSA!$C309,RestempNSAF!$A$2:$A$251,0))),NA())</f>
        <v>#N/A</v>
      </c>
      <c r="I309" s="25" t="e">
        <f>IFERROR(IF(AND(ISERROR($E310),ISERROR(INDEX(RestempNSAF!E$2:E$251,MATCH(RestempNSA!$C309,RestempNSAF!$A$2:$A$251,0)))),$E309,INDEX(RestempNSAF!E$2:E$251,MATCH(RestempNSA!$C309,RestempNSAF!$A$2:$A$251,0))),NA())</f>
        <v>#N/A</v>
      </c>
      <c r="J309" s="25" t="e">
        <f>IFERROR(IF(AND(ISERROR($E310),ISERROR(INDEX(RestempNSAF!F$2:F$251,MATCH(RestempNSA!$C309,RestempNSAF!$A$2:$A$251,0)))),$E309,INDEX(RestempNSAF!F$2:F$251,MATCH(RestempNSA!$C309,RestempNSAF!$A$2:$A$251,0))),NA())</f>
        <v>#N/A</v>
      </c>
      <c r="V309" s="28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</row>
    <row r="310" spans="1:36" x14ac:dyDescent="0.25">
      <c r="A310" s="23">
        <f t="shared" si="14"/>
        <v>9</v>
      </c>
      <c r="B310" s="23">
        <f t="shared" si="15"/>
        <v>2017</v>
      </c>
      <c r="C310" s="23">
        <v>309</v>
      </c>
      <c r="D310" s="24">
        <v>42979</v>
      </c>
      <c r="E310" s="25">
        <f>IF(ISBLANK(table!J310),NA(),table!J310)</f>
        <v>11789.4</v>
      </c>
      <c r="F310" s="26" t="e">
        <f>IFERROR(IF(AND(ISERROR($E311),ISERROR(INDEX(RestempNSAF!B$2:B$251,MATCH(RestempNSA!$C310,RestempNSAF!$A$2:$A$251,0)))),$E310,INDEX(RestempNSAF!B$2:B$251,MATCH(RestempNSA!$C310,RestempNSAF!$A$2:$A$251,0))),NA())</f>
        <v>#N/A</v>
      </c>
      <c r="G310" s="25" t="e">
        <f>IFERROR(IF(AND(ISERROR($E311),ISERROR(INDEX(RestempNSAF!C$2:C$251,MATCH(RestempNSA!$C310,RestempNSAF!$A$2:$A$251,0)))),$E310,INDEX(RestempNSAF!C$2:C$251,MATCH(RestempNSA!$C310,RestempNSAF!$A$2:$A$251,0))),NA())</f>
        <v>#N/A</v>
      </c>
      <c r="H310" s="25" t="e">
        <f>IFERROR(IF(AND(ISERROR($E311),ISERROR(INDEX(RestempNSAF!D$2:D$251,MATCH(RestempNSA!$C310,RestempNSAF!$A$2:$A$251,0)))),$E310,INDEX(RestempNSAF!D$2:D$251,MATCH(RestempNSA!$C310,RestempNSAF!$A$2:$A$251,0))),NA())</f>
        <v>#N/A</v>
      </c>
      <c r="I310" s="25" t="e">
        <f>IFERROR(IF(AND(ISERROR($E311),ISERROR(INDEX(RestempNSAF!E$2:E$251,MATCH(RestempNSA!$C310,RestempNSAF!$A$2:$A$251,0)))),$E310,INDEX(RestempNSAF!E$2:E$251,MATCH(RestempNSA!$C310,RestempNSAF!$A$2:$A$251,0))),NA())</f>
        <v>#N/A</v>
      </c>
      <c r="J310" s="25" t="e">
        <f>IFERROR(IF(AND(ISERROR($E311),ISERROR(INDEX(RestempNSAF!F$2:F$251,MATCH(RestempNSA!$C310,RestempNSAF!$A$2:$A$251,0)))),$E310,INDEX(RestempNSAF!F$2:F$251,MATCH(RestempNSA!$C310,RestempNSAF!$A$2:$A$251,0))),NA())</f>
        <v>#N/A</v>
      </c>
      <c r="V310" s="28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</row>
    <row r="311" spans="1:36" x14ac:dyDescent="0.25">
      <c r="A311" s="23">
        <f t="shared" si="14"/>
        <v>10</v>
      </c>
      <c r="B311" s="23">
        <f t="shared" si="15"/>
        <v>2017</v>
      </c>
      <c r="C311" s="23">
        <v>310</v>
      </c>
      <c r="D311" s="24">
        <v>43009</v>
      </c>
      <c r="E311" s="25">
        <f>IF(ISBLANK(table!J311),NA(),table!J311)</f>
        <v>11784.8</v>
      </c>
      <c r="F311" s="26" t="e">
        <f>IFERROR(IF(AND(ISERROR($E312),ISERROR(INDEX(RestempNSAF!B$2:B$251,MATCH(RestempNSA!$C311,RestempNSAF!$A$2:$A$251,0)))),$E311,INDEX(RestempNSAF!B$2:B$251,MATCH(RestempNSA!$C311,RestempNSAF!$A$2:$A$251,0))),NA())</f>
        <v>#N/A</v>
      </c>
      <c r="G311" s="25" t="e">
        <f>IFERROR(IF(AND(ISERROR($E312),ISERROR(INDEX(RestempNSAF!C$2:C$251,MATCH(RestempNSA!$C311,RestempNSAF!$A$2:$A$251,0)))),$E311,INDEX(RestempNSAF!C$2:C$251,MATCH(RestempNSA!$C311,RestempNSAF!$A$2:$A$251,0))),NA())</f>
        <v>#N/A</v>
      </c>
      <c r="H311" s="25" t="e">
        <f>IFERROR(IF(AND(ISERROR($E312),ISERROR(INDEX(RestempNSAF!D$2:D$251,MATCH(RestempNSA!$C311,RestempNSAF!$A$2:$A$251,0)))),$E311,INDEX(RestempNSAF!D$2:D$251,MATCH(RestempNSA!$C311,RestempNSAF!$A$2:$A$251,0))),NA())</f>
        <v>#N/A</v>
      </c>
      <c r="I311" s="25" t="e">
        <f>IFERROR(IF(AND(ISERROR($E312),ISERROR(INDEX(RestempNSAF!E$2:E$251,MATCH(RestempNSA!$C311,RestempNSAF!$A$2:$A$251,0)))),$E311,INDEX(RestempNSAF!E$2:E$251,MATCH(RestempNSA!$C311,RestempNSAF!$A$2:$A$251,0))),NA())</f>
        <v>#N/A</v>
      </c>
      <c r="J311" s="25" t="e">
        <f>IFERROR(IF(AND(ISERROR($E312),ISERROR(INDEX(RestempNSAF!F$2:F$251,MATCH(RestempNSA!$C311,RestempNSAF!$A$2:$A$251,0)))),$E311,INDEX(RestempNSAF!F$2:F$251,MATCH(RestempNSA!$C311,RestempNSAF!$A$2:$A$251,0))),NA())</f>
        <v>#N/A</v>
      </c>
      <c r="V311" s="28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</row>
    <row r="312" spans="1:36" x14ac:dyDescent="0.25">
      <c r="A312" s="23">
        <f t="shared" si="14"/>
        <v>11</v>
      </c>
      <c r="B312" s="23">
        <f t="shared" si="15"/>
        <v>2017</v>
      </c>
      <c r="C312" s="23">
        <v>311</v>
      </c>
      <c r="D312" s="24">
        <v>43040</v>
      </c>
      <c r="E312" s="25">
        <f>IF(ISBLANK(table!J312),NA(),table!J312)</f>
        <v>11729.4</v>
      </c>
      <c r="F312" s="26" t="e">
        <f>IFERROR(IF(AND(ISERROR($E313),ISERROR(INDEX(RestempNSAF!B$2:B$251,MATCH(RestempNSA!$C312,RestempNSAF!$A$2:$A$251,0)))),$E312,INDEX(RestempNSAF!B$2:B$251,MATCH(RestempNSA!$C312,RestempNSAF!$A$2:$A$251,0))),NA())</f>
        <v>#N/A</v>
      </c>
      <c r="G312" s="25" t="e">
        <f>IFERROR(IF(AND(ISERROR($E313),ISERROR(INDEX(RestempNSAF!C$2:C$251,MATCH(RestempNSA!$C312,RestempNSAF!$A$2:$A$251,0)))),$E312,INDEX(RestempNSAF!C$2:C$251,MATCH(RestempNSA!$C312,RestempNSAF!$A$2:$A$251,0))),NA())</f>
        <v>#N/A</v>
      </c>
      <c r="H312" s="25" t="e">
        <f>IFERROR(IF(AND(ISERROR($E313),ISERROR(INDEX(RestempNSAF!D$2:D$251,MATCH(RestempNSA!$C312,RestempNSAF!$A$2:$A$251,0)))),$E312,INDEX(RestempNSAF!D$2:D$251,MATCH(RestempNSA!$C312,RestempNSAF!$A$2:$A$251,0))),NA())</f>
        <v>#N/A</v>
      </c>
      <c r="I312" s="25" t="e">
        <f>IFERROR(IF(AND(ISERROR($E313),ISERROR(INDEX(RestempNSAF!E$2:E$251,MATCH(RestempNSA!$C312,RestempNSAF!$A$2:$A$251,0)))),$E312,INDEX(RestempNSAF!E$2:E$251,MATCH(RestempNSA!$C312,RestempNSAF!$A$2:$A$251,0))),NA())</f>
        <v>#N/A</v>
      </c>
      <c r="J312" s="25" t="e">
        <f>IFERROR(IF(AND(ISERROR($E313),ISERROR(INDEX(RestempNSAF!F$2:F$251,MATCH(RestempNSA!$C312,RestempNSAF!$A$2:$A$251,0)))),$E312,INDEX(RestempNSAF!F$2:F$251,MATCH(RestempNSA!$C312,RestempNSAF!$A$2:$A$251,0))),NA())</f>
        <v>#N/A</v>
      </c>
      <c r="V312" s="28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</row>
    <row r="313" spans="1:36" x14ac:dyDescent="0.25">
      <c r="A313" s="23">
        <f t="shared" si="14"/>
        <v>12</v>
      </c>
      <c r="B313" s="23">
        <f t="shared" si="15"/>
        <v>2017</v>
      </c>
      <c r="C313" s="23">
        <v>312</v>
      </c>
      <c r="D313" s="24">
        <v>43070</v>
      </c>
      <c r="E313" s="25">
        <f>IF(ISBLANK(table!J313),NA(),table!J313)</f>
        <v>11716.4</v>
      </c>
      <c r="F313" s="26" t="e">
        <f>IFERROR(IF(AND(ISERROR($E314),ISERROR(INDEX(RestempNSAF!B$2:B$251,MATCH(RestempNSA!$C313,RestempNSAF!$A$2:$A$251,0)))),$E313,INDEX(RestempNSAF!B$2:B$251,MATCH(RestempNSA!$C313,RestempNSAF!$A$2:$A$251,0))),NA())</f>
        <v>#N/A</v>
      </c>
      <c r="G313" s="25" t="e">
        <f>IFERROR(IF(AND(ISERROR($E314),ISERROR(INDEX(RestempNSAF!C$2:C$251,MATCH(RestempNSA!$C313,RestempNSAF!$A$2:$A$251,0)))),$E313,INDEX(RestempNSAF!C$2:C$251,MATCH(RestempNSA!$C313,RestempNSAF!$A$2:$A$251,0))),NA())</f>
        <v>#N/A</v>
      </c>
      <c r="H313" s="25" t="e">
        <f>IFERROR(IF(AND(ISERROR($E314),ISERROR(INDEX(RestempNSAF!D$2:D$251,MATCH(RestempNSA!$C313,RestempNSAF!$A$2:$A$251,0)))),$E313,INDEX(RestempNSAF!D$2:D$251,MATCH(RestempNSA!$C313,RestempNSAF!$A$2:$A$251,0))),NA())</f>
        <v>#N/A</v>
      </c>
      <c r="I313" s="25" t="e">
        <f>IFERROR(IF(AND(ISERROR($E314),ISERROR(INDEX(RestempNSAF!E$2:E$251,MATCH(RestempNSA!$C313,RestempNSAF!$A$2:$A$251,0)))),$E313,INDEX(RestempNSAF!E$2:E$251,MATCH(RestempNSA!$C313,RestempNSAF!$A$2:$A$251,0))),NA())</f>
        <v>#N/A</v>
      </c>
      <c r="J313" s="25" t="e">
        <f>IFERROR(IF(AND(ISERROR($E314),ISERROR(INDEX(RestempNSAF!F$2:F$251,MATCH(RestempNSA!$C313,RestempNSAF!$A$2:$A$251,0)))),$E313,INDEX(RestempNSAF!F$2:F$251,MATCH(RestempNSA!$C313,RestempNSAF!$A$2:$A$251,0))),NA())</f>
        <v>#N/A</v>
      </c>
      <c r="V313" s="28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</row>
    <row r="314" spans="1:36" x14ac:dyDescent="0.25">
      <c r="A314" s="23">
        <f t="shared" si="14"/>
        <v>1</v>
      </c>
      <c r="B314" s="23">
        <f t="shared" si="15"/>
        <v>2018</v>
      </c>
      <c r="C314" s="23">
        <v>313</v>
      </c>
      <c r="D314" s="24">
        <v>43101</v>
      </c>
      <c r="E314" s="25">
        <f>IF(ISBLANK(table!J314),NA(),table!J314)</f>
        <v>11429.3</v>
      </c>
      <c r="F314" s="26" t="e">
        <f>IFERROR(IF(AND(ISERROR($E315),ISERROR(INDEX(RestempNSAF!B$2:B$251,MATCH(RestempNSA!$C314,RestempNSAF!$A$2:$A$251,0)))),$E314,INDEX(RestempNSAF!B$2:B$251,MATCH(RestempNSA!$C314,RestempNSAF!$A$2:$A$251,0))),NA())</f>
        <v>#N/A</v>
      </c>
      <c r="G314" s="25" t="e">
        <f>IFERROR(IF(AND(ISERROR($E315),ISERROR(INDEX(RestempNSAF!C$2:C$251,MATCH(RestempNSA!$C314,RestempNSAF!$A$2:$A$251,0)))),$E314,INDEX(RestempNSAF!C$2:C$251,MATCH(RestempNSA!$C314,RestempNSAF!$A$2:$A$251,0))),NA())</f>
        <v>#N/A</v>
      </c>
      <c r="H314" s="25" t="e">
        <f>IFERROR(IF(AND(ISERROR($E315),ISERROR(INDEX(RestempNSAF!D$2:D$251,MATCH(RestempNSA!$C314,RestempNSAF!$A$2:$A$251,0)))),$E314,INDEX(RestempNSAF!D$2:D$251,MATCH(RestempNSA!$C314,RestempNSAF!$A$2:$A$251,0))),NA())</f>
        <v>#N/A</v>
      </c>
      <c r="I314" s="25" t="e">
        <f>IFERROR(IF(AND(ISERROR($E315),ISERROR(INDEX(RestempNSAF!E$2:E$251,MATCH(RestempNSA!$C314,RestempNSAF!$A$2:$A$251,0)))),$E314,INDEX(RestempNSAF!E$2:E$251,MATCH(RestempNSA!$C314,RestempNSAF!$A$2:$A$251,0))),NA())</f>
        <v>#N/A</v>
      </c>
      <c r="J314" s="25" t="e">
        <f>IFERROR(IF(AND(ISERROR($E315),ISERROR(INDEX(RestempNSAF!F$2:F$251,MATCH(RestempNSA!$C314,RestempNSAF!$A$2:$A$251,0)))),$E314,INDEX(RestempNSAF!F$2:F$251,MATCH(RestempNSA!$C314,RestempNSAF!$A$2:$A$251,0))),NA())</f>
        <v>#N/A</v>
      </c>
      <c r="V314" s="28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</row>
    <row r="315" spans="1:36" x14ac:dyDescent="0.25">
      <c r="A315" s="23">
        <f t="shared" si="14"/>
        <v>2</v>
      </c>
      <c r="B315" s="23">
        <f t="shared" si="15"/>
        <v>2018</v>
      </c>
      <c r="C315" s="23">
        <v>314</v>
      </c>
      <c r="D315" s="24">
        <v>43132</v>
      </c>
      <c r="E315" s="25">
        <f>IF(ISBLANK(table!J315),NA(),table!J315)</f>
        <v>11531.3</v>
      </c>
      <c r="F315" s="26" t="e">
        <f>IFERROR(IF(AND(ISERROR($E316),ISERROR(INDEX(RestempNSAF!B$2:B$251,MATCH(RestempNSA!$C315,RestempNSAF!$A$2:$A$251,0)))),$E315,INDEX(RestempNSAF!B$2:B$251,MATCH(RestempNSA!$C315,RestempNSAF!$A$2:$A$251,0))),NA())</f>
        <v>#N/A</v>
      </c>
      <c r="G315" s="25" t="e">
        <f>IFERROR(IF(AND(ISERROR($E316),ISERROR(INDEX(RestempNSAF!C$2:C$251,MATCH(RestempNSA!$C315,RestempNSAF!$A$2:$A$251,0)))),$E315,INDEX(RestempNSAF!C$2:C$251,MATCH(RestempNSA!$C315,RestempNSAF!$A$2:$A$251,0))),NA())</f>
        <v>#N/A</v>
      </c>
      <c r="H315" s="25" t="e">
        <f>IFERROR(IF(AND(ISERROR($E316),ISERROR(INDEX(RestempNSAF!D$2:D$251,MATCH(RestempNSA!$C315,RestempNSAF!$A$2:$A$251,0)))),$E315,INDEX(RestempNSAF!D$2:D$251,MATCH(RestempNSA!$C315,RestempNSAF!$A$2:$A$251,0))),NA())</f>
        <v>#N/A</v>
      </c>
      <c r="I315" s="25" t="e">
        <f>IFERROR(IF(AND(ISERROR($E316),ISERROR(INDEX(RestempNSAF!E$2:E$251,MATCH(RestempNSA!$C315,RestempNSAF!$A$2:$A$251,0)))),$E315,INDEX(RestempNSAF!E$2:E$251,MATCH(RestempNSA!$C315,RestempNSAF!$A$2:$A$251,0))),NA())</f>
        <v>#N/A</v>
      </c>
      <c r="J315" s="25" t="e">
        <f>IFERROR(IF(AND(ISERROR($E316),ISERROR(INDEX(RestempNSAF!F$2:F$251,MATCH(RestempNSA!$C315,RestempNSAF!$A$2:$A$251,0)))),$E315,INDEX(RestempNSAF!F$2:F$251,MATCH(RestempNSA!$C315,RestempNSAF!$A$2:$A$251,0))),NA())</f>
        <v>#N/A</v>
      </c>
      <c r="V315" s="28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</row>
    <row r="316" spans="1:36" x14ac:dyDescent="0.25">
      <c r="A316" s="23">
        <f t="shared" si="14"/>
        <v>3</v>
      </c>
      <c r="B316" s="23">
        <f t="shared" si="15"/>
        <v>2018</v>
      </c>
      <c r="C316" s="23">
        <v>315</v>
      </c>
      <c r="D316" s="24">
        <v>43160</v>
      </c>
      <c r="E316" s="25">
        <f>IF(ISBLANK(table!J316),NA(),table!J316)</f>
        <v>11670</v>
      </c>
      <c r="F316" s="26" t="e">
        <f>IFERROR(IF(AND(ISERROR($E317),ISERROR(INDEX(RestempNSAF!B$2:B$251,MATCH(RestempNSA!$C316,RestempNSAF!$A$2:$A$251,0)))),$E316,INDEX(RestempNSAF!B$2:B$251,MATCH(RestempNSA!$C316,RestempNSAF!$A$2:$A$251,0))),NA())</f>
        <v>#N/A</v>
      </c>
      <c r="G316" s="25" t="e">
        <f>IFERROR(IF(AND(ISERROR($E317),ISERROR(INDEX(RestempNSAF!C$2:C$251,MATCH(RestempNSA!$C316,RestempNSAF!$A$2:$A$251,0)))),$E316,INDEX(RestempNSAF!C$2:C$251,MATCH(RestempNSA!$C316,RestempNSAF!$A$2:$A$251,0))),NA())</f>
        <v>#N/A</v>
      </c>
      <c r="H316" s="25" t="e">
        <f>IFERROR(IF(AND(ISERROR($E317),ISERROR(INDEX(RestempNSAF!D$2:D$251,MATCH(RestempNSA!$C316,RestempNSAF!$A$2:$A$251,0)))),$E316,INDEX(RestempNSAF!D$2:D$251,MATCH(RestempNSA!$C316,RestempNSAF!$A$2:$A$251,0))),NA())</f>
        <v>#N/A</v>
      </c>
      <c r="I316" s="25" t="e">
        <f>IFERROR(IF(AND(ISERROR($E317),ISERROR(INDEX(RestempNSAF!E$2:E$251,MATCH(RestempNSA!$C316,RestempNSAF!$A$2:$A$251,0)))),$E316,INDEX(RestempNSAF!E$2:E$251,MATCH(RestempNSA!$C316,RestempNSAF!$A$2:$A$251,0))),NA())</f>
        <v>#N/A</v>
      </c>
      <c r="J316" s="25" t="e">
        <f>IFERROR(IF(AND(ISERROR($E317),ISERROR(INDEX(RestempNSAF!F$2:F$251,MATCH(RestempNSA!$C316,RestempNSAF!$A$2:$A$251,0)))),$E316,INDEX(RestempNSAF!F$2:F$251,MATCH(RestempNSA!$C316,RestempNSAF!$A$2:$A$251,0))),NA())</f>
        <v>#N/A</v>
      </c>
      <c r="V316" s="28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</row>
    <row r="317" spans="1:36" x14ac:dyDescent="0.25">
      <c r="A317" s="23">
        <f t="shared" si="14"/>
        <v>4</v>
      </c>
      <c r="B317" s="23">
        <f t="shared" si="15"/>
        <v>2018</v>
      </c>
      <c r="C317" s="23">
        <v>316</v>
      </c>
      <c r="D317" s="24">
        <v>43191</v>
      </c>
      <c r="E317" s="25">
        <f>IF(ISBLANK(table!J317),NA(),table!J317)</f>
        <v>11832.1</v>
      </c>
      <c r="F317" s="26" t="e">
        <f>IFERROR(IF(AND(ISERROR($E318),ISERROR(INDEX(RestempNSAF!B$2:B$251,MATCH(RestempNSA!$C317,RestempNSAF!$A$2:$A$251,0)))),$E317,INDEX(RestempNSAF!B$2:B$251,MATCH(RestempNSA!$C317,RestempNSAF!$A$2:$A$251,0))),NA())</f>
        <v>#N/A</v>
      </c>
      <c r="G317" s="25" t="e">
        <f>IFERROR(IF(AND(ISERROR($E318),ISERROR(INDEX(RestempNSAF!C$2:C$251,MATCH(RestempNSA!$C317,RestempNSAF!$A$2:$A$251,0)))),$E317,INDEX(RestempNSAF!C$2:C$251,MATCH(RestempNSA!$C317,RestempNSAF!$A$2:$A$251,0))),NA())</f>
        <v>#N/A</v>
      </c>
      <c r="H317" s="25" t="e">
        <f>IFERROR(IF(AND(ISERROR($E318),ISERROR(INDEX(RestempNSAF!D$2:D$251,MATCH(RestempNSA!$C317,RestempNSAF!$A$2:$A$251,0)))),$E317,INDEX(RestempNSAF!D$2:D$251,MATCH(RestempNSA!$C317,RestempNSAF!$A$2:$A$251,0))),NA())</f>
        <v>#N/A</v>
      </c>
      <c r="I317" s="25" t="e">
        <f>IFERROR(IF(AND(ISERROR($E318),ISERROR(INDEX(RestempNSAF!E$2:E$251,MATCH(RestempNSA!$C317,RestempNSAF!$A$2:$A$251,0)))),$E317,INDEX(RestempNSAF!E$2:E$251,MATCH(RestempNSA!$C317,RestempNSAF!$A$2:$A$251,0))),NA())</f>
        <v>#N/A</v>
      </c>
      <c r="J317" s="25" t="e">
        <f>IFERROR(IF(AND(ISERROR($E318),ISERROR(INDEX(RestempNSAF!F$2:F$251,MATCH(RestempNSA!$C317,RestempNSAF!$A$2:$A$251,0)))),$E317,INDEX(RestempNSAF!F$2:F$251,MATCH(RestempNSA!$C317,RestempNSAF!$A$2:$A$251,0))),NA())</f>
        <v>#N/A</v>
      </c>
      <c r="V317" s="28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</row>
    <row r="318" spans="1:36" x14ac:dyDescent="0.25">
      <c r="A318" s="23">
        <f t="shared" si="14"/>
        <v>5</v>
      </c>
      <c r="B318" s="23">
        <f t="shared" si="15"/>
        <v>2018</v>
      </c>
      <c r="C318" s="23">
        <v>317</v>
      </c>
      <c r="D318" s="24">
        <v>43221</v>
      </c>
      <c r="E318" s="25">
        <f>IF(ISBLANK(table!J318),NA(),table!J318)</f>
        <v>12038.2</v>
      </c>
      <c r="F318" s="26" t="e">
        <f>IFERROR(IF(AND(ISERROR($E319),ISERROR(INDEX(RestempNSAF!B$2:B$251,MATCH(RestempNSA!$C318,RestempNSAF!$A$2:$A$251,0)))),$E318,INDEX(RestempNSAF!B$2:B$251,MATCH(RestempNSA!$C318,RestempNSAF!$A$2:$A$251,0))),NA())</f>
        <v>#N/A</v>
      </c>
      <c r="G318" s="25" t="e">
        <f>IFERROR(IF(AND(ISERROR($E319),ISERROR(INDEX(RestempNSAF!C$2:C$251,MATCH(RestempNSA!$C318,RestempNSAF!$A$2:$A$251,0)))),$E318,INDEX(RestempNSAF!C$2:C$251,MATCH(RestempNSA!$C318,RestempNSAF!$A$2:$A$251,0))),NA())</f>
        <v>#N/A</v>
      </c>
      <c r="H318" s="25" t="e">
        <f>IFERROR(IF(AND(ISERROR($E319),ISERROR(INDEX(RestempNSAF!D$2:D$251,MATCH(RestempNSA!$C318,RestempNSAF!$A$2:$A$251,0)))),$E318,INDEX(RestempNSAF!D$2:D$251,MATCH(RestempNSA!$C318,RestempNSAF!$A$2:$A$251,0))),NA())</f>
        <v>#N/A</v>
      </c>
      <c r="I318" s="25" t="e">
        <f>IFERROR(IF(AND(ISERROR($E319),ISERROR(INDEX(RestempNSAF!E$2:E$251,MATCH(RestempNSA!$C318,RestempNSAF!$A$2:$A$251,0)))),$E318,INDEX(RestempNSAF!E$2:E$251,MATCH(RestempNSA!$C318,RestempNSAF!$A$2:$A$251,0))),NA())</f>
        <v>#N/A</v>
      </c>
      <c r="J318" s="25" t="e">
        <f>IFERROR(IF(AND(ISERROR($E319),ISERROR(INDEX(RestempNSAF!F$2:F$251,MATCH(RestempNSA!$C318,RestempNSAF!$A$2:$A$251,0)))),$E318,INDEX(RestempNSAF!F$2:F$251,MATCH(RestempNSA!$C318,RestempNSAF!$A$2:$A$251,0))),NA())</f>
        <v>#N/A</v>
      </c>
      <c r="V318" s="28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</row>
    <row r="319" spans="1:36" x14ac:dyDescent="0.25">
      <c r="A319" s="23">
        <f t="shared" si="14"/>
        <v>6</v>
      </c>
      <c r="B319" s="23">
        <f t="shared" si="15"/>
        <v>2018</v>
      </c>
      <c r="C319" s="23">
        <v>318</v>
      </c>
      <c r="D319" s="24">
        <v>43252</v>
      </c>
      <c r="E319" s="25">
        <f>IF(ISBLANK(table!J319),NA(),table!J319)</f>
        <v>12174.6</v>
      </c>
      <c r="F319" s="26" t="e">
        <f>IFERROR(IF(AND(ISERROR($E320),ISERROR(INDEX(RestempNSAF!B$2:B$251,MATCH(RestempNSA!$C319,RestempNSAF!$A$2:$A$251,0)))),$E319,INDEX(RestempNSAF!B$2:B$251,MATCH(RestempNSA!$C319,RestempNSAF!$A$2:$A$251,0))),NA())</f>
        <v>#N/A</v>
      </c>
      <c r="G319" s="25" t="e">
        <f>IFERROR(IF(AND(ISERROR($E320),ISERROR(INDEX(RestempNSAF!C$2:C$251,MATCH(RestempNSA!$C319,RestempNSAF!$A$2:$A$251,0)))),$E319,INDEX(RestempNSAF!C$2:C$251,MATCH(RestempNSA!$C319,RestempNSAF!$A$2:$A$251,0))),NA())</f>
        <v>#N/A</v>
      </c>
      <c r="H319" s="25" t="e">
        <f>IFERROR(IF(AND(ISERROR($E320),ISERROR(INDEX(RestempNSAF!D$2:D$251,MATCH(RestempNSA!$C319,RestempNSAF!$A$2:$A$251,0)))),$E319,INDEX(RestempNSAF!D$2:D$251,MATCH(RestempNSA!$C319,RestempNSAF!$A$2:$A$251,0))),NA())</f>
        <v>#N/A</v>
      </c>
      <c r="I319" s="25" t="e">
        <f>IFERROR(IF(AND(ISERROR($E320),ISERROR(INDEX(RestempNSAF!E$2:E$251,MATCH(RestempNSA!$C319,RestempNSAF!$A$2:$A$251,0)))),$E319,INDEX(RestempNSAF!E$2:E$251,MATCH(RestempNSA!$C319,RestempNSAF!$A$2:$A$251,0))),NA())</f>
        <v>#N/A</v>
      </c>
      <c r="J319" s="25" t="e">
        <f>IFERROR(IF(AND(ISERROR($E320),ISERROR(INDEX(RestempNSAF!F$2:F$251,MATCH(RestempNSA!$C319,RestempNSAF!$A$2:$A$251,0)))),$E319,INDEX(RestempNSAF!F$2:F$251,MATCH(RestempNSA!$C319,RestempNSAF!$A$2:$A$251,0))),NA())</f>
        <v>#N/A</v>
      </c>
      <c r="V319" s="28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</row>
    <row r="320" spans="1:36" x14ac:dyDescent="0.25">
      <c r="A320" s="23">
        <f t="shared" si="14"/>
        <v>7</v>
      </c>
      <c r="B320" s="23">
        <f t="shared" si="15"/>
        <v>2018</v>
      </c>
      <c r="C320" s="23">
        <v>319</v>
      </c>
      <c r="D320" s="24">
        <v>43282</v>
      </c>
      <c r="E320" s="25">
        <f>IF(ISBLANK(table!J320),NA(),table!J320)</f>
        <v>12153.9</v>
      </c>
      <c r="F320" s="26" t="e">
        <f>IFERROR(IF(AND(ISERROR($E321),ISERROR(INDEX(RestempNSAF!B$2:B$251,MATCH(RestempNSA!$C320,RestempNSAF!$A$2:$A$251,0)))),$E320,INDEX(RestempNSAF!B$2:B$251,MATCH(RestempNSA!$C320,RestempNSAF!$A$2:$A$251,0))),NA())</f>
        <v>#N/A</v>
      </c>
      <c r="G320" s="25" t="e">
        <f>IFERROR(IF(AND(ISERROR($E321),ISERROR(INDEX(RestempNSAF!C$2:C$251,MATCH(RestempNSA!$C320,RestempNSAF!$A$2:$A$251,0)))),$E320,INDEX(RestempNSAF!C$2:C$251,MATCH(RestempNSA!$C320,RestempNSAF!$A$2:$A$251,0))),NA())</f>
        <v>#N/A</v>
      </c>
      <c r="H320" s="25" t="e">
        <f>IFERROR(IF(AND(ISERROR($E321),ISERROR(INDEX(RestempNSAF!D$2:D$251,MATCH(RestempNSA!$C320,RestempNSAF!$A$2:$A$251,0)))),$E320,INDEX(RestempNSAF!D$2:D$251,MATCH(RestempNSA!$C320,RestempNSAF!$A$2:$A$251,0))),NA())</f>
        <v>#N/A</v>
      </c>
      <c r="I320" s="25" t="e">
        <f>IFERROR(IF(AND(ISERROR($E321),ISERROR(INDEX(RestempNSAF!E$2:E$251,MATCH(RestempNSA!$C320,RestempNSAF!$A$2:$A$251,0)))),$E320,INDEX(RestempNSAF!E$2:E$251,MATCH(RestempNSA!$C320,RestempNSAF!$A$2:$A$251,0))),NA())</f>
        <v>#N/A</v>
      </c>
      <c r="J320" s="25" t="e">
        <f>IFERROR(IF(AND(ISERROR($E321),ISERROR(INDEX(RestempNSAF!F$2:F$251,MATCH(RestempNSA!$C320,RestempNSAF!$A$2:$A$251,0)))),$E320,INDEX(RestempNSAF!F$2:F$251,MATCH(RestempNSA!$C320,RestempNSAF!$A$2:$A$251,0))),NA())</f>
        <v>#N/A</v>
      </c>
      <c r="V320" s="28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</row>
    <row r="321" spans="1:36" x14ac:dyDescent="0.25">
      <c r="A321" s="23">
        <f t="shared" si="14"/>
        <v>8</v>
      </c>
      <c r="B321" s="23">
        <f t="shared" si="15"/>
        <v>2018</v>
      </c>
      <c r="C321" s="23">
        <v>320</v>
      </c>
      <c r="D321" s="24">
        <v>43313</v>
      </c>
      <c r="E321" s="25">
        <f>IF(ISBLANK(table!J321),NA(),table!J321)</f>
        <v>12153.3</v>
      </c>
      <c r="F321" s="26" t="e">
        <f>IFERROR(IF(AND(ISERROR($E322),ISERROR(INDEX(RestempNSAF!B$2:B$251,MATCH(RestempNSA!$C321,RestempNSAF!$A$2:$A$251,0)))),$E321,INDEX(RestempNSAF!B$2:B$251,MATCH(RestempNSA!$C321,RestempNSAF!$A$2:$A$251,0))),NA())</f>
        <v>#N/A</v>
      </c>
      <c r="G321" s="25" t="e">
        <f>IFERROR(IF(AND(ISERROR($E322),ISERROR(INDEX(RestempNSAF!C$2:C$251,MATCH(RestempNSA!$C321,RestempNSAF!$A$2:$A$251,0)))),$E321,INDEX(RestempNSAF!C$2:C$251,MATCH(RestempNSA!$C321,RestempNSAF!$A$2:$A$251,0))),NA())</f>
        <v>#N/A</v>
      </c>
      <c r="H321" s="25" t="e">
        <f>IFERROR(IF(AND(ISERROR($E322),ISERROR(INDEX(RestempNSAF!D$2:D$251,MATCH(RestempNSA!$C321,RestempNSAF!$A$2:$A$251,0)))),$E321,INDEX(RestempNSAF!D$2:D$251,MATCH(RestempNSA!$C321,RestempNSAF!$A$2:$A$251,0))),NA())</f>
        <v>#N/A</v>
      </c>
      <c r="I321" s="25" t="e">
        <f>IFERROR(IF(AND(ISERROR($E322),ISERROR(INDEX(RestempNSAF!E$2:E$251,MATCH(RestempNSA!$C321,RestempNSAF!$A$2:$A$251,0)))),$E321,INDEX(RestempNSAF!E$2:E$251,MATCH(RestempNSA!$C321,RestempNSAF!$A$2:$A$251,0))),NA())</f>
        <v>#N/A</v>
      </c>
      <c r="J321" s="25" t="e">
        <f>IFERROR(IF(AND(ISERROR($E322),ISERROR(INDEX(RestempNSAF!F$2:F$251,MATCH(RestempNSA!$C321,RestempNSAF!$A$2:$A$251,0)))),$E321,INDEX(RestempNSAF!F$2:F$251,MATCH(RestempNSA!$C321,RestempNSAF!$A$2:$A$251,0))),NA())</f>
        <v>#N/A</v>
      </c>
      <c r="V321" s="28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</row>
    <row r="322" spans="1:36" x14ac:dyDescent="0.25">
      <c r="A322" s="23">
        <f t="shared" si="14"/>
        <v>9</v>
      </c>
      <c r="B322" s="23">
        <f t="shared" si="15"/>
        <v>2018</v>
      </c>
      <c r="C322" s="23">
        <v>321</v>
      </c>
      <c r="D322" s="24">
        <v>43344</v>
      </c>
      <c r="E322" s="25">
        <f>IF(ISBLANK(table!J322),NA(),table!J322)</f>
        <v>11941</v>
      </c>
      <c r="F322" s="26" t="e">
        <f>IFERROR(IF(AND(ISERROR($E323),ISERROR(INDEX(RestempNSAF!B$2:B$251,MATCH(RestempNSA!$C322,RestempNSAF!$A$2:$A$251,0)))),$E322,INDEX(RestempNSAF!B$2:B$251,MATCH(RestempNSA!$C322,RestempNSAF!$A$2:$A$251,0))),NA())</f>
        <v>#N/A</v>
      </c>
      <c r="G322" s="25" t="e">
        <f>IFERROR(IF(AND(ISERROR($E323),ISERROR(INDEX(RestempNSAF!C$2:C$251,MATCH(RestempNSA!$C322,RestempNSAF!$A$2:$A$251,0)))),$E322,INDEX(RestempNSAF!C$2:C$251,MATCH(RestempNSA!$C322,RestempNSAF!$A$2:$A$251,0))),NA())</f>
        <v>#N/A</v>
      </c>
      <c r="H322" s="25" t="e">
        <f>IFERROR(IF(AND(ISERROR($E323),ISERROR(INDEX(RestempNSAF!D$2:D$251,MATCH(RestempNSA!$C322,RestempNSAF!$A$2:$A$251,0)))),$E322,INDEX(RestempNSAF!D$2:D$251,MATCH(RestempNSA!$C322,RestempNSAF!$A$2:$A$251,0))),NA())</f>
        <v>#N/A</v>
      </c>
      <c r="I322" s="25" t="e">
        <f>IFERROR(IF(AND(ISERROR($E323),ISERROR(INDEX(RestempNSAF!E$2:E$251,MATCH(RestempNSA!$C322,RestempNSAF!$A$2:$A$251,0)))),$E322,INDEX(RestempNSAF!E$2:E$251,MATCH(RestempNSA!$C322,RestempNSAF!$A$2:$A$251,0))),NA())</f>
        <v>#N/A</v>
      </c>
      <c r="J322" s="25" t="e">
        <f>IFERROR(IF(AND(ISERROR($E323),ISERROR(INDEX(RestempNSAF!F$2:F$251,MATCH(RestempNSA!$C322,RestempNSAF!$A$2:$A$251,0)))),$E322,INDEX(RestempNSAF!F$2:F$251,MATCH(RestempNSA!$C322,RestempNSAF!$A$2:$A$251,0))),NA())</f>
        <v>#N/A</v>
      </c>
      <c r="V322" s="28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</row>
    <row r="323" spans="1:36" x14ac:dyDescent="0.25">
      <c r="A323" s="23">
        <f t="shared" ref="A323:A373" si="16">MONTH(D323)</f>
        <v>10</v>
      </c>
      <c r="B323" s="23">
        <f t="shared" ref="B323:B373" si="17">YEAR(D323)</f>
        <v>2018</v>
      </c>
      <c r="C323" s="23">
        <v>322</v>
      </c>
      <c r="D323" s="24">
        <v>43374</v>
      </c>
      <c r="E323" s="25">
        <f>IF(ISBLANK(table!J323),NA(),table!J323)</f>
        <v>11900.5</v>
      </c>
      <c r="F323" s="26" t="e">
        <f>IFERROR(IF(AND(ISERROR($E324),ISERROR(INDEX(RestempNSAF!B$2:B$251,MATCH(RestempNSA!$C323,RestempNSAF!$A$2:$A$251,0)))),$E323,INDEX(RestempNSAF!B$2:B$251,MATCH(RestempNSA!$C323,RestempNSAF!$A$2:$A$251,0))),NA())</f>
        <v>#N/A</v>
      </c>
      <c r="G323" s="25" t="e">
        <f>IFERROR(IF(AND(ISERROR($E324),ISERROR(INDEX(RestempNSAF!C$2:C$251,MATCH(RestempNSA!$C323,RestempNSAF!$A$2:$A$251,0)))),$E323,INDEX(RestempNSAF!C$2:C$251,MATCH(RestempNSA!$C323,RestempNSAF!$A$2:$A$251,0))),NA())</f>
        <v>#N/A</v>
      </c>
      <c r="H323" s="25" t="e">
        <f>IFERROR(IF(AND(ISERROR($E324),ISERROR(INDEX(RestempNSAF!D$2:D$251,MATCH(RestempNSA!$C323,RestempNSAF!$A$2:$A$251,0)))),$E323,INDEX(RestempNSAF!D$2:D$251,MATCH(RestempNSA!$C323,RestempNSAF!$A$2:$A$251,0))),NA())</f>
        <v>#N/A</v>
      </c>
      <c r="I323" s="25" t="e">
        <f>IFERROR(IF(AND(ISERROR($E324),ISERROR(INDEX(RestempNSAF!E$2:E$251,MATCH(RestempNSA!$C323,RestempNSAF!$A$2:$A$251,0)))),$E323,INDEX(RestempNSAF!E$2:E$251,MATCH(RestempNSA!$C323,RestempNSAF!$A$2:$A$251,0))),NA())</f>
        <v>#N/A</v>
      </c>
      <c r="J323" s="25" t="e">
        <f>IFERROR(IF(AND(ISERROR($E324),ISERROR(INDEX(RestempNSAF!F$2:F$251,MATCH(RestempNSA!$C323,RestempNSAF!$A$2:$A$251,0)))),$E323,INDEX(RestempNSAF!F$2:F$251,MATCH(RestempNSA!$C323,RestempNSAF!$A$2:$A$251,0))),NA())</f>
        <v>#N/A</v>
      </c>
      <c r="V323" s="28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</row>
    <row r="324" spans="1:36" x14ac:dyDescent="0.25">
      <c r="A324" s="23">
        <f t="shared" si="16"/>
        <v>11</v>
      </c>
      <c r="B324" s="23">
        <f t="shared" si="17"/>
        <v>2018</v>
      </c>
      <c r="C324" s="23">
        <v>323</v>
      </c>
      <c r="D324" s="24">
        <v>43405</v>
      </c>
      <c r="E324" s="25">
        <f>IF(ISBLANK(table!J324),NA(),table!J324)</f>
        <v>11848.7</v>
      </c>
      <c r="F324" s="26" t="e">
        <f>IFERROR(IF(AND(ISERROR($E325),ISERROR(INDEX(RestempNSAF!B$2:B$251,MATCH(RestempNSA!$C324,RestempNSAF!$A$2:$A$251,0)))),$E324,INDEX(RestempNSAF!B$2:B$251,MATCH(RestempNSA!$C324,RestempNSAF!$A$2:$A$251,0))),NA())</f>
        <v>#N/A</v>
      </c>
      <c r="G324" s="25" t="e">
        <f>IFERROR(IF(AND(ISERROR($E325),ISERROR(INDEX(RestempNSAF!C$2:C$251,MATCH(RestempNSA!$C324,RestempNSAF!$A$2:$A$251,0)))),$E324,INDEX(RestempNSAF!C$2:C$251,MATCH(RestempNSA!$C324,RestempNSAF!$A$2:$A$251,0))),NA())</f>
        <v>#N/A</v>
      </c>
      <c r="H324" s="25" t="e">
        <f>IFERROR(IF(AND(ISERROR($E325),ISERROR(INDEX(RestempNSAF!D$2:D$251,MATCH(RestempNSA!$C324,RestempNSAF!$A$2:$A$251,0)))),$E324,INDEX(RestempNSAF!D$2:D$251,MATCH(RestempNSA!$C324,RestempNSAF!$A$2:$A$251,0))),NA())</f>
        <v>#N/A</v>
      </c>
      <c r="I324" s="25" t="e">
        <f>IFERROR(IF(AND(ISERROR($E325),ISERROR(INDEX(RestempNSAF!E$2:E$251,MATCH(RestempNSA!$C324,RestempNSAF!$A$2:$A$251,0)))),$E324,INDEX(RestempNSAF!E$2:E$251,MATCH(RestempNSA!$C324,RestempNSAF!$A$2:$A$251,0))),NA())</f>
        <v>#N/A</v>
      </c>
      <c r="J324" s="25" t="e">
        <f>IFERROR(IF(AND(ISERROR($E325),ISERROR(INDEX(RestempNSAF!F$2:F$251,MATCH(RestempNSA!$C324,RestempNSAF!$A$2:$A$251,0)))),$E324,INDEX(RestempNSAF!F$2:F$251,MATCH(RestempNSA!$C324,RestempNSAF!$A$2:$A$251,0))),NA())</f>
        <v>#N/A</v>
      </c>
      <c r="V324" s="28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</row>
    <row r="325" spans="1:36" x14ac:dyDescent="0.25">
      <c r="A325" s="23">
        <f t="shared" si="16"/>
        <v>12</v>
      </c>
      <c r="B325" s="23">
        <f t="shared" si="17"/>
        <v>2018</v>
      </c>
      <c r="C325" s="23">
        <v>324</v>
      </c>
      <c r="D325" s="24">
        <v>43435</v>
      </c>
      <c r="E325" s="25">
        <f>IF(ISBLANK(table!J325),NA(),table!J325)</f>
        <v>11865.6</v>
      </c>
      <c r="F325" s="26" t="e">
        <f>IFERROR(IF(AND(ISERROR($E326),ISERROR(INDEX(RestempNSAF!B$2:B$251,MATCH(RestempNSA!$C325,RestempNSAF!$A$2:$A$251,0)))),$E325,INDEX(RestempNSAF!B$2:B$251,MATCH(RestempNSA!$C325,RestempNSAF!$A$2:$A$251,0))),NA())</f>
        <v>#N/A</v>
      </c>
      <c r="G325" s="25" t="e">
        <f>IFERROR(IF(AND(ISERROR($E326),ISERROR(INDEX(RestempNSAF!C$2:C$251,MATCH(RestempNSA!$C325,RestempNSAF!$A$2:$A$251,0)))),$E325,INDEX(RestempNSAF!C$2:C$251,MATCH(RestempNSA!$C325,RestempNSAF!$A$2:$A$251,0))),NA())</f>
        <v>#N/A</v>
      </c>
      <c r="H325" s="25" t="e">
        <f>IFERROR(IF(AND(ISERROR($E326),ISERROR(INDEX(RestempNSAF!D$2:D$251,MATCH(RestempNSA!$C325,RestempNSAF!$A$2:$A$251,0)))),$E325,INDEX(RestempNSAF!D$2:D$251,MATCH(RestempNSA!$C325,RestempNSAF!$A$2:$A$251,0))),NA())</f>
        <v>#N/A</v>
      </c>
      <c r="I325" s="25" t="e">
        <f>IFERROR(IF(AND(ISERROR($E326),ISERROR(INDEX(RestempNSAF!E$2:E$251,MATCH(RestempNSA!$C325,RestempNSAF!$A$2:$A$251,0)))),$E325,INDEX(RestempNSAF!E$2:E$251,MATCH(RestempNSA!$C325,RestempNSAF!$A$2:$A$251,0))),NA())</f>
        <v>#N/A</v>
      </c>
      <c r="J325" s="25" t="e">
        <f>IFERROR(IF(AND(ISERROR($E326),ISERROR(INDEX(RestempNSAF!F$2:F$251,MATCH(RestempNSA!$C325,RestempNSAF!$A$2:$A$251,0)))),$E325,INDEX(RestempNSAF!F$2:F$251,MATCH(RestempNSA!$C325,RestempNSAF!$A$2:$A$251,0))),NA())</f>
        <v>#N/A</v>
      </c>
      <c r="V325" s="28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</row>
    <row r="326" spans="1:36" x14ac:dyDescent="0.25">
      <c r="A326" s="23">
        <f t="shared" si="16"/>
        <v>1</v>
      </c>
      <c r="B326" s="23">
        <f t="shared" si="17"/>
        <v>2019</v>
      </c>
      <c r="C326" s="23">
        <v>325</v>
      </c>
      <c r="D326" s="24">
        <v>43466</v>
      </c>
      <c r="E326" s="25">
        <f>IF(ISBLANK(table!J326),NA(),table!J326)</f>
        <v>11618.5</v>
      </c>
      <c r="F326" s="26" t="e">
        <f>IFERROR(IF(AND(ISERROR($E327),ISERROR(INDEX(RestempNSAF!B$2:B$251,MATCH(RestempNSA!$C326,RestempNSAF!$A$2:$A$251,0)))),$E326,INDEX(RestempNSAF!B$2:B$251,MATCH(RestempNSA!$C326,RestempNSAF!$A$2:$A$251,0))),NA())</f>
        <v>#N/A</v>
      </c>
      <c r="G326" s="25" t="e">
        <f>IFERROR(IF(AND(ISERROR($E327),ISERROR(INDEX(RestempNSAF!C$2:C$251,MATCH(RestempNSA!$C326,RestempNSAF!$A$2:$A$251,0)))),$E326,INDEX(RestempNSAF!C$2:C$251,MATCH(RestempNSA!$C326,RestempNSAF!$A$2:$A$251,0))),NA())</f>
        <v>#N/A</v>
      </c>
      <c r="H326" s="25" t="e">
        <f>IFERROR(IF(AND(ISERROR($E327),ISERROR(INDEX(RestempNSAF!D$2:D$251,MATCH(RestempNSA!$C326,RestempNSAF!$A$2:$A$251,0)))),$E326,INDEX(RestempNSAF!D$2:D$251,MATCH(RestempNSA!$C326,RestempNSAF!$A$2:$A$251,0))),NA())</f>
        <v>#N/A</v>
      </c>
      <c r="I326" s="25" t="e">
        <f>IFERROR(IF(AND(ISERROR($E327),ISERROR(INDEX(RestempNSAF!E$2:E$251,MATCH(RestempNSA!$C326,RestempNSAF!$A$2:$A$251,0)))),$E326,INDEX(RestempNSAF!E$2:E$251,MATCH(RestempNSA!$C326,RestempNSAF!$A$2:$A$251,0))),NA())</f>
        <v>#N/A</v>
      </c>
      <c r="J326" s="25" t="e">
        <f>IFERROR(IF(AND(ISERROR($E327),ISERROR(INDEX(RestempNSAF!F$2:F$251,MATCH(RestempNSA!$C326,RestempNSAF!$A$2:$A$251,0)))),$E326,INDEX(RestempNSAF!F$2:F$251,MATCH(RestempNSA!$C326,RestempNSAF!$A$2:$A$251,0))),NA())</f>
        <v>#N/A</v>
      </c>
      <c r="V326" s="28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</row>
    <row r="327" spans="1:36" x14ac:dyDescent="0.25">
      <c r="A327" s="23">
        <f t="shared" si="16"/>
        <v>2</v>
      </c>
      <c r="B327" s="23">
        <f t="shared" si="17"/>
        <v>2019</v>
      </c>
      <c r="C327" s="23">
        <v>326</v>
      </c>
      <c r="D327" s="24">
        <v>43497</v>
      </c>
      <c r="E327" s="25">
        <f>IF(ISBLANK(table!J327),NA(),table!J327)</f>
        <v>11674.2</v>
      </c>
      <c r="F327" s="26" t="e">
        <f>IFERROR(IF(AND(ISERROR($E328),ISERROR(INDEX(RestempNSAF!B$2:B$251,MATCH(RestempNSA!$C327,RestempNSAF!$A$2:$A$251,0)))),$E327,INDEX(RestempNSAF!B$2:B$251,MATCH(RestempNSA!$C327,RestempNSAF!$A$2:$A$251,0))),NA())</f>
        <v>#N/A</v>
      </c>
      <c r="G327" s="25" t="e">
        <f>IFERROR(IF(AND(ISERROR($E328),ISERROR(INDEX(RestempNSAF!C$2:C$251,MATCH(RestempNSA!$C327,RestempNSAF!$A$2:$A$251,0)))),$E327,INDEX(RestempNSAF!C$2:C$251,MATCH(RestempNSA!$C327,RestempNSAF!$A$2:$A$251,0))),NA())</f>
        <v>#N/A</v>
      </c>
      <c r="H327" s="25" t="e">
        <f>IFERROR(IF(AND(ISERROR($E328),ISERROR(INDEX(RestempNSAF!D$2:D$251,MATCH(RestempNSA!$C327,RestempNSAF!$A$2:$A$251,0)))),$E327,INDEX(RestempNSAF!D$2:D$251,MATCH(RestempNSA!$C327,RestempNSAF!$A$2:$A$251,0))),NA())</f>
        <v>#N/A</v>
      </c>
      <c r="I327" s="25" t="e">
        <f>IFERROR(IF(AND(ISERROR($E328),ISERROR(INDEX(RestempNSAF!E$2:E$251,MATCH(RestempNSA!$C327,RestempNSAF!$A$2:$A$251,0)))),$E327,INDEX(RestempNSAF!E$2:E$251,MATCH(RestempNSA!$C327,RestempNSAF!$A$2:$A$251,0))),NA())</f>
        <v>#N/A</v>
      </c>
      <c r="J327" s="25" t="e">
        <f>IFERROR(IF(AND(ISERROR($E328),ISERROR(INDEX(RestempNSAF!F$2:F$251,MATCH(RestempNSA!$C327,RestempNSAF!$A$2:$A$251,0)))),$E327,INDEX(RestempNSAF!F$2:F$251,MATCH(RestempNSA!$C327,RestempNSAF!$A$2:$A$251,0))),NA())</f>
        <v>#N/A</v>
      </c>
      <c r="V327" s="28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</row>
    <row r="328" spans="1:36" x14ac:dyDescent="0.25">
      <c r="A328" s="23">
        <f t="shared" si="16"/>
        <v>3</v>
      </c>
      <c r="B328" s="23">
        <f t="shared" si="17"/>
        <v>2019</v>
      </c>
      <c r="C328" s="23">
        <v>327</v>
      </c>
      <c r="D328" s="24">
        <v>43525</v>
      </c>
      <c r="E328" s="25">
        <f>IF(ISBLANK(table!J328),NA(),table!J328)</f>
        <v>11826.6</v>
      </c>
      <c r="F328" s="26" t="e">
        <f>IFERROR(IF(AND(ISERROR($E329),ISERROR(INDEX(RestempNSAF!B$2:B$251,MATCH(RestempNSA!$C328,RestempNSAF!$A$2:$A$251,0)))),$E328,INDEX(RestempNSAF!B$2:B$251,MATCH(RestempNSA!$C328,RestempNSAF!$A$2:$A$251,0))),NA())</f>
        <v>#N/A</v>
      </c>
      <c r="G328" s="25" t="e">
        <f>IFERROR(IF(AND(ISERROR($E329),ISERROR(INDEX(RestempNSAF!C$2:C$251,MATCH(RestempNSA!$C328,RestempNSAF!$A$2:$A$251,0)))),$E328,INDEX(RestempNSAF!C$2:C$251,MATCH(RestempNSA!$C328,RestempNSAF!$A$2:$A$251,0))),NA())</f>
        <v>#N/A</v>
      </c>
      <c r="H328" s="25" t="e">
        <f>IFERROR(IF(AND(ISERROR($E329),ISERROR(INDEX(RestempNSAF!D$2:D$251,MATCH(RestempNSA!$C328,RestempNSAF!$A$2:$A$251,0)))),$E328,INDEX(RestempNSAF!D$2:D$251,MATCH(RestempNSA!$C328,RestempNSAF!$A$2:$A$251,0))),NA())</f>
        <v>#N/A</v>
      </c>
      <c r="I328" s="25" t="e">
        <f>IFERROR(IF(AND(ISERROR($E329),ISERROR(INDEX(RestempNSAF!E$2:E$251,MATCH(RestempNSA!$C328,RestempNSAF!$A$2:$A$251,0)))),$E328,INDEX(RestempNSAF!E$2:E$251,MATCH(RestempNSA!$C328,RestempNSAF!$A$2:$A$251,0))),NA())</f>
        <v>#N/A</v>
      </c>
      <c r="J328" s="25" t="e">
        <f>IFERROR(IF(AND(ISERROR($E329),ISERROR(INDEX(RestempNSAF!F$2:F$251,MATCH(RestempNSA!$C328,RestempNSAF!$A$2:$A$251,0)))),$E328,INDEX(RestempNSAF!F$2:F$251,MATCH(RestempNSA!$C328,RestempNSAF!$A$2:$A$251,0))),NA())</f>
        <v>#N/A</v>
      </c>
      <c r="V328" s="28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</row>
    <row r="329" spans="1:36" x14ac:dyDescent="0.25">
      <c r="A329" s="23">
        <f t="shared" si="16"/>
        <v>4</v>
      </c>
      <c r="B329" s="23">
        <f t="shared" si="17"/>
        <v>2019</v>
      </c>
      <c r="C329" s="23">
        <v>328</v>
      </c>
      <c r="D329" s="24">
        <v>43556</v>
      </c>
      <c r="E329" s="25">
        <f>IF(ISBLANK(table!J329),NA(),table!J329)</f>
        <v>12016.3</v>
      </c>
      <c r="F329" s="26" t="e">
        <f>IFERROR(IF(AND(ISERROR($E330),ISERROR(INDEX(RestempNSAF!B$2:B$251,MATCH(RestempNSA!$C329,RestempNSAF!$A$2:$A$251,0)))),$E329,INDEX(RestempNSAF!B$2:B$251,MATCH(RestempNSA!$C329,RestempNSAF!$A$2:$A$251,0))),NA())</f>
        <v>#N/A</v>
      </c>
      <c r="G329" s="25" t="e">
        <f>IFERROR(IF(AND(ISERROR($E330),ISERROR(INDEX(RestempNSAF!C$2:C$251,MATCH(RestempNSA!$C329,RestempNSAF!$A$2:$A$251,0)))),$E329,INDEX(RestempNSAF!C$2:C$251,MATCH(RestempNSA!$C329,RestempNSAF!$A$2:$A$251,0))),NA())</f>
        <v>#N/A</v>
      </c>
      <c r="H329" s="25" t="e">
        <f>IFERROR(IF(AND(ISERROR($E330),ISERROR(INDEX(RestempNSAF!D$2:D$251,MATCH(RestempNSA!$C329,RestempNSAF!$A$2:$A$251,0)))),$E329,INDEX(RestempNSAF!D$2:D$251,MATCH(RestempNSA!$C329,RestempNSAF!$A$2:$A$251,0))),NA())</f>
        <v>#N/A</v>
      </c>
      <c r="I329" s="25" t="e">
        <f>IFERROR(IF(AND(ISERROR($E330),ISERROR(INDEX(RestempNSAF!E$2:E$251,MATCH(RestempNSA!$C329,RestempNSAF!$A$2:$A$251,0)))),$E329,INDEX(RestempNSAF!E$2:E$251,MATCH(RestempNSA!$C329,RestempNSAF!$A$2:$A$251,0))),NA())</f>
        <v>#N/A</v>
      </c>
      <c r="J329" s="25" t="e">
        <f>IFERROR(IF(AND(ISERROR($E330),ISERROR(INDEX(RestempNSAF!F$2:F$251,MATCH(RestempNSA!$C329,RestempNSAF!$A$2:$A$251,0)))),$E329,INDEX(RestempNSAF!F$2:F$251,MATCH(RestempNSA!$C329,RestempNSAF!$A$2:$A$251,0))),NA())</f>
        <v>#N/A</v>
      </c>
      <c r="V329" s="28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</row>
    <row r="330" spans="1:36" x14ac:dyDescent="0.25">
      <c r="A330" s="23">
        <f t="shared" si="16"/>
        <v>5</v>
      </c>
      <c r="B330" s="23">
        <f t="shared" si="17"/>
        <v>2019</v>
      </c>
      <c r="C330" s="23">
        <v>329</v>
      </c>
      <c r="D330" s="24">
        <v>43586</v>
      </c>
      <c r="E330" s="25">
        <f>IF(ISBLANK(table!J330),NA(),table!J330)</f>
        <v>12203.3</v>
      </c>
      <c r="F330" s="26" t="e">
        <f>IFERROR(IF(AND(ISERROR($E331),ISERROR(INDEX(RestempNSAF!B$2:B$251,MATCH(RestempNSA!$C330,RestempNSAF!$A$2:$A$251,0)))),$E330,INDEX(RestempNSAF!B$2:B$251,MATCH(RestempNSA!$C330,RestempNSAF!$A$2:$A$251,0))),NA())</f>
        <v>#N/A</v>
      </c>
      <c r="G330" s="25" t="e">
        <f>IFERROR(IF(AND(ISERROR($E331),ISERROR(INDEX(RestempNSAF!C$2:C$251,MATCH(RestempNSA!$C330,RestempNSAF!$A$2:$A$251,0)))),$E330,INDEX(RestempNSAF!C$2:C$251,MATCH(RestempNSA!$C330,RestempNSAF!$A$2:$A$251,0))),NA())</f>
        <v>#N/A</v>
      </c>
      <c r="H330" s="25" t="e">
        <f>IFERROR(IF(AND(ISERROR($E331),ISERROR(INDEX(RestempNSAF!D$2:D$251,MATCH(RestempNSA!$C330,RestempNSAF!$A$2:$A$251,0)))),$E330,INDEX(RestempNSAF!D$2:D$251,MATCH(RestempNSA!$C330,RestempNSAF!$A$2:$A$251,0))),NA())</f>
        <v>#N/A</v>
      </c>
      <c r="I330" s="25" t="e">
        <f>IFERROR(IF(AND(ISERROR($E331),ISERROR(INDEX(RestempNSAF!E$2:E$251,MATCH(RestempNSA!$C330,RestempNSAF!$A$2:$A$251,0)))),$E330,INDEX(RestempNSAF!E$2:E$251,MATCH(RestempNSA!$C330,RestempNSAF!$A$2:$A$251,0))),NA())</f>
        <v>#N/A</v>
      </c>
      <c r="J330" s="25" t="e">
        <f>IFERROR(IF(AND(ISERROR($E331),ISERROR(INDEX(RestempNSAF!F$2:F$251,MATCH(RestempNSA!$C330,RestempNSAF!$A$2:$A$251,0)))),$E330,INDEX(RestempNSAF!F$2:F$251,MATCH(RestempNSA!$C330,RestempNSAF!$A$2:$A$251,0))),NA())</f>
        <v>#N/A</v>
      </c>
      <c r="V330" s="28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</row>
    <row r="331" spans="1:36" x14ac:dyDescent="0.25">
      <c r="A331" s="23">
        <f t="shared" si="16"/>
        <v>6</v>
      </c>
      <c r="B331" s="23">
        <f t="shared" si="17"/>
        <v>2019</v>
      </c>
      <c r="C331" s="23">
        <v>330</v>
      </c>
      <c r="D331" s="24">
        <v>43617</v>
      </c>
      <c r="E331" s="25">
        <f>IF(ISBLANK(table!J331),NA(),table!J331)</f>
        <v>12313.4</v>
      </c>
      <c r="F331" s="26" t="e">
        <f>IFERROR(IF(AND(ISERROR($E332),ISERROR(INDEX(RestempNSAF!B$2:B$251,MATCH(RestempNSA!$C331,RestempNSAF!$A$2:$A$251,0)))),$E331,INDEX(RestempNSAF!B$2:B$251,MATCH(RestempNSA!$C331,RestempNSAF!$A$2:$A$251,0))),NA())</f>
        <v>#N/A</v>
      </c>
      <c r="G331" s="25" t="e">
        <f>IFERROR(IF(AND(ISERROR($E332),ISERROR(INDEX(RestempNSAF!C$2:C$251,MATCH(RestempNSA!$C331,RestempNSAF!$A$2:$A$251,0)))),$E331,INDEX(RestempNSAF!C$2:C$251,MATCH(RestempNSA!$C331,RestempNSAF!$A$2:$A$251,0))),NA())</f>
        <v>#N/A</v>
      </c>
      <c r="H331" s="25" t="e">
        <f>IFERROR(IF(AND(ISERROR($E332),ISERROR(INDEX(RestempNSAF!D$2:D$251,MATCH(RestempNSA!$C331,RestempNSAF!$A$2:$A$251,0)))),$E331,INDEX(RestempNSAF!D$2:D$251,MATCH(RestempNSA!$C331,RestempNSAF!$A$2:$A$251,0))),NA())</f>
        <v>#N/A</v>
      </c>
      <c r="I331" s="25" t="e">
        <f>IFERROR(IF(AND(ISERROR($E332),ISERROR(INDEX(RestempNSAF!E$2:E$251,MATCH(RestempNSA!$C331,RestempNSAF!$A$2:$A$251,0)))),$E331,INDEX(RestempNSAF!E$2:E$251,MATCH(RestempNSA!$C331,RestempNSAF!$A$2:$A$251,0))),NA())</f>
        <v>#N/A</v>
      </c>
      <c r="J331" s="25" t="e">
        <f>IFERROR(IF(AND(ISERROR($E332),ISERROR(INDEX(RestempNSAF!F$2:F$251,MATCH(RestempNSA!$C331,RestempNSAF!$A$2:$A$251,0)))),$E331,INDEX(RestempNSAF!F$2:F$251,MATCH(RestempNSA!$C331,RestempNSAF!$A$2:$A$251,0))),NA())</f>
        <v>#N/A</v>
      </c>
      <c r="V331" s="28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</row>
    <row r="332" spans="1:36" x14ac:dyDescent="0.25">
      <c r="A332" s="23">
        <f t="shared" si="16"/>
        <v>7</v>
      </c>
      <c r="B332" s="23">
        <f t="shared" si="17"/>
        <v>2019</v>
      </c>
      <c r="C332" s="23">
        <v>331</v>
      </c>
      <c r="D332" s="24">
        <v>43647</v>
      </c>
      <c r="E332" s="25">
        <f>IF(ISBLANK(table!J332),NA(),table!J332)</f>
        <v>12275.4</v>
      </c>
      <c r="F332" s="26" t="e">
        <f>IFERROR(IF(AND(ISERROR($E333),ISERROR(INDEX(RestempNSAF!B$2:B$251,MATCH(RestempNSA!$C332,RestempNSAF!$A$2:$A$251,0)))),$E332,INDEX(RestempNSAF!B$2:B$251,MATCH(RestempNSA!$C332,RestempNSAF!$A$2:$A$251,0))),NA())</f>
        <v>#N/A</v>
      </c>
      <c r="G332" s="25" t="e">
        <f>IFERROR(IF(AND(ISERROR($E333),ISERROR(INDEX(RestempNSAF!C$2:C$251,MATCH(RestempNSA!$C332,RestempNSAF!$A$2:$A$251,0)))),$E332,INDEX(RestempNSAF!C$2:C$251,MATCH(RestempNSA!$C332,RestempNSAF!$A$2:$A$251,0))),NA())</f>
        <v>#N/A</v>
      </c>
      <c r="H332" s="25" t="e">
        <f>IFERROR(IF(AND(ISERROR($E333),ISERROR(INDEX(RestempNSAF!D$2:D$251,MATCH(RestempNSA!$C332,RestempNSAF!$A$2:$A$251,0)))),$E332,INDEX(RestempNSAF!D$2:D$251,MATCH(RestempNSA!$C332,RestempNSAF!$A$2:$A$251,0))),NA())</f>
        <v>#N/A</v>
      </c>
      <c r="I332" s="25" t="e">
        <f>IFERROR(IF(AND(ISERROR($E333),ISERROR(INDEX(RestempNSAF!E$2:E$251,MATCH(RestempNSA!$C332,RestempNSAF!$A$2:$A$251,0)))),$E332,INDEX(RestempNSAF!E$2:E$251,MATCH(RestempNSA!$C332,RestempNSAF!$A$2:$A$251,0))),NA())</f>
        <v>#N/A</v>
      </c>
      <c r="J332" s="25" t="e">
        <f>IFERROR(IF(AND(ISERROR($E333),ISERROR(INDEX(RestempNSAF!F$2:F$251,MATCH(RestempNSA!$C332,RestempNSAF!$A$2:$A$251,0)))),$E332,INDEX(RestempNSAF!F$2:F$251,MATCH(RestempNSA!$C332,RestempNSAF!$A$2:$A$251,0))),NA())</f>
        <v>#N/A</v>
      </c>
      <c r="V332" s="28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</row>
    <row r="333" spans="1:36" x14ac:dyDescent="0.25">
      <c r="A333" s="23">
        <f t="shared" si="16"/>
        <v>8</v>
      </c>
      <c r="B333" s="23">
        <f t="shared" si="17"/>
        <v>2019</v>
      </c>
      <c r="C333" s="23">
        <v>332</v>
      </c>
      <c r="D333" s="24">
        <v>43678</v>
      </c>
      <c r="E333" s="25">
        <f>IF(ISBLANK(table!J333),NA(),table!J333)</f>
        <v>12316.7</v>
      </c>
      <c r="F333" s="26" t="e">
        <f>IFERROR(IF(AND(ISERROR($E334),ISERROR(INDEX(RestempNSAF!B$2:B$251,MATCH(RestempNSA!$C333,RestempNSAF!$A$2:$A$251,0)))),$E333,INDEX(RestempNSAF!B$2:B$251,MATCH(RestempNSA!$C333,RestempNSAF!$A$2:$A$251,0))),NA())</f>
        <v>#N/A</v>
      </c>
      <c r="G333" s="25" t="e">
        <f>IFERROR(IF(AND(ISERROR($E334),ISERROR(INDEX(RestempNSAF!C$2:C$251,MATCH(RestempNSA!$C333,RestempNSAF!$A$2:$A$251,0)))),$E333,INDEX(RestempNSAF!C$2:C$251,MATCH(RestempNSA!$C333,RestempNSAF!$A$2:$A$251,0))),NA())</f>
        <v>#N/A</v>
      </c>
      <c r="H333" s="25" t="e">
        <f>IFERROR(IF(AND(ISERROR($E334),ISERROR(INDEX(RestempNSAF!D$2:D$251,MATCH(RestempNSA!$C333,RestempNSAF!$A$2:$A$251,0)))),$E333,INDEX(RestempNSAF!D$2:D$251,MATCH(RestempNSA!$C333,RestempNSAF!$A$2:$A$251,0))),NA())</f>
        <v>#N/A</v>
      </c>
      <c r="I333" s="25" t="e">
        <f>IFERROR(IF(AND(ISERROR($E334),ISERROR(INDEX(RestempNSAF!E$2:E$251,MATCH(RestempNSA!$C333,RestempNSAF!$A$2:$A$251,0)))),$E333,INDEX(RestempNSAF!E$2:E$251,MATCH(RestempNSA!$C333,RestempNSAF!$A$2:$A$251,0))),NA())</f>
        <v>#N/A</v>
      </c>
      <c r="J333" s="25" t="e">
        <f>IFERROR(IF(AND(ISERROR($E334),ISERROR(INDEX(RestempNSAF!F$2:F$251,MATCH(RestempNSA!$C333,RestempNSAF!$A$2:$A$251,0)))),$E333,INDEX(RestempNSAF!F$2:F$251,MATCH(RestempNSA!$C333,RestempNSAF!$A$2:$A$251,0))),NA())</f>
        <v>#N/A</v>
      </c>
      <c r="V333" s="28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</row>
    <row r="334" spans="1:36" x14ac:dyDescent="0.25">
      <c r="A334" s="23">
        <f t="shared" si="16"/>
        <v>9</v>
      </c>
      <c r="B334" s="23">
        <f t="shared" si="17"/>
        <v>2019</v>
      </c>
      <c r="C334" s="23">
        <v>333</v>
      </c>
      <c r="D334" s="24">
        <v>43709</v>
      </c>
      <c r="E334" s="25">
        <f>IF(ISBLANK(table!J334),NA(),table!J334)</f>
        <v>12163.2</v>
      </c>
      <c r="F334" s="26" t="e">
        <f>IFERROR(IF(AND(ISERROR($E335),ISERROR(INDEX(RestempNSAF!B$2:B$251,MATCH(RestempNSA!$C334,RestempNSAF!$A$2:$A$251,0)))),$E334,INDEX(RestempNSAF!B$2:B$251,MATCH(RestempNSA!$C334,RestempNSAF!$A$2:$A$251,0))),NA())</f>
        <v>#N/A</v>
      </c>
      <c r="G334" s="25" t="e">
        <f>IFERROR(IF(AND(ISERROR($E335),ISERROR(INDEX(RestempNSAF!C$2:C$251,MATCH(RestempNSA!$C334,RestempNSAF!$A$2:$A$251,0)))),$E334,INDEX(RestempNSAF!C$2:C$251,MATCH(RestempNSA!$C334,RestempNSAF!$A$2:$A$251,0))),NA())</f>
        <v>#N/A</v>
      </c>
      <c r="H334" s="25" t="e">
        <f>IFERROR(IF(AND(ISERROR($E335),ISERROR(INDEX(RestempNSAF!D$2:D$251,MATCH(RestempNSA!$C334,RestempNSAF!$A$2:$A$251,0)))),$E334,INDEX(RestempNSAF!D$2:D$251,MATCH(RestempNSA!$C334,RestempNSAF!$A$2:$A$251,0))),NA())</f>
        <v>#N/A</v>
      </c>
      <c r="I334" s="25" t="e">
        <f>IFERROR(IF(AND(ISERROR($E335),ISERROR(INDEX(RestempNSAF!E$2:E$251,MATCH(RestempNSA!$C334,RestempNSAF!$A$2:$A$251,0)))),$E334,INDEX(RestempNSAF!E$2:E$251,MATCH(RestempNSA!$C334,RestempNSAF!$A$2:$A$251,0))),NA())</f>
        <v>#N/A</v>
      </c>
      <c r="J334" s="25" t="e">
        <f>IFERROR(IF(AND(ISERROR($E335),ISERROR(INDEX(RestempNSAF!F$2:F$251,MATCH(RestempNSA!$C334,RestempNSAF!$A$2:$A$251,0)))),$E334,INDEX(RestempNSAF!F$2:F$251,MATCH(RestempNSA!$C334,RestempNSAF!$A$2:$A$251,0))),NA())</f>
        <v>#N/A</v>
      </c>
      <c r="V334" s="28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</row>
    <row r="335" spans="1:36" x14ac:dyDescent="0.25">
      <c r="A335" s="23">
        <f t="shared" si="16"/>
        <v>10</v>
      </c>
      <c r="B335" s="23">
        <f t="shared" si="17"/>
        <v>2019</v>
      </c>
      <c r="C335" s="23">
        <v>334</v>
      </c>
      <c r="D335" s="24">
        <v>43739</v>
      </c>
      <c r="E335" s="25">
        <f>IF(ISBLANK(table!J335),NA(),table!J335)</f>
        <v>12163.7</v>
      </c>
      <c r="F335" s="26" t="e">
        <f>IFERROR(IF(AND(ISERROR($E336),ISERROR(INDEX(RestempNSAF!B$2:B$251,MATCH(RestempNSA!$C335,RestempNSAF!$A$2:$A$251,0)))),$E335,INDEX(RestempNSAF!B$2:B$251,MATCH(RestempNSA!$C335,RestempNSAF!$A$2:$A$251,0))),NA())</f>
        <v>#N/A</v>
      </c>
      <c r="G335" s="25" t="e">
        <f>IFERROR(IF(AND(ISERROR($E336),ISERROR(INDEX(RestempNSAF!C$2:C$251,MATCH(RestempNSA!$C335,RestempNSAF!$A$2:$A$251,0)))),$E335,INDEX(RestempNSAF!C$2:C$251,MATCH(RestempNSA!$C335,RestempNSAF!$A$2:$A$251,0))),NA())</f>
        <v>#N/A</v>
      </c>
      <c r="H335" s="25" t="e">
        <f>IFERROR(IF(AND(ISERROR($E336),ISERROR(INDEX(RestempNSAF!D$2:D$251,MATCH(RestempNSA!$C335,RestempNSAF!$A$2:$A$251,0)))),$E335,INDEX(RestempNSAF!D$2:D$251,MATCH(RestempNSA!$C335,RestempNSAF!$A$2:$A$251,0))),NA())</f>
        <v>#N/A</v>
      </c>
      <c r="I335" s="25" t="e">
        <f>IFERROR(IF(AND(ISERROR($E336),ISERROR(INDEX(RestempNSAF!E$2:E$251,MATCH(RestempNSA!$C335,RestempNSAF!$A$2:$A$251,0)))),$E335,INDEX(RestempNSAF!E$2:E$251,MATCH(RestempNSA!$C335,RestempNSAF!$A$2:$A$251,0))),NA())</f>
        <v>#N/A</v>
      </c>
      <c r="J335" s="25" t="e">
        <f>IFERROR(IF(AND(ISERROR($E336),ISERROR(INDEX(RestempNSAF!F$2:F$251,MATCH(RestempNSA!$C335,RestempNSAF!$A$2:$A$251,0)))),$E335,INDEX(RestempNSAF!F$2:F$251,MATCH(RestempNSA!$C335,RestempNSAF!$A$2:$A$251,0))),NA())</f>
        <v>#N/A</v>
      </c>
      <c r="V335" s="28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</row>
    <row r="336" spans="1:36" x14ac:dyDescent="0.25">
      <c r="A336" s="23">
        <f t="shared" si="16"/>
        <v>11</v>
      </c>
      <c r="B336" s="23">
        <f t="shared" si="17"/>
        <v>2019</v>
      </c>
      <c r="C336" s="23">
        <v>335</v>
      </c>
      <c r="D336" s="24">
        <v>43770</v>
      </c>
      <c r="E336" s="25">
        <f>IF(ISBLANK(table!J336),NA(),table!J336)</f>
        <v>12115.8</v>
      </c>
      <c r="F336" s="26" t="e">
        <f>IFERROR(IF(AND(ISERROR($E337),ISERROR(INDEX(RestempNSAF!B$2:B$251,MATCH(RestempNSA!$C336,RestempNSAF!$A$2:$A$251,0)))),$E336,INDEX(RestempNSAF!B$2:B$251,MATCH(RestempNSA!$C336,RestempNSAF!$A$2:$A$251,0))),NA())</f>
        <v>#N/A</v>
      </c>
      <c r="G336" s="25" t="e">
        <f>IFERROR(IF(AND(ISERROR($E337),ISERROR(INDEX(RestempNSAF!C$2:C$251,MATCH(RestempNSA!$C336,RestempNSAF!$A$2:$A$251,0)))),$E336,INDEX(RestempNSAF!C$2:C$251,MATCH(RestempNSA!$C336,RestempNSAF!$A$2:$A$251,0))),NA())</f>
        <v>#N/A</v>
      </c>
      <c r="H336" s="25" t="e">
        <f>IFERROR(IF(AND(ISERROR($E337),ISERROR(INDEX(RestempNSAF!D$2:D$251,MATCH(RestempNSA!$C336,RestempNSAF!$A$2:$A$251,0)))),$E336,INDEX(RestempNSAF!D$2:D$251,MATCH(RestempNSA!$C336,RestempNSAF!$A$2:$A$251,0))),NA())</f>
        <v>#N/A</v>
      </c>
      <c r="I336" s="25" t="e">
        <f>IFERROR(IF(AND(ISERROR($E337),ISERROR(INDEX(RestempNSAF!E$2:E$251,MATCH(RestempNSA!$C336,RestempNSAF!$A$2:$A$251,0)))),$E336,INDEX(RestempNSAF!E$2:E$251,MATCH(RestempNSA!$C336,RestempNSAF!$A$2:$A$251,0))),NA())</f>
        <v>#N/A</v>
      </c>
      <c r="J336" s="25" t="e">
        <f>IFERROR(IF(AND(ISERROR($E337),ISERROR(INDEX(RestempNSAF!F$2:F$251,MATCH(RestempNSA!$C336,RestempNSAF!$A$2:$A$251,0)))),$E336,INDEX(RestempNSAF!F$2:F$251,MATCH(RestempNSA!$C336,RestempNSAF!$A$2:$A$251,0))),NA())</f>
        <v>#N/A</v>
      </c>
      <c r="V336" s="28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</row>
    <row r="337" spans="1:36" x14ac:dyDescent="0.25">
      <c r="A337" s="23">
        <f t="shared" si="16"/>
        <v>12</v>
      </c>
      <c r="B337" s="23">
        <f t="shared" si="17"/>
        <v>2019</v>
      </c>
      <c r="C337" s="23">
        <v>336</v>
      </c>
      <c r="D337" s="24">
        <v>43800</v>
      </c>
      <c r="E337" s="25">
        <f>IF(ISBLANK(table!J337),NA(),table!J337)</f>
        <v>12110.1</v>
      </c>
      <c r="F337" s="26" t="e">
        <f>IFERROR(IF(AND(ISERROR($E338),ISERROR(INDEX(RestempNSAF!B$2:B$251,MATCH(RestempNSA!$C337,RestempNSAF!$A$2:$A$251,0)))),$E337,INDEX(RestempNSAF!B$2:B$251,MATCH(RestempNSA!$C337,RestempNSAF!$A$2:$A$251,0))),NA())</f>
        <v>#N/A</v>
      </c>
      <c r="G337" s="25" t="e">
        <f>IFERROR(IF(AND(ISERROR($E338),ISERROR(INDEX(RestempNSAF!C$2:C$251,MATCH(RestempNSA!$C337,RestempNSAF!$A$2:$A$251,0)))),$E337,INDEX(RestempNSAF!C$2:C$251,MATCH(RestempNSA!$C337,RestempNSAF!$A$2:$A$251,0))),NA())</f>
        <v>#N/A</v>
      </c>
      <c r="H337" s="25" t="e">
        <f>IFERROR(IF(AND(ISERROR($E338),ISERROR(INDEX(RestempNSAF!D$2:D$251,MATCH(RestempNSA!$C337,RestempNSAF!$A$2:$A$251,0)))),$E337,INDEX(RestempNSAF!D$2:D$251,MATCH(RestempNSA!$C337,RestempNSAF!$A$2:$A$251,0))),NA())</f>
        <v>#N/A</v>
      </c>
      <c r="I337" s="25" t="e">
        <f>IFERROR(IF(AND(ISERROR($E338),ISERROR(INDEX(RestempNSAF!E$2:E$251,MATCH(RestempNSA!$C337,RestempNSAF!$A$2:$A$251,0)))),$E337,INDEX(RestempNSAF!E$2:E$251,MATCH(RestempNSA!$C337,RestempNSAF!$A$2:$A$251,0))),NA())</f>
        <v>#N/A</v>
      </c>
      <c r="J337" s="25" t="e">
        <f>IFERROR(IF(AND(ISERROR($E338),ISERROR(INDEX(RestempNSAF!F$2:F$251,MATCH(RestempNSA!$C337,RestempNSAF!$A$2:$A$251,0)))),$E337,INDEX(RestempNSAF!F$2:F$251,MATCH(RestempNSA!$C337,RestempNSAF!$A$2:$A$251,0))),NA())</f>
        <v>#N/A</v>
      </c>
      <c r="V337" s="28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</row>
    <row r="338" spans="1:36" x14ac:dyDescent="0.25">
      <c r="A338" s="23">
        <f t="shared" si="16"/>
        <v>1</v>
      </c>
      <c r="B338" s="23">
        <f t="shared" si="17"/>
        <v>2020</v>
      </c>
      <c r="C338" s="23">
        <v>337</v>
      </c>
      <c r="D338" s="24">
        <v>43831</v>
      </c>
      <c r="E338" s="25">
        <f>IF(ISBLANK(table!J338),NA(),table!J338)</f>
        <v>11863.9</v>
      </c>
      <c r="F338" s="26" t="e">
        <f>IFERROR(IF(AND(ISERROR($E339),ISERROR(INDEX(RestempNSAF!B$2:B$251,MATCH(RestempNSA!$C338,RestempNSAF!$A$2:$A$251,0)))),$E338,INDEX(RestempNSAF!B$2:B$251,MATCH(RestempNSA!$C338,RestempNSAF!$A$2:$A$251,0))),NA())</f>
        <v>#N/A</v>
      </c>
      <c r="G338" s="25" t="e">
        <f>IFERROR(IF(AND(ISERROR($E339),ISERROR(INDEX(RestempNSAF!C$2:C$251,MATCH(RestempNSA!$C338,RestempNSAF!$A$2:$A$251,0)))),$E338,INDEX(RestempNSAF!C$2:C$251,MATCH(RestempNSA!$C338,RestempNSAF!$A$2:$A$251,0))),NA())</f>
        <v>#N/A</v>
      </c>
      <c r="H338" s="25" t="e">
        <f>IFERROR(IF(AND(ISERROR($E339),ISERROR(INDEX(RestempNSAF!D$2:D$251,MATCH(RestempNSA!$C338,RestempNSAF!$A$2:$A$251,0)))),$E338,INDEX(RestempNSAF!D$2:D$251,MATCH(RestempNSA!$C338,RestempNSAF!$A$2:$A$251,0))),NA())</f>
        <v>#N/A</v>
      </c>
      <c r="I338" s="25" t="e">
        <f>IFERROR(IF(AND(ISERROR($E339),ISERROR(INDEX(RestempNSAF!E$2:E$251,MATCH(RestempNSA!$C338,RestempNSAF!$A$2:$A$251,0)))),$E338,INDEX(RestempNSAF!E$2:E$251,MATCH(RestempNSA!$C338,RestempNSAF!$A$2:$A$251,0))),NA())</f>
        <v>#N/A</v>
      </c>
      <c r="J338" s="25" t="e">
        <f>IFERROR(IF(AND(ISERROR($E339),ISERROR(INDEX(RestempNSAF!F$2:F$251,MATCH(RestempNSA!$C338,RestempNSAF!$A$2:$A$251,0)))),$E338,INDEX(RestempNSAF!F$2:F$251,MATCH(RestempNSA!$C338,RestempNSAF!$A$2:$A$251,0))),NA())</f>
        <v>#N/A</v>
      </c>
      <c r="V338" s="28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</row>
    <row r="339" spans="1:36" x14ac:dyDescent="0.25">
      <c r="A339" s="23">
        <f t="shared" si="16"/>
        <v>2</v>
      </c>
      <c r="B339" s="23">
        <f t="shared" si="17"/>
        <v>2020</v>
      </c>
      <c r="C339" s="23">
        <v>338</v>
      </c>
      <c r="D339" s="24">
        <v>43862</v>
      </c>
      <c r="E339" s="25">
        <f>IF(ISBLANK(table!J339),NA(),table!J339)</f>
        <v>12006.4</v>
      </c>
      <c r="F339" s="26" t="e">
        <f>IFERROR(IF(AND(ISERROR($E340),ISERROR(INDEX(RestempNSAF!B$2:B$251,MATCH(RestempNSA!$C339,RestempNSAF!$A$2:$A$251,0)))),$E339,INDEX(RestempNSAF!B$2:B$251,MATCH(RestempNSA!$C339,RestempNSAF!$A$2:$A$251,0))),NA())</f>
        <v>#N/A</v>
      </c>
      <c r="G339" s="25" t="e">
        <f>IFERROR(IF(AND(ISERROR($E340),ISERROR(INDEX(RestempNSAF!C$2:C$251,MATCH(RestempNSA!$C339,RestempNSAF!$A$2:$A$251,0)))),$E339,INDEX(RestempNSAF!C$2:C$251,MATCH(RestempNSA!$C339,RestempNSAF!$A$2:$A$251,0))),NA())</f>
        <v>#N/A</v>
      </c>
      <c r="H339" s="25" t="e">
        <f>IFERROR(IF(AND(ISERROR($E340),ISERROR(INDEX(RestempNSAF!D$2:D$251,MATCH(RestempNSA!$C339,RestempNSAF!$A$2:$A$251,0)))),$E339,INDEX(RestempNSAF!D$2:D$251,MATCH(RestempNSA!$C339,RestempNSAF!$A$2:$A$251,0))),NA())</f>
        <v>#N/A</v>
      </c>
      <c r="I339" s="25" t="e">
        <f>IFERROR(IF(AND(ISERROR($E340),ISERROR(INDEX(RestempNSAF!E$2:E$251,MATCH(RestempNSA!$C339,RestempNSAF!$A$2:$A$251,0)))),$E339,INDEX(RestempNSAF!E$2:E$251,MATCH(RestempNSA!$C339,RestempNSAF!$A$2:$A$251,0))),NA())</f>
        <v>#N/A</v>
      </c>
      <c r="J339" s="25" t="e">
        <f>IFERROR(IF(AND(ISERROR($E340),ISERROR(INDEX(RestempNSAF!F$2:F$251,MATCH(RestempNSA!$C339,RestempNSAF!$A$2:$A$251,0)))),$E339,INDEX(RestempNSAF!F$2:F$251,MATCH(RestempNSA!$C339,RestempNSAF!$A$2:$A$251,0))),NA())</f>
        <v>#N/A</v>
      </c>
      <c r="V339" s="28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</row>
    <row r="340" spans="1:36" x14ac:dyDescent="0.25">
      <c r="A340" s="23">
        <f t="shared" si="16"/>
        <v>3</v>
      </c>
      <c r="B340" s="23">
        <f t="shared" si="17"/>
        <v>2020</v>
      </c>
      <c r="C340" s="23">
        <v>339</v>
      </c>
      <c r="D340" s="24">
        <v>43891</v>
      </c>
      <c r="E340" s="25">
        <f>IF(ISBLANK(table!J340),NA(),table!J340)</f>
        <v>11520.4</v>
      </c>
      <c r="F340" s="26" t="e">
        <f>IFERROR(IF(AND(ISERROR($E341),ISERROR(INDEX(RestempNSAF!B$2:B$251,MATCH(RestempNSA!$C340,RestempNSAF!$A$2:$A$251,0)))),$E340,INDEX(RestempNSAF!B$2:B$251,MATCH(RestempNSA!$C340,RestempNSAF!$A$2:$A$251,0))),NA())</f>
        <v>#N/A</v>
      </c>
      <c r="G340" s="25" t="e">
        <f>IFERROR(IF(AND(ISERROR($E341),ISERROR(INDEX(RestempNSAF!C$2:C$251,MATCH(RestempNSA!$C340,RestempNSAF!$A$2:$A$251,0)))),$E340,INDEX(RestempNSAF!C$2:C$251,MATCH(RestempNSA!$C340,RestempNSAF!$A$2:$A$251,0))),NA())</f>
        <v>#N/A</v>
      </c>
      <c r="H340" s="25" t="e">
        <f>IFERROR(IF(AND(ISERROR($E341),ISERROR(INDEX(RestempNSAF!D$2:D$251,MATCH(RestempNSA!$C340,RestempNSAF!$A$2:$A$251,0)))),$E340,INDEX(RestempNSAF!D$2:D$251,MATCH(RestempNSA!$C340,RestempNSAF!$A$2:$A$251,0))),NA())</f>
        <v>#N/A</v>
      </c>
      <c r="I340" s="25" t="e">
        <f>IFERROR(IF(AND(ISERROR($E341),ISERROR(INDEX(RestempNSAF!E$2:E$251,MATCH(RestempNSA!$C340,RestempNSAF!$A$2:$A$251,0)))),$E340,INDEX(RestempNSAF!E$2:E$251,MATCH(RestempNSA!$C340,RestempNSAF!$A$2:$A$251,0))),NA())</f>
        <v>#N/A</v>
      </c>
      <c r="J340" s="25" t="e">
        <f>IFERROR(IF(AND(ISERROR($E341),ISERROR(INDEX(RestempNSAF!F$2:F$251,MATCH(RestempNSA!$C340,RestempNSAF!$A$2:$A$251,0)))),$E340,INDEX(RestempNSAF!F$2:F$251,MATCH(RestempNSA!$C340,RestempNSAF!$A$2:$A$251,0))),NA())</f>
        <v>#N/A</v>
      </c>
      <c r="V340" s="28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</row>
    <row r="341" spans="1:36" x14ac:dyDescent="0.25">
      <c r="A341" s="23">
        <f t="shared" si="16"/>
        <v>4</v>
      </c>
      <c r="B341" s="23">
        <f t="shared" si="17"/>
        <v>2020</v>
      </c>
      <c r="C341" s="23">
        <v>340</v>
      </c>
      <c r="D341" s="24">
        <v>43922</v>
      </c>
      <c r="E341" s="25">
        <f>IF(ISBLANK(table!J341),NA(),table!J341)</f>
        <v>6315.6</v>
      </c>
      <c r="F341" s="26" t="e">
        <f>IFERROR(IF(AND(ISERROR($E342),ISERROR(INDEX(RestempNSAF!B$2:B$251,MATCH(RestempNSA!$C341,RestempNSAF!$A$2:$A$251,0)))),$E341,INDEX(RestempNSAF!B$2:B$251,MATCH(RestempNSA!$C341,RestempNSAF!$A$2:$A$251,0))),NA())</f>
        <v>#N/A</v>
      </c>
      <c r="G341" s="25" t="e">
        <f>IFERROR(IF(AND(ISERROR($E342),ISERROR(INDEX(RestempNSAF!C$2:C$251,MATCH(RestempNSA!$C341,RestempNSAF!$A$2:$A$251,0)))),$E341,INDEX(RestempNSAF!C$2:C$251,MATCH(RestempNSA!$C341,RestempNSAF!$A$2:$A$251,0))),NA())</f>
        <v>#N/A</v>
      </c>
      <c r="H341" s="25" t="e">
        <f>IFERROR(IF(AND(ISERROR($E342),ISERROR(INDEX(RestempNSAF!D$2:D$251,MATCH(RestempNSA!$C341,RestempNSAF!$A$2:$A$251,0)))),$E341,INDEX(RestempNSAF!D$2:D$251,MATCH(RestempNSA!$C341,RestempNSAF!$A$2:$A$251,0))),NA())</f>
        <v>#N/A</v>
      </c>
      <c r="I341" s="25" t="e">
        <f>IFERROR(IF(AND(ISERROR($E342),ISERROR(INDEX(RestempNSAF!E$2:E$251,MATCH(RestempNSA!$C341,RestempNSAF!$A$2:$A$251,0)))),$E341,INDEX(RestempNSAF!E$2:E$251,MATCH(RestempNSA!$C341,RestempNSAF!$A$2:$A$251,0))),NA())</f>
        <v>#N/A</v>
      </c>
      <c r="J341" s="25" t="e">
        <f>IFERROR(IF(AND(ISERROR($E342),ISERROR(INDEX(RestempNSAF!F$2:F$251,MATCH(RestempNSA!$C341,RestempNSAF!$A$2:$A$251,0)))),$E341,INDEX(RestempNSAF!F$2:F$251,MATCH(RestempNSA!$C341,RestempNSAF!$A$2:$A$251,0))),NA())</f>
        <v>#N/A</v>
      </c>
      <c r="V341" s="28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</row>
    <row r="342" spans="1:36" x14ac:dyDescent="0.25">
      <c r="A342" s="23">
        <f t="shared" si="16"/>
        <v>5</v>
      </c>
      <c r="B342" s="23">
        <f t="shared" si="17"/>
        <v>2020</v>
      </c>
      <c r="C342" s="23">
        <v>341</v>
      </c>
      <c r="D342" s="24">
        <v>43952</v>
      </c>
      <c r="E342" s="25">
        <f>IF(ISBLANK(table!J342),NA(),table!J342)</f>
        <v>7888.2</v>
      </c>
      <c r="F342" s="26" t="e">
        <f>IFERROR(IF(AND(ISERROR($E343),ISERROR(INDEX(RestempNSAF!B$2:B$251,MATCH(RestempNSA!$C342,RestempNSAF!$A$2:$A$251,0)))),$E342,INDEX(RestempNSAF!B$2:B$251,MATCH(RestempNSA!$C342,RestempNSAF!$A$2:$A$251,0))),NA())</f>
        <v>#N/A</v>
      </c>
      <c r="G342" s="25" t="e">
        <f>IFERROR(IF(AND(ISERROR($E343),ISERROR(INDEX(RestempNSAF!C$2:C$251,MATCH(RestempNSA!$C342,RestempNSAF!$A$2:$A$251,0)))),$E342,INDEX(RestempNSAF!C$2:C$251,MATCH(RestempNSA!$C342,RestempNSAF!$A$2:$A$251,0))),NA())</f>
        <v>#N/A</v>
      </c>
      <c r="H342" s="25" t="e">
        <f>IFERROR(IF(AND(ISERROR($E343),ISERROR(INDEX(RestempNSAF!D$2:D$251,MATCH(RestempNSA!$C342,RestempNSAF!$A$2:$A$251,0)))),$E342,INDEX(RestempNSAF!D$2:D$251,MATCH(RestempNSA!$C342,RestempNSAF!$A$2:$A$251,0))),NA())</f>
        <v>#N/A</v>
      </c>
      <c r="I342" s="25" t="e">
        <f>IFERROR(IF(AND(ISERROR($E343),ISERROR(INDEX(RestempNSAF!E$2:E$251,MATCH(RestempNSA!$C342,RestempNSAF!$A$2:$A$251,0)))),$E342,INDEX(RestempNSAF!E$2:E$251,MATCH(RestempNSA!$C342,RestempNSAF!$A$2:$A$251,0))),NA())</f>
        <v>#N/A</v>
      </c>
      <c r="J342" s="25" t="e">
        <f>IFERROR(IF(AND(ISERROR($E343),ISERROR(INDEX(RestempNSAF!F$2:F$251,MATCH(RestempNSA!$C342,RestempNSAF!$A$2:$A$251,0)))),$E342,INDEX(RestempNSAF!F$2:F$251,MATCH(RestempNSA!$C342,RestempNSAF!$A$2:$A$251,0))),NA())</f>
        <v>#N/A</v>
      </c>
      <c r="V342" s="28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</row>
    <row r="343" spans="1:36" x14ac:dyDescent="0.25">
      <c r="A343" s="23">
        <f t="shared" si="16"/>
        <v>6</v>
      </c>
      <c r="B343" s="23">
        <f t="shared" si="17"/>
        <v>2020</v>
      </c>
      <c r="C343" s="23">
        <v>342</v>
      </c>
      <c r="D343" s="24">
        <v>43983</v>
      </c>
      <c r="E343" s="25">
        <f>IF(ISBLANK(table!J343),NA(),table!J343)</f>
        <v>9436.7999999999993</v>
      </c>
      <c r="F343" s="26" t="e">
        <f>IFERROR(IF(AND(ISERROR($E344),ISERROR(INDEX(RestempNSAF!B$2:B$251,MATCH(RestempNSA!$C343,RestempNSAF!$A$2:$A$251,0)))),$E343,INDEX(RestempNSAF!B$2:B$251,MATCH(RestempNSA!$C343,RestempNSAF!$A$2:$A$251,0))),NA())</f>
        <v>#N/A</v>
      </c>
      <c r="G343" s="25" t="e">
        <f>IFERROR(IF(AND(ISERROR($E344),ISERROR(INDEX(RestempNSAF!C$2:C$251,MATCH(RestempNSA!$C343,RestempNSAF!$A$2:$A$251,0)))),$E343,INDEX(RestempNSAF!C$2:C$251,MATCH(RestempNSA!$C343,RestempNSAF!$A$2:$A$251,0))),NA())</f>
        <v>#N/A</v>
      </c>
      <c r="H343" s="25" t="e">
        <f>IFERROR(IF(AND(ISERROR($E344),ISERROR(INDEX(RestempNSAF!D$2:D$251,MATCH(RestempNSA!$C343,RestempNSAF!$A$2:$A$251,0)))),$E343,INDEX(RestempNSAF!D$2:D$251,MATCH(RestempNSA!$C343,RestempNSAF!$A$2:$A$251,0))),NA())</f>
        <v>#N/A</v>
      </c>
      <c r="I343" s="25" t="e">
        <f>IFERROR(IF(AND(ISERROR($E344),ISERROR(INDEX(RestempNSAF!E$2:E$251,MATCH(RestempNSA!$C343,RestempNSAF!$A$2:$A$251,0)))),$E343,INDEX(RestempNSAF!E$2:E$251,MATCH(RestempNSA!$C343,RestempNSAF!$A$2:$A$251,0))),NA())</f>
        <v>#N/A</v>
      </c>
      <c r="J343" s="25" t="e">
        <f>IFERROR(IF(AND(ISERROR($E344),ISERROR(INDEX(RestempNSAF!F$2:F$251,MATCH(RestempNSA!$C343,RestempNSAF!$A$2:$A$251,0)))),$E343,INDEX(RestempNSAF!F$2:F$251,MATCH(RestempNSA!$C343,RestempNSAF!$A$2:$A$251,0))),NA())</f>
        <v>#N/A</v>
      </c>
      <c r="V343" s="28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</row>
    <row r="344" spans="1:36" x14ac:dyDescent="0.25">
      <c r="A344" s="23">
        <f t="shared" si="16"/>
        <v>7</v>
      </c>
      <c r="B344" s="23">
        <f t="shared" si="17"/>
        <v>2020</v>
      </c>
      <c r="C344" s="23">
        <v>343</v>
      </c>
      <c r="D344" s="24">
        <v>44013</v>
      </c>
      <c r="E344" s="25">
        <f>IF(ISBLANK(table!J344),NA(),table!J344)</f>
        <v>9919.7000000000007</v>
      </c>
      <c r="F344" s="26" t="e">
        <f>IFERROR(IF(AND(ISERROR($E345),ISERROR(INDEX(RestempNSAF!B$2:B$251,MATCH(RestempNSA!$C344,RestempNSAF!$A$2:$A$251,0)))),$E344,INDEX(RestempNSAF!B$2:B$251,MATCH(RestempNSA!$C344,RestempNSAF!$A$2:$A$251,0))),NA())</f>
        <v>#N/A</v>
      </c>
      <c r="G344" s="25" t="e">
        <f>IFERROR(IF(AND(ISERROR($E345),ISERROR(INDEX(RestempNSAF!C$2:C$251,MATCH(RestempNSA!$C344,RestempNSAF!$A$2:$A$251,0)))),$E344,INDEX(RestempNSAF!C$2:C$251,MATCH(RestempNSA!$C344,RestempNSAF!$A$2:$A$251,0))),NA())</f>
        <v>#N/A</v>
      </c>
      <c r="H344" s="25" t="e">
        <f>IFERROR(IF(AND(ISERROR($E345),ISERROR(INDEX(RestempNSAF!D$2:D$251,MATCH(RestempNSA!$C344,RestempNSAF!$A$2:$A$251,0)))),$E344,INDEX(RestempNSAF!D$2:D$251,MATCH(RestempNSA!$C344,RestempNSAF!$A$2:$A$251,0))),NA())</f>
        <v>#N/A</v>
      </c>
      <c r="I344" s="25" t="e">
        <f>IFERROR(IF(AND(ISERROR($E345),ISERROR(INDEX(RestempNSAF!E$2:E$251,MATCH(RestempNSA!$C344,RestempNSAF!$A$2:$A$251,0)))),$E344,INDEX(RestempNSAF!E$2:E$251,MATCH(RestempNSA!$C344,RestempNSAF!$A$2:$A$251,0))),NA())</f>
        <v>#N/A</v>
      </c>
      <c r="J344" s="25" t="e">
        <f>IFERROR(IF(AND(ISERROR($E345),ISERROR(INDEX(RestempNSAF!F$2:F$251,MATCH(RestempNSA!$C344,RestempNSAF!$A$2:$A$251,0)))),$E344,INDEX(RestempNSAF!F$2:F$251,MATCH(RestempNSA!$C344,RestempNSAF!$A$2:$A$251,0))),NA())</f>
        <v>#N/A</v>
      </c>
      <c r="V344" s="28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</row>
    <row r="345" spans="1:36" x14ac:dyDescent="0.25">
      <c r="A345" s="23">
        <f t="shared" si="16"/>
        <v>8</v>
      </c>
      <c r="B345" s="23">
        <f t="shared" si="17"/>
        <v>2020</v>
      </c>
      <c r="C345" s="23">
        <v>344</v>
      </c>
      <c r="D345" s="24">
        <v>44044</v>
      </c>
      <c r="E345" s="25">
        <f>IF(ISBLANK(table!J345),NA(),table!J345)</f>
        <v>9987.7000000000007</v>
      </c>
      <c r="F345" s="26" t="e">
        <f>IFERROR(IF(AND(ISERROR($E346),ISERROR(INDEX(RestempNSAF!B$2:B$251,MATCH(RestempNSA!$C345,RestempNSAF!$A$2:$A$251,0)))),$E345,INDEX(RestempNSAF!B$2:B$251,MATCH(RestempNSA!$C345,RestempNSAF!$A$2:$A$251,0))),NA())</f>
        <v>#N/A</v>
      </c>
      <c r="G345" s="25" t="e">
        <f>IFERROR(IF(AND(ISERROR($E346),ISERROR(INDEX(RestempNSAF!C$2:C$251,MATCH(RestempNSA!$C345,RestempNSAF!$A$2:$A$251,0)))),$E345,INDEX(RestempNSAF!C$2:C$251,MATCH(RestempNSA!$C345,RestempNSAF!$A$2:$A$251,0))),NA())</f>
        <v>#N/A</v>
      </c>
      <c r="H345" s="25" t="e">
        <f>IFERROR(IF(AND(ISERROR($E346),ISERROR(INDEX(RestempNSAF!D$2:D$251,MATCH(RestempNSA!$C345,RestempNSAF!$A$2:$A$251,0)))),$E345,INDEX(RestempNSAF!D$2:D$251,MATCH(RestempNSA!$C345,RestempNSAF!$A$2:$A$251,0))),NA())</f>
        <v>#N/A</v>
      </c>
      <c r="I345" s="25" t="e">
        <f>IFERROR(IF(AND(ISERROR($E346),ISERROR(INDEX(RestempNSAF!E$2:E$251,MATCH(RestempNSA!$C345,RestempNSAF!$A$2:$A$251,0)))),$E345,INDEX(RestempNSAF!E$2:E$251,MATCH(RestempNSA!$C345,RestempNSAF!$A$2:$A$251,0))),NA())</f>
        <v>#N/A</v>
      </c>
      <c r="J345" s="25" t="e">
        <f>IFERROR(IF(AND(ISERROR($E346),ISERROR(INDEX(RestempNSAF!F$2:F$251,MATCH(RestempNSA!$C345,RestempNSAF!$A$2:$A$251,0)))),$E345,INDEX(RestempNSAF!F$2:F$251,MATCH(RestempNSA!$C345,RestempNSAF!$A$2:$A$251,0))),NA())</f>
        <v>#N/A</v>
      </c>
      <c r="V345" s="28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</row>
    <row r="346" spans="1:36" x14ac:dyDescent="0.25">
      <c r="A346" s="23">
        <f t="shared" si="16"/>
        <v>9</v>
      </c>
      <c r="B346" s="23">
        <f t="shared" si="17"/>
        <v>2020</v>
      </c>
      <c r="C346" s="23">
        <v>345</v>
      </c>
      <c r="D346" s="24">
        <v>44075</v>
      </c>
      <c r="E346" s="25">
        <f>IF(ISBLANK(table!J346),NA(),table!J346)</f>
        <v>10034.9</v>
      </c>
      <c r="F346" s="26" t="e">
        <f>IFERROR(IF(AND(ISERROR($E347),ISERROR(INDEX(RestempNSAF!B$2:B$251,MATCH(RestempNSA!$C346,RestempNSAF!$A$2:$A$251,0)))),$E346,INDEX(RestempNSAF!B$2:B$251,MATCH(RestempNSA!$C346,RestempNSAF!$A$2:$A$251,0))),NA())</f>
        <v>#N/A</v>
      </c>
      <c r="G346" s="25" t="e">
        <f>IFERROR(IF(AND(ISERROR($E347),ISERROR(INDEX(RestempNSAF!C$2:C$251,MATCH(RestempNSA!$C346,RestempNSAF!$A$2:$A$251,0)))),$E346,INDEX(RestempNSAF!C$2:C$251,MATCH(RestempNSA!$C346,RestempNSAF!$A$2:$A$251,0))),NA())</f>
        <v>#N/A</v>
      </c>
      <c r="H346" s="25" t="e">
        <f>IFERROR(IF(AND(ISERROR($E347),ISERROR(INDEX(RestempNSAF!D$2:D$251,MATCH(RestempNSA!$C346,RestempNSAF!$A$2:$A$251,0)))),$E346,INDEX(RestempNSAF!D$2:D$251,MATCH(RestempNSA!$C346,RestempNSAF!$A$2:$A$251,0))),NA())</f>
        <v>#N/A</v>
      </c>
      <c r="I346" s="25" t="e">
        <f>IFERROR(IF(AND(ISERROR($E347),ISERROR(INDEX(RestempNSAF!E$2:E$251,MATCH(RestempNSA!$C346,RestempNSAF!$A$2:$A$251,0)))),$E346,INDEX(RestempNSAF!E$2:E$251,MATCH(RestempNSA!$C346,RestempNSAF!$A$2:$A$251,0))),NA())</f>
        <v>#N/A</v>
      </c>
      <c r="J346" s="25" t="e">
        <f>IFERROR(IF(AND(ISERROR($E347),ISERROR(INDEX(RestempNSAF!F$2:F$251,MATCH(RestempNSA!$C346,RestempNSAF!$A$2:$A$251,0)))),$E346,INDEX(RestempNSAF!F$2:F$251,MATCH(RestempNSA!$C346,RestempNSAF!$A$2:$A$251,0))),NA())</f>
        <v>#N/A</v>
      </c>
      <c r="V346" s="28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</row>
    <row r="347" spans="1:36" x14ac:dyDescent="0.25">
      <c r="A347" s="23">
        <f t="shared" si="16"/>
        <v>10</v>
      </c>
      <c r="B347" s="23">
        <f t="shared" si="17"/>
        <v>2020</v>
      </c>
      <c r="C347" s="23">
        <v>346</v>
      </c>
      <c r="D347" s="24">
        <v>44105</v>
      </c>
      <c r="E347" s="25">
        <f>IF(ISBLANK(table!J347),NA(),table!J347)</f>
        <v>10185.5</v>
      </c>
      <c r="F347" s="26" t="e">
        <f>IFERROR(IF(AND(ISERROR($E348),ISERROR(INDEX(RestempNSAF!B$2:B$251,MATCH(RestempNSA!$C347,RestempNSAF!$A$2:$A$251,0)))),$E347,INDEX(RestempNSAF!B$2:B$251,MATCH(RestempNSA!$C347,RestempNSAF!$A$2:$A$251,0))),NA())</f>
        <v>#N/A</v>
      </c>
      <c r="G347" s="25" t="e">
        <f>IFERROR(IF(AND(ISERROR($E348),ISERROR(INDEX(RestempNSAF!C$2:C$251,MATCH(RestempNSA!$C347,RestempNSAF!$A$2:$A$251,0)))),$E347,INDEX(RestempNSAF!C$2:C$251,MATCH(RestempNSA!$C347,RestempNSAF!$A$2:$A$251,0))),NA())</f>
        <v>#N/A</v>
      </c>
      <c r="H347" s="25" t="e">
        <f>IFERROR(IF(AND(ISERROR($E348),ISERROR(INDEX(RestempNSAF!D$2:D$251,MATCH(RestempNSA!$C347,RestempNSAF!$A$2:$A$251,0)))),$E347,INDEX(RestempNSAF!D$2:D$251,MATCH(RestempNSA!$C347,RestempNSAF!$A$2:$A$251,0))),NA())</f>
        <v>#N/A</v>
      </c>
      <c r="I347" s="25" t="e">
        <f>IFERROR(IF(AND(ISERROR($E348),ISERROR(INDEX(RestempNSAF!E$2:E$251,MATCH(RestempNSA!$C347,RestempNSAF!$A$2:$A$251,0)))),$E347,INDEX(RestempNSAF!E$2:E$251,MATCH(RestempNSA!$C347,RestempNSAF!$A$2:$A$251,0))),NA())</f>
        <v>#N/A</v>
      </c>
      <c r="J347" s="25" t="e">
        <f>IFERROR(IF(AND(ISERROR($E348),ISERROR(INDEX(RestempNSAF!F$2:F$251,MATCH(RestempNSA!$C347,RestempNSAF!$A$2:$A$251,0)))),$E347,INDEX(RestempNSAF!F$2:F$251,MATCH(RestempNSA!$C347,RestempNSAF!$A$2:$A$251,0))),NA())</f>
        <v>#N/A</v>
      </c>
      <c r="V347" s="28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</row>
    <row r="348" spans="1:36" x14ac:dyDescent="0.25">
      <c r="A348" s="23">
        <f t="shared" si="16"/>
        <v>11</v>
      </c>
      <c r="B348" s="23">
        <f t="shared" si="17"/>
        <v>2020</v>
      </c>
      <c r="C348" s="23">
        <v>347</v>
      </c>
      <c r="D348" s="24">
        <v>44136</v>
      </c>
      <c r="E348" s="25">
        <f>IF(ISBLANK(table!J348),NA(),table!J348)</f>
        <v>10055.200000000001</v>
      </c>
      <c r="F348" s="26" t="e">
        <f>IFERROR(IF(AND(ISERROR($E349),ISERROR(INDEX(RestempNSAF!B$2:B$251,MATCH(RestempNSA!$C348,RestempNSAF!$A$2:$A$251,0)))),$E348,INDEX(RestempNSAF!B$2:B$251,MATCH(RestempNSA!$C348,RestempNSAF!$A$2:$A$251,0))),NA())</f>
        <v>#N/A</v>
      </c>
      <c r="G348" s="25" t="e">
        <f>IFERROR(IF(AND(ISERROR($E349),ISERROR(INDEX(RestempNSAF!C$2:C$251,MATCH(RestempNSA!$C348,RestempNSAF!$A$2:$A$251,0)))),$E348,INDEX(RestempNSAF!C$2:C$251,MATCH(RestempNSA!$C348,RestempNSAF!$A$2:$A$251,0))),NA())</f>
        <v>#N/A</v>
      </c>
      <c r="H348" s="25" t="e">
        <f>IFERROR(IF(AND(ISERROR($E349),ISERROR(INDEX(RestempNSAF!D$2:D$251,MATCH(RestempNSA!$C348,RestempNSAF!$A$2:$A$251,0)))),$E348,INDEX(RestempNSAF!D$2:D$251,MATCH(RestempNSA!$C348,RestempNSAF!$A$2:$A$251,0))),NA())</f>
        <v>#N/A</v>
      </c>
      <c r="I348" s="25" t="e">
        <f>IFERROR(IF(AND(ISERROR($E349),ISERROR(INDEX(RestempNSAF!E$2:E$251,MATCH(RestempNSA!$C348,RestempNSAF!$A$2:$A$251,0)))),$E348,INDEX(RestempNSAF!E$2:E$251,MATCH(RestempNSA!$C348,RestempNSAF!$A$2:$A$251,0))),NA())</f>
        <v>#N/A</v>
      </c>
      <c r="J348" s="25" t="e">
        <f>IFERROR(IF(AND(ISERROR($E349),ISERROR(INDEX(RestempNSAF!F$2:F$251,MATCH(RestempNSA!$C348,RestempNSAF!$A$2:$A$251,0)))),$E348,INDEX(RestempNSAF!F$2:F$251,MATCH(RestempNSA!$C348,RestempNSAF!$A$2:$A$251,0))),NA())</f>
        <v>#N/A</v>
      </c>
      <c r="V348" s="28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</row>
    <row r="349" spans="1:36" x14ac:dyDescent="0.25">
      <c r="A349" s="23">
        <f t="shared" si="16"/>
        <v>12</v>
      </c>
      <c r="B349" s="23">
        <f t="shared" si="17"/>
        <v>2020</v>
      </c>
      <c r="C349" s="23">
        <v>348</v>
      </c>
      <c r="D349" s="24">
        <v>44166</v>
      </c>
      <c r="E349" s="25">
        <f>IF(ISBLANK(table!J349),NA(),table!J349)</f>
        <v>9629.2000000000007</v>
      </c>
      <c r="F349" s="26" t="e">
        <f>IFERROR(IF(AND(ISERROR($E350),ISERROR(INDEX(RestempNSAF!B$2:B$251,MATCH(RestempNSA!$C349,RestempNSAF!$A$2:$A$251,0)))),$E349,INDEX(RestempNSAF!B$2:B$251,MATCH(RestempNSA!$C349,RestempNSAF!$A$2:$A$251,0))),NA())</f>
        <v>#N/A</v>
      </c>
      <c r="G349" s="25" t="e">
        <f>IFERROR(IF(AND(ISERROR($E350),ISERROR(INDEX(RestempNSAF!C$2:C$251,MATCH(RestempNSA!$C349,RestempNSAF!$A$2:$A$251,0)))),$E349,INDEX(RestempNSAF!C$2:C$251,MATCH(RestempNSA!$C349,RestempNSAF!$A$2:$A$251,0))),NA())</f>
        <v>#N/A</v>
      </c>
      <c r="H349" s="25" t="e">
        <f>IFERROR(IF(AND(ISERROR($E350),ISERROR(INDEX(RestempNSAF!D$2:D$251,MATCH(RestempNSA!$C349,RestempNSAF!$A$2:$A$251,0)))),$E349,INDEX(RestempNSAF!D$2:D$251,MATCH(RestempNSA!$C349,RestempNSAF!$A$2:$A$251,0))),NA())</f>
        <v>#N/A</v>
      </c>
      <c r="I349" s="25" t="e">
        <f>IFERROR(IF(AND(ISERROR($E350),ISERROR(INDEX(RestempNSAF!E$2:E$251,MATCH(RestempNSA!$C349,RestempNSAF!$A$2:$A$251,0)))),$E349,INDEX(RestempNSAF!E$2:E$251,MATCH(RestempNSA!$C349,RestempNSAF!$A$2:$A$251,0))),NA())</f>
        <v>#N/A</v>
      </c>
      <c r="J349" s="25" t="e">
        <f>IFERROR(IF(AND(ISERROR($E350),ISERROR(INDEX(RestempNSAF!F$2:F$251,MATCH(RestempNSA!$C349,RestempNSAF!$A$2:$A$251,0)))),$E349,INDEX(RestempNSAF!F$2:F$251,MATCH(RestempNSA!$C349,RestempNSAF!$A$2:$A$251,0))),NA())</f>
        <v>#N/A</v>
      </c>
      <c r="V349" s="28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</row>
    <row r="350" spans="1:36" x14ac:dyDescent="0.25">
      <c r="A350" s="23">
        <f t="shared" si="16"/>
        <v>1</v>
      </c>
      <c r="B350" s="23">
        <f t="shared" si="17"/>
        <v>2021</v>
      </c>
      <c r="C350" s="23">
        <v>349</v>
      </c>
      <c r="D350" s="24">
        <v>44197</v>
      </c>
      <c r="E350" s="25">
        <f>IF(ISBLANK(table!J350),NA(),table!J350)</f>
        <v>9391.4</v>
      </c>
      <c r="F350" s="26" t="e">
        <f>IFERROR(IF(AND(ISERROR($E351),ISERROR(INDEX(RestempNSAF!B$2:B$251,MATCH(RestempNSA!$C350,RestempNSAF!$A$2:$A$251,0)))),$E350,INDEX(RestempNSAF!B$2:B$251,MATCH(RestempNSA!$C350,RestempNSAF!$A$2:$A$251,0))),NA())</f>
        <v>#N/A</v>
      </c>
      <c r="G350" s="25" t="e">
        <f>IFERROR(IF(AND(ISERROR($E351),ISERROR(INDEX(RestempNSAF!C$2:C$251,MATCH(RestempNSA!$C350,RestempNSAF!$A$2:$A$251,0)))),$E350,INDEX(RestempNSAF!C$2:C$251,MATCH(RestempNSA!$C350,RestempNSAF!$A$2:$A$251,0))),NA())</f>
        <v>#N/A</v>
      </c>
      <c r="H350" s="25" t="e">
        <f>IFERROR(IF(AND(ISERROR($E351),ISERROR(INDEX(RestempNSAF!D$2:D$251,MATCH(RestempNSA!$C350,RestempNSAF!$A$2:$A$251,0)))),$E350,INDEX(RestempNSAF!D$2:D$251,MATCH(RestempNSA!$C350,RestempNSAF!$A$2:$A$251,0))),NA())</f>
        <v>#N/A</v>
      </c>
      <c r="I350" s="25" t="e">
        <f>IFERROR(IF(AND(ISERROR($E351),ISERROR(INDEX(RestempNSAF!E$2:E$251,MATCH(RestempNSA!$C350,RestempNSAF!$A$2:$A$251,0)))),$E350,INDEX(RestempNSAF!E$2:E$251,MATCH(RestempNSA!$C350,RestempNSAF!$A$2:$A$251,0))),NA())</f>
        <v>#N/A</v>
      </c>
      <c r="J350" s="25" t="e">
        <f>IFERROR(IF(AND(ISERROR($E351),ISERROR(INDEX(RestempNSAF!F$2:F$251,MATCH(RestempNSA!$C350,RestempNSAF!$A$2:$A$251,0)))),$E350,INDEX(RestempNSAF!F$2:F$251,MATCH(RestempNSA!$C350,RestempNSAF!$A$2:$A$251,0))),NA())</f>
        <v>#N/A</v>
      </c>
      <c r="V350" s="28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</row>
    <row r="351" spans="1:36" x14ac:dyDescent="0.25">
      <c r="A351" s="23">
        <f t="shared" si="16"/>
        <v>2</v>
      </c>
      <c r="B351" s="23">
        <f t="shared" si="17"/>
        <v>2021</v>
      </c>
      <c r="C351" s="23">
        <v>350</v>
      </c>
      <c r="D351" s="24">
        <v>44228</v>
      </c>
      <c r="E351" s="25">
        <f>IF(ISBLANK(table!J351),NA(),table!J351)</f>
        <v>9754.7999999999993</v>
      </c>
      <c r="F351" s="26" t="e">
        <f>IFERROR(IF(AND(ISERROR($E352),ISERROR(INDEX(RestempNSAF!B$2:B$251,MATCH(RestempNSA!$C351,RestempNSAF!$A$2:$A$251,0)))),$E351,INDEX(RestempNSAF!B$2:B$251,MATCH(RestempNSA!$C351,RestempNSAF!$A$2:$A$251,0))),NA())</f>
        <v>#N/A</v>
      </c>
      <c r="G351" s="25" t="e">
        <f>IFERROR(IF(AND(ISERROR($E352),ISERROR(INDEX(RestempNSAF!C$2:C$251,MATCH(RestempNSA!$C351,RestempNSAF!$A$2:$A$251,0)))),$E351,INDEX(RestempNSAF!C$2:C$251,MATCH(RestempNSA!$C351,RestempNSAF!$A$2:$A$251,0))),NA())</f>
        <v>#N/A</v>
      </c>
      <c r="H351" s="25" t="e">
        <f>IFERROR(IF(AND(ISERROR($E352),ISERROR(INDEX(RestempNSAF!D$2:D$251,MATCH(RestempNSA!$C351,RestempNSAF!$A$2:$A$251,0)))),$E351,INDEX(RestempNSAF!D$2:D$251,MATCH(RestempNSA!$C351,RestempNSAF!$A$2:$A$251,0))),NA())</f>
        <v>#N/A</v>
      </c>
      <c r="I351" s="25" t="e">
        <f>IFERROR(IF(AND(ISERROR($E352),ISERROR(INDEX(RestempNSAF!E$2:E$251,MATCH(RestempNSA!$C351,RestempNSAF!$A$2:$A$251,0)))),$E351,INDEX(RestempNSAF!E$2:E$251,MATCH(RestempNSA!$C351,RestempNSAF!$A$2:$A$251,0))),NA())</f>
        <v>#N/A</v>
      </c>
      <c r="J351" s="25" t="e">
        <f>IFERROR(IF(AND(ISERROR($E352),ISERROR(INDEX(RestempNSAF!F$2:F$251,MATCH(RestempNSA!$C351,RestempNSAF!$A$2:$A$251,0)))),$E351,INDEX(RestempNSAF!F$2:F$251,MATCH(RestempNSA!$C351,RestempNSAF!$A$2:$A$251,0))),NA())</f>
        <v>#N/A</v>
      </c>
      <c r="V351" s="28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</row>
    <row r="352" spans="1:36" x14ac:dyDescent="0.25">
      <c r="A352" s="23">
        <f t="shared" si="16"/>
        <v>3</v>
      </c>
      <c r="B352" s="23">
        <f t="shared" si="17"/>
        <v>2021</v>
      </c>
      <c r="C352" s="23">
        <v>351</v>
      </c>
      <c r="D352" s="24">
        <v>44256</v>
      </c>
      <c r="E352" s="25">
        <f>IF(ISBLANK(table!J352),NA(),table!J352)</f>
        <v>9957</v>
      </c>
      <c r="F352" s="26" t="e">
        <f>IFERROR(IF(AND(ISERROR($E353),ISERROR(INDEX(RestempNSAF!B$2:B$251,MATCH(RestempNSA!$C352,RestempNSAF!$A$2:$A$251,0)))),$E352,INDEX(RestempNSAF!B$2:B$251,MATCH(RestempNSA!$C352,RestempNSAF!$A$2:$A$251,0))),NA())</f>
        <v>#N/A</v>
      </c>
      <c r="G352" s="25" t="e">
        <f>IFERROR(IF(AND(ISERROR($E353),ISERROR(INDEX(RestempNSAF!C$2:C$251,MATCH(RestempNSA!$C352,RestempNSAF!$A$2:$A$251,0)))),$E352,INDEX(RestempNSAF!C$2:C$251,MATCH(RestempNSA!$C352,RestempNSAF!$A$2:$A$251,0))),NA())</f>
        <v>#N/A</v>
      </c>
      <c r="H352" s="25" t="e">
        <f>IFERROR(IF(AND(ISERROR($E353),ISERROR(INDEX(RestempNSAF!D$2:D$251,MATCH(RestempNSA!$C352,RestempNSAF!$A$2:$A$251,0)))),$E352,INDEX(RestempNSAF!D$2:D$251,MATCH(RestempNSA!$C352,RestempNSAF!$A$2:$A$251,0))),NA())</f>
        <v>#N/A</v>
      </c>
      <c r="I352" s="25" t="e">
        <f>IFERROR(IF(AND(ISERROR($E353),ISERROR(INDEX(RestempNSAF!E$2:E$251,MATCH(RestempNSA!$C352,RestempNSAF!$A$2:$A$251,0)))),$E352,INDEX(RestempNSAF!E$2:E$251,MATCH(RestempNSA!$C352,RestempNSAF!$A$2:$A$251,0))),NA())</f>
        <v>#N/A</v>
      </c>
      <c r="J352" s="25" t="e">
        <f>IFERROR(IF(AND(ISERROR($E353),ISERROR(INDEX(RestempNSAF!F$2:F$251,MATCH(RestempNSA!$C352,RestempNSAF!$A$2:$A$251,0)))),$E352,INDEX(RestempNSAF!F$2:F$251,MATCH(RestempNSA!$C352,RestempNSAF!$A$2:$A$251,0))),NA())</f>
        <v>#N/A</v>
      </c>
      <c r="V352" s="28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</row>
    <row r="353" spans="1:36" x14ac:dyDescent="0.25">
      <c r="A353" s="23">
        <f t="shared" si="16"/>
        <v>4</v>
      </c>
      <c r="B353" s="23">
        <f t="shared" si="17"/>
        <v>2021</v>
      </c>
      <c r="C353" s="23">
        <v>352</v>
      </c>
      <c r="D353" s="24">
        <v>44287</v>
      </c>
      <c r="E353" s="25">
        <f>IF(ISBLANK(table!J353),NA(),table!J353)</f>
        <v>10287.4</v>
      </c>
      <c r="F353" s="26" t="e">
        <f>IFERROR(IF(AND(ISERROR($E354),ISERROR(INDEX(RestempNSAF!B$2:B$251,MATCH(RestempNSA!$C353,RestempNSAF!$A$2:$A$251,0)))),$E353,INDEX(RestempNSAF!B$2:B$251,MATCH(RestempNSA!$C353,RestempNSAF!$A$2:$A$251,0))),NA())</f>
        <v>#N/A</v>
      </c>
      <c r="G353" s="25" t="e">
        <f>IFERROR(IF(AND(ISERROR($E354),ISERROR(INDEX(RestempNSAF!C$2:C$251,MATCH(RestempNSA!$C353,RestempNSAF!$A$2:$A$251,0)))),$E353,INDEX(RestempNSAF!C$2:C$251,MATCH(RestempNSA!$C353,RestempNSAF!$A$2:$A$251,0))),NA())</f>
        <v>#N/A</v>
      </c>
      <c r="H353" s="25" t="e">
        <f>IFERROR(IF(AND(ISERROR($E354),ISERROR(INDEX(RestempNSAF!D$2:D$251,MATCH(RestempNSA!$C353,RestempNSAF!$A$2:$A$251,0)))),$E353,INDEX(RestempNSAF!D$2:D$251,MATCH(RestempNSA!$C353,RestempNSAF!$A$2:$A$251,0))),NA())</f>
        <v>#N/A</v>
      </c>
      <c r="I353" s="25" t="e">
        <f>IFERROR(IF(AND(ISERROR($E354),ISERROR(INDEX(RestempNSAF!E$2:E$251,MATCH(RestempNSA!$C353,RestempNSAF!$A$2:$A$251,0)))),$E353,INDEX(RestempNSAF!E$2:E$251,MATCH(RestempNSA!$C353,RestempNSAF!$A$2:$A$251,0))),NA())</f>
        <v>#N/A</v>
      </c>
      <c r="J353" s="25" t="e">
        <f>IFERROR(IF(AND(ISERROR($E354),ISERROR(INDEX(RestempNSAF!F$2:F$251,MATCH(RestempNSA!$C353,RestempNSAF!$A$2:$A$251,0)))),$E353,INDEX(RestempNSAF!F$2:F$251,MATCH(RestempNSA!$C353,RestempNSAF!$A$2:$A$251,0))),NA())</f>
        <v>#N/A</v>
      </c>
      <c r="V353" s="28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</row>
    <row r="354" spans="1:36" x14ac:dyDescent="0.25">
      <c r="A354" s="23">
        <f t="shared" si="16"/>
        <v>5</v>
      </c>
      <c r="B354" s="23">
        <f t="shared" si="17"/>
        <v>2021</v>
      </c>
      <c r="C354" s="23">
        <v>353</v>
      </c>
      <c r="D354" s="24">
        <v>44317</v>
      </c>
      <c r="E354" s="25">
        <f>IF(ISBLANK(table!J354),NA(),table!J354)</f>
        <v>10640.5</v>
      </c>
      <c r="F354" s="26" t="e">
        <f>IFERROR(IF(AND(ISERROR($E355),ISERROR(INDEX(RestempNSAF!B$2:B$251,MATCH(RestempNSA!$C354,RestempNSAF!$A$2:$A$251,0)))),$E354,INDEX(RestempNSAF!B$2:B$251,MATCH(RestempNSA!$C354,RestempNSAF!$A$2:$A$251,0))),NA())</f>
        <v>#N/A</v>
      </c>
      <c r="G354" s="25" t="e">
        <f>IFERROR(IF(AND(ISERROR($E355),ISERROR(INDEX(RestempNSAF!C$2:C$251,MATCH(RestempNSA!$C354,RestempNSAF!$A$2:$A$251,0)))),$E354,INDEX(RestempNSAF!C$2:C$251,MATCH(RestempNSA!$C354,RestempNSAF!$A$2:$A$251,0))),NA())</f>
        <v>#N/A</v>
      </c>
      <c r="H354" s="25" t="e">
        <f>IFERROR(IF(AND(ISERROR($E355),ISERROR(INDEX(RestempNSAF!D$2:D$251,MATCH(RestempNSA!$C354,RestempNSAF!$A$2:$A$251,0)))),$E354,INDEX(RestempNSAF!D$2:D$251,MATCH(RestempNSA!$C354,RestempNSAF!$A$2:$A$251,0))),NA())</f>
        <v>#N/A</v>
      </c>
      <c r="I354" s="25" t="e">
        <f>IFERROR(IF(AND(ISERROR($E355),ISERROR(INDEX(RestempNSAF!E$2:E$251,MATCH(RestempNSA!$C354,RestempNSAF!$A$2:$A$251,0)))),$E354,INDEX(RestempNSAF!E$2:E$251,MATCH(RestempNSA!$C354,RestempNSAF!$A$2:$A$251,0))),NA())</f>
        <v>#N/A</v>
      </c>
      <c r="J354" s="25" t="e">
        <f>IFERROR(IF(AND(ISERROR($E355),ISERROR(INDEX(RestempNSAF!F$2:F$251,MATCH(RestempNSA!$C354,RestempNSAF!$A$2:$A$251,0)))),$E354,INDEX(RestempNSAF!F$2:F$251,MATCH(RestempNSA!$C354,RestempNSAF!$A$2:$A$251,0))),NA())</f>
        <v>#N/A</v>
      </c>
      <c r="V354" s="28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</row>
    <row r="355" spans="1:36" x14ac:dyDescent="0.25">
      <c r="A355" s="23">
        <f t="shared" si="16"/>
        <v>6</v>
      </c>
      <c r="B355" s="23">
        <f t="shared" si="17"/>
        <v>2021</v>
      </c>
      <c r="C355" s="23">
        <v>354</v>
      </c>
      <c r="D355" s="24">
        <v>44348</v>
      </c>
      <c r="E355" s="25">
        <f>IF(ISBLANK(table!J355),NA(),table!J355)</f>
        <v>10990.5</v>
      </c>
      <c r="F355" s="26" t="e">
        <f>IFERROR(IF(AND(ISERROR($E356),ISERROR(INDEX(RestempNSAF!B$2:B$251,MATCH(RestempNSA!$C355,RestempNSAF!$A$2:$A$251,0)))),$E355,INDEX(RestempNSAF!B$2:B$251,MATCH(RestempNSA!$C355,RestempNSAF!$A$2:$A$251,0))),NA())</f>
        <v>#N/A</v>
      </c>
      <c r="G355" s="25" t="e">
        <f>IFERROR(IF(AND(ISERROR($E356),ISERROR(INDEX(RestempNSAF!C$2:C$251,MATCH(RestempNSA!$C355,RestempNSAF!$A$2:$A$251,0)))),$E355,INDEX(RestempNSAF!C$2:C$251,MATCH(RestempNSA!$C355,RestempNSAF!$A$2:$A$251,0))),NA())</f>
        <v>#N/A</v>
      </c>
      <c r="H355" s="25" t="e">
        <f>IFERROR(IF(AND(ISERROR($E356),ISERROR(INDEX(RestempNSAF!D$2:D$251,MATCH(RestempNSA!$C355,RestempNSAF!$A$2:$A$251,0)))),$E355,INDEX(RestempNSAF!D$2:D$251,MATCH(RestempNSA!$C355,RestempNSAF!$A$2:$A$251,0))),NA())</f>
        <v>#N/A</v>
      </c>
      <c r="I355" s="25" t="e">
        <f>IFERROR(IF(AND(ISERROR($E356),ISERROR(INDEX(RestempNSAF!E$2:E$251,MATCH(RestempNSA!$C355,RestempNSAF!$A$2:$A$251,0)))),$E355,INDEX(RestempNSAF!E$2:E$251,MATCH(RestempNSA!$C355,RestempNSAF!$A$2:$A$251,0))),NA())</f>
        <v>#N/A</v>
      </c>
      <c r="J355" s="25" t="e">
        <f>IFERROR(IF(AND(ISERROR($E356),ISERROR(INDEX(RestempNSAF!F$2:F$251,MATCH(RestempNSA!$C355,RestempNSAF!$A$2:$A$251,0)))),$E355,INDEX(RestempNSAF!F$2:F$251,MATCH(RestempNSA!$C355,RestempNSAF!$A$2:$A$251,0))),NA())</f>
        <v>#N/A</v>
      </c>
      <c r="V355" s="28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</row>
    <row r="356" spans="1:36" x14ac:dyDescent="0.25">
      <c r="A356" s="23">
        <f t="shared" si="16"/>
        <v>7</v>
      </c>
      <c r="B356" s="23">
        <f t="shared" si="17"/>
        <v>2021</v>
      </c>
      <c r="C356" s="23">
        <v>355</v>
      </c>
      <c r="D356" s="24">
        <v>44378</v>
      </c>
      <c r="E356" s="25">
        <f>IF(ISBLANK(table!J356),NA(),table!J356)</f>
        <v>11244.9</v>
      </c>
      <c r="F356" s="26" t="e">
        <f>IFERROR(IF(AND(ISERROR($E357),ISERROR(INDEX(RestempNSAF!B$2:B$251,MATCH(RestempNSA!$C356,RestempNSAF!$A$2:$A$251,0)))),$E356,INDEX(RestempNSAF!B$2:B$251,MATCH(RestempNSA!$C356,RestempNSAF!$A$2:$A$251,0))),NA())</f>
        <v>#N/A</v>
      </c>
      <c r="G356" s="25" t="e">
        <f>IFERROR(IF(AND(ISERROR($E357),ISERROR(INDEX(RestempNSAF!C$2:C$251,MATCH(RestempNSA!$C356,RestempNSAF!$A$2:$A$251,0)))),$E356,INDEX(RestempNSAF!C$2:C$251,MATCH(RestempNSA!$C356,RestempNSAF!$A$2:$A$251,0))),NA())</f>
        <v>#N/A</v>
      </c>
      <c r="H356" s="25" t="e">
        <f>IFERROR(IF(AND(ISERROR($E357),ISERROR(INDEX(RestempNSAF!D$2:D$251,MATCH(RestempNSA!$C356,RestempNSAF!$A$2:$A$251,0)))),$E356,INDEX(RestempNSAF!D$2:D$251,MATCH(RestempNSA!$C356,RestempNSAF!$A$2:$A$251,0))),NA())</f>
        <v>#N/A</v>
      </c>
      <c r="I356" s="25" t="e">
        <f>IFERROR(IF(AND(ISERROR($E357),ISERROR(INDEX(RestempNSAF!E$2:E$251,MATCH(RestempNSA!$C356,RestempNSAF!$A$2:$A$251,0)))),$E356,INDEX(RestempNSAF!E$2:E$251,MATCH(RestempNSA!$C356,RestempNSAF!$A$2:$A$251,0))),NA())</f>
        <v>#N/A</v>
      </c>
      <c r="J356" s="25" t="e">
        <f>IFERROR(IF(AND(ISERROR($E357),ISERROR(INDEX(RestempNSAF!F$2:F$251,MATCH(RestempNSA!$C356,RestempNSAF!$A$2:$A$251,0)))),$E356,INDEX(RestempNSAF!F$2:F$251,MATCH(RestempNSA!$C356,RestempNSAF!$A$2:$A$251,0))),NA())</f>
        <v>#N/A</v>
      </c>
      <c r="V356" s="28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</row>
    <row r="357" spans="1:36" x14ac:dyDescent="0.25">
      <c r="A357" s="23">
        <f t="shared" si="16"/>
        <v>8</v>
      </c>
      <c r="B357" s="23">
        <f t="shared" si="17"/>
        <v>2021</v>
      </c>
      <c r="C357" s="23">
        <v>356</v>
      </c>
      <c r="D357" s="24">
        <v>44409</v>
      </c>
      <c r="E357" s="25">
        <f>IF(ISBLANK(table!J357),NA(),table!J357)</f>
        <v>11216.6</v>
      </c>
      <c r="F357" s="26" t="e">
        <f>IFERROR(IF(AND(ISERROR($E358),ISERROR(INDEX(RestempNSAF!B$2:B$251,MATCH(RestempNSA!$C357,RestempNSAF!$A$2:$A$251,0)))),$E357,INDEX(RestempNSAF!B$2:B$251,MATCH(RestempNSA!$C357,RestempNSAF!$A$2:$A$251,0))),NA())</f>
        <v>#N/A</v>
      </c>
      <c r="G357" s="25" t="e">
        <f>IFERROR(IF(AND(ISERROR($E358),ISERROR(INDEX(RestempNSAF!C$2:C$251,MATCH(RestempNSA!$C357,RestempNSAF!$A$2:$A$251,0)))),$E357,INDEX(RestempNSAF!C$2:C$251,MATCH(RestempNSA!$C357,RestempNSAF!$A$2:$A$251,0))),NA())</f>
        <v>#N/A</v>
      </c>
      <c r="H357" s="25" t="e">
        <f>IFERROR(IF(AND(ISERROR($E358),ISERROR(INDEX(RestempNSAF!D$2:D$251,MATCH(RestempNSA!$C357,RestempNSAF!$A$2:$A$251,0)))),$E357,INDEX(RestempNSAF!D$2:D$251,MATCH(RestempNSA!$C357,RestempNSAF!$A$2:$A$251,0))),NA())</f>
        <v>#N/A</v>
      </c>
      <c r="I357" s="25" t="e">
        <f>IFERROR(IF(AND(ISERROR($E358),ISERROR(INDEX(RestempNSAF!E$2:E$251,MATCH(RestempNSA!$C357,RestempNSAF!$A$2:$A$251,0)))),$E357,INDEX(RestempNSAF!E$2:E$251,MATCH(RestempNSA!$C357,RestempNSAF!$A$2:$A$251,0))),NA())</f>
        <v>#N/A</v>
      </c>
      <c r="J357" s="25" t="e">
        <f>IFERROR(IF(AND(ISERROR($E358),ISERROR(INDEX(RestempNSAF!F$2:F$251,MATCH(RestempNSA!$C357,RestempNSAF!$A$2:$A$251,0)))),$E357,INDEX(RestempNSAF!F$2:F$251,MATCH(RestempNSA!$C357,RestempNSAF!$A$2:$A$251,0))),NA())</f>
        <v>#N/A</v>
      </c>
      <c r="V357" s="28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</row>
    <row r="358" spans="1:36" x14ac:dyDescent="0.25">
      <c r="A358" s="23">
        <f t="shared" si="16"/>
        <v>9</v>
      </c>
      <c r="B358" s="23">
        <f t="shared" si="17"/>
        <v>2021</v>
      </c>
      <c r="C358" s="23">
        <v>357</v>
      </c>
      <c r="D358" s="24">
        <v>44440</v>
      </c>
      <c r="E358" s="25">
        <f>IF(ISBLANK(table!J358),NA(),table!J358)</f>
        <v>11059.8</v>
      </c>
      <c r="F358" s="26" t="e">
        <f>IFERROR(IF(AND(ISERROR($E359),ISERROR(INDEX(RestempNSAF!B$2:B$251,MATCH(RestempNSA!$C358,RestempNSAF!$A$2:$A$251,0)))),$E358,INDEX(RestempNSAF!B$2:B$251,MATCH(RestempNSA!$C358,RestempNSAF!$A$2:$A$251,0))),NA())</f>
        <v>#N/A</v>
      </c>
      <c r="G358" s="25" t="e">
        <f>IFERROR(IF(AND(ISERROR($E359),ISERROR(INDEX(RestempNSAF!C$2:C$251,MATCH(RestempNSA!$C358,RestempNSAF!$A$2:$A$251,0)))),$E358,INDEX(RestempNSAF!C$2:C$251,MATCH(RestempNSA!$C358,RestempNSAF!$A$2:$A$251,0))),NA())</f>
        <v>#N/A</v>
      </c>
      <c r="H358" s="25" t="e">
        <f>IFERROR(IF(AND(ISERROR($E359),ISERROR(INDEX(RestempNSAF!D$2:D$251,MATCH(RestempNSA!$C358,RestempNSAF!$A$2:$A$251,0)))),$E358,INDEX(RestempNSAF!D$2:D$251,MATCH(RestempNSA!$C358,RestempNSAF!$A$2:$A$251,0))),NA())</f>
        <v>#N/A</v>
      </c>
      <c r="I358" s="25" t="e">
        <f>IFERROR(IF(AND(ISERROR($E359),ISERROR(INDEX(RestempNSAF!E$2:E$251,MATCH(RestempNSA!$C358,RestempNSAF!$A$2:$A$251,0)))),$E358,INDEX(RestempNSAF!E$2:E$251,MATCH(RestempNSA!$C358,RestempNSAF!$A$2:$A$251,0))),NA())</f>
        <v>#N/A</v>
      </c>
      <c r="J358" s="25" t="e">
        <f>IFERROR(IF(AND(ISERROR($E359),ISERROR(INDEX(RestempNSAF!F$2:F$251,MATCH(RestempNSA!$C358,RestempNSAF!$A$2:$A$251,0)))),$E358,INDEX(RestempNSAF!F$2:F$251,MATCH(RestempNSA!$C358,RestempNSAF!$A$2:$A$251,0))),NA())</f>
        <v>#N/A</v>
      </c>
      <c r="V358" s="28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</row>
    <row r="359" spans="1:36" x14ac:dyDescent="0.25">
      <c r="A359" s="23">
        <f t="shared" si="16"/>
        <v>10</v>
      </c>
      <c r="B359" s="23">
        <f t="shared" si="17"/>
        <v>2021</v>
      </c>
      <c r="C359" s="23">
        <v>358</v>
      </c>
      <c r="D359" s="24">
        <v>44470</v>
      </c>
      <c r="E359" s="25">
        <f>IF(ISBLANK(table!J359),NA(),table!J359)</f>
        <v>11175.6</v>
      </c>
      <c r="F359" s="26" t="e">
        <f>IFERROR(IF(AND(ISERROR($E360),ISERROR(INDEX(RestempNSAF!B$2:B$251,MATCH(RestempNSA!$C359,RestempNSAF!$A$2:$A$251,0)))),$E359,INDEX(RestempNSAF!B$2:B$251,MATCH(RestempNSA!$C359,RestempNSAF!$A$2:$A$251,0))),NA())</f>
        <v>#N/A</v>
      </c>
      <c r="G359" s="25" t="e">
        <f>IFERROR(IF(AND(ISERROR($E360),ISERROR(INDEX(RestempNSAF!C$2:C$251,MATCH(RestempNSA!$C359,RestempNSAF!$A$2:$A$251,0)))),$E359,INDEX(RestempNSAF!C$2:C$251,MATCH(RestempNSA!$C359,RestempNSAF!$A$2:$A$251,0))),NA())</f>
        <v>#N/A</v>
      </c>
      <c r="H359" s="25" t="e">
        <f>IFERROR(IF(AND(ISERROR($E360),ISERROR(INDEX(RestempNSAF!D$2:D$251,MATCH(RestempNSA!$C359,RestempNSAF!$A$2:$A$251,0)))),$E359,INDEX(RestempNSAF!D$2:D$251,MATCH(RestempNSA!$C359,RestempNSAF!$A$2:$A$251,0))),NA())</f>
        <v>#N/A</v>
      </c>
      <c r="I359" s="25" t="e">
        <f>IFERROR(IF(AND(ISERROR($E360),ISERROR(INDEX(RestempNSAF!E$2:E$251,MATCH(RestempNSA!$C359,RestempNSAF!$A$2:$A$251,0)))),$E359,INDEX(RestempNSAF!E$2:E$251,MATCH(RestempNSA!$C359,RestempNSAF!$A$2:$A$251,0))),NA())</f>
        <v>#N/A</v>
      </c>
      <c r="J359" s="25" t="e">
        <f>IFERROR(IF(AND(ISERROR($E360),ISERROR(INDEX(RestempNSAF!F$2:F$251,MATCH(RestempNSA!$C359,RestempNSAF!$A$2:$A$251,0)))),$E359,INDEX(RestempNSAF!F$2:F$251,MATCH(RestempNSA!$C359,RestempNSAF!$A$2:$A$251,0))),NA())</f>
        <v>#N/A</v>
      </c>
      <c r="V359" s="28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</row>
    <row r="360" spans="1:36" x14ac:dyDescent="0.25">
      <c r="A360" s="23">
        <f t="shared" si="16"/>
        <v>11</v>
      </c>
      <c r="B360" s="23">
        <f t="shared" si="17"/>
        <v>2021</v>
      </c>
      <c r="C360" s="23">
        <v>359</v>
      </c>
      <c r="D360" s="24">
        <v>44501</v>
      </c>
      <c r="E360" s="25">
        <f>IF(ISBLANK(table!J360),NA(),table!J360)</f>
        <v>11210.5</v>
      </c>
      <c r="F360" s="26" t="e">
        <f>IFERROR(IF(AND(ISERROR($E361),ISERROR(INDEX(RestempNSAF!B$2:B$251,MATCH(RestempNSA!$C360,RestempNSAF!$A$2:$A$251,0)))),$E360,INDEX(RestempNSAF!B$2:B$251,MATCH(RestempNSA!$C360,RestempNSAF!$A$2:$A$251,0))),NA())</f>
        <v>#N/A</v>
      </c>
      <c r="G360" s="25" t="e">
        <f>IFERROR(IF(AND(ISERROR($E361),ISERROR(INDEX(RestempNSAF!C$2:C$251,MATCH(RestempNSA!$C360,RestempNSAF!$A$2:$A$251,0)))),$E360,INDEX(RestempNSAF!C$2:C$251,MATCH(RestempNSA!$C360,RestempNSAF!$A$2:$A$251,0))),NA())</f>
        <v>#N/A</v>
      </c>
      <c r="H360" s="25" t="e">
        <f>IFERROR(IF(AND(ISERROR($E361),ISERROR(INDEX(RestempNSAF!D$2:D$251,MATCH(RestempNSA!$C360,RestempNSAF!$A$2:$A$251,0)))),$E360,INDEX(RestempNSAF!D$2:D$251,MATCH(RestempNSA!$C360,RestempNSAF!$A$2:$A$251,0))),NA())</f>
        <v>#N/A</v>
      </c>
      <c r="I360" s="25" t="e">
        <f>IFERROR(IF(AND(ISERROR($E361),ISERROR(INDEX(RestempNSAF!E$2:E$251,MATCH(RestempNSA!$C360,RestempNSAF!$A$2:$A$251,0)))),$E360,INDEX(RestempNSAF!E$2:E$251,MATCH(RestempNSA!$C360,RestempNSAF!$A$2:$A$251,0))),NA())</f>
        <v>#N/A</v>
      </c>
      <c r="J360" s="25" t="e">
        <f>IFERROR(IF(AND(ISERROR($E361),ISERROR(INDEX(RestempNSAF!F$2:F$251,MATCH(RestempNSA!$C360,RestempNSAF!$A$2:$A$251,0)))),$E360,INDEX(RestempNSAF!F$2:F$251,MATCH(RestempNSA!$C360,RestempNSAF!$A$2:$A$251,0))),NA())</f>
        <v>#N/A</v>
      </c>
      <c r="V360" s="28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</row>
    <row r="361" spans="1:36" x14ac:dyDescent="0.25">
      <c r="A361" s="23">
        <f t="shared" si="16"/>
        <v>12</v>
      </c>
      <c r="B361" s="23">
        <f t="shared" si="17"/>
        <v>2021</v>
      </c>
      <c r="C361" s="23">
        <v>360</v>
      </c>
      <c r="D361" s="24">
        <v>44531</v>
      </c>
      <c r="E361" s="25">
        <f>IF(ISBLANK(table!J361),NA(),table!J361)</f>
        <v>11263.6</v>
      </c>
      <c r="F361" s="26" t="e">
        <f>IFERROR(IF(AND(ISERROR($E362),ISERROR(INDEX(RestempNSAF!B$2:B$251,MATCH(RestempNSA!$C361,RestempNSAF!$A$2:$A$251,0)))),$E361,INDEX(RestempNSAF!B$2:B$251,MATCH(RestempNSA!$C361,RestempNSAF!$A$2:$A$251,0))),NA())</f>
        <v>#N/A</v>
      </c>
      <c r="G361" s="25" t="e">
        <f>IFERROR(IF(AND(ISERROR($E362),ISERROR(INDEX(RestempNSAF!C$2:C$251,MATCH(RestempNSA!$C361,RestempNSAF!$A$2:$A$251,0)))),$E361,INDEX(RestempNSAF!C$2:C$251,MATCH(RestempNSA!$C361,RestempNSAF!$A$2:$A$251,0))),NA())</f>
        <v>#N/A</v>
      </c>
      <c r="H361" s="25" t="e">
        <f>IFERROR(IF(AND(ISERROR($E362),ISERROR(INDEX(RestempNSAF!D$2:D$251,MATCH(RestempNSA!$C361,RestempNSAF!$A$2:$A$251,0)))),$E361,INDEX(RestempNSAF!D$2:D$251,MATCH(RestempNSA!$C361,RestempNSAF!$A$2:$A$251,0))),NA())</f>
        <v>#N/A</v>
      </c>
      <c r="I361" s="25" t="e">
        <f>IFERROR(IF(AND(ISERROR($E362),ISERROR(INDEX(RestempNSAF!E$2:E$251,MATCH(RestempNSA!$C361,RestempNSAF!$A$2:$A$251,0)))),$E361,INDEX(RestempNSAF!E$2:E$251,MATCH(RestempNSA!$C361,RestempNSAF!$A$2:$A$251,0))),NA())</f>
        <v>#N/A</v>
      </c>
      <c r="J361" s="25" t="e">
        <f>IFERROR(IF(AND(ISERROR($E362),ISERROR(INDEX(RestempNSAF!F$2:F$251,MATCH(RestempNSA!$C361,RestempNSAF!$A$2:$A$251,0)))),$E361,INDEX(RestempNSAF!F$2:F$251,MATCH(RestempNSA!$C361,RestempNSAF!$A$2:$A$251,0))),NA())</f>
        <v>#N/A</v>
      </c>
      <c r="V361" s="28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</row>
    <row r="362" spans="1:36" x14ac:dyDescent="0.25">
      <c r="A362" s="23">
        <f t="shared" si="16"/>
        <v>1</v>
      </c>
      <c r="B362" s="23">
        <f t="shared" si="17"/>
        <v>2022</v>
      </c>
      <c r="C362" s="23">
        <v>361</v>
      </c>
      <c r="D362" s="24">
        <v>44562</v>
      </c>
      <c r="E362" s="25">
        <f>IF(ISBLANK(table!J362),NA(),table!J362)</f>
        <v>11058.5</v>
      </c>
      <c r="F362" s="26" t="e">
        <f>IFERROR(IF(AND(ISERROR($E363),ISERROR(INDEX(RestempNSAF!B$2:B$251,MATCH(RestempNSA!$C362,RestempNSAF!$A$2:$A$251,0)))),$E362,INDEX(RestempNSAF!B$2:B$251,MATCH(RestempNSA!$C362,RestempNSAF!$A$2:$A$251,0))),NA())</f>
        <v>#N/A</v>
      </c>
      <c r="G362" s="25" t="e">
        <f>IFERROR(IF(AND(ISERROR($E363),ISERROR(INDEX(RestempNSAF!C$2:C$251,MATCH(RestempNSA!$C362,RestempNSAF!$A$2:$A$251,0)))),$E362,INDEX(RestempNSAF!C$2:C$251,MATCH(RestempNSA!$C362,RestempNSAF!$A$2:$A$251,0))),NA())</f>
        <v>#N/A</v>
      </c>
      <c r="H362" s="25" t="e">
        <f>IFERROR(IF(AND(ISERROR($E363),ISERROR(INDEX(RestempNSAF!D$2:D$251,MATCH(RestempNSA!$C362,RestempNSAF!$A$2:$A$251,0)))),$E362,INDEX(RestempNSAF!D$2:D$251,MATCH(RestempNSA!$C362,RestempNSAF!$A$2:$A$251,0))),NA())</f>
        <v>#N/A</v>
      </c>
      <c r="I362" s="25" t="e">
        <f>IFERROR(IF(AND(ISERROR($E363),ISERROR(INDEX(RestempNSAF!E$2:E$251,MATCH(RestempNSA!$C362,RestempNSAF!$A$2:$A$251,0)))),$E362,INDEX(RestempNSAF!E$2:E$251,MATCH(RestempNSA!$C362,RestempNSAF!$A$2:$A$251,0))),NA())</f>
        <v>#N/A</v>
      </c>
      <c r="J362" s="25" t="e">
        <f>IFERROR(IF(AND(ISERROR($E363),ISERROR(INDEX(RestempNSAF!F$2:F$251,MATCH(RestempNSA!$C362,RestempNSAF!$A$2:$A$251,0)))),$E362,INDEX(RestempNSAF!F$2:F$251,MATCH(RestempNSA!$C362,RestempNSAF!$A$2:$A$251,0))),NA())</f>
        <v>#N/A</v>
      </c>
      <c r="V362" s="28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</row>
    <row r="363" spans="1:36" x14ac:dyDescent="0.25">
      <c r="A363" s="23">
        <f t="shared" si="16"/>
        <v>2</v>
      </c>
      <c r="B363" s="23">
        <f t="shared" si="17"/>
        <v>2022</v>
      </c>
      <c r="C363" s="23">
        <v>362</v>
      </c>
      <c r="D363" s="24">
        <v>44593</v>
      </c>
      <c r="E363" s="25">
        <f>IF(ISBLANK(table!J363),NA(),table!J363)</f>
        <v>11237.7</v>
      </c>
      <c r="F363" s="26" t="e">
        <f>IFERROR(IF(AND(ISERROR($E364),ISERROR(INDEX(RestempNSAF!B$2:B$251,MATCH(RestempNSA!$C363,RestempNSAF!$A$2:$A$251,0)))),$E363,INDEX(RestempNSAF!B$2:B$251,MATCH(RestempNSA!$C363,RestempNSAF!$A$2:$A$251,0))),NA())</f>
        <v>#N/A</v>
      </c>
      <c r="G363" s="25" t="e">
        <f>IFERROR(IF(AND(ISERROR($E364),ISERROR(INDEX(RestempNSAF!C$2:C$251,MATCH(RestempNSA!$C363,RestempNSAF!$A$2:$A$251,0)))),$E363,INDEX(RestempNSAF!C$2:C$251,MATCH(RestempNSA!$C363,RestempNSAF!$A$2:$A$251,0))),NA())</f>
        <v>#N/A</v>
      </c>
      <c r="H363" s="25" t="e">
        <f>IFERROR(IF(AND(ISERROR($E364),ISERROR(INDEX(RestempNSAF!D$2:D$251,MATCH(RestempNSA!$C363,RestempNSAF!$A$2:$A$251,0)))),$E363,INDEX(RestempNSAF!D$2:D$251,MATCH(RestempNSA!$C363,RestempNSAF!$A$2:$A$251,0))),NA())</f>
        <v>#N/A</v>
      </c>
      <c r="I363" s="25" t="e">
        <f>IFERROR(IF(AND(ISERROR($E364),ISERROR(INDEX(RestempNSAF!E$2:E$251,MATCH(RestempNSA!$C363,RestempNSAF!$A$2:$A$251,0)))),$E363,INDEX(RestempNSAF!E$2:E$251,MATCH(RestempNSA!$C363,RestempNSAF!$A$2:$A$251,0))),NA())</f>
        <v>#N/A</v>
      </c>
      <c r="J363" s="25" t="e">
        <f>IFERROR(IF(AND(ISERROR($E364),ISERROR(INDEX(RestempNSAF!F$2:F$251,MATCH(RestempNSA!$C363,RestempNSAF!$A$2:$A$251,0)))),$E363,INDEX(RestempNSAF!F$2:F$251,MATCH(RestempNSA!$C363,RestempNSAF!$A$2:$A$251,0))),NA())</f>
        <v>#N/A</v>
      </c>
      <c r="V363" s="28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</row>
    <row r="364" spans="1:36" x14ac:dyDescent="0.25">
      <c r="A364" s="23">
        <f t="shared" si="16"/>
        <v>3</v>
      </c>
      <c r="B364" s="23">
        <f t="shared" si="17"/>
        <v>2022</v>
      </c>
      <c r="C364" s="23">
        <v>363</v>
      </c>
      <c r="D364" s="24">
        <v>44621</v>
      </c>
      <c r="E364" s="25">
        <f>IF(ISBLANK(table!J364),NA(),table!J364)</f>
        <v>11367.6</v>
      </c>
      <c r="F364" s="26" t="e">
        <f>IFERROR(IF(AND(ISERROR($E365),ISERROR(INDEX(RestempNSAF!B$2:B$251,MATCH(RestempNSA!$C364,RestempNSAF!$A$2:$A$251,0)))),$E364,INDEX(RestempNSAF!B$2:B$251,MATCH(RestempNSA!$C364,RestempNSAF!$A$2:$A$251,0))),NA())</f>
        <v>#N/A</v>
      </c>
      <c r="G364" s="25" t="e">
        <f>IFERROR(IF(AND(ISERROR($E365),ISERROR(INDEX(RestempNSAF!C$2:C$251,MATCH(RestempNSA!$C364,RestempNSAF!$A$2:$A$251,0)))),$E364,INDEX(RestempNSAF!C$2:C$251,MATCH(RestempNSA!$C364,RestempNSAF!$A$2:$A$251,0))),NA())</f>
        <v>#N/A</v>
      </c>
      <c r="H364" s="25" t="e">
        <f>IFERROR(IF(AND(ISERROR($E365),ISERROR(INDEX(RestempNSAF!D$2:D$251,MATCH(RestempNSA!$C364,RestempNSAF!$A$2:$A$251,0)))),$E364,INDEX(RestempNSAF!D$2:D$251,MATCH(RestempNSA!$C364,RestempNSAF!$A$2:$A$251,0))),NA())</f>
        <v>#N/A</v>
      </c>
      <c r="I364" s="25" t="e">
        <f>IFERROR(IF(AND(ISERROR($E365),ISERROR(INDEX(RestempNSAF!E$2:E$251,MATCH(RestempNSA!$C364,RestempNSAF!$A$2:$A$251,0)))),$E364,INDEX(RestempNSAF!E$2:E$251,MATCH(RestempNSA!$C364,RestempNSAF!$A$2:$A$251,0))),NA())</f>
        <v>#N/A</v>
      </c>
      <c r="J364" s="25" t="e">
        <f>IFERROR(IF(AND(ISERROR($E365),ISERROR(INDEX(RestempNSAF!F$2:F$251,MATCH(RestempNSA!$C364,RestempNSAF!$A$2:$A$251,0)))),$E364,INDEX(RestempNSAF!F$2:F$251,MATCH(RestempNSA!$C364,RestempNSAF!$A$2:$A$251,0))),NA())</f>
        <v>#N/A</v>
      </c>
      <c r="V364" s="28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</row>
    <row r="365" spans="1:36" x14ac:dyDescent="0.25">
      <c r="A365" s="23">
        <f t="shared" si="16"/>
        <v>4</v>
      </c>
      <c r="B365" s="23">
        <f t="shared" si="17"/>
        <v>2022</v>
      </c>
      <c r="C365" s="23">
        <v>364</v>
      </c>
      <c r="D365" s="24">
        <v>44652</v>
      </c>
      <c r="E365" s="25">
        <f>IF(ISBLANK(table!J365),NA(),table!J365)</f>
        <v>11582.1</v>
      </c>
      <c r="F365" s="26" t="e">
        <f>IFERROR(IF(AND(ISERROR($E366),ISERROR(INDEX(RestempNSAF!B$2:B$251,MATCH(RestempNSA!$C365,RestempNSAF!$A$2:$A$251,0)))),$E365,INDEX(RestempNSAF!B$2:B$251,MATCH(RestempNSA!$C365,RestempNSAF!$A$2:$A$251,0))),NA())</f>
        <v>#N/A</v>
      </c>
      <c r="G365" s="25" t="e">
        <f>IFERROR(IF(AND(ISERROR($E366),ISERROR(INDEX(RestempNSAF!C$2:C$251,MATCH(RestempNSA!$C365,RestempNSAF!$A$2:$A$251,0)))),$E365,INDEX(RestempNSAF!C$2:C$251,MATCH(RestempNSA!$C365,RestempNSAF!$A$2:$A$251,0))),NA())</f>
        <v>#N/A</v>
      </c>
      <c r="H365" s="25" t="e">
        <f>IFERROR(IF(AND(ISERROR($E366),ISERROR(INDEX(RestempNSAF!D$2:D$251,MATCH(RestempNSA!$C365,RestempNSAF!$A$2:$A$251,0)))),$E365,INDEX(RestempNSAF!D$2:D$251,MATCH(RestempNSA!$C365,RestempNSAF!$A$2:$A$251,0))),NA())</f>
        <v>#N/A</v>
      </c>
      <c r="I365" s="25" t="e">
        <f>IFERROR(IF(AND(ISERROR($E366),ISERROR(INDEX(RestempNSAF!E$2:E$251,MATCH(RestempNSA!$C365,RestempNSAF!$A$2:$A$251,0)))),$E365,INDEX(RestempNSAF!E$2:E$251,MATCH(RestempNSA!$C365,RestempNSAF!$A$2:$A$251,0))),NA())</f>
        <v>#N/A</v>
      </c>
      <c r="J365" s="25" t="e">
        <f>IFERROR(IF(AND(ISERROR($E366),ISERROR(INDEX(RestempNSAF!F$2:F$251,MATCH(RestempNSA!$C365,RestempNSAF!$A$2:$A$251,0)))),$E365,INDEX(RestempNSAF!F$2:F$251,MATCH(RestempNSA!$C365,RestempNSAF!$A$2:$A$251,0))),NA())</f>
        <v>#N/A</v>
      </c>
      <c r="V365" s="28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</row>
    <row r="366" spans="1:36" x14ac:dyDescent="0.25">
      <c r="A366" s="23">
        <f t="shared" si="16"/>
        <v>5</v>
      </c>
      <c r="B366" s="23">
        <f t="shared" si="17"/>
        <v>2022</v>
      </c>
      <c r="C366" s="23">
        <v>365</v>
      </c>
      <c r="D366" s="24">
        <v>44682</v>
      </c>
      <c r="E366" s="25">
        <f>IF(ISBLANK(table!J366),NA(),table!J366)</f>
        <v>11815.7</v>
      </c>
      <c r="F366" s="26" t="e">
        <f>IFERROR(IF(AND(ISERROR($E367),ISERROR(INDEX(RestempNSAF!B$2:B$251,MATCH(RestempNSA!$C366,RestempNSAF!$A$2:$A$251,0)))),$E366,INDEX(RestempNSAF!B$2:B$251,MATCH(RestempNSA!$C366,RestempNSAF!$A$2:$A$251,0))),NA())</f>
        <v>#N/A</v>
      </c>
      <c r="G366" s="25" t="e">
        <f>IFERROR(IF(AND(ISERROR($E367),ISERROR(INDEX(RestempNSAF!C$2:C$251,MATCH(RestempNSA!$C366,RestempNSAF!$A$2:$A$251,0)))),$E366,INDEX(RestempNSAF!C$2:C$251,MATCH(RestempNSA!$C366,RestempNSAF!$A$2:$A$251,0))),NA())</f>
        <v>#N/A</v>
      </c>
      <c r="H366" s="25" t="e">
        <f>IFERROR(IF(AND(ISERROR($E367),ISERROR(INDEX(RestempNSAF!D$2:D$251,MATCH(RestempNSA!$C366,RestempNSAF!$A$2:$A$251,0)))),$E366,INDEX(RestempNSAF!D$2:D$251,MATCH(RestempNSA!$C366,RestempNSAF!$A$2:$A$251,0))),NA())</f>
        <v>#N/A</v>
      </c>
      <c r="I366" s="25" t="e">
        <f>IFERROR(IF(AND(ISERROR($E367),ISERROR(INDEX(RestempNSAF!E$2:E$251,MATCH(RestempNSA!$C366,RestempNSAF!$A$2:$A$251,0)))),$E366,INDEX(RestempNSAF!E$2:E$251,MATCH(RestempNSA!$C366,RestempNSAF!$A$2:$A$251,0))),NA())</f>
        <v>#N/A</v>
      </c>
      <c r="J366" s="25" t="e">
        <f>IFERROR(IF(AND(ISERROR($E367),ISERROR(INDEX(RestempNSAF!F$2:F$251,MATCH(RestempNSA!$C366,RestempNSAF!$A$2:$A$251,0)))),$E366,INDEX(RestempNSAF!F$2:F$251,MATCH(RestempNSA!$C366,RestempNSAF!$A$2:$A$251,0))),NA())</f>
        <v>#N/A</v>
      </c>
      <c r="V366" s="28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</row>
    <row r="367" spans="1:36" x14ac:dyDescent="0.25">
      <c r="A367" s="23">
        <f t="shared" si="16"/>
        <v>6</v>
      </c>
      <c r="B367" s="23">
        <f t="shared" si="17"/>
        <v>2022</v>
      </c>
      <c r="C367" s="23">
        <v>366</v>
      </c>
      <c r="D367" s="24">
        <v>44713</v>
      </c>
      <c r="E367" s="25">
        <f>IF(ISBLANK(table!J367),NA(),table!J367)</f>
        <v>12030.8</v>
      </c>
      <c r="F367" s="26" t="e">
        <f>IFERROR(IF(AND(ISERROR($E368),ISERROR(INDEX(RestempNSAF!B$2:B$251,MATCH(RestempNSA!$C367,RestempNSAF!$A$2:$A$251,0)))),$E367,INDEX(RestempNSAF!B$2:B$251,MATCH(RestempNSA!$C367,RestempNSAF!$A$2:$A$251,0))),NA())</f>
        <v>#N/A</v>
      </c>
      <c r="G367" s="25" t="e">
        <f>IFERROR(IF(AND(ISERROR($E368),ISERROR(INDEX(RestempNSAF!C$2:C$251,MATCH(RestempNSA!$C367,RestempNSAF!$A$2:$A$251,0)))),$E367,INDEX(RestempNSAF!C$2:C$251,MATCH(RestempNSA!$C367,RestempNSAF!$A$2:$A$251,0))),NA())</f>
        <v>#N/A</v>
      </c>
      <c r="H367" s="25" t="e">
        <f>IFERROR(IF(AND(ISERROR($E368),ISERROR(INDEX(RestempNSAF!D$2:D$251,MATCH(RestempNSA!$C367,RestempNSAF!$A$2:$A$251,0)))),$E367,INDEX(RestempNSAF!D$2:D$251,MATCH(RestempNSA!$C367,RestempNSAF!$A$2:$A$251,0))),NA())</f>
        <v>#N/A</v>
      </c>
      <c r="I367" s="25" t="e">
        <f>IFERROR(IF(AND(ISERROR($E368),ISERROR(INDEX(RestempNSAF!E$2:E$251,MATCH(RestempNSA!$C367,RestempNSAF!$A$2:$A$251,0)))),$E367,INDEX(RestempNSAF!E$2:E$251,MATCH(RestempNSA!$C367,RestempNSAF!$A$2:$A$251,0))),NA())</f>
        <v>#N/A</v>
      </c>
      <c r="J367" s="25" t="e">
        <f>IFERROR(IF(AND(ISERROR($E368),ISERROR(INDEX(RestempNSAF!F$2:F$251,MATCH(RestempNSA!$C367,RestempNSAF!$A$2:$A$251,0)))),$E367,INDEX(RestempNSAF!F$2:F$251,MATCH(RestempNSA!$C367,RestempNSAF!$A$2:$A$251,0))),NA())</f>
        <v>#N/A</v>
      </c>
      <c r="V367" s="28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</row>
    <row r="368" spans="1:36" x14ac:dyDescent="0.25">
      <c r="A368" s="23">
        <f t="shared" si="16"/>
        <v>7</v>
      </c>
      <c r="B368" s="23">
        <f t="shared" si="17"/>
        <v>2022</v>
      </c>
      <c r="C368" s="23">
        <v>367</v>
      </c>
      <c r="D368" s="24">
        <v>44743</v>
      </c>
      <c r="E368" s="25">
        <f>IF(ISBLANK(table!J368),NA(),table!J368)</f>
        <v>12111.1</v>
      </c>
      <c r="F368" s="26" t="e">
        <f>IFERROR(IF(AND(ISERROR($E369),ISERROR(INDEX(RestempNSAF!B$2:B$251,MATCH(RestempNSA!$C368,RestempNSAF!$A$2:$A$251,0)))),$E368,INDEX(RestempNSAF!B$2:B$251,MATCH(RestempNSA!$C368,RestempNSAF!$A$2:$A$251,0))),NA())</f>
        <v>#N/A</v>
      </c>
      <c r="G368" s="25" t="e">
        <f>IFERROR(IF(AND(ISERROR($E369),ISERROR(INDEX(RestempNSAF!C$2:C$251,MATCH(RestempNSA!$C368,RestempNSAF!$A$2:$A$251,0)))),$E368,INDEX(RestempNSAF!C$2:C$251,MATCH(RestempNSA!$C368,RestempNSAF!$A$2:$A$251,0))),NA())</f>
        <v>#N/A</v>
      </c>
      <c r="H368" s="25" t="e">
        <f>IFERROR(IF(AND(ISERROR($E369),ISERROR(INDEX(RestempNSAF!D$2:D$251,MATCH(RestempNSA!$C368,RestempNSAF!$A$2:$A$251,0)))),$E368,INDEX(RestempNSAF!D$2:D$251,MATCH(RestempNSA!$C368,RestempNSAF!$A$2:$A$251,0))),NA())</f>
        <v>#N/A</v>
      </c>
      <c r="I368" s="25" t="e">
        <f>IFERROR(IF(AND(ISERROR($E369),ISERROR(INDEX(RestempNSAF!E$2:E$251,MATCH(RestempNSA!$C368,RestempNSAF!$A$2:$A$251,0)))),$E368,INDEX(RestempNSAF!E$2:E$251,MATCH(RestempNSA!$C368,RestempNSAF!$A$2:$A$251,0))),NA())</f>
        <v>#N/A</v>
      </c>
      <c r="J368" s="25" t="e">
        <f>IFERROR(IF(AND(ISERROR($E369),ISERROR(INDEX(RestempNSAF!F$2:F$251,MATCH(RestempNSA!$C368,RestempNSAF!$A$2:$A$251,0)))),$E368,INDEX(RestempNSAF!F$2:F$251,MATCH(RestempNSA!$C368,RestempNSAF!$A$2:$A$251,0))),NA())</f>
        <v>#N/A</v>
      </c>
      <c r="V368" s="28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</row>
    <row r="369" spans="1:36" x14ac:dyDescent="0.25">
      <c r="A369" s="23">
        <f t="shared" si="16"/>
        <v>8</v>
      </c>
      <c r="B369" s="23">
        <f t="shared" si="17"/>
        <v>2022</v>
      </c>
      <c r="C369" s="23">
        <v>368</v>
      </c>
      <c r="D369" s="24">
        <v>44774</v>
      </c>
      <c r="E369" s="25">
        <f>IF(ISBLANK(table!J369),NA(),table!J369)</f>
        <v>12111.8</v>
      </c>
      <c r="F369" s="26" t="e">
        <f>IFERROR(IF(AND(ISERROR($E370),ISERROR(INDEX(RestempNSAF!B$2:B$251,MATCH(RestempNSA!$C369,RestempNSAF!$A$2:$A$251,0)))),$E369,INDEX(RestempNSAF!B$2:B$251,MATCH(RestempNSA!$C369,RestempNSAF!$A$2:$A$251,0))),NA())</f>
        <v>#N/A</v>
      </c>
      <c r="G369" s="25" t="e">
        <f>IFERROR(IF(AND(ISERROR($E370),ISERROR(INDEX(RestempNSAF!C$2:C$251,MATCH(RestempNSA!$C369,RestempNSAF!$A$2:$A$251,0)))),$E369,INDEX(RestempNSAF!C$2:C$251,MATCH(RestempNSA!$C369,RestempNSAF!$A$2:$A$251,0))),NA())</f>
        <v>#N/A</v>
      </c>
      <c r="H369" s="25" t="e">
        <f>IFERROR(IF(AND(ISERROR($E370),ISERROR(INDEX(RestempNSAF!D$2:D$251,MATCH(RestempNSA!$C369,RestempNSAF!$A$2:$A$251,0)))),$E369,INDEX(RestempNSAF!D$2:D$251,MATCH(RestempNSA!$C369,RestempNSAF!$A$2:$A$251,0))),NA())</f>
        <v>#N/A</v>
      </c>
      <c r="I369" s="25" t="e">
        <f>IFERROR(IF(AND(ISERROR($E370),ISERROR(INDEX(RestempNSAF!E$2:E$251,MATCH(RestempNSA!$C369,RestempNSAF!$A$2:$A$251,0)))),$E369,INDEX(RestempNSAF!E$2:E$251,MATCH(RestempNSA!$C369,RestempNSAF!$A$2:$A$251,0))),NA())</f>
        <v>#N/A</v>
      </c>
      <c r="J369" s="25" t="e">
        <f>IFERROR(IF(AND(ISERROR($E370),ISERROR(INDEX(RestempNSAF!F$2:F$251,MATCH(RestempNSA!$C369,RestempNSAF!$A$2:$A$251,0)))),$E369,INDEX(RestempNSAF!F$2:F$251,MATCH(RestempNSA!$C369,RestempNSAF!$A$2:$A$251,0))),NA())</f>
        <v>#N/A</v>
      </c>
      <c r="V369" s="28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</row>
    <row r="370" spans="1:36" x14ac:dyDescent="0.25">
      <c r="A370" s="23">
        <f t="shared" si="16"/>
        <v>9</v>
      </c>
      <c r="B370" s="23">
        <f t="shared" si="17"/>
        <v>2022</v>
      </c>
      <c r="C370" s="23">
        <v>369</v>
      </c>
      <c r="D370" s="24">
        <v>44805</v>
      </c>
      <c r="E370" s="25">
        <f>IF(ISBLANK(table!J370),NA(),table!J370)</f>
        <v>11940.3</v>
      </c>
      <c r="F370" s="26" t="e">
        <f>IFERROR(IF(AND(ISERROR($E371),ISERROR(INDEX(RestempNSAF!B$2:B$251,MATCH(RestempNSA!$C370,RestempNSAF!$A$2:$A$251,0)))),$E370,INDEX(RestempNSAF!B$2:B$251,MATCH(RestempNSA!$C370,RestempNSAF!$A$2:$A$251,0))),NA())</f>
        <v>#N/A</v>
      </c>
      <c r="G370" s="25" t="e">
        <f>IFERROR(IF(AND(ISERROR($E371),ISERROR(INDEX(RestempNSAF!C$2:C$251,MATCH(RestempNSA!$C370,RestempNSAF!$A$2:$A$251,0)))),$E370,INDEX(RestempNSAF!C$2:C$251,MATCH(RestempNSA!$C370,RestempNSAF!$A$2:$A$251,0))),NA())</f>
        <v>#N/A</v>
      </c>
      <c r="H370" s="25" t="e">
        <f>IFERROR(IF(AND(ISERROR($E371),ISERROR(INDEX(RestempNSAF!D$2:D$251,MATCH(RestempNSA!$C370,RestempNSAF!$A$2:$A$251,0)))),$E370,INDEX(RestempNSAF!D$2:D$251,MATCH(RestempNSA!$C370,RestempNSAF!$A$2:$A$251,0))),NA())</f>
        <v>#N/A</v>
      </c>
      <c r="I370" s="25" t="e">
        <f>IFERROR(IF(AND(ISERROR($E371),ISERROR(INDEX(RestempNSAF!E$2:E$251,MATCH(RestempNSA!$C370,RestempNSAF!$A$2:$A$251,0)))),$E370,INDEX(RestempNSAF!E$2:E$251,MATCH(RestempNSA!$C370,RestempNSAF!$A$2:$A$251,0))),NA())</f>
        <v>#N/A</v>
      </c>
      <c r="J370" s="25" t="e">
        <f>IFERROR(IF(AND(ISERROR($E371),ISERROR(INDEX(RestempNSAF!F$2:F$251,MATCH(RestempNSA!$C370,RestempNSAF!$A$2:$A$251,0)))),$E370,INDEX(RestempNSAF!F$2:F$251,MATCH(RestempNSA!$C370,RestempNSAF!$A$2:$A$251,0))),NA())</f>
        <v>#N/A</v>
      </c>
      <c r="V370" s="28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</row>
    <row r="371" spans="1:36" x14ac:dyDescent="0.25">
      <c r="A371" s="23">
        <f t="shared" si="16"/>
        <v>10</v>
      </c>
      <c r="B371" s="23">
        <f t="shared" si="17"/>
        <v>2022</v>
      </c>
      <c r="C371" s="23">
        <v>370</v>
      </c>
      <c r="D371" s="24">
        <v>44835</v>
      </c>
      <c r="E371" s="25">
        <f>IF(ISBLANK(table!J371),NA(),table!J371)</f>
        <v>11975</v>
      </c>
      <c r="F371" s="26" t="e">
        <f>IFERROR(IF(AND(ISERROR($E372),ISERROR(INDEX(RestempNSAF!B$2:B$251,MATCH(RestempNSA!$C371,RestempNSAF!$A$2:$A$251,0)))),$E371,INDEX(RestempNSAF!B$2:B$251,MATCH(RestempNSA!$C371,RestempNSAF!$A$2:$A$251,0))),NA())</f>
        <v>#N/A</v>
      </c>
      <c r="G371" s="25" t="e">
        <f>IFERROR(IF(AND(ISERROR($E372),ISERROR(INDEX(RestempNSAF!C$2:C$251,MATCH(RestempNSA!$C371,RestempNSAF!$A$2:$A$251,0)))),$E371,INDEX(RestempNSAF!C$2:C$251,MATCH(RestempNSA!$C371,RestempNSAF!$A$2:$A$251,0))),NA())</f>
        <v>#N/A</v>
      </c>
      <c r="H371" s="25" t="e">
        <f>IFERROR(IF(AND(ISERROR($E372),ISERROR(INDEX(RestempNSAF!D$2:D$251,MATCH(RestempNSA!$C371,RestempNSAF!$A$2:$A$251,0)))),$E371,INDEX(RestempNSAF!D$2:D$251,MATCH(RestempNSA!$C371,RestempNSAF!$A$2:$A$251,0))),NA())</f>
        <v>#N/A</v>
      </c>
      <c r="I371" s="25" t="e">
        <f>IFERROR(IF(AND(ISERROR($E372),ISERROR(INDEX(RestempNSAF!E$2:E$251,MATCH(RestempNSA!$C371,RestempNSAF!$A$2:$A$251,0)))),$E371,INDEX(RestempNSAF!E$2:E$251,MATCH(RestempNSA!$C371,RestempNSAF!$A$2:$A$251,0))),NA())</f>
        <v>#N/A</v>
      </c>
      <c r="J371" s="25" t="e">
        <f>IFERROR(IF(AND(ISERROR($E372),ISERROR(INDEX(RestempNSAF!F$2:F$251,MATCH(RestempNSA!$C371,RestempNSAF!$A$2:$A$251,0)))),$E371,INDEX(RestempNSAF!F$2:F$251,MATCH(RestempNSA!$C371,RestempNSAF!$A$2:$A$251,0))),NA())</f>
        <v>#N/A</v>
      </c>
      <c r="V371" s="28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</row>
    <row r="372" spans="1:36" x14ac:dyDescent="0.25">
      <c r="A372" s="23">
        <f t="shared" si="16"/>
        <v>11</v>
      </c>
      <c r="B372" s="23">
        <f t="shared" si="17"/>
        <v>2022</v>
      </c>
      <c r="C372" s="23">
        <v>371</v>
      </c>
      <c r="D372" s="24">
        <v>44866</v>
      </c>
      <c r="E372" s="25">
        <f>IF(ISBLANK(table!J372),NA(),table!J372)</f>
        <v>11976.6</v>
      </c>
      <c r="F372" s="26" t="e">
        <f>IFERROR(IF(AND(ISERROR($E373),ISERROR(INDEX(RestempNSAF!B$2:B$251,MATCH(RestempNSA!$C372,RestempNSAF!$A$2:$A$251,0)))),$E372,INDEX(RestempNSAF!B$2:B$251,MATCH(RestempNSA!$C372,RestempNSAF!$A$2:$A$251,0))),NA())</f>
        <v>#N/A</v>
      </c>
      <c r="G372" s="25" t="e">
        <f>IFERROR(IF(AND(ISERROR($E373),ISERROR(INDEX(RestempNSAF!C$2:C$251,MATCH(RestempNSA!$C372,RestempNSAF!$A$2:$A$251,0)))),$E372,INDEX(RestempNSAF!C$2:C$251,MATCH(RestempNSA!$C372,RestempNSAF!$A$2:$A$251,0))),NA())</f>
        <v>#N/A</v>
      </c>
      <c r="H372" s="25" t="e">
        <f>IFERROR(IF(AND(ISERROR($E373),ISERROR(INDEX(RestempNSAF!D$2:D$251,MATCH(RestempNSA!$C372,RestempNSAF!$A$2:$A$251,0)))),$E372,INDEX(RestempNSAF!D$2:D$251,MATCH(RestempNSA!$C372,RestempNSAF!$A$2:$A$251,0))),NA())</f>
        <v>#N/A</v>
      </c>
      <c r="I372" s="25" t="e">
        <f>IFERROR(IF(AND(ISERROR($E373),ISERROR(INDEX(RestempNSAF!E$2:E$251,MATCH(RestempNSA!$C372,RestempNSAF!$A$2:$A$251,0)))),$E372,INDEX(RestempNSAF!E$2:E$251,MATCH(RestempNSA!$C372,RestempNSAF!$A$2:$A$251,0))),NA())</f>
        <v>#N/A</v>
      </c>
      <c r="J372" s="25" t="e">
        <f>IFERROR(IF(AND(ISERROR($E373),ISERROR(INDEX(RestempNSAF!F$2:F$251,MATCH(RestempNSA!$C372,RestempNSAF!$A$2:$A$251,0)))),$E372,INDEX(RestempNSAF!F$2:F$251,MATCH(RestempNSA!$C372,RestempNSAF!$A$2:$A$251,0))),NA())</f>
        <v>#N/A</v>
      </c>
      <c r="V372" s="28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</row>
    <row r="373" spans="1:36" x14ac:dyDescent="0.25">
      <c r="A373" s="23">
        <f t="shared" si="16"/>
        <v>12</v>
      </c>
      <c r="B373" s="23">
        <f t="shared" si="17"/>
        <v>2022</v>
      </c>
      <c r="C373" s="23">
        <v>372</v>
      </c>
      <c r="D373" s="24">
        <v>44896</v>
      </c>
      <c r="E373" s="25">
        <f>IF(ISBLANK(table!J373),NA(),table!J373)</f>
        <v>11935</v>
      </c>
      <c r="F373" s="26" t="e">
        <f>IFERROR(IF(AND(ISERROR($E374),ISERROR(INDEX(RestempNSAF!B$2:B$251,MATCH(RestempNSA!$C373,RestempNSAF!$A$2:$A$251,0)))),$E373,INDEX(RestempNSAF!B$2:B$251,MATCH(RestempNSA!$C373,RestempNSAF!$A$2:$A$251,0))),NA())</f>
        <v>#N/A</v>
      </c>
      <c r="G373" s="25" t="e">
        <f>IFERROR(IF(AND(ISERROR($E374),ISERROR(INDEX(RestempNSAF!C$2:C$251,MATCH(RestempNSA!$C373,RestempNSAF!$A$2:$A$251,0)))),$E373,INDEX(RestempNSAF!C$2:C$251,MATCH(RestempNSA!$C373,RestempNSAF!$A$2:$A$251,0))),NA())</f>
        <v>#N/A</v>
      </c>
      <c r="H373" s="25" t="e">
        <f>IFERROR(IF(AND(ISERROR($E374),ISERROR(INDEX(RestempNSAF!D$2:D$251,MATCH(RestempNSA!$C373,RestempNSAF!$A$2:$A$251,0)))),$E373,INDEX(RestempNSAF!D$2:D$251,MATCH(RestempNSA!$C373,RestempNSAF!$A$2:$A$251,0))),NA())</f>
        <v>#N/A</v>
      </c>
      <c r="I373" s="25" t="e">
        <f>IFERROR(IF(AND(ISERROR($E374),ISERROR(INDEX(RestempNSAF!E$2:E$251,MATCH(RestempNSA!$C373,RestempNSAF!$A$2:$A$251,0)))),$E373,INDEX(RestempNSAF!E$2:E$251,MATCH(RestempNSA!$C373,RestempNSAF!$A$2:$A$251,0))),NA())</f>
        <v>#N/A</v>
      </c>
      <c r="J373" s="25" t="e">
        <f>IFERROR(IF(AND(ISERROR($E374),ISERROR(INDEX(RestempNSAF!F$2:F$251,MATCH(RestempNSA!$C373,RestempNSAF!$A$2:$A$251,0)))),$E373,INDEX(RestempNSAF!F$2:F$251,MATCH(RestempNSA!$C373,RestempNSAF!$A$2:$A$251,0))),NA())</f>
        <v>#N/A</v>
      </c>
      <c r="V373" s="28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</row>
    <row r="374" spans="1:36" x14ac:dyDescent="0.25">
      <c r="A374" s="23">
        <f t="shared" ref="A374:A437" si="18">MONTH(D374)</f>
        <v>1</v>
      </c>
      <c r="B374" s="23">
        <f t="shared" ref="B374:B437" si="19">YEAR(D374)</f>
        <v>2023</v>
      </c>
      <c r="C374" s="23">
        <v>373</v>
      </c>
      <c r="D374" s="24">
        <v>44927</v>
      </c>
      <c r="E374" s="25">
        <f>IF(ISBLANK(table!J374),NA(),table!J374)</f>
        <v>11743.5</v>
      </c>
      <c r="F374" s="26" t="e">
        <f>IFERROR(IF(AND(ISERROR($E375),ISERROR(INDEX(RestempNSAF!B$2:B$251,MATCH(RestempNSA!$C374,RestempNSAF!$A$2:$A$251,0)))),$E374,INDEX(RestempNSAF!B$2:B$251,MATCH(RestempNSA!$C374,RestempNSAF!$A$2:$A$251,0))),NA())</f>
        <v>#N/A</v>
      </c>
      <c r="G374" s="25" t="e">
        <f>IFERROR(IF(AND(ISERROR($E375),ISERROR(INDEX(RestempNSAF!C$2:C$251,MATCH(RestempNSA!$C374,RestempNSAF!$A$2:$A$251,0)))),$E374,INDEX(RestempNSAF!C$2:C$251,MATCH(RestempNSA!$C374,RestempNSAF!$A$2:$A$251,0))),NA())</f>
        <v>#N/A</v>
      </c>
      <c r="H374" s="25" t="e">
        <f>IFERROR(IF(AND(ISERROR($E375),ISERROR(INDEX(RestempNSAF!D$2:D$251,MATCH(RestempNSA!$C374,RestempNSAF!$A$2:$A$251,0)))),$E374,INDEX(RestempNSAF!D$2:D$251,MATCH(RestempNSA!$C374,RestempNSAF!$A$2:$A$251,0))),NA())</f>
        <v>#N/A</v>
      </c>
      <c r="I374" s="25" t="e">
        <f>IFERROR(IF(AND(ISERROR($E375),ISERROR(INDEX(RestempNSAF!E$2:E$251,MATCH(RestempNSA!$C374,RestempNSAF!$A$2:$A$251,0)))),$E374,INDEX(RestempNSAF!E$2:E$251,MATCH(RestempNSA!$C374,RestempNSAF!$A$2:$A$251,0))),NA())</f>
        <v>#N/A</v>
      </c>
      <c r="J374" s="25" t="e">
        <f>IFERROR(IF(AND(ISERROR($E375),ISERROR(INDEX(RestempNSAF!F$2:F$251,MATCH(RestempNSA!$C374,RestempNSAF!$A$2:$A$251,0)))),$E374,INDEX(RestempNSAF!F$2:F$251,MATCH(RestempNSA!$C374,RestempNSAF!$A$2:$A$251,0))),NA())</f>
        <v>#N/A</v>
      </c>
    </row>
    <row r="375" spans="1:36" x14ac:dyDescent="0.25">
      <c r="A375" s="23">
        <f t="shared" si="18"/>
        <v>2</v>
      </c>
      <c r="B375" s="23">
        <f t="shared" si="19"/>
        <v>2023</v>
      </c>
      <c r="C375" s="23">
        <v>374</v>
      </c>
      <c r="D375" s="24">
        <v>44958</v>
      </c>
      <c r="E375" s="25">
        <f>IF(ISBLANK(table!J375),NA(),table!J375)</f>
        <v>11876.2</v>
      </c>
      <c r="F375" s="26">
        <f>IFERROR(IF(AND(ISERROR($E376),ISERROR(INDEX(RestempNSAF!B$2:B$251,MATCH(RestempNSA!$C375,RestempNSAF!$A$2:$A$251,0)))),$E375,INDEX(RestempNSAF!B$2:B$251,MATCH(RestempNSA!$C375,RestempNSAF!$A$2:$A$251,0))),NA())</f>
        <v>11876.2</v>
      </c>
      <c r="G375" s="25">
        <f>IFERROR(IF(AND(ISERROR($E376),ISERROR(INDEX(RestempNSAF!C$2:C$251,MATCH(RestempNSA!$C375,RestempNSAF!$A$2:$A$251,0)))),$E375,INDEX(RestempNSAF!C$2:C$251,MATCH(RestempNSA!$C375,RestempNSAF!$A$2:$A$251,0))),NA())</f>
        <v>11876.2</v>
      </c>
      <c r="H375" s="25">
        <f>IFERROR(IF(AND(ISERROR($E376),ISERROR(INDEX(RestempNSAF!D$2:D$251,MATCH(RestempNSA!$C375,RestempNSAF!$A$2:$A$251,0)))),$E375,INDEX(RestempNSAF!D$2:D$251,MATCH(RestempNSA!$C375,RestempNSAF!$A$2:$A$251,0))),NA())</f>
        <v>11876.2</v>
      </c>
      <c r="I375" s="25">
        <f>IFERROR(IF(AND(ISERROR($E376),ISERROR(INDEX(RestempNSAF!E$2:E$251,MATCH(RestempNSA!$C375,RestempNSAF!$A$2:$A$251,0)))),$E375,INDEX(RestempNSAF!E$2:E$251,MATCH(RestempNSA!$C375,RestempNSAF!$A$2:$A$251,0))),NA())</f>
        <v>11876.2</v>
      </c>
      <c r="J375" s="25">
        <f>IFERROR(IF(AND(ISERROR($E376),ISERROR(INDEX(RestempNSAF!F$2:F$251,MATCH(RestempNSA!$C375,RestempNSAF!$A$2:$A$251,0)))),$E375,INDEX(RestempNSAF!F$2:F$251,MATCH(RestempNSA!$C375,RestempNSAF!$A$2:$A$251,0))),NA())</f>
        <v>11876.2</v>
      </c>
    </row>
    <row r="376" spans="1:36" x14ac:dyDescent="0.25">
      <c r="A376" s="23">
        <f t="shared" si="18"/>
        <v>3</v>
      </c>
      <c r="B376" s="23">
        <f t="shared" si="19"/>
        <v>2023</v>
      </c>
      <c r="C376" s="23">
        <v>375</v>
      </c>
      <c r="D376" s="24">
        <v>44986</v>
      </c>
      <c r="E376" s="25" t="e">
        <f>IF(ISBLANK(table!J376),NA(),table!J376)</f>
        <v>#N/A</v>
      </c>
      <c r="F376" s="26">
        <f>IFERROR(IF(AND(ISERROR($E377),ISERROR(INDEX(RestempNSAF!B$2:B$251,MATCH(RestempNSA!$C376,RestempNSAF!$A$2:$A$251,0)))),$E376,INDEX(RestempNSAF!B$2:B$251,MATCH(RestempNSA!$C376,RestempNSAF!$A$2:$A$251,0))),NA())</f>
        <v>11894.4801633236</v>
      </c>
      <c r="G376" s="25">
        <f>IFERROR(IF(AND(ISERROR($E377),ISERROR(INDEX(RestempNSAF!C$2:C$251,MATCH(RestempNSA!$C376,RestempNSAF!$A$2:$A$251,0)))),$E376,INDEX(RestempNSAF!C$2:C$251,MATCH(RestempNSA!$C376,RestempNSAF!$A$2:$A$251,0))),NA())</f>
        <v>11494.862210520299</v>
      </c>
      <c r="H376" s="25">
        <f>IFERROR(IF(AND(ISERROR($E377),ISERROR(INDEX(RestempNSAF!D$2:D$251,MATCH(RestempNSA!$C376,RestempNSAF!$A$2:$A$251,0)))),$E376,INDEX(RestempNSAF!D$2:D$251,MATCH(RestempNSA!$C376,RestempNSAF!$A$2:$A$251,0))),NA())</f>
        <v>12294.098116126899</v>
      </c>
      <c r="I376" s="25">
        <f>IFERROR(IF(AND(ISERROR($E377),ISERROR(INDEX(RestempNSAF!E$2:E$251,MATCH(RestempNSA!$C376,RestempNSAF!$A$2:$A$251,0)))),$E376,INDEX(RestempNSAF!E$2:E$251,MATCH(RestempNSA!$C376,RestempNSAF!$A$2:$A$251,0))),NA())</f>
        <v>11283.317244774</v>
      </c>
      <c r="J376" s="25">
        <f>IFERROR(IF(AND(ISERROR($E377),ISERROR(INDEX(RestempNSAF!F$2:F$251,MATCH(RestempNSA!$C376,RestempNSAF!$A$2:$A$251,0)))),$E376,INDEX(RestempNSAF!F$2:F$251,MATCH(RestempNSA!$C376,RestempNSAF!$A$2:$A$251,0))),NA())</f>
        <v>12505.643081873201</v>
      </c>
    </row>
    <row r="377" spans="1:36" x14ac:dyDescent="0.25">
      <c r="A377" s="23">
        <f t="shared" si="18"/>
        <v>4</v>
      </c>
      <c r="B377" s="23">
        <f t="shared" si="19"/>
        <v>2023</v>
      </c>
      <c r="C377" s="23">
        <v>376</v>
      </c>
      <c r="D377" s="24">
        <v>45017</v>
      </c>
      <c r="E377" s="25" t="e">
        <f>IF(ISBLANK(table!J377),NA(),table!J377)</f>
        <v>#N/A</v>
      </c>
      <c r="F377" s="26">
        <f>IFERROR(IF(AND(ISERROR($E378),ISERROR(INDEX(RestempNSAF!B$2:B$251,MATCH(RestempNSA!$C377,RestempNSAF!$A$2:$A$251,0)))),$E377,INDEX(RestempNSAF!B$2:B$251,MATCH(RestempNSA!$C377,RestempNSAF!$A$2:$A$251,0))),NA())</f>
        <v>11871.593676868601</v>
      </c>
      <c r="G377" s="25">
        <f>IFERROR(IF(AND(ISERROR($E378),ISERROR(INDEX(RestempNSAF!C$2:C$251,MATCH(RestempNSA!$C377,RestempNSAF!$A$2:$A$251,0)))),$E377,INDEX(RestempNSAF!C$2:C$251,MATCH(RestempNSA!$C377,RestempNSAF!$A$2:$A$251,0))),NA())</f>
        <v>11317.973663993</v>
      </c>
      <c r="H377" s="25">
        <f>IFERROR(IF(AND(ISERROR($E378),ISERROR(INDEX(RestempNSAF!D$2:D$251,MATCH(RestempNSA!$C377,RestempNSAF!$A$2:$A$251,0)))),$E377,INDEX(RestempNSAF!D$2:D$251,MATCH(RestempNSA!$C377,RestempNSAF!$A$2:$A$251,0))),NA())</f>
        <v>12425.2136897442</v>
      </c>
      <c r="I377" s="25">
        <f>IFERROR(IF(AND(ISERROR($E378),ISERROR(INDEX(RestempNSAF!E$2:E$251,MATCH(RestempNSA!$C377,RestempNSAF!$A$2:$A$251,0)))),$E377,INDEX(RestempNSAF!E$2:E$251,MATCH(RestempNSA!$C377,RestempNSAF!$A$2:$A$251,0))),NA())</f>
        <v>11024.9049321238</v>
      </c>
      <c r="J377" s="25">
        <f>IFERROR(IF(AND(ISERROR($E378),ISERROR(INDEX(RestempNSAF!F$2:F$251,MATCH(RestempNSA!$C377,RestempNSAF!$A$2:$A$251,0)))),$E377,INDEX(RestempNSAF!F$2:F$251,MATCH(RestempNSA!$C377,RestempNSAF!$A$2:$A$251,0))),NA())</f>
        <v>12718.2824216135</v>
      </c>
    </row>
    <row r="378" spans="1:36" x14ac:dyDescent="0.25">
      <c r="A378" s="23">
        <f t="shared" si="18"/>
        <v>5</v>
      </c>
      <c r="B378" s="23">
        <f t="shared" si="19"/>
        <v>2023</v>
      </c>
      <c r="C378" s="23">
        <v>377</v>
      </c>
      <c r="D378" s="24">
        <v>45047</v>
      </c>
      <c r="E378" s="25" t="e">
        <f>IF(ISBLANK(table!J378),NA(),table!J378)</f>
        <v>#N/A</v>
      </c>
      <c r="F378" s="26">
        <f>IFERROR(IF(AND(ISERROR($E379),ISERROR(INDEX(RestempNSAF!B$2:B$251,MATCH(RestempNSA!$C378,RestempNSAF!$A$2:$A$251,0)))),$E378,INDEX(RestempNSAF!B$2:B$251,MATCH(RestempNSA!$C378,RestempNSAF!$A$2:$A$251,0))),NA())</f>
        <v>11859.9189508662</v>
      </c>
      <c r="G378" s="25">
        <f>IFERROR(IF(AND(ISERROR($E379),ISERROR(INDEX(RestempNSAF!C$2:C$251,MATCH(RestempNSA!$C378,RestempNSAF!$A$2:$A$251,0)))),$E378,INDEX(RestempNSAF!C$2:C$251,MATCH(RestempNSA!$C378,RestempNSAF!$A$2:$A$251,0))),NA())</f>
        <v>11235.635849509599</v>
      </c>
      <c r="H378" s="25">
        <f>IFERROR(IF(AND(ISERROR($E379),ISERROR(INDEX(RestempNSAF!D$2:D$251,MATCH(RestempNSA!$C378,RestempNSAF!$A$2:$A$251,0)))),$E378,INDEX(RestempNSAF!D$2:D$251,MATCH(RestempNSA!$C378,RestempNSAF!$A$2:$A$251,0))),NA())</f>
        <v>12484.202052222799</v>
      </c>
      <c r="I378" s="25">
        <f>IFERROR(IF(AND(ISERROR($E379),ISERROR(INDEX(RestempNSAF!E$2:E$251,MATCH(RestempNSA!$C378,RestempNSAF!$A$2:$A$251,0)))),$E378,INDEX(RestempNSAF!E$2:E$251,MATCH(RestempNSA!$C378,RestempNSAF!$A$2:$A$251,0))),NA())</f>
        <v>10905.1603381716</v>
      </c>
      <c r="J378" s="25">
        <f>IFERROR(IF(AND(ISERROR($E379),ISERROR(INDEX(RestempNSAF!F$2:F$251,MATCH(RestempNSA!$C378,RestempNSAF!$A$2:$A$251,0)))),$E378,INDEX(RestempNSAF!F$2:F$251,MATCH(RestempNSA!$C378,RestempNSAF!$A$2:$A$251,0))),NA())</f>
        <v>12814.677563560799</v>
      </c>
    </row>
    <row r="379" spans="1:36" x14ac:dyDescent="0.25">
      <c r="A379" s="23">
        <f t="shared" si="18"/>
        <v>6</v>
      </c>
      <c r="B379" s="23">
        <f t="shared" si="19"/>
        <v>2023</v>
      </c>
      <c r="C379" s="23">
        <v>378</v>
      </c>
      <c r="D379" s="24">
        <v>45078</v>
      </c>
      <c r="E379" s="25" t="e">
        <f>IF(ISBLANK(table!J379),NA(),table!J379)</f>
        <v>#N/A</v>
      </c>
      <c r="F379" s="26">
        <f>IFERROR(IF(AND(ISERROR($E380),ISERROR(INDEX(RestempNSAF!B$2:B$251,MATCH(RestempNSA!$C379,RestempNSAF!$A$2:$A$251,0)))),$E379,INDEX(RestempNSAF!B$2:B$251,MATCH(RestempNSA!$C379,RestempNSAF!$A$2:$A$251,0))),NA())</f>
        <v>11853.963505171199</v>
      </c>
      <c r="G379" s="25">
        <f>IFERROR(IF(AND(ISERROR($E380),ISERROR(INDEX(RestempNSAF!C$2:C$251,MATCH(RestempNSA!$C379,RestempNSAF!$A$2:$A$251,0)))),$E379,INDEX(RestempNSAF!C$2:C$251,MATCH(RestempNSA!$C379,RestempNSAF!$A$2:$A$251,0))),NA())</f>
        <v>11185.0557963511</v>
      </c>
      <c r="H379" s="25">
        <f>IFERROR(IF(AND(ISERROR($E380),ISERROR(INDEX(RestempNSAF!D$2:D$251,MATCH(RestempNSA!$C379,RestempNSAF!$A$2:$A$251,0)))),$E379,INDEX(RestempNSAF!D$2:D$251,MATCH(RestempNSA!$C379,RestempNSAF!$A$2:$A$251,0))),NA())</f>
        <v>12522.871213991401</v>
      </c>
      <c r="I379" s="25">
        <f>IFERROR(IF(AND(ISERROR($E380),ISERROR(INDEX(RestempNSAF!E$2:E$251,MATCH(RestempNSA!$C379,RestempNSAF!$A$2:$A$251,0)))),$E379,INDEX(RestempNSAF!E$2:E$251,MATCH(RestempNSA!$C379,RestempNSAF!$A$2:$A$251,0))),NA())</f>
        <v>10830.9574447701</v>
      </c>
      <c r="J379" s="25">
        <f>IFERROR(IF(AND(ISERROR($E380),ISERROR(INDEX(RestempNSAF!F$2:F$251,MATCH(RestempNSA!$C379,RestempNSAF!$A$2:$A$251,0)))),$E379,INDEX(RestempNSAF!F$2:F$251,MATCH(RestempNSA!$C379,RestempNSAF!$A$2:$A$251,0))),NA())</f>
        <v>12876.969565572401</v>
      </c>
    </row>
    <row r="380" spans="1:36" x14ac:dyDescent="0.25">
      <c r="A380" s="23">
        <f t="shared" si="18"/>
        <v>7</v>
      </c>
      <c r="B380" s="23">
        <f t="shared" si="19"/>
        <v>2023</v>
      </c>
      <c r="C380" s="23">
        <v>379</v>
      </c>
      <c r="D380" s="24">
        <v>45108</v>
      </c>
      <c r="E380" s="25" t="e">
        <f>IF(ISBLANK(table!J380),NA(),table!J380)</f>
        <v>#N/A</v>
      </c>
      <c r="F380" s="26">
        <f>IFERROR(IF(AND(ISERROR($E381),ISERROR(INDEX(RestempNSAF!B$2:B$251,MATCH(RestempNSA!$C380,RestempNSAF!$A$2:$A$251,0)))),$E380,INDEX(RestempNSAF!B$2:B$251,MATCH(RestempNSA!$C380,RestempNSAF!$A$2:$A$251,0))),NA())</f>
        <v>11850.9255466428</v>
      </c>
      <c r="G380" s="25">
        <f>IFERROR(IF(AND(ISERROR($E381),ISERROR(INDEX(RestempNSAF!C$2:C$251,MATCH(RestempNSA!$C380,RestempNSAF!$A$2:$A$251,0)))),$E380,INDEX(RestempNSAF!C$2:C$251,MATCH(RestempNSA!$C380,RestempNSAF!$A$2:$A$251,0))),NA())</f>
        <v>11148.1312026909</v>
      </c>
      <c r="H380" s="25">
        <f>IFERROR(IF(AND(ISERROR($E381),ISERROR(INDEX(RestempNSAF!D$2:D$251,MATCH(RestempNSA!$C380,RestempNSAF!$A$2:$A$251,0)))),$E380,INDEX(RestempNSAF!D$2:D$251,MATCH(RestempNSA!$C380,RestempNSAF!$A$2:$A$251,0))),NA())</f>
        <v>12553.719890594601</v>
      </c>
      <c r="I380" s="25">
        <f>IFERROR(IF(AND(ISERROR($E381),ISERROR(INDEX(RestempNSAF!E$2:E$251,MATCH(RestempNSA!$C380,RestempNSAF!$A$2:$A$251,0)))),$E380,INDEX(RestempNSAF!E$2:E$251,MATCH(RestempNSA!$C380,RestempNSAF!$A$2:$A$251,0))),NA())</f>
        <v>10776.0943500543</v>
      </c>
      <c r="J380" s="25">
        <f>IFERROR(IF(AND(ISERROR($E381),ISERROR(INDEX(RestempNSAF!F$2:F$251,MATCH(RestempNSA!$C380,RestempNSAF!$A$2:$A$251,0)))),$E380,INDEX(RestempNSAF!F$2:F$251,MATCH(RestempNSA!$C380,RestempNSAF!$A$2:$A$251,0))),NA())</f>
        <v>12925.756743231201</v>
      </c>
    </row>
    <row r="381" spans="1:36" x14ac:dyDescent="0.25">
      <c r="A381" s="23">
        <f t="shared" si="18"/>
        <v>8</v>
      </c>
      <c r="B381" s="23">
        <f t="shared" si="19"/>
        <v>2023</v>
      </c>
      <c r="C381" s="23">
        <v>380</v>
      </c>
      <c r="D381" s="24">
        <v>45139</v>
      </c>
      <c r="E381" s="25" t="e">
        <f>IF(ISBLANK(table!J381),NA(),table!J381)</f>
        <v>#N/A</v>
      </c>
      <c r="F381" s="26">
        <f>IFERROR(IF(AND(ISERROR($E382),ISERROR(INDEX(RestempNSAF!B$2:B$251,MATCH(RestempNSA!$C381,RestempNSAF!$A$2:$A$251,0)))),$E381,INDEX(RestempNSAF!B$2:B$251,MATCH(RestempNSA!$C381,RestempNSAF!$A$2:$A$251,0))),NA())</f>
        <v>11849.375840291101</v>
      </c>
      <c r="G381" s="25">
        <f>IFERROR(IF(AND(ISERROR($E382),ISERROR(INDEX(RestempNSAF!C$2:C$251,MATCH(RestempNSA!$C381,RestempNSAF!$A$2:$A$251,0)))),$E381,INDEX(RestempNSAF!C$2:C$251,MATCH(RestempNSA!$C381,RestempNSAF!$A$2:$A$251,0))),NA())</f>
        <v>11117.841119418499</v>
      </c>
      <c r="H381" s="25">
        <f>IFERROR(IF(AND(ISERROR($E382),ISERROR(INDEX(RestempNSAF!D$2:D$251,MATCH(RestempNSA!$C381,RestempNSAF!$A$2:$A$251,0)))),$E381,INDEX(RestempNSAF!D$2:D$251,MATCH(RestempNSA!$C381,RestempNSAF!$A$2:$A$251,0))),NA())</f>
        <v>12580.910561163801</v>
      </c>
      <c r="I381" s="25">
        <f>IFERROR(IF(AND(ISERROR($E382),ISERROR(INDEX(RestempNSAF!E$2:E$251,MATCH(RestempNSA!$C381,RestempNSAF!$A$2:$A$251,0)))),$E381,INDEX(RestempNSAF!E$2:E$251,MATCH(RestempNSA!$C381,RestempNSAF!$A$2:$A$251,0))),NA())</f>
        <v>10730.5900302628</v>
      </c>
      <c r="J381" s="25">
        <f>IFERROR(IF(AND(ISERROR($E382),ISERROR(INDEX(RestempNSAF!F$2:F$251,MATCH(RestempNSA!$C381,RestempNSAF!$A$2:$A$251,0)))),$E381,INDEX(RestempNSAF!F$2:F$251,MATCH(RestempNSA!$C381,RestempNSAF!$A$2:$A$251,0))),NA())</f>
        <v>12968.1616503195</v>
      </c>
    </row>
    <row r="382" spans="1:36" x14ac:dyDescent="0.25">
      <c r="A382" s="23">
        <f t="shared" si="18"/>
        <v>9</v>
      </c>
      <c r="B382" s="23">
        <f t="shared" si="19"/>
        <v>2023</v>
      </c>
      <c r="C382" s="23">
        <v>381</v>
      </c>
      <c r="D382" s="24">
        <v>45170</v>
      </c>
      <c r="E382" s="25" t="e">
        <f>IF(ISBLANK(table!J382),NA(),table!J382)</f>
        <v>#N/A</v>
      </c>
      <c r="F382" s="26">
        <f>IFERROR(IF(AND(ISERROR($E383),ISERROR(INDEX(RestempNSAF!B$2:B$251,MATCH(RestempNSA!$C382,RestempNSAF!$A$2:$A$251,0)))),$E382,INDEX(RestempNSAF!B$2:B$251,MATCH(RestempNSA!$C382,RestempNSAF!$A$2:$A$251,0))),NA())</f>
        <v>11848.585312785999</v>
      </c>
      <c r="G382" s="25">
        <f>IFERROR(IF(AND(ISERROR($E383),ISERROR(INDEX(RestempNSAF!C$2:C$251,MATCH(RestempNSA!$C382,RestempNSAF!$A$2:$A$251,0)))),$E382,INDEX(RestempNSAF!C$2:C$251,MATCH(RestempNSA!$C382,RestempNSAF!$A$2:$A$251,0))),NA())</f>
        <v>11091.0861478726</v>
      </c>
      <c r="H382" s="25">
        <f>IFERROR(IF(AND(ISERROR($E383),ISERROR(INDEX(RestempNSAF!D$2:D$251,MATCH(RestempNSA!$C382,RestempNSAF!$A$2:$A$251,0)))),$E382,INDEX(RestempNSAF!D$2:D$251,MATCH(RestempNSA!$C382,RestempNSAF!$A$2:$A$251,0))),NA())</f>
        <v>12606.0844776994</v>
      </c>
      <c r="I382" s="25">
        <f>IFERROR(IF(AND(ISERROR($E383),ISERROR(INDEX(RestempNSAF!E$2:E$251,MATCH(RestempNSA!$C382,RestempNSAF!$A$2:$A$251,0)))),$E382,INDEX(RestempNSAF!E$2:E$251,MATCH(RestempNSA!$C382,RestempNSAF!$A$2:$A$251,0))),NA())</f>
        <v>10690.0903122992</v>
      </c>
      <c r="J382" s="25">
        <f>IFERROR(IF(AND(ISERROR($E383),ISERROR(INDEX(RestempNSAF!F$2:F$251,MATCH(RestempNSA!$C382,RestempNSAF!$A$2:$A$251,0)))),$E382,INDEX(RestempNSAF!F$2:F$251,MATCH(RestempNSA!$C382,RestempNSAF!$A$2:$A$251,0))),NA())</f>
        <v>13007.0803132728</v>
      </c>
    </row>
    <row r="383" spans="1:36" x14ac:dyDescent="0.25">
      <c r="A383" s="23">
        <f t="shared" si="18"/>
        <v>10</v>
      </c>
      <c r="B383" s="23">
        <f t="shared" si="19"/>
        <v>2023</v>
      </c>
      <c r="C383" s="23">
        <v>382</v>
      </c>
      <c r="D383" s="24">
        <v>45200</v>
      </c>
      <c r="E383" s="25" t="e">
        <f>IF(ISBLANK(table!J383),NA(),table!J383)</f>
        <v>#N/A</v>
      </c>
      <c r="F383" s="26">
        <f>IFERROR(IF(AND(ISERROR($E384),ISERROR(INDEX(RestempNSAF!B$2:B$251,MATCH(RestempNSA!$C383,RestempNSAF!$A$2:$A$251,0)))),$E383,INDEX(RestempNSAF!B$2:B$251,MATCH(RestempNSA!$C383,RestempNSAF!$A$2:$A$251,0))),NA())</f>
        <v>11848.182053332501</v>
      </c>
      <c r="G383" s="25">
        <f>IFERROR(IF(AND(ISERROR($E384),ISERROR(INDEX(RestempNSAF!C$2:C$251,MATCH(RestempNSA!$C383,RestempNSAF!$A$2:$A$251,0)))),$E383,INDEX(RestempNSAF!C$2:C$251,MATCH(RestempNSA!$C383,RestempNSAF!$A$2:$A$251,0))),NA())</f>
        <v>11066.394331109699</v>
      </c>
      <c r="H383" s="25">
        <f>IFERROR(IF(AND(ISERROR($E384),ISERROR(INDEX(RestempNSAF!D$2:D$251,MATCH(RestempNSA!$C383,RestempNSAF!$A$2:$A$251,0)))),$E383,INDEX(RestempNSAF!D$2:D$251,MATCH(RestempNSA!$C383,RestempNSAF!$A$2:$A$251,0))),NA())</f>
        <v>12629.969775555201</v>
      </c>
      <c r="I383" s="25">
        <f>IFERROR(IF(AND(ISERROR($E384),ISERROR(INDEX(RestempNSAF!E$2:E$251,MATCH(RestempNSA!$C383,RestempNSAF!$A$2:$A$251,0)))),$E383,INDEX(RestempNSAF!E$2:E$251,MATCH(RestempNSA!$C383,RestempNSAF!$A$2:$A$251,0))),NA())</f>
        <v>10652.5409099649</v>
      </c>
      <c r="J383" s="25">
        <f>IFERROR(IF(AND(ISERROR($E384),ISERROR(INDEX(RestempNSAF!F$2:F$251,MATCH(RestempNSA!$C383,RestempNSAF!$A$2:$A$251,0)))),$E383,INDEX(RestempNSAF!F$2:F$251,MATCH(RestempNSA!$C383,RestempNSAF!$A$2:$A$251,0))),NA())</f>
        <v>13043.823196699999</v>
      </c>
    </row>
    <row r="384" spans="1:36" x14ac:dyDescent="0.25">
      <c r="A384" s="23">
        <f t="shared" si="18"/>
        <v>11</v>
      </c>
      <c r="B384" s="23">
        <f t="shared" si="19"/>
        <v>2023</v>
      </c>
      <c r="C384" s="23">
        <v>383</v>
      </c>
      <c r="D384" s="24">
        <v>45231</v>
      </c>
      <c r="E384" s="25" t="e">
        <f>IF(ISBLANK(table!J384),NA(),table!J384)</f>
        <v>#N/A</v>
      </c>
      <c r="F384" s="26">
        <f>IFERROR(IF(AND(ISERROR($E385),ISERROR(INDEX(RestempNSAF!B$2:B$251,MATCH(RestempNSA!$C384,RestempNSAF!$A$2:$A$251,0)))),$E384,INDEX(RestempNSAF!B$2:B$251,MATCH(RestempNSA!$C384,RestempNSAF!$A$2:$A$251,0))),NA())</f>
        <v>11847.9763448836</v>
      </c>
      <c r="G384" s="25">
        <f>IFERROR(IF(AND(ISERROR($E385),ISERROR(INDEX(RestempNSAF!C$2:C$251,MATCH(RestempNSA!$C384,RestempNSAF!$A$2:$A$251,0)))),$E384,INDEX(RestempNSAF!C$2:C$251,MATCH(RestempNSA!$C384,RestempNSAF!$A$2:$A$251,0))),NA())</f>
        <v>11043.0310060674</v>
      </c>
      <c r="H384" s="25">
        <f>IFERROR(IF(AND(ISERROR($E385),ISERROR(INDEX(RestempNSAF!D$2:D$251,MATCH(RestempNSA!$C384,RestempNSAF!$A$2:$A$251,0)))),$E384,INDEX(RestempNSAF!D$2:D$251,MATCH(RestempNSA!$C384,RestempNSAF!$A$2:$A$251,0))),NA())</f>
        <v>12652.9216836999</v>
      </c>
      <c r="I384" s="25">
        <f>IFERROR(IF(AND(ISERROR($E385),ISERROR(INDEX(RestempNSAF!E$2:E$251,MATCH(RestempNSA!$C384,RestempNSAF!$A$2:$A$251,0)))),$E384,INDEX(RestempNSAF!E$2:E$251,MATCH(RestempNSA!$C384,RestempNSAF!$A$2:$A$251,0))),NA())</f>
        <v>10616.918683202401</v>
      </c>
      <c r="J384" s="25">
        <f>IFERROR(IF(AND(ISERROR($E385),ISERROR(INDEX(RestempNSAF!F$2:F$251,MATCH(RestempNSA!$C384,RestempNSAF!$A$2:$A$251,0)))),$E384,INDEX(RestempNSAF!F$2:F$251,MATCH(RestempNSA!$C384,RestempNSAF!$A$2:$A$251,0))),NA())</f>
        <v>13079.0340065649</v>
      </c>
    </row>
    <row r="385" spans="1:10" x14ac:dyDescent="0.25">
      <c r="A385" s="23">
        <f t="shared" si="18"/>
        <v>12</v>
      </c>
      <c r="B385" s="23">
        <f t="shared" si="19"/>
        <v>2023</v>
      </c>
      <c r="C385" s="23">
        <v>384</v>
      </c>
      <c r="D385" s="24">
        <v>45261</v>
      </c>
      <c r="E385" s="25" t="e">
        <f>IF(ISBLANK(table!J385),NA(),table!J385)</f>
        <v>#N/A</v>
      </c>
      <c r="F385" s="26">
        <f>IFERROR(IF(AND(ISERROR($E386),ISERROR(INDEX(RestempNSAF!B$2:B$251,MATCH(RestempNSA!$C385,RestempNSAF!$A$2:$A$251,0)))),$E385,INDEX(RestempNSAF!B$2:B$251,MATCH(RestempNSA!$C385,RestempNSAF!$A$2:$A$251,0))),NA())</f>
        <v>11847.871410044399</v>
      </c>
      <c r="G385" s="25">
        <f>IFERROR(IF(AND(ISERROR($E386),ISERROR(INDEX(RestempNSAF!C$2:C$251,MATCH(RestempNSA!$C385,RestempNSAF!$A$2:$A$251,0)))),$E385,INDEX(RestempNSAF!C$2:C$251,MATCH(RestempNSA!$C385,RestempNSAF!$A$2:$A$251,0))),NA())</f>
        <v>11020.6129551995</v>
      </c>
      <c r="H385" s="25">
        <f>IFERROR(IF(AND(ISERROR($E386),ISERROR(INDEX(RestempNSAF!D$2:D$251,MATCH(RestempNSA!$C385,RestempNSAF!$A$2:$A$251,0)))),$E385,INDEX(RestempNSAF!D$2:D$251,MATCH(RestempNSA!$C385,RestempNSAF!$A$2:$A$251,0))),NA())</f>
        <v>12675.129864889301</v>
      </c>
      <c r="I385" s="25">
        <f>IFERROR(IF(AND(ISERROR($E386),ISERROR(INDEX(RestempNSAF!E$2:E$251,MATCH(RestempNSA!$C385,RestempNSAF!$A$2:$A$251,0)))),$E385,INDEX(RestempNSAF!E$2:E$251,MATCH(RestempNSA!$C385,RestempNSAF!$A$2:$A$251,0))),NA())</f>
        <v>10582.688782209099</v>
      </c>
      <c r="J385" s="25">
        <f>IFERROR(IF(AND(ISERROR($E386),ISERROR(INDEX(RestempNSAF!F$2:F$251,MATCH(RestempNSA!$C385,RestempNSAF!$A$2:$A$251,0)))),$E385,INDEX(RestempNSAF!F$2:F$251,MATCH(RestempNSA!$C385,RestempNSAF!$A$2:$A$251,0))),NA())</f>
        <v>13113.0540378798</v>
      </c>
    </row>
    <row r="386" spans="1:10" x14ac:dyDescent="0.25">
      <c r="A386" s="23">
        <f t="shared" si="18"/>
        <v>1</v>
      </c>
      <c r="B386" s="23">
        <f t="shared" si="19"/>
        <v>2024</v>
      </c>
      <c r="C386" s="23">
        <v>385</v>
      </c>
      <c r="D386" s="24">
        <v>45292</v>
      </c>
      <c r="E386" s="25" t="e">
        <f>IF(ISBLANK(table!J386),NA(),table!J386)</f>
        <v>#N/A</v>
      </c>
      <c r="F386" s="26">
        <f>IFERROR(IF(AND(ISERROR($E387),ISERROR(INDEX(RestempNSAF!B$2:B$251,MATCH(RestempNSA!$C386,RestempNSAF!$A$2:$A$251,0)))),$E386,INDEX(RestempNSAF!B$2:B$251,MATCH(RestempNSA!$C386,RestempNSAF!$A$2:$A$251,0))),NA())</f>
        <v>11847.8178812733</v>
      </c>
      <c r="G386" s="25">
        <f>IFERROR(IF(AND(ISERROR($E387),ISERROR(INDEX(RestempNSAF!C$2:C$251,MATCH(RestempNSA!$C386,RestempNSAF!$A$2:$A$251,0)))),$E386,INDEX(RestempNSAF!C$2:C$251,MATCH(RestempNSA!$C386,RestempNSAF!$A$2:$A$251,0))),NA())</f>
        <v>10998.9299803671</v>
      </c>
      <c r="H386" s="25">
        <f>IFERROR(IF(AND(ISERROR($E387),ISERROR(INDEX(RestempNSAF!D$2:D$251,MATCH(RestempNSA!$C386,RestempNSAF!$A$2:$A$251,0)))),$E386,INDEX(RestempNSAF!D$2:D$251,MATCH(RestempNSA!$C386,RestempNSAF!$A$2:$A$251,0))),NA())</f>
        <v>12696.705782179501</v>
      </c>
      <c r="I386" s="25">
        <f>IFERROR(IF(AND(ISERROR($E387),ISERROR(INDEX(RestempNSAF!E$2:E$251,MATCH(RestempNSA!$C386,RestempNSAF!$A$2:$A$251,0)))),$E386,INDEX(RestempNSAF!E$2:E$251,MATCH(RestempNSA!$C386,RestempNSAF!$A$2:$A$251,0))),NA())</f>
        <v>10549.5558702703</v>
      </c>
      <c r="J386" s="25">
        <f>IFERROR(IF(AND(ISERROR($E387),ISERROR(INDEX(RestempNSAF!F$2:F$251,MATCH(RestempNSA!$C386,RestempNSAF!$A$2:$A$251,0)))),$E386,INDEX(RestempNSAF!F$2:F$251,MATCH(RestempNSA!$C386,RestempNSAF!$A$2:$A$251,0))),NA())</f>
        <v>13146.079892276301</v>
      </c>
    </row>
    <row r="387" spans="1:10" x14ac:dyDescent="0.25">
      <c r="A387" s="23">
        <f t="shared" si="18"/>
        <v>2</v>
      </c>
      <c r="B387" s="23">
        <f t="shared" si="19"/>
        <v>2024</v>
      </c>
      <c r="C387" s="23">
        <v>386</v>
      </c>
      <c r="D387" s="24">
        <v>45323</v>
      </c>
      <c r="E387" s="25" t="e">
        <f>IF(ISBLANK(table!J387),NA(),table!J387)</f>
        <v>#N/A</v>
      </c>
      <c r="F387" s="26">
        <f>IFERROR(IF(AND(ISERROR($E388),ISERROR(INDEX(RestempNSAF!B$2:B$251,MATCH(RestempNSA!$C387,RestempNSAF!$A$2:$A$251,0)))),$E387,INDEX(RestempNSAF!B$2:B$251,MATCH(RestempNSA!$C387,RestempNSAF!$A$2:$A$251,0))),NA())</f>
        <v>11847.790575477</v>
      </c>
      <c r="G387" s="25">
        <f>IFERROR(IF(AND(ISERROR($E388),ISERROR(INDEX(RestempNSAF!C$2:C$251,MATCH(RestempNSA!$C387,RestempNSAF!$A$2:$A$251,0)))),$E387,INDEX(RestempNSAF!C$2:C$251,MATCH(RestempNSA!$C387,RestempNSAF!$A$2:$A$251,0))),NA())</f>
        <v>10977.859233614799</v>
      </c>
      <c r="H387" s="25">
        <f>IFERROR(IF(AND(ISERROR($E388),ISERROR(INDEX(RestempNSAF!D$2:D$251,MATCH(RestempNSA!$C387,RestempNSAF!$A$2:$A$251,0)))),$E387,INDEX(RestempNSAF!D$2:D$251,MATCH(RestempNSA!$C387,RestempNSAF!$A$2:$A$251,0))),NA())</f>
        <v>12717.7219173392</v>
      </c>
      <c r="I387" s="25">
        <f>IFERROR(IF(AND(ISERROR($E388),ISERROR(INDEX(RestempNSAF!E$2:E$251,MATCH(RestempNSA!$C387,RestempNSAF!$A$2:$A$251,0)))),$E387,INDEX(RestempNSAF!E$2:E$251,MATCH(RestempNSA!$C387,RestempNSAF!$A$2:$A$251,0))),NA())</f>
        <v>10517.345398776</v>
      </c>
      <c r="J387" s="25">
        <f>IFERROR(IF(AND(ISERROR($E388),ISERROR(INDEX(RestempNSAF!F$2:F$251,MATCH(RestempNSA!$C387,RestempNSAF!$A$2:$A$251,0)))),$E387,INDEX(RestempNSAF!F$2:F$251,MATCH(RestempNSA!$C387,RestempNSAF!$A$2:$A$251,0))),NA())</f>
        <v>13178.235752178</v>
      </c>
    </row>
    <row r="388" spans="1:10" x14ac:dyDescent="0.25">
      <c r="A388" s="23">
        <f t="shared" si="18"/>
        <v>3</v>
      </c>
      <c r="B388" s="23">
        <f t="shared" si="19"/>
        <v>2024</v>
      </c>
      <c r="C388" s="23">
        <v>387</v>
      </c>
      <c r="D388" s="24">
        <v>45352</v>
      </c>
      <c r="E388" s="25" t="e">
        <f>IF(ISBLANK(table!J388),NA(),table!J388)</f>
        <v>#N/A</v>
      </c>
      <c r="F388" s="26">
        <f>IFERROR(IF(AND(ISERROR($E389),ISERROR(INDEX(RestempNSAF!B$2:B$251,MATCH(RestempNSA!$C388,RestempNSAF!$A$2:$A$251,0)))),$E388,INDEX(RestempNSAF!B$2:B$251,MATCH(RestempNSA!$C388,RestempNSAF!$A$2:$A$251,0))),NA())</f>
        <v>11847.7766463975</v>
      </c>
      <c r="G388" s="25">
        <f>IFERROR(IF(AND(ISERROR($E389),ISERROR(INDEX(RestempNSAF!C$2:C$251,MATCH(RestempNSA!$C388,RestempNSAF!$A$2:$A$251,0)))),$E388,INDEX(RestempNSAF!C$2:C$251,MATCH(RestempNSA!$C388,RestempNSAF!$A$2:$A$251,0))),NA())</f>
        <v>10957.3231251619</v>
      </c>
      <c r="H388" s="25">
        <f>IFERROR(IF(AND(ISERROR($E389),ISERROR(INDEX(RestempNSAF!D$2:D$251,MATCH(RestempNSA!$C388,RestempNSAF!$A$2:$A$251,0)))),$E388,INDEX(RestempNSAF!D$2:D$251,MATCH(RestempNSA!$C388,RestempNSAF!$A$2:$A$251,0))),NA())</f>
        <v>12738.230167633101</v>
      </c>
      <c r="I388" s="25">
        <f>IFERROR(IF(AND(ISERROR($E389),ISERROR(INDEX(RestempNSAF!E$2:E$251,MATCH(RestempNSA!$C388,RestempNSAF!$A$2:$A$251,0)))),$E388,INDEX(RestempNSAF!E$2:E$251,MATCH(RestempNSA!$C388,RestempNSAF!$A$2:$A$251,0))),NA())</f>
        <v>10485.945504794499</v>
      </c>
      <c r="J388" s="25">
        <f>IFERROR(IF(AND(ISERROR($E389),ISERROR(INDEX(RestempNSAF!F$2:F$251,MATCH(RestempNSA!$C388,RestempNSAF!$A$2:$A$251,0)))),$E388,INDEX(RestempNSAF!F$2:F$251,MATCH(RestempNSA!$C388,RestempNSAF!$A$2:$A$251,0))),NA())</f>
        <v>13209.6077880004</v>
      </c>
    </row>
    <row r="389" spans="1:10" x14ac:dyDescent="0.25">
      <c r="A389" s="23">
        <f t="shared" si="18"/>
        <v>4</v>
      </c>
      <c r="B389" s="23">
        <f t="shared" si="19"/>
        <v>2024</v>
      </c>
      <c r="C389" s="23">
        <v>388</v>
      </c>
      <c r="D389" s="24">
        <v>45383</v>
      </c>
      <c r="E389" s="25" t="e">
        <f>IF(ISBLANK(table!J389),NA(),table!J389)</f>
        <v>#N/A</v>
      </c>
      <c r="F389" s="26">
        <f>IFERROR(IF(AND(ISERROR($E390),ISERROR(INDEX(RestempNSAF!B$2:B$251,MATCH(RestempNSA!$C389,RestempNSAF!$A$2:$A$251,0)))),$E389,INDEX(RestempNSAF!B$2:B$251,MATCH(RestempNSA!$C389,RestempNSAF!$A$2:$A$251,0))),NA())</f>
        <v>11847.769540973601</v>
      </c>
      <c r="G389" s="25">
        <f>IFERROR(IF(AND(ISERROR($E390),ISERROR(INDEX(RestempNSAF!C$2:C$251,MATCH(RestempNSA!$C389,RestempNSAF!$A$2:$A$251,0)))),$E389,INDEX(RestempNSAF!C$2:C$251,MATCH(RestempNSA!$C389,RestempNSAF!$A$2:$A$251,0))),NA())</f>
        <v>10937.268297545799</v>
      </c>
      <c r="H389" s="25">
        <f>IFERROR(IF(AND(ISERROR($E390),ISERROR(INDEX(RestempNSAF!D$2:D$251,MATCH(RestempNSA!$C389,RestempNSAF!$A$2:$A$251,0)))),$E389,INDEX(RestempNSAF!D$2:D$251,MATCH(RestempNSA!$C389,RestempNSAF!$A$2:$A$251,0))),NA())</f>
        <v>12758.2707844015</v>
      </c>
      <c r="I389" s="25">
        <f>IFERROR(IF(AND(ISERROR($E390),ISERROR(INDEX(RestempNSAF!E$2:E$251,MATCH(RestempNSA!$C389,RestempNSAF!$A$2:$A$251,0)))),$E389,INDEX(RestempNSAF!E$2:E$251,MATCH(RestempNSA!$C389,RestempNSAF!$A$2:$A$251,0))),NA())</f>
        <v>10455.27805411</v>
      </c>
      <c r="J389" s="25">
        <f>IFERROR(IF(AND(ISERROR($E390),ISERROR(INDEX(RestempNSAF!F$2:F$251,MATCH(RestempNSA!$C389,RestempNSAF!$A$2:$A$251,0)))),$E389,INDEX(RestempNSAF!F$2:F$251,MATCH(RestempNSA!$C389,RestempNSAF!$A$2:$A$251,0))),NA())</f>
        <v>13240.261027837199</v>
      </c>
    </row>
    <row r="390" spans="1:10" x14ac:dyDescent="0.25">
      <c r="A390" s="23">
        <f t="shared" si="18"/>
        <v>5</v>
      </c>
      <c r="B390" s="23">
        <f t="shared" si="19"/>
        <v>2024</v>
      </c>
      <c r="C390" s="23">
        <v>389</v>
      </c>
      <c r="D390" s="24">
        <v>45413</v>
      </c>
      <c r="E390" s="25" t="e">
        <f>IF(ISBLANK(table!J390),NA(),table!J390)</f>
        <v>#N/A</v>
      </c>
      <c r="F390" s="26">
        <f>IFERROR(IF(AND(ISERROR($E391),ISERROR(INDEX(RestempNSAF!B$2:B$251,MATCH(RestempNSA!$C390,RestempNSAF!$A$2:$A$251,0)))),$E390,INDEX(RestempNSAF!B$2:B$251,MATCH(RestempNSA!$C390,RestempNSAF!$A$2:$A$251,0))),NA())</f>
        <v>11847.765916394699</v>
      </c>
      <c r="G390" s="25">
        <f>IFERROR(IF(AND(ISERROR($E391),ISERROR(INDEX(RestempNSAF!C$2:C$251,MATCH(RestempNSA!$C390,RestempNSAF!$A$2:$A$251,0)))),$E390,INDEX(RestempNSAF!C$2:C$251,MATCH(RestempNSA!$C390,RestempNSAF!$A$2:$A$251,0))),NA())</f>
        <v>10917.6549608389</v>
      </c>
      <c r="H390" s="25">
        <f>IFERROR(IF(AND(ISERROR($E391),ISERROR(INDEX(RestempNSAF!D$2:D$251,MATCH(RestempNSA!$C390,RestempNSAF!$A$2:$A$251,0)))),$E390,INDEX(RestempNSAF!D$2:D$251,MATCH(RestempNSA!$C390,RestempNSAF!$A$2:$A$251,0))),NA())</f>
        <v>12777.876871950501</v>
      </c>
      <c r="I390" s="25">
        <f>IFERROR(IF(AND(ISERROR($E391),ISERROR(INDEX(RestempNSAF!E$2:E$251,MATCH(RestempNSA!$C390,RestempNSAF!$A$2:$A$251,0)))),$E390,INDEX(RestempNSAF!E$2:E$251,MATCH(RestempNSA!$C390,RestempNSAF!$A$2:$A$251,0))),NA())</f>
        <v>10425.2839628568</v>
      </c>
      <c r="J390" s="25">
        <f>IFERROR(IF(AND(ISERROR($E391),ISERROR(INDEX(RestempNSAF!F$2:F$251,MATCH(RestempNSA!$C390,RestempNSAF!$A$2:$A$251,0)))),$E390,INDEX(RestempNSAF!F$2:F$251,MATCH(RestempNSA!$C390,RestempNSAF!$A$2:$A$251,0))),NA())</f>
        <v>13270.2478699326</v>
      </c>
    </row>
    <row r="391" spans="1:10" x14ac:dyDescent="0.25">
      <c r="A391" s="23">
        <f t="shared" si="18"/>
        <v>6</v>
      </c>
      <c r="B391" s="23">
        <f t="shared" si="19"/>
        <v>2024</v>
      </c>
      <c r="C391" s="23">
        <v>390</v>
      </c>
      <c r="D391" s="24">
        <v>45444</v>
      </c>
      <c r="E391" s="25" t="e">
        <f>IF(ISBLANK(table!J391),NA(),table!J391)</f>
        <v>#N/A</v>
      </c>
      <c r="F391" s="26">
        <f>IFERROR(IF(AND(ISERROR($E392),ISERROR(INDEX(RestempNSAF!B$2:B$251,MATCH(RestempNSA!$C391,RestempNSAF!$A$2:$A$251,0)))),$E391,INDEX(RestempNSAF!B$2:B$251,MATCH(RestempNSA!$C391,RestempNSAF!$A$2:$A$251,0))),NA())</f>
        <v>11847.764067444799</v>
      </c>
      <c r="G391" s="25">
        <f>IFERROR(IF(AND(ISERROR($E392),ISERROR(INDEX(RestempNSAF!C$2:C$251,MATCH(RestempNSA!$C391,RestempNSAF!$A$2:$A$251,0)))),$E391,INDEX(RestempNSAF!C$2:C$251,MATCH(RestempNSA!$C391,RestempNSAF!$A$2:$A$251,0))),NA())</f>
        <v>10898.451384490099</v>
      </c>
      <c r="H391" s="25">
        <f>IFERROR(IF(AND(ISERROR($E392),ISERROR(INDEX(RestempNSAF!D$2:D$251,MATCH(RestempNSA!$C391,RestempNSAF!$A$2:$A$251,0)))),$E391,INDEX(RestempNSAF!D$2:D$251,MATCH(RestempNSA!$C391,RestempNSAF!$A$2:$A$251,0))),NA())</f>
        <v>12797.076750399499</v>
      </c>
      <c r="I391" s="25">
        <f>IFERROR(IF(AND(ISERROR($E392),ISERROR(INDEX(RestempNSAF!E$2:E$251,MATCH(RestempNSA!$C391,RestempNSAF!$A$2:$A$251,0)))),$E391,INDEX(RestempNSAF!E$2:E$251,MATCH(RestempNSA!$C391,RestempNSAF!$A$2:$A$251,0))),NA())</f>
        <v>10395.9156060311</v>
      </c>
      <c r="J391" s="25">
        <f>IFERROR(IF(AND(ISERROR($E392),ISERROR(INDEX(RestempNSAF!F$2:F$251,MATCH(RestempNSA!$C391,RestempNSAF!$A$2:$A$251,0)))),$E391,INDEX(RestempNSAF!F$2:F$251,MATCH(RestempNSA!$C391,RestempNSAF!$A$2:$A$251,0))),NA())</f>
        <v>13299.612528858601</v>
      </c>
    </row>
    <row r="392" spans="1:10" x14ac:dyDescent="0.25">
      <c r="A392" s="23">
        <f t="shared" si="18"/>
        <v>7</v>
      </c>
      <c r="B392" s="23">
        <f t="shared" si="19"/>
        <v>2024</v>
      </c>
      <c r="C392" s="23">
        <v>391</v>
      </c>
      <c r="D392" s="24">
        <v>45474</v>
      </c>
      <c r="E392" s="25" t="e">
        <f>IF(ISBLANK(table!J392),NA(),table!J392)</f>
        <v>#N/A</v>
      </c>
      <c r="F392" s="26">
        <f>IFERROR(IF(AND(ISERROR($E393),ISERROR(INDEX(RestempNSAF!B$2:B$251,MATCH(RestempNSA!$C392,RestempNSAF!$A$2:$A$251,0)))),$E392,INDEX(RestempNSAF!B$2:B$251,MATCH(RestempNSA!$C392,RestempNSAF!$A$2:$A$251,0))),NA())</f>
        <v>11847.7631242689</v>
      </c>
      <c r="G392" s="25">
        <f>IFERROR(IF(AND(ISERROR($E393),ISERROR(INDEX(RestempNSAF!C$2:C$251,MATCH(RestempNSA!$C392,RestempNSAF!$A$2:$A$251,0)))),$E392,INDEX(RestempNSAF!C$2:C$251,MATCH(RestempNSA!$C392,RestempNSAF!$A$2:$A$251,0))),NA())</f>
        <v>10879.630981702299</v>
      </c>
      <c r="H392" s="25">
        <f>IFERROR(IF(AND(ISERROR($E393),ISERROR(INDEX(RestempNSAF!D$2:D$251,MATCH(RestempNSA!$C392,RestempNSAF!$A$2:$A$251,0)))),$E392,INDEX(RestempNSAF!D$2:D$251,MATCH(RestempNSA!$C392,RestempNSAF!$A$2:$A$251,0))),NA())</f>
        <v>12815.8952668355</v>
      </c>
      <c r="I392" s="25">
        <f>IFERROR(IF(AND(ISERROR($E393),ISERROR(INDEX(RestempNSAF!E$2:E$251,MATCH(RestempNSA!$C392,RestempNSAF!$A$2:$A$251,0)))),$E392,INDEX(RestempNSAF!E$2:E$251,MATCH(RestempNSA!$C392,RestempNSAF!$A$2:$A$251,0))),NA())</f>
        <v>10367.1327831092</v>
      </c>
      <c r="J392" s="25">
        <f>IFERROR(IF(AND(ISERROR($E393),ISERROR(INDEX(RestempNSAF!F$2:F$251,MATCH(RestempNSA!$C392,RestempNSAF!$A$2:$A$251,0)))),$E392,INDEX(RestempNSAF!F$2:F$251,MATCH(RestempNSA!$C392,RestempNSAF!$A$2:$A$251,0))),NA())</f>
        <v>13328.3934654286</v>
      </c>
    </row>
    <row r="393" spans="1:10" x14ac:dyDescent="0.25">
      <c r="A393" s="23">
        <f t="shared" si="18"/>
        <v>8</v>
      </c>
      <c r="B393" s="23">
        <f t="shared" si="19"/>
        <v>2024</v>
      </c>
      <c r="C393" s="23">
        <v>392</v>
      </c>
      <c r="D393" s="24">
        <v>45505</v>
      </c>
      <c r="E393" s="25" t="e">
        <f>IF(ISBLANK(table!J393),NA(),table!J393)</f>
        <v>#N/A</v>
      </c>
      <c r="F393" s="26">
        <f>IFERROR(IF(AND(ISERROR($E394),ISERROR(INDEX(RestempNSAF!B$2:B$251,MATCH(RestempNSA!$C393,RestempNSAF!$A$2:$A$251,0)))),$E393,INDEX(RestempNSAF!B$2:B$251,MATCH(RestempNSA!$C393,RestempNSAF!$A$2:$A$251,0))),NA())</f>
        <v>11847.762643141299</v>
      </c>
      <c r="G393" s="25">
        <f>IFERROR(IF(AND(ISERROR($E394),ISERROR(INDEX(RestempNSAF!C$2:C$251,MATCH(RestempNSA!$C393,RestempNSAF!$A$2:$A$251,0)))),$E393,INDEX(RestempNSAF!C$2:C$251,MATCH(RestempNSA!$C393,RestempNSAF!$A$2:$A$251,0))),NA())</f>
        <v>10861.170711730399</v>
      </c>
      <c r="H393" s="25">
        <f>IFERROR(IF(AND(ISERROR($E394),ISERROR(INDEX(RestempNSAF!D$2:D$251,MATCH(RestempNSA!$C393,RestempNSAF!$A$2:$A$251,0)))),$E393,INDEX(RestempNSAF!D$2:D$251,MATCH(RestempNSA!$C393,RestempNSAF!$A$2:$A$251,0))),NA())</f>
        <v>12834.354574552201</v>
      </c>
      <c r="I393" s="25">
        <f>IFERROR(IF(AND(ISERROR($E394),ISERROR(INDEX(RestempNSAF!E$2:E$251,MATCH(RestempNSA!$C393,RestempNSAF!$A$2:$A$251,0)))),$E393,INDEX(RestempNSAF!E$2:E$251,MATCH(RestempNSA!$C393,RestempNSAF!$A$2:$A$251,0))),NA())</f>
        <v>10338.900491206499</v>
      </c>
      <c r="J393" s="25">
        <f>IFERROR(IF(AND(ISERROR($E394),ISERROR(INDEX(RestempNSAF!F$2:F$251,MATCH(RestempNSA!$C393,RestempNSAF!$A$2:$A$251,0)))),$E393,INDEX(RestempNSAF!F$2:F$251,MATCH(RestempNSA!$C393,RestempNSAF!$A$2:$A$251,0))),NA())</f>
        <v>13356.624795076201</v>
      </c>
    </row>
    <row r="394" spans="1:10" x14ac:dyDescent="0.25">
      <c r="A394" s="23">
        <f t="shared" si="18"/>
        <v>9</v>
      </c>
      <c r="B394" s="23">
        <f t="shared" si="19"/>
        <v>2024</v>
      </c>
      <c r="C394" s="23">
        <v>393</v>
      </c>
      <c r="D394" s="24">
        <v>45536</v>
      </c>
      <c r="E394" s="25" t="e">
        <f>IF(ISBLANK(table!J394),NA(),table!J394)</f>
        <v>#N/A</v>
      </c>
      <c r="F394" s="26">
        <f>IFERROR(IF(AND(ISERROR($E395),ISERROR(INDEX(RestempNSAF!B$2:B$251,MATCH(RestempNSA!$C394,RestempNSAF!$A$2:$A$251,0)))),$E394,INDEX(RestempNSAF!B$2:B$251,MATCH(RestempNSA!$C394,RestempNSAF!$A$2:$A$251,0))),NA())</f>
        <v>11847.7623977112</v>
      </c>
      <c r="G394" s="25">
        <f>IFERROR(IF(AND(ISERROR($E395),ISERROR(INDEX(RestempNSAF!C$2:C$251,MATCH(RestempNSA!$C394,RestempNSAF!$A$2:$A$251,0)))),$E394,INDEX(RestempNSAF!C$2:C$251,MATCH(RestempNSA!$C394,RestempNSAF!$A$2:$A$251,0))),NA())</f>
        <v>10843.0501618421</v>
      </c>
      <c r="H394" s="25">
        <f>IFERROR(IF(AND(ISERROR($E395),ISERROR(INDEX(RestempNSAF!D$2:D$251,MATCH(RestempNSA!$C394,RestempNSAF!$A$2:$A$251,0)))),$E394,INDEX(RestempNSAF!D$2:D$251,MATCH(RestempNSA!$C394,RestempNSAF!$A$2:$A$251,0))),NA())</f>
        <v>12852.474633580299</v>
      </c>
      <c r="I394" s="25">
        <f>IFERROR(IF(AND(ISERROR($E395),ISERROR(INDEX(RestempNSAF!E$2:E$251,MATCH(RestempNSA!$C394,RestempNSAF!$A$2:$A$251,0)))),$E394,INDEX(RestempNSAF!E$2:E$251,MATCH(RestempNSA!$C394,RestempNSAF!$A$2:$A$251,0))),NA())</f>
        <v>10311.187631565699</v>
      </c>
      <c r="J394" s="25">
        <f>IFERROR(IF(AND(ISERROR($E395),ISERROR(INDEX(RestempNSAF!F$2:F$251,MATCH(RestempNSA!$C394,RestempNSAF!$A$2:$A$251,0)))),$E394,INDEX(RestempNSAF!F$2:F$251,MATCH(RestempNSA!$C394,RestempNSAF!$A$2:$A$251,0))),NA())</f>
        <v>13384.3371638567</v>
      </c>
    </row>
    <row r="395" spans="1:10" x14ac:dyDescent="0.25">
      <c r="A395" s="23">
        <f t="shared" si="18"/>
        <v>10</v>
      </c>
      <c r="B395" s="23">
        <f t="shared" si="19"/>
        <v>2024</v>
      </c>
      <c r="C395" s="23">
        <v>394</v>
      </c>
      <c r="D395" s="24">
        <v>45566</v>
      </c>
      <c r="E395" s="25" t="e">
        <f>IF(ISBLANK(table!J395),NA(),table!J395)</f>
        <v>#N/A</v>
      </c>
      <c r="F395" s="26">
        <f>IFERROR(IF(AND(ISERROR($E396),ISERROR(INDEX(RestempNSAF!B$2:B$251,MATCH(RestempNSA!$C395,RestempNSAF!$A$2:$A$251,0)))),$E395,INDEX(RestempNSAF!B$2:B$251,MATCH(RestempNSA!$C395,RestempNSAF!$A$2:$A$251,0))),NA())</f>
        <v>11847.762272513801</v>
      </c>
      <c r="G395" s="25">
        <f>IFERROR(IF(AND(ISERROR($E396),ISERROR(INDEX(RestempNSAF!C$2:C$251,MATCH(RestempNSA!$C395,RestempNSAF!$A$2:$A$251,0)))),$E395,INDEX(RestempNSAF!C$2:C$251,MATCH(RestempNSA!$C395,RestempNSAF!$A$2:$A$251,0))),NA())</f>
        <v>10825.250986949801</v>
      </c>
      <c r="H395" s="25">
        <f>IFERROR(IF(AND(ISERROR($E396),ISERROR(INDEX(RestempNSAF!D$2:D$251,MATCH(RestempNSA!$C395,RestempNSAF!$A$2:$A$251,0)))),$E395,INDEX(RestempNSAF!D$2:D$251,MATCH(RestempNSA!$C395,RestempNSAF!$A$2:$A$251,0))),NA())</f>
        <v>12870.273558077701</v>
      </c>
      <c r="I395" s="25">
        <f>IFERROR(IF(AND(ISERROR($E396),ISERROR(INDEX(RestempNSAF!E$2:E$251,MATCH(RestempNSA!$C395,RestempNSAF!$A$2:$A$251,0)))),$E395,INDEX(RestempNSAF!E$2:E$251,MATCH(RestempNSA!$C395,RestempNSAF!$A$2:$A$251,0))),NA())</f>
        <v>10283.966208919999</v>
      </c>
      <c r="J395" s="25">
        <f>IFERROR(IF(AND(ISERROR($E396),ISERROR(INDEX(RestempNSAF!F$2:F$251,MATCH(RestempNSA!$C395,RestempNSAF!$A$2:$A$251,0)))),$E395,INDEX(RestempNSAF!F$2:F$251,MATCH(RestempNSA!$C395,RestempNSAF!$A$2:$A$251,0))),NA())</f>
        <v>13411.558336107501</v>
      </c>
    </row>
    <row r="396" spans="1:10" x14ac:dyDescent="0.25">
      <c r="A396" s="23">
        <f t="shared" si="18"/>
        <v>11</v>
      </c>
      <c r="B396" s="23">
        <f t="shared" si="19"/>
        <v>2024</v>
      </c>
      <c r="C396" s="23">
        <v>395</v>
      </c>
      <c r="D396" s="24">
        <v>45597</v>
      </c>
      <c r="E396" s="25" t="e">
        <f>IF(ISBLANK(table!J396),NA(),table!J396)</f>
        <v>#N/A</v>
      </c>
      <c r="F396" s="26">
        <f>IFERROR(IF(AND(ISERROR($E397),ISERROR(INDEX(RestempNSAF!B$2:B$251,MATCH(RestempNSA!$C396,RestempNSAF!$A$2:$A$251,0)))),$E396,INDEX(RestempNSAF!B$2:B$251,MATCH(RestempNSA!$C396,RestempNSAF!$A$2:$A$251,0))),NA())</f>
        <v>11847.762208648701</v>
      </c>
      <c r="G396" s="25">
        <f>IFERROR(IF(AND(ISERROR($E397),ISERROR(INDEX(RestempNSAF!C$2:C$251,MATCH(RestempNSA!$C396,RestempNSAF!$A$2:$A$251,0)))),$E396,INDEX(RestempNSAF!C$2:C$251,MATCH(RestempNSA!$C396,RestempNSAF!$A$2:$A$251,0))),NA())</f>
        <v>10807.756542982699</v>
      </c>
      <c r="H396" s="25">
        <f>IFERROR(IF(AND(ISERROR($E397),ISERROR(INDEX(RestempNSAF!D$2:D$251,MATCH(RestempNSA!$C396,RestempNSAF!$A$2:$A$251,0)))),$E396,INDEX(RestempNSAF!D$2:D$251,MATCH(RestempNSA!$C396,RestempNSAF!$A$2:$A$251,0))),NA())</f>
        <v>12887.767874314801</v>
      </c>
      <c r="I396" s="25">
        <f>IFERROR(IF(AND(ISERROR($E397),ISERROR(INDEX(RestempNSAF!E$2:E$251,MATCH(RestempNSA!$C396,RestempNSAF!$A$2:$A$251,0)))),$E396,INDEX(RestempNSAF!E$2:E$251,MATCH(RestempNSA!$C396,RestempNSAF!$A$2:$A$251,0))),NA())</f>
        <v>10257.2107995396</v>
      </c>
      <c r="J396" s="25">
        <f>IFERROR(IF(AND(ISERROR($E397),ISERROR(INDEX(RestempNSAF!F$2:F$251,MATCH(RestempNSA!$C396,RestempNSAF!$A$2:$A$251,0)))),$E396,INDEX(RestempNSAF!F$2:F$251,MATCH(RestempNSA!$C396,RestempNSAF!$A$2:$A$251,0))),NA())</f>
        <v>13438.3136177579</v>
      </c>
    </row>
    <row r="397" spans="1:10" x14ac:dyDescent="0.25">
      <c r="A397" s="23">
        <f t="shared" si="18"/>
        <v>12</v>
      </c>
      <c r="B397" s="23">
        <f t="shared" si="19"/>
        <v>2024</v>
      </c>
      <c r="C397" s="23">
        <v>396</v>
      </c>
      <c r="D397" s="24">
        <v>45627</v>
      </c>
      <c r="E397" s="25" t="e">
        <f>IF(ISBLANK(table!J397),NA(),table!J397)</f>
        <v>#N/A</v>
      </c>
      <c r="F397" s="26">
        <f>IFERROR(IF(AND(ISERROR($E398),ISERROR(INDEX(RestempNSAF!B$2:B$251,MATCH(RestempNSA!$C397,RestempNSAF!$A$2:$A$251,0)))),$E397,INDEX(RestempNSAF!B$2:B$251,MATCH(RestempNSA!$C397,RestempNSAF!$A$2:$A$251,0))),NA())</f>
        <v>11847.7621760703</v>
      </c>
      <c r="G397" s="25">
        <f>IFERROR(IF(AND(ISERROR($E398),ISERROR(INDEX(RestempNSAF!C$2:C$251,MATCH(RestempNSA!$C397,RestempNSAF!$A$2:$A$251,0)))),$E397,INDEX(RestempNSAF!C$2:C$251,MATCH(RestempNSA!$C397,RestempNSAF!$A$2:$A$251,0))),NA())</f>
        <v>10790.5516294923</v>
      </c>
      <c r="H397" s="25">
        <f>IFERROR(IF(AND(ISERROR($E398),ISERROR(INDEX(RestempNSAF!D$2:D$251,MATCH(RestempNSA!$C397,RestempNSAF!$A$2:$A$251,0)))),$E397,INDEX(RestempNSAF!D$2:D$251,MATCH(RestempNSA!$C397,RestempNSAF!$A$2:$A$251,0))),NA())</f>
        <v>12904.972722648199</v>
      </c>
      <c r="I397" s="25">
        <f>IFERROR(IF(AND(ISERROR($E398),ISERROR(INDEX(RestempNSAF!E$2:E$251,MATCH(RestempNSA!$C397,RestempNSAF!$A$2:$A$251,0)))),$E397,INDEX(RestempNSAF!E$2:E$251,MATCH(RestempNSA!$C397,RestempNSAF!$A$2:$A$251,0))),NA())</f>
        <v>10230.898172249899</v>
      </c>
      <c r="J397" s="25">
        <f>IFERROR(IF(AND(ISERROR($E398),ISERROR(INDEX(RestempNSAF!F$2:F$251,MATCH(RestempNSA!$C397,RestempNSAF!$A$2:$A$251,0)))),$E397,INDEX(RestempNSAF!F$2:F$251,MATCH(RestempNSA!$C397,RestempNSAF!$A$2:$A$251,0))),NA())</f>
        <v>13464.6261798906</v>
      </c>
    </row>
    <row r="398" spans="1:10" x14ac:dyDescent="0.25">
      <c r="A398" s="23">
        <f t="shared" si="18"/>
        <v>1</v>
      </c>
      <c r="B398" s="23">
        <f t="shared" si="19"/>
        <v>2025</v>
      </c>
      <c r="C398" s="23">
        <v>397</v>
      </c>
      <c r="D398" s="24">
        <v>45658</v>
      </c>
      <c r="E398" s="25" t="e">
        <f>IF(ISBLANK(table!J398),NA(),table!J398)</f>
        <v>#N/A</v>
      </c>
      <c r="F398" s="26">
        <f>IFERROR(IF(AND(ISERROR($E399),ISERROR(INDEX(RestempNSAF!B$2:B$251,MATCH(RestempNSA!$C398,RestempNSAF!$A$2:$A$251,0)))),$E398,INDEX(RestempNSAF!B$2:B$251,MATCH(RestempNSA!$C398,RestempNSAF!$A$2:$A$251,0))),NA())</f>
        <v>11847.7621594515</v>
      </c>
      <c r="G398" s="25">
        <f>IFERROR(IF(AND(ISERROR($E399),ISERROR(INDEX(RestempNSAF!C$2:C$251,MATCH(RestempNSA!$C398,RestempNSAF!$A$2:$A$251,0)))),$E398,INDEX(RestempNSAF!C$2:C$251,MATCH(RestempNSA!$C398,RestempNSAF!$A$2:$A$251,0))),NA())</f>
        <v>10773.6222971467</v>
      </c>
      <c r="H398" s="25">
        <f>IFERROR(IF(AND(ISERROR($E399),ISERROR(INDEX(RestempNSAF!D$2:D$251,MATCH(RestempNSA!$C398,RestempNSAF!$A$2:$A$251,0)))),$E398,INDEX(RestempNSAF!D$2:D$251,MATCH(RestempNSA!$C398,RestempNSAF!$A$2:$A$251,0))),NA())</f>
        <v>12921.902021756399</v>
      </c>
      <c r="I398" s="25">
        <f>IFERROR(IF(AND(ISERROR($E399),ISERROR(INDEX(RestempNSAF!E$2:E$251,MATCH(RestempNSA!$C398,RestempNSAF!$A$2:$A$251,0)))),$E398,INDEX(RestempNSAF!E$2:E$251,MATCH(RestempNSA!$C398,RestempNSAF!$A$2:$A$251,0))),NA())</f>
        <v>10205.007001502299</v>
      </c>
      <c r="J398" s="25">
        <f>IFERROR(IF(AND(ISERROR($E399),ISERROR(INDEX(RestempNSAF!F$2:F$251,MATCH(RestempNSA!$C398,RestempNSAF!$A$2:$A$251,0)))),$E398,INDEX(RestempNSAF!F$2:F$251,MATCH(RestempNSA!$C398,RestempNSAF!$A$2:$A$251,0))),NA())</f>
        <v>13490.5173174008</v>
      </c>
    </row>
    <row r="399" spans="1:10" x14ac:dyDescent="0.25">
      <c r="A399" s="23">
        <f t="shared" si="18"/>
        <v>2</v>
      </c>
      <c r="B399" s="23">
        <f t="shared" si="19"/>
        <v>2025</v>
      </c>
      <c r="C399" s="23">
        <v>398</v>
      </c>
      <c r="D399" s="24">
        <v>45689</v>
      </c>
      <c r="E399" s="25" t="e">
        <f>IF(ISBLANK(table!J399),NA(),table!J399)</f>
        <v>#N/A</v>
      </c>
      <c r="F399" s="26">
        <f>IFERROR(IF(AND(ISERROR($E400),ISERROR(INDEX(RestempNSAF!B$2:B$251,MATCH(RestempNSA!$C399,RestempNSAF!$A$2:$A$251,0)))),$E399,INDEX(RestempNSAF!B$2:B$251,MATCH(RestempNSA!$C399,RestempNSAF!$A$2:$A$251,0))),NA())</f>
        <v>11847.7621509741</v>
      </c>
      <c r="G399" s="25">
        <f>IFERROR(IF(AND(ISERROR($E400),ISERROR(INDEX(RestempNSAF!C$2:C$251,MATCH(RestempNSA!$C399,RestempNSAF!$A$2:$A$251,0)))),$E399,INDEX(RestempNSAF!C$2:C$251,MATCH(RestempNSA!$C399,RestempNSAF!$A$2:$A$251,0))),NA())</f>
        <v>10756.9556962441</v>
      </c>
      <c r="H399" s="25">
        <f>IFERROR(IF(AND(ISERROR($E400),ISERROR(INDEX(RestempNSAF!D$2:D$251,MATCH(RestempNSA!$C399,RestempNSAF!$A$2:$A$251,0)))),$E399,INDEX(RestempNSAF!D$2:D$251,MATCH(RestempNSA!$C399,RestempNSAF!$A$2:$A$251,0))),NA())</f>
        <v>12938.568605704</v>
      </c>
      <c r="I399" s="25">
        <f>IFERROR(IF(AND(ISERROR($E400),ISERROR(INDEX(RestempNSAF!E$2:E$251,MATCH(RestempNSA!$C399,RestempNSAF!$A$2:$A$251,0)))),$E399,INDEX(RestempNSAF!E$2:E$251,MATCH(RestempNSA!$C399,RestempNSAF!$A$2:$A$251,0))),NA())</f>
        <v>10179.5176395127</v>
      </c>
      <c r="J399" s="25">
        <f>IFERROR(IF(AND(ISERROR($E400),ISERROR(INDEX(RestempNSAF!F$2:F$251,MATCH(RestempNSA!$C399,RestempNSAF!$A$2:$A$251,0)))),$E399,INDEX(RestempNSAF!F$2:F$251,MATCH(RestempNSA!$C399,RestempNSAF!$A$2:$A$251,0))),NA())</f>
        <v>13516.0066624355</v>
      </c>
    </row>
    <row r="400" spans="1:10" x14ac:dyDescent="0.25">
      <c r="A400" s="23">
        <f t="shared" si="18"/>
        <v>3</v>
      </c>
      <c r="B400" s="23">
        <f t="shared" si="19"/>
        <v>2025</v>
      </c>
      <c r="C400" s="23">
        <v>399</v>
      </c>
      <c r="D400" s="24">
        <v>45717</v>
      </c>
      <c r="E400" s="25" t="e">
        <f>IF(ISBLANK(table!J400),NA(),table!J400)</f>
        <v>#N/A</v>
      </c>
      <c r="F400" s="26">
        <f>IFERROR(IF(AND(ISERROR($E401),ISERROR(INDEX(RestempNSAF!B$2:B$251,MATCH(RestempNSA!$C400,RestempNSAF!$A$2:$A$251,0)))),$E400,INDEX(RestempNSAF!B$2:B$251,MATCH(RestempNSA!$C400,RestempNSAF!$A$2:$A$251,0))),NA())</f>
        <v>11847.7621466496</v>
      </c>
      <c r="G400" s="25">
        <f>IFERROR(IF(AND(ISERROR($E401),ISERROR(INDEX(RestempNSAF!C$2:C$251,MATCH(RestempNSA!$C400,RestempNSAF!$A$2:$A$251,0)))),$E400,INDEX(RestempNSAF!C$2:C$251,MATCH(RestempNSA!$C400,RestempNSAF!$A$2:$A$251,0))),NA())</f>
        <v>10740.539952936701</v>
      </c>
      <c r="H400" s="25">
        <f>IFERROR(IF(AND(ISERROR($E401),ISERROR(INDEX(RestempNSAF!D$2:D$251,MATCH(RestempNSA!$C400,RestempNSAF!$A$2:$A$251,0)))),$E400,INDEX(RestempNSAF!D$2:D$251,MATCH(RestempNSA!$C400,RestempNSAF!$A$2:$A$251,0))),NA())</f>
        <v>12954.9843403626</v>
      </c>
      <c r="I400" s="25">
        <f>IFERROR(IF(AND(ISERROR($E401),ISERROR(INDEX(RestempNSAF!E$2:E$251,MATCH(RestempNSA!$C400,RestempNSAF!$A$2:$A$251,0)))),$E400,INDEX(RestempNSAF!E$2:E$251,MATCH(RestempNSA!$C400,RestempNSAF!$A$2:$A$251,0))),NA())</f>
        <v>10154.411928908999</v>
      </c>
      <c r="J400" s="25">
        <f>IFERROR(IF(AND(ISERROR($E401),ISERROR(INDEX(RestempNSAF!F$2:F$251,MATCH(RestempNSA!$C400,RestempNSAF!$A$2:$A$251,0)))),$E400,INDEX(RestempNSAF!F$2:F$251,MATCH(RestempNSA!$C400,RestempNSAF!$A$2:$A$251,0))),NA())</f>
        <v>13541.112364390199</v>
      </c>
    </row>
    <row r="401" spans="1:10" x14ac:dyDescent="0.25">
      <c r="A401" s="23">
        <f t="shared" si="18"/>
        <v>4</v>
      </c>
      <c r="B401" s="23">
        <f t="shared" si="19"/>
        <v>2025</v>
      </c>
      <c r="C401" s="23">
        <v>400</v>
      </c>
      <c r="D401" s="24">
        <v>45748</v>
      </c>
      <c r="E401" s="25" t="e">
        <f>IF(ISBLANK(table!J401),NA(),table!J401)</f>
        <v>#N/A</v>
      </c>
      <c r="F401" s="26">
        <f>IFERROR(IF(AND(ISERROR($E402),ISERROR(INDEX(RestempNSAF!B$2:B$251,MATCH(RestempNSA!$C401,RestempNSAF!$A$2:$A$251,0)))),$E401,INDEX(RestempNSAF!B$2:B$251,MATCH(RestempNSA!$C401,RestempNSAF!$A$2:$A$251,0))),NA())</f>
        <v>11847.762144443601</v>
      </c>
      <c r="G401" s="25">
        <f>IFERROR(IF(AND(ISERROR($E402),ISERROR(INDEX(RestempNSAF!C$2:C$251,MATCH(RestempNSA!$C401,RestempNSAF!$A$2:$A$251,0)))),$E401,INDEX(RestempNSAF!C$2:C$251,MATCH(RestempNSA!$C401,RestempNSAF!$A$2:$A$251,0))),NA())</f>
        <v>10724.364065387699</v>
      </c>
      <c r="H401" s="25">
        <f>IFERROR(IF(AND(ISERROR($E402),ISERROR(INDEX(RestempNSAF!D$2:D$251,MATCH(RestempNSA!$C401,RestempNSAF!$A$2:$A$251,0)))),$E401,INDEX(RestempNSAF!D$2:D$251,MATCH(RestempNSA!$C401,RestempNSAF!$A$2:$A$251,0))),NA())</f>
        <v>12971.160223499601</v>
      </c>
      <c r="I401" s="25">
        <f>IFERROR(IF(AND(ISERROR($E402),ISERROR(INDEX(RestempNSAF!E$2:E$251,MATCH(RestempNSA!$C401,RestempNSAF!$A$2:$A$251,0)))),$E401,INDEX(RestempNSAF!E$2:E$251,MATCH(RestempNSA!$C401,RestempNSAF!$A$2:$A$251,0))),NA())</f>
        <v>10129.673044911</v>
      </c>
      <c r="J401" s="25">
        <f>IFERROR(IF(AND(ISERROR($E402),ISERROR(INDEX(RestempNSAF!F$2:F$251,MATCH(RestempNSA!$C401,RestempNSAF!$A$2:$A$251,0)))),$E401,INDEX(RestempNSAF!F$2:F$251,MATCH(RestempNSA!$C401,RestempNSAF!$A$2:$A$251,0))),NA())</f>
        <v>13565.8512439763</v>
      </c>
    </row>
    <row r="402" spans="1:10" x14ac:dyDescent="0.25">
      <c r="A402" s="23">
        <f t="shared" si="18"/>
        <v>5</v>
      </c>
      <c r="B402" s="23">
        <f t="shared" si="19"/>
        <v>2025</v>
      </c>
      <c r="C402" s="23">
        <v>401</v>
      </c>
      <c r="D402" s="24">
        <v>45778</v>
      </c>
      <c r="E402" s="25" t="e">
        <f>IF(ISBLANK(table!J402),NA(),table!J402)</f>
        <v>#N/A</v>
      </c>
      <c r="F402" s="26">
        <f>IFERROR(IF(AND(ISERROR($E403),ISERROR(INDEX(RestempNSAF!B$2:B$251,MATCH(RestempNSA!$C402,RestempNSAF!$A$2:$A$251,0)))),$E402,INDEX(RestempNSAF!B$2:B$251,MATCH(RestempNSA!$C402,RestempNSAF!$A$2:$A$251,0))),NA())</f>
        <v>11847.762143318299</v>
      </c>
      <c r="G402" s="25">
        <f>IFERROR(IF(AND(ISERROR($E403),ISERROR(INDEX(RestempNSAF!C$2:C$251,MATCH(RestempNSA!$C402,RestempNSAF!$A$2:$A$251,0)))),$E402,INDEX(RestempNSAF!C$2:C$251,MATCH(RestempNSA!$C402,RestempNSAF!$A$2:$A$251,0))),NA())</f>
        <v>10708.4178150588</v>
      </c>
      <c r="H402" s="25">
        <f>IFERROR(IF(AND(ISERROR($E403),ISERROR(INDEX(RestempNSAF!D$2:D$251,MATCH(RestempNSA!$C402,RestempNSAF!$A$2:$A$251,0)))),$E402,INDEX(RestempNSAF!D$2:D$251,MATCH(RestempNSA!$C402,RestempNSAF!$A$2:$A$251,0))),NA())</f>
        <v>12987.106471577799</v>
      </c>
      <c r="I402" s="25">
        <f>IFERROR(IF(AND(ISERROR($E403),ISERROR(INDEX(RestempNSAF!E$2:E$251,MATCH(RestempNSA!$C402,RestempNSAF!$A$2:$A$251,0)))),$E402,INDEX(RestempNSAF!E$2:E$251,MATCH(RestempNSA!$C402,RestempNSAF!$A$2:$A$251,0))),NA())</f>
        <v>10105.285360162399</v>
      </c>
      <c r="J402" s="25">
        <f>IFERROR(IF(AND(ISERROR($E403),ISERROR(INDEX(RestempNSAF!F$2:F$251,MATCH(RestempNSA!$C402,RestempNSAF!$A$2:$A$251,0)))),$E402,INDEX(RestempNSAF!F$2:F$251,MATCH(RestempNSA!$C402,RestempNSAF!$A$2:$A$251,0))),NA())</f>
        <v>13590.2389264743</v>
      </c>
    </row>
    <row r="403" spans="1:10" x14ac:dyDescent="0.25">
      <c r="A403" s="23">
        <f t="shared" si="18"/>
        <v>6</v>
      </c>
      <c r="B403" s="23">
        <f t="shared" si="19"/>
        <v>2025</v>
      </c>
      <c r="C403" s="23">
        <v>402</v>
      </c>
      <c r="D403" s="24">
        <v>45809</v>
      </c>
      <c r="E403" s="25" t="e">
        <f>IF(ISBLANK(table!J403),NA(),table!J403)</f>
        <v>#N/A</v>
      </c>
      <c r="F403" s="26">
        <f>IFERROR(IF(AND(ISERROR($E404),ISERROR(INDEX(RestempNSAF!B$2:B$251,MATCH(RestempNSA!$C403,RestempNSAF!$A$2:$A$251,0)))),$E403,INDEX(RestempNSAF!B$2:B$251,MATCH(RestempNSA!$C403,RestempNSAF!$A$2:$A$251,0))),NA())</f>
        <v>11847.762142744299</v>
      </c>
      <c r="G403" s="25">
        <f>IFERROR(IF(AND(ISERROR($E404),ISERROR(INDEX(RestempNSAF!C$2:C$251,MATCH(RestempNSA!$C403,RestempNSAF!$A$2:$A$251,0)))),$E403,INDEX(RestempNSAF!C$2:C$251,MATCH(RestempNSA!$C403,RestempNSAF!$A$2:$A$251,0))),NA())</f>
        <v>10692.691689966799</v>
      </c>
      <c r="H403" s="25">
        <f>IFERROR(IF(AND(ISERROR($E404),ISERROR(INDEX(RestempNSAF!D$2:D$251,MATCH(RestempNSA!$C403,RestempNSAF!$A$2:$A$251,0)))),$E403,INDEX(RestempNSAF!D$2:D$251,MATCH(RestempNSA!$C403,RestempNSAF!$A$2:$A$251,0))),NA())</f>
        <v>13002.832595521801</v>
      </c>
      <c r="I403" s="25">
        <f>IFERROR(IF(AND(ISERROR($E404),ISERROR(INDEX(RestempNSAF!E$2:E$251,MATCH(RestempNSA!$C403,RestempNSAF!$A$2:$A$251,0)))),$E403,INDEX(RestempNSAF!E$2:E$251,MATCH(RestempNSA!$C403,RestempNSAF!$A$2:$A$251,0))),NA())</f>
        <v>10081.234327620199</v>
      </c>
      <c r="J403" s="25">
        <f>IFERROR(IF(AND(ISERROR($E404),ISERROR(INDEX(RestempNSAF!F$2:F$251,MATCH(RestempNSA!$C403,RestempNSAF!$A$2:$A$251,0)))),$E403,INDEX(RestempNSAF!F$2:F$251,MATCH(RestempNSA!$C403,RestempNSAF!$A$2:$A$251,0))),NA())</f>
        <v>13614.289957868399</v>
      </c>
    </row>
    <row r="404" spans="1:10" x14ac:dyDescent="0.25">
      <c r="A404" s="23">
        <f t="shared" si="18"/>
        <v>7</v>
      </c>
      <c r="B404" s="23">
        <f t="shared" si="19"/>
        <v>2025</v>
      </c>
      <c r="C404" s="23">
        <v>403</v>
      </c>
      <c r="D404" s="24">
        <v>45839</v>
      </c>
      <c r="E404" s="25" t="e">
        <f>IF(ISBLANK(table!J404),NA(),table!J404)</f>
        <v>#N/A</v>
      </c>
      <c r="F404" s="26">
        <f>IFERROR(IF(AND(ISERROR($E405),ISERROR(INDEX(RestempNSAF!B$2:B$251,MATCH(RestempNSA!$C404,RestempNSAF!$A$2:$A$251,0)))),$E404,INDEX(RestempNSAF!B$2:B$251,MATCH(RestempNSA!$C404,RestempNSAF!$A$2:$A$251,0))),NA())</f>
        <v>11847.7621424515</v>
      </c>
      <c r="G404" s="25">
        <f>IFERROR(IF(AND(ISERROR($E405),ISERROR(INDEX(RestempNSAF!C$2:C$251,MATCH(RestempNSA!$C404,RestempNSAF!$A$2:$A$251,0)))),$E404,INDEX(RestempNSAF!C$2:C$251,MATCH(RestempNSA!$C404,RestempNSAF!$A$2:$A$251,0))),NA())</f>
        <v>10677.1768177013</v>
      </c>
      <c r="H404" s="25">
        <f>IFERROR(IF(AND(ISERROR($E405),ISERROR(INDEX(RestempNSAF!D$2:D$251,MATCH(RestempNSA!$C404,RestempNSAF!$A$2:$A$251,0)))),$E404,INDEX(RestempNSAF!D$2:D$251,MATCH(RestempNSA!$C404,RestempNSAF!$A$2:$A$251,0))),NA())</f>
        <v>13018.3474672017</v>
      </c>
      <c r="I404" s="25">
        <f>IFERROR(IF(AND(ISERROR($E405),ISERROR(INDEX(RestempNSAF!E$2:E$251,MATCH(RestempNSA!$C404,RestempNSAF!$A$2:$A$251,0)))),$E404,INDEX(RestempNSAF!E$2:E$251,MATCH(RestempNSA!$C404,RestempNSAF!$A$2:$A$251,0))),NA())</f>
        <v>10057.506378247001</v>
      </c>
      <c r="J404" s="25">
        <f>IFERROR(IF(AND(ISERROR($E405),ISERROR(INDEX(RestempNSAF!F$2:F$251,MATCH(RestempNSA!$C404,RestempNSAF!$A$2:$A$251,0)))),$E404,INDEX(RestempNSAF!F$2:F$251,MATCH(RestempNSA!$C404,RestempNSAF!$A$2:$A$251,0))),NA())</f>
        <v>13638.017906655899</v>
      </c>
    </row>
    <row r="405" spans="1:10" x14ac:dyDescent="0.25">
      <c r="A405" s="23">
        <f t="shared" si="18"/>
        <v>8</v>
      </c>
      <c r="B405" s="23">
        <f t="shared" si="19"/>
        <v>2025</v>
      </c>
      <c r="C405" s="23">
        <v>404</v>
      </c>
      <c r="D405" s="24">
        <v>45870</v>
      </c>
      <c r="E405" s="25" t="e">
        <f>IF(ISBLANK(table!J405),NA(),table!J405)</f>
        <v>#N/A</v>
      </c>
      <c r="F405" s="26">
        <f>IFERROR(IF(AND(ISERROR($E406),ISERROR(INDEX(RestempNSAF!B$2:B$251,MATCH(RestempNSA!$C405,RestempNSAF!$A$2:$A$251,0)))),$E405,INDEX(RestempNSAF!B$2:B$251,MATCH(RestempNSA!$C405,RestempNSAF!$A$2:$A$251,0))),NA())</f>
        <v>11847.762142302099</v>
      </c>
      <c r="G405" s="25">
        <f>IFERROR(IF(AND(ISERROR($E406),ISERROR(INDEX(RestempNSAF!C$2:C$251,MATCH(RestempNSA!$C405,RestempNSAF!$A$2:$A$251,0)))),$E405,INDEX(RestempNSAF!C$2:C$251,MATCH(RestempNSA!$C405,RestempNSAF!$A$2:$A$251,0))),NA())</f>
        <v>10661.8649065767</v>
      </c>
      <c r="H405" s="25">
        <f>IFERROR(IF(AND(ISERROR($E406),ISERROR(INDEX(RestempNSAF!D$2:D$251,MATCH(RestempNSA!$C405,RestempNSAF!$A$2:$A$251,0)))),$E405,INDEX(RestempNSAF!D$2:D$251,MATCH(RestempNSA!$C405,RestempNSAF!$A$2:$A$251,0))),NA())</f>
        <v>13033.6593780275</v>
      </c>
      <c r="I405" s="25">
        <f>IFERROR(IF(AND(ISERROR($E406),ISERROR(INDEX(RestempNSAF!E$2:E$251,MATCH(RestempNSA!$C405,RestempNSAF!$A$2:$A$251,0)))),$E405,INDEX(RestempNSAF!E$2:E$251,MATCH(RestempNSA!$C405,RestempNSAF!$A$2:$A$251,0))),NA())</f>
        <v>10034.0888310766</v>
      </c>
      <c r="J405" s="25">
        <f>IFERROR(IF(AND(ISERROR($E406),ISERROR(INDEX(RestempNSAF!F$2:F$251,MATCH(RestempNSA!$C405,RestempNSAF!$A$2:$A$251,0)))),$E405,INDEX(RestempNSAF!F$2:F$251,MATCH(RestempNSA!$C405,RestempNSAF!$A$2:$A$251,0))),NA())</f>
        <v>13661.4354535276</v>
      </c>
    </row>
    <row r="406" spans="1:10" x14ac:dyDescent="0.25">
      <c r="A406" s="23">
        <f t="shared" si="18"/>
        <v>9</v>
      </c>
      <c r="B406" s="23">
        <f t="shared" si="19"/>
        <v>2025</v>
      </c>
      <c r="C406" s="23">
        <v>405</v>
      </c>
      <c r="D406" s="24">
        <v>45901</v>
      </c>
      <c r="E406" s="25" t="e">
        <f>IF(ISBLANK(table!J406),NA(),table!J406)</f>
        <v>#N/A</v>
      </c>
      <c r="F406" s="26">
        <f>IFERROR(IF(AND(ISERROR($E407),ISERROR(INDEX(RestempNSAF!B$2:B$251,MATCH(RestempNSA!$C406,RestempNSAF!$A$2:$A$251,0)))),$E406,INDEX(RestempNSAF!B$2:B$251,MATCH(RestempNSA!$C406,RestempNSAF!$A$2:$A$251,0))),NA())</f>
        <v>11847.7621422259</v>
      </c>
      <c r="G406" s="25">
        <f>IFERROR(IF(AND(ISERROR($E407),ISERROR(INDEX(RestempNSAF!C$2:C$251,MATCH(RestempNSA!$C406,RestempNSAF!$A$2:$A$251,0)))),$E406,INDEX(RestempNSAF!C$2:C$251,MATCH(RestempNSA!$C406,RestempNSAF!$A$2:$A$251,0))),NA())</f>
        <v>10646.7481936611</v>
      </c>
      <c r="H406" s="25">
        <f>IFERROR(IF(AND(ISERROR($E407),ISERROR(INDEX(RestempNSAF!D$2:D$251,MATCH(RestempNSA!$C406,RestempNSAF!$A$2:$A$251,0)))),$E406,INDEX(RestempNSAF!D$2:D$251,MATCH(RestempNSA!$C406,RestempNSAF!$A$2:$A$251,0))),NA())</f>
        <v>13048.7760907908</v>
      </c>
      <c r="I406" s="25">
        <f>IFERROR(IF(AND(ISERROR($E407),ISERROR(INDEX(RestempNSAF!E$2:E$251,MATCH(RestempNSA!$C406,RestempNSAF!$A$2:$A$251,0)))),$E406,INDEX(RestempNSAF!E$2:E$251,MATCH(RestempNSA!$C406,RestempNSAF!$A$2:$A$251,0))),NA())</f>
        <v>10010.9698137666</v>
      </c>
      <c r="J406" s="25">
        <f>IFERROR(IF(AND(ISERROR($E407),ISERROR(INDEX(RestempNSAF!F$2:F$251,MATCH(RestempNSA!$C406,RestempNSAF!$A$2:$A$251,0)))),$E406,INDEX(RestempNSAF!F$2:F$251,MATCH(RestempNSA!$C406,RestempNSAF!$A$2:$A$251,0))),NA())</f>
        <v>13684.5544706852</v>
      </c>
    </row>
    <row r="407" spans="1:10" x14ac:dyDescent="0.25">
      <c r="A407" s="23">
        <f t="shared" si="18"/>
        <v>10</v>
      </c>
      <c r="B407" s="23">
        <f t="shared" si="19"/>
        <v>2025</v>
      </c>
      <c r="C407" s="23">
        <v>406</v>
      </c>
      <c r="D407" s="24">
        <v>45931</v>
      </c>
      <c r="E407" s="25" t="e">
        <f>IF(ISBLANK(table!J407),NA(),table!J407)</f>
        <v>#N/A</v>
      </c>
      <c r="F407" s="26">
        <f>IFERROR(IF(AND(ISERROR($E408),ISERROR(INDEX(RestempNSAF!B$2:B$251,MATCH(RestempNSA!$C407,RestempNSAF!$A$2:$A$251,0)))),$E407,INDEX(RestempNSAF!B$2:B$251,MATCH(RestempNSA!$C407,RestempNSAF!$A$2:$A$251,0))),NA())</f>
        <v>11847.762142187001</v>
      </c>
      <c r="G407" s="25">
        <f>IFERROR(IF(AND(ISERROR($E408),ISERROR(INDEX(RestempNSAF!C$2:C$251,MATCH(RestempNSA!$C407,RestempNSAF!$A$2:$A$251,0)))),$E407,INDEX(RestempNSAF!C$2:C$251,MATCH(RestempNSA!$C407,RestempNSAF!$A$2:$A$251,0))),NA())</f>
        <v>10631.8193986857</v>
      </c>
      <c r="H407" s="25">
        <f>IFERROR(IF(AND(ISERROR($E408),ISERROR(INDEX(RestempNSAF!D$2:D$251,MATCH(RestempNSA!$C407,RestempNSAF!$A$2:$A$251,0)))),$E407,INDEX(RestempNSAF!D$2:D$251,MATCH(RestempNSA!$C407,RestempNSAF!$A$2:$A$251,0))),NA())</f>
        <v>13063.704885688399</v>
      </c>
      <c r="I407" s="25">
        <f>IFERROR(IF(AND(ISERROR($E408),ISERROR(INDEX(RestempNSAF!E$2:E$251,MATCH(RestempNSA!$C407,RestempNSAF!$A$2:$A$251,0)))),$E407,INDEX(RestempNSAF!E$2:E$251,MATCH(RestempNSA!$C407,RestempNSAF!$A$2:$A$251,0))),NA())</f>
        <v>9988.1381921255506</v>
      </c>
      <c r="J407" s="25">
        <f>IFERROR(IF(AND(ISERROR($E408),ISERROR(INDEX(RestempNSAF!F$2:F$251,MATCH(RestempNSA!$C407,RestempNSAF!$A$2:$A$251,0)))),$E407,INDEX(RestempNSAF!F$2:F$251,MATCH(RestempNSA!$C407,RestempNSAF!$A$2:$A$251,0))),NA())</f>
        <v>13707.3860922485</v>
      </c>
    </row>
    <row r="408" spans="1:10" x14ac:dyDescent="0.25">
      <c r="A408" s="23">
        <f t="shared" si="18"/>
        <v>11</v>
      </c>
      <c r="B408" s="23">
        <f t="shared" si="19"/>
        <v>2025</v>
      </c>
      <c r="C408" s="23">
        <v>407</v>
      </c>
      <c r="D408" s="24">
        <v>45962</v>
      </c>
      <c r="E408" s="25" t="e">
        <f>IF(ISBLANK(table!J408),NA(),table!J408)</f>
        <v>#N/A</v>
      </c>
      <c r="F408" s="26">
        <f>IFERROR(IF(AND(ISERROR($E409),ISERROR(INDEX(RestempNSAF!B$2:B$251,MATCH(RestempNSA!$C408,RestempNSAF!$A$2:$A$251,0)))),$E408,INDEX(RestempNSAF!B$2:B$251,MATCH(RestempNSA!$C408,RestempNSAF!$A$2:$A$251,0))),NA())</f>
        <v>11847.762142167199</v>
      </c>
      <c r="G408" s="25">
        <f>IFERROR(IF(AND(ISERROR($E409),ISERROR(INDEX(RestempNSAF!C$2:C$251,MATCH(RestempNSA!$C408,RestempNSAF!$A$2:$A$251,0)))),$E408,INDEX(RestempNSAF!C$2:C$251,MATCH(RestempNSA!$C408,RestempNSAF!$A$2:$A$251,0))),NA())</f>
        <v>10617.071683018799</v>
      </c>
      <c r="H408" s="25">
        <f>IFERROR(IF(AND(ISERROR($E409),ISERROR(INDEX(RestempNSAF!D$2:D$251,MATCH(RestempNSA!$C408,RestempNSAF!$A$2:$A$251,0)))),$E408,INDEX(RestempNSAF!D$2:D$251,MATCH(RestempNSA!$C408,RestempNSAF!$A$2:$A$251,0))),NA())</f>
        <v>13078.452601315699</v>
      </c>
      <c r="I408" s="25">
        <f>IFERROR(IF(AND(ISERROR($E409),ISERROR(INDEX(RestempNSAF!E$2:E$251,MATCH(RestempNSA!$C408,RestempNSAF!$A$2:$A$251,0)))),$E408,INDEX(RestempNSAF!E$2:E$251,MATCH(RestempNSA!$C408,RestempNSAF!$A$2:$A$251,0))),NA())</f>
        <v>9965.5835073785602</v>
      </c>
      <c r="J408" s="25">
        <f>IFERROR(IF(AND(ISERROR($E409),ISERROR(INDEX(RestempNSAF!F$2:F$251,MATCH(RestempNSA!$C408,RestempNSAF!$A$2:$A$251,0)))),$E408,INDEX(RestempNSAF!F$2:F$251,MATCH(RestempNSA!$C408,RestempNSAF!$A$2:$A$251,0))),NA())</f>
        <v>13729.9407769559</v>
      </c>
    </row>
    <row r="409" spans="1:10" x14ac:dyDescent="0.25">
      <c r="A409" s="23">
        <f t="shared" si="18"/>
        <v>12</v>
      </c>
      <c r="B409" s="23">
        <f t="shared" si="19"/>
        <v>2025</v>
      </c>
      <c r="C409" s="23">
        <v>408</v>
      </c>
      <c r="D409" s="24">
        <v>45992</v>
      </c>
      <c r="E409" s="25" t="e">
        <f>IF(ISBLANK(table!J409),NA(),table!J409)</f>
        <v>#N/A</v>
      </c>
      <c r="F409" s="26">
        <f>IFERROR(IF(AND(ISERROR($E410),ISERROR(INDEX(RestempNSAF!B$2:B$251,MATCH(RestempNSA!$C409,RestempNSAF!$A$2:$A$251,0)))),$E409,INDEX(RestempNSAF!B$2:B$251,MATCH(RestempNSA!$C409,RestempNSAF!$A$2:$A$251,0))),NA())</f>
        <v>11847.7621421571</v>
      </c>
      <c r="G409" s="25">
        <f>IFERROR(IF(AND(ISERROR($E410),ISERROR(INDEX(RestempNSAF!C$2:C$251,MATCH(RestempNSA!$C409,RestempNSAF!$A$2:$A$251,0)))),$E409,INDEX(RestempNSAF!C$2:C$251,MATCH(RestempNSA!$C409,RestempNSAF!$A$2:$A$251,0))),NA())</f>
        <v>10602.498613030401</v>
      </c>
      <c r="H409" s="25">
        <f>IFERROR(IF(AND(ISERROR($E410),ISERROR(INDEX(RestempNSAF!D$2:D$251,MATCH(RestempNSA!$C409,RestempNSAF!$A$2:$A$251,0)))),$E409,INDEX(RestempNSAF!D$2:D$251,MATCH(RestempNSA!$C409,RestempNSAF!$A$2:$A$251,0))),NA())</f>
        <v>13093.0256712838</v>
      </c>
      <c r="I409" s="25">
        <f>IFERROR(IF(AND(ISERROR($E410),ISERROR(INDEX(RestempNSAF!E$2:E$251,MATCH(RestempNSA!$C409,RestempNSAF!$A$2:$A$251,0)))),$E409,INDEX(RestempNSAF!E$2:E$251,MATCH(RestempNSA!$C409,RestempNSAF!$A$2:$A$251,0))),NA())</f>
        <v>9943.2959201424892</v>
      </c>
      <c r="J409" s="25">
        <f>IFERROR(IF(AND(ISERROR($E410),ISERROR(INDEX(RestempNSAF!F$2:F$251,MATCH(RestempNSA!$C409,RestempNSAF!$A$2:$A$251,0)))),$E409,INDEX(RestempNSAF!F$2:F$251,MATCH(RestempNSA!$C409,RestempNSAF!$A$2:$A$251,0))),NA())</f>
        <v>13752.2283641717</v>
      </c>
    </row>
    <row r="410" spans="1:10" x14ac:dyDescent="0.25">
      <c r="A410" s="23">
        <f t="shared" si="18"/>
        <v>1</v>
      </c>
      <c r="B410" s="23">
        <f t="shared" si="19"/>
        <v>2026</v>
      </c>
      <c r="C410" s="23">
        <v>409</v>
      </c>
      <c r="D410" s="24">
        <v>46023</v>
      </c>
      <c r="E410" s="25" t="e">
        <f>IF(ISBLANK(table!J410),NA(),table!J410)</f>
        <v>#N/A</v>
      </c>
      <c r="F410" s="26">
        <f>IFERROR(IF(AND(ISERROR($E411),ISERROR(INDEX(RestempNSAF!B$2:B$251,MATCH(RestempNSA!$C410,RestempNSAF!$A$2:$A$251,0)))),$E410,INDEX(RestempNSAF!B$2:B$251,MATCH(RestempNSA!$C410,RestempNSAF!$A$2:$A$251,0))),NA())</f>
        <v>11847.7621421519</v>
      </c>
      <c r="G410" s="25">
        <f>IFERROR(IF(AND(ISERROR($E411),ISERROR(INDEX(RestempNSAF!C$2:C$251,MATCH(RestempNSA!$C410,RestempNSAF!$A$2:$A$251,0)))),$E410,INDEX(RestempNSAF!C$2:C$251,MATCH(RestempNSA!$C410,RestempNSAF!$A$2:$A$251,0))),NA())</f>
        <v>10588.094127279999</v>
      </c>
      <c r="H410" s="25">
        <f>IFERROR(IF(AND(ISERROR($E411),ISERROR(INDEX(RestempNSAF!D$2:D$251,MATCH(RestempNSA!$C410,RestempNSAF!$A$2:$A$251,0)))),$E410,INDEX(RestempNSAF!D$2:D$251,MATCH(RestempNSA!$C410,RestempNSAF!$A$2:$A$251,0))),NA())</f>
        <v>13107.4301570239</v>
      </c>
      <c r="I410" s="25">
        <f>IFERROR(IF(AND(ISERROR($E411),ISERROR(INDEX(RestempNSAF!E$2:E$251,MATCH(RestempNSA!$C410,RestempNSAF!$A$2:$A$251,0)))),$E410,INDEX(RestempNSAF!E$2:E$251,MATCH(RestempNSA!$C410,RestempNSAF!$A$2:$A$251,0))),NA())</f>
        <v>9921.2661602466706</v>
      </c>
      <c r="J410" s="25">
        <f>IFERROR(IF(AND(ISERROR($E411),ISERROR(INDEX(RestempNSAF!F$2:F$251,MATCH(RestempNSA!$C410,RestempNSAF!$A$2:$A$251,0)))),$E410,INDEX(RestempNSAF!F$2:F$251,MATCH(RestempNSA!$C410,RestempNSAF!$A$2:$A$251,0))),NA())</f>
        <v>13774.2581240572</v>
      </c>
    </row>
    <row r="411" spans="1:10" x14ac:dyDescent="0.25">
      <c r="A411" s="23">
        <f t="shared" si="18"/>
        <v>2</v>
      </c>
      <c r="B411" s="23">
        <f t="shared" si="19"/>
        <v>2026</v>
      </c>
      <c r="C411" s="23">
        <v>410</v>
      </c>
      <c r="D411" s="24">
        <v>46054</v>
      </c>
      <c r="E411" s="25" t="e">
        <f>IF(ISBLANK(table!J411),NA(),table!J411)</f>
        <v>#N/A</v>
      </c>
      <c r="F411" s="26">
        <f>IFERROR(IF(AND(ISERROR($E412),ISERROR(INDEX(RestempNSAF!B$2:B$251,MATCH(RestempNSA!$C411,RestempNSAF!$A$2:$A$251,0)))),$E411,INDEX(RestempNSAF!B$2:B$251,MATCH(RestempNSA!$C411,RestempNSAF!$A$2:$A$251,0))),NA())</f>
        <v>11847.7621421493</v>
      </c>
      <c r="G411" s="25">
        <f>IFERROR(IF(AND(ISERROR($E412),ISERROR(INDEX(RestempNSAF!C$2:C$251,MATCH(RestempNSA!$C411,RestempNSAF!$A$2:$A$251,0)))),$E411,INDEX(RestempNSAF!C$2:C$251,MATCH(RestempNSA!$C411,RestempNSAF!$A$2:$A$251,0))),NA())</f>
        <v>10573.852507048899</v>
      </c>
      <c r="H411" s="25">
        <f>IFERROR(IF(AND(ISERROR($E412),ISERROR(INDEX(RestempNSAF!D$2:D$251,MATCH(RestempNSA!$C411,RestempNSAF!$A$2:$A$251,0)))),$E411,INDEX(RestempNSAF!D$2:D$251,MATCH(RestempNSA!$C411,RestempNSAF!$A$2:$A$251,0))),NA())</f>
        <v>13121.6717772497</v>
      </c>
      <c r="I411" s="25">
        <f>IFERROR(IF(AND(ISERROR($E412),ISERROR(INDEX(RestempNSAF!E$2:E$251,MATCH(RestempNSA!$C411,RestempNSAF!$A$2:$A$251,0)))),$E411,INDEX(RestempNSAF!E$2:E$251,MATCH(RestempNSA!$C411,RestempNSAF!$A$2:$A$251,0))),NA())</f>
        <v>9899.4854816668394</v>
      </c>
      <c r="J411" s="25">
        <f>IFERROR(IF(AND(ISERROR($E412),ISERROR(INDEX(RestempNSAF!F$2:F$251,MATCH(RestempNSA!$C411,RestempNSAF!$A$2:$A$251,0)))),$E411,INDEX(RestempNSAF!F$2:F$251,MATCH(RestempNSA!$C411,RestempNSAF!$A$2:$A$251,0))),NA())</f>
        <v>13796.0388026318</v>
      </c>
    </row>
    <row r="412" spans="1:10" x14ac:dyDescent="0.25">
      <c r="A412" s="23">
        <f t="shared" si="18"/>
        <v>3</v>
      </c>
      <c r="B412" s="23">
        <f t="shared" si="19"/>
        <v>2026</v>
      </c>
      <c r="C412" s="23">
        <v>411</v>
      </c>
      <c r="D412" s="24">
        <v>46082</v>
      </c>
      <c r="E412" s="25" t="e">
        <f>IF(ISBLANK(table!J412),NA(),table!J412)</f>
        <v>#N/A</v>
      </c>
      <c r="F412" s="26">
        <f>IFERROR(IF(AND(ISERROR($E413),ISERROR(INDEX(RestempNSAF!B$2:B$251,MATCH(RestempNSA!$C412,RestempNSAF!$A$2:$A$251,0)))),$E412,INDEX(RestempNSAF!B$2:B$251,MATCH(RestempNSA!$C412,RestempNSAF!$A$2:$A$251,0))),NA())</f>
        <v>11847.762142148</v>
      </c>
      <c r="G412" s="25">
        <f>IFERROR(IF(AND(ISERROR($E413),ISERROR(INDEX(RestempNSAF!C$2:C$251,MATCH(RestempNSA!$C412,RestempNSAF!$A$2:$A$251,0)))),$E412,INDEX(RestempNSAF!C$2:C$251,MATCH(RestempNSA!$C412,RestempNSAF!$A$2:$A$251,0))),NA())</f>
        <v>10559.7683498075</v>
      </c>
      <c r="H412" s="25">
        <f>IFERROR(IF(AND(ISERROR($E413),ISERROR(INDEX(RestempNSAF!D$2:D$251,MATCH(RestempNSA!$C412,RestempNSAF!$A$2:$A$251,0)))),$E412,INDEX(RestempNSAF!D$2:D$251,MATCH(RestempNSA!$C412,RestempNSAF!$A$2:$A$251,0))),NA())</f>
        <v>13135.755934488499</v>
      </c>
      <c r="I412" s="25">
        <f>IFERROR(IF(AND(ISERROR($E413),ISERROR(INDEX(RestempNSAF!E$2:E$251,MATCH(RestempNSA!$C412,RestempNSAF!$A$2:$A$251,0)))),$E412,INDEX(RestempNSAF!E$2:E$251,MATCH(RestempNSA!$C412,RestempNSAF!$A$2:$A$251,0))),NA())</f>
        <v>9877.9456219475105</v>
      </c>
      <c r="J412" s="25">
        <f>IFERROR(IF(AND(ISERROR($E413),ISERROR(INDEX(RestempNSAF!F$2:F$251,MATCH(RestempNSA!$C412,RestempNSAF!$A$2:$A$251,0)))),$E412,INDEX(RestempNSAF!F$2:F$251,MATCH(RestempNSA!$C412,RestempNSAF!$A$2:$A$251,0))),NA())</f>
        <v>13817.5786623484</v>
      </c>
    </row>
    <row r="413" spans="1:10" x14ac:dyDescent="0.25">
      <c r="A413" s="23">
        <f t="shared" si="18"/>
        <v>4</v>
      </c>
      <c r="B413" s="23">
        <f t="shared" si="19"/>
        <v>2026</v>
      </c>
      <c r="C413" s="23">
        <v>412</v>
      </c>
      <c r="D413" s="24">
        <v>46113</v>
      </c>
      <c r="E413" s="25" t="e">
        <f>IF(ISBLANK(table!J413),NA(),table!J413)</f>
        <v>#N/A</v>
      </c>
      <c r="F413" s="26">
        <f>IFERROR(IF(AND(ISERROR($E414),ISERROR(INDEX(RestempNSAF!B$2:B$251,MATCH(RestempNSA!$C413,RestempNSAF!$A$2:$A$251,0)))),$E413,INDEX(RestempNSAF!B$2:B$251,MATCH(RestempNSA!$C413,RestempNSAF!$A$2:$A$251,0))),NA())</f>
        <v>11847.7621421473</v>
      </c>
      <c r="G413" s="25">
        <f>IFERROR(IF(AND(ISERROR($E414),ISERROR(INDEX(RestempNSAF!C$2:C$251,MATCH(RestempNSA!$C413,RestempNSAF!$A$2:$A$251,0)))),$E413,INDEX(RestempNSAF!C$2:C$251,MATCH(RestempNSA!$C413,RestempNSAF!$A$2:$A$251,0))),NA())</f>
        <v>10545.836545267201</v>
      </c>
      <c r="H413" s="25">
        <f>IFERROR(IF(AND(ISERROR($E414),ISERROR(INDEX(RestempNSAF!D$2:D$251,MATCH(RestempNSA!$C413,RestempNSAF!$A$2:$A$251,0)))),$E413,INDEX(RestempNSAF!D$2:D$251,MATCH(RestempNSA!$C413,RestempNSAF!$A$2:$A$251,0))),NA())</f>
        <v>13149.6877390274</v>
      </c>
      <c r="I413" s="25">
        <f>IFERROR(IF(AND(ISERROR($E414),ISERROR(INDEX(RestempNSAF!E$2:E$251,MATCH(RestempNSA!$C413,RestempNSAF!$A$2:$A$251,0)))),$E413,INDEX(RestempNSAF!E$2:E$251,MATCH(RestempNSA!$C413,RestempNSAF!$A$2:$A$251,0))),NA())</f>
        <v>9856.6387655772505</v>
      </c>
      <c r="J413" s="25">
        <f>IFERROR(IF(AND(ISERROR($E414),ISERROR(INDEX(RestempNSAF!F$2:F$251,MATCH(RestempNSA!$C413,RestempNSAF!$A$2:$A$251,0)))),$E413,INDEX(RestempNSAF!F$2:F$251,MATCH(RestempNSA!$C413,RestempNSAF!$A$2:$A$251,0))),NA())</f>
        <v>13838.885518717299</v>
      </c>
    </row>
    <row r="414" spans="1:10" x14ac:dyDescent="0.25">
      <c r="A414" s="23">
        <f t="shared" si="18"/>
        <v>5</v>
      </c>
      <c r="B414" s="23">
        <f t="shared" si="19"/>
        <v>2026</v>
      </c>
      <c r="C414" s="23">
        <v>413</v>
      </c>
      <c r="D414" s="24">
        <v>46143</v>
      </c>
      <c r="E414" s="25" t="e">
        <f>IF(ISBLANK(table!J414),NA(),table!J414)</f>
        <v>#N/A</v>
      </c>
      <c r="F414" s="26">
        <f>IFERROR(IF(AND(ISERROR($E415),ISERROR(INDEX(RestempNSAF!B$2:B$251,MATCH(RestempNSA!$C414,RestempNSAF!$A$2:$A$251,0)))),$E414,INDEX(RestempNSAF!B$2:B$251,MATCH(RestempNSA!$C414,RestempNSAF!$A$2:$A$251,0))),NA())</f>
        <v>11847.762142146899</v>
      </c>
      <c r="G414" s="25">
        <f>IFERROR(IF(AND(ISERROR($E415),ISERROR(INDEX(RestempNSAF!C$2:C$251,MATCH(RestempNSA!$C414,RestempNSAF!$A$2:$A$251,0)))),$E414,INDEX(RestempNSAF!C$2:C$251,MATCH(RestempNSA!$C414,RestempNSAF!$A$2:$A$251,0))),NA())</f>
        <v>10532.0522537162</v>
      </c>
      <c r="H414" s="25">
        <f>IFERROR(IF(AND(ISERROR($E415),ISERROR(INDEX(RestempNSAF!D$2:D$251,MATCH(RestempNSA!$C414,RestempNSAF!$A$2:$A$251,0)))),$E414,INDEX(RestempNSAF!D$2:D$251,MATCH(RestempNSA!$C414,RestempNSAF!$A$2:$A$251,0))),NA())</f>
        <v>13163.472030577699</v>
      </c>
      <c r="I414" s="25">
        <f>IFERROR(IF(AND(ISERROR($E415),ISERROR(INDEX(RestempNSAF!E$2:E$251,MATCH(RestempNSA!$C414,RestempNSAF!$A$2:$A$251,0)))),$E414,INDEX(RestempNSAF!E$2:E$251,MATCH(RestempNSA!$C414,RestempNSAF!$A$2:$A$251,0))),NA())</f>
        <v>9835.5575108556495</v>
      </c>
      <c r="J414" s="25">
        <f>IFERROR(IF(AND(ISERROR($E415),ISERROR(INDEX(RestempNSAF!F$2:F$251,MATCH(RestempNSA!$C414,RestempNSAF!$A$2:$A$251,0)))),$E414,INDEX(RestempNSAF!F$2:F$251,MATCH(RestempNSA!$C414,RestempNSAF!$A$2:$A$251,0))),NA())</f>
        <v>13859.9667734382</v>
      </c>
    </row>
    <row r="415" spans="1:10" x14ac:dyDescent="0.25">
      <c r="A415" s="23">
        <f t="shared" si="18"/>
        <v>6</v>
      </c>
      <c r="B415" s="23">
        <f t="shared" si="19"/>
        <v>2026</v>
      </c>
      <c r="C415" s="23">
        <v>414</v>
      </c>
      <c r="D415" s="24">
        <v>46174</v>
      </c>
      <c r="E415" s="25" t="e">
        <f>IF(ISBLANK(table!J415),NA(),table!J415)</f>
        <v>#N/A</v>
      </c>
      <c r="F415" s="26">
        <f>IFERROR(IF(AND(ISERROR($E416),ISERROR(INDEX(RestempNSAF!B$2:B$251,MATCH(RestempNSA!$C415,RestempNSAF!$A$2:$A$251,0)))),$E415,INDEX(RestempNSAF!B$2:B$251,MATCH(RestempNSA!$C415,RestempNSAF!$A$2:$A$251,0))),NA())</f>
        <v>11847.762142146799</v>
      </c>
      <c r="G415" s="25">
        <f>IFERROR(IF(AND(ISERROR($E416),ISERROR(INDEX(RestempNSAF!C$2:C$251,MATCH(RestempNSA!$C415,RestempNSAF!$A$2:$A$251,0)))),$E415,INDEX(RestempNSAF!C$2:C$251,MATCH(RestempNSA!$C415,RestempNSAF!$A$2:$A$251,0))),NA())</f>
        <v>10518.410886377</v>
      </c>
      <c r="H415" s="25">
        <f>IFERROR(IF(AND(ISERROR($E416),ISERROR(INDEX(RestempNSAF!D$2:D$251,MATCH(RestempNSA!$C415,RestempNSAF!$A$2:$A$251,0)))),$E415,INDEX(RestempNSAF!D$2:D$251,MATCH(RestempNSA!$C415,RestempNSAF!$A$2:$A$251,0))),NA())</f>
        <v>13177.113397916501</v>
      </c>
      <c r="I415" s="25">
        <f>IFERROR(IF(AND(ISERROR($E416),ISERROR(INDEX(RestempNSAF!E$2:E$251,MATCH(RestempNSA!$C415,RestempNSAF!$A$2:$A$251,0)))),$E415,INDEX(RestempNSAF!E$2:E$251,MATCH(RestempNSA!$C415,RestempNSAF!$A$2:$A$251,0))),NA())</f>
        <v>9814.6948398531804</v>
      </c>
      <c r="J415" s="25">
        <f>IFERROR(IF(AND(ISERROR($E416),ISERROR(INDEX(RestempNSAF!F$2:F$251,MATCH(RestempNSA!$C415,RestempNSAF!$A$2:$A$251,0)))),$E415,INDEX(RestempNSAF!F$2:F$251,MATCH(RestempNSA!$C415,RestempNSAF!$A$2:$A$251,0))),NA())</f>
        <v>13880.8294444403</v>
      </c>
    </row>
    <row r="416" spans="1:10" x14ac:dyDescent="0.25">
      <c r="A416" s="23">
        <f t="shared" si="18"/>
        <v>7</v>
      </c>
      <c r="B416" s="23">
        <f t="shared" si="19"/>
        <v>2026</v>
      </c>
      <c r="C416" s="23">
        <v>415</v>
      </c>
      <c r="D416" s="24">
        <v>46204</v>
      </c>
      <c r="E416" s="25" t="e">
        <f>IF(ISBLANK(table!J416),NA(),table!J416)</f>
        <v>#N/A</v>
      </c>
      <c r="F416" s="26">
        <f>IFERROR(IF(AND(ISERROR($E417),ISERROR(INDEX(RestempNSAF!B$2:B$251,MATCH(RestempNSA!$C416,RestempNSAF!$A$2:$A$251,0)))),$E416,INDEX(RestempNSAF!B$2:B$251,MATCH(RestempNSA!$C416,RestempNSAF!$A$2:$A$251,0))),NA())</f>
        <v>11847.762142146699</v>
      </c>
      <c r="G416" s="25">
        <f>IFERROR(IF(AND(ISERROR($E417),ISERROR(INDEX(RestempNSAF!C$2:C$251,MATCH(RestempNSA!$C416,RestempNSAF!$A$2:$A$251,0)))),$E416,INDEX(RestempNSAF!C$2:C$251,MATCH(RestempNSA!$C416,RestempNSAF!$A$2:$A$251,0))),NA())</f>
        <v>10504.9080875604</v>
      </c>
      <c r="H416" s="25">
        <f>IFERROR(IF(AND(ISERROR($E417),ISERROR(INDEX(RestempNSAF!D$2:D$251,MATCH(RestempNSA!$C416,RestempNSAF!$A$2:$A$251,0)))),$E416,INDEX(RestempNSAF!D$2:D$251,MATCH(RestempNSA!$C416,RestempNSAF!$A$2:$A$251,0))),NA())</f>
        <v>13190.616196732901</v>
      </c>
      <c r="I416" s="25">
        <f>IFERROR(IF(AND(ISERROR($E417),ISERROR(INDEX(RestempNSAF!E$2:E$251,MATCH(RestempNSA!$C416,RestempNSAF!$A$2:$A$251,0)))),$E416,INDEX(RestempNSAF!E$2:E$251,MATCH(RestempNSA!$C416,RestempNSAF!$A$2:$A$251,0))),NA())</f>
        <v>9794.0440911182795</v>
      </c>
      <c r="J416" s="25">
        <f>IFERROR(IF(AND(ISERROR($E417),ISERROR(INDEX(RestempNSAF!F$2:F$251,MATCH(RestempNSA!$C416,RestempNSAF!$A$2:$A$251,0)))),$E416,INDEX(RestempNSAF!F$2:F$251,MATCH(RestempNSA!$C416,RestempNSAF!$A$2:$A$251,0))),NA())</f>
        <v>13901.480193175001</v>
      </c>
    </row>
    <row r="417" spans="1:10" x14ac:dyDescent="0.25">
      <c r="A417" s="23">
        <f t="shared" si="18"/>
        <v>8</v>
      </c>
      <c r="B417" s="23">
        <f t="shared" si="19"/>
        <v>2026</v>
      </c>
      <c r="C417" s="23">
        <v>416</v>
      </c>
      <c r="D417" s="24">
        <v>46235</v>
      </c>
      <c r="E417" s="25" t="e">
        <f>IF(ISBLANK(table!J417),NA(),table!J417)</f>
        <v>#N/A</v>
      </c>
      <c r="F417" s="26">
        <f>IFERROR(IF(AND(ISERROR($E418),ISERROR(INDEX(RestempNSAF!B$2:B$251,MATCH(RestempNSA!$C417,RestempNSAF!$A$2:$A$251,0)))),$E417,INDEX(RestempNSAF!B$2:B$251,MATCH(RestempNSA!$C417,RestempNSAF!$A$2:$A$251,0))),NA())</f>
        <v>11847.762142146599</v>
      </c>
      <c r="G417" s="25">
        <f>IFERROR(IF(AND(ISERROR($E418),ISERROR(INDEX(RestempNSAF!C$2:C$251,MATCH(RestempNSA!$C417,RestempNSAF!$A$2:$A$251,0)))),$E417,INDEX(RestempNSAF!C$2:C$251,MATCH(RestempNSA!$C417,RestempNSAF!$A$2:$A$251,0))),NA())</f>
        <v>10491.539718419401</v>
      </c>
      <c r="H417" s="25">
        <f>IFERROR(IF(AND(ISERROR($E418),ISERROR(INDEX(RestempNSAF!D$2:D$251,MATCH(RestempNSA!$C417,RestempNSAF!$A$2:$A$251,0)))),$E417,INDEX(RestempNSAF!D$2:D$251,MATCH(RestempNSA!$C417,RestempNSAF!$A$2:$A$251,0))),NA())</f>
        <v>13203.9845658739</v>
      </c>
      <c r="I417" s="25">
        <f>IFERROR(IF(AND(ISERROR($E418),ISERROR(INDEX(RestempNSAF!E$2:E$251,MATCH(RestempNSA!$C417,RestempNSAF!$A$2:$A$251,0)))),$E417,INDEX(RestempNSAF!E$2:E$251,MATCH(RestempNSA!$C417,RestempNSAF!$A$2:$A$251,0))),NA())</f>
        <v>9773.5989348304702</v>
      </c>
      <c r="J417" s="25">
        <f>IFERROR(IF(AND(ISERROR($E418),ISERROR(INDEX(RestempNSAF!F$2:F$251,MATCH(RestempNSA!$C417,RestempNSAF!$A$2:$A$251,0)))),$E417,INDEX(RestempNSAF!F$2:F$251,MATCH(RestempNSA!$C417,RestempNSAF!$A$2:$A$251,0))),NA())</f>
        <v>13921.925349462799</v>
      </c>
    </row>
    <row r="418" spans="1:10" x14ac:dyDescent="0.25">
      <c r="A418" s="23">
        <f t="shared" si="18"/>
        <v>9</v>
      </c>
      <c r="B418" s="23">
        <f t="shared" si="19"/>
        <v>2026</v>
      </c>
      <c r="C418" s="23">
        <v>417</v>
      </c>
      <c r="D418" s="24">
        <v>46266</v>
      </c>
      <c r="E418" s="25" t="e">
        <f>IF(ISBLANK(table!J418),NA(),table!J418)</f>
        <v>#N/A</v>
      </c>
      <c r="F418" s="26">
        <f>IFERROR(IF(AND(ISERROR($E419),ISERROR(INDEX(RestempNSAF!B$2:B$251,MATCH(RestempNSA!$C418,RestempNSAF!$A$2:$A$251,0)))),$E418,INDEX(RestempNSAF!B$2:B$251,MATCH(RestempNSA!$C418,RestempNSAF!$A$2:$A$251,0))),NA())</f>
        <v>11847.762142146599</v>
      </c>
      <c r="G418" s="25">
        <f>IFERROR(IF(AND(ISERROR($E419),ISERROR(INDEX(RestempNSAF!C$2:C$251,MATCH(RestempNSA!$C418,RestempNSAF!$A$2:$A$251,0)))),$E418,INDEX(RestempNSAF!C$2:C$251,MATCH(RestempNSA!$C418,RestempNSAF!$A$2:$A$251,0))),NA())</f>
        <v>10478.3018421297</v>
      </c>
      <c r="H418" s="25">
        <f>IFERROR(IF(AND(ISERROR($E419),ISERROR(INDEX(RestempNSAF!D$2:D$251,MATCH(RestempNSA!$C418,RestempNSAF!$A$2:$A$251,0)))),$E418,INDEX(RestempNSAF!D$2:D$251,MATCH(RestempNSA!$C418,RestempNSAF!$A$2:$A$251,0))),NA())</f>
        <v>13217.2224421635</v>
      </c>
      <c r="I418" s="25">
        <f>IFERROR(IF(AND(ISERROR($E419),ISERROR(INDEX(RestempNSAF!E$2:E$251,MATCH(RestempNSA!$C418,RestempNSAF!$A$2:$A$251,0)))),$E418,INDEX(RestempNSAF!E$2:E$251,MATCH(RestempNSA!$C418,RestempNSAF!$A$2:$A$251,0))),NA())</f>
        <v>9753.3533501367801</v>
      </c>
      <c r="J418" s="25">
        <f>IFERROR(IF(AND(ISERROR($E419),ISERROR(INDEX(RestempNSAF!F$2:F$251,MATCH(RestempNSA!$C418,RestempNSAF!$A$2:$A$251,0)))),$E418,INDEX(RestempNSAF!F$2:F$251,MATCH(RestempNSA!$C418,RestempNSAF!$A$2:$A$251,0))),NA())</f>
        <v>13942.1709341564</v>
      </c>
    </row>
    <row r="419" spans="1:10" x14ac:dyDescent="0.25">
      <c r="A419" s="23">
        <f t="shared" si="18"/>
        <v>10</v>
      </c>
      <c r="B419" s="23">
        <f t="shared" si="19"/>
        <v>2026</v>
      </c>
      <c r="C419" s="23">
        <v>418</v>
      </c>
      <c r="D419" s="24">
        <v>46296</v>
      </c>
      <c r="E419" s="25" t="e">
        <f>IF(ISBLANK(table!J419),NA(),table!J419)</f>
        <v>#N/A</v>
      </c>
      <c r="F419" s="26">
        <f>IFERROR(IF(AND(ISERROR($E420),ISERROR(INDEX(RestempNSAF!B$2:B$251,MATCH(RestempNSA!$C419,RestempNSAF!$A$2:$A$251,0)))),$E419,INDEX(RestempNSAF!B$2:B$251,MATCH(RestempNSA!$C419,RestempNSAF!$A$2:$A$251,0))),NA())</f>
        <v>11847.762142146599</v>
      </c>
      <c r="G419" s="25">
        <f>IFERROR(IF(AND(ISERROR($E420),ISERROR(INDEX(RestempNSAF!C$2:C$251,MATCH(RestempNSA!$C419,RestempNSAF!$A$2:$A$251,0)))),$E419,INDEX(RestempNSAF!C$2:C$251,MATCH(RestempNSA!$C419,RestempNSAF!$A$2:$A$251,0))),NA())</f>
        <v>10465.190710348499</v>
      </c>
      <c r="H419" s="25">
        <f>IFERROR(IF(AND(ISERROR($E420),ISERROR(INDEX(RestempNSAF!D$2:D$251,MATCH(RestempNSA!$C419,RestempNSAF!$A$2:$A$251,0)))),$E419,INDEX(RestempNSAF!D$2:D$251,MATCH(RestempNSA!$C419,RestempNSAF!$A$2:$A$251,0))),NA())</f>
        <v>13230.333573944699</v>
      </c>
      <c r="I419" s="25">
        <f>IFERROR(IF(AND(ISERROR($E420),ISERROR(INDEX(RestempNSAF!E$2:E$251,MATCH(RestempNSA!$C419,RestempNSAF!$A$2:$A$251,0)))),$E419,INDEX(RestempNSAF!E$2:E$251,MATCH(RestempNSA!$C419,RestempNSAF!$A$2:$A$251,0))),NA())</f>
        <v>9733.3016044415308</v>
      </c>
      <c r="J419" s="25">
        <f>IFERROR(IF(AND(ISERROR($E420),ISERROR(INDEX(RestempNSAF!F$2:F$251,MATCH(RestempNSA!$C419,RestempNSAF!$A$2:$A$251,0)))),$E419,INDEX(RestempNSAF!F$2:F$251,MATCH(RestempNSA!$C419,RestempNSAF!$A$2:$A$251,0))),NA())</f>
        <v>13962.2226798516</v>
      </c>
    </row>
    <row r="420" spans="1:10" x14ac:dyDescent="0.25">
      <c r="A420" s="23">
        <f t="shared" si="18"/>
        <v>11</v>
      </c>
      <c r="B420" s="23">
        <f t="shared" si="19"/>
        <v>2026</v>
      </c>
      <c r="C420" s="23">
        <v>419</v>
      </c>
      <c r="D420" s="24">
        <v>46327</v>
      </c>
      <c r="E420" s="25" t="e">
        <f>IF(ISBLANK(table!J420),NA(),table!J420)</f>
        <v>#N/A</v>
      </c>
      <c r="F420" s="26">
        <f>IFERROR(IF(AND(ISERROR($E421),ISERROR(INDEX(RestempNSAF!B$2:B$251,MATCH(RestempNSA!$C420,RestempNSAF!$A$2:$A$251,0)))),$E420,INDEX(RestempNSAF!B$2:B$251,MATCH(RestempNSA!$C420,RestempNSAF!$A$2:$A$251,0))),NA())</f>
        <v>11847.762142146599</v>
      </c>
      <c r="G420" s="25">
        <f>IFERROR(IF(AND(ISERROR($E421),ISERROR(INDEX(RestempNSAF!C$2:C$251,MATCH(RestempNSA!$C420,RestempNSAF!$A$2:$A$251,0)))),$E420,INDEX(RestempNSAF!C$2:C$251,MATCH(RestempNSA!$C420,RestempNSAF!$A$2:$A$251,0))),NA())</f>
        <v>10452.2027508178</v>
      </c>
      <c r="H420" s="25">
        <f>IFERROR(IF(AND(ISERROR($E421),ISERROR(INDEX(RestempNSAF!D$2:D$251,MATCH(RestempNSA!$C420,RestempNSAF!$A$2:$A$251,0)))),$E420,INDEX(RestempNSAF!D$2:D$251,MATCH(RestempNSA!$C420,RestempNSAF!$A$2:$A$251,0))),NA())</f>
        <v>13243.3215334753</v>
      </c>
      <c r="I420" s="25">
        <f>IFERROR(IF(AND(ISERROR($E421),ISERROR(INDEX(RestempNSAF!E$2:E$251,MATCH(RestempNSA!$C420,RestempNSAF!$A$2:$A$251,0)))),$E420,INDEX(RestempNSAF!E$2:E$251,MATCH(RestempNSA!$C420,RestempNSAF!$A$2:$A$251,0))),NA())</f>
        <v>9713.4382344474998</v>
      </c>
      <c r="J420" s="25">
        <f>IFERROR(IF(AND(ISERROR($E421),ISERROR(INDEX(RestempNSAF!F$2:F$251,MATCH(RestempNSA!$C420,RestempNSAF!$A$2:$A$251,0)))),$E420,INDEX(RestempNSAF!F$2:F$251,MATCH(RestempNSA!$C420,RestempNSAF!$A$2:$A$251,0))),NA())</f>
        <v>13982.0860498457</v>
      </c>
    </row>
    <row r="421" spans="1:10" x14ac:dyDescent="0.25">
      <c r="A421" s="23">
        <f t="shared" si="18"/>
        <v>12</v>
      </c>
      <c r="B421" s="23">
        <f t="shared" si="19"/>
        <v>2026</v>
      </c>
      <c r="C421" s="23">
        <v>420</v>
      </c>
      <c r="D421" s="24">
        <v>46357</v>
      </c>
      <c r="E421" s="25" t="e">
        <f>IF(ISBLANK(table!J421),NA(),table!J421)</f>
        <v>#N/A</v>
      </c>
      <c r="F421" s="26">
        <f>IFERROR(IF(AND(ISERROR($E422),ISERROR(INDEX(RestempNSAF!B$2:B$251,MATCH(RestempNSA!$C421,RestempNSAF!$A$2:$A$251,0)))),$E421,INDEX(RestempNSAF!B$2:B$251,MATCH(RestempNSA!$C421,RestempNSAF!$A$2:$A$251,0))),NA())</f>
        <v>11847.762142146599</v>
      </c>
      <c r="G421" s="25">
        <f>IFERROR(IF(AND(ISERROR($E422),ISERROR(INDEX(RestempNSAF!C$2:C$251,MATCH(RestempNSA!$C421,RestempNSAF!$A$2:$A$251,0)))),$E421,INDEX(RestempNSAF!C$2:C$251,MATCH(RestempNSA!$C421,RestempNSAF!$A$2:$A$251,0))),NA())</f>
        <v>10439.3345559968</v>
      </c>
      <c r="H421" s="25">
        <f>IFERROR(IF(AND(ISERROR($E422),ISERROR(INDEX(RestempNSAF!D$2:D$251,MATCH(RestempNSA!$C421,RestempNSAF!$A$2:$A$251,0)))),$E421,INDEX(RestempNSAF!D$2:D$251,MATCH(RestempNSA!$C421,RestempNSAF!$A$2:$A$251,0))),NA())</f>
        <v>13256.1897282963</v>
      </c>
      <c r="I421" s="25">
        <f>IFERROR(IF(AND(ISERROR($E422),ISERROR(INDEX(RestempNSAF!E$2:E$251,MATCH(RestempNSA!$C421,RestempNSAF!$A$2:$A$251,0)))),$E421,INDEX(RestempNSAF!E$2:E$251,MATCH(RestempNSA!$C421,RestempNSAF!$A$2:$A$251,0))),NA())</f>
        <v>9693.7580287708097</v>
      </c>
      <c r="J421" s="25">
        <f>IFERROR(IF(AND(ISERROR($E422),ISERROR(INDEX(RestempNSAF!F$2:F$251,MATCH(RestempNSA!$C421,RestempNSAF!$A$2:$A$251,0)))),$E421,INDEX(RestempNSAF!F$2:F$251,MATCH(RestempNSA!$C421,RestempNSAF!$A$2:$A$251,0))),NA())</f>
        <v>14001.7662555223</v>
      </c>
    </row>
    <row r="422" spans="1:10" x14ac:dyDescent="0.25">
      <c r="A422" s="23">
        <f t="shared" si="18"/>
        <v>1</v>
      </c>
      <c r="B422" s="23">
        <f t="shared" si="19"/>
        <v>2027</v>
      </c>
      <c r="C422" s="23">
        <v>421</v>
      </c>
      <c r="D422" s="24">
        <v>46388</v>
      </c>
      <c r="E422" s="25" t="e">
        <f>IF(ISBLANK(table!J422),NA(),table!J422)</f>
        <v>#N/A</v>
      </c>
      <c r="F422" s="26">
        <f>IFERROR(IF(AND(ISERROR($E423),ISERROR(INDEX(RestempNSAF!B$2:B$251,MATCH(RestempNSA!$C422,RestempNSAF!$A$2:$A$251,0)))),$E422,INDEX(RestempNSAF!B$2:B$251,MATCH(RestempNSA!$C422,RestempNSAF!$A$2:$A$251,0))),NA())</f>
        <v>11847.762142146599</v>
      </c>
      <c r="G422" s="25">
        <f>IFERROR(IF(AND(ISERROR($E423),ISERROR(INDEX(RestempNSAF!C$2:C$251,MATCH(RestempNSA!$C422,RestempNSAF!$A$2:$A$251,0)))),$E422,INDEX(RestempNSAF!C$2:C$251,MATCH(RestempNSA!$C422,RestempNSAF!$A$2:$A$251,0))),NA())</f>
        <v>10426.5828726209</v>
      </c>
      <c r="H422" s="25">
        <f>IFERROR(IF(AND(ISERROR($E423),ISERROR(INDEX(RestempNSAF!D$2:D$251,MATCH(RestempNSA!$C422,RestempNSAF!$A$2:$A$251,0)))),$E422,INDEX(RestempNSAF!D$2:D$251,MATCH(RestempNSA!$C422,RestempNSAF!$A$2:$A$251,0))),NA())</f>
        <v>13268.9414116722</v>
      </c>
      <c r="I422" s="25">
        <f>IFERROR(IF(AND(ISERROR($E423),ISERROR(INDEX(RestempNSAF!E$2:E$251,MATCH(RestempNSA!$C422,RestempNSAF!$A$2:$A$251,0)))),$E422,INDEX(RestempNSAF!E$2:E$251,MATCH(RestempNSA!$C422,RestempNSAF!$A$2:$A$251,0))),NA())</f>
        <v>9674.2560119726604</v>
      </c>
      <c r="J422" s="25">
        <f>IFERROR(IF(AND(ISERROR($E423),ISERROR(INDEX(RestempNSAF!F$2:F$251,MATCH(RestempNSA!$C422,RestempNSAF!$A$2:$A$251,0)))),$E422,INDEX(RestempNSAF!F$2:F$251,MATCH(RestempNSA!$C422,RestempNSAF!$A$2:$A$251,0))),NA())</f>
        <v>14021.2682723205</v>
      </c>
    </row>
    <row r="423" spans="1:10" x14ac:dyDescent="0.25">
      <c r="A423" s="23">
        <f t="shared" si="18"/>
        <v>2</v>
      </c>
      <c r="B423" s="23">
        <f t="shared" si="19"/>
        <v>2027</v>
      </c>
      <c r="C423" s="23">
        <v>422</v>
      </c>
      <c r="D423" s="24">
        <v>46419</v>
      </c>
      <c r="E423" s="25" t="e">
        <f>IF(ISBLANK(table!J423),NA(),table!J423)</f>
        <v>#N/A</v>
      </c>
      <c r="F423" s="26">
        <f>IFERROR(IF(AND(ISERROR($E424),ISERROR(INDEX(RestempNSAF!B$2:B$251,MATCH(RestempNSA!$C423,RestempNSAF!$A$2:$A$251,0)))),$E423,INDEX(RestempNSAF!B$2:B$251,MATCH(RestempNSA!$C423,RestempNSAF!$A$2:$A$251,0))),NA())</f>
        <v>11847.762142146599</v>
      </c>
      <c r="G423" s="25">
        <f>IFERROR(IF(AND(ISERROR($E424),ISERROR(INDEX(RestempNSAF!C$2:C$251,MATCH(RestempNSA!$C423,RestempNSAF!$A$2:$A$251,0)))),$E423,INDEX(RestempNSAF!C$2:C$251,MATCH(RestempNSA!$C423,RestempNSAF!$A$2:$A$251,0))),NA())</f>
        <v>10413.944592096699</v>
      </c>
      <c r="H423" s="25">
        <f>IFERROR(IF(AND(ISERROR($E424),ISERROR(INDEX(RestempNSAF!D$2:D$251,MATCH(RestempNSA!$C423,RestempNSAF!$A$2:$A$251,0)))),$E423,INDEX(RestempNSAF!D$2:D$251,MATCH(RestempNSA!$C423,RestempNSAF!$A$2:$A$251,0))),NA())</f>
        <v>13281.579692196499</v>
      </c>
      <c r="I423" s="25">
        <f>IFERROR(IF(AND(ISERROR($E424),ISERROR(INDEX(RestempNSAF!E$2:E$251,MATCH(RestempNSA!$C423,RestempNSAF!$A$2:$A$251,0)))),$E423,INDEX(RestempNSAF!E$2:E$251,MATCH(RestempNSA!$C423,RestempNSAF!$A$2:$A$251,0))),NA())</f>
        <v>9654.92742986946</v>
      </c>
      <c r="J423" s="25">
        <f>IFERROR(IF(AND(ISERROR($E424),ISERROR(INDEX(RestempNSAF!F$2:F$251,MATCH(RestempNSA!$C423,RestempNSAF!$A$2:$A$251,0)))),$E423,INDEX(RestempNSAF!F$2:F$251,MATCH(RestempNSA!$C423,RestempNSAF!$A$2:$A$251,0))),NA())</f>
        <v>14040.5968544237</v>
      </c>
    </row>
    <row r="424" spans="1:10" x14ac:dyDescent="0.25">
      <c r="A424" s="23">
        <f t="shared" si="18"/>
        <v>3</v>
      </c>
      <c r="B424" s="23">
        <f t="shared" si="19"/>
        <v>2027</v>
      </c>
      <c r="C424" s="23">
        <v>423</v>
      </c>
      <c r="D424" s="24">
        <v>46447</v>
      </c>
      <c r="E424" s="25" t="e">
        <f>IF(ISBLANK(table!J424),NA(),table!J424)</f>
        <v>#N/A</v>
      </c>
      <c r="F424" s="26">
        <f>IFERROR(IF(AND(ISERROR($E425),ISERROR(INDEX(RestempNSAF!B$2:B$251,MATCH(RestempNSA!$C424,RestempNSAF!$A$2:$A$251,0)))),$E424,INDEX(RestempNSAF!B$2:B$251,MATCH(RestempNSA!$C424,RestempNSAF!$A$2:$A$251,0))),NA())</f>
        <v>11847.762142146599</v>
      </c>
      <c r="G424" s="25">
        <f>IFERROR(IF(AND(ISERROR($E425),ISERROR(INDEX(RestempNSAF!C$2:C$251,MATCH(RestempNSA!$C424,RestempNSAF!$A$2:$A$251,0)))),$E424,INDEX(RestempNSAF!C$2:C$251,MATCH(RestempNSA!$C424,RestempNSAF!$A$2:$A$251,0))),NA())</f>
        <v>10401.416741651599</v>
      </c>
      <c r="H424" s="25">
        <f>IFERROR(IF(AND(ISERROR($E425),ISERROR(INDEX(RestempNSAF!D$2:D$251,MATCH(RestempNSA!$C424,RestempNSAF!$A$2:$A$251,0)))),$E424,INDEX(RestempNSAF!D$2:D$251,MATCH(RestempNSA!$C424,RestempNSAF!$A$2:$A$251,0))),NA())</f>
        <v>13294.107542641499</v>
      </c>
      <c r="I424" s="25">
        <f>IFERROR(IF(AND(ISERROR($E425),ISERROR(INDEX(RestempNSAF!E$2:E$251,MATCH(RestempNSA!$C424,RestempNSAF!$A$2:$A$251,0)))),$E424,INDEX(RestempNSAF!E$2:E$251,MATCH(RestempNSA!$C424,RestempNSAF!$A$2:$A$251,0))),NA())</f>
        <v>9635.7677359982899</v>
      </c>
      <c r="J424" s="25">
        <f>IFERROR(IF(AND(ISERROR($E425),ISERROR(INDEX(RestempNSAF!F$2:F$251,MATCH(RestempNSA!$C424,RestempNSAF!$A$2:$A$251,0)))),$E424,INDEX(RestempNSAF!F$2:F$251,MATCH(RestempNSA!$C424,RestempNSAF!$A$2:$A$251,0))),NA())</f>
        <v>14059.756548294899</v>
      </c>
    </row>
    <row r="425" spans="1:10" x14ac:dyDescent="0.25">
      <c r="A425" s="23">
        <f t="shared" si="18"/>
        <v>4</v>
      </c>
      <c r="B425" s="23">
        <f t="shared" si="19"/>
        <v>2027</v>
      </c>
      <c r="C425" s="23">
        <v>424</v>
      </c>
      <c r="D425" s="24">
        <v>46478</v>
      </c>
      <c r="E425" s="25" t="e">
        <f>IF(ISBLANK(table!J425),NA(),table!J425)</f>
        <v>#N/A</v>
      </c>
      <c r="F425" s="26">
        <f>IFERROR(IF(AND(ISERROR($E426),ISERROR(INDEX(RestempNSAF!B$2:B$251,MATCH(RestempNSA!$C425,RestempNSAF!$A$2:$A$251,0)))),$E425,INDEX(RestempNSAF!B$2:B$251,MATCH(RestempNSA!$C425,RestempNSAF!$A$2:$A$251,0))),NA())</f>
        <v>11847.762142146599</v>
      </c>
      <c r="G425" s="25">
        <f>IFERROR(IF(AND(ISERROR($E426),ISERROR(INDEX(RestempNSAF!C$2:C$251,MATCH(RestempNSA!$C425,RestempNSAF!$A$2:$A$251,0)))),$E425,INDEX(RestempNSAF!C$2:C$251,MATCH(RestempNSA!$C425,RestempNSAF!$A$2:$A$251,0))),NA())</f>
        <v>10388.996476169101</v>
      </c>
      <c r="H425" s="25">
        <f>IFERROR(IF(AND(ISERROR($E426),ISERROR(INDEX(RestempNSAF!D$2:D$251,MATCH(RestempNSA!$C425,RestempNSAF!$A$2:$A$251,0)))),$E425,INDEX(RestempNSAF!D$2:D$251,MATCH(RestempNSA!$C425,RestempNSAF!$A$2:$A$251,0))),NA())</f>
        <v>13306.527808123999</v>
      </c>
      <c r="I425" s="25">
        <f>IFERROR(IF(AND(ISERROR($E426),ISERROR(INDEX(RestempNSAF!E$2:E$251,MATCH(RestempNSA!$C425,RestempNSAF!$A$2:$A$251,0)))),$E425,INDEX(RestempNSAF!E$2:E$251,MATCH(RestempNSA!$C425,RestempNSAF!$A$2:$A$251,0))),NA())</f>
        <v>9616.7725791285993</v>
      </c>
      <c r="J425" s="25">
        <f>IFERROR(IF(AND(ISERROR($E426),ISERROR(INDEX(RestempNSAF!F$2:F$251,MATCH(RestempNSA!$C425,RestempNSAF!$A$2:$A$251,0)))),$E425,INDEX(RestempNSAF!F$2:F$251,MATCH(RestempNSA!$C425,RestempNSAF!$A$2:$A$251,0))),NA())</f>
        <v>14078.751705164501</v>
      </c>
    </row>
    <row r="426" spans="1:10" x14ac:dyDescent="0.25">
      <c r="A426" s="23">
        <f t="shared" si="18"/>
        <v>5</v>
      </c>
      <c r="B426" s="23">
        <f t="shared" si="19"/>
        <v>2027</v>
      </c>
      <c r="C426" s="23">
        <v>425</v>
      </c>
      <c r="D426" s="24">
        <v>46508</v>
      </c>
      <c r="E426" s="25" t="e">
        <f>IF(ISBLANK(table!J426),NA(),table!J426)</f>
        <v>#N/A</v>
      </c>
      <c r="F426" s="26">
        <f>IFERROR(IF(AND(ISERROR($E427),ISERROR(INDEX(RestempNSAF!B$2:B$251,MATCH(RestempNSA!$C426,RestempNSAF!$A$2:$A$251,0)))),$E426,INDEX(RestempNSAF!B$2:B$251,MATCH(RestempNSA!$C426,RestempNSAF!$A$2:$A$251,0))),NA())</f>
        <v>11847.762142146599</v>
      </c>
      <c r="G426" s="25">
        <f>IFERROR(IF(AND(ISERROR($E427),ISERROR(INDEX(RestempNSAF!C$2:C$251,MATCH(RestempNSA!$C426,RestempNSAF!$A$2:$A$251,0)))),$E426,INDEX(RestempNSAF!C$2:C$251,MATCH(RestempNSA!$C426,RestempNSAF!$A$2:$A$251,0))),NA())</f>
        <v>10376.681070642901</v>
      </c>
      <c r="H426" s="25">
        <f>IFERROR(IF(AND(ISERROR($E427),ISERROR(INDEX(RestempNSAF!D$2:D$251,MATCH(RestempNSA!$C426,RestempNSAF!$A$2:$A$251,0)))),$E426,INDEX(RestempNSAF!D$2:D$251,MATCH(RestempNSA!$C426,RestempNSAF!$A$2:$A$251,0))),NA())</f>
        <v>13318.8432136502</v>
      </c>
      <c r="I426" s="25">
        <f>IFERROR(IF(AND(ISERROR($E427),ISERROR(INDEX(RestempNSAF!E$2:E$251,MATCH(RestempNSA!$C426,RestempNSAF!$A$2:$A$251,0)))),$E426,INDEX(RestempNSAF!E$2:E$251,MATCH(RestempNSA!$C426,RestempNSAF!$A$2:$A$251,0))),NA())</f>
        <v>9597.9377917229704</v>
      </c>
      <c r="J426" s="25">
        <f>IFERROR(IF(AND(ISERROR($E427),ISERROR(INDEX(RestempNSAF!F$2:F$251,MATCH(RestempNSA!$C426,RestempNSAF!$A$2:$A$251,0)))),$E426,INDEX(RestempNSAF!F$2:F$251,MATCH(RestempNSA!$C426,RestempNSAF!$A$2:$A$251,0))),NA())</f>
        <v>14097.586492570201</v>
      </c>
    </row>
    <row r="427" spans="1:10" x14ac:dyDescent="0.25">
      <c r="A427" s="23">
        <f t="shared" si="18"/>
        <v>6</v>
      </c>
      <c r="B427" s="23">
        <f t="shared" si="19"/>
        <v>2027</v>
      </c>
      <c r="C427" s="23">
        <v>426</v>
      </c>
      <c r="D427" s="24">
        <v>46539</v>
      </c>
      <c r="E427" s="25" t="e">
        <f>IF(ISBLANK(table!J427),NA(),table!J427)</f>
        <v>#N/A</v>
      </c>
      <c r="F427" s="26">
        <f>IFERROR(IF(AND(ISERROR($E428),ISERROR(INDEX(RestempNSAF!B$2:B$251,MATCH(RestempNSA!$C427,RestempNSAF!$A$2:$A$251,0)))),$E427,INDEX(RestempNSAF!B$2:B$251,MATCH(RestempNSA!$C427,RestempNSAF!$A$2:$A$251,0))),NA())</f>
        <v>11847.762142146599</v>
      </c>
      <c r="G427" s="25">
        <f>IFERROR(IF(AND(ISERROR($E428),ISERROR(INDEX(RestempNSAF!C$2:C$251,MATCH(RestempNSA!$C427,RestempNSAF!$A$2:$A$251,0)))),$E427,INDEX(RestempNSAF!C$2:C$251,MATCH(RestempNSA!$C427,RestempNSAF!$A$2:$A$251,0))),NA())</f>
        <v>10364.467913196</v>
      </c>
      <c r="H427" s="25">
        <f>IFERROR(IF(AND(ISERROR($E428),ISERROR(INDEX(RestempNSAF!D$2:D$251,MATCH(RestempNSA!$C427,RestempNSAF!$A$2:$A$251,0)))),$E427,INDEX(RestempNSAF!D$2:D$251,MATCH(RestempNSA!$C427,RestempNSAF!$A$2:$A$251,0))),NA())</f>
        <v>13331.0563710971</v>
      </c>
      <c r="I427" s="25">
        <f>IFERROR(IF(AND(ISERROR($E428),ISERROR(INDEX(RestempNSAF!E$2:E$251,MATCH(RestempNSA!$C427,RestempNSAF!$A$2:$A$251,0)))),$E427,INDEX(RestempNSAF!E$2:E$251,MATCH(RestempNSA!$C427,RestempNSAF!$A$2:$A$251,0))),NA())</f>
        <v>9579.2593792602602</v>
      </c>
      <c r="J427" s="25">
        <f>IFERROR(IF(AND(ISERROR($E428),ISERROR(INDEX(RestempNSAF!F$2:F$251,MATCH(RestempNSA!$C427,RestempNSAF!$A$2:$A$251,0)))),$E427,INDEX(RestempNSAF!F$2:F$251,MATCH(RestempNSA!$C427,RestempNSAF!$A$2:$A$251,0))),NA())</f>
        <v>14116.2649050329</v>
      </c>
    </row>
    <row r="428" spans="1:10" x14ac:dyDescent="0.25">
      <c r="A428" s="23">
        <f t="shared" si="18"/>
        <v>7</v>
      </c>
      <c r="B428" s="23">
        <f t="shared" si="19"/>
        <v>2027</v>
      </c>
      <c r="C428" s="23">
        <v>427</v>
      </c>
      <c r="D428" s="24">
        <v>46569</v>
      </c>
      <c r="E428" s="25" t="e">
        <f>IF(ISBLANK(table!J428),NA(),table!J428)</f>
        <v>#N/A</v>
      </c>
      <c r="F428" s="26">
        <f>IFERROR(IF(AND(ISERROR($E429),ISERROR(INDEX(RestempNSAF!B$2:B$251,MATCH(RestempNSA!$C428,RestempNSAF!$A$2:$A$251,0)))),$E428,INDEX(RestempNSAF!B$2:B$251,MATCH(RestempNSA!$C428,RestempNSAF!$A$2:$A$251,0))),NA())</f>
        <v>11847.762142146599</v>
      </c>
      <c r="G428" s="25">
        <f>IFERROR(IF(AND(ISERROR($E429),ISERROR(INDEX(RestempNSAF!C$2:C$251,MATCH(RestempNSA!$C428,RestempNSAF!$A$2:$A$251,0)))),$E428,INDEX(RestempNSAF!C$2:C$251,MATCH(RestempNSA!$C428,RestempNSAF!$A$2:$A$251,0))),NA())</f>
        <v>10352.3544986126</v>
      </c>
      <c r="H428" s="25">
        <f>IFERROR(IF(AND(ISERROR($E429),ISERROR(INDEX(RestempNSAF!D$2:D$251,MATCH(RestempNSA!$C428,RestempNSAF!$A$2:$A$251,0)))),$E428,INDEX(RestempNSAF!D$2:D$251,MATCH(RestempNSA!$C428,RestempNSAF!$A$2:$A$251,0))),NA())</f>
        <v>13343.1697856805</v>
      </c>
      <c r="I428" s="25">
        <f>IFERROR(IF(AND(ISERROR($E429),ISERROR(INDEX(RestempNSAF!E$2:E$251,MATCH(RestempNSA!$C428,RestempNSAF!$A$2:$A$251,0)))),$E428,INDEX(RestempNSAF!E$2:E$251,MATCH(RestempNSA!$C428,RestempNSAF!$A$2:$A$251,0))),NA())</f>
        <v>9560.7335103435798</v>
      </c>
      <c r="J428" s="25">
        <f>IFERROR(IF(AND(ISERROR($E429),ISERROR(INDEX(RestempNSAF!F$2:F$251,MATCH(RestempNSA!$C428,RestempNSAF!$A$2:$A$251,0)))),$E428,INDEX(RestempNSAF!F$2:F$251,MATCH(RestempNSA!$C428,RestempNSAF!$A$2:$A$251,0))),NA())</f>
        <v>14134.7907739496</v>
      </c>
    </row>
    <row r="429" spans="1:10" x14ac:dyDescent="0.25">
      <c r="A429" s="23">
        <f t="shared" si="18"/>
        <v>8</v>
      </c>
      <c r="B429" s="23">
        <f t="shared" si="19"/>
        <v>2027</v>
      </c>
      <c r="C429" s="23">
        <v>428</v>
      </c>
      <c r="D429" s="24">
        <v>46600</v>
      </c>
      <c r="E429" s="25" t="e">
        <f>IF(ISBLANK(table!J429),NA(),table!J429)</f>
        <v>#N/A</v>
      </c>
      <c r="F429" s="26">
        <f>IFERROR(IF(AND(ISERROR($E430),ISERROR(INDEX(RestempNSAF!B$2:B$251,MATCH(RestempNSA!$C429,RestempNSAF!$A$2:$A$251,0)))),$E429,INDEX(RestempNSAF!B$2:B$251,MATCH(RestempNSA!$C429,RestempNSAF!$A$2:$A$251,0))),NA())</f>
        <v>11847.762142146599</v>
      </c>
      <c r="G429" s="25">
        <f>IFERROR(IF(AND(ISERROR($E430),ISERROR(INDEX(RestempNSAF!C$2:C$251,MATCH(RestempNSA!$C429,RestempNSAF!$A$2:$A$251,0)))),$E429,INDEX(RestempNSAF!C$2:C$251,MATCH(RestempNSA!$C429,RestempNSAF!$A$2:$A$251,0))),NA())</f>
        <v>10340.338422338</v>
      </c>
      <c r="H429" s="25">
        <f>IFERROR(IF(AND(ISERROR($E430),ISERROR(INDEX(RestempNSAF!D$2:D$251,MATCH(RestempNSA!$C429,RestempNSAF!$A$2:$A$251,0)))),$E429,INDEX(RestempNSAF!D$2:D$251,MATCH(RestempNSA!$C429,RestempNSAF!$A$2:$A$251,0))),NA())</f>
        <v>13355.1858619551</v>
      </c>
      <c r="I429" s="25">
        <f>IFERROR(IF(AND(ISERROR($E430),ISERROR(INDEX(RestempNSAF!E$2:E$251,MATCH(RestempNSA!$C429,RestempNSAF!$A$2:$A$251,0)))),$E429,INDEX(RestempNSAF!E$2:E$251,MATCH(RestempNSA!$C429,RestempNSAF!$A$2:$A$251,0))),NA())</f>
        <v>9542.3565075237802</v>
      </c>
      <c r="J429" s="25">
        <f>IFERROR(IF(AND(ISERROR($E430),ISERROR(INDEX(RestempNSAF!F$2:F$251,MATCH(RestempNSA!$C429,RestempNSAF!$A$2:$A$251,0)))),$E429,INDEX(RestempNSAF!F$2:F$251,MATCH(RestempNSA!$C429,RestempNSAF!$A$2:$A$251,0))),NA())</f>
        <v>14153.1677767694</v>
      </c>
    </row>
    <row r="430" spans="1:10" x14ac:dyDescent="0.25">
      <c r="A430" s="23">
        <f t="shared" si="18"/>
        <v>9</v>
      </c>
      <c r="B430" s="23">
        <f t="shared" si="19"/>
        <v>2027</v>
      </c>
      <c r="C430" s="23">
        <v>429</v>
      </c>
      <c r="D430" s="24">
        <v>46631</v>
      </c>
      <c r="E430" s="25" t="e">
        <f>IF(ISBLANK(table!J430),NA(),table!J430)</f>
        <v>#N/A</v>
      </c>
      <c r="F430" s="26">
        <f>IFERROR(IF(AND(ISERROR($E431),ISERROR(INDEX(RestempNSAF!B$2:B$251,MATCH(RestempNSA!$C430,RestempNSAF!$A$2:$A$251,0)))),$E430,INDEX(RestempNSAF!B$2:B$251,MATCH(RestempNSA!$C430,RestempNSAF!$A$2:$A$251,0))),NA())</f>
        <v>11847.762142146599</v>
      </c>
      <c r="G430" s="25">
        <f>IFERROR(IF(AND(ISERROR($E431),ISERROR(INDEX(RestempNSAF!C$2:C$251,MATCH(RestempNSA!$C430,RestempNSAF!$A$2:$A$251,0)))),$E430,INDEX(RestempNSAF!C$2:C$251,MATCH(RestempNSA!$C430,RestempNSAF!$A$2:$A$251,0))),NA())</f>
        <v>10328.417374905401</v>
      </c>
      <c r="H430" s="25">
        <f>IFERROR(IF(AND(ISERROR($E431),ISERROR(INDEX(RestempNSAF!D$2:D$251,MATCH(RestempNSA!$C430,RestempNSAF!$A$2:$A$251,0)))),$E430,INDEX(RestempNSAF!D$2:D$251,MATCH(RestempNSA!$C430,RestempNSAF!$A$2:$A$251,0))),NA())</f>
        <v>13367.1069093878</v>
      </c>
      <c r="I430" s="25">
        <f>IFERROR(IF(AND(ISERROR($E431),ISERROR(INDEX(RestempNSAF!E$2:E$251,MATCH(RestempNSA!$C430,RestempNSAF!$A$2:$A$251,0)))),$E430,INDEX(RestempNSAF!E$2:E$251,MATCH(RestempNSA!$C430,RestempNSAF!$A$2:$A$251,0))),NA())</f>
        <v>9524.1248387762007</v>
      </c>
      <c r="J430" s="25">
        <f>IFERROR(IF(AND(ISERROR($E431),ISERROR(INDEX(RestempNSAF!F$2:F$251,MATCH(RestempNSA!$C430,RestempNSAF!$A$2:$A$251,0)))),$E430,INDEX(RestempNSAF!F$2:F$251,MATCH(RestempNSA!$C430,RestempNSAF!$A$2:$A$251,0))),NA())</f>
        <v>14171.399445517</v>
      </c>
    </row>
    <row r="431" spans="1:10" x14ac:dyDescent="0.25">
      <c r="A431" s="23">
        <f t="shared" si="18"/>
        <v>10</v>
      </c>
      <c r="B431" s="23">
        <f t="shared" si="19"/>
        <v>2027</v>
      </c>
      <c r="C431" s="23">
        <v>430</v>
      </c>
      <c r="D431" s="24">
        <v>46661</v>
      </c>
      <c r="E431" s="25" t="e">
        <f>IF(ISBLANK(table!J431),NA(),table!J431)</f>
        <v>#N/A</v>
      </c>
      <c r="F431" s="26">
        <f>IFERROR(IF(AND(ISERROR($E432),ISERROR(INDEX(RestempNSAF!B$2:B$251,MATCH(RestempNSA!$C431,RestempNSAF!$A$2:$A$251,0)))),$E431,INDEX(RestempNSAF!B$2:B$251,MATCH(RestempNSA!$C431,RestempNSAF!$A$2:$A$251,0))),NA())</f>
        <v>11847.762142146599</v>
      </c>
      <c r="G431" s="25">
        <f>IFERROR(IF(AND(ISERROR($E432),ISERROR(INDEX(RestempNSAF!C$2:C$251,MATCH(RestempNSA!$C431,RestempNSAF!$A$2:$A$251,0)))),$E431,INDEX(RestempNSAF!C$2:C$251,MATCH(RestempNSA!$C431,RestempNSAF!$A$2:$A$251,0))),NA())</f>
        <v>10316.5891367533</v>
      </c>
      <c r="H431" s="25">
        <f>IFERROR(IF(AND(ISERROR($E432),ISERROR(INDEX(RestempNSAF!D$2:D$251,MATCH(RestempNSA!$C431,RestempNSAF!$A$2:$A$251,0)))),$E431,INDEX(RestempNSAF!D$2:D$251,MATCH(RestempNSA!$C431,RestempNSAF!$A$2:$A$251,0))),NA())</f>
        <v>13378.9351475398</v>
      </c>
      <c r="I431" s="25">
        <f>IFERROR(IF(AND(ISERROR($E432),ISERROR(INDEX(RestempNSAF!E$2:E$251,MATCH(RestempNSA!$C431,RestempNSAF!$A$2:$A$251,0)))),$E431,INDEX(RestempNSAF!E$2:E$251,MATCH(RestempNSA!$C431,RestempNSAF!$A$2:$A$251,0))),NA())</f>
        <v>9506.03510957463</v>
      </c>
      <c r="J431" s="25">
        <f>IFERROR(IF(AND(ISERROR($E432),ISERROR(INDEX(RestempNSAF!F$2:F$251,MATCH(RestempNSA!$C431,RestempNSAF!$A$2:$A$251,0)))),$E431,INDEX(RestempNSAF!F$2:F$251,MATCH(RestempNSA!$C431,RestempNSAF!$A$2:$A$251,0))),NA())</f>
        <v>14189.489174718499</v>
      </c>
    </row>
    <row r="432" spans="1:10" x14ac:dyDescent="0.25">
      <c r="A432" s="23">
        <f t="shared" si="18"/>
        <v>11</v>
      </c>
      <c r="B432" s="23">
        <f t="shared" si="19"/>
        <v>2027</v>
      </c>
      <c r="C432" s="23">
        <v>431</v>
      </c>
      <c r="D432" s="24">
        <v>46692</v>
      </c>
      <c r="E432" s="25" t="e">
        <f>IF(ISBLANK(table!J432),NA(),table!J432)</f>
        <v>#N/A</v>
      </c>
      <c r="F432" s="26">
        <f>IFERROR(IF(AND(ISERROR($E433),ISERROR(INDEX(RestempNSAF!B$2:B$251,MATCH(RestempNSA!$C432,RestempNSAF!$A$2:$A$251,0)))),$E432,INDEX(RestempNSAF!B$2:B$251,MATCH(RestempNSA!$C432,RestempNSAF!$A$2:$A$251,0))),NA())</f>
        <v>11847.762142146599</v>
      </c>
      <c r="G432" s="25">
        <f>IFERROR(IF(AND(ISERROR($E433),ISERROR(INDEX(RestempNSAF!C$2:C$251,MATCH(RestempNSA!$C432,RestempNSAF!$A$2:$A$251,0)))),$E432,INDEX(RestempNSAF!C$2:C$251,MATCH(RestempNSA!$C432,RestempNSAF!$A$2:$A$251,0))),NA())</f>
        <v>10304.851573401</v>
      </c>
      <c r="H432" s="25">
        <f>IFERROR(IF(AND(ISERROR($E433),ISERROR(INDEX(RestempNSAF!D$2:D$251,MATCH(RestempNSA!$C432,RestempNSAF!$A$2:$A$251,0)))),$E432,INDEX(RestempNSAF!D$2:D$251,MATCH(RestempNSA!$C432,RestempNSAF!$A$2:$A$251,0))),NA())</f>
        <v>13390.6727108921</v>
      </c>
      <c r="I432" s="25">
        <f>IFERROR(IF(AND(ISERROR($E433),ISERROR(INDEX(RestempNSAF!E$2:E$251,MATCH(RestempNSA!$C432,RestempNSAF!$A$2:$A$251,0)))),$E432,INDEX(RestempNSAF!E$2:E$251,MATCH(RestempNSA!$C432,RestempNSAF!$A$2:$A$251,0))),NA())</f>
        <v>9488.0840555122795</v>
      </c>
      <c r="J432" s="25">
        <f>IFERROR(IF(AND(ISERROR($E433),ISERROR(INDEX(RestempNSAF!F$2:F$251,MATCH(RestempNSA!$C432,RestempNSAF!$A$2:$A$251,0)))),$E432,INDEX(RestempNSAF!F$2:F$251,MATCH(RestempNSA!$C432,RestempNSAF!$A$2:$A$251,0))),NA())</f>
        <v>14207.440228780901</v>
      </c>
    </row>
    <row r="433" spans="1:10" x14ac:dyDescent="0.25">
      <c r="A433" s="23">
        <f t="shared" si="18"/>
        <v>12</v>
      </c>
      <c r="B433" s="23">
        <f t="shared" si="19"/>
        <v>2027</v>
      </c>
      <c r="C433" s="23">
        <v>432</v>
      </c>
      <c r="D433" s="24">
        <v>46722</v>
      </c>
      <c r="E433" s="25" t="e">
        <f>IF(ISBLANK(table!J433),NA(),table!J433)</f>
        <v>#N/A</v>
      </c>
      <c r="F433" s="26">
        <f>IFERROR(IF(AND(ISERROR($E434),ISERROR(INDEX(RestempNSAF!B$2:B$251,MATCH(RestempNSA!$C433,RestempNSAF!$A$2:$A$251,0)))),$E433,INDEX(RestempNSAF!B$2:B$251,MATCH(RestempNSA!$C433,RestempNSAF!$A$2:$A$251,0))),NA())</f>
        <v>11847.762142146599</v>
      </c>
      <c r="G433" s="25">
        <f>IFERROR(IF(AND(ISERROR($E434),ISERROR(INDEX(RestempNSAF!C$2:C$251,MATCH(RestempNSA!$C433,RestempNSAF!$A$2:$A$251,0)))),$E433,INDEX(RestempNSAF!C$2:C$251,MATCH(RestempNSA!$C433,RestempNSAF!$A$2:$A$251,0))),NA())</f>
        <v>10293.2026309511</v>
      </c>
      <c r="H433" s="25">
        <f>IFERROR(IF(AND(ISERROR($E434),ISERROR(INDEX(RestempNSAF!D$2:D$251,MATCH(RestempNSA!$C433,RestempNSAF!$A$2:$A$251,0)))),$E433,INDEX(RestempNSAF!D$2:D$251,MATCH(RestempNSA!$C433,RestempNSAF!$A$2:$A$251,0))),NA())</f>
        <v>13402.3216533421</v>
      </c>
      <c r="I433" s="25">
        <f>IFERROR(IF(AND(ISERROR($E434),ISERROR(INDEX(RestempNSAF!E$2:E$251,MATCH(RestempNSA!$C433,RestempNSAF!$A$2:$A$251,0)))),$E433,INDEX(RestempNSAF!E$2:E$251,MATCH(RestempNSA!$C433,RestempNSAF!$A$2:$A$251,0))),NA())</f>
        <v>9470.2685354241694</v>
      </c>
      <c r="J433" s="25">
        <f>IFERROR(IF(AND(ISERROR($E434),ISERROR(INDEX(RestempNSAF!F$2:F$251,MATCH(RestempNSA!$C433,RestempNSAF!$A$2:$A$251,0)))),$E433,INDEX(RestempNSAF!F$2:F$251,MATCH(RestempNSA!$C433,RestempNSAF!$A$2:$A$251,0))),NA())</f>
        <v>14225.255748869</v>
      </c>
    </row>
    <row r="434" spans="1:10" x14ac:dyDescent="0.25">
      <c r="A434" s="23">
        <f t="shared" si="18"/>
        <v>1</v>
      </c>
      <c r="B434" s="23">
        <f t="shared" si="19"/>
        <v>2028</v>
      </c>
      <c r="C434" s="23">
        <v>433</v>
      </c>
      <c r="D434" s="24">
        <v>46753</v>
      </c>
      <c r="E434" s="25" t="e">
        <f>IF(ISBLANK(table!J434),NA(),table!J434)</f>
        <v>#N/A</v>
      </c>
      <c r="F434" s="26">
        <f>IFERROR(IF(AND(ISERROR($E435),ISERROR(INDEX(RestempNSAF!B$2:B$251,MATCH(RestempNSA!$C434,RestempNSAF!$A$2:$A$251,0)))),$E434,INDEX(RestempNSAF!B$2:B$251,MATCH(RestempNSA!$C434,RestempNSAF!$A$2:$A$251,0))),NA())</f>
        <v>11847.762142146599</v>
      </c>
      <c r="G434" s="25">
        <f>IFERROR(IF(AND(ISERROR($E435),ISERROR(INDEX(RestempNSAF!C$2:C$251,MATCH(RestempNSA!$C434,RestempNSAF!$A$2:$A$251,0)))),$E434,INDEX(RestempNSAF!C$2:C$251,MATCH(RestempNSA!$C434,RestempNSAF!$A$2:$A$251,0))),NA())</f>
        <v>10281.640331893601</v>
      </c>
      <c r="H434" s="25">
        <f>IFERROR(IF(AND(ISERROR($E435),ISERROR(INDEX(RestempNSAF!D$2:D$251,MATCH(RestempNSA!$C434,RestempNSAF!$A$2:$A$251,0)))),$E434,INDEX(RestempNSAF!D$2:D$251,MATCH(RestempNSA!$C434,RestempNSAF!$A$2:$A$251,0))),NA())</f>
        <v>13413.883952399599</v>
      </c>
      <c r="I434" s="25">
        <f>IFERROR(IF(AND(ISERROR($E435),ISERROR(INDEX(RestempNSAF!E$2:E$251,MATCH(RestempNSA!$C434,RestempNSAF!$A$2:$A$251,0)))),$E434,INDEX(RestempNSAF!E$2:E$251,MATCH(RestempNSA!$C434,RestempNSAF!$A$2:$A$251,0))),NA())</f>
        <v>9452.5855249699307</v>
      </c>
      <c r="J434" s="25">
        <f>IFERROR(IF(AND(ISERROR($E435),ISERROR(INDEX(RestempNSAF!F$2:F$251,MATCH(RestempNSA!$C434,RestempNSAF!$A$2:$A$251,0)))),$E434,INDEX(RestempNSAF!F$2:F$251,MATCH(RestempNSA!$C434,RestempNSAF!$A$2:$A$251,0))),NA())</f>
        <v>14242.9387593232</v>
      </c>
    </row>
    <row r="435" spans="1:10" x14ac:dyDescent="0.25">
      <c r="A435" s="23">
        <f t="shared" si="18"/>
        <v>2</v>
      </c>
      <c r="B435" s="23">
        <f t="shared" si="19"/>
        <v>2028</v>
      </c>
      <c r="C435" s="23">
        <v>434</v>
      </c>
      <c r="D435" s="24">
        <v>46784</v>
      </c>
      <c r="E435" s="25" t="e">
        <f>IF(ISBLANK(table!J435),NA(),table!J435)</f>
        <v>#N/A</v>
      </c>
      <c r="F435" s="26">
        <f>IFERROR(IF(AND(ISERROR($E436),ISERROR(INDEX(RestempNSAF!B$2:B$251,MATCH(RestempNSA!$C435,RestempNSAF!$A$2:$A$251,0)))),$E435,INDEX(RestempNSAF!B$2:B$251,MATCH(RestempNSA!$C435,RestempNSAF!$A$2:$A$251,0))),NA())</f>
        <v>11847.762142146599</v>
      </c>
      <c r="G435" s="25">
        <f>IFERROR(IF(AND(ISERROR($E436),ISERROR(INDEX(RestempNSAF!C$2:C$251,MATCH(RestempNSA!$C435,RestempNSAF!$A$2:$A$251,0)))),$E435,INDEX(RestempNSAF!C$2:C$251,MATCH(RestempNSA!$C435,RestempNSAF!$A$2:$A$251,0))),NA())</f>
        <v>10270.162771187101</v>
      </c>
      <c r="H435" s="25">
        <f>IFERROR(IF(AND(ISERROR($E436),ISERROR(INDEX(RestempNSAF!D$2:D$251,MATCH(RestempNSA!$C435,RestempNSAF!$A$2:$A$251,0)))),$E435,INDEX(RestempNSAF!D$2:D$251,MATCH(RestempNSA!$C435,RestempNSAF!$A$2:$A$251,0))),NA())</f>
        <v>13425.3615131061</v>
      </c>
      <c r="I435" s="25">
        <f>IFERROR(IF(AND(ISERROR($E436),ISERROR(INDEX(RestempNSAF!E$2:E$251,MATCH(RestempNSA!$C435,RestempNSAF!$A$2:$A$251,0)))),$E435,INDEX(RestempNSAF!E$2:E$251,MATCH(RestempNSA!$C435,RestempNSAF!$A$2:$A$251,0))),NA())</f>
        <v>9435.0321106400206</v>
      </c>
      <c r="J435" s="25">
        <f>IFERROR(IF(AND(ISERROR($E436),ISERROR(INDEX(RestempNSAF!F$2:F$251,MATCH(RestempNSA!$C435,RestempNSAF!$A$2:$A$251,0)))),$E435,INDEX(RestempNSAF!F$2:F$251,MATCH(RestempNSA!$C435,RestempNSAF!$A$2:$A$251,0))),NA())</f>
        <v>14260.4921736531</v>
      </c>
    </row>
    <row r="436" spans="1:10" x14ac:dyDescent="0.25">
      <c r="A436" s="23">
        <f t="shared" si="18"/>
        <v>3</v>
      </c>
      <c r="B436" s="23">
        <f t="shared" si="19"/>
        <v>2028</v>
      </c>
      <c r="C436" s="23">
        <v>435</v>
      </c>
      <c r="D436" s="24">
        <v>46813</v>
      </c>
      <c r="E436" s="25" t="e">
        <f>IF(ISBLANK(table!J436),NA(),table!J436)</f>
        <v>#N/A</v>
      </c>
      <c r="F436" s="26">
        <f>IFERROR(IF(AND(ISERROR($E437),ISERROR(INDEX(RestempNSAF!B$2:B$251,MATCH(RestempNSA!$C436,RestempNSAF!$A$2:$A$251,0)))),$E436,INDEX(RestempNSAF!B$2:B$251,MATCH(RestempNSA!$C436,RestempNSAF!$A$2:$A$251,0))),NA())</f>
        <v>11847.762142146599</v>
      </c>
      <c r="G436" s="25">
        <f>IFERROR(IF(AND(ISERROR($E437),ISERROR(INDEX(RestempNSAF!C$2:C$251,MATCH(RestempNSA!$C436,RestempNSAF!$A$2:$A$251,0)))),$E436,INDEX(RestempNSAF!C$2:C$251,MATCH(RestempNSA!$C436,RestempNSAF!$A$2:$A$251,0))),NA())</f>
        <v>10258.768112594</v>
      </c>
      <c r="H436" s="25">
        <f>IFERROR(IF(AND(ISERROR($E437),ISERROR(INDEX(RestempNSAF!D$2:D$251,MATCH(RestempNSA!$C436,RestempNSAF!$A$2:$A$251,0)))),$E436,INDEX(RestempNSAF!D$2:D$251,MATCH(RestempNSA!$C436,RestempNSAF!$A$2:$A$251,0))),NA())</f>
        <v>13436.7561716991</v>
      </c>
      <c r="I436" s="25">
        <f>IFERROR(IF(AND(ISERROR($E437),ISERROR(INDEX(RestempNSAF!E$2:E$251,MATCH(RestempNSA!$C436,RestempNSAF!$A$2:$A$251,0)))),$E436,INDEX(RestempNSAF!E$2:E$251,MATCH(RestempNSA!$C436,RestempNSAF!$A$2:$A$251,0))),NA())</f>
        <v>9417.6054841515706</v>
      </c>
      <c r="J436" s="25">
        <f>IFERROR(IF(AND(ISERROR($E437),ISERROR(INDEX(RestempNSAF!F$2:F$251,MATCH(RestempNSA!$C436,RestempNSAF!$A$2:$A$251,0)))),$E436,INDEX(RestempNSAF!F$2:F$251,MATCH(RestempNSA!$C436,RestempNSAF!$A$2:$A$251,0))),NA())</f>
        <v>14277.918800141601</v>
      </c>
    </row>
    <row r="437" spans="1:10" x14ac:dyDescent="0.25">
      <c r="A437" s="23">
        <f t="shared" si="18"/>
        <v>4</v>
      </c>
      <c r="B437" s="23">
        <f t="shared" si="19"/>
        <v>2028</v>
      </c>
      <c r="C437" s="23">
        <v>436</v>
      </c>
      <c r="D437" s="24">
        <v>46844</v>
      </c>
      <c r="E437" s="25" t="e">
        <f>IF(ISBLANK(table!J437),NA(),table!J437)</f>
        <v>#N/A</v>
      </c>
      <c r="F437" s="26">
        <f>IFERROR(IF(AND(ISERROR($E438),ISERROR(INDEX(RestempNSAF!B$2:B$251,MATCH(RestempNSA!$C437,RestempNSAF!$A$2:$A$251,0)))),$E437,INDEX(RestempNSAF!B$2:B$251,MATCH(RestempNSA!$C437,RestempNSAF!$A$2:$A$251,0))),NA())</f>
        <v>11847.762142146599</v>
      </c>
      <c r="G437" s="25">
        <f>IFERROR(IF(AND(ISERROR($E438),ISERROR(INDEX(RestempNSAF!C$2:C$251,MATCH(RestempNSA!$C437,RestempNSAF!$A$2:$A$251,0)))),$E437,INDEX(RestempNSAF!C$2:C$251,MATCH(RestempNSA!$C437,RestempNSAF!$A$2:$A$251,0))),NA())</f>
        <v>10247.4545852516</v>
      </c>
      <c r="H437" s="25">
        <f>IFERROR(IF(AND(ISERROR($E438),ISERROR(INDEX(RestempNSAF!D$2:D$251,MATCH(RestempNSA!$C437,RestempNSAF!$A$2:$A$251,0)))),$E437,INDEX(RestempNSAF!D$2:D$251,MATCH(RestempNSA!$C437,RestempNSAF!$A$2:$A$251,0))),NA())</f>
        <v>13448.0696990416</v>
      </c>
      <c r="I437" s="25">
        <f>IFERROR(IF(AND(ISERROR($E438),ISERROR(INDEX(RestempNSAF!E$2:E$251,MATCH(RestempNSA!$C437,RestempNSAF!$A$2:$A$251,0)))),$E437,INDEX(RestempNSAF!E$2:E$251,MATCH(RestempNSA!$C437,RestempNSAF!$A$2:$A$251,0))),NA())</f>
        <v>9400.3029372033598</v>
      </c>
      <c r="J437" s="25">
        <f>IFERROR(IF(AND(ISERROR($E438),ISERROR(INDEX(RestempNSAF!F$2:F$251,MATCH(RestempNSA!$C437,RestempNSAF!$A$2:$A$251,0)))),$E437,INDEX(RestempNSAF!F$2:F$251,MATCH(RestempNSA!$C437,RestempNSAF!$A$2:$A$251,0))),NA())</f>
        <v>14295.2213470898</v>
      </c>
    </row>
    <row r="438" spans="1:10" x14ac:dyDescent="0.25">
      <c r="A438" s="23">
        <f t="shared" ref="A438:A501" si="20">MONTH(D438)</f>
        <v>5</v>
      </c>
      <c r="B438" s="23">
        <f t="shared" ref="B438:B501" si="21">YEAR(D438)</f>
        <v>2028</v>
      </c>
      <c r="C438" s="23">
        <v>437</v>
      </c>
      <c r="D438" s="24">
        <v>46874</v>
      </c>
      <c r="E438" s="25" t="e">
        <f>IF(ISBLANK(table!J438),NA(),table!J438)</f>
        <v>#N/A</v>
      </c>
      <c r="F438" s="26">
        <f>IFERROR(IF(AND(ISERROR($E439),ISERROR(INDEX(RestempNSAF!B$2:B$251,MATCH(RestempNSA!$C438,RestempNSAF!$A$2:$A$251,0)))),$E438,INDEX(RestempNSAF!B$2:B$251,MATCH(RestempNSA!$C438,RestempNSAF!$A$2:$A$251,0))),NA())</f>
        <v>11847.762142146599</v>
      </c>
      <c r="G438" s="25">
        <f>IFERROR(IF(AND(ISERROR($E439),ISERROR(INDEX(RestempNSAF!C$2:C$251,MATCH(RestempNSA!$C438,RestempNSAF!$A$2:$A$251,0)))),$E438,INDEX(RestempNSAF!C$2:C$251,MATCH(RestempNSA!$C438,RestempNSAF!$A$2:$A$251,0))),NA())</f>
        <v>10236.2204804583</v>
      </c>
      <c r="H438" s="25">
        <f>IFERROR(IF(AND(ISERROR($E439),ISERROR(INDEX(RestempNSAF!D$2:D$251,MATCH(RestempNSA!$C438,RestempNSAF!$A$2:$A$251,0)))),$E438,INDEX(RestempNSAF!D$2:D$251,MATCH(RestempNSA!$C438,RestempNSAF!$A$2:$A$251,0))),NA())</f>
        <v>13459.3038038349</v>
      </c>
      <c r="I438" s="25">
        <f>IFERROR(IF(AND(ISERROR($E439),ISERROR(INDEX(RestempNSAF!E$2:E$251,MATCH(RestempNSA!$C438,RestempNSAF!$A$2:$A$251,0)))),$E438,INDEX(RestempNSAF!E$2:E$251,MATCH(RestempNSA!$C438,RestempNSAF!$A$2:$A$251,0))),NA())</f>
        <v>9383.1218565622603</v>
      </c>
      <c r="J438" s="25">
        <f>IFERROR(IF(AND(ISERROR($E439),ISERROR(INDEX(RestempNSAF!F$2:F$251,MATCH(RestempNSA!$C438,RestempNSAF!$A$2:$A$251,0)))),$E438,INDEX(RestempNSAF!F$2:F$251,MATCH(RestempNSA!$C438,RestempNSAF!$A$2:$A$251,0))),NA())</f>
        <v>14312.4024277309</v>
      </c>
    </row>
    <row r="439" spans="1:10" x14ac:dyDescent="0.25">
      <c r="A439" s="23">
        <f t="shared" si="20"/>
        <v>6</v>
      </c>
      <c r="B439" s="23">
        <f t="shared" si="21"/>
        <v>2028</v>
      </c>
      <c r="C439" s="23">
        <v>438</v>
      </c>
      <c r="D439" s="24">
        <v>46905</v>
      </c>
      <c r="E439" s="25" t="e">
        <f>IF(ISBLANK(table!J439),NA(),table!J439)</f>
        <v>#N/A</v>
      </c>
      <c r="F439" s="26">
        <f>IFERROR(IF(AND(ISERROR($E440),ISERROR(INDEX(RestempNSAF!B$2:B$251,MATCH(RestempNSA!$C439,RestempNSAF!$A$2:$A$251,0)))),$E439,INDEX(RestempNSAF!B$2:B$251,MATCH(RestempNSA!$C439,RestempNSAF!$A$2:$A$251,0))),NA())</f>
        <v>11847.762142146599</v>
      </c>
      <c r="G439" s="25">
        <f>IFERROR(IF(AND(ISERROR($E440),ISERROR(INDEX(RestempNSAF!C$2:C$251,MATCH(RestempNSA!$C439,RestempNSAF!$A$2:$A$251,0)))),$E439,INDEX(RestempNSAF!C$2:C$251,MATCH(RestempNSA!$C439,RestempNSAF!$A$2:$A$251,0))),NA())</f>
        <v>10225.064148662001</v>
      </c>
      <c r="H439" s="25">
        <f>IFERROR(IF(AND(ISERROR($E440),ISERROR(INDEX(RestempNSAF!D$2:D$251,MATCH(RestempNSA!$C439,RestempNSAF!$A$2:$A$251,0)))),$E439,INDEX(RestempNSAF!D$2:D$251,MATCH(RestempNSA!$C439,RestempNSAF!$A$2:$A$251,0))),NA())</f>
        <v>13470.4601356311</v>
      </c>
      <c r="I439" s="25">
        <f>IFERROR(IF(AND(ISERROR($E440),ISERROR(INDEX(RestempNSAF!E$2:E$251,MATCH(RestempNSA!$C439,RestempNSAF!$A$2:$A$251,0)))),$E439,INDEX(RestempNSAF!E$2:E$251,MATCH(RestempNSA!$C439,RestempNSAF!$A$2:$A$251,0))),NA())</f>
        <v>9366.0597194558595</v>
      </c>
      <c r="J439" s="25">
        <f>IFERROR(IF(AND(ISERROR($E440),ISERROR(INDEX(RestempNSAF!F$2:F$251,MATCH(RestempNSA!$C439,RestempNSAF!$A$2:$A$251,0)))),$E439,INDEX(RestempNSAF!F$2:F$251,MATCH(RestempNSA!$C439,RestempNSAF!$A$2:$A$251,0))),NA())</f>
        <v>14329.464564837301</v>
      </c>
    </row>
    <row r="440" spans="1:10" x14ac:dyDescent="0.25">
      <c r="A440" s="23">
        <f t="shared" si="20"/>
        <v>7</v>
      </c>
      <c r="B440" s="23">
        <f t="shared" si="21"/>
        <v>2028</v>
      </c>
      <c r="C440" s="23">
        <v>439</v>
      </c>
      <c r="D440" s="24">
        <v>46935</v>
      </c>
      <c r="E440" s="25" t="e">
        <f>IF(ISBLANK(table!J440),NA(),table!J440)</f>
        <v>#N/A</v>
      </c>
      <c r="F440" s="26">
        <f>IFERROR(IF(AND(ISERROR($E441),ISERROR(INDEX(RestempNSAF!B$2:B$251,MATCH(RestempNSA!$C440,RestempNSAF!$A$2:$A$251,0)))),$E440,INDEX(RestempNSAF!B$2:B$251,MATCH(RestempNSA!$C440,RestempNSAF!$A$2:$A$251,0))),NA())</f>
        <v>11847.762142146599</v>
      </c>
      <c r="G440" s="25">
        <f>IFERROR(IF(AND(ISERROR($E441),ISERROR(INDEX(RestempNSAF!C$2:C$251,MATCH(RestempNSA!$C440,RestempNSAF!$A$2:$A$251,0)))),$E440,INDEX(RestempNSAF!C$2:C$251,MATCH(RestempNSA!$C440,RestempNSAF!$A$2:$A$251,0))),NA())</f>
        <v>10213.9839966322</v>
      </c>
      <c r="H440" s="25">
        <f>IFERROR(IF(AND(ISERROR($E441),ISERROR(INDEX(RestempNSAF!D$2:D$251,MATCH(RestempNSA!$C440,RestempNSAF!$A$2:$A$251,0)))),$E440,INDEX(RestempNSAF!D$2:D$251,MATCH(RestempNSA!$C440,RestempNSAF!$A$2:$A$251,0))),NA())</f>
        <v>13481.540287661001</v>
      </c>
      <c r="I440" s="25">
        <f>IFERROR(IF(AND(ISERROR($E441),ISERROR(INDEX(RestempNSAF!E$2:E$251,MATCH(RestempNSA!$C440,RestempNSAF!$A$2:$A$251,0)))),$E440,INDEX(RestempNSAF!E$2:E$251,MATCH(RestempNSA!$C440,RestempNSAF!$A$2:$A$251,0))),NA())</f>
        <v>9349.1140892481999</v>
      </c>
      <c r="J440" s="25">
        <f>IFERROR(IF(AND(ISERROR($E441),ISERROR(INDEX(RestempNSAF!F$2:F$251,MATCH(RestempNSA!$C440,RestempNSAF!$A$2:$A$251,0)))),$E440,INDEX(RestempNSAF!F$2:F$251,MATCH(RestempNSA!$C440,RestempNSAF!$A$2:$A$251,0))),NA())</f>
        <v>14346.4101950449</v>
      </c>
    </row>
    <row r="441" spans="1:10" x14ac:dyDescent="0.25">
      <c r="A441" s="23">
        <f t="shared" si="20"/>
        <v>8</v>
      </c>
      <c r="B441" s="23">
        <f t="shared" si="21"/>
        <v>2028</v>
      </c>
      <c r="C441" s="23">
        <v>440</v>
      </c>
      <c r="D441" s="24">
        <v>46966</v>
      </c>
      <c r="E441" s="25" t="e">
        <f>IF(ISBLANK(table!J441),NA(),table!J441)</f>
        <v>#N/A</v>
      </c>
      <c r="F441" s="26">
        <f>IFERROR(IF(AND(ISERROR($E442),ISERROR(INDEX(RestempNSAF!B$2:B$251,MATCH(RestempNSA!$C441,RestempNSAF!$A$2:$A$251,0)))),$E441,INDEX(RestempNSAF!B$2:B$251,MATCH(RestempNSA!$C441,RestempNSAF!$A$2:$A$251,0))),NA())</f>
        <v>11847.762142146599</v>
      </c>
      <c r="G441" s="25">
        <f>IFERROR(IF(AND(ISERROR($E442),ISERROR(INDEX(RestempNSAF!C$2:C$251,MATCH(RestempNSA!$C441,RestempNSAF!$A$2:$A$251,0)))),$E441,INDEX(RestempNSAF!C$2:C$251,MATCH(RestempNSA!$C441,RestempNSAF!$A$2:$A$251,0))),NA())</f>
        <v>10202.9784848037</v>
      </c>
      <c r="H441" s="25">
        <f>IFERROR(IF(AND(ISERROR($E442),ISERROR(INDEX(RestempNSAF!D$2:D$251,MATCH(RestempNSA!$C441,RestempNSAF!$A$2:$A$251,0)))),$E441,INDEX(RestempNSAF!D$2:D$251,MATCH(RestempNSA!$C441,RestempNSAF!$A$2:$A$251,0))),NA())</f>
        <v>13492.5457994895</v>
      </c>
      <c r="I441" s="25">
        <f>IFERROR(IF(AND(ISERROR($E442),ISERROR(INDEX(RestempNSAF!E$2:E$251,MATCH(RestempNSA!$C441,RestempNSAF!$A$2:$A$251,0)))),$E441,INDEX(RestempNSAF!E$2:E$251,MATCH(RestempNSA!$C441,RestempNSAF!$A$2:$A$251,0))),NA())</f>
        <v>9332.2826113777992</v>
      </c>
      <c r="J441" s="25">
        <f>IFERROR(IF(AND(ISERROR($E442),ISERROR(INDEX(RestempNSAF!F$2:F$251,MATCH(RestempNSA!$C441,RestempNSAF!$A$2:$A$251,0)))),$E441,INDEX(RestempNSAF!F$2:F$251,MATCH(RestempNSA!$C441,RestempNSAF!$A$2:$A$251,0))),NA())</f>
        <v>14363.241672915299</v>
      </c>
    </row>
    <row r="442" spans="1:10" x14ac:dyDescent="0.25">
      <c r="A442" s="23">
        <f t="shared" si="20"/>
        <v>9</v>
      </c>
      <c r="B442" s="23">
        <f t="shared" si="21"/>
        <v>2028</v>
      </c>
      <c r="C442" s="23">
        <v>441</v>
      </c>
      <c r="D442" s="24">
        <v>46997</v>
      </c>
      <c r="E442" s="25" t="e">
        <f>IF(ISBLANK(table!J442),NA(),table!J442)</f>
        <v>#N/A</v>
      </c>
      <c r="F442" s="26">
        <f>IFERROR(IF(AND(ISERROR($E443),ISERROR(INDEX(RestempNSAF!B$2:B$251,MATCH(RestempNSA!$C442,RestempNSAF!$A$2:$A$251,0)))),$E442,INDEX(RestempNSAF!B$2:B$251,MATCH(RestempNSA!$C442,RestempNSAF!$A$2:$A$251,0))),NA())</f>
        <v>11847.762142146599</v>
      </c>
      <c r="G442" s="25">
        <f>IFERROR(IF(AND(ISERROR($E443),ISERROR(INDEX(RestempNSAF!C$2:C$251,MATCH(RestempNSA!$C442,RestempNSAF!$A$2:$A$251,0)))),$E442,INDEX(RestempNSAF!C$2:C$251,MATCH(RestempNSA!$C442,RestempNSAF!$A$2:$A$251,0))),NA())</f>
        <v>10192.046124780099</v>
      </c>
      <c r="H442" s="25">
        <f>IFERROR(IF(AND(ISERROR($E443),ISERROR(INDEX(RestempNSAF!D$2:D$251,MATCH(RestempNSA!$C442,RestempNSAF!$A$2:$A$251,0)))),$E442,INDEX(RestempNSAF!D$2:D$251,MATCH(RestempNSA!$C442,RestempNSAF!$A$2:$A$251,0))),NA())</f>
        <v>13503.478159513101</v>
      </c>
      <c r="I442" s="25">
        <f>IFERROR(IF(AND(ISERROR($E443),ISERROR(INDEX(RestempNSAF!E$2:E$251,MATCH(RestempNSA!$C442,RestempNSAF!$A$2:$A$251,0)))),$E442,INDEX(RestempNSAF!E$2:E$251,MATCH(RestempNSA!$C442,RestempNSAF!$A$2:$A$251,0))),NA())</f>
        <v>9315.5630095386095</v>
      </c>
      <c r="J442" s="25">
        <f>IFERROR(IF(AND(ISERROR($E443),ISERROR(INDEX(RestempNSAF!F$2:F$251,MATCH(RestempNSA!$C442,RestempNSAF!$A$2:$A$251,0)))),$E442,INDEX(RestempNSAF!F$2:F$251,MATCH(RestempNSA!$C442,RestempNSAF!$A$2:$A$251,0))),NA())</f>
        <v>14379.9612747545</v>
      </c>
    </row>
    <row r="443" spans="1:10" x14ac:dyDescent="0.25">
      <c r="A443" s="23">
        <f t="shared" si="20"/>
        <v>10</v>
      </c>
      <c r="B443" s="23">
        <f t="shared" si="21"/>
        <v>2028</v>
      </c>
      <c r="C443" s="23">
        <v>442</v>
      </c>
      <c r="D443" s="24">
        <v>47027</v>
      </c>
      <c r="E443" s="25" t="e">
        <f>IF(ISBLANK(table!J443),NA(),table!J443)</f>
        <v>#N/A</v>
      </c>
      <c r="F443" s="26">
        <f>IFERROR(IF(AND(ISERROR($E444),ISERROR(INDEX(RestempNSAF!B$2:B$251,MATCH(RestempNSA!$C443,RestempNSAF!$A$2:$A$251,0)))),$E443,INDEX(RestempNSAF!B$2:B$251,MATCH(RestempNSA!$C443,RestempNSAF!$A$2:$A$251,0))),NA())</f>
        <v>11847.762142146599</v>
      </c>
      <c r="G443" s="25">
        <f>IFERROR(IF(AND(ISERROR($E444),ISERROR(INDEX(RestempNSAF!C$2:C$251,MATCH(RestempNSA!$C443,RestempNSAF!$A$2:$A$251,0)))),$E443,INDEX(RestempNSAF!C$2:C$251,MATCH(RestempNSA!$C443,RestempNSAF!$A$2:$A$251,0))),NA())</f>
        <v>10181.185476983601</v>
      </c>
      <c r="H443" s="25">
        <f>IFERROR(IF(AND(ISERROR($E444),ISERROR(INDEX(RestempNSAF!D$2:D$251,MATCH(RestempNSA!$C443,RestempNSAF!$A$2:$A$251,0)))),$E443,INDEX(RestempNSAF!D$2:D$251,MATCH(RestempNSA!$C443,RestempNSAF!$A$2:$A$251,0))),NA())</f>
        <v>13514.338807309499</v>
      </c>
      <c r="I443" s="25">
        <f>IFERROR(IF(AND(ISERROR($E444),ISERROR(INDEX(RestempNSAF!E$2:E$251,MATCH(RestempNSA!$C443,RestempNSAF!$A$2:$A$251,0)))),$E443,INDEX(RestempNSAF!E$2:E$251,MATCH(RestempNSA!$C443,RestempNSAF!$A$2:$A$251,0))),NA())</f>
        <v>9298.9530820864893</v>
      </c>
      <c r="J443" s="25">
        <f>IFERROR(IF(AND(ISERROR($E444),ISERROR(INDEX(RestempNSAF!F$2:F$251,MATCH(RestempNSA!$C443,RestempNSAF!$A$2:$A$251,0)))),$E443,INDEX(RestempNSAF!F$2:F$251,MATCH(RestempNSA!$C443,RestempNSAF!$A$2:$A$251,0))),NA())</f>
        <v>14396.5712022067</v>
      </c>
    </row>
    <row r="444" spans="1:10" x14ac:dyDescent="0.25">
      <c r="A444" s="23">
        <f t="shared" si="20"/>
        <v>11</v>
      </c>
      <c r="B444" s="23">
        <f t="shared" si="21"/>
        <v>2028</v>
      </c>
      <c r="C444" s="23">
        <v>443</v>
      </c>
      <c r="D444" s="24">
        <v>47058</v>
      </c>
      <c r="E444" s="25" t="e">
        <f>IF(ISBLANK(table!J444),NA(),table!J444)</f>
        <v>#N/A</v>
      </c>
      <c r="F444" s="26">
        <f>IFERROR(IF(AND(ISERROR($E445),ISERROR(INDEX(RestempNSAF!B$2:B$251,MATCH(RestempNSA!$C444,RestempNSAF!$A$2:$A$251,0)))),$E444,INDEX(RestempNSAF!B$2:B$251,MATCH(RestempNSA!$C444,RestempNSAF!$A$2:$A$251,0))),NA())</f>
        <v>11847.762142146599</v>
      </c>
      <c r="G444" s="25">
        <f>IFERROR(IF(AND(ISERROR($E445),ISERROR(INDEX(RestempNSAF!C$2:C$251,MATCH(RestempNSA!$C444,RestempNSAF!$A$2:$A$251,0)))),$E444,INDEX(RestempNSAF!C$2:C$251,MATCH(RestempNSA!$C444,RestempNSAF!$A$2:$A$251,0))),NA())</f>
        <v>10170.3951484426</v>
      </c>
      <c r="H444" s="25">
        <f>IFERROR(IF(AND(ISERROR($E445),ISERROR(INDEX(RestempNSAF!D$2:D$251,MATCH(RestempNSA!$C444,RestempNSAF!$A$2:$A$251,0)))),$E444,INDEX(RestempNSAF!D$2:D$251,MATCH(RestempNSA!$C444,RestempNSAF!$A$2:$A$251,0))),NA())</f>
        <v>13525.1291358505</v>
      </c>
      <c r="I444" s="25">
        <f>IFERROR(IF(AND(ISERROR($E445),ISERROR(INDEX(RestempNSAF!E$2:E$251,MATCH(RestempNSA!$C444,RestempNSAF!$A$2:$A$251,0)))),$E444,INDEX(RestempNSAF!E$2:E$251,MATCH(RestempNSA!$C444,RestempNSAF!$A$2:$A$251,0))),NA())</f>
        <v>9282.4506986551205</v>
      </c>
      <c r="J444" s="25">
        <f>IFERROR(IF(AND(ISERROR($E445),ISERROR(INDEX(RestempNSAF!F$2:F$251,MATCH(RestempNSA!$C444,RestempNSAF!$A$2:$A$251,0)))),$E444,INDEX(RestempNSAF!F$2:F$251,MATCH(RestempNSA!$C444,RestempNSAF!$A$2:$A$251,0))),NA())</f>
        <v>14413.073585638</v>
      </c>
    </row>
    <row r="445" spans="1:10" x14ac:dyDescent="0.25">
      <c r="A445" s="23">
        <f t="shared" si="20"/>
        <v>12</v>
      </c>
      <c r="B445" s="23">
        <f t="shared" si="21"/>
        <v>2028</v>
      </c>
      <c r="C445" s="23">
        <v>444</v>
      </c>
      <c r="D445" s="24">
        <v>47088</v>
      </c>
      <c r="E445" s="25" t="e">
        <f>IF(ISBLANK(table!J445),NA(),table!J445)</f>
        <v>#N/A</v>
      </c>
      <c r="F445" s="26">
        <f>IFERROR(IF(AND(ISERROR($E446),ISERROR(INDEX(RestempNSAF!B$2:B$251,MATCH(RestempNSA!$C445,RestempNSAF!$A$2:$A$251,0)))),$E445,INDEX(RestempNSAF!B$2:B$251,MATCH(RestempNSA!$C445,RestempNSAF!$A$2:$A$251,0))),NA())</f>
        <v>11847.762142146599</v>
      </c>
      <c r="G445" s="25">
        <f>IFERROR(IF(AND(ISERROR($E446),ISERROR(INDEX(RestempNSAF!C$2:C$251,MATCH(RestempNSA!$C445,RestempNSAF!$A$2:$A$251,0)))),$E445,INDEX(RestempNSAF!C$2:C$251,MATCH(RestempNSA!$C445,RestempNSAF!$A$2:$A$251,0))),NA())</f>
        <v>10159.6737907061</v>
      </c>
      <c r="H445" s="25">
        <f>IFERROR(IF(AND(ISERROR($E446),ISERROR(INDEX(RestempNSAF!D$2:D$251,MATCH(RestempNSA!$C445,RestempNSAF!$A$2:$A$251,0)))),$E445,INDEX(RestempNSAF!D$2:D$251,MATCH(RestempNSA!$C445,RestempNSAF!$A$2:$A$251,0))),NA())</f>
        <v>13535.850493587101</v>
      </c>
      <c r="I445" s="25">
        <f>IFERROR(IF(AND(ISERROR($E446),ISERROR(INDEX(RestempNSAF!E$2:E$251,MATCH(RestempNSA!$C445,RestempNSAF!$A$2:$A$251,0)))),$E445,INDEX(RestempNSAF!E$2:E$251,MATCH(RestempNSA!$C445,RestempNSAF!$A$2:$A$251,0))),NA())</f>
        <v>9266.0537969665693</v>
      </c>
      <c r="J445" s="25">
        <f>IFERROR(IF(AND(ISERROR($E446),ISERROR(INDEX(RestempNSAF!F$2:F$251,MATCH(RestempNSA!$C445,RestempNSAF!$A$2:$A$251,0)))),$E445,INDEX(RestempNSAF!F$2:F$251,MATCH(RestempNSA!$C445,RestempNSAF!$A$2:$A$251,0))),NA())</f>
        <v>14429.4704873266</v>
      </c>
    </row>
    <row r="446" spans="1:10" x14ac:dyDescent="0.25">
      <c r="A446" s="23">
        <f t="shared" si="20"/>
        <v>1</v>
      </c>
      <c r="B446" s="23">
        <f t="shared" si="21"/>
        <v>2029</v>
      </c>
      <c r="C446" s="23">
        <v>445</v>
      </c>
      <c r="D446" s="24">
        <v>47119</v>
      </c>
      <c r="E446" s="25" t="e">
        <f>IF(ISBLANK(table!J446),NA(),table!J446)</f>
        <v>#N/A</v>
      </c>
      <c r="F446" s="26">
        <f>IFERROR(IF(AND(ISERROR($E447),ISERROR(INDEX(RestempNSAF!B$2:B$251,MATCH(RestempNSA!$C446,RestempNSAF!$A$2:$A$251,0)))),$E446,INDEX(RestempNSAF!B$2:B$251,MATCH(RestempNSA!$C446,RestempNSAF!$A$2:$A$251,0))),NA())</f>
        <v>11847.762142146599</v>
      </c>
      <c r="G446" s="25">
        <f>IFERROR(IF(AND(ISERROR($E447),ISERROR(INDEX(RestempNSAF!C$2:C$251,MATCH(RestempNSA!$C446,RestempNSAF!$A$2:$A$251,0)))),$E446,INDEX(RestempNSAF!C$2:C$251,MATCH(RestempNSA!$C446,RestempNSAF!$A$2:$A$251,0))),NA())</f>
        <v>10149.020097876501</v>
      </c>
      <c r="H446" s="25">
        <f>IFERROR(IF(AND(ISERROR($E447),ISERROR(INDEX(RestempNSAF!D$2:D$251,MATCH(RestempNSA!$C446,RestempNSAF!$A$2:$A$251,0)))),$E446,INDEX(RestempNSAF!D$2:D$251,MATCH(RestempNSA!$C446,RestempNSAF!$A$2:$A$251,0))),NA())</f>
        <v>13546.5041864166</v>
      </c>
      <c r="I446" s="25">
        <f>IFERROR(IF(AND(ISERROR($E447),ISERROR(INDEX(RestempNSAF!E$2:E$251,MATCH(RestempNSA!$C446,RestempNSAF!$A$2:$A$251,0)))),$E446,INDEX(RestempNSAF!E$2:E$251,MATCH(RestempNSA!$C446,RestempNSAF!$A$2:$A$251,0))),NA())</f>
        <v>9249.7603798230994</v>
      </c>
      <c r="J446" s="25">
        <f>IFERROR(IF(AND(ISERROR($E447),ISERROR(INDEX(RestempNSAF!F$2:F$251,MATCH(RestempNSA!$C446,RestempNSAF!$A$2:$A$251,0)))),$E446,INDEX(RestempNSAF!F$2:F$251,MATCH(RestempNSA!$C446,RestempNSAF!$A$2:$A$251,0))),NA())</f>
        <v>14445.763904470101</v>
      </c>
    </row>
    <row r="447" spans="1:10" x14ac:dyDescent="0.25">
      <c r="A447" s="23">
        <f t="shared" si="20"/>
        <v>2</v>
      </c>
      <c r="B447" s="23">
        <f t="shared" si="21"/>
        <v>2029</v>
      </c>
      <c r="C447" s="23">
        <v>446</v>
      </c>
      <c r="D447" s="24">
        <v>47150</v>
      </c>
      <c r="E447" s="25" t="e">
        <f>IF(ISBLANK(table!J447),NA(),table!J447)</f>
        <v>#N/A</v>
      </c>
      <c r="F447" s="26">
        <f>IFERROR(IF(AND(ISERROR($E448),ISERROR(INDEX(RestempNSAF!B$2:B$251,MATCH(RestempNSA!$C447,RestempNSAF!$A$2:$A$251,0)))),$E447,INDEX(RestempNSAF!B$2:B$251,MATCH(RestempNSA!$C447,RestempNSAF!$A$2:$A$251,0))),NA())</f>
        <v>11847.762142146599</v>
      </c>
      <c r="G447" s="25">
        <f>IFERROR(IF(AND(ISERROR($E448),ISERROR(INDEX(RestempNSAF!C$2:C$251,MATCH(RestempNSA!$C447,RestempNSAF!$A$2:$A$251,0)))),$E447,INDEX(RestempNSAF!C$2:C$251,MATCH(RestempNSA!$C447,RestempNSAF!$A$2:$A$251,0))),NA())</f>
        <v>10138.4328047535</v>
      </c>
      <c r="H447" s="25">
        <f>IFERROR(IF(AND(ISERROR($E448),ISERROR(INDEX(RestempNSAF!D$2:D$251,MATCH(RestempNSA!$C447,RestempNSAF!$A$2:$A$251,0)))),$E447,INDEX(RestempNSAF!D$2:D$251,MATCH(RestempNSA!$C447,RestempNSAF!$A$2:$A$251,0))),NA())</f>
        <v>13557.0914795396</v>
      </c>
      <c r="I447" s="25">
        <f>IFERROR(IF(AND(ISERROR($E448),ISERROR(INDEX(RestempNSAF!E$2:E$251,MATCH(RestempNSA!$C447,RestempNSAF!$A$2:$A$251,0)))),$E447,INDEX(RestempNSAF!E$2:E$251,MATCH(RestempNSA!$C447,RestempNSAF!$A$2:$A$251,0))),NA())</f>
        <v>9233.5685122676095</v>
      </c>
      <c r="J447" s="25">
        <f>IFERROR(IF(AND(ISERROR($E448),ISERROR(INDEX(RestempNSAF!F$2:F$251,MATCH(RestempNSA!$C447,RestempNSAF!$A$2:$A$251,0)))),$E447,INDEX(RestempNSAF!F$2:F$251,MATCH(RestempNSA!$C447,RestempNSAF!$A$2:$A$251,0))),NA())</f>
        <v>14461.9557720255</v>
      </c>
    </row>
    <row r="448" spans="1:10" x14ac:dyDescent="0.25">
      <c r="A448" s="23">
        <f t="shared" si="20"/>
        <v>3</v>
      </c>
      <c r="B448" s="23">
        <f t="shared" si="21"/>
        <v>2029</v>
      </c>
      <c r="C448" s="23">
        <v>447</v>
      </c>
      <c r="D448" s="24">
        <v>47178</v>
      </c>
      <c r="E448" s="25" t="e">
        <f>IF(ISBLANK(table!J448),NA(),table!J448)</f>
        <v>#N/A</v>
      </c>
      <c r="F448" s="26">
        <f>IFERROR(IF(AND(ISERROR($E449),ISERROR(INDEX(RestempNSAF!B$2:B$251,MATCH(RestempNSA!$C448,RestempNSAF!$A$2:$A$251,0)))),$E448,INDEX(RestempNSAF!B$2:B$251,MATCH(RestempNSA!$C448,RestempNSAF!$A$2:$A$251,0))),NA())</f>
        <v>11847.762142146599</v>
      </c>
      <c r="G448" s="25">
        <f>IFERROR(IF(AND(ISERROR($E449),ISERROR(INDEX(RestempNSAF!C$2:C$251,MATCH(RestempNSA!$C448,RestempNSAF!$A$2:$A$251,0)))),$E448,INDEX(RestempNSAF!C$2:C$251,MATCH(RestempNSA!$C448,RestempNSAF!$A$2:$A$251,0))),NA())</f>
        <v>10127.9106850799</v>
      </c>
      <c r="H448" s="25">
        <f>IFERROR(IF(AND(ISERROR($E449),ISERROR(INDEX(RestempNSAF!D$2:D$251,MATCH(RestempNSA!$C448,RestempNSAF!$A$2:$A$251,0)))),$E448,INDEX(RestempNSAF!D$2:D$251,MATCH(RestempNSA!$C448,RestempNSAF!$A$2:$A$251,0))),NA())</f>
        <v>13567.6135992132</v>
      </c>
      <c r="I448" s="25">
        <f>IFERROR(IF(AND(ISERROR($E449),ISERROR(INDEX(RestempNSAF!E$2:E$251,MATCH(RestempNSA!$C448,RestempNSAF!$A$2:$A$251,0)))),$E448,INDEX(RestempNSAF!E$2:E$251,MATCH(RestempNSA!$C448,RestempNSAF!$A$2:$A$251,0))),NA())</f>
        <v>9217.4763189015794</v>
      </c>
      <c r="J448" s="25">
        <f>IFERROR(IF(AND(ISERROR($E449),ISERROR(INDEX(RestempNSAF!F$2:F$251,MATCH(RestempNSA!$C448,RestempNSAF!$A$2:$A$251,0)))),$E448,INDEX(RestempNSAF!F$2:F$251,MATCH(RestempNSA!$C448,RestempNSAF!$A$2:$A$251,0))),NA())</f>
        <v>14478.047965391601</v>
      </c>
    </row>
    <row r="449" spans="1:10" x14ac:dyDescent="0.25">
      <c r="A449" s="23">
        <f t="shared" si="20"/>
        <v>4</v>
      </c>
      <c r="B449" s="23">
        <f t="shared" si="21"/>
        <v>2029</v>
      </c>
      <c r="C449" s="23">
        <v>448</v>
      </c>
      <c r="D449" s="24">
        <v>47209</v>
      </c>
      <c r="E449" s="25" t="e">
        <f>IF(ISBLANK(table!J449),NA(),table!J449)</f>
        <v>#N/A</v>
      </c>
      <c r="F449" s="26">
        <f>IFERROR(IF(AND(ISERROR($E450),ISERROR(INDEX(RestempNSAF!B$2:B$251,MATCH(RestempNSA!$C449,RestempNSAF!$A$2:$A$251,0)))),$E449,INDEX(RestempNSAF!B$2:B$251,MATCH(RestempNSA!$C449,RestempNSAF!$A$2:$A$251,0))),NA())</f>
        <v>11847.762142146599</v>
      </c>
      <c r="G449" s="25">
        <f>IFERROR(IF(AND(ISERROR($E450),ISERROR(INDEX(RestempNSAF!C$2:C$251,MATCH(RestempNSA!$C449,RestempNSAF!$A$2:$A$251,0)))),$E449,INDEX(RestempNSAF!C$2:C$251,MATCH(RestempNSA!$C449,RestempNSAF!$A$2:$A$251,0))),NA())</f>
        <v>10117.452549883999</v>
      </c>
      <c r="H449" s="25">
        <f>IFERROR(IF(AND(ISERROR($E450),ISERROR(INDEX(RestempNSAF!D$2:D$251,MATCH(RestempNSA!$C449,RestempNSAF!$A$2:$A$251,0)))),$E449,INDEX(RestempNSAF!D$2:D$251,MATCH(RestempNSA!$C449,RestempNSAF!$A$2:$A$251,0))),NA())</f>
        <v>13578.071734409201</v>
      </c>
      <c r="I449" s="25">
        <f>IFERROR(IF(AND(ISERROR($E450),ISERROR(INDEX(RestempNSAF!E$2:E$251,MATCH(RestempNSA!$C449,RestempNSAF!$A$2:$A$251,0)))),$E449,INDEX(RestempNSAF!E$2:E$251,MATCH(RestempNSA!$C449,RestempNSAF!$A$2:$A$251,0))),NA())</f>
        <v>9201.4819813496397</v>
      </c>
      <c r="J449" s="25">
        <f>IFERROR(IF(AND(ISERROR($E450),ISERROR(INDEX(RestempNSAF!F$2:F$251,MATCH(RestempNSA!$C449,RestempNSAF!$A$2:$A$251,0)))),$E449,INDEX(RestempNSAF!F$2:F$251,MATCH(RestempNSA!$C449,RestempNSAF!$A$2:$A$251,0))),NA())</f>
        <v>14494.042302943501</v>
      </c>
    </row>
    <row r="450" spans="1:10" x14ac:dyDescent="0.25">
      <c r="A450" s="23">
        <f t="shared" si="20"/>
        <v>5</v>
      </c>
      <c r="B450" s="23">
        <f t="shared" si="21"/>
        <v>2029</v>
      </c>
      <c r="C450" s="23">
        <v>449</v>
      </c>
      <c r="D450" s="24">
        <v>47239</v>
      </c>
      <c r="E450" s="25" t="e">
        <f>IF(ISBLANK(table!J450),NA(),table!J450)</f>
        <v>#N/A</v>
      </c>
      <c r="F450" s="26">
        <f>IFERROR(IF(AND(ISERROR($E451),ISERROR(INDEX(RestempNSAF!B$2:B$251,MATCH(RestempNSA!$C450,RestempNSAF!$A$2:$A$251,0)))),$E450,INDEX(RestempNSAF!B$2:B$251,MATCH(RestempNSA!$C450,RestempNSAF!$A$2:$A$251,0))),NA())</f>
        <v>11847.762142146599</v>
      </c>
      <c r="G450" s="25">
        <f>IFERROR(IF(AND(ISERROR($E451),ISERROR(INDEX(RestempNSAF!C$2:C$251,MATCH(RestempNSA!$C450,RestempNSAF!$A$2:$A$251,0)))),$E450,INDEX(RestempNSAF!C$2:C$251,MATCH(RestempNSA!$C450,RestempNSAF!$A$2:$A$251,0))),NA())</f>
        <v>10107.057245911201</v>
      </c>
      <c r="H450" s="25">
        <f>IFERROR(IF(AND(ISERROR($E451),ISERROR(INDEX(RestempNSAF!D$2:D$251,MATCH(RestempNSA!$C450,RestempNSAF!$A$2:$A$251,0)))),$E450,INDEX(RestempNSAF!D$2:D$251,MATCH(RestempNSA!$C450,RestempNSAF!$A$2:$A$251,0))),NA())</f>
        <v>13588.467038381899</v>
      </c>
      <c r="I450" s="25">
        <f>IFERROR(IF(AND(ISERROR($E451),ISERROR(INDEX(RestempNSAF!E$2:E$251,MATCH(RestempNSA!$C450,RestempNSAF!$A$2:$A$251,0)))),$E450,INDEX(RestempNSAF!E$2:E$251,MATCH(RestempNSA!$C450,RestempNSAF!$A$2:$A$251,0))),NA())</f>
        <v>9185.5837358613608</v>
      </c>
      <c r="J450" s="25">
        <f>IFERROR(IF(AND(ISERROR($E451),ISERROR(INDEX(RestempNSAF!F$2:F$251,MATCH(RestempNSA!$C450,RestempNSAF!$A$2:$A$251,0)))),$E450,INDEX(RestempNSAF!F$2:F$251,MATCH(RestempNSA!$C450,RestempNSAF!$A$2:$A$251,0))),NA())</f>
        <v>14509.940548431799</v>
      </c>
    </row>
    <row r="451" spans="1:10" x14ac:dyDescent="0.25">
      <c r="A451" s="23">
        <f t="shared" si="20"/>
        <v>6</v>
      </c>
      <c r="B451" s="23">
        <f t="shared" si="21"/>
        <v>2029</v>
      </c>
      <c r="C451" s="23">
        <v>450</v>
      </c>
      <c r="D451" s="24">
        <v>47270</v>
      </c>
      <c r="E451" s="25" t="e">
        <f>IF(ISBLANK(table!J451),NA(),table!J451)</f>
        <v>#N/A</v>
      </c>
      <c r="F451" s="26">
        <f>IFERROR(IF(AND(ISERROR($E452),ISERROR(INDEX(RestempNSAF!B$2:B$251,MATCH(RestempNSA!$C451,RestempNSAF!$A$2:$A$251,0)))),$E451,INDEX(RestempNSAF!B$2:B$251,MATCH(RestempNSA!$C451,RestempNSAF!$A$2:$A$251,0))),NA())</f>
        <v>11847.762142146599</v>
      </c>
      <c r="G451" s="25">
        <f>IFERROR(IF(AND(ISERROR($E452),ISERROR(INDEX(RestempNSAF!C$2:C$251,MATCH(RestempNSA!$C451,RestempNSAF!$A$2:$A$251,0)))),$E451,INDEX(RestempNSAF!C$2:C$251,MATCH(RestempNSA!$C451,RestempNSAF!$A$2:$A$251,0))),NA())</f>
        <v>10096.7236541402</v>
      </c>
      <c r="H451" s="25">
        <f>IFERROR(IF(AND(ISERROR($E452),ISERROR(INDEX(RestempNSAF!D$2:D$251,MATCH(RestempNSA!$C451,RestempNSAF!$A$2:$A$251,0)))),$E451,INDEX(RestempNSAF!D$2:D$251,MATCH(RestempNSA!$C451,RestempNSAF!$A$2:$A$251,0))),NA())</f>
        <v>13598.8006301529</v>
      </c>
      <c r="I451" s="25">
        <f>IFERROR(IF(AND(ISERROR($E452),ISERROR(INDEX(RestempNSAF!E$2:E$251,MATCH(RestempNSA!$C451,RestempNSAF!$A$2:$A$251,0)))),$E451,INDEX(RestempNSAF!E$2:E$251,MATCH(RestempNSA!$C451,RestempNSAF!$A$2:$A$251,0))),NA())</f>
        <v>9169.7798710411207</v>
      </c>
      <c r="J451" s="25">
        <f>IFERROR(IF(AND(ISERROR($E452),ISERROR(INDEX(RestempNSAF!F$2:F$251,MATCH(RestempNSA!$C451,RestempNSAF!$A$2:$A$251,0)))),$E451,INDEX(RestempNSAF!F$2:F$251,MATCH(RestempNSA!$C451,RestempNSAF!$A$2:$A$251,0))),NA())</f>
        <v>14525.744413252</v>
      </c>
    </row>
    <row r="452" spans="1:10" x14ac:dyDescent="0.25">
      <c r="A452" s="23">
        <f t="shared" si="20"/>
        <v>7</v>
      </c>
      <c r="B452" s="23">
        <f t="shared" si="21"/>
        <v>2029</v>
      </c>
      <c r="C452" s="23">
        <v>451</v>
      </c>
      <c r="D452" s="24">
        <v>47300</v>
      </c>
      <c r="E452" s="25" t="e">
        <f>IF(ISBLANK(table!J452),NA(),table!J452)</f>
        <v>#N/A</v>
      </c>
      <c r="F452" s="26">
        <f>IFERROR(IF(AND(ISERROR($E453),ISERROR(INDEX(RestempNSAF!B$2:B$251,MATCH(RestempNSA!$C452,RestempNSAF!$A$2:$A$251,0)))),$E452,INDEX(RestempNSAF!B$2:B$251,MATCH(RestempNSA!$C452,RestempNSAF!$A$2:$A$251,0))),NA())</f>
        <v>11847.762142146599</v>
      </c>
      <c r="G452" s="25">
        <f>IFERROR(IF(AND(ISERROR($E453),ISERROR(INDEX(RestempNSAF!C$2:C$251,MATCH(RestempNSA!$C452,RestempNSAF!$A$2:$A$251,0)))),$E452,INDEX(RestempNSAF!C$2:C$251,MATCH(RestempNSA!$C452,RestempNSAF!$A$2:$A$251,0))),NA())</f>
        <v>10086.450688376601</v>
      </c>
      <c r="H452" s="25">
        <f>IFERROR(IF(AND(ISERROR($E453),ISERROR(INDEX(RestempNSAF!D$2:D$251,MATCH(RestempNSA!$C452,RestempNSAF!$A$2:$A$251,0)))),$E452,INDEX(RestempNSAF!D$2:D$251,MATCH(RestempNSA!$C452,RestempNSAF!$A$2:$A$251,0))),NA())</f>
        <v>13609.073595916499</v>
      </c>
      <c r="I452" s="25">
        <f>IFERROR(IF(AND(ISERROR($E453),ISERROR(INDEX(RestempNSAF!E$2:E$251,MATCH(RestempNSA!$C452,RestempNSAF!$A$2:$A$251,0)))),$E452,INDEX(RestempNSAF!E$2:E$251,MATCH(RestempNSA!$C452,RestempNSAF!$A$2:$A$251,0))),NA())</f>
        <v>9154.0687256978908</v>
      </c>
      <c r="J452" s="25">
        <f>IFERROR(IF(AND(ISERROR($E453),ISERROR(INDEX(RestempNSAF!F$2:F$251,MATCH(RestempNSA!$C452,RestempNSAF!$A$2:$A$251,0)))),$E452,INDEX(RestempNSAF!F$2:F$251,MATCH(RestempNSA!$C452,RestempNSAF!$A$2:$A$251,0))),NA())</f>
        <v>14541.4555585953</v>
      </c>
    </row>
    <row r="453" spans="1:10" x14ac:dyDescent="0.25">
      <c r="A453" s="23">
        <f t="shared" si="20"/>
        <v>8</v>
      </c>
      <c r="B453" s="23">
        <f t="shared" si="21"/>
        <v>2029</v>
      </c>
      <c r="C453" s="23">
        <v>452</v>
      </c>
      <c r="D453" s="24">
        <v>47331</v>
      </c>
      <c r="E453" s="25" t="e">
        <f>IF(ISBLANK(table!J453),NA(),table!J453)</f>
        <v>#N/A</v>
      </c>
      <c r="F453" s="26">
        <f>IFERROR(IF(AND(ISERROR($E454),ISERROR(INDEX(RestempNSAF!B$2:B$251,MATCH(RestempNSA!$C453,RestempNSAF!$A$2:$A$251,0)))),$E453,INDEX(RestempNSAF!B$2:B$251,MATCH(RestempNSA!$C453,RestempNSAF!$A$2:$A$251,0))),NA())</f>
        <v>11847.762142146599</v>
      </c>
      <c r="G453" s="25">
        <f>IFERROR(IF(AND(ISERROR($E454),ISERROR(INDEX(RestempNSAF!C$2:C$251,MATCH(RestempNSA!$C453,RestempNSAF!$A$2:$A$251,0)))),$E453,INDEX(RestempNSAF!C$2:C$251,MATCH(RestempNSA!$C453,RestempNSAF!$A$2:$A$251,0))),NA())</f>
        <v>10076.2372939203</v>
      </c>
      <c r="H453" s="25">
        <f>IFERROR(IF(AND(ISERROR($E454),ISERROR(INDEX(RestempNSAF!D$2:D$251,MATCH(RestempNSA!$C453,RestempNSAF!$A$2:$A$251,0)))),$E453,INDEX(RestempNSAF!D$2:D$251,MATCH(RestempNSA!$C453,RestempNSAF!$A$2:$A$251,0))),NA())</f>
        <v>13619.286990372801</v>
      </c>
      <c r="I453" s="25">
        <f>IFERROR(IF(AND(ISERROR($E454),ISERROR(INDEX(RestempNSAF!E$2:E$251,MATCH(RestempNSA!$C453,RestempNSAF!$A$2:$A$251,0)))),$E453,INDEX(RestempNSAF!E$2:E$251,MATCH(RestempNSA!$C453,RestempNSAF!$A$2:$A$251,0))),NA())</f>
        <v>9138.4486868072308</v>
      </c>
      <c r="J453" s="25">
        <f>IFERROR(IF(AND(ISERROR($E454),ISERROR(INDEX(RestempNSAF!F$2:F$251,MATCH(RestempNSA!$C453,RestempNSAF!$A$2:$A$251,0)))),$E453,INDEX(RestempNSAF!F$2:F$251,MATCH(RestempNSA!$C453,RestempNSAF!$A$2:$A$251,0))),NA())</f>
        <v>14557.0755974859</v>
      </c>
    </row>
    <row r="454" spans="1:10" x14ac:dyDescent="0.25">
      <c r="A454" s="23">
        <f t="shared" si="20"/>
        <v>9</v>
      </c>
      <c r="B454" s="23">
        <f t="shared" si="21"/>
        <v>2029</v>
      </c>
      <c r="C454" s="23">
        <v>453</v>
      </c>
      <c r="D454" s="24">
        <v>47362</v>
      </c>
      <c r="E454" s="25" t="e">
        <f>IF(ISBLANK(table!J454),NA(),table!J454)</f>
        <v>#N/A</v>
      </c>
      <c r="F454" s="26">
        <f>IFERROR(IF(AND(ISERROR($E455),ISERROR(INDEX(RestempNSAF!B$2:B$251,MATCH(RestempNSA!$C454,RestempNSAF!$A$2:$A$251,0)))),$E454,INDEX(RestempNSAF!B$2:B$251,MATCH(RestempNSA!$C454,RestempNSAF!$A$2:$A$251,0))),NA())</f>
        <v>11847.762142146599</v>
      </c>
      <c r="G454" s="25">
        <f>IFERROR(IF(AND(ISERROR($E455),ISERROR(INDEX(RestempNSAF!C$2:C$251,MATCH(RestempNSA!$C454,RestempNSAF!$A$2:$A$251,0)))),$E454,INDEX(RestempNSAF!C$2:C$251,MATCH(RestempNSA!$C454,RestempNSAF!$A$2:$A$251,0))),NA())</f>
        <v>10066.082446302</v>
      </c>
      <c r="H454" s="25">
        <f>IFERROR(IF(AND(ISERROR($E455),ISERROR(INDEX(RestempNSAF!D$2:D$251,MATCH(RestempNSA!$C454,RestempNSAF!$A$2:$A$251,0)))),$E454,INDEX(RestempNSAF!D$2:D$251,MATCH(RestempNSA!$C454,RestempNSAF!$A$2:$A$251,0))),NA())</f>
        <v>13629.4418379911</v>
      </c>
      <c r="I454" s="25">
        <f>IFERROR(IF(AND(ISERROR($E455),ISERROR(INDEX(RestempNSAF!E$2:E$251,MATCH(RestempNSA!$C454,RestempNSAF!$A$2:$A$251,0)))),$E454,INDEX(RestempNSAF!E$2:E$251,MATCH(RestempNSA!$C454,RestempNSAF!$A$2:$A$251,0))),NA())</f>
        <v>9122.9181875784107</v>
      </c>
      <c r="J454" s="25">
        <f>IFERROR(IF(AND(ISERROR($E455),ISERROR(INDEX(RestempNSAF!F$2:F$251,MATCH(RestempNSA!$C454,RestempNSAF!$A$2:$A$251,0)))),$E454,INDEX(RestempNSAF!F$2:F$251,MATCH(RestempNSA!$C454,RestempNSAF!$A$2:$A$251,0))),NA())</f>
        <v>14572.6060967147</v>
      </c>
    </row>
    <row r="455" spans="1:10" x14ac:dyDescent="0.25">
      <c r="A455" s="23">
        <f t="shared" si="20"/>
        <v>10</v>
      </c>
      <c r="B455" s="23">
        <f t="shared" si="21"/>
        <v>2029</v>
      </c>
      <c r="C455" s="23">
        <v>454</v>
      </c>
      <c r="D455" s="24">
        <v>47392</v>
      </c>
      <c r="E455" s="25" t="e">
        <f>IF(ISBLANK(table!J455),NA(),table!J455)</f>
        <v>#N/A</v>
      </c>
      <c r="F455" s="26">
        <f>IFERROR(IF(AND(ISERROR($E456),ISERROR(INDEX(RestempNSAF!B$2:B$251,MATCH(RestempNSA!$C455,RestempNSAF!$A$2:$A$251,0)))),$E455,INDEX(RestempNSAF!B$2:B$251,MATCH(RestempNSA!$C455,RestempNSAF!$A$2:$A$251,0))),NA())</f>
        <v>11847.762142146599</v>
      </c>
      <c r="G455" s="25">
        <f>IFERROR(IF(AND(ISERROR($E456),ISERROR(INDEX(RestempNSAF!C$2:C$251,MATCH(RestempNSA!$C455,RestempNSAF!$A$2:$A$251,0)))),$E455,INDEX(RestempNSAF!C$2:C$251,MATCH(RestempNSA!$C455,RestempNSAF!$A$2:$A$251,0))),NA())</f>
        <v>10055.985150083599</v>
      </c>
      <c r="H455" s="25">
        <f>IFERROR(IF(AND(ISERROR($E456),ISERROR(INDEX(RestempNSAF!D$2:D$251,MATCH(RestempNSA!$C455,RestempNSAF!$A$2:$A$251,0)))),$E455,INDEX(RestempNSAF!D$2:D$251,MATCH(RestempNSA!$C455,RestempNSAF!$A$2:$A$251,0))),NA())</f>
        <v>13639.539134209601</v>
      </c>
      <c r="I455" s="25">
        <f>IFERROR(IF(AND(ISERROR($E456),ISERROR(INDEX(RestempNSAF!E$2:E$251,MATCH(RestempNSA!$C455,RestempNSAF!$A$2:$A$251,0)))),$E455,INDEX(RestempNSAF!E$2:E$251,MATCH(RestempNSA!$C455,RestempNSAF!$A$2:$A$251,0))),NA())</f>
        <v>9107.4757056201797</v>
      </c>
      <c r="J455" s="25">
        <f>IFERROR(IF(AND(ISERROR($E456),ISERROR(INDEX(RestempNSAF!F$2:F$251,MATCH(RestempNSA!$C455,RestempNSAF!$A$2:$A$251,0)))),$E455,INDEX(RestempNSAF!F$2:F$251,MATCH(RestempNSA!$C455,RestempNSAF!$A$2:$A$251,0))),NA())</f>
        <v>14588.048578673001</v>
      </c>
    </row>
    <row r="456" spans="1:10" x14ac:dyDescent="0.25">
      <c r="A456" s="23">
        <f t="shared" si="20"/>
        <v>11</v>
      </c>
      <c r="B456" s="23">
        <f t="shared" si="21"/>
        <v>2029</v>
      </c>
      <c r="C456" s="23">
        <v>455</v>
      </c>
      <c r="D456" s="24">
        <v>47423</v>
      </c>
      <c r="E456" s="25" t="e">
        <f>IF(ISBLANK(table!J456),NA(),table!J456)</f>
        <v>#N/A</v>
      </c>
      <c r="F456" s="26">
        <f>IFERROR(IF(AND(ISERROR($E457),ISERROR(INDEX(RestempNSAF!B$2:B$251,MATCH(RestempNSA!$C456,RestempNSAF!$A$2:$A$251,0)))),$E456,INDEX(RestempNSAF!B$2:B$251,MATCH(RestempNSA!$C456,RestempNSAF!$A$2:$A$251,0))),NA())</f>
        <v>11847.762142146599</v>
      </c>
      <c r="G456" s="25">
        <f>IFERROR(IF(AND(ISERROR($E457),ISERROR(INDEX(RestempNSAF!C$2:C$251,MATCH(RestempNSA!$C456,RestempNSAF!$A$2:$A$251,0)))),$E456,INDEX(RestempNSAF!C$2:C$251,MATCH(RestempNSA!$C456,RestempNSAF!$A$2:$A$251,0))),NA())</f>
        <v>10045.944437719099</v>
      </c>
      <c r="H456" s="25">
        <f>IFERROR(IF(AND(ISERROR($E457),ISERROR(INDEX(RestempNSAF!D$2:D$251,MATCH(RestempNSA!$C456,RestempNSAF!$A$2:$A$251,0)))),$E456,INDEX(RestempNSAF!D$2:D$251,MATCH(RestempNSA!$C456,RestempNSAF!$A$2:$A$251,0))),NA())</f>
        <v>13649.579846574001</v>
      </c>
      <c r="I456" s="25">
        <f>IFERROR(IF(AND(ISERROR($E457),ISERROR(INDEX(RestempNSAF!E$2:E$251,MATCH(RestempNSA!$C456,RestempNSAF!$A$2:$A$251,0)))),$E456,INDEX(RestempNSAF!E$2:E$251,MATCH(RestempNSA!$C456,RestempNSAF!$A$2:$A$251,0))),NA())</f>
        <v>9092.1197611990101</v>
      </c>
      <c r="J456" s="25">
        <f>IFERROR(IF(AND(ISERROR($E457),ISERROR(INDEX(RestempNSAF!F$2:F$251,MATCH(RestempNSA!$C456,RestempNSAF!$A$2:$A$251,0)))),$E456,INDEX(RestempNSAF!F$2:F$251,MATCH(RestempNSA!$C456,RestempNSAF!$A$2:$A$251,0))),NA())</f>
        <v>14603.404523094099</v>
      </c>
    </row>
    <row r="457" spans="1:10" x14ac:dyDescent="0.25">
      <c r="A457" s="23">
        <f t="shared" si="20"/>
        <v>12</v>
      </c>
      <c r="B457" s="23">
        <f t="shared" si="21"/>
        <v>2029</v>
      </c>
      <c r="C457" s="23">
        <v>456</v>
      </c>
      <c r="D457" s="24">
        <v>47453</v>
      </c>
      <c r="E457" s="25" t="e">
        <f>IF(ISBLANK(table!J457),NA(),table!J457)</f>
        <v>#N/A</v>
      </c>
      <c r="F457" s="26">
        <f>IFERROR(IF(AND(ISERROR($E458),ISERROR(INDEX(RestempNSAF!B$2:B$251,MATCH(RestempNSA!$C457,RestempNSAF!$A$2:$A$251,0)))),$E457,INDEX(RestempNSAF!B$2:B$251,MATCH(RestempNSA!$C457,RestempNSAF!$A$2:$A$251,0))),NA())</f>
        <v>11847.762142146599</v>
      </c>
      <c r="G457" s="25">
        <f>IFERROR(IF(AND(ISERROR($E458),ISERROR(INDEX(RestempNSAF!C$2:C$251,MATCH(RestempNSA!$C457,RestempNSAF!$A$2:$A$251,0)))),$E457,INDEX(RestempNSAF!C$2:C$251,MATCH(RestempNSA!$C457,RestempNSAF!$A$2:$A$251,0))),NA())</f>
        <v>10035.959368473401</v>
      </c>
      <c r="H457" s="25">
        <f>IFERROR(IF(AND(ISERROR($E458),ISERROR(INDEX(RestempNSAF!D$2:D$251,MATCH(RestempNSA!$C457,RestempNSAF!$A$2:$A$251,0)))),$E457,INDEX(RestempNSAF!D$2:D$251,MATCH(RestempNSA!$C457,RestempNSAF!$A$2:$A$251,0))),NA())</f>
        <v>13659.564915819799</v>
      </c>
      <c r="I457" s="25">
        <f>IFERROR(IF(AND(ISERROR($E458),ISERROR(INDEX(RestempNSAF!E$2:E$251,MATCH(RestempNSA!$C457,RestempNSAF!$A$2:$A$251,0)))),$E457,INDEX(RestempNSAF!E$2:E$251,MATCH(RestempNSA!$C457,RestempNSAF!$A$2:$A$251,0))),NA())</f>
        <v>9076.8489155842199</v>
      </c>
      <c r="J457" s="25">
        <f>IFERROR(IF(AND(ISERROR($E458),ISERROR(INDEX(RestempNSAF!F$2:F$251,MATCH(RestempNSA!$C457,RestempNSAF!$A$2:$A$251,0)))),$E457,INDEX(RestempNSAF!F$2:F$251,MATCH(RestempNSA!$C457,RestempNSAF!$A$2:$A$251,0))),NA())</f>
        <v>14618.6753687089</v>
      </c>
    </row>
    <row r="458" spans="1:10" x14ac:dyDescent="0.25">
      <c r="A458" s="23">
        <f t="shared" si="20"/>
        <v>1</v>
      </c>
      <c r="B458" s="23">
        <f t="shared" si="21"/>
        <v>2030</v>
      </c>
      <c r="C458" s="23">
        <v>457</v>
      </c>
      <c r="D458" s="24">
        <v>47484</v>
      </c>
      <c r="E458" s="25" t="e">
        <f>IF(ISBLANK(table!J458),NA(),table!J458)</f>
        <v>#N/A</v>
      </c>
      <c r="F458" s="26">
        <f>IFERROR(IF(AND(ISERROR($E459),ISERROR(INDEX(RestempNSAF!B$2:B$251,MATCH(RestempNSA!$C458,RestempNSAF!$A$2:$A$251,0)))),$E458,INDEX(RestempNSAF!B$2:B$251,MATCH(RestempNSA!$C458,RestempNSAF!$A$2:$A$251,0))),NA())</f>
        <v>11847.762142146599</v>
      </c>
      <c r="G458" s="25">
        <f>IFERROR(IF(AND(ISERROR($E459),ISERROR(INDEX(RestempNSAF!C$2:C$251,MATCH(RestempNSA!$C458,RestempNSAF!$A$2:$A$251,0)))),$E458,INDEX(RestempNSAF!C$2:C$251,MATCH(RestempNSA!$C458,RestempNSAF!$A$2:$A$251,0))),NA())</f>
        <v>10026.0290273925</v>
      </c>
      <c r="H458" s="25">
        <f>IFERROR(IF(AND(ISERROR($E459),ISERROR(INDEX(RestempNSAF!D$2:D$251,MATCH(RestempNSA!$C458,RestempNSAF!$A$2:$A$251,0)))),$E458,INDEX(RestempNSAF!D$2:D$251,MATCH(RestempNSA!$C458,RestempNSAF!$A$2:$A$251,0))),NA())</f>
        <v>13669.4952569007</v>
      </c>
      <c r="I458" s="25">
        <f>IFERROR(IF(AND(ISERROR($E459),ISERROR(INDEX(RestempNSAF!E$2:E$251,MATCH(RestempNSA!$C458,RestempNSAF!$A$2:$A$251,0)))),$E458,INDEX(RestempNSAF!E$2:E$251,MATCH(RestempNSA!$C458,RestempNSAF!$A$2:$A$251,0))),NA())</f>
        <v>9061.6617694747492</v>
      </c>
      <c r="J458" s="25">
        <f>IFERROR(IF(AND(ISERROR($E459),ISERROR(INDEX(RestempNSAF!F$2:F$251,MATCH(RestempNSA!$C458,RestempNSAF!$A$2:$A$251,0)))),$E458,INDEX(RestempNSAF!F$2:F$251,MATCH(RestempNSA!$C458,RestempNSAF!$A$2:$A$251,0))),NA())</f>
        <v>14633.8625148184</v>
      </c>
    </row>
    <row r="459" spans="1:10" x14ac:dyDescent="0.25">
      <c r="A459" s="23">
        <f t="shared" si="20"/>
        <v>2</v>
      </c>
      <c r="B459" s="23">
        <f t="shared" si="21"/>
        <v>2030</v>
      </c>
      <c r="C459" s="23">
        <v>458</v>
      </c>
      <c r="D459" s="24">
        <v>47515</v>
      </c>
      <c r="E459" s="25" t="e">
        <f>IF(ISBLANK(table!J459),NA(),table!J459)</f>
        <v>#N/A</v>
      </c>
      <c r="F459" s="26">
        <f>IFERROR(IF(AND(ISERROR($E460),ISERROR(INDEX(RestempNSAF!B$2:B$251,MATCH(RestempNSA!$C459,RestempNSAF!$A$2:$A$251,0)))),$E459,INDEX(RestempNSAF!B$2:B$251,MATCH(RestempNSA!$C459,RestempNSAF!$A$2:$A$251,0))),NA())</f>
        <v>11847.762142146599</v>
      </c>
      <c r="G459" s="25">
        <f>IFERROR(IF(AND(ISERROR($E460),ISERROR(INDEX(RestempNSAF!C$2:C$251,MATCH(RestempNSA!$C459,RestempNSAF!$A$2:$A$251,0)))),$E459,INDEX(RestempNSAF!C$2:C$251,MATCH(RestempNSA!$C459,RestempNSAF!$A$2:$A$251,0))),NA())</f>
        <v>10016.1525243259</v>
      </c>
      <c r="H459" s="25">
        <f>IFERROR(IF(AND(ISERROR($E460),ISERROR(INDEX(RestempNSAF!D$2:D$251,MATCH(RestempNSA!$C459,RestempNSAF!$A$2:$A$251,0)))),$E459,INDEX(RestempNSAF!D$2:D$251,MATCH(RestempNSA!$C459,RestempNSAF!$A$2:$A$251,0))),NA())</f>
        <v>13679.3717599673</v>
      </c>
      <c r="I459" s="25">
        <f>IFERROR(IF(AND(ISERROR($E460),ISERROR(INDEX(RestempNSAF!E$2:E$251,MATCH(RestempNSA!$C459,RestempNSAF!$A$2:$A$251,0)))),$E459,INDEX(RestempNSAF!E$2:E$251,MATCH(RestempNSA!$C459,RestempNSAF!$A$2:$A$251,0))),NA())</f>
        <v>9046.5569615027307</v>
      </c>
      <c r="J459" s="25">
        <f>IFERROR(IF(AND(ISERROR($E460),ISERROR(INDEX(RestempNSAF!F$2:F$251,MATCH(RestempNSA!$C459,RestempNSAF!$A$2:$A$251,0)))),$E459,INDEX(RestempNSAF!F$2:F$251,MATCH(RestempNSA!$C459,RestempNSAF!$A$2:$A$251,0))),NA())</f>
        <v>14648.9673227904</v>
      </c>
    </row>
    <row r="460" spans="1:10" x14ac:dyDescent="0.25">
      <c r="A460" s="23">
        <f t="shared" si="20"/>
        <v>3</v>
      </c>
      <c r="B460" s="23">
        <f t="shared" si="21"/>
        <v>2030</v>
      </c>
      <c r="C460" s="23">
        <v>459</v>
      </c>
      <c r="D460" s="24">
        <v>47543</v>
      </c>
      <c r="E460" s="25" t="e">
        <f>IF(ISBLANK(table!J460),NA(),table!J460)</f>
        <v>#N/A</v>
      </c>
      <c r="F460" s="26">
        <f>IFERROR(IF(AND(ISERROR($E461),ISERROR(INDEX(RestempNSAF!B$2:B$251,MATCH(RestempNSA!$C460,RestempNSAF!$A$2:$A$251,0)))),$E460,INDEX(RestempNSAF!B$2:B$251,MATCH(RestempNSA!$C460,RestempNSAF!$A$2:$A$251,0))),NA())</f>
        <v>11847.762142146599</v>
      </c>
      <c r="G460" s="25">
        <f>IFERROR(IF(AND(ISERROR($E461),ISERROR(INDEX(RestempNSAF!C$2:C$251,MATCH(RestempNSA!$C460,RestempNSAF!$A$2:$A$251,0)))),$E460,INDEX(RestempNSAF!C$2:C$251,MATCH(RestempNSA!$C460,RestempNSAF!$A$2:$A$251,0))),NA())</f>
        <v>10006.328992994801</v>
      </c>
      <c r="H460" s="25">
        <f>IFERROR(IF(AND(ISERROR($E461),ISERROR(INDEX(RestempNSAF!D$2:D$251,MATCH(RestempNSA!$C460,RestempNSAF!$A$2:$A$251,0)))),$E460,INDEX(RestempNSAF!D$2:D$251,MATCH(RestempNSA!$C460,RestempNSAF!$A$2:$A$251,0))),NA())</f>
        <v>13689.1952912984</v>
      </c>
      <c r="I460" s="25">
        <f>IFERROR(IF(AND(ISERROR($E461),ISERROR(INDEX(RestempNSAF!E$2:E$251,MATCH(RestempNSA!$C460,RestempNSAF!$A$2:$A$251,0)))),$E460,INDEX(RestempNSAF!E$2:E$251,MATCH(RestempNSA!$C460,RestempNSAF!$A$2:$A$251,0))),NA())</f>
        <v>9031.5331668092094</v>
      </c>
      <c r="J460" s="25">
        <f>IFERROR(IF(AND(ISERROR($E461),ISERROR(INDEX(RestempNSAF!F$2:F$251,MATCH(RestempNSA!$C460,RestempNSAF!$A$2:$A$251,0)))),$E460,INDEX(RestempNSAF!F$2:F$251,MATCH(RestempNSA!$C460,RestempNSAF!$A$2:$A$251,0))),NA())</f>
        <v>14663.9911174839</v>
      </c>
    </row>
    <row r="461" spans="1:10" x14ac:dyDescent="0.25">
      <c r="A461" s="23">
        <f t="shared" si="20"/>
        <v>4</v>
      </c>
      <c r="B461" s="23">
        <f t="shared" si="21"/>
        <v>2030</v>
      </c>
      <c r="C461" s="23">
        <v>460</v>
      </c>
      <c r="D461" s="24">
        <v>47574</v>
      </c>
      <c r="E461" s="25" t="e">
        <f>IF(ISBLANK(table!J461),NA(),table!J461)</f>
        <v>#N/A</v>
      </c>
      <c r="F461" s="26">
        <f>IFERROR(IF(AND(ISERROR($E462),ISERROR(INDEX(RestempNSAF!B$2:B$251,MATCH(RestempNSA!$C461,RestempNSAF!$A$2:$A$251,0)))),$E461,INDEX(RestempNSAF!B$2:B$251,MATCH(RestempNSA!$C461,RestempNSAF!$A$2:$A$251,0))),NA())</f>
        <v>11847.762142146599</v>
      </c>
      <c r="G461" s="25">
        <f>IFERROR(IF(AND(ISERROR($E462),ISERROR(INDEX(RestempNSAF!C$2:C$251,MATCH(RestempNSA!$C461,RestempNSAF!$A$2:$A$251,0)))),$E461,INDEX(RestempNSAF!C$2:C$251,MATCH(RestempNSA!$C461,RestempNSAF!$A$2:$A$251,0))),NA())</f>
        <v>9996.55759010572</v>
      </c>
      <c r="H461" s="25">
        <f>IFERROR(IF(AND(ISERROR($E462),ISERROR(INDEX(RestempNSAF!D$2:D$251,MATCH(RestempNSA!$C461,RestempNSAF!$A$2:$A$251,0)))),$E461,INDEX(RestempNSAF!D$2:D$251,MATCH(RestempNSA!$C461,RestempNSAF!$A$2:$A$251,0))),NA())</f>
        <v>13698.9666941874</v>
      </c>
      <c r="I461" s="25">
        <f>IFERROR(IF(AND(ISERROR($E462),ISERROR(INDEX(RestempNSAF!E$2:E$251,MATCH(RestempNSA!$C461,RestempNSAF!$A$2:$A$251,0)))),$E461,INDEX(RestempNSAF!E$2:E$251,MATCH(RestempNSA!$C461,RestempNSAF!$A$2:$A$251,0))),NA())</f>
        <v>9016.5890956879794</v>
      </c>
      <c r="J461" s="25">
        <f>IFERROR(IF(AND(ISERROR($E462),ISERROR(INDEX(RestempNSAF!F$2:F$251,MATCH(RestempNSA!$C461,RestempNSAF!$A$2:$A$251,0)))),$E461,INDEX(RestempNSAF!F$2:F$251,MATCH(RestempNSA!$C461,RestempNSAF!$A$2:$A$251,0))),NA())</f>
        <v>14678.935188605201</v>
      </c>
    </row>
    <row r="462" spans="1:10" x14ac:dyDescent="0.25">
      <c r="A462" s="23">
        <f t="shared" si="20"/>
        <v>5</v>
      </c>
      <c r="B462" s="23">
        <f t="shared" si="21"/>
        <v>2030</v>
      </c>
      <c r="C462" s="23">
        <v>461</v>
      </c>
      <c r="D462" s="24">
        <v>47604</v>
      </c>
      <c r="E462" s="25" t="e">
        <f>IF(ISBLANK(table!J462),NA(),table!J462)</f>
        <v>#N/A</v>
      </c>
      <c r="F462" s="26">
        <f>IFERROR(IF(AND(ISERROR($E463),ISERROR(INDEX(RestempNSAF!B$2:B$251,MATCH(RestempNSA!$C462,RestempNSAF!$A$2:$A$251,0)))),$E462,INDEX(RestempNSAF!B$2:B$251,MATCH(RestempNSA!$C462,RestempNSAF!$A$2:$A$251,0))),NA())</f>
        <v>11847.762142146599</v>
      </c>
      <c r="G462" s="25">
        <f>IFERROR(IF(AND(ISERROR($E463),ISERROR(INDEX(RestempNSAF!C$2:C$251,MATCH(RestempNSA!$C462,RestempNSAF!$A$2:$A$251,0)))),$E462,INDEX(RestempNSAF!C$2:C$251,MATCH(RestempNSA!$C462,RestempNSAF!$A$2:$A$251,0))),NA())</f>
        <v>9986.8374945053802</v>
      </c>
      <c r="H462" s="25">
        <f>IFERROR(IF(AND(ISERROR($E463),ISERROR(INDEX(RestempNSAF!D$2:D$251,MATCH(RestempNSA!$C462,RestempNSAF!$A$2:$A$251,0)))),$E462,INDEX(RestempNSAF!D$2:D$251,MATCH(RestempNSA!$C462,RestempNSAF!$A$2:$A$251,0))),NA())</f>
        <v>13708.6867897878</v>
      </c>
      <c r="I462" s="25">
        <f>IFERROR(IF(AND(ISERROR($E463),ISERROR(INDEX(RestempNSAF!E$2:E$251,MATCH(RestempNSA!$C462,RestempNSAF!$A$2:$A$251,0)))),$E462,INDEX(RestempNSAF!E$2:E$251,MATCH(RestempNSA!$C462,RestempNSAF!$A$2:$A$251,0))),NA())</f>
        <v>9001.7234922935095</v>
      </c>
      <c r="J462" s="25">
        <f>IFERROR(IF(AND(ISERROR($E463),ISERROR(INDEX(RestempNSAF!F$2:F$251,MATCH(RestempNSA!$C462,RestempNSAF!$A$2:$A$251,0)))),$E462,INDEX(RestempNSAF!F$2:F$251,MATCH(RestempNSA!$C462,RestempNSAF!$A$2:$A$251,0))),NA())</f>
        <v>14693.8007919996</v>
      </c>
    </row>
    <row r="463" spans="1:10" x14ac:dyDescent="0.25">
      <c r="A463" s="23">
        <f t="shared" si="20"/>
        <v>6</v>
      </c>
      <c r="B463" s="23">
        <f t="shared" si="21"/>
        <v>2030</v>
      </c>
      <c r="C463" s="23">
        <v>462</v>
      </c>
      <c r="D463" s="24">
        <v>47635</v>
      </c>
      <c r="E463" s="25" t="e">
        <f>IF(ISBLANK(table!J463),NA(),table!J463)</f>
        <v>#N/A</v>
      </c>
      <c r="F463" s="26">
        <f>IFERROR(IF(AND(ISERROR($E464),ISERROR(INDEX(RestempNSAF!B$2:B$251,MATCH(RestempNSA!$C463,RestempNSAF!$A$2:$A$251,0)))),$E463,INDEX(RestempNSAF!B$2:B$251,MATCH(RestempNSA!$C463,RestempNSAF!$A$2:$A$251,0))),NA())</f>
        <v>11847.762142146599</v>
      </c>
      <c r="G463" s="25">
        <f>IFERROR(IF(AND(ISERROR($E464),ISERROR(INDEX(RestempNSAF!C$2:C$251,MATCH(RestempNSA!$C463,RestempNSAF!$A$2:$A$251,0)))),$E463,INDEX(RestempNSAF!C$2:C$251,MATCH(RestempNSA!$C463,RestempNSAF!$A$2:$A$251,0))),NA())</f>
        <v>9977.1679063754309</v>
      </c>
      <c r="H463" s="25">
        <f>IFERROR(IF(AND(ISERROR($E464),ISERROR(INDEX(RestempNSAF!D$2:D$251,MATCH(RestempNSA!$C463,RestempNSAF!$A$2:$A$251,0)))),$E463,INDEX(RestempNSAF!D$2:D$251,MATCH(RestempNSA!$C463,RestempNSAF!$A$2:$A$251,0))),NA())</f>
        <v>13718.3563779177</v>
      </c>
      <c r="I463" s="25">
        <f>IFERROR(IF(AND(ISERROR($E464),ISERROR(INDEX(RestempNSAF!E$2:E$251,MATCH(RestempNSA!$C463,RestempNSAF!$A$2:$A$251,0)))),$E463,INDEX(RestempNSAF!E$2:E$251,MATCH(RestempNSA!$C463,RestempNSAF!$A$2:$A$251,0))),NA())</f>
        <v>8986.9351334091898</v>
      </c>
      <c r="J463" s="25">
        <f>IFERROR(IF(AND(ISERROR($E464),ISERROR(INDEX(RestempNSAF!F$2:F$251,MATCH(RestempNSA!$C463,RestempNSAF!$A$2:$A$251,0)))),$E463,INDEX(RestempNSAF!F$2:F$251,MATCH(RestempNSA!$C463,RestempNSAF!$A$2:$A$251,0))),NA())</f>
        <v>14708.589150884</v>
      </c>
    </row>
    <row r="464" spans="1:10" x14ac:dyDescent="0.25">
      <c r="A464" s="23">
        <f t="shared" si="20"/>
        <v>7</v>
      </c>
      <c r="B464" s="23">
        <f t="shared" si="21"/>
        <v>2030</v>
      </c>
      <c r="C464" s="23">
        <v>463</v>
      </c>
      <c r="D464" s="24">
        <v>47665</v>
      </c>
      <c r="E464" s="25" t="e">
        <f>IF(ISBLANK(table!J464),NA(),table!J464)</f>
        <v>#N/A</v>
      </c>
      <c r="F464" s="26">
        <f>IFERROR(IF(AND(ISERROR($E465),ISERROR(INDEX(RestempNSAF!B$2:B$251,MATCH(RestempNSA!$C464,RestempNSAF!$A$2:$A$251,0)))),$E464,INDEX(RestempNSAF!B$2:B$251,MATCH(RestempNSA!$C464,RestempNSAF!$A$2:$A$251,0))),NA())</f>
        <v>11847.762142146599</v>
      </c>
      <c r="G464" s="25">
        <f>IFERROR(IF(AND(ISERROR($E465),ISERROR(INDEX(RestempNSAF!C$2:C$251,MATCH(RestempNSA!$C464,RestempNSAF!$A$2:$A$251,0)))),$E464,INDEX(RestempNSAF!C$2:C$251,MATCH(RestempNSA!$C464,RestempNSAF!$A$2:$A$251,0))),NA())</f>
        <v>9967.5480464643897</v>
      </c>
      <c r="H464" s="25">
        <f>IFERROR(IF(AND(ISERROR($E465),ISERROR(INDEX(RestempNSAF!D$2:D$251,MATCH(RestempNSA!$C464,RestempNSAF!$A$2:$A$251,0)))),$E464,INDEX(RestempNSAF!D$2:D$251,MATCH(RestempNSA!$C464,RestempNSAF!$A$2:$A$251,0))),NA())</f>
        <v>13727.9762378288</v>
      </c>
      <c r="I464" s="25">
        <f>IFERROR(IF(AND(ISERROR($E465),ISERROR(INDEX(RestempNSAF!E$2:E$251,MATCH(RestempNSA!$C464,RestempNSAF!$A$2:$A$251,0)))),$E464,INDEX(RestempNSAF!E$2:E$251,MATCH(RestempNSA!$C464,RestempNSAF!$A$2:$A$251,0))),NA())</f>
        <v>8972.2228272727298</v>
      </c>
      <c r="J464" s="25">
        <f>IFERROR(IF(AND(ISERROR($E465),ISERROR(INDEX(RestempNSAF!F$2:F$251,MATCH(RestempNSA!$C464,RestempNSAF!$A$2:$A$251,0)))),$E464,INDEX(RestempNSAF!F$2:F$251,MATCH(RestempNSA!$C464,RestempNSAF!$A$2:$A$251,0))),NA())</f>
        <v>14723.3014570204</v>
      </c>
    </row>
    <row r="465" spans="1:10" x14ac:dyDescent="0.25">
      <c r="A465" s="23">
        <f t="shared" si="20"/>
        <v>8</v>
      </c>
      <c r="B465" s="23">
        <f t="shared" si="21"/>
        <v>2030</v>
      </c>
      <c r="C465" s="23">
        <v>464</v>
      </c>
      <c r="D465" s="24">
        <v>47696</v>
      </c>
      <c r="E465" s="25" t="e">
        <f>IF(ISBLANK(table!J465),NA(),table!J465)</f>
        <v>#N/A</v>
      </c>
      <c r="F465" s="26">
        <f>IFERROR(IF(AND(ISERROR($E466),ISERROR(INDEX(RestempNSAF!B$2:B$251,MATCH(RestempNSA!$C465,RestempNSAF!$A$2:$A$251,0)))),$E465,INDEX(RestempNSAF!B$2:B$251,MATCH(RestempNSA!$C465,RestempNSAF!$A$2:$A$251,0))),NA())</f>
        <v>11847.762142146599</v>
      </c>
      <c r="G465" s="25">
        <f>IFERROR(IF(AND(ISERROR($E466),ISERROR(INDEX(RestempNSAF!C$2:C$251,MATCH(RestempNSA!$C465,RestempNSAF!$A$2:$A$251,0)))),$E465,INDEX(RestempNSAF!C$2:C$251,MATCH(RestempNSA!$C465,RestempNSAF!$A$2:$A$251,0))),NA())</f>
        <v>9957.9771553547707</v>
      </c>
      <c r="H465" s="25">
        <f>IFERROR(IF(AND(ISERROR($E466),ISERROR(INDEX(RestempNSAF!D$2:D$251,MATCH(RestempNSA!$C465,RestempNSAF!$A$2:$A$251,0)))),$E465,INDEX(RestempNSAF!D$2:D$251,MATCH(RestempNSA!$C465,RestempNSAF!$A$2:$A$251,0))),NA())</f>
        <v>13737.5471289384</v>
      </c>
      <c r="I465" s="25">
        <f>IFERROR(IF(AND(ISERROR($E466),ISERROR(INDEX(RestempNSAF!E$2:E$251,MATCH(RestempNSA!$C465,RestempNSAF!$A$2:$A$251,0)))),$E465,INDEX(RestempNSAF!E$2:E$251,MATCH(RestempNSA!$C465,RestempNSAF!$A$2:$A$251,0))),NA())</f>
        <v>8957.5854124552898</v>
      </c>
      <c r="J465" s="25">
        <f>IFERROR(IF(AND(ISERROR($E466),ISERROR(INDEX(RestempNSAF!F$2:F$251,MATCH(RestempNSA!$C465,RestempNSAF!$A$2:$A$251,0)))),$E465,INDEX(RestempNSAF!F$2:F$251,MATCH(RestempNSA!$C465,RestempNSAF!$A$2:$A$251,0))),NA())</f>
        <v>14737.9388718379</v>
      </c>
    </row>
    <row r="466" spans="1:10" x14ac:dyDescent="0.25">
      <c r="A466" s="23">
        <f t="shared" si="20"/>
        <v>9</v>
      </c>
      <c r="B466" s="23">
        <f t="shared" si="21"/>
        <v>2030</v>
      </c>
      <c r="C466" s="23">
        <v>465</v>
      </c>
      <c r="D466" s="24">
        <v>47727</v>
      </c>
      <c r="E466" s="25" t="e">
        <f>IF(ISBLANK(table!J466),NA(),table!J466)</f>
        <v>#N/A</v>
      </c>
      <c r="F466" s="26">
        <f>IFERROR(IF(AND(ISERROR($E467),ISERROR(INDEX(RestempNSAF!B$2:B$251,MATCH(RestempNSA!$C466,RestempNSAF!$A$2:$A$251,0)))),$E466,INDEX(RestempNSAF!B$2:B$251,MATCH(RestempNSA!$C466,RestempNSAF!$A$2:$A$251,0))),NA())</f>
        <v>11847.762142146599</v>
      </c>
      <c r="G466" s="25">
        <f>IFERROR(IF(AND(ISERROR($E467),ISERROR(INDEX(RestempNSAF!C$2:C$251,MATCH(RestempNSA!$C466,RestempNSAF!$A$2:$A$251,0)))),$E466,INDEX(RestempNSAF!C$2:C$251,MATCH(RestempNSA!$C466,RestempNSAF!$A$2:$A$251,0))),NA())</f>
        <v>9948.4544927633997</v>
      </c>
      <c r="H466" s="25">
        <f>IFERROR(IF(AND(ISERROR($E467),ISERROR(INDEX(RestempNSAF!D$2:D$251,MATCH(RestempNSA!$C466,RestempNSAF!$A$2:$A$251,0)))),$E466,INDEX(RestempNSAF!D$2:D$251,MATCH(RestempNSA!$C466,RestempNSAF!$A$2:$A$251,0))),NA())</f>
        <v>13747.069791529701</v>
      </c>
      <c r="I466" s="25">
        <f>IFERROR(IF(AND(ISERROR($E467),ISERROR(INDEX(RestempNSAF!E$2:E$251,MATCH(RestempNSA!$C466,RestempNSAF!$A$2:$A$251,0)))),$E466,INDEX(RestempNSAF!E$2:E$251,MATCH(RestempNSA!$C466,RestempNSAF!$A$2:$A$251,0))),NA())</f>
        <v>8943.0217567914806</v>
      </c>
      <c r="J466" s="25">
        <f>IFERROR(IF(AND(ISERROR($E467),ISERROR(INDEX(RestempNSAF!F$2:F$251,MATCH(RestempNSA!$C466,RestempNSAF!$A$2:$A$251,0)))),$E466,INDEX(RestempNSAF!F$2:F$251,MATCH(RestempNSA!$C466,RestempNSAF!$A$2:$A$251,0))),NA())</f>
        <v>14752.5025275017</v>
      </c>
    </row>
    <row r="467" spans="1:10" x14ac:dyDescent="0.25">
      <c r="A467" s="23">
        <f t="shared" si="20"/>
        <v>10</v>
      </c>
      <c r="B467" s="23">
        <f t="shared" si="21"/>
        <v>2030</v>
      </c>
      <c r="C467" s="23">
        <v>466</v>
      </c>
      <c r="D467" s="24">
        <v>47757</v>
      </c>
      <c r="E467" s="25" t="e">
        <f>IF(ISBLANK(table!J467),NA(),table!J467)</f>
        <v>#N/A</v>
      </c>
      <c r="F467" s="26">
        <f>IFERROR(IF(AND(ISERROR($E468),ISERROR(INDEX(RestempNSAF!B$2:B$251,MATCH(RestempNSA!$C467,RestempNSAF!$A$2:$A$251,0)))),$E467,INDEX(RestempNSAF!B$2:B$251,MATCH(RestempNSA!$C467,RestempNSAF!$A$2:$A$251,0))),NA())</f>
        <v>11847.762142146599</v>
      </c>
      <c r="G467" s="25">
        <f>IFERROR(IF(AND(ISERROR($E468),ISERROR(INDEX(RestempNSAF!C$2:C$251,MATCH(RestempNSA!$C467,RestempNSAF!$A$2:$A$251,0)))),$E467,INDEX(RestempNSAF!C$2:C$251,MATCH(RestempNSA!$C467,RestempNSAF!$A$2:$A$251,0))),NA())</f>
        <v>9938.9793368732408</v>
      </c>
      <c r="H467" s="25">
        <f>IFERROR(IF(AND(ISERROR($E468),ISERROR(INDEX(RestempNSAF!D$2:D$251,MATCH(RestempNSA!$C467,RestempNSAF!$A$2:$A$251,0)))),$E467,INDEX(RestempNSAF!D$2:D$251,MATCH(RestempNSA!$C467,RestempNSAF!$A$2:$A$251,0))),NA())</f>
        <v>13756.544947419899</v>
      </c>
      <c r="I467" s="25">
        <f>IFERROR(IF(AND(ISERROR($E468),ISERROR(INDEX(RestempNSAF!E$2:E$251,MATCH(RestempNSA!$C467,RestempNSAF!$A$2:$A$251,0)))),$E467,INDEX(RestempNSAF!E$2:E$251,MATCH(RestempNSA!$C467,RestempNSAF!$A$2:$A$251,0))),NA())</f>
        <v>8928.5307563573806</v>
      </c>
      <c r="J467" s="25">
        <f>IFERROR(IF(AND(ISERROR($E468),ISERROR(INDEX(RestempNSAF!F$2:F$251,MATCH(RestempNSA!$C467,RestempNSAF!$A$2:$A$251,0)))),$E467,INDEX(RestempNSAF!F$2:F$251,MATCH(RestempNSA!$C467,RestempNSAF!$A$2:$A$251,0))),NA())</f>
        <v>14766.9935279358</v>
      </c>
    </row>
    <row r="468" spans="1:10" x14ac:dyDescent="0.25">
      <c r="A468" s="23">
        <f t="shared" si="20"/>
        <v>11</v>
      </c>
      <c r="B468" s="23">
        <f t="shared" si="21"/>
        <v>2030</v>
      </c>
      <c r="C468" s="23">
        <v>467</v>
      </c>
      <c r="D468" s="24">
        <v>47788</v>
      </c>
      <c r="E468" s="25" t="e">
        <f>IF(ISBLANK(table!J468),NA(),table!J468)</f>
        <v>#N/A</v>
      </c>
      <c r="F468" s="26">
        <f>IFERROR(IF(AND(ISERROR($E469),ISERROR(INDEX(RestempNSAF!B$2:B$251,MATCH(RestempNSA!$C468,RestempNSAF!$A$2:$A$251,0)))),$E468,INDEX(RestempNSAF!B$2:B$251,MATCH(RestempNSA!$C468,RestempNSAF!$A$2:$A$251,0))),NA())</f>
        <v>11847.762142146599</v>
      </c>
      <c r="G468" s="25">
        <f>IFERROR(IF(AND(ISERROR($E469),ISERROR(INDEX(RestempNSAF!C$2:C$251,MATCH(RestempNSA!$C468,RestempNSAF!$A$2:$A$251,0)))),$E468,INDEX(RestempNSAF!C$2:C$251,MATCH(RestempNSA!$C468,RestempNSAF!$A$2:$A$251,0))),NA())</f>
        <v>9929.5509836948004</v>
      </c>
      <c r="H468" s="25">
        <f>IFERROR(IF(AND(ISERROR($E469),ISERROR(INDEX(RestempNSAF!D$2:D$251,MATCH(RestempNSA!$C468,RestempNSAF!$A$2:$A$251,0)))),$E468,INDEX(RestempNSAF!D$2:D$251,MATCH(RestempNSA!$C468,RestempNSAF!$A$2:$A$251,0))),NA())</f>
        <v>13765.9733005983</v>
      </c>
      <c r="I468" s="25">
        <f>IFERROR(IF(AND(ISERROR($E469),ISERROR(INDEX(RestempNSAF!E$2:E$251,MATCH(RestempNSA!$C468,RestempNSAF!$A$2:$A$251,0)))),$E468,INDEX(RestempNSAF!E$2:E$251,MATCH(RestempNSA!$C468,RestempNSAF!$A$2:$A$251,0))),NA())</f>
        <v>8914.1113344940095</v>
      </c>
      <c r="J468" s="25">
        <f>IFERROR(IF(AND(ISERROR($E469),ISERROR(INDEX(RestempNSAF!F$2:F$251,MATCH(RestempNSA!$C468,RestempNSAF!$A$2:$A$251,0)))),$E468,INDEX(RestempNSAF!F$2:F$251,MATCH(RestempNSA!$C468,RestempNSAF!$A$2:$A$251,0))),NA())</f>
        <v>14781.4129497991</v>
      </c>
    </row>
    <row r="469" spans="1:10" x14ac:dyDescent="0.25">
      <c r="A469" s="23">
        <f t="shared" si="20"/>
        <v>12</v>
      </c>
      <c r="B469" s="23">
        <f t="shared" si="21"/>
        <v>2030</v>
      </c>
      <c r="C469" s="23">
        <v>468</v>
      </c>
      <c r="D469" s="24">
        <v>47818</v>
      </c>
      <c r="E469" s="25" t="e">
        <f>IF(ISBLANK(table!J469),NA(),table!J469)</f>
        <v>#N/A</v>
      </c>
      <c r="F469" s="26">
        <f>IFERROR(IF(AND(ISERROR($E470),ISERROR(INDEX(RestempNSAF!B$2:B$251,MATCH(RestempNSA!$C469,RestempNSAF!$A$2:$A$251,0)))),$E469,INDEX(RestempNSAF!B$2:B$251,MATCH(RestempNSA!$C469,RestempNSAF!$A$2:$A$251,0))),NA())</f>
        <v>11847.762142146599</v>
      </c>
      <c r="G469" s="25">
        <f>IFERROR(IF(AND(ISERROR($E470),ISERROR(INDEX(RestempNSAF!C$2:C$251,MATCH(RestempNSA!$C469,RestempNSAF!$A$2:$A$251,0)))),$E469,INDEX(RestempNSAF!C$2:C$251,MATCH(RestempNSA!$C469,RestempNSAF!$A$2:$A$251,0))),NA())</f>
        <v>9920.1687464558199</v>
      </c>
      <c r="H469" s="25">
        <f>IFERROR(IF(AND(ISERROR($E470),ISERROR(INDEX(RestempNSAF!D$2:D$251,MATCH(RestempNSA!$C469,RestempNSAF!$A$2:$A$251,0)))),$E469,INDEX(RestempNSAF!D$2:D$251,MATCH(RestempNSA!$C469,RestempNSAF!$A$2:$A$251,0))),NA())</f>
        <v>13775.3555378373</v>
      </c>
      <c r="I469" s="25">
        <f>IFERROR(IF(AND(ISERROR($E470),ISERROR(INDEX(RestempNSAF!E$2:E$251,MATCH(RestempNSA!$C469,RestempNSAF!$A$2:$A$251,0)))),$E469,INDEX(RestempNSAF!E$2:E$251,MATCH(RestempNSA!$C469,RestempNSAF!$A$2:$A$251,0))),NA())</f>
        <v>8899.7624408737993</v>
      </c>
      <c r="J469" s="25">
        <f>IFERROR(IF(AND(ISERROR($E470),ISERROR(INDEX(RestempNSAF!F$2:F$251,MATCH(RestempNSA!$C469,RestempNSAF!$A$2:$A$251,0)))),$E469,INDEX(RestempNSAF!F$2:F$251,MATCH(RestempNSA!$C469,RestempNSAF!$A$2:$A$251,0))),NA())</f>
        <v>14795.761843419399</v>
      </c>
    </row>
    <row r="470" spans="1:10" x14ac:dyDescent="0.25">
      <c r="A470" s="23">
        <f t="shared" si="20"/>
        <v>1</v>
      </c>
      <c r="B470" s="23">
        <f t="shared" si="21"/>
        <v>2031</v>
      </c>
      <c r="C470" s="23">
        <v>469</v>
      </c>
      <c r="D470" s="24">
        <v>47849</v>
      </c>
      <c r="E470" s="25" t="e">
        <f>IF(ISBLANK(table!J470),NA(),table!J470)</f>
        <v>#N/A</v>
      </c>
      <c r="F470" s="26">
        <f>IFERROR(IF(AND(ISERROR($E471),ISERROR(INDEX(RestempNSAF!B$2:B$251,MATCH(RestempNSA!$C470,RestempNSAF!$A$2:$A$251,0)))),$E470,INDEX(RestempNSAF!B$2:B$251,MATCH(RestempNSA!$C470,RestempNSAF!$A$2:$A$251,0))),NA())</f>
        <v>11847.762142146599</v>
      </c>
      <c r="G470" s="25">
        <f>IFERROR(IF(AND(ISERROR($E471),ISERROR(INDEX(RestempNSAF!C$2:C$251,MATCH(RestempNSA!$C470,RestempNSAF!$A$2:$A$251,0)))),$E470,INDEX(RestempNSAF!C$2:C$251,MATCH(RestempNSA!$C470,RestempNSAF!$A$2:$A$251,0))),NA())</f>
        <v>9910.8319550173801</v>
      </c>
      <c r="H470" s="25">
        <f>IFERROR(IF(AND(ISERROR($E471),ISERROR(INDEX(RestempNSAF!D$2:D$251,MATCH(RestempNSA!$C470,RestempNSAF!$A$2:$A$251,0)))),$E470,INDEX(RestempNSAF!D$2:D$251,MATCH(RestempNSA!$C470,RestempNSAF!$A$2:$A$251,0))),NA())</f>
        <v>13784.6923292758</v>
      </c>
      <c r="I470" s="25">
        <f>IFERROR(IF(AND(ISERROR($E471),ISERROR(INDEX(RestempNSAF!E$2:E$251,MATCH(RestempNSA!$C470,RestempNSAF!$A$2:$A$251,0)))),$E470,INDEX(RestempNSAF!E$2:E$251,MATCH(RestempNSA!$C470,RestempNSAF!$A$2:$A$251,0))),NA())</f>
        <v>8885.4830506077305</v>
      </c>
      <c r="J470" s="25">
        <f>IFERROR(IF(AND(ISERROR($E471),ISERROR(INDEX(RestempNSAF!F$2:F$251,MATCH(RestempNSA!$C470,RestempNSAF!$A$2:$A$251,0)))),$E470,INDEX(RestempNSAF!F$2:F$251,MATCH(RestempNSA!$C470,RestempNSAF!$A$2:$A$251,0))),NA())</f>
        <v>14810.041233685401</v>
      </c>
    </row>
    <row r="471" spans="1:10" x14ac:dyDescent="0.25">
      <c r="A471" s="23">
        <f t="shared" si="20"/>
        <v>2</v>
      </c>
      <c r="B471" s="23">
        <f t="shared" si="21"/>
        <v>2031</v>
      </c>
      <c r="C471" s="23">
        <v>470</v>
      </c>
      <c r="D471" s="24">
        <v>47880</v>
      </c>
      <c r="E471" s="25" t="e">
        <f>IF(ISBLANK(table!J471),NA(),table!J471)</f>
        <v>#N/A</v>
      </c>
      <c r="F471" s="26">
        <f>IFERROR(IF(AND(ISERROR($E472),ISERROR(INDEX(RestempNSAF!B$2:B$251,MATCH(RestempNSA!$C471,RestempNSAF!$A$2:$A$251,0)))),$E471,INDEX(RestempNSAF!B$2:B$251,MATCH(RestempNSA!$C471,RestempNSAF!$A$2:$A$251,0))),NA())</f>
        <v>11847.762142146599</v>
      </c>
      <c r="G471" s="25">
        <f>IFERROR(IF(AND(ISERROR($E472),ISERROR(INDEX(RestempNSAF!C$2:C$251,MATCH(RestempNSA!$C471,RestempNSAF!$A$2:$A$251,0)))),$E471,INDEX(RestempNSAF!C$2:C$251,MATCH(RestempNSA!$C471,RestempNSAF!$A$2:$A$251,0))),NA())</f>
        <v>9901.5399553153602</v>
      </c>
      <c r="H471" s="25">
        <f>IFERROR(IF(AND(ISERROR($E472),ISERROR(INDEX(RestempNSAF!D$2:D$251,MATCH(RestempNSA!$C471,RestempNSAF!$A$2:$A$251,0)))),$E471,INDEX(RestempNSAF!D$2:D$251,MATCH(RestempNSA!$C471,RestempNSAF!$A$2:$A$251,0))),NA())</f>
        <v>13793.9843289778</v>
      </c>
      <c r="I471" s="25">
        <f>IFERROR(IF(AND(ISERROR($E472),ISERROR(INDEX(RestempNSAF!E$2:E$251,MATCH(RestempNSA!$C471,RestempNSAF!$A$2:$A$251,0)))),$E471,INDEX(RestempNSAF!E$2:E$251,MATCH(RestempNSA!$C471,RestempNSAF!$A$2:$A$251,0))),NA())</f>
        <v>8871.2721633910496</v>
      </c>
      <c r="J471" s="25">
        <f>IFERROR(IF(AND(ISERROR($E472),ISERROR(INDEX(RestempNSAF!F$2:F$251,MATCH(RestempNSA!$C471,RestempNSAF!$A$2:$A$251,0)))),$E471,INDEX(RestempNSAF!F$2:F$251,MATCH(RestempNSA!$C471,RestempNSAF!$A$2:$A$251,0))),NA())</f>
        <v>14824.2521209021</v>
      </c>
    </row>
    <row r="472" spans="1:10" x14ac:dyDescent="0.25">
      <c r="A472" s="23">
        <f t="shared" si="20"/>
        <v>3</v>
      </c>
      <c r="B472" s="23">
        <f t="shared" si="21"/>
        <v>2031</v>
      </c>
      <c r="C472" s="23">
        <v>471</v>
      </c>
      <c r="D472" s="24">
        <v>47908</v>
      </c>
      <c r="E472" s="25" t="e">
        <f>IF(ISBLANK(table!J472),NA(),table!J472)</f>
        <v>#N/A</v>
      </c>
      <c r="F472" s="26">
        <f>IFERROR(IF(AND(ISERROR($E473),ISERROR(INDEX(RestempNSAF!B$2:B$251,MATCH(RestempNSA!$C472,RestempNSAF!$A$2:$A$251,0)))),$E472,INDEX(RestempNSAF!B$2:B$251,MATCH(RestempNSA!$C472,RestempNSAF!$A$2:$A$251,0))),NA())</f>
        <v>11847.762142146599</v>
      </c>
      <c r="G472" s="25">
        <f>IFERROR(IF(AND(ISERROR($E473),ISERROR(INDEX(RestempNSAF!C$2:C$251,MATCH(RestempNSA!$C472,RestempNSAF!$A$2:$A$251,0)))),$E472,INDEX(RestempNSAF!C$2:C$251,MATCH(RestempNSA!$C472,RestempNSAF!$A$2:$A$251,0))),NA())</f>
        <v>9892.2921088257408</v>
      </c>
      <c r="H472" s="25">
        <f>IFERROR(IF(AND(ISERROR($E473),ISERROR(INDEX(RestempNSAF!D$2:D$251,MATCH(RestempNSA!$C472,RestempNSAF!$A$2:$A$251,0)))),$E472,INDEX(RestempNSAF!D$2:D$251,MATCH(RestempNSA!$C472,RestempNSAF!$A$2:$A$251,0))),NA())</f>
        <v>13803.232175467399</v>
      </c>
      <c r="I472" s="25">
        <f>IFERROR(IF(AND(ISERROR($E473),ISERROR(INDEX(RestempNSAF!E$2:E$251,MATCH(RestempNSA!$C472,RestempNSAF!$A$2:$A$251,0)))),$E472,INDEX(RestempNSAF!E$2:E$251,MATCH(RestempNSA!$C472,RestempNSAF!$A$2:$A$251,0))),NA())</f>
        <v>8857.1288026855309</v>
      </c>
      <c r="J472" s="25">
        <f>IFERROR(IF(AND(ISERROR($E473),ISERROR(INDEX(RestempNSAF!F$2:F$251,MATCH(RestempNSA!$C472,RestempNSAF!$A$2:$A$251,0)))),$E472,INDEX(RestempNSAF!F$2:F$251,MATCH(RestempNSA!$C472,RestempNSAF!$A$2:$A$251,0))),NA())</f>
        <v>14838.3954816076</v>
      </c>
    </row>
    <row r="473" spans="1:10" x14ac:dyDescent="0.25">
      <c r="A473" s="23">
        <f t="shared" si="20"/>
        <v>4</v>
      </c>
      <c r="B473" s="23">
        <f t="shared" si="21"/>
        <v>2031</v>
      </c>
      <c r="C473" s="23">
        <v>472</v>
      </c>
      <c r="D473" s="24">
        <v>47939</v>
      </c>
      <c r="E473" s="25" t="e">
        <f>IF(ISBLANK(table!J473),NA(),table!J473)</f>
        <v>#N/A</v>
      </c>
      <c r="F473" s="26">
        <f>IFERROR(IF(AND(ISERROR($E474),ISERROR(INDEX(RestempNSAF!B$2:B$251,MATCH(RestempNSA!$C473,RestempNSAF!$A$2:$A$251,0)))),$E473,INDEX(RestempNSAF!B$2:B$251,MATCH(RestempNSA!$C473,RestempNSAF!$A$2:$A$251,0))),NA())</f>
        <v>11847.762142146599</v>
      </c>
      <c r="G473" s="25">
        <f>IFERROR(IF(AND(ISERROR($E474),ISERROR(INDEX(RestempNSAF!C$2:C$251,MATCH(RestempNSA!$C473,RestempNSAF!$A$2:$A$251,0)))),$E473,INDEX(RestempNSAF!C$2:C$251,MATCH(RestempNSA!$C473,RestempNSAF!$A$2:$A$251,0))),NA())</f>
        <v>9883.0877920525108</v>
      </c>
      <c r="H473" s="25">
        <f>IFERROR(IF(AND(ISERROR($E474),ISERROR(INDEX(RestempNSAF!D$2:D$251,MATCH(RestempNSA!$C473,RestempNSAF!$A$2:$A$251,0)))),$E473,INDEX(RestempNSAF!D$2:D$251,MATCH(RestempNSA!$C473,RestempNSAF!$A$2:$A$251,0))),NA())</f>
        <v>13812.4364922406</v>
      </c>
      <c r="I473" s="25">
        <f>IFERROR(IF(AND(ISERROR($E474),ISERROR(INDEX(RestempNSAF!E$2:E$251,MATCH(RestempNSA!$C473,RestempNSAF!$A$2:$A$251,0)))),$E473,INDEX(RestempNSAF!E$2:E$251,MATCH(RestempNSA!$C473,RestempNSAF!$A$2:$A$251,0))),NA())</f>
        <v>8843.0520149363401</v>
      </c>
      <c r="J473" s="25">
        <f>IFERROR(IF(AND(ISERROR($E474),ISERROR(INDEX(RestempNSAF!F$2:F$251,MATCH(RestempNSA!$C473,RestempNSAF!$A$2:$A$251,0)))),$E473,INDEX(RestempNSAF!F$2:F$251,MATCH(RestempNSA!$C473,RestempNSAF!$A$2:$A$251,0))),NA())</f>
        <v>14852.4722693568</v>
      </c>
    </row>
    <row r="474" spans="1:10" x14ac:dyDescent="0.25">
      <c r="A474" s="23">
        <f t="shared" si="20"/>
        <v>5</v>
      </c>
      <c r="B474" s="23">
        <f t="shared" si="21"/>
        <v>2031</v>
      </c>
      <c r="C474" s="23">
        <v>473</v>
      </c>
      <c r="D474" s="24">
        <v>47969</v>
      </c>
      <c r="E474" s="25" t="e">
        <f>IF(ISBLANK(table!J474),NA(),table!J474)</f>
        <v>#N/A</v>
      </c>
      <c r="F474" s="26">
        <f>IFERROR(IF(AND(ISERROR($E475),ISERROR(INDEX(RestempNSAF!B$2:B$251,MATCH(RestempNSA!$C474,RestempNSAF!$A$2:$A$251,0)))),$E474,INDEX(RestempNSAF!B$2:B$251,MATCH(RestempNSA!$C474,RestempNSAF!$A$2:$A$251,0))),NA())</f>
        <v>11847.762142146599</v>
      </c>
      <c r="G474" s="25">
        <f>IFERROR(IF(AND(ISERROR($E475),ISERROR(INDEX(RestempNSAF!C$2:C$251,MATCH(RestempNSA!$C474,RestempNSAF!$A$2:$A$251,0)))),$E474,INDEX(RestempNSAF!C$2:C$251,MATCH(RestempNSA!$C474,RestempNSAF!$A$2:$A$251,0))),NA())</f>
        <v>9873.92639603717</v>
      </c>
      <c r="H474" s="25">
        <f>IFERROR(IF(AND(ISERROR($E475),ISERROR(INDEX(RestempNSAF!D$2:D$251,MATCH(RestempNSA!$C474,RestempNSAF!$A$2:$A$251,0)))),$E474,INDEX(RestempNSAF!D$2:D$251,MATCH(RestempNSA!$C474,RestempNSAF!$A$2:$A$251,0))),NA())</f>
        <v>13821.597888255999</v>
      </c>
      <c r="I474" s="25">
        <f>IFERROR(IF(AND(ISERROR($E475),ISERROR(INDEX(RestempNSAF!E$2:E$251,MATCH(RestempNSA!$C474,RestempNSAF!$A$2:$A$251,0)))),$E474,INDEX(RestempNSAF!E$2:E$251,MATCH(RestempNSA!$C474,RestempNSAF!$A$2:$A$251,0))),NA())</f>
        <v>8829.0408688217904</v>
      </c>
      <c r="J474" s="25">
        <f>IFERROR(IF(AND(ISERROR($E475),ISERROR(INDEX(RestempNSAF!F$2:F$251,MATCH(RestempNSA!$C474,RestempNSAF!$A$2:$A$251,0)))),$E474,INDEX(RestempNSAF!F$2:F$251,MATCH(RestempNSA!$C474,RestempNSAF!$A$2:$A$251,0))),NA())</f>
        <v>14866.483415471401</v>
      </c>
    </row>
    <row r="475" spans="1:10" x14ac:dyDescent="0.25">
      <c r="A475" s="23">
        <f t="shared" si="20"/>
        <v>6</v>
      </c>
      <c r="B475" s="23">
        <f t="shared" si="21"/>
        <v>2031</v>
      </c>
      <c r="C475" s="23">
        <v>474</v>
      </c>
      <c r="D475" s="24">
        <v>48000</v>
      </c>
      <c r="E475" s="25" t="e">
        <f>IF(ISBLANK(table!J475),NA(),table!J475)</f>
        <v>#N/A</v>
      </c>
      <c r="F475" s="26">
        <f>IFERROR(IF(AND(ISERROR($E476),ISERROR(INDEX(RestempNSAF!B$2:B$251,MATCH(RestempNSA!$C475,RestempNSAF!$A$2:$A$251,0)))),$E475,INDEX(RestempNSAF!B$2:B$251,MATCH(RestempNSA!$C475,RestempNSAF!$A$2:$A$251,0))),NA())</f>
        <v>11847.762142146599</v>
      </c>
      <c r="G475" s="25">
        <f>IFERROR(IF(AND(ISERROR($E476),ISERROR(INDEX(RestempNSAF!C$2:C$251,MATCH(RestempNSA!$C475,RestempNSAF!$A$2:$A$251,0)))),$E475,INDEX(RestempNSAF!C$2:C$251,MATCH(RestempNSA!$C475,RestempNSAF!$A$2:$A$251,0))),NA())</f>
        <v>9864.8073258885306</v>
      </c>
      <c r="H475" s="25">
        <f>IFERROR(IF(AND(ISERROR($E476),ISERROR(INDEX(RestempNSAF!D$2:D$251,MATCH(RestempNSA!$C475,RestempNSAF!$A$2:$A$251,0)))),$E475,INDEX(RestempNSAF!D$2:D$251,MATCH(RestempNSA!$C475,RestempNSAF!$A$2:$A$251,0))),NA())</f>
        <v>13830.716958404601</v>
      </c>
      <c r="I475" s="25">
        <f>IFERROR(IF(AND(ISERROR($E476),ISERROR(INDEX(RestempNSAF!E$2:E$251,MATCH(RestempNSA!$C475,RestempNSAF!$A$2:$A$251,0)))),$E475,INDEX(RestempNSAF!E$2:E$251,MATCH(RestempNSA!$C475,RestempNSAF!$A$2:$A$251,0))),NA())</f>
        <v>8815.0944545343209</v>
      </c>
      <c r="J475" s="25">
        <f>IFERROR(IF(AND(ISERROR($E476),ISERROR(INDEX(RestempNSAF!F$2:F$251,MATCH(RestempNSA!$C475,RestempNSAF!$A$2:$A$251,0)))),$E475,INDEX(RestempNSAF!F$2:F$251,MATCH(RestempNSA!$C475,RestempNSAF!$A$2:$A$251,0))),NA())</f>
        <v>14880.429829758799</v>
      </c>
    </row>
    <row r="476" spans="1:10" x14ac:dyDescent="0.25">
      <c r="A476" s="23">
        <f t="shared" si="20"/>
        <v>7</v>
      </c>
      <c r="B476" s="23">
        <f t="shared" si="21"/>
        <v>2031</v>
      </c>
      <c r="C476" s="23">
        <v>475</v>
      </c>
      <c r="D476" s="24">
        <v>48030</v>
      </c>
      <c r="E476" s="25" t="e">
        <f>IF(ISBLANK(table!J476),NA(),table!J476)</f>
        <v>#N/A</v>
      </c>
      <c r="F476" s="26">
        <f>IFERROR(IF(AND(ISERROR($E477),ISERROR(INDEX(RestempNSAF!B$2:B$251,MATCH(RestempNSA!$C476,RestempNSAF!$A$2:$A$251,0)))),$E476,INDEX(RestempNSAF!B$2:B$251,MATCH(RestempNSA!$C476,RestempNSAF!$A$2:$A$251,0))),NA())</f>
        <v>11847.762142146599</v>
      </c>
      <c r="G476" s="25">
        <f>IFERROR(IF(AND(ISERROR($E477),ISERROR(INDEX(RestempNSAF!C$2:C$251,MATCH(RestempNSA!$C476,RestempNSAF!$A$2:$A$251,0)))),$E476,INDEX(RestempNSAF!C$2:C$251,MATCH(RestempNSA!$C476,RestempNSAF!$A$2:$A$251,0))),NA())</f>
        <v>9855.7300003319106</v>
      </c>
      <c r="H476" s="25">
        <f>IFERROR(IF(AND(ISERROR($E477),ISERROR(INDEX(RestempNSAF!D$2:D$251,MATCH(RestempNSA!$C476,RestempNSAF!$A$2:$A$251,0)))),$E476,INDEX(RestempNSAF!D$2:D$251,MATCH(RestempNSA!$C476,RestempNSAF!$A$2:$A$251,0))),NA())</f>
        <v>13839.794283961201</v>
      </c>
      <c r="I476" s="25">
        <f>IFERROR(IF(AND(ISERROR($E477),ISERROR(INDEX(RestempNSAF!E$2:E$251,MATCH(RestempNSA!$C476,RestempNSAF!$A$2:$A$251,0)))),$E476,INDEX(RestempNSAF!E$2:E$251,MATCH(RestempNSA!$C476,RestempNSAF!$A$2:$A$251,0))),NA())</f>
        <v>8801.2118830910495</v>
      </c>
      <c r="J476" s="25">
        <f>IFERROR(IF(AND(ISERROR($E477),ISERROR(INDEX(RestempNSAF!F$2:F$251,MATCH(RestempNSA!$C476,RestempNSAF!$A$2:$A$251,0)))),$E476,INDEX(RestempNSAF!F$2:F$251,MATCH(RestempNSA!$C476,RestempNSAF!$A$2:$A$251,0))),NA())</f>
        <v>14894.3124012021</v>
      </c>
    </row>
    <row r="477" spans="1:10" x14ac:dyDescent="0.25">
      <c r="A477" s="23">
        <f t="shared" si="20"/>
        <v>8</v>
      </c>
      <c r="B477" s="23">
        <f t="shared" si="21"/>
        <v>2031</v>
      </c>
      <c r="C477" s="23">
        <v>476</v>
      </c>
      <c r="D477" s="24">
        <v>48061</v>
      </c>
      <c r="E477" s="25" t="e">
        <f>IF(ISBLANK(table!J477),NA(),table!J477)</f>
        <v>#N/A</v>
      </c>
      <c r="F477" s="26">
        <f>IFERROR(IF(AND(ISERROR($E478),ISERROR(INDEX(RestempNSAF!B$2:B$251,MATCH(RestempNSA!$C477,RestempNSAF!$A$2:$A$251,0)))),$E477,INDEX(RestempNSAF!B$2:B$251,MATCH(RestempNSA!$C477,RestempNSAF!$A$2:$A$251,0))),NA())</f>
        <v>11847.762142146599</v>
      </c>
      <c r="G477" s="25">
        <f>IFERROR(IF(AND(ISERROR($E478),ISERROR(INDEX(RestempNSAF!C$2:C$251,MATCH(RestempNSA!$C477,RestempNSAF!$A$2:$A$251,0)))),$E477,INDEX(RestempNSAF!C$2:C$251,MATCH(RestempNSA!$C477,RestempNSAF!$A$2:$A$251,0))),NA())</f>
        <v>9846.6938512768102</v>
      </c>
      <c r="H477" s="25">
        <f>IFERROR(IF(AND(ISERROR($E478),ISERROR(INDEX(RestempNSAF!D$2:D$251,MATCH(RestempNSA!$C477,RestempNSAF!$A$2:$A$251,0)))),$E477,INDEX(RestempNSAF!D$2:D$251,MATCH(RestempNSA!$C477,RestempNSAF!$A$2:$A$251,0))),NA())</f>
        <v>13848.830433016299</v>
      </c>
      <c r="I477" s="25">
        <f>IFERROR(IF(AND(ISERROR($E478),ISERROR(INDEX(RestempNSAF!E$2:E$251,MATCH(RestempNSA!$C477,RestempNSAF!$A$2:$A$251,0)))),$E477,INDEX(RestempNSAF!E$2:E$251,MATCH(RestempNSA!$C477,RestempNSAF!$A$2:$A$251,0))),NA())</f>
        <v>8787.3922856725003</v>
      </c>
      <c r="J477" s="25">
        <f>IFERROR(IF(AND(ISERROR($E478),ISERROR(INDEX(RestempNSAF!F$2:F$251,MATCH(RestempNSA!$C477,RestempNSAF!$A$2:$A$251,0)))),$E477,INDEX(RestempNSAF!F$2:F$251,MATCH(RestempNSA!$C477,RestempNSAF!$A$2:$A$251,0))),NA())</f>
        <v>14908.1319986206</v>
      </c>
    </row>
    <row r="478" spans="1:10" x14ac:dyDescent="0.25">
      <c r="A478" s="23">
        <f t="shared" si="20"/>
        <v>9</v>
      </c>
      <c r="B478" s="23">
        <f t="shared" si="21"/>
        <v>2031</v>
      </c>
      <c r="C478" s="23">
        <v>477</v>
      </c>
      <c r="D478" s="24">
        <v>48092</v>
      </c>
      <c r="E478" s="25" t="e">
        <f>IF(ISBLANK(table!J478),NA(),table!J478)</f>
        <v>#N/A</v>
      </c>
      <c r="F478" s="26">
        <f>IFERROR(IF(AND(ISERROR($E479),ISERROR(INDEX(RestempNSAF!B$2:B$251,MATCH(RestempNSA!$C478,RestempNSAF!$A$2:$A$251,0)))),$E478,INDEX(RestempNSAF!B$2:B$251,MATCH(RestempNSA!$C478,RestempNSAF!$A$2:$A$251,0))),NA())</f>
        <v>11847.762142146599</v>
      </c>
      <c r="G478" s="25">
        <f>IFERROR(IF(AND(ISERROR($E479),ISERROR(INDEX(RestempNSAF!C$2:C$251,MATCH(RestempNSA!$C478,RestempNSAF!$A$2:$A$251,0)))),$E478,INDEX(RestempNSAF!C$2:C$251,MATCH(RestempNSA!$C478,RestempNSAF!$A$2:$A$251,0))),NA())</f>
        <v>9837.6983234019608</v>
      </c>
      <c r="H478" s="25">
        <f>IFERROR(IF(AND(ISERROR($E479),ISERROR(INDEX(RestempNSAF!D$2:D$251,MATCH(RestempNSA!$C478,RestempNSAF!$A$2:$A$251,0)))),$E478,INDEX(RestempNSAF!D$2:D$251,MATCH(RestempNSA!$C478,RestempNSAF!$A$2:$A$251,0))),NA())</f>
        <v>13857.825960891199</v>
      </c>
      <c r="I478" s="25">
        <f>IFERROR(IF(AND(ISERROR($E479),ISERROR(INDEX(RestempNSAF!E$2:E$251,MATCH(RestempNSA!$C478,RestempNSAF!$A$2:$A$251,0)))),$E478,INDEX(RestempNSAF!E$2:E$251,MATCH(RestempNSA!$C478,RestempNSAF!$A$2:$A$251,0))),NA())</f>
        <v>8773.6348129881007</v>
      </c>
      <c r="J478" s="25">
        <f>IFERROR(IF(AND(ISERROR($E479),ISERROR(INDEX(RestempNSAF!F$2:F$251,MATCH(RestempNSA!$C478,RestempNSAF!$A$2:$A$251,0)))),$E478,INDEX(RestempNSAF!F$2:F$251,MATCH(RestempNSA!$C478,RestempNSAF!$A$2:$A$251,0))),NA())</f>
        <v>14921.889471304999</v>
      </c>
    </row>
    <row r="479" spans="1:10" x14ac:dyDescent="0.25">
      <c r="A479" s="23">
        <f t="shared" si="20"/>
        <v>10</v>
      </c>
      <c r="B479" s="23">
        <f t="shared" si="21"/>
        <v>2031</v>
      </c>
      <c r="C479" s="23">
        <v>478</v>
      </c>
      <c r="D479" s="24">
        <v>48122</v>
      </c>
      <c r="E479" s="25" t="e">
        <f>IF(ISBLANK(table!J479),NA(),table!J479)</f>
        <v>#N/A</v>
      </c>
      <c r="F479" s="26">
        <f>IFERROR(IF(AND(ISERROR($E480),ISERROR(INDEX(RestempNSAF!B$2:B$251,MATCH(RestempNSA!$C479,RestempNSAF!$A$2:$A$251,0)))),$E479,INDEX(RestempNSAF!B$2:B$251,MATCH(RestempNSA!$C479,RestempNSAF!$A$2:$A$251,0))),NA())</f>
        <v>11847.762142146599</v>
      </c>
      <c r="G479" s="25">
        <f>IFERROR(IF(AND(ISERROR($E480),ISERROR(INDEX(RestempNSAF!C$2:C$251,MATCH(RestempNSA!$C479,RestempNSAF!$A$2:$A$251,0)))),$E479,INDEX(RestempNSAF!C$2:C$251,MATCH(RestempNSA!$C479,RestempNSAF!$A$2:$A$251,0))),NA())</f>
        <v>9828.7428737571208</v>
      </c>
      <c r="H479" s="25">
        <f>IFERROR(IF(AND(ISERROR($E480),ISERROR(INDEX(RestempNSAF!D$2:D$251,MATCH(RestempNSA!$C479,RestempNSAF!$A$2:$A$251,0)))),$E479,INDEX(RestempNSAF!D$2:D$251,MATCH(RestempNSA!$C479,RestempNSAF!$A$2:$A$251,0))),NA())</f>
        <v>13866.781410535999</v>
      </c>
      <c r="I479" s="25">
        <f>IFERROR(IF(AND(ISERROR($E480),ISERROR(INDEX(RestempNSAF!E$2:E$251,MATCH(RestempNSA!$C479,RestempNSAF!$A$2:$A$251,0)))),$E479,INDEX(RestempNSAF!E$2:E$251,MATCH(RestempNSA!$C479,RestempNSAF!$A$2:$A$251,0))),NA())</f>
        <v>8759.9386346670999</v>
      </c>
      <c r="J479" s="25">
        <f>IFERROR(IF(AND(ISERROR($E480),ISERROR(INDEX(RestempNSAF!F$2:F$251,MATCH(RestempNSA!$C479,RestempNSAF!$A$2:$A$251,0)))),$E479,INDEX(RestempNSAF!F$2:F$251,MATCH(RestempNSA!$C479,RestempNSAF!$A$2:$A$251,0))),NA())</f>
        <v>14935.585649626</v>
      </c>
    </row>
    <row r="480" spans="1:10" x14ac:dyDescent="0.25">
      <c r="A480" s="23">
        <f t="shared" si="20"/>
        <v>11</v>
      </c>
      <c r="B480" s="23">
        <f t="shared" si="21"/>
        <v>2031</v>
      </c>
      <c r="C480" s="23">
        <v>479</v>
      </c>
      <c r="D480" s="24">
        <v>48153</v>
      </c>
      <c r="E480" s="25" t="e">
        <f>IF(ISBLANK(table!J480),NA(),table!J480)</f>
        <v>#N/A</v>
      </c>
      <c r="F480" s="26">
        <f>IFERROR(IF(AND(ISERROR($E481),ISERROR(INDEX(RestempNSAF!B$2:B$251,MATCH(RestempNSA!$C480,RestempNSAF!$A$2:$A$251,0)))),$E480,INDEX(RestempNSAF!B$2:B$251,MATCH(RestempNSA!$C480,RestempNSAF!$A$2:$A$251,0))),NA())</f>
        <v>11847.762142146599</v>
      </c>
      <c r="G480" s="25">
        <f>IFERROR(IF(AND(ISERROR($E481),ISERROR(INDEX(RestempNSAF!C$2:C$251,MATCH(RestempNSA!$C480,RestempNSAF!$A$2:$A$251,0)))),$E480,INDEX(RestempNSAF!C$2:C$251,MATCH(RestempNSA!$C480,RestempNSAF!$A$2:$A$251,0))),NA())</f>
        <v>9819.8269713806003</v>
      </c>
      <c r="H480" s="25">
        <f>IFERROR(IF(AND(ISERROR($E481),ISERROR(INDEX(RestempNSAF!D$2:D$251,MATCH(RestempNSA!$C480,RestempNSAF!$A$2:$A$251,0)))),$E480,INDEX(RestempNSAF!D$2:D$251,MATCH(RestempNSA!$C480,RestempNSAF!$A$2:$A$251,0))),NA())</f>
        <v>13875.6973129125</v>
      </c>
      <c r="I480" s="25">
        <f>IFERROR(IF(AND(ISERROR($E481),ISERROR(INDEX(RestempNSAF!E$2:E$251,MATCH(RestempNSA!$C480,RestempNSAF!$A$2:$A$251,0)))),$E480,INDEX(RestempNSAF!E$2:E$251,MATCH(RestempNSA!$C480,RestempNSAF!$A$2:$A$251,0))),NA())</f>
        <v>8746.3029386736798</v>
      </c>
      <c r="J480" s="25">
        <f>IFERROR(IF(AND(ISERROR($E481),ISERROR(INDEX(RestempNSAF!F$2:F$251,MATCH(RestempNSA!$C480,RestempNSAF!$A$2:$A$251,0)))),$E480,INDEX(RestempNSAF!F$2:F$251,MATCH(RestempNSA!$C480,RestempNSAF!$A$2:$A$251,0))),NA())</f>
        <v>14949.2213456195</v>
      </c>
    </row>
    <row r="481" spans="1:10" x14ac:dyDescent="0.25">
      <c r="A481" s="23">
        <f t="shared" si="20"/>
        <v>12</v>
      </c>
      <c r="B481" s="23">
        <f t="shared" si="21"/>
        <v>2031</v>
      </c>
      <c r="C481" s="23">
        <v>480</v>
      </c>
      <c r="D481" s="24">
        <v>48183</v>
      </c>
      <c r="E481" s="25" t="e">
        <f>IF(ISBLANK(table!J481),NA(),table!J481)</f>
        <v>#N/A</v>
      </c>
      <c r="F481" s="26">
        <f>IFERROR(IF(AND(ISERROR($E482),ISERROR(INDEX(RestempNSAF!B$2:B$251,MATCH(RestempNSA!$C481,RestempNSAF!$A$2:$A$251,0)))),$E481,INDEX(RestempNSAF!B$2:B$251,MATCH(RestempNSA!$C481,RestempNSAF!$A$2:$A$251,0))),NA())</f>
        <v>11847.762142146599</v>
      </c>
      <c r="G481" s="25">
        <f>IFERROR(IF(AND(ISERROR($E482),ISERROR(INDEX(RestempNSAF!C$2:C$251,MATCH(RestempNSA!$C481,RestempNSAF!$A$2:$A$251,0)))),$E481,INDEX(RestempNSAF!C$2:C$251,MATCH(RestempNSA!$C481,RestempNSAF!$A$2:$A$251,0))),NA())</f>
        <v>9810.9500969319597</v>
      </c>
      <c r="H481" s="25">
        <f>IFERROR(IF(AND(ISERROR($E482),ISERROR(INDEX(RestempNSAF!D$2:D$251,MATCH(RestempNSA!$C481,RestempNSAF!$A$2:$A$251,0)))),$E481,INDEX(RestempNSAF!D$2:D$251,MATCH(RestempNSA!$C481,RestempNSAF!$A$2:$A$251,0))),NA())</f>
        <v>13884.574187361201</v>
      </c>
      <c r="I481" s="25">
        <f>IFERROR(IF(AND(ISERROR($E482),ISERROR(INDEX(RestempNSAF!E$2:E$251,MATCH(RestempNSA!$C481,RestempNSAF!$A$2:$A$251,0)))),$E481,INDEX(RestempNSAF!E$2:E$251,MATCH(RestempNSA!$C481,RestempNSAF!$A$2:$A$251,0))),NA())</f>
        <v>8732.7269307451807</v>
      </c>
      <c r="J481" s="25">
        <f>IFERROR(IF(AND(ISERROR($E482),ISERROR(INDEX(RestempNSAF!F$2:F$251,MATCH(RestempNSA!$C481,RestempNSAF!$A$2:$A$251,0)))),$E481,INDEX(RestempNSAF!F$2:F$251,MATCH(RestempNSA!$C481,RestempNSAF!$A$2:$A$251,0))),NA())</f>
        <v>14962.797353548</v>
      </c>
    </row>
    <row r="482" spans="1:10" x14ac:dyDescent="0.25">
      <c r="A482" s="23">
        <f t="shared" si="20"/>
        <v>1</v>
      </c>
      <c r="B482" s="23">
        <f t="shared" si="21"/>
        <v>2032</v>
      </c>
      <c r="C482" s="23">
        <v>481</v>
      </c>
      <c r="D482" s="24">
        <v>48214</v>
      </c>
      <c r="E482" s="25" t="e">
        <f>IF(ISBLANK(table!J482),NA(),table!J482)</f>
        <v>#N/A</v>
      </c>
      <c r="F482" s="26">
        <f>IFERROR(IF(AND(ISERROR($E483),ISERROR(INDEX(RestempNSAF!B$2:B$251,MATCH(RestempNSA!$C482,RestempNSAF!$A$2:$A$251,0)))),$E482,INDEX(RestempNSAF!B$2:B$251,MATCH(RestempNSA!$C482,RestempNSAF!$A$2:$A$251,0))),NA())</f>
        <v>11847.762142146599</v>
      </c>
      <c r="G482" s="25">
        <f>IFERROR(IF(AND(ISERROR($E483),ISERROR(INDEX(RestempNSAF!C$2:C$251,MATCH(RestempNSA!$C482,RestempNSAF!$A$2:$A$251,0)))),$E482,INDEX(RestempNSAF!C$2:C$251,MATCH(RestempNSA!$C482,RestempNSAF!$A$2:$A$251,0))),NA())</f>
        <v>9802.1117423389496</v>
      </c>
      <c r="H482" s="25">
        <f>IFERROR(IF(AND(ISERROR($E483),ISERROR(INDEX(RestempNSAF!D$2:D$251,MATCH(RestempNSA!$C482,RestempNSAF!$A$2:$A$251,0)))),$E482,INDEX(RestempNSAF!D$2:D$251,MATCH(RestempNSA!$C482,RestempNSAF!$A$2:$A$251,0))),NA())</f>
        <v>13893.4125419542</v>
      </c>
      <c r="I482" s="25">
        <f>IFERROR(IF(AND(ISERROR($E483),ISERROR(INDEX(RestempNSAF!E$2:E$251,MATCH(RestempNSA!$C482,RestempNSAF!$A$2:$A$251,0)))),$E482,INDEX(RestempNSAF!E$2:E$251,MATCH(RestempNSA!$C482,RestempNSAF!$A$2:$A$251,0))),NA())</f>
        <v>8719.20983385215</v>
      </c>
      <c r="J482" s="25">
        <f>IFERROR(IF(AND(ISERROR($E483),ISERROR(INDEX(RestempNSAF!F$2:F$251,MATCH(RestempNSA!$C482,RestempNSAF!$A$2:$A$251,0)))),$E482,INDEX(RestempNSAF!F$2:F$251,MATCH(RestempNSA!$C482,RestempNSAF!$A$2:$A$251,0))),NA())</f>
        <v>14976.314450440999</v>
      </c>
    </row>
    <row r="483" spans="1:10" x14ac:dyDescent="0.25">
      <c r="A483" s="23">
        <f t="shared" si="20"/>
        <v>2</v>
      </c>
      <c r="B483" s="23">
        <f t="shared" si="21"/>
        <v>2032</v>
      </c>
      <c r="C483" s="23">
        <v>482</v>
      </c>
      <c r="D483" s="24">
        <v>48245</v>
      </c>
      <c r="E483" s="25" t="e">
        <f>IF(ISBLANK(table!J483),NA(),table!J483)</f>
        <v>#N/A</v>
      </c>
      <c r="F483" s="26">
        <f>IFERROR(IF(AND(ISERROR($E484),ISERROR(INDEX(RestempNSAF!B$2:B$251,MATCH(RestempNSA!$C483,RestempNSAF!$A$2:$A$251,0)))),$E483,INDEX(RestempNSAF!B$2:B$251,MATCH(RestempNSA!$C483,RestempNSAF!$A$2:$A$251,0))),NA())</f>
        <v>11847.762142146599</v>
      </c>
      <c r="G483" s="25">
        <f>IFERROR(IF(AND(ISERROR($E484),ISERROR(INDEX(RestempNSAF!C$2:C$251,MATCH(RestempNSA!$C483,RestempNSAF!$A$2:$A$251,0)))),$E483,INDEX(RestempNSAF!C$2:C$251,MATCH(RestempNSA!$C483,RestempNSAF!$A$2:$A$251,0))),NA())</f>
        <v>9793.3114104582201</v>
      </c>
      <c r="H483" s="25">
        <f>IFERROR(IF(AND(ISERROR($E484),ISERROR(INDEX(RestempNSAF!D$2:D$251,MATCH(RestempNSA!$C483,RestempNSAF!$A$2:$A$251,0)))),$E483,INDEX(RestempNSAF!D$2:D$251,MATCH(RestempNSA!$C483,RestempNSAF!$A$2:$A$251,0))),NA())</f>
        <v>13902.2128738349</v>
      </c>
      <c r="I483" s="25">
        <f>IFERROR(IF(AND(ISERROR($E484),ISERROR(INDEX(RestempNSAF!E$2:E$251,MATCH(RestempNSA!$C483,RestempNSAF!$A$2:$A$251,0)))),$E483,INDEX(RestempNSAF!E$2:E$251,MATCH(RestempNSA!$C483,RestempNSAF!$A$2:$A$251,0))),NA())</f>
        <v>8705.75088767942</v>
      </c>
      <c r="J483" s="25">
        <f>IFERROR(IF(AND(ISERROR($E484),ISERROR(INDEX(RestempNSAF!F$2:F$251,MATCH(RestempNSA!$C483,RestempNSAF!$A$2:$A$251,0)))),$E483,INDEX(RestempNSAF!F$2:F$251,MATCH(RestempNSA!$C483,RestempNSAF!$A$2:$A$251,0))),NA())</f>
        <v>14989.7733966137</v>
      </c>
    </row>
    <row r="484" spans="1:10" x14ac:dyDescent="0.25">
      <c r="A484" s="23">
        <f t="shared" si="20"/>
        <v>3</v>
      </c>
      <c r="B484" s="23">
        <f t="shared" si="21"/>
        <v>2032</v>
      </c>
      <c r="C484" s="23">
        <v>483</v>
      </c>
      <c r="D484" s="24">
        <v>48274</v>
      </c>
      <c r="E484" s="25" t="e">
        <f>IF(ISBLANK(table!J484),NA(),table!J484)</f>
        <v>#N/A</v>
      </c>
      <c r="F484" s="26">
        <f>IFERROR(IF(AND(ISERROR($E485),ISERROR(INDEX(RestempNSAF!B$2:B$251,MATCH(RestempNSA!$C484,RestempNSAF!$A$2:$A$251,0)))),$E484,INDEX(RestempNSAF!B$2:B$251,MATCH(RestempNSA!$C484,RestempNSAF!$A$2:$A$251,0))),NA())</f>
        <v>11847.762142146599</v>
      </c>
      <c r="G484" s="25">
        <f>IFERROR(IF(AND(ISERROR($E485),ISERROR(INDEX(RestempNSAF!C$2:C$251,MATCH(RestempNSA!$C484,RestempNSAF!$A$2:$A$251,0)))),$E484,INDEX(RestempNSAF!C$2:C$251,MATCH(RestempNSA!$C484,RestempNSAF!$A$2:$A$251,0))),NA())</f>
        <v>9784.5486147489501</v>
      </c>
      <c r="H484" s="25">
        <f>IFERROR(IF(AND(ISERROR($E485),ISERROR(INDEX(RestempNSAF!D$2:D$251,MATCH(RestempNSA!$C484,RestempNSAF!$A$2:$A$251,0)))),$E484,INDEX(RestempNSAF!D$2:D$251,MATCH(RestempNSA!$C484,RestempNSAF!$A$2:$A$251,0))),NA())</f>
        <v>13910.975669544199</v>
      </c>
      <c r="I484" s="25">
        <f>IFERROR(IF(AND(ISERROR($E485),ISERROR(INDEX(RestempNSAF!E$2:E$251,MATCH(RestempNSA!$C484,RestempNSAF!$A$2:$A$251,0)))),$E484,INDEX(RestempNSAF!E$2:E$251,MATCH(RestempNSA!$C484,RestempNSAF!$A$2:$A$251,0))),NA())</f>
        <v>8692.3493481270507</v>
      </c>
      <c r="J484" s="25">
        <f>IFERROR(IF(AND(ISERROR($E485),ISERROR(INDEX(RestempNSAF!F$2:F$251,MATCH(RestempNSA!$C484,RestempNSAF!$A$2:$A$251,0)))),$E484,INDEX(RestempNSAF!F$2:F$251,MATCH(RestempNSA!$C484,RestempNSAF!$A$2:$A$251,0))),NA())</f>
        <v>15003.1749361661</v>
      </c>
    </row>
    <row r="485" spans="1:10" x14ac:dyDescent="0.25">
      <c r="A485" s="23">
        <f t="shared" si="20"/>
        <v>4</v>
      </c>
      <c r="B485" s="23">
        <f t="shared" si="21"/>
        <v>2032</v>
      </c>
      <c r="C485" s="23">
        <v>484</v>
      </c>
      <c r="D485" s="24">
        <v>48305</v>
      </c>
      <c r="E485" s="25" t="e">
        <f>IF(ISBLANK(table!J485),NA(),table!J485)</f>
        <v>#N/A</v>
      </c>
      <c r="F485" s="26">
        <f>IFERROR(IF(AND(ISERROR($E486),ISERROR(INDEX(RestempNSAF!B$2:B$251,MATCH(RestempNSA!$C485,RestempNSAF!$A$2:$A$251,0)))),$E485,INDEX(RestempNSAF!B$2:B$251,MATCH(RestempNSA!$C485,RestempNSAF!$A$2:$A$251,0))),NA())</f>
        <v>11847.762142146599</v>
      </c>
      <c r="G485" s="25">
        <f>IFERROR(IF(AND(ISERROR($E486),ISERROR(INDEX(RestempNSAF!C$2:C$251,MATCH(RestempNSA!$C485,RestempNSAF!$A$2:$A$251,0)))),$E485,INDEX(RestempNSAF!C$2:C$251,MATCH(RestempNSA!$C485,RestempNSAF!$A$2:$A$251,0))),NA())</f>
        <v>9775.8228789589994</v>
      </c>
      <c r="H485" s="25">
        <f>IFERROR(IF(AND(ISERROR($E486),ISERROR(INDEX(RestempNSAF!D$2:D$251,MATCH(RestempNSA!$C485,RestempNSAF!$A$2:$A$251,0)))),$E485,INDEX(RestempNSAF!D$2:D$251,MATCH(RestempNSA!$C485,RestempNSAF!$A$2:$A$251,0))),NA())</f>
        <v>13919.701405334101</v>
      </c>
      <c r="I485" s="25">
        <f>IFERROR(IF(AND(ISERROR($E486),ISERROR(INDEX(RestempNSAF!E$2:E$251,MATCH(RestempNSA!$C485,RestempNSAF!$A$2:$A$251,0)))),$E485,INDEX(RestempNSAF!E$2:E$251,MATCH(RestempNSA!$C485,RestempNSAF!$A$2:$A$251,0))),NA())</f>
        <v>8679.0044868302302</v>
      </c>
      <c r="J485" s="25">
        <f>IFERROR(IF(AND(ISERROR($E486),ISERROR(INDEX(RestempNSAF!F$2:F$251,MATCH(RestempNSA!$C485,RestempNSAF!$A$2:$A$251,0)))),$E485,INDEX(RestempNSAF!F$2:F$251,MATCH(RestempNSA!$C485,RestempNSAF!$A$2:$A$251,0))),NA())</f>
        <v>15016.519797462901</v>
      </c>
    </row>
    <row r="486" spans="1:10" x14ac:dyDescent="0.25">
      <c r="A486" s="23">
        <f t="shared" si="20"/>
        <v>5</v>
      </c>
      <c r="B486" s="23">
        <f t="shared" si="21"/>
        <v>2032</v>
      </c>
      <c r="C486" s="23">
        <v>485</v>
      </c>
      <c r="D486" s="24">
        <v>48335</v>
      </c>
      <c r="E486" s="25" t="e">
        <f>IF(ISBLANK(table!J486),NA(),table!J486)</f>
        <v>#N/A</v>
      </c>
      <c r="F486" s="26">
        <f>IFERROR(IF(AND(ISERROR($E487),ISERROR(INDEX(RestempNSAF!B$2:B$251,MATCH(RestempNSA!$C486,RestempNSAF!$A$2:$A$251,0)))),$E486,INDEX(RestempNSAF!B$2:B$251,MATCH(RestempNSA!$C486,RestempNSAF!$A$2:$A$251,0))),NA())</f>
        <v>11847.762142146599</v>
      </c>
      <c r="G486" s="25">
        <f>IFERROR(IF(AND(ISERROR($E487),ISERROR(INDEX(RestempNSAF!C$2:C$251,MATCH(RestempNSA!$C486,RestempNSAF!$A$2:$A$251,0)))),$E486,INDEX(RestempNSAF!C$2:C$251,MATCH(RestempNSA!$C486,RestempNSAF!$A$2:$A$251,0))),NA())</f>
        <v>9767.1337368228396</v>
      </c>
      <c r="H486" s="25">
        <f>IFERROR(IF(AND(ISERROR($E487),ISERROR(INDEX(RestempNSAF!D$2:D$251,MATCH(RestempNSA!$C486,RestempNSAF!$A$2:$A$251,0)))),$E486,INDEX(RestempNSAF!D$2:D$251,MATCH(RestempNSA!$C486,RestempNSAF!$A$2:$A$251,0))),NA())</f>
        <v>13928.390547470301</v>
      </c>
      <c r="I486" s="25">
        <f>IFERROR(IF(AND(ISERROR($E487),ISERROR(INDEX(RestempNSAF!E$2:E$251,MATCH(RestempNSA!$C486,RestempNSAF!$A$2:$A$251,0)))),$E486,INDEX(RestempNSAF!E$2:E$251,MATCH(RestempNSA!$C486,RestempNSAF!$A$2:$A$251,0))),NA())</f>
        <v>8665.7155906973694</v>
      </c>
      <c r="J486" s="25">
        <f>IFERROR(IF(AND(ISERROR($E487),ISERROR(INDEX(RestempNSAF!F$2:F$251,MATCH(RestempNSA!$C486,RestempNSAF!$A$2:$A$251,0)))),$E486,INDEX(RestempNSAF!F$2:F$251,MATCH(RestempNSA!$C486,RestempNSAF!$A$2:$A$251,0))),NA())</f>
        <v>15029.8086935958</v>
      </c>
    </row>
    <row r="487" spans="1:10" x14ac:dyDescent="0.25">
      <c r="A487" s="23">
        <f t="shared" si="20"/>
        <v>6</v>
      </c>
      <c r="B487" s="23">
        <f t="shared" si="21"/>
        <v>2032</v>
      </c>
      <c r="C487" s="23">
        <v>486</v>
      </c>
      <c r="D487" s="24">
        <v>48366</v>
      </c>
      <c r="E487" s="25" t="e">
        <f>IF(ISBLANK(table!J487),NA(),table!J487)</f>
        <v>#N/A</v>
      </c>
      <c r="F487" s="26">
        <f>IFERROR(IF(AND(ISERROR($E488),ISERROR(INDEX(RestempNSAF!B$2:B$251,MATCH(RestempNSA!$C487,RestempNSAF!$A$2:$A$251,0)))),$E487,INDEX(RestempNSAF!B$2:B$251,MATCH(RestempNSA!$C487,RestempNSAF!$A$2:$A$251,0))),NA())</f>
        <v>11847.762142146599</v>
      </c>
      <c r="G487" s="25">
        <f>IFERROR(IF(AND(ISERROR($E488),ISERROR(INDEX(RestempNSAF!C$2:C$251,MATCH(RestempNSA!$C487,RestempNSAF!$A$2:$A$251,0)))),$E487,INDEX(RestempNSAF!C$2:C$251,MATCH(RestempNSA!$C487,RestempNSAF!$A$2:$A$251,0))),NA())</f>
        <v>9758.4807317708091</v>
      </c>
      <c r="H487" s="25">
        <f>IFERROR(IF(AND(ISERROR($E488),ISERROR(INDEX(RestempNSAF!D$2:D$251,MATCH(RestempNSA!$C487,RestempNSAF!$A$2:$A$251,0)))),$E487,INDEX(RestempNSAF!D$2:D$251,MATCH(RestempNSA!$C487,RestempNSAF!$A$2:$A$251,0))),NA())</f>
        <v>13937.0435525223</v>
      </c>
      <c r="I487" s="25">
        <f>IFERROR(IF(AND(ISERROR($E488),ISERROR(INDEX(RestempNSAF!E$2:E$251,MATCH(RestempNSA!$C487,RestempNSAF!$A$2:$A$251,0)))),$E487,INDEX(RestempNSAF!E$2:E$251,MATCH(RestempNSA!$C487,RestempNSAF!$A$2:$A$251,0))),NA())</f>
        <v>8652.4819614654498</v>
      </c>
      <c r="J487" s="25">
        <f>IFERROR(IF(AND(ISERROR($E488),ISERROR(INDEX(RestempNSAF!F$2:F$251,MATCH(RestempNSA!$C487,RestempNSAF!$A$2:$A$251,0)))),$E487,INDEX(RestempNSAF!F$2:F$251,MATCH(RestempNSA!$C487,RestempNSAF!$A$2:$A$251,0))),NA())</f>
        <v>15043.0423228277</v>
      </c>
    </row>
    <row r="488" spans="1:10" x14ac:dyDescent="0.25">
      <c r="A488" s="23">
        <f t="shared" si="20"/>
        <v>7</v>
      </c>
      <c r="B488" s="23">
        <f t="shared" si="21"/>
        <v>2032</v>
      </c>
      <c r="C488" s="23">
        <v>487</v>
      </c>
      <c r="D488" s="24">
        <v>48396</v>
      </c>
      <c r="E488" s="25" t="e">
        <f>IF(ISBLANK(table!J488),NA(),table!J488)</f>
        <v>#N/A</v>
      </c>
      <c r="F488" s="26">
        <f>IFERROR(IF(AND(ISERROR($E489),ISERROR(INDEX(RestempNSAF!B$2:B$251,MATCH(RestempNSA!$C488,RestempNSAF!$A$2:$A$251,0)))),$E488,INDEX(RestempNSAF!B$2:B$251,MATCH(RestempNSA!$C488,RestempNSAF!$A$2:$A$251,0))),NA())</f>
        <v>11847.762142146599</v>
      </c>
      <c r="G488" s="25">
        <f>IFERROR(IF(AND(ISERROR($E489),ISERROR(INDEX(RestempNSAF!C$2:C$251,MATCH(RestempNSA!$C488,RestempNSAF!$A$2:$A$251,0)))),$E488,INDEX(RestempNSAF!C$2:C$251,MATCH(RestempNSA!$C488,RestempNSAF!$A$2:$A$251,0))),NA())</f>
        <v>9749.8634166492102</v>
      </c>
      <c r="H488" s="25">
        <f>IFERROR(IF(AND(ISERROR($E489),ISERROR(INDEX(RestempNSAF!D$2:D$251,MATCH(RestempNSA!$C488,RestempNSAF!$A$2:$A$251,0)))),$E488,INDEX(RestempNSAF!D$2:D$251,MATCH(RestempNSA!$C488,RestempNSAF!$A$2:$A$251,0))),NA())</f>
        <v>13945.660867643899</v>
      </c>
      <c r="I488" s="25">
        <f>IFERROR(IF(AND(ISERROR($E489),ISERROR(INDEX(RestempNSAF!E$2:E$251,MATCH(RestempNSA!$C488,RestempNSAF!$A$2:$A$251,0)))),$E488,INDEX(RestempNSAF!E$2:E$251,MATCH(RestempNSA!$C488,RestempNSAF!$A$2:$A$251,0))),NA())</f>
        <v>8639.3029152718591</v>
      </c>
      <c r="J488" s="25">
        <f>IFERROR(IF(AND(ISERROR($E489),ISERROR(INDEX(RestempNSAF!F$2:F$251,MATCH(RestempNSA!$C488,RestempNSAF!$A$2:$A$251,0)))),$E488,INDEX(RestempNSAF!F$2:F$251,MATCH(RestempNSA!$C488,RestempNSAF!$A$2:$A$251,0))),NA())</f>
        <v>15056.221369021299</v>
      </c>
    </row>
    <row r="489" spans="1:10" x14ac:dyDescent="0.25">
      <c r="A489" s="23">
        <f t="shared" si="20"/>
        <v>8</v>
      </c>
      <c r="B489" s="23">
        <f t="shared" si="21"/>
        <v>2032</v>
      </c>
      <c r="C489" s="23">
        <v>488</v>
      </c>
      <c r="D489" s="24">
        <v>48427</v>
      </c>
      <c r="E489" s="25" t="e">
        <f>IF(ISBLANK(table!J489),NA(),table!J489)</f>
        <v>#N/A</v>
      </c>
      <c r="F489" s="26">
        <f>IFERROR(IF(AND(ISERROR($E490),ISERROR(INDEX(RestempNSAF!B$2:B$251,MATCH(RestempNSA!$C489,RestempNSAF!$A$2:$A$251,0)))),$E489,INDEX(RestempNSAF!B$2:B$251,MATCH(RestempNSA!$C489,RestempNSAF!$A$2:$A$251,0))),NA())</f>
        <v>11847.762142146599</v>
      </c>
      <c r="G489" s="25">
        <f>IFERROR(IF(AND(ISERROR($E490),ISERROR(INDEX(RestempNSAF!C$2:C$251,MATCH(RestempNSA!$C489,RestempNSAF!$A$2:$A$251,0)))),$E489,INDEX(RestempNSAF!C$2:C$251,MATCH(RestempNSA!$C489,RestempNSAF!$A$2:$A$251,0))),NA())</f>
        <v>9741.2813534506095</v>
      </c>
      <c r="H489" s="25">
        <f>IFERROR(IF(AND(ISERROR($E490),ISERROR(INDEX(RestempNSAF!D$2:D$251,MATCH(RestempNSA!$C489,RestempNSAF!$A$2:$A$251,0)))),$E489,INDEX(RestempNSAF!D$2:D$251,MATCH(RestempNSA!$C489,RestempNSAF!$A$2:$A$251,0))),NA())</f>
        <v>13954.2429308425</v>
      </c>
      <c r="I489" s="25">
        <f>IFERROR(IF(AND(ISERROR($E490),ISERROR(INDEX(RestempNSAF!E$2:E$251,MATCH(RestempNSA!$C489,RestempNSAF!$A$2:$A$251,0)))),$E489,INDEX(RestempNSAF!E$2:E$251,MATCH(RestempNSA!$C489,RestempNSAF!$A$2:$A$251,0))),NA())</f>
        <v>8626.17778224207</v>
      </c>
      <c r="J489" s="25">
        <f>IFERROR(IF(AND(ISERROR($E490),ISERROR(INDEX(RestempNSAF!F$2:F$251,MATCH(RestempNSA!$C489,RestempNSAF!$A$2:$A$251,0)))),$E489,INDEX(RestempNSAF!F$2:F$251,MATCH(RestempNSA!$C489,RestempNSAF!$A$2:$A$251,0))),NA())</f>
        <v>15069.346502051099</v>
      </c>
    </row>
    <row r="490" spans="1:10" x14ac:dyDescent="0.25">
      <c r="A490" s="23">
        <f t="shared" si="20"/>
        <v>9</v>
      </c>
      <c r="B490" s="23">
        <f t="shared" si="21"/>
        <v>2032</v>
      </c>
      <c r="C490" s="23">
        <v>489</v>
      </c>
      <c r="D490" s="24">
        <v>48458</v>
      </c>
      <c r="E490" s="25" t="e">
        <f>IF(ISBLANK(table!J490),NA(),table!J490)</f>
        <v>#N/A</v>
      </c>
      <c r="F490" s="26">
        <f>IFERROR(IF(AND(ISERROR($E491),ISERROR(INDEX(RestempNSAF!B$2:B$251,MATCH(RestempNSA!$C490,RestempNSAF!$A$2:$A$251,0)))),$E490,INDEX(RestempNSAF!B$2:B$251,MATCH(RestempNSA!$C490,RestempNSAF!$A$2:$A$251,0))),NA())</f>
        <v>11847.762142146599</v>
      </c>
      <c r="G490" s="25">
        <f>IFERROR(IF(AND(ISERROR($E491),ISERROR(INDEX(RestempNSAF!C$2:C$251,MATCH(RestempNSA!$C490,RestempNSAF!$A$2:$A$251,0)))),$E490,INDEX(RestempNSAF!C$2:C$251,MATCH(RestempNSA!$C490,RestempNSAF!$A$2:$A$251,0))),NA())</f>
        <v>9732.7341130540699</v>
      </c>
      <c r="H490" s="25">
        <f>IFERROR(IF(AND(ISERROR($E491),ISERROR(INDEX(RestempNSAF!D$2:D$251,MATCH(RestempNSA!$C490,RestempNSAF!$A$2:$A$251,0)))),$E490,INDEX(RestempNSAF!D$2:D$251,MATCH(RestempNSA!$C490,RestempNSAF!$A$2:$A$251,0))),NA())</f>
        <v>13962.790171239099</v>
      </c>
      <c r="I490" s="25">
        <f>IFERROR(IF(AND(ISERROR($E491),ISERROR(INDEX(RestempNSAF!E$2:E$251,MATCH(RestempNSA!$C490,RestempNSAF!$A$2:$A$251,0)))),$E490,INDEX(RestempNSAF!E$2:E$251,MATCH(RestempNSA!$C490,RestempNSAF!$A$2:$A$251,0))),NA())</f>
        <v>8613.1059060922507</v>
      </c>
      <c r="J490" s="25">
        <f>IFERROR(IF(AND(ISERROR($E491),ISERROR(INDEX(RestempNSAF!F$2:F$251,MATCH(RestempNSA!$C490,RestempNSAF!$A$2:$A$251,0)))),$E490,INDEX(RestempNSAF!F$2:F$251,MATCH(RestempNSA!$C490,RestempNSAF!$A$2:$A$251,0))),NA())</f>
        <v>15082.4183782009</v>
      </c>
    </row>
    <row r="491" spans="1:10" x14ac:dyDescent="0.25">
      <c r="A491" s="23">
        <f t="shared" si="20"/>
        <v>10</v>
      </c>
      <c r="B491" s="23">
        <f t="shared" si="21"/>
        <v>2032</v>
      </c>
      <c r="C491" s="23">
        <v>490</v>
      </c>
      <c r="D491" s="24">
        <v>48488</v>
      </c>
      <c r="E491" s="25" t="e">
        <f>IF(ISBLANK(table!J491),NA(),table!J491)</f>
        <v>#N/A</v>
      </c>
      <c r="F491" s="26">
        <f>IFERROR(IF(AND(ISERROR($E492),ISERROR(INDEX(RestempNSAF!B$2:B$251,MATCH(RestempNSA!$C491,RestempNSAF!$A$2:$A$251,0)))),$E491,INDEX(RestempNSAF!B$2:B$251,MATCH(RestempNSA!$C491,RestempNSAF!$A$2:$A$251,0))),NA())</f>
        <v>11847.762142146599</v>
      </c>
      <c r="G491" s="25">
        <f>IFERROR(IF(AND(ISERROR($E492),ISERROR(INDEX(RestempNSAF!C$2:C$251,MATCH(RestempNSA!$C491,RestempNSAF!$A$2:$A$251,0)))),$E491,INDEX(RestempNSAF!C$2:C$251,MATCH(RestempNSA!$C491,RestempNSAF!$A$2:$A$251,0))),NA())</f>
        <v>9724.2212749747996</v>
      </c>
      <c r="H491" s="25">
        <f>IFERROR(IF(AND(ISERROR($E492),ISERROR(INDEX(RestempNSAF!D$2:D$251,MATCH(RestempNSA!$C491,RestempNSAF!$A$2:$A$251,0)))),$E491,INDEX(RestempNSAF!D$2:D$251,MATCH(RestempNSA!$C491,RestempNSAF!$A$2:$A$251,0))),NA())</f>
        <v>13971.303009318301</v>
      </c>
      <c r="I491" s="25">
        <f>IFERROR(IF(AND(ISERROR($E492),ISERROR(INDEX(RestempNSAF!E$2:E$251,MATCH(RestempNSA!$C491,RestempNSAF!$A$2:$A$251,0)))),$E491,INDEX(RestempNSAF!E$2:E$251,MATCH(RestempNSA!$C491,RestempNSAF!$A$2:$A$251,0))),NA())</f>
        <v>8600.0866437463701</v>
      </c>
      <c r="J491" s="25">
        <f>IFERROR(IF(AND(ISERROR($E492),ISERROR(INDEX(RestempNSAF!F$2:F$251,MATCH(RestempNSA!$C491,RestempNSAF!$A$2:$A$251,0)))),$E491,INDEX(RestempNSAF!F$2:F$251,MATCH(RestempNSA!$C491,RestempNSAF!$A$2:$A$251,0))),NA())</f>
        <v>15095.437640546799</v>
      </c>
    </row>
    <row r="492" spans="1:10" x14ac:dyDescent="0.25">
      <c r="A492" s="23">
        <f t="shared" si="20"/>
        <v>11</v>
      </c>
      <c r="B492" s="23">
        <f t="shared" si="21"/>
        <v>2032</v>
      </c>
      <c r="C492" s="23">
        <v>491</v>
      </c>
      <c r="D492" s="24">
        <v>48519</v>
      </c>
      <c r="E492" s="25" t="e">
        <f>IF(ISBLANK(table!J492),NA(),table!J492)</f>
        <v>#N/A</v>
      </c>
      <c r="F492" s="26">
        <f>IFERROR(IF(AND(ISERROR($E493),ISERROR(INDEX(RestempNSAF!B$2:B$251,MATCH(RestempNSA!$C492,RestempNSAF!$A$2:$A$251,0)))),$E492,INDEX(RestempNSAF!B$2:B$251,MATCH(RestempNSA!$C492,RestempNSAF!$A$2:$A$251,0))),NA())</f>
        <v>11847.762142146599</v>
      </c>
      <c r="G492" s="25">
        <f>IFERROR(IF(AND(ISERROR($E493),ISERROR(INDEX(RestempNSAF!C$2:C$251,MATCH(RestempNSA!$C492,RestempNSAF!$A$2:$A$251,0)))),$E492,INDEX(RestempNSAF!C$2:C$251,MATCH(RestempNSA!$C492,RestempNSAF!$A$2:$A$251,0))),NA())</f>
        <v>9715.7424271227301</v>
      </c>
      <c r="H492" s="25">
        <f>IFERROR(IF(AND(ISERROR($E493),ISERROR(INDEX(RestempNSAF!D$2:D$251,MATCH(RestempNSA!$C492,RestempNSAF!$A$2:$A$251,0)))),$E492,INDEX(RestempNSAF!D$2:D$251,MATCH(RestempNSA!$C492,RestempNSAF!$A$2:$A$251,0))),NA())</f>
        <v>13979.781857170399</v>
      </c>
      <c r="I492" s="25">
        <f>IFERROR(IF(AND(ISERROR($E493),ISERROR(INDEX(RestempNSAF!E$2:E$251,MATCH(RestempNSA!$C492,RestempNSAF!$A$2:$A$251,0)))),$E492,INDEX(RestempNSAF!E$2:E$251,MATCH(RestempNSA!$C492,RestempNSAF!$A$2:$A$251,0))),NA())</f>
        <v>8587.1193649670695</v>
      </c>
      <c r="J492" s="25">
        <f>IFERROR(IF(AND(ISERROR($E493),ISERROR(INDEX(RestempNSAF!F$2:F$251,MATCH(RestempNSA!$C492,RestempNSAF!$A$2:$A$251,0)))),$E492,INDEX(RestempNSAF!F$2:F$251,MATCH(RestempNSA!$C492,RestempNSAF!$A$2:$A$251,0))),NA())</f>
        <v>15108.4049193261</v>
      </c>
    </row>
    <row r="493" spans="1:10" x14ac:dyDescent="0.25">
      <c r="A493" s="23">
        <f t="shared" si="20"/>
        <v>12</v>
      </c>
      <c r="B493" s="23">
        <f t="shared" si="21"/>
        <v>2032</v>
      </c>
      <c r="C493" s="23">
        <v>492</v>
      </c>
      <c r="D493" s="24">
        <v>48549</v>
      </c>
      <c r="E493" s="25" t="e">
        <f>IF(ISBLANK(table!J493),NA(),table!J493)</f>
        <v>#N/A</v>
      </c>
      <c r="F493" s="26">
        <f>IFERROR(IF(AND(ISERROR($E494),ISERROR(INDEX(RestempNSAF!B$2:B$251,MATCH(RestempNSA!$C493,RestempNSAF!$A$2:$A$251,0)))),$E493,INDEX(RestempNSAF!B$2:B$251,MATCH(RestempNSA!$C493,RestempNSAF!$A$2:$A$251,0))),NA())</f>
        <v>11847.762142146599</v>
      </c>
      <c r="G493" s="25">
        <f>IFERROR(IF(AND(ISERROR($E494),ISERROR(INDEX(RestempNSAF!C$2:C$251,MATCH(RestempNSA!$C493,RestempNSAF!$A$2:$A$251,0)))),$E493,INDEX(RestempNSAF!C$2:C$251,MATCH(RestempNSA!$C493,RestempNSAF!$A$2:$A$251,0))),NA())</f>
        <v>9707.2971655697293</v>
      </c>
      <c r="H493" s="25">
        <f>IFERROR(IF(AND(ISERROR($E494),ISERROR(INDEX(RestempNSAF!D$2:D$251,MATCH(RestempNSA!$C493,RestempNSAF!$A$2:$A$251,0)))),$E493,INDEX(RestempNSAF!D$2:D$251,MATCH(RestempNSA!$C493,RestempNSAF!$A$2:$A$251,0))),NA())</f>
        <v>13988.2271187234</v>
      </c>
      <c r="I493" s="25">
        <f>IFERROR(IF(AND(ISERROR($E494),ISERROR(INDEX(RestempNSAF!E$2:E$251,MATCH(RestempNSA!$C493,RestempNSAF!$A$2:$A$251,0)))),$E493,INDEX(RestempNSAF!E$2:E$251,MATCH(RestempNSA!$C493,RestempNSAF!$A$2:$A$251,0))),NA())</f>
        <v>8574.2034519996105</v>
      </c>
      <c r="J493" s="25">
        <f>IFERROR(IF(AND(ISERROR($E494),ISERROR(INDEX(RestempNSAF!F$2:F$251,MATCH(RestempNSA!$C493,RestempNSAF!$A$2:$A$251,0)))),$E493,INDEX(RestempNSAF!F$2:F$251,MATCH(RestempNSA!$C493,RestempNSAF!$A$2:$A$251,0))),NA())</f>
        <v>15121.320832293501</v>
      </c>
    </row>
    <row r="494" spans="1:10" x14ac:dyDescent="0.25">
      <c r="A494" s="23">
        <f t="shared" si="20"/>
        <v>1</v>
      </c>
      <c r="B494" s="23">
        <f t="shared" si="21"/>
        <v>2033</v>
      </c>
      <c r="C494" s="23">
        <v>493</v>
      </c>
      <c r="D494" s="24">
        <v>48580</v>
      </c>
      <c r="E494" s="25" t="e">
        <f>IF(ISBLANK(table!J494),NA(),table!J494)</f>
        <v>#N/A</v>
      </c>
      <c r="F494" s="26">
        <f>IFERROR(IF(AND(ISERROR($E495),ISERROR(INDEX(RestempNSAF!B$2:B$251,MATCH(RestempNSA!$C494,RestempNSAF!$A$2:$A$251,0)))),$E494,INDEX(RestempNSAF!B$2:B$251,MATCH(RestempNSA!$C494,RestempNSAF!$A$2:$A$251,0))),NA())</f>
        <v>11847.762142146599</v>
      </c>
      <c r="G494" s="25">
        <f>IFERROR(IF(AND(ISERROR($E495),ISERROR(INDEX(RestempNSAF!C$2:C$251,MATCH(RestempNSA!$C494,RestempNSAF!$A$2:$A$251,0)))),$E494,INDEX(RestempNSAF!C$2:C$251,MATCH(RestempNSA!$C494,RestempNSAF!$A$2:$A$251,0))),NA())</f>
        <v>9698.8850943251291</v>
      </c>
      <c r="H494" s="25">
        <f>IFERROR(IF(AND(ISERROR($E495),ISERROR(INDEX(RestempNSAF!D$2:D$251,MATCH(RestempNSA!$C494,RestempNSAF!$A$2:$A$251,0)))),$E494,INDEX(RestempNSAF!D$2:D$251,MATCH(RestempNSA!$C494,RestempNSAF!$A$2:$A$251,0))),NA())</f>
        <v>13996.639189968</v>
      </c>
      <c r="I494" s="25">
        <f>IFERROR(IF(AND(ISERROR($E495),ISERROR(INDEX(RestempNSAF!E$2:E$251,MATCH(RestempNSA!$C494,RestempNSAF!$A$2:$A$251,0)))),$E494,INDEX(RestempNSAF!E$2:E$251,MATCH(RestempNSA!$C494,RestempNSAF!$A$2:$A$251,0))),NA())</f>
        <v>8561.3382992284805</v>
      </c>
      <c r="J494" s="25">
        <f>IFERROR(IF(AND(ISERROR($E495),ISERROR(INDEX(RestempNSAF!F$2:F$251,MATCH(RestempNSA!$C494,RestempNSAF!$A$2:$A$251,0)))),$E494,INDEX(RestempNSAF!F$2:F$251,MATCH(RestempNSA!$C494,RestempNSAF!$A$2:$A$251,0))),NA())</f>
        <v>15134.1859850647</v>
      </c>
    </row>
    <row r="495" spans="1:10" x14ac:dyDescent="0.25">
      <c r="A495" s="23">
        <f t="shared" si="20"/>
        <v>2</v>
      </c>
      <c r="B495" s="23">
        <f t="shared" si="21"/>
        <v>2033</v>
      </c>
      <c r="C495" s="23">
        <v>494</v>
      </c>
      <c r="D495" s="24">
        <v>48611</v>
      </c>
      <c r="E495" s="25" t="e">
        <f>IF(ISBLANK(table!J495),NA(),table!J495)</f>
        <v>#N/A</v>
      </c>
      <c r="F495" s="26">
        <f>IFERROR(IF(AND(ISERROR($E496),ISERROR(INDEX(RestempNSAF!B$2:B$251,MATCH(RestempNSA!$C495,RestempNSAF!$A$2:$A$251,0)))),$E495,INDEX(RestempNSAF!B$2:B$251,MATCH(RestempNSA!$C495,RestempNSAF!$A$2:$A$251,0))),NA())</f>
        <v>11847.762142146599</v>
      </c>
      <c r="G495" s="25">
        <f>IFERROR(IF(AND(ISERROR($E496),ISERROR(INDEX(RestempNSAF!C$2:C$251,MATCH(RestempNSA!$C495,RestempNSAF!$A$2:$A$251,0)))),$E495,INDEX(RestempNSAF!C$2:C$251,MATCH(RestempNSA!$C495,RestempNSAF!$A$2:$A$251,0))),NA())</f>
        <v>9690.5058251189603</v>
      </c>
      <c r="H495" s="25">
        <f>IFERROR(IF(AND(ISERROR($E496),ISERROR(INDEX(RestempNSAF!D$2:D$251,MATCH(RestempNSA!$C495,RestempNSAF!$A$2:$A$251,0)))),$E495,INDEX(RestempNSAF!D$2:D$251,MATCH(RestempNSA!$C495,RestempNSAF!$A$2:$A$251,0))),NA())</f>
        <v>14005.0184591742</v>
      </c>
      <c r="I495" s="25">
        <f>IFERROR(IF(AND(ISERROR($E496),ISERROR(INDEX(RestempNSAF!E$2:E$251,MATCH(RestempNSA!$C495,RestempNSAF!$A$2:$A$251,0)))),$E495,INDEX(RestempNSAF!E$2:E$251,MATCH(RestempNSA!$C495,RestempNSAF!$A$2:$A$251,0))),NA())</f>
        <v>8548.5233128460295</v>
      </c>
      <c r="J495" s="25">
        <f>IFERROR(IF(AND(ISERROR($E496),ISERROR(INDEX(RestempNSAF!F$2:F$251,MATCH(RestempNSA!$C495,RestempNSAF!$A$2:$A$251,0)))),$E495,INDEX(RestempNSAF!F$2:F$251,MATCH(RestempNSA!$C495,RestempNSAF!$A$2:$A$251,0))),NA())</f>
        <v>15147.0009714471</v>
      </c>
    </row>
    <row r="496" spans="1:10" x14ac:dyDescent="0.25">
      <c r="A496" s="23">
        <f t="shared" si="20"/>
        <v>3</v>
      </c>
      <c r="B496" s="23">
        <f t="shared" si="21"/>
        <v>2033</v>
      </c>
      <c r="C496" s="23">
        <v>495</v>
      </c>
      <c r="D496" s="24">
        <v>48639</v>
      </c>
      <c r="E496" s="25" t="e">
        <f>IF(ISBLANK(table!J496),NA(),table!J496)</f>
        <v>#N/A</v>
      </c>
      <c r="F496" s="26">
        <f>IFERROR(IF(AND(ISERROR($E497),ISERROR(INDEX(RestempNSAF!B$2:B$251,MATCH(RestempNSA!$C496,RestempNSAF!$A$2:$A$251,0)))),$E496,INDEX(RestempNSAF!B$2:B$251,MATCH(RestempNSA!$C496,RestempNSAF!$A$2:$A$251,0))),NA())</f>
        <v>11847.762142146599</v>
      </c>
      <c r="G496" s="25">
        <f>IFERROR(IF(AND(ISERROR($E497),ISERROR(INDEX(RestempNSAF!C$2:C$251,MATCH(RestempNSA!$C496,RestempNSAF!$A$2:$A$251,0)))),$E496,INDEX(RestempNSAF!C$2:C$251,MATCH(RestempNSA!$C496,RestempNSAF!$A$2:$A$251,0))),NA())</f>
        <v>9682.1589771929193</v>
      </c>
      <c r="H496" s="25">
        <f>IFERROR(IF(AND(ISERROR($E497),ISERROR(INDEX(RestempNSAF!D$2:D$251,MATCH(RestempNSA!$C496,RestempNSAF!$A$2:$A$251,0)))),$E496,INDEX(RestempNSAF!D$2:D$251,MATCH(RestempNSA!$C496,RestempNSAF!$A$2:$A$251,0))),NA())</f>
        <v>14013.365307100201</v>
      </c>
      <c r="I496" s="25">
        <f>IFERROR(IF(AND(ISERROR($E497),ISERROR(INDEX(RestempNSAF!E$2:E$251,MATCH(RestempNSA!$C496,RestempNSAF!$A$2:$A$251,0)))),$E496,INDEX(RestempNSAF!E$2:E$251,MATCH(RestempNSA!$C496,RestempNSAF!$A$2:$A$251,0))),NA())</f>
        <v>8535.7579105326895</v>
      </c>
      <c r="J496" s="25">
        <f>IFERROR(IF(AND(ISERROR($E497),ISERROR(INDEX(RestempNSAF!F$2:F$251,MATCH(RestempNSA!$C496,RestempNSAF!$A$2:$A$251,0)))),$E496,INDEX(RestempNSAF!F$2:F$251,MATCH(RestempNSA!$C496,RestempNSAF!$A$2:$A$251,0))),NA())</f>
        <v>15159.7663737605</v>
      </c>
    </row>
    <row r="497" spans="1:10" x14ac:dyDescent="0.25">
      <c r="A497" s="23">
        <f t="shared" si="20"/>
        <v>4</v>
      </c>
      <c r="B497" s="23">
        <f t="shared" si="21"/>
        <v>2033</v>
      </c>
      <c r="C497" s="23">
        <v>496</v>
      </c>
      <c r="D497" s="24">
        <v>48670</v>
      </c>
      <c r="E497" s="25" t="e">
        <f>IF(ISBLANK(table!J497),NA(),table!J497)</f>
        <v>#N/A</v>
      </c>
      <c r="F497" s="26">
        <f>IFERROR(IF(AND(ISERROR($E498),ISERROR(INDEX(RestempNSAF!B$2:B$251,MATCH(RestempNSA!$C497,RestempNSAF!$A$2:$A$251,0)))),$E497,INDEX(RestempNSAF!B$2:B$251,MATCH(RestempNSA!$C497,RestempNSAF!$A$2:$A$251,0))),NA())</f>
        <v>11847.762142146599</v>
      </c>
      <c r="G497" s="25">
        <f>IFERROR(IF(AND(ISERROR($E498),ISERROR(INDEX(RestempNSAF!C$2:C$251,MATCH(RestempNSA!$C497,RestempNSAF!$A$2:$A$251,0)))),$E497,INDEX(RestempNSAF!C$2:C$251,MATCH(RestempNSA!$C497,RestempNSAF!$A$2:$A$251,0))),NA())</f>
        <v>9673.8441770984391</v>
      </c>
      <c r="H497" s="25">
        <f>IFERROR(IF(AND(ISERROR($E498),ISERROR(INDEX(RestempNSAF!D$2:D$251,MATCH(RestempNSA!$C497,RestempNSAF!$A$2:$A$251,0)))),$E497,INDEX(RestempNSAF!D$2:D$251,MATCH(RestempNSA!$C497,RestempNSAF!$A$2:$A$251,0))),NA())</f>
        <v>14021.680107194699</v>
      </c>
      <c r="I497" s="25">
        <f>IFERROR(IF(AND(ISERROR($E498),ISERROR(INDEX(RestempNSAF!E$2:E$251,MATCH(RestempNSA!$C497,RestempNSAF!$A$2:$A$251,0)))),$E497,INDEX(RestempNSAF!E$2:E$251,MATCH(RestempNSA!$C497,RestempNSAF!$A$2:$A$251,0))),NA())</f>
        <v>8523.0415211481595</v>
      </c>
      <c r="J497" s="25">
        <f>IFERROR(IF(AND(ISERROR($E498),ISERROR(INDEX(RestempNSAF!F$2:F$251,MATCH(RestempNSA!$C497,RestempNSAF!$A$2:$A$251,0)))),$E497,INDEX(RestempNSAF!F$2:F$251,MATCH(RestempNSA!$C497,RestempNSAF!$A$2:$A$251,0))),NA())</f>
        <v>15172.482763145001</v>
      </c>
    </row>
    <row r="498" spans="1:10" x14ac:dyDescent="0.25">
      <c r="A498" s="23">
        <f t="shared" si="20"/>
        <v>5</v>
      </c>
      <c r="B498" s="23">
        <f t="shared" si="21"/>
        <v>2033</v>
      </c>
      <c r="C498" s="23">
        <v>497</v>
      </c>
      <c r="D498" s="24">
        <v>48700</v>
      </c>
      <c r="E498" s="25" t="e">
        <f>IF(ISBLANK(table!J498),NA(),table!J498)</f>
        <v>#N/A</v>
      </c>
      <c r="F498" s="26">
        <f>IFERROR(IF(AND(ISERROR($E499),ISERROR(INDEX(RestempNSAF!B$2:B$251,MATCH(RestempNSA!$C498,RestempNSAF!$A$2:$A$251,0)))),$E498,INDEX(RestempNSAF!B$2:B$251,MATCH(RestempNSA!$C498,RestempNSAF!$A$2:$A$251,0))),NA())</f>
        <v>11847.762142146599</v>
      </c>
      <c r="G498" s="25">
        <f>IFERROR(IF(AND(ISERROR($E499),ISERROR(INDEX(RestempNSAF!C$2:C$251,MATCH(RestempNSA!$C498,RestempNSAF!$A$2:$A$251,0)))),$E498,INDEX(RestempNSAF!C$2:C$251,MATCH(RestempNSA!$C498,RestempNSAF!$A$2:$A$251,0))),NA())</f>
        <v>9665.5610585017293</v>
      </c>
      <c r="H498" s="25">
        <f>IFERROR(IF(AND(ISERROR($E499),ISERROR(INDEX(RestempNSAF!D$2:D$251,MATCH(RestempNSA!$C498,RestempNSAF!$A$2:$A$251,0)))),$E498,INDEX(RestempNSAF!D$2:D$251,MATCH(RestempNSA!$C498,RestempNSAF!$A$2:$A$251,0))),NA())</f>
        <v>14029.9632257914</v>
      </c>
      <c r="I498" s="25">
        <f>IFERROR(IF(AND(ISERROR($E499),ISERROR(INDEX(RestempNSAF!E$2:E$251,MATCH(RestempNSA!$C498,RestempNSAF!$A$2:$A$251,0)))),$E498,INDEX(RestempNSAF!E$2:E$251,MATCH(RestempNSA!$C498,RestempNSAF!$A$2:$A$251,0))),NA())</f>
        <v>8510.3735844332296</v>
      </c>
      <c r="J498" s="25">
        <f>IFERROR(IF(AND(ISERROR($E499),ISERROR(INDEX(RestempNSAF!F$2:F$251,MATCH(RestempNSA!$C498,RestempNSAF!$A$2:$A$251,0)))),$E498,INDEX(RestempNSAF!F$2:F$251,MATCH(RestempNSA!$C498,RestempNSAF!$A$2:$A$251,0))),NA())</f>
        <v>15185.1506998599</v>
      </c>
    </row>
    <row r="499" spans="1:10" x14ac:dyDescent="0.25">
      <c r="A499" s="23">
        <f t="shared" si="20"/>
        <v>6</v>
      </c>
      <c r="B499" s="23">
        <f t="shared" si="21"/>
        <v>2033</v>
      </c>
      <c r="C499" s="23">
        <v>498</v>
      </c>
      <c r="D499" s="24">
        <v>48731</v>
      </c>
      <c r="E499" s="25" t="e">
        <f>IF(ISBLANK(table!J499),NA(),table!J499)</f>
        <v>#N/A</v>
      </c>
      <c r="F499" s="26">
        <f>IFERROR(IF(AND(ISERROR($E500),ISERROR(INDEX(RestempNSAF!B$2:B$251,MATCH(RestempNSA!$C499,RestempNSAF!$A$2:$A$251,0)))),$E499,INDEX(RestempNSAF!B$2:B$251,MATCH(RestempNSA!$C499,RestempNSAF!$A$2:$A$251,0))),NA())</f>
        <v>11847.762142146599</v>
      </c>
      <c r="G499" s="25">
        <f>IFERROR(IF(AND(ISERROR($E500),ISERROR(INDEX(RestempNSAF!C$2:C$251,MATCH(RestempNSA!$C499,RestempNSAF!$A$2:$A$251,0)))),$E499,INDEX(RestempNSAF!C$2:C$251,MATCH(RestempNSA!$C499,RestempNSAF!$A$2:$A$251,0))),NA())</f>
        <v>9657.3092619954296</v>
      </c>
      <c r="H499" s="25">
        <f>IFERROR(IF(AND(ISERROR($E500),ISERROR(INDEX(RestempNSAF!D$2:D$251,MATCH(RestempNSA!$C499,RestempNSAF!$A$2:$A$251,0)))),$E499,INDEX(RestempNSAF!D$2:D$251,MATCH(RestempNSA!$C499,RestempNSAF!$A$2:$A$251,0))),NA())</f>
        <v>14038.2150222977</v>
      </c>
      <c r="I499" s="25">
        <f>IFERROR(IF(AND(ISERROR($E500),ISERROR(INDEX(RestempNSAF!E$2:E$251,MATCH(RestempNSA!$C499,RestempNSAF!$A$2:$A$251,0)))),$E499,INDEX(RestempNSAF!E$2:E$251,MATCH(RestempNSA!$C499,RestempNSAF!$A$2:$A$251,0))),NA())</f>
        <v>8497.7535507217999</v>
      </c>
      <c r="J499" s="25">
        <f>IFERROR(IF(AND(ISERROR($E500),ISERROR(INDEX(RestempNSAF!F$2:F$251,MATCH(RestempNSA!$C499,RestempNSAF!$A$2:$A$251,0)))),$E499,INDEX(RestempNSAF!F$2:F$251,MATCH(RestempNSA!$C499,RestempNSAF!$A$2:$A$251,0))),NA())</f>
        <v>15197.7707335713</v>
      </c>
    </row>
    <row r="500" spans="1:10" x14ac:dyDescent="0.25">
      <c r="A500" s="23">
        <f t="shared" si="20"/>
        <v>7</v>
      </c>
      <c r="B500" s="23">
        <f t="shared" si="21"/>
        <v>2033</v>
      </c>
      <c r="C500" s="23">
        <v>499</v>
      </c>
      <c r="D500" s="24">
        <v>48761</v>
      </c>
      <c r="E500" s="25" t="e">
        <f>IF(ISBLANK(table!J500),NA(),table!J500)</f>
        <v>#N/A</v>
      </c>
      <c r="F500" s="26">
        <f>IFERROR(IF(AND(ISERROR($E501),ISERROR(INDEX(RestempNSAF!B$2:B$251,MATCH(RestempNSA!$C500,RestempNSAF!$A$2:$A$251,0)))),$E500,INDEX(RestempNSAF!B$2:B$251,MATCH(RestempNSA!$C500,RestempNSAF!$A$2:$A$251,0))),NA())</f>
        <v>11847.762142146599</v>
      </c>
      <c r="G500" s="25">
        <f>IFERROR(IF(AND(ISERROR($E501),ISERROR(INDEX(RestempNSAF!C$2:C$251,MATCH(RestempNSA!$C500,RestempNSAF!$A$2:$A$251,0)))),$E500,INDEX(RestempNSAF!C$2:C$251,MATCH(RestempNSA!$C500,RestempNSAF!$A$2:$A$251,0))),NA())</f>
        <v>9649.0884349166499</v>
      </c>
      <c r="H500" s="25">
        <f>IFERROR(IF(AND(ISERROR($E501),ISERROR(INDEX(RestempNSAF!D$2:D$251,MATCH(RestempNSA!$C500,RestempNSAF!$A$2:$A$251,0)))),$E500,INDEX(RestempNSAF!D$2:D$251,MATCH(RestempNSA!$C500,RestempNSAF!$A$2:$A$251,0))),NA())</f>
        <v>14046.435849376499</v>
      </c>
      <c r="I500" s="25">
        <f>IFERROR(IF(AND(ISERROR($E501),ISERROR(INDEX(RestempNSAF!E$2:E$251,MATCH(RestempNSA!$C500,RestempNSAF!$A$2:$A$251,0)))),$E500,INDEX(RestempNSAF!E$2:E$251,MATCH(RestempNSA!$C500,RestempNSAF!$A$2:$A$251,0))),NA())</f>
        <v>8485.1808806625304</v>
      </c>
      <c r="J500" s="25">
        <f>IFERROR(IF(AND(ISERROR($E501),ISERROR(INDEX(RestempNSAF!F$2:F$251,MATCH(RestempNSA!$C500,RestempNSAF!$A$2:$A$251,0)))),$E500,INDEX(RestempNSAF!F$2:F$251,MATCH(RestempNSA!$C500,RestempNSAF!$A$2:$A$251,0))),NA())</f>
        <v>15210.343403630601</v>
      </c>
    </row>
    <row r="501" spans="1:10" x14ac:dyDescent="0.25">
      <c r="A501" s="23">
        <f t="shared" si="20"/>
        <v>8</v>
      </c>
      <c r="B501" s="23">
        <f t="shared" si="21"/>
        <v>2033</v>
      </c>
      <c r="C501" s="23">
        <v>500</v>
      </c>
      <c r="D501" s="24">
        <v>48792</v>
      </c>
      <c r="E501" s="25" t="e">
        <f>IF(ISBLANK(table!J501),NA(),table!J501)</f>
        <v>#N/A</v>
      </c>
      <c r="F501" s="26">
        <f>IFERROR(IF(AND(ISERROR($E502),ISERROR(INDEX(RestempNSAF!B$2:B$251,MATCH(RestempNSA!$C501,RestempNSAF!$A$2:$A$251,0)))),$E501,INDEX(RestempNSAF!B$2:B$251,MATCH(RestempNSA!$C501,RestempNSAF!$A$2:$A$251,0))),NA())</f>
        <v>11847.762142146599</v>
      </c>
      <c r="G501" s="25">
        <f>IFERROR(IF(AND(ISERROR($E502),ISERROR(INDEX(RestempNSAF!C$2:C$251,MATCH(RestempNSA!$C501,RestempNSAF!$A$2:$A$251,0)))),$E501,INDEX(RestempNSAF!C$2:C$251,MATCH(RestempNSA!$C501,RestempNSAF!$A$2:$A$251,0))),NA())</f>
        <v>9640.8982311711097</v>
      </c>
      <c r="H501" s="25">
        <f>IFERROR(IF(AND(ISERROR($E502),ISERROR(INDEX(RestempNSAF!D$2:D$251,MATCH(RestempNSA!$C501,RestempNSAF!$A$2:$A$251,0)))),$E501,INDEX(RestempNSAF!D$2:D$251,MATCH(RestempNSA!$C501,RestempNSAF!$A$2:$A$251,0))),NA())</f>
        <v>14054.626053122</v>
      </c>
      <c r="I501" s="25">
        <f>IFERROR(IF(AND(ISERROR($E502),ISERROR(INDEX(RestempNSAF!E$2:E$251,MATCH(RestempNSA!$C501,RestempNSAF!$A$2:$A$251,0)))),$E501,INDEX(RestempNSAF!E$2:E$251,MATCH(RestempNSA!$C501,RestempNSAF!$A$2:$A$251,0))),NA())</f>
        <v>8472.6550449498809</v>
      </c>
      <c r="J501" s="25">
        <f>IFERROR(IF(AND(ISERROR($E502),ISERROR(INDEX(RestempNSAF!F$2:F$251,MATCH(RestempNSA!$C501,RestempNSAF!$A$2:$A$251,0)))),$E501,INDEX(RestempNSAF!F$2:F$251,MATCH(RestempNSA!$C501,RestempNSAF!$A$2:$A$251,0))),NA())</f>
        <v>15222.869239343299</v>
      </c>
    </row>
    <row r="502" spans="1:10" x14ac:dyDescent="0.25">
      <c r="A502" s="23">
        <f t="shared" ref="A502:A565" si="22">MONTH(D502)</f>
        <v>9</v>
      </c>
      <c r="B502" s="23">
        <f t="shared" ref="B502:B565" si="23">YEAR(D502)</f>
        <v>2033</v>
      </c>
      <c r="C502" s="23">
        <v>501</v>
      </c>
      <c r="D502" s="24">
        <v>48823</v>
      </c>
      <c r="E502" s="25" t="e">
        <f>IF(ISBLANK(table!J502),NA(),table!J502)</f>
        <v>#N/A</v>
      </c>
      <c r="F502" s="26">
        <f>IFERROR(IF(AND(ISERROR($E503),ISERROR(INDEX(RestempNSAF!B$2:B$251,MATCH(RestempNSA!$C502,RestempNSAF!$A$2:$A$251,0)))),$E502,INDEX(RestempNSAF!B$2:B$251,MATCH(RestempNSA!$C502,RestempNSAF!$A$2:$A$251,0))),NA())</f>
        <v>11847.762142146599</v>
      </c>
      <c r="G502" s="25">
        <f>IFERROR(IF(AND(ISERROR($E503),ISERROR(INDEX(RestempNSAF!C$2:C$251,MATCH(RestempNSA!$C502,RestempNSAF!$A$2:$A$251,0)))),$E502,INDEX(RestempNSAF!C$2:C$251,MATCH(RestempNSA!$C502,RestempNSAF!$A$2:$A$251,0))),NA())</f>
        <v>9632.7383110631199</v>
      </c>
      <c r="H502" s="25">
        <f>IFERROR(IF(AND(ISERROR($E503),ISERROR(INDEX(RestempNSAF!D$2:D$251,MATCH(RestempNSA!$C502,RestempNSAF!$A$2:$A$251,0)))),$E502,INDEX(RestempNSAF!D$2:D$251,MATCH(RestempNSA!$C502,RestempNSAF!$A$2:$A$251,0))),NA())</f>
        <v>14062.78597323</v>
      </c>
      <c r="I502" s="25">
        <f>IFERROR(IF(AND(ISERROR($E503),ISERROR(INDEX(RestempNSAF!E$2:E$251,MATCH(RestempNSA!$C502,RestempNSAF!$A$2:$A$251,0)))),$E502,INDEX(RestempNSAF!E$2:E$251,MATCH(RestempNSA!$C502,RestempNSAF!$A$2:$A$251,0))),NA())</f>
        <v>8460.1755240641196</v>
      </c>
      <c r="J502" s="25">
        <f>IFERROR(IF(AND(ISERROR($E503),ISERROR(INDEX(RestempNSAF!F$2:F$251,MATCH(RestempNSA!$C502,RestempNSAF!$A$2:$A$251,0)))),$E502,INDEX(RestempNSAF!F$2:F$251,MATCH(RestempNSA!$C502,RestempNSAF!$A$2:$A$251,0))),NA())</f>
        <v>15235.348760229001</v>
      </c>
    </row>
    <row r="503" spans="1:10" x14ac:dyDescent="0.25">
      <c r="A503" s="23">
        <f t="shared" si="22"/>
        <v>10</v>
      </c>
      <c r="B503" s="23">
        <f t="shared" si="23"/>
        <v>2033</v>
      </c>
      <c r="C503" s="23">
        <v>502</v>
      </c>
      <c r="D503" s="24">
        <v>48853</v>
      </c>
      <c r="E503" s="25" t="e">
        <f>IF(ISBLANK(table!J503),NA(),table!J503)</f>
        <v>#N/A</v>
      </c>
      <c r="F503" s="26">
        <f>IFERROR(IF(AND(ISERROR($E504),ISERROR(INDEX(RestempNSAF!B$2:B$251,MATCH(RestempNSA!$C503,RestempNSAF!$A$2:$A$251,0)))),$E503,INDEX(RestempNSAF!B$2:B$251,MATCH(RestempNSA!$C503,RestempNSAF!$A$2:$A$251,0))),NA())</f>
        <v>11847.762142146599</v>
      </c>
      <c r="G503" s="25">
        <f>IFERROR(IF(AND(ISERROR($E504),ISERROR(INDEX(RestempNSAF!C$2:C$251,MATCH(RestempNSA!$C503,RestempNSAF!$A$2:$A$251,0)))),$E503,INDEX(RestempNSAF!C$2:C$251,MATCH(RestempNSA!$C503,RestempNSAF!$A$2:$A$251,0))),NA())</f>
        <v>9624.6083411311392</v>
      </c>
      <c r="H503" s="25">
        <f>IFERROR(IF(AND(ISERROR($E504),ISERROR(INDEX(RestempNSAF!D$2:D$251,MATCH(RestempNSA!$C503,RestempNSAF!$A$2:$A$251,0)))),$E503,INDEX(RestempNSAF!D$2:D$251,MATCH(RestempNSA!$C503,RestempNSAF!$A$2:$A$251,0))),NA())</f>
        <v>14070.915943161999</v>
      </c>
      <c r="I503" s="25">
        <f>IFERROR(IF(AND(ISERROR($E504),ISERROR(INDEX(RestempNSAF!E$2:E$251,MATCH(RestempNSA!$C503,RestempNSAF!$A$2:$A$251,0)))),$E503,INDEX(RestempNSAF!E$2:E$251,MATCH(RestempNSA!$C503,RestempNSAF!$A$2:$A$251,0))),NA())</f>
        <v>8447.7418080198495</v>
      </c>
      <c r="J503" s="25">
        <f>IFERROR(IF(AND(ISERROR($E504),ISERROR(INDEX(RestempNSAF!F$2:F$251,MATCH(RestempNSA!$C503,RestempNSAF!$A$2:$A$251,0)))),$E503,INDEX(RestempNSAF!F$2:F$251,MATCH(RestempNSA!$C503,RestempNSAF!$A$2:$A$251,0))),NA())</f>
        <v>15247.7824762733</v>
      </c>
    </row>
    <row r="504" spans="1:10" x14ac:dyDescent="0.25">
      <c r="A504" s="23">
        <f t="shared" si="22"/>
        <v>11</v>
      </c>
      <c r="B504" s="23">
        <f t="shared" si="23"/>
        <v>2033</v>
      </c>
      <c r="C504" s="23">
        <v>503</v>
      </c>
      <c r="D504" s="24">
        <v>48884</v>
      </c>
      <c r="E504" s="25" t="e">
        <f>IF(ISBLANK(table!J504),NA(),table!J504)</f>
        <v>#N/A</v>
      </c>
      <c r="F504" s="26">
        <f>IFERROR(IF(AND(ISERROR($E505),ISERROR(INDEX(RestempNSAF!B$2:B$251,MATCH(RestempNSA!$C504,RestempNSAF!$A$2:$A$251,0)))),$E504,INDEX(RestempNSAF!B$2:B$251,MATCH(RestempNSA!$C504,RestempNSAF!$A$2:$A$251,0))),NA())</f>
        <v>11847.762142146599</v>
      </c>
      <c r="G504" s="25">
        <f>IFERROR(IF(AND(ISERROR($E505),ISERROR(INDEX(RestempNSAF!C$2:C$251,MATCH(RestempNSA!$C504,RestempNSAF!$A$2:$A$251,0)))),$E504,INDEX(RestempNSAF!C$2:C$251,MATCH(RestempNSA!$C504,RestempNSAF!$A$2:$A$251,0))),NA())</f>
        <v>9616.5079939888401</v>
      </c>
      <c r="H504" s="25">
        <f>IFERROR(IF(AND(ISERROR($E505),ISERROR(INDEX(RestempNSAF!D$2:D$251,MATCH(RestempNSA!$C504,RestempNSAF!$A$2:$A$251,0)))),$E504,INDEX(RestempNSAF!D$2:D$251,MATCH(RestempNSA!$C504,RestempNSAF!$A$2:$A$251,0))),NA())</f>
        <v>14079.0162903043</v>
      </c>
      <c r="I504" s="25">
        <f>IFERROR(IF(AND(ISERROR($E505),ISERROR(INDEX(RestempNSAF!E$2:E$251,MATCH(RestempNSA!$C504,RestempNSAF!$A$2:$A$251,0)))),$E504,INDEX(RestempNSAF!E$2:E$251,MATCH(RestempNSA!$C504,RestempNSAF!$A$2:$A$251,0))),NA())</f>
        <v>8435.3533961228804</v>
      </c>
      <c r="J504" s="25">
        <f>IFERROR(IF(AND(ISERROR($E505),ISERROR(INDEX(RestempNSAF!F$2:F$251,MATCH(RestempNSA!$C504,RestempNSAF!$A$2:$A$251,0)))),$E504,INDEX(RestempNSAF!F$2:F$251,MATCH(RestempNSA!$C504,RestempNSAF!$A$2:$A$251,0))),NA())</f>
        <v>15260.1708881703</v>
      </c>
    </row>
    <row r="505" spans="1:10" x14ac:dyDescent="0.25">
      <c r="A505" s="23">
        <f t="shared" si="22"/>
        <v>12</v>
      </c>
      <c r="B505" s="23">
        <f t="shared" si="23"/>
        <v>2033</v>
      </c>
      <c r="C505" s="23">
        <v>504</v>
      </c>
      <c r="D505" s="24">
        <v>48914</v>
      </c>
      <c r="E505" s="25" t="e">
        <f>IF(ISBLANK(table!J505),NA(),table!J505)</f>
        <v>#N/A</v>
      </c>
      <c r="F505" s="26">
        <f>IFERROR(IF(AND(ISERROR($E506),ISERROR(INDEX(RestempNSAF!B$2:B$251,MATCH(RestempNSA!$C505,RestempNSAF!$A$2:$A$251,0)))),$E505,INDEX(RestempNSAF!B$2:B$251,MATCH(RestempNSA!$C505,RestempNSAF!$A$2:$A$251,0))),NA())</f>
        <v>11847.762142146599</v>
      </c>
      <c r="G505" s="25">
        <f>IFERROR(IF(AND(ISERROR($E506),ISERROR(INDEX(RestempNSAF!C$2:C$251,MATCH(RestempNSA!$C505,RestempNSAF!$A$2:$A$251,0)))),$E505,INDEX(RestempNSAF!C$2:C$251,MATCH(RestempNSA!$C505,RestempNSAF!$A$2:$A$251,0))),NA())</f>
        <v>9608.4369481712001</v>
      </c>
      <c r="H505" s="25">
        <f>IFERROR(IF(AND(ISERROR($E506),ISERROR(INDEX(RestempNSAF!D$2:D$251,MATCH(RestempNSA!$C505,RestempNSAF!$A$2:$A$251,0)))),$E505,INDEX(RestempNSAF!D$2:D$251,MATCH(RestempNSA!$C505,RestempNSAF!$A$2:$A$251,0))),NA())</f>
        <v>14087.0873361219</v>
      </c>
      <c r="I505" s="25">
        <f>IFERROR(IF(AND(ISERROR($E506),ISERROR(INDEX(RestempNSAF!E$2:E$251,MATCH(RestempNSA!$C505,RestempNSAF!$A$2:$A$251,0)))),$E505,INDEX(RestempNSAF!E$2:E$251,MATCH(RestempNSA!$C505,RestempNSAF!$A$2:$A$251,0))),NA())</f>
        <v>8423.0097967348793</v>
      </c>
      <c r="J505" s="25">
        <f>IFERROR(IF(AND(ISERROR($E506),ISERROR(INDEX(RestempNSAF!F$2:F$251,MATCH(RestempNSA!$C505,RestempNSAF!$A$2:$A$251,0)))),$E505,INDEX(RestempNSAF!F$2:F$251,MATCH(RestempNSA!$C505,RestempNSAF!$A$2:$A$251,0))),NA())</f>
        <v>15272.514487558299</v>
      </c>
    </row>
    <row r="506" spans="1:10" x14ac:dyDescent="0.25">
      <c r="A506" s="23">
        <f t="shared" si="22"/>
        <v>1</v>
      </c>
      <c r="B506" s="23">
        <f t="shared" si="23"/>
        <v>2034</v>
      </c>
      <c r="C506" s="23">
        <v>505</v>
      </c>
      <c r="D506" s="24">
        <v>48945</v>
      </c>
      <c r="E506" s="25" t="e">
        <f>IF(ISBLANK(table!J506),NA(),table!J506)</f>
        <v>#N/A</v>
      </c>
      <c r="F506" s="26">
        <f>IFERROR(IF(AND(ISERROR($E507),ISERROR(INDEX(RestempNSAF!B$2:B$251,MATCH(RestempNSA!$C506,RestempNSAF!$A$2:$A$251,0)))),$E506,INDEX(RestempNSAF!B$2:B$251,MATCH(RestempNSA!$C506,RestempNSAF!$A$2:$A$251,0))),NA())</f>
        <v>11847.762142146599</v>
      </c>
      <c r="G506" s="25">
        <f>IFERROR(IF(AND(ISERROR($E507),ISERROR(INDEX(RestempNSAF!C$2:C$251,MATCH(RestempNSA!$C506,RestempNSAF!$A$2:$A$251,0)))),$E506,INDEX(RestempNSAF!C$2:C$251,MATCH(RestempNSA!$C506,RestempNSAF!$A$2:$A$251,0))),NA())</f>
        <v>9600.3948879857107</v>
      </c>
      <c r="H506" s="25">
        <f>IFERROR(IF(AND(ISERROR($E507),ISERROR(INDEX(RestempNSAF!D$2:D$251,MATCH(RestempNSA!$C506,RestempNSAF!$A$2:$A$251,0)))),$E506,INDEX(RestempNSAF!D$2:D$251,MATCH(RestempNSA!$C506,RestempNSAF!$A$2:$A$251,0))),NA())</f>
        <v>14095.1293963074</v>
      </c>
      <c r="I506" s="25">
        <f>IFERROR(IF(AND(ISERROR($E507),ISERROR(INDEX(RestempNSAF!E$2:E$251,MATCH(RestempNSA!$C506,RestempNSAF!$A$2:$A$251,0)))),$E506,INDEX(RestempNSAF!E$2:E$251,MATCH(RestempNSA!$C506,RestempNSAF!$A$2:$A$251,0))),NA())</f>
        <v>8410.7105270458196</v>
      </c>
      <c r="J506" s="25">
        <f>IFERROR(IF(AND(ISERROR($E507),ISERROR(INDEX(RestempNSAF!F$2:F$251,MATCH(RestempNSA!$C506,RestempNSAF!$A$2:$A$251,0)))),$E506,INDEX(RestempNSAF!F$2:F$251,MATCH(RestempNSA!$C506,RestempNSAF!$A$2:$A$251,0))),NA())</f>
        <v>15284.813757247301</v>
      </c>
    </row>
    <row r="507" spans="1:10" x14ac:dyDescent="0.25">
      <c r="A507" s="23">
        <f t="shared" si="22"/>
        <v>2</v>
      </c>
      <c r="B507" s="23">
        <f t="shared" si="23"/>
        <v>2034</v>
      </c>
      <c r="C507" s="23">
        <v>506</v>
      </c>
      <c r="D507" s="24">
        <v>48976</v>
      </c>
      <c r="E507" s="25" t="e">
        <f>IF(ISBLANK(table!J507),NA(),table!J507)</f>
        <v>#N/A</v>
      </c>
      <c r="F507" s="26">
        <f>IFERROR(IF(AND(ISERROR($E508),ISERROR(INDEX(RestempNSAF!B$2:B$251,MATCH(RestempNSA!$C507,RestempNSAF!$A$2:$A$251,0)))),$E507,INDEX(RestempNSAF!B$2:B$251,MATCH(RestempNSA!$C507,RestempNSAF!$A$2:$A$251,0))),NA())</f>
        <v>11847.762142146599</v>
      </c>
      <c r="G507" s="25">
        <f>IFERROR(IF(AND(ISERROR($E508),ISERROR(INDEX(RestempNSAF!C$2:C$251,MATCH(RestempNSA!$C507,RestempNSAF!$A$2:$A$251,0)))),$E507,INDEX(RestempNSAF!C$2:C$251,MATCH(RestempNSA!$C507,RestempNSAF!$A$2:$A$251,0))),NA())</f>
        <v>9592.3815033682095</v>
      </c>
      <c r="H507" s="25">
        <f>IFERROR(IF(AND(ISERROR($E508),ISERROR(INDEX(RestempNSAF!D$2:D$251,MATCH(RestempNSA!$C507,RestempNSAF!$A$2:$A$251,0)))),$E507,INDEX(RestempNSAF!D$2:D$251,MATCH(RestempNSA!$C507,RestempNSAF!$A$2:$A$251,0))),NA())</f>
        <v>14103.1427809249</v>
      </c>
      <c r="I507" s="25">
        <f>IFERROR(IF(AND(ISERROR($E508),ISERROR(INDEX(RestempNSAF!E$2:E$251,MATCH(RestempNSA!$C507,RestempNSAF!$A$2:$A$251,0)))),$E507,INDEX(RestempNSAF!E$2:E$251,MATCH(RestempNSA!$C507,RestempNSAF!$A$2:$A$251,0))),NA())</f>
        <v>8398.4551128535095</v>
      </c>
      <c r="J507" s="25">
        <f>IFERROR(IF(AND(ISERROR($E508),ISERROR(INDEX(RestempNSAF!F$2:F$251,MATCH(RestempNSA!$C507,RestempNSAF!$A$2:$A$251,0)))),$E507,INDEX(RestempNSAF!F$2:F$251,MATCH(RestempNSA!$C507,RestempNSAF!$A$2:$A$251,0))),NA())</f>
        <v>15297.0691714396</v>
      </c>
    </row>
    <row r="508" spans="1:10" x14ac:dyDescent="0.25">
      <c r="A508" s="23">
        <f t="shared" si="22"/>
        <v>3</v>
      </c>
      <c r="B508" s="23">
        <f t="shared" si="23"/>
        <v>2034</v>
      </c>
      <c r="C508" s="23">
        <v>507</v>
      </c>
      <c r="D508" s="24">
        <v>49004</v>
      </c>
      <c r="E508" s="25" t="e">
        <f>IF(ISBLANK(table!J508),NA(),table!J508)</f>
        <v>#N/A</v>
      </c>
      <c r="F508" s="26">
        <f>IFERROR(IF(AND(ISERROR($E509),ISERROR(INDEX(RestempNSAF!B$2:B$251,MATCH(RestempNSA!$C508,RestempNSAF!$A$2:$A$251,0)))),$E508,INDEX(RestempNSAF!B$2:B$251,MATCH(RestempNSA!$C508,RestempNSAF!$A$2:$A$251,0))),NA())</f>
        <v>11847.762142146599</v>
      </c>
      <c r="G508" s="25">
        <f>IFERROR(IF(AND(ISERROR($E509),ISERROR(INDEX(RestempNSAF!C$2:C$251,MATCH(RestempNSA!$C508,RestempNSAF!$A$2:$A$251,0)))),$E508,INDEX(RestempNSAF!C$2:C$251,MATCH(RestempNSA!$C508,RestempNSAF!$A$2:$A$251,0))),NA())</f>
        <v>9584.3964897434998</v>
      </c>
      <c r="H508" s="25">
        <f>IFERROR(IF(AND(ISERROR($E509),ISERROR(INDEX(RestempNSAF!D$2:D$251,MATCH(RestempNSA!$C508,RestempNSAF!$A$2:$A$251,0)))),$E508,INDEX(RestempNSAF!D$2:D$251,MATCH(RestempNSA!$C508,RestempNSAF!$A$2:$A$251,0))),NA())</f>
        <v>14111.1277945497</v>
      </c>
      <c r="I508" s="25">
        <f>IFERROR(IF(AND(ISERROR($E509),ISERROR(INDEX(RestempNSAF!E$2:E$251,MATCH(RestempNSA!$C508,RestempNSAF!$A$2:$A$251,0)))),$E508,INDEX(RestempNSAF!E$2:E$251,MATCH(RestempNSA!$C508,RestempNSAF!$A$2:$A$251,0))),NA())</f>
        <v>8386.2430883503403</v>
      </c>
      <c r="J508" s="25">
        <f>IFERROR(IF(AND(ISERROR($E509),ISERROR(INDEX(RestempNSAF!F$2:F$251,MATCH(RestempNSA!$C508,RestempNSAF!$A$2:$A$251,0)))),$E508,INDEX(RestempNSAF!F$2:F$251,MATCH(RestempNSA!$C508,RestempNSAF!$A$2:$A$251,0))),NA())</f>
        <v>15309.2811959428</v>
      </c>
    </row>
    <row r="509" spans="1:10" x14ac:dyDescent="0.25">
      <c r="A509" s="23">
        <f t="shared" si="22"/>
        <v>4</v>
      </c>
      <c r="B509" s="23">
        <f t="shared" si="23"/>
        <v>2034</v>
      </c>
      <c r="C509" s="23">
        <v>508</v>
      </c>
      <c r="D509" s="24">
        <v>49035</v>
      </c>
      <c r="E509" s="25" t="e">
        <f>IF(ISBLANK(table!J509),NA(),table!J509)</f>
        <v>#N/A</v>
      </c>
      <c r="F509" s="26">
        <f>IFERROR(IF(AND(ISERROR($E510),ISERROR(INDEX(RestempNSAF!B$2:B$251,MATCH(RestempNSA!$C509,RestempNSAF!$A$2:$A$251,0)))),$E509,INDEX(RestempNSAF!B$2:B$251,MATCH(RestempNSA!$C509,RestempNSAF!$A$2:$A$251,0))),NA())</f>
        <v>11847.762142146599</v>
      </c>
      <c r="G509" s="25">
        <f>IFERROR(IF(AND(ISERROR($E510),ISERROR(INDEX(RestempNSAF!C$2:C$251,MATCH(RestempNSA!$C509,RestempNSAF!$A$2:$A$251,0)))),$E509,INDEX(RestempNSAF!C$2:C$251,MATCH(RestempNSA!$C509,RestempNSAF!$A$2:$A$251,0))),NA())</f>
        <v>9576.4395478901497</v>
      </c>
      <c r="H509" s="25">
        <f>IFERROR(IF(AND(ISERROR($E510),ISERROR(INDEX(RestempNSAF!D$2:D$251,MATCH(RestempNSA!$C509,RestempNSAF!$A$2:$A$251,0)))),$E509,INDEX(RestempNSAF!D$2:D$251,MATCH(RestempNSA!$C509,RestempNSAF!$A$2:$A$251,0))),NA())</f>
        <v>14119.084736403</v>
      </c>
      <c r="I509" s="25">
        <f>IFERROR(IF(AND(ISERROR($E510),ISERROR(INDEX(RestempNSAF!E$2:E$251,MATCH(RestempNSA!$C509,RestempNSAF!$A$2:$A$251,0)))),$E509,INDEX(RestempNSAF!E$2:E$251,MATCH(RestempNSA!$C509,RestempNSAF!$A$2:$A$251,0))),NA())</f>
        <v>8374.0739959166494</v>
      </c>
      <c r="J509" s="25">
        <f>IFERROR(IF(AND(ISERROR($E510),ISERROR(INDEX(RestempNSAF!F$2:F$251,MATCH(RestempNSA!$C509,RestempNSAF!$A$2:$A$251,0)))),$E509,INDEX(RestempNSAF!F$2:F$251,MATCH(RestempNSA!$C509,RestempNSAF!$A$2:$A$251,0))),NA())</f>
        <v>15321.4502883765</v>
      </c>
    </row>
    <row r="510" spans="1:10" x14ac:dyDescent="0.25">
      <c r="A510" s="23">
        <f t="shared" si="22"/>
        <v>5</v>
      </c>
      <c r="B510" s="23">
        <f t="shared" si="23"/>
        <v>2034</v>
      </c>
      <c r="C510" s="23">
        <v>509</v>
      </c>
      <c r="D510" s="24">
        <v>49065</v>
      </c>
      <c r="E510" s="25" t="e">
        <f>IF(ISBLANK(table!J510),NA(),table!J510)</f>
        <v>#N/A</v>
      </c>
      <c r="F510" s="26">
        <f>IFERROR(IF(AND(ISERROR($E511),ISERROR(INDEX(RestempNSAF!B$2:B$251,MATCH(RestempNSA!$C510,RestempNSAF!$A$2:$A$251,0)))),$E510,INDEX(RestempNSAF!B$2:B$251,MATCH(RestempNSA!$C510,RestempNSAF!$A$2:$A$251,0))),NA())</f>
        <v>11847.762142146599</v>
      </c>
      <c r="G510" s="25">
        <f>IFERROR(IF(AND(ISERROR($E511),ISERROR(INDEX(RestempNSAF!C$2:C$251,MATCH(RestempNSA!$C510,RestempNSAF!$A$2:$A$251,0)))),$E510,INDEX(RestempNSAF!C$2:C$251,MATCH(RestempNSA!$C510,RestempNSAF!$A$2:$A$251,0))),NA())</f>
        <v>9568.5103838097602</v>
      </c>
      <c r="H510" s="25">
        <f>IFERROR(IF(AND(ISERROR($E511),ISERROR(INDEX(RestempNSAF!D$2:D$251,MATCH(RestempNSA!$C510,RestempNSAF!$A$2:$A$251,0)))),$E510,INDEX(RestempNSAF!D$2:D$251,MATCH(RestempNSA!$C510,RestempNSAF!$A$2:$A$251,0))),NA())</f>
        <v>14127.0139004834</v>
      </c>
      <c r="I510" s="25">
        <f>IFERROR(IF(AND(ISERROR($E511),ISERROR(INDEX(RestempNSAF!E$2:E$251,MATCH(RestempNSA!$C510,RestempNSAF!$A$2:$A$251,0)))),$E510,INDEX(RestempNSAF!E$2:E$251,MATCH(RestempNSA!$C510,RestempNSAF!$A$2:$A$251,0))),NA())</f>
        <v>8361.9473859206901</v>
      </c>
      <c r="J510" s="25">
        <f>IFERROR(IF(AND(ISERROR($E511),ISERROR(INDEX(RestempNSAF!F$2:F$251,MATCH(RestempNSA!$C510,RestempNSAF!$A$2:$A$251,0)))),$E510,INDEX(RestempNSAF!F$2:F$251,MATCH(RestempNSA!$C510,RestempNSAF!$A$2:$A$251,0))),NA())</f>
        <v>15333.576898372499</v>
      </c>
    </row>
    <row r="511" spans="1:10" x14ac:dyDescent="0.25">
      <c r="A511" s="23">
        <f t="shared" si="22"/>
        <v>6</v>
      </c>
      <c r="B511" s="23">
        <f t="shared" si="23"/>
        <v>2034</v>
      </c>
      <c r="C511" s="23">
        <v>510</v>
      </c>
      <c r="D511" s="24">
        <v>49096</v>
      </c>
      <c r="E511" s="25" t="e">
        <f>IF(ISBLANK(table!J511),NA(),table!J511)</f>
        <v>#N/A</v>
      </c>
      <c r="F511" s="26">
        <f>IFERROR(IF(AND(ISERROR($E512),ISERROR(INDEX(RestempNSAF!B$2:B$251,MATCH(RestempNSA!$C511,RestempNSAF!$A$2:$A$251,0)))),$E511,INDEX(RestempNSAF!B$2:B$251,MATCH(RestempNSA!$C511,RestempNSAF!$A$2:$A$251,0))),NA())</f>
        <v>11847.762142146599</v>
      </c>
      <c r="G511" s="25">
        <f>IFERROR(IF(AND(ISERROR($E512),ISERROR(INDEX(RestempNSAF!C$2:C$251,MATCH(RestempNSA!$C511,RestempNSAF!$A$2:$A$251,0)))),$E511,INDEX(RestempNSAF!C$2:C$251,MATCH(RestempNSA!$C511,RestempNSAF!$A$2:$A$251,0))),NA())</f>
        <v>9560.6087086001498</v>
      </c>
      <c r="H511" s="25">
        <f>IFERROR(IF(AND(ISERROR($E512),ISERROR(INDEX(RestempNSAF!D$2:D$251,MATCH(RestempNSA!$C511,RestempNSAF!$A$2:$A$251,0)))),$E511,INDEX(RestempNSAF!D$2:D$251,MATCH(RestempNSA!$C511,RestempNSAF!$A$2:$A$251,0))),NA())</f>
        <v>14134.915575692999</v>
      </c>
      <c r="I511" s="25">
        <f>IFERROR(IF(AND(ISERROR($E512),ISERROR(INDEX(RestempNSAF!E$2:E$251,MATCH(RestempNSA!$C511,RestempNSAF!$A$2:$A$251,0)))),$E511,INDEX(RestempNSAF!E$2:E$251,MATCH(RestempNSA!$C511,RestempNSAF!$A$2:$A$251,0))),NA())</f>
        <v>8349.8628165246992</v>
      </c>
      <c r="J511" s="25">
        <f>IFERROR(IF(AND(ISERROR($E512),ISERROR(INDEX(RestempNSAF!F$2:F$251,MATCH(RestempNSA!$C511,RestempNSAF!$A$2:$A$251,0)))),$E511,INDEX(RestempNSAF!F$2:F$251,MATCH(RestempNSA!$C511,RestempNSAF!$A$2:$A$251,0))),NA())</f>
        <v>15345.661467768399</v>
      </c>
    </row>
    <row r="512" spans="1:10" x14ac:dyDescent="0.25">
      <c r="A512" s="23">
        <f t="shared" si="22"/>
        <v>7</v>
      </c>
      <c r="B512" s="23">
        <f t="shared" si="23"/>
        <v>2034</v>
      </c>
      <c r="C512" s="23">
        <v>511</v>
      </c>
      <c r="D512" s="24">
        <v>49126</v>
      </c>
      <c r="E512" s="25" t="e">
        <f>IF(ISBLANK(table!J512),NA(),table!J512)</f>
        <v>#N/A</v>
      </c>
      <c r="F512" s="26">
        <f>IFERROR(IF(AND(ISERROR($E513),ISERROR(INDEX(RestempNSAF!B$2:B$251,MATCH(RestempNSA!$C512,RestempNSAF!$A$2:$A$251,0)))),$E512,INDEX(RestempNSAF!B$2:B$251,MATCH(RestempNSA!$C512,RestempNSAF!$A$2:$A$251,0))),NA())</f>
        <v>11847.762142146599</v>
      </c>
      <c r="G512" s="25">
        <f>IFERROR(IF(AND(ISERROR($E513),ISERROR(INDEX(RestempNSAF!C$2:C$251,MATCH(RestempNSA!$C512,RestempNSAF!$A$2:$A$251,0)))),$E512,INDEX(RestempNSAF!C$2:C$251,MATCH(RestempNSA!$C512,RestempNSAF!$A$2:$A$251,0))),NA())</f>
        <v>9552.7342383325704</v>
      </c>
      <c r="H512" s="25">
        <f>IFERROR(IF(AND(ISERROR($E513),ISERROR(INDEX(RestempNSAF!D$2:D$251,MATCH(RestempNSA!$C512,RestempNSAF!$A$2:$A$251,0)))),$E512,INDEX(RestempNSAF!D$2:D$251,MATCH(RestempNSA!$C512,RestempNSAF!$A$2:$A$251,0))),NA())</f>
        <v>14142.790045960601</v>
      </c>
      <c r="I512" s="25">
        <f>IFERROR(IF(AND(ISERROR($E513),ISERROR(INDEX(RestempNSAF!E$2:E$251,MATCH(RestempNSA!$C512,RestempNSAF!$A$2:$A$251,0)))),$E512,INDEX(RestempNSAF!E$2:E$251,MATCH(RestempNSA!$C512,RestempNSAF!$A$2:$A$251,0))),NA())</f>
        <v>8337.8198534971198</v>
      </c>
      <c r="J512" s="25">
        <f>IFERROR(IF(AND(ISERROR($E513),ISERROR(INDEX(RestempNSAF!F$2:F$251,MATCH(RestempNSA!$C512,RestempNSAF!$A$2:$A$251,0)))),$E512,INDEX(RestempNSAF!F$2:F$251,MATCH(RestempNSA!$C512,RestempNSAF!$A$2:$A$251,0))),NA())</f>
        <v>15357.704430796</v>
      </c>
    </row>
    <row r="513" spans="1:10" x14ac:dyDescent="0.25">
      <c r="A513" s="23">
        <f t="shared" si="22"/>
        <v>8</v>
      </c>
      <c r="B513" s="23">
        <f t="shared" si="23"/>
        <v>2034</v>
      </c>
      <c r="C513" s="23">
        <v>512</v>
      </c>
      <c r="D513" s="24">
        <v>49157</v>
      </c>
      <c r="E513" s="25" t="e">
        <f>IF(ISBLANK(table!J513),NA(),table!J513)</f>
        <v>#N/A</v>
      </c>
      <c r="F513" s="26">
        <f>IFERROR(IF(AND(ISERROR($E514),ISERROR(INDEX(RestempNSAF!B$2:B$251,MATCH(RestempNSA!$C513,RestempNSAF!$A$2:$A$251,0)))),$E513,INDEX(RestempNSAF!B$2:B$251,MATCH(RestempNSA!$C513,RestempNSAF!$A$2:$A$251,0))),NA())</f>
        <v>11847.762142146599</v>
      </c>
      <c r="G513" s="25">
        <f>IFERROR(IF(AND(ISERROR($E514),ISERROR(INDEX(RestempNSAF!C$2:C$251,MATCH(RestempNSA!$C513,RestempNSAF!$A$2:$A$251,0)))),$E513,INDEX(RestempNSAF!C$2:C$251,MATCH(RestempNSA!$C513,RestempNSAF!$A$2:$A$251,0))),NA())</f>
        <v>9544.8866939326108</v>
      </c>
      <c r="H513" s="25">
        <f>IFERROR(IF(AND(ISERROR($E514),ISERROR(INDEX(RestempNSAF!D$2:D$251,MATCH(RestempNSA!$C513,RestempNSAF!$A$2:$A$251,0)))),$E513,INDEX(RestempNSAF!D$2:D$251,MATCH(RestempNSA!$C513,RestempNSAF!$A$2:$A$251,0))),NA())</f>
        <v>14150.6375903605</v>
      </c>
      <c r="I513" s="25">
        <f>IFERROR(IF(AND(ISERROR($E514),ISERROR(INDEX(RestempNSAF!E$2:E$251,MATCH(RestempNSA!$C513,RestempNSAF!$A$2:$A$251,0)))),$E513,INDEX(RestempNSAF!E$2:E$251,MATCH(RestempNSA!$C513,RestempNSAF!$A$2:$A$251,0))),NA())</f>
        <v>8325.8180700304893</v>
      </c>
      <c r="J513" s="25">
        <f>IFERROR(IF(AND(ISERROR($E514),ISERROR(INDEX(RestempNSAF!F$2:F$251,MATCH(RestempNSA!$C513,RestempNSAF!$A$2:$A$251,0)))),$E513,INDEX(RestempNSAF!F$2:F$251,MATCH(RestempNSA!$C513,RestempNSAF!$A$2:$A$251,0))),NA())</f>
        <v>15369.7062142627</v>
      </c>
    </row>
    <row r="514" spans="1:10" x14ac:dyDescent="0.25">
      <c r="A514" s="23">
        <f t="shared" si="22"/>
        <v>9</v>
      </c>
      <c r="B514" s="23">
        <f t="shared" si="23"/>
        <v>2034</v>
      </c>
      <c r="C514" s="23">
        <v>513</v>
      </c>
      <c r="D514" s="24">
        <v>49188</v>
      </c>
      <c r="E514" s="25" t="e">
        <f>IF(ISBLANK(table!J514),NA(),table!J514)</f>
        <v>#N/A</v>
      </c>
      <c r="F514" s="26">
        <f>IFERROR(IF(AND(ISERROR($E515),ISERROR(INDEX(RestempNSAF!B$2:B$251,MATCH(RestempNSA!$C514,RestempNSAF!$A$2:$A$251,0)))),$E514,INDEX(RestempNSAF!B$2:B$251,MATCH(RestempNSA!$C514,RestempNSAF!$A$2:$A$251,0))),NA())</f>
        <v>11847.762142146599</v>
      </c>
      <c r="G514" s="25">
        <f>IFERROR(IF(AND(ISERROR($E515),ISERROR(INDEX(RestempNSAF!C$2:C$251,MATCH(RestempNSA!$C514,RestempNSAF!$A$2:$A$251,0)))),$E514,INDEX(RestempNSAF!C$2:C$251,MATCH(RestempNSA!$C514,RestempNSAF!$A$2:$A$251,0))),NA())</f>
        <v>9537.0658010648694</v>
      </c>
      <c r="H514" s="25">
        <f>IFERROR(IF(AND(ISERROR($E515),ISERROR(INDEX(RestempNSAF!D$2:D$251,MATCH(RestempNSA!$C514,RestempNSAF!$A$2:$A$251,0)))),$E514,INDEX(RestempNSAF!D$2:D$251,MATCH(RestempNSA!$C514,RestempNSAF!$A$2:$A$251,0))),NA())</f>
        <v>14158.4584832283</v>
      </c>
      <c r="I514" s="25">
        <f>IFERROR(IF(AND(ISERROR($E515),ISERROR(INDEX(RestempNSAF!E$2:E$251,MATCH(RestempNSA!$C514,RestempNSAF!$A$2:$A$251,0)))),$E514,INDEX(RestempNSAF!E$2:E$251,MATCH(RestempNSA!$C514,RestempNSAF!$A$2:$A$251,0))),NA())</f>
        <v>8313.85704656499</v>
      </c>
      <c r="J514" s="25">
        <f>IFERROR(IF(AND(ISERROR($E515),ISERROR(INDEX(RestempNSAF!F$2:F$251,MATCH(RestempNSA!$C514,RestempNSAF!$A$2:$A$251,0)))),$E514,INDEX(RestempNSAF!F$2:F$251,MATCH(RestempNSA!$C514,RestempNSAF!$A$2:$A$251,0))),NA())</f>
        <v>15381.667237728199</v>
      </c>
    </row>
    <row r="515" spans="1:10" x14ac:dyDescent="0.25">
      <c r="A515" s="23">
        <f t="shared" si="22"/>
        <v>10</v>
      </c>
      <c r="B515" s="23">
        <f t="shared" si="23"/>
        <v>2034</v>
      </c>
      <c r="C515" s="23">
        <v>514</v>
      </c>
      <c r="D515" s="24">
        <v>49218</v>
      </c>
      <c r="E515" s="25" t="e">
        <f>IF(ISBLANK(table!J515),NA(),table!J515)</f>
        <v>#N/A</v>
      </c>
      <c r="F515" s="26">
        <f>IFERROR(IF(AND(ISERROR($E516),ISERROR(INDEX(RestempNSAF!B$2:B$251,MATCH(RestempNSA!$C515,RestempNSAF!$A$2:$A$251,0)))),$E515,INDEX(RestempNSAF!B$2:B$251,MATCH(RestempNSA!$C515,RestempNSAF!$A$2:$A$251,0))),NA())</f>
        <v>11847.762142146599</v>
      </c>
      <c r="G515" s="25">
        <f>IFERROR(IF(AND(ISERROR($E516),ISERROR(INDEX(RestempNSAF!C$2:C$251,MATCH(RestempNSA!$C515,RestempNSAF!$A$2:$A$251,0)))),$E515,INDEX(RestempNSAF!C$2:C$251,MATCH(RestempNSA!$C515,RestempNSAF!$A$2:$A$251,0))),NA())</f>
        <v>9529.2712900209699</v>
      </c>
      <c r="H515" s="25">
        <f>IFERROR(IF(AND(ISERROR($E516),ISERROR(INDEX(RestempNSAF!D$2:D$251,MATCH(RestempNSA!$C515,RestempNSAF!$A$2:$A$251,0)))),$E515,INDEX(RestempNSAF!D$2:D$251,MATCH(RestempNSA!$C515,RestempNSAF!$A$2:$A$251,0))),NA())</f>
        <v>14166.252994272199</v>
      </c>
      <c r="I515" s="25">
        <f>IFERROR(IF(AND(ISERROR($E516),ISERROR(INDEX(RestempNSAF!E$2:E$251,MATCH(RestempNSA!$C515,RestempNSAF!$A$2:$A$251,0)))),$E515,INDEX(RestempNSAF!E$2:E$251,MATCH(RestempNSA!$C515,RestempNSAF!$A$2:$A$251,0))),NA())</f>
        <v>8301.9363706172808</v>
      </c>
      <c r="J515" s="25">
        <f>IFERROR(IF(AND(ISERROR($E516),ISERROR(INDEX(RestempNSAF!F$2:F$251,MATCH(RestempNSA!$C515,RestempNSAF!$A$2:$A$251,0)))),$E515,INDEX(RestempNSAF!F$2:F$251,MATCH(RestempNSA!$C515,RestempNSAF!$A$2:$A$251,0))),NA())</f>
        <v>15393.587913675899</v>
      </c>
    </row>
    <row r="516" spans="1:10" x14ac:dyDescent="0.25">
      <c r="A516" s="23">
        <f t="shared" si="22"/>
        <v>11</v>
      </c>
      <c r="B516" s="23">
        <f t="shared" si="23"/>
        <v>2034</v>
      </c>
      <c r="C516" s="23">
        <v>515</v>
      </c>
      <c r="D516" s="24">
        <v>49249</v>
      </c>
      <c r="E516" s="25" t="e">
        <f>IF(ISBLANK(table!J516),NA(),table!J516)</f>
        <v>#N/A</v>
      </c>
      <c r="F516" s="26">
        <f>IFERROR(IF(AND(ISERROR($E517),ISERROR(INDEX(RestempNSAF!B$2:B$251,MATCH(RestempNSA!$C516,RestempNSAF!$A$2:$A$251,0)))),$E516,INDEX(RestempNSAF!B$2:B$251,MATCH(RestempNSA!$C516,RestempNSAF!$A$2:$A$251,0))),NA())</f>
        <v>11847.762142146599</v>
      </c>
      <c r="G516" s="25">
        <f>IFERROR(IF(AND(ISERROR($E517),ISERROR(INDEX(RestempNSAF!C$2:C$251,MATCH(RestempNSA!$C516,RestempNSAF!$A$2:$A$251,0)))),$E516,INDEX(RestempNSAF!C$2:C$251,MATCH(RestempNSA!$C516,RestempNSAF!$A$2:$A$251,0))),NA())</f>
        <v>9521.5028956110891</v>
      </c>
      <c r="H516" s="25">
        <f>IFERROR(IF(AND(ISERROR($E517),ISERROR(INDEX(RestempNSAF!D$2:D$251,MATCH(RestempNSA!$C516,RestempNSAF!$A$2:$A$251,0)))),$E516,INDEX(RestempNSAF!D$2:D$251,MATCH(RestempNSA!$C516,RestempNSAF!$A$2:$A$251,0))),NA())</f>
        <v>14174.0213886821</v>
      </c>
      <c r="I516" s="25">
        <f>IFERROR(IF(AND(ISERROR($E517),ISERROR(INDEX(RestempNSAF!E$2:E$251,MATCH(RestempNSA!$C516,RestempNSAF!$A$2:$A$251,0)))),$E516,INDEX(RestempNSAF!E$2:E$251,MATCH(RestempNSA!$C516,RestempNSAF!$A$2:$A$251,0))),NA())</f>
        <v>8290.0556366145101</v>
      </c>
      <c r="J516" s="25">
        <f>IFERROR(IF(AND(ISERROR($E517),ISERROR(INDEX(RestempNSAF!F$2:F$251,MATCH(RestempNSA!$C516,RestempNSAF!$A$2:$A$251,0)))),$E516,INDEX(RestempNSAF!F$2:F$251,MATCH(RestempNSA!$C516,RestempNSAF!$A$2:$A$251,0))),NA())</f>
        <v>15405.468647678599</v>
      </c>
    </row>
    <row r="517" spans="1:10" x14ac:dyDescent="0.25">
      <c r="A517" s="23">
        <f t="shared" si="22"/>
        <v>12</v>
      </c>
      <c r="B517" s="23">
        <f t="shared" si="23"/>
        <v>2034</v>
      </c>
      <c r="C517" s="23">
        <v>516</v>
      </c>
      <c r="D517" s="24">
        <v>49279</v>
      </c>
      <c r="E517" s="25" t="e">
        <f>IF(ISBLANK(table!J517),NA(),table!J517)</f>
        <v>#N/A</v>
      </c>
      <c r="F517" s="26">
        <f>IFERROR(IF(AND(ISERROR($E518),ISERROR(INDEX(RestempNSAF!B$2:B$251,MATCH(RestempNSA!$C517,RestempNSAF!$A$2:$A$251,0)))),$E517,INDEX(RestempNSAF!B$2:B$251,MATCH(RestempNSA!$C517,RestempNSAF!$A$2:$A$251,0))),NA())</f>
        <v>11847.762142146599</v>
      </c>
      <c r="G517" s="25">
        <f>IFERROR(IF(AND(ISERROR($E518),ISERROR(INDEX(RestempNSAF!C$2:C$251,MATCH(RestempNSA!$C517,RestempNSAF!$A$2:$A$251,0)))),$E517,INDEX(RestempNSAF!C$2:C$251,MATCH(RestempNSA!$C517,RestempNSAF!$A$2:$A$251,0))),NA())</f>
        <v>9513.7603570586598</v>
      </c>
      <c r="H517" s="25">
        <f>IFERROR(IF(AND(ISERROR($E518),ISERROR(INDEX(RestempNSAF!D$2:D$251,MATCH(RestempNSA!$C517,RestempNSAF!$A$2:$A$251,0)))),$E517,INDEX(RestempNSAF!D$2:D$251,MATCH(RestempNSA!$C517,RestempNSAF!$A$2:$A$251,0))),NA())</f>
        <v>14181.7639272345</v>
      </c>
      <c r="I517" s="25">
        <f>IFERROR(IF(AND(ISERROR($E518),ISERROR(INDEX(RestempNSAF!E$2:E$251,MATCH(RestempNSA!$C517,RestempNSAF!$A$2:$A$251,0)))),$E517,INDEX(RestempNSAF!E$2:E$251,MATCH(RestempNSA!$C517,RestempNSAF!$A$2:$A$251,0))),NA())</f>
        <v>8278.2144457333397</v>
      </c>
      <c r="J517" s="25">
        <f>IFERROR(IF(AND(ISERROR($E518),ISERROR(INDEX(RestempNSAF!F$2:F$251,MATCH(RestempNSA!$C517,RestempNSAF!$A$2:$A$251,0)))),$E517,INDEX(RestempNSAF!F$2:F$251,MATCH(RestempNSA!$C517,RestempNSAF!$A$2:$A$251,0))),NA())</f>
        <v>15417.3098385598</v>
      </c>
    </row>
    <row r="518" spans="1:10" x14ac:dyDescent="0.25">
      <c r="A518" s="23">
        <f t="shared" si="22"/>
        <v>1</v>
      </c>
      <c r="B518" s="23">
        <f t="shared" si="23"/>
        <v>2035</v>
      </c>
      <c r="C518" s="23">
        <v>517</v>
      </c>
      <c r="D518" s="24">
        <v>49310</v>
      </c>
      <c r="E518" s="25" t="e">
        <f>IF(ISBLANK(table!J518),NA(),table!J518)</f>
        <v>#N/A</v>
      </c>
      <c r="F518" s="26">
        <f>IFERROR(IF(AND(ISERROR($E519),ISERROR(INDEX(RestempNSAF!B$2:B$251,MATCH(RestempNSA!$C518,RestempNSAF!$A$2:$A$251,0)))),$E518,INDEX(RestempNSAF!B$2:B$251,MATCH(RestempNSA!$C518,RestempNSAF!$A$2:$A$251,0))),NA())</f>
        <v>11847.762142146599</v>
      </c>
      <c r="G518" s="25">
        <f>IFERROR(IF(AND(ISERROR($E519),ISERROR(INDEX(RestempNSAF!C$2:C$251,MATCH(RestempNSA!$C518,RestempNSAF!$A$2:$A$251,0)))),$E518,INDEX(RestempNSAF!C$2:C$251,MATCH(RestempNSA!$C518,RestempNSAF!$A$2:$A$251,0))),NA())</f>
        <v>9506.0434178982305</v>
      </c>
      <c r="H518" s="25">
        <f>IFERROR(IF(AND(ISERROR($E519),ISERROR(INDEX(RestempNSAF!D$2:D$251,MATCH(RestempNSA!$C518,RestempNSAF!$A$2:$A$251,0)))),$E518,INDEX(RestempNSAF!D$2:D$251,MATCH(RestempNSA!$C518,RestempNSAF!$A$2:$A$251,0))),NA())</f>
        <v>14189.480866394901</v>
      </c>
      <c r="I518" s="25">
        <f>IFERROR(IF(AND(ISERROR($E519),ISERROR(INDEX(RestempNSAF!E$2:E$251,MATCH(RestempNSA!$C518,RestempNSAF!$A$2:$A$251,0)))),$E518,INDEX(RestempNSAF!E$2:E$251,MATCH(RestempNSA!$C518,RestempNSAF!$A$2:$A$251,0))),NA())</f>
        <v>8266.4124057437093</v>
      </c>
      <c r="J518" s="25">
        <f>IFERROR(IF(AND(ISERROR($E519),ISERROR(INDEX(RestempNSAF!F$2:F$251,MATCH(RestempNSA!$C518,RestempNSAF!$A$2:$A$251,0)))),$E518,INDEX(RestempNSAF!F$2:F$251,MATCH(RestempNSA!$C518,RestempNSAF!$A$2:$A$251,0))),NA())</f>
        <v>15429.1118785494</v>
      </c>
    </row>
    <row r="519" spans="1:10" x14ac:dyDescent="0.25">
      <c r="A519" s="23">
        <f t="shared" si="22"/>
        <v>2</v>
      </c>
      <c r="B519" s="23">
        <f t="shared" si="23"/>
        <v>2035</v>
      </c>
      <c r="C519" s="23">
        <v>518</v>
      </c>
      <c r="D519" s="24">
        <v>49341</v>
      </c>
      <c r="E519" s="25" t="e">
        <f>IF(ISBLANK(table!J519),NA(),table!J519)</f>
        <v>#N/A</v>
      </c>
      <c r="F519" s="26">
        <f>IFERROR(IF(AND(ISERROR($E520),ISERROR(INDEX(RestempNSAF!B$2:B$251,MATCH(RestempNSA!$C519,RestempNSAF!$A$2:$A$251,0)))),$E519,INDEX(RestempNSAF!B$2:B$251,MATCH(RestempNSA!$C519,RestempNSAF!$A$2:$A$251,0))),NA())</f>
        <v>11847.762142146599</v>
      </c>
      <c r="G519" s="25">
        <f>IFERROR(IF(AND(ISERROR($E520),ISERROR(INDEX(RestempNSAF!C$2:C$251,MATCH(RestempNSA!$C519,RestempNSAF!$A$2:$A$251,0)))),$E519,INDEX(RestempNSAF!C$2:C$251,MATCH(RestempNSA!$C519,RestempNSAF!$A$2:$A$251,0))),NA())</f>
        <v>9498.3518258763397</v>
      </c>
      <c r="H519" s="25">
        <f>IFERROR(IF(AND(ISERROR($E520),ISERROR(INDEX(RestempNSAF!D$2:D$251,MATCH(RestempNSA!$C519,RestempNSAF!$A$2:$A$251,0)))),$E519,INDEX(RestempNSAF!D$2:D$251,MATCH(RestempNSA!$C519,RestempNSAF!$A$2:$A$251,0))),NA())</f>
        <v>14197.172458416801</v>
      </c>
      <c r="I519" s="25">
        <f>IFERROR(IF(AND(ISERROR($E520),ISERROR(INDEX(RestempNSAF!E$2:E$251,MATCH(RestempNSA!$C519,RestempNSAF!$A$2:$A$251,0)))),$E519,INDEX(RestempNSAF!E$2:E$251,MATCH(RestempNSA!$C519,RestempNSAF!$A$2:$A$251,0))),NA())</f>
        <v>8254.6491308572404</v>
      </c>
      <c r="J519" s="25">
        <f>IFERROR(IF(AND(ISERROR($E520),ISERROR(INDEX(RestempNSAF!F$2:F$251,MATCH(RestempNSA!$C519,RestempNSAF!$A$2:$A$251,0)))),$E519,INDEX(RestempNSAF!F$2:F$251,MATCH(RestempNSA!$C519,RestempNSAF!$A$2:$A$251,0))),NA())</f>
        <v>15440.8751534359</v>
      </c>
    </row>
    <row r="520" spans="1:10" x14ac:dyDescent="0.25">
      <c r="A520" s="23">
        <f t="shared" si="22"/>
        <v>3</v>
      </c>
      <c r="B520" s="23">
        <f t="shared" si="23"/>
        <v>2035</v>
      </c>
      <c r="C520" s="23">
        <v>519</v>
      </c>
      <c r="D520" s="24">
        <v>49369</v>
      </c>
      <c r="E520" s="25" t="e">
        <f>IF(ISBLANK(table!J520),NA(),table!J520)</f>
        <v>#N/A</v>
      </c>
      <c r="F520" s="26">
        <f>IFERROR(IF(AND(ISERROR($E521),ISERROR(INDEX(RestempNSAF!B$2:B$251,MATCH(RestempNSA!$C520,RestempNSAF!$A$2:$A$251,0)))),$E520,INDEX(RestempNSAF!B$2:B$251,MATCH(RestempNSA!$C520,RestempNSAF!$A$2:$A$251,0))),NA())</f>
        <v>11847.762142146599</v>
      </c>
      <c r="G520" s="25">
        <f>IFERROR(IF(AND(ISERROR($E521),ISERROR(INDEX(RestempNSAF!C$2:C$251,MATCH(RestempNSA!$C520,RestempNSAF!$A$2:$A$251,0)))),$E520,INDEX(RestempNSAF!C$2:C$251,MATCH(RestempNSA!$C520,RestempNSAF!$A$2:$A$251,0))),NA())</f>
        <v>9490.6853328553007</v>
      </c>
      <c r="H520" s="25">
        <f>IFERROR(IF(AND(ISERROR($E521),ISERROR(INDEX(RestempNSAF!D$2:D$251,MATCH(RestempNSA!$C520,RestempNSAF!$A$2:$A$251,0)))),$E520,INDEX(RestempNSAF!D$2:D$251,MATCH(RestempNSA!$C520,RestempNSAF!$A$2:$A$251,0))),NA())</f>
        <v>14204.8389514379</v>
      </c>
      <c r="I520" s="25">
        <f>IFERROR(IF(AND(ISERROR($E521),ISERROR(INDEX(RestempNSAF!E$2:E$251,MATCH(RestempNSA!$C520,RestempNSAF!$A$2:$A$251,0)))),$E520,INDEX(RestempNSAF!E$2:E$251,MATCH(RestempNSA!$C520,RestempNSAF!$A$2:$A$251,0))),NA())</f>
        <v>8242.9242415800909</v>
      </c>
      <c r="J520" s="25">
        <f>IFERROR(IF(AND(ISERROR($E521),ISERROR(INDEX(RestempNSAF!F$2:F$251,MATCH(RestempNSA!$C520,RestempNSAF!$A$2:$A$251,0)))),$E520,INDEX(RestempNSAF!F$2:F$251,MATCH(RestempNSA!$C520,RestempNSAF!$A$2:$A$251,0))),NA())</f>
        <v>15452.6000427131</v>
      </c>
    </row>
    <row r="521" spans="1:10" x14ac:dyDescent="0.25">
      <c r="A521" s="23">
        <f t="shared" si="22"/>
        <v>4</v>
      </c>
      <c r="B521" s="23">
        <f t="shared" si="23"/>
        <v>2035</v>
      </c>
      <c r="C521" s="23">
        <v>520</v>
      </c>
      <c r="D521" s="24">
        <v>49400</v>
      </c>
      <c r="E521" s="25" t="e">
        <f>IF(ISBLANK(table!J521),NA(),table!J521)</f>
        <v>#N/A</v>
      </c>
      <c r="F521" s="26">
        <f>IFERROR(IF(AND(ISERROR($E522),ISERROR(INDEX(RestempNSAF!B$2:B$251,MATCH(RestempNSA!$C521,RestempNSAF!$A$2:$A$251,0)))),$E521,INDEX(RestempNSAF!B$2:B$251,MATCH(RestempNSA!$C521,RestempNSAF!$A$2:$A$251,0))),NA())</f>
        <v>11847.762142146599</v>
      </c>
      <c r="G521" s="25">
        <f>IFERROR(IF(AND(ISERROR($E522),ISERROR(INDEX(RestempNSAF!C$2:C$251,MATCH(RestempNSA!$C521,RestempNSAF!$A$2:$A$251,0)))),$E521,INDEX(RestempNSAF!C$2:C$251,MATCH(RestempNSA!$C521,RestempNSAF!$A$2:$A$251,0))),NA())</f>
        <v>9483.0436947197995</v>
      </c>
      <c r="H521" s="25">
        <f>IFERROR(IF(AND(ISERROR($E522),ISERROR(INDEX(RestempNSAF!D$2:D$251,MATCH(RestempNSA!$C521,RestempNSAF!$A$2:$A$251,0)))),$E521,INDEX(RestempNSAF!D$2:D$251,MATCH(RestempNSA!$C521,RestempNSAF!$A$2:$A$251,0))),NA())</f>
        <v>14212.480589573301</v>
      </c>
      <c r="I521" s="25">
        <f>IFERROR(IF(AND(ISERROR($E522),ISERROR(INDEX(RestempNSAF!E$2:E$251,MATCH(RestempNSA!$C521,RestempNSAF!$A$2:$A$251,0)))),$E521,INDEX(RestempNSAF!E$2:E$251,MATCH(RestempNSA!$C521,RestempNSAF!$A$2:$A$251,0))),NA())</f>
        <v>8231.2373645701191</v>
      </c>
      <c r="J521" s="25">
        <f>IFERROR(IF(AND(ISERROR($E522),ISERROR(INDEX(RestempNSAF!F$2:F$251,MATCH(RestempNSA!$C521,RestempNSAF!$A$2:$A$251,0)))),$E521,INDEX(RestempNSAF!F$2:F$251,MATCH(RestempNSA!$C521,RestempNSAF!$A$2:$A$251,0))),NA())</f>
        <v>15464.286919722999</v>
      </c>
    </row>
    <row r="522" spans="1:10" x14ac:dyDescent="0.25">
      <c r="A522" s="23">
        <f t="shared" si="22"/>
        <v>5</v>
      </c>
      <c r="B522" s="23">
        <f t="shared" si="23"/>
        <v>2035</v>
      </c>
      <c r="C522" s="23">
        <v>521</v>
      </c>
      <c r="D522" s="24">
        <v>49430</v>
      </c>
      <c r="E522" s="25" t="e">
        <f>IF(ISBLANK(table!J522),NA(),table!J522)</f>
        <v>#N/A</v>
      </c>
      <c r="F522" s="26">
        <f>IFERROR(IF(AND(ISERROR($E523),ISERROR(INDEX(RestempNSAF!B$2:B$251,MATCH(RestempNSA!$C522,RestempNSAF!$A$2:$A$251,0)))),$E522,INDEX(RestempNSAF!B$2:B$251,MATCH(RestempNSA!$C522,RestempNSAF!$A$2:$A$251,0))),NA())</f>
        <v>11847.762142146599</v>
      </c>
      <c r="G522" s="25">
        <f>IFERROR(IF(AND(ISERROR($E523),ISERROR(INDEX(RestempNSAF!C$2:C$251,MATCH(RestempNSA!$C522,RestempNSAF!$A$2:$A$251,0)))),$E522,INDEX(RestempNSAF!C$2:C$251,MATCH(RestempNSA!$C522,RestempNSAF!$A$2:$A$251,0))),NA())</f>
        <v>9475.4266712862209</v>
      </c>
      <c r="H522" s="25">
        <f>IFERROR(IF(AND(ISERROR($E523),ISERROR(INDEX(RestempNSAF!D$2:D$251,MATCH(RestempNSA!$C522,RestempNSAF!$A$2:$A$251,0)))),$E522,INDEX(RestempNSAF!D$2:D$251,MATCH(RestempNSA!$C522,RestempNSAF!$A$2:$A$251,0))),NA())</f>
        <v>14220.097613006899</v>
      </c>
      <c r="I522" s="25">
        <f>IFERROR(IF(AND(ISERROR($E523),ISERROR(INDEX(RestempNSAF!E$2:E$251,MATCH(RestempNSA!$C522,RestempNSAF!$A$2:$A$251,0)))),$E522,INDEX(RestempNSAF!E$2:E$251,MATCH(RestempNSA!$C522,RestempNSAF!$A$2:$A$251,0))),NA())</f>
        <v>8219.5881324981601</v>
      </c>
      <c r="J522" s="25">
        <f>IFERROR(IF(AND(ISERROR($E523),ISERROR(INDEX(RestempNSAF!F$2:F$251,MATCH(RestempNSA!$C522,RestempNSAF!$A$2:$A$251,0)))),$E522,INDEX(RestempNSAF!F$2:F$251,MATCH(RestempNSA!$C522,RestempNSAF!$A$2:$A$251,0))),NA())</f>
        <v>15475.936151795</v>
      </c>
    </row>
    <row r="523" spans="1:10" x14ac:dyDescent="0.25">
      <c r="A523" s="23">
        <f t="shared" si="22"/>
        <v>6</v>
      </c>
      <c r="B523" s="23">
        <f t="shared" si="23"/>
        <v>2035</v>
      </c>
      <c r="C523" s="23">
        <v>522</v>
      </c>
      <c r="D523" s="24">
        <v>49461</v>
      </c>
      <c r="E523" s="25" t="e">
        <f>IF(ISBLANK(table!J523),NA(),table!J523)</f>
        <v>#N/A</v>
      </c>
      <c r="F523" s="26">
        <f>IFERROR(IF(AND(ISERROR($E524),ISERROR(INDEX(RestempNSAF!B$2:B$251,MATCH(RestempNSA!$C523,RestempNSAF!$A$2:$A$251,0)))),$E523,INDEX(RestempNSAF!B$2:B$251,MATCH(RestempNSA!$C523,RestempNSAF!$A$2:$A$251,0))),NA())</f>
        <v>11847.762142146599</v>
      </c>
      <c r="G523" s="25">
        <f>IFERROR(IF(AND(ISERROR($E524),ISERROR(INDEX(RestempNSAF!C$2:C$251,MATCH(RestempNSA!$C523,RestempNSAF!$A$2:$A$251,0)))),$E523,INDEX(RestempNSAF!C$2:C$251,MATCH(RestempNSA!$C523,RestempNSAF!$A$2:$A$251,0))),NA())</f>
        <v>9467.8340262145102</v>
      </c>
      <c r="H523" s="25">
        <f>IFERROR(IF(AND(ISERROR($E524),ISERROR(INDEX(RestempNSAF!D$2:D$251,MATCH(RestempNSA!$C523,RestempNSAF!$A$2:$A$251,0)))),$E523,INDEX(RestempNSAF!D$2:D$251,MATCH(RestempNSA!$C523,RestempNSAF!$A$2:$A$251,0))),NA())</f>
        <v>14227.690258078601</v>
      </c>
      <c r="I523" s="25">
        <f>IFERROR(IF(AND(ISERROR($E524),ISERROR(INDEX(RestempNSAF!E$2:E$251,MATCH(RestempNSA!$C523,RestempNSAF!$A$2:$A$251,0)))),$E523,INDEX(RestempNSAF!E$2:E$251,MATCH(RestempNSA!$C523,RestempNSAF!$A$2:$A$251,0))),NA())</f>
        <v>8207.9761839133007</v>
      </c>
      <c r="J523" s="25">
        <f>IFERROR(IF(AND(ISERROR($E524),ISERROR(INDEX(RestempNSAF!F$2:F$251,MATCH(RestempNSA!$C523,RestempNSAF!$A$2:$A$251,0)))),$E523,INDEX(RestempNSAF!F$2:F$251,MATCH(RestempNSA!$C523,RestempNSAF!$A$2:$A$251,0))),NA())</f>
        <v>15487.5481003798</v>
      </c>
    </row>
    <row r="524" spans="1:10" x14ac:dyDescent="0.25">
      <c r="A524" s="23">
        <f t="shared" si="22"/>
        <v>7</v>
      </c>
      <c r="B524" s="23">
        <f t="shared" si="23"/>
        <v>2035</v>
      </c>
      <c r="C524" s="23">
        <v>523</v>
      </c>
      <c r="D524" s="24">
        <v>49491</v>
      </c>
      <c r="E524" s="25" t="e">
        <f>IF(ISBLANK(table!J524),NA(),table!J524)</f>
        <v>#N/A</v>
      </c>
      <c r="F524" s="26">
        <f>IFERROR(IF(AND(ISERROR($E525),ISERROR(INDEX(RestempNSAF!B$2:B$251,MATCH(RestempNSA!$C524,RestempNSAF!$A$2:$A$251,0)))),$E524,INDEX(RestempNSAF!B$2:B$251,MATCH(RestempNSA!$C524,RestempNSAF!$A$2:$A$251,0))),NA())</f>
        <v>11847.762142146599</v>
      </c>
      <c r="G524" s="25">
        <f>IFERROR(IF(AND(ISERROR($E525),ISERROR(INDEX(RestempNSAF!C$2:C$251,MATCH(RestempNSA!$C524,RestempNSAF!$A$2:$A$251,0)))),$E524,INDEX(RestempNSAF!C$2:C$251,MATCH(RestempNSA!$C524,RestempNSAF!$A$2:$A$251,0))),NA())</f>
        <v>9460.2655269226598</v>
      </c>
      <c r="H524" s="25">
        <f>IFERROR(IF(AND(ISERROR($E525),ISERROR(INDEX(RestempNSAF!D$2:D$251,MATCH(RestempNSA!$C524,RestempNSAF!$A$2:$A$251,0)))),$E524,INDEX(RestempNSAF!D$2:D$251,MATCH(RestempNSA!$C524,RestempNSAF!$A$2:$A$251,0))),NA())</f>
        <v>14235.2587573705</v>
      </c>
      <c r="I524" s="25">
        <f>IFERROR(IF(AND(ISERROR($E525),ISERROR(INDEX(RestempNSAF!E$2:E$251,MATCH(RestempNSA!$C524,RestempNSAF!$A$2:$A$251,0)))),$E524,INDEX(RestempNSAF!E$2:E$251,MATCH(RestempNSA!$C524,RestempNSAF!$A$2:$A$251,0))),NA())</f>
        <v>8196.4011631120502</v>
      </c>
      <c r="J524" s="25">
        <f>IFERROR(IF(AND(ISERROR($E525),ISERROR(INDEX(RestempNSAF!F$2:F$251,MATCH(RestempNSA!$C524,RestempNSAF!$A$2:$A$251,0)))),$E524,INDEX(RestempNSAF!F$2:F$251,MATCH(RestempNSA!$C524,RestempNSAF!$A$2:$A$251,0))),NA())</f>
        <v>15499.123121181099</v>
      </c>
    </row>
    <row r="525" spans="1:10" x14ac:dyDescent="0.25">
      <c r="A525" s="23">
        <f t="shared" si="22"/>
        <v>8</v>
      </c>
      <c r="B525" s="23">
        <f t="shared" si="23"/>
        <v>2035</v>
      </c>
      <c r="C525" s="23">
        <v>524</v>
      </c>
      <c r="D525" s="24">
        <v>49522</v>
      </c>
      <c r="E525" s="25" t="e">
        <f>IF(ISBLANK(table!J525),NA(),table!J525)</f>
        <v>#N/A</v>
      </c>
      <c r="F525" s="26">
        <f>IFERROR(IF(AND(ISERROR($E526),ISERROR(INDEX(RestempNSAF!B$2:B$251,MATCH(RestempNSA!$C525,RestempNSAF!$A$2:$A$251,0)))),$E525,INDEX(RestempNSAF!B$2:B$251,MATCH(RestempNSA!$C525,RestempNSAF!$A$2:$A$251,0))),NA())</f>
        <v>11847.762142146599</v>
      </c>
      <c r="G525" s="25">
        <f>IFERROR(IF(AND(ISERROR($E526),ISERROR(INDEX(RestempNSAF!C$2:C$251,MATCH(RestempNSA!$C525,RestempNSAF!$A$2:$A$251,0)))),$E525,INDEX(RestempNSAF!C$2:C$251,MATCH(RestempNSA!$C525,RestempNSAF!$A$2:$A$251,0))),NA())</f>
        <v>9452.7209445035405</v>
      </c>
      <c r="H525" s="25">
        <f>IFERROR(IF(AND(ISERROR($E526),ISERROR(INDEX(RestempNSAF!D$2:D$251,MATCH(RestempNSA!$C525,RestempNSAF!$A$2:$A$251,0)))),$E525,INDEX(RestempNSAF!D$2:D$251,MATCH(RestempNSA!$C525,RestempNSAF!$A$2:$A$251,0))),NA())</f>
        <v>14242.8033397896</v>
      </c>
      <c r="I525" s="25">
        <f>IFERROR(IF(AND(ISERROR($E526),ISERROR(INDEX(RestempNSAF!E$2:E$251,MATCH(RestempNSA!$C525,RestempNSAF!$A$2:$A$251,0)))),$E525,INDEX(RestempNSAF!E$2:E$251,MATCH(RestempNSA!$C525,RestempNSAF!$A$2:$A$251,0))),NA())</f>
        <v>8184.8627200111796</v>
      </c>
      <c r="J525" s="25">
        <f>IFERROR(IF(AND(ISERROR($E526),ISERROR(INDEX(RestempNSAF!F$2:F$251,MATCH(RestempNSA!$C525,RestempNSAF!$A$2:$A$251,0)))),$E525,INDEX(RestempNSAF!F$2:F$251,MATCH(RestempNSA!$C525,RestempNSAF!$A$2:$A$251,0))),NA())</f>
        <v>15510.661564282</v>
      </c>
    </row>
    <row r="526" spans="1:10" x14ac:dyDescent="0.25">
      <c r="A526" s="23">
        <f t="shared" si="22"/>
        <v>9</v>
      </c>
      <c r="B526" s="23">
        <f t="shared" si="23"/>
        <v>2035</v>
      </c>
      <c r="C526" s="23">
        <v>525</v>
      </c>
      <c r="D526" s="24">
        <v>49553</v>
      </c>
      <c r="E526" s="25" t="e">
        <f>IF(ISBLANK(table!J526),NA(),table!J526)</f>
        <v>#N/A</v>
      </c>
      <c r="F526" s="26">
        <f>IFERROR(IF(AND(ISERROR($E527),ISERROR(INDEX(RestempNSAF!B$2:B$251,MATCH(RestempNSA!$C526,RestempNSAF!$A$2:$A$251,0)))),$E526,INDEX(RestempNSAF!B$2:B$251,MATCH(RestempNSA!$C526,RestempNSAF!$A$2:$A$251,0))),NA())</f>
        <v>11847.762142146599</v>
      </c>
      <c r="G526" s="25">
        <f>IFERROR(IF(AND(ISERROR($E527),ISERROR(INDEX(RestempNSAF!C$2:C$251,MATCH(RestempNSA!$C526,RestempNSAF!$A$2:$A$251,0)))),$E526,INDEX(RestempNSAF!C$2:C$251,MATCH(RestempNSA!$C526,RestempNSAF!$A$2:$A$251,0))),NA())</f>
        <v>9445.2000536441592</v>
      </c>
      <c r="H526" s="25">
        <f>IFERROR(IF(AND(ISERROR($E527),ISERROR(INDEX(RestempNSAF!D$2:D$251,MATCH(RestempNSA!$C526,RestempNSAF!$A$2:$A$251,0)))),$E526,INDEX(RestempNSAF!D$2:D$251,MATCH(RestempNSA!$C526,RestempNSAF!$A$2:$A$251,0))),NA())</f>
        <v>14250.324230648999</v>
      </c>
      <c r="I526" s="25">
        <f>IFERROR(IF(AND(ISERROR($E527),ISERROR(INDEX(RestempNSAF!E$2:E$251,MATCH(RestempNSA!$C526,RestempNSAF!$A$2:$A$251,0)))),$E526,INDEX(RestempNSAF!E$2:E$251,MATCH(RestempNSA!$C526,RestempNSAF!$A$2:$A$251,0))),NA())</f>
        <v>8173.3605100241903</v>
      </c>
      <c r="J526" s="25">
        <f>IFERROR(IF(AND(ISERROR($E527),ISERROR(INDEX(RestempNSAF!F$2:F$251,MATCH(RestempNSA!$C526,RestempNSAF!$A$2:$A$251,0)))),$E526,INDEX(RestempNSAF!F$2:F$251,MATCH(RestempNSA!$C526,RestempNSAF!$A$2:$A$251,0))),NA())</f>
        <v>15522.163774269</v>
      </c>
    </row>
    <row r="527" spans="1:10" x14ac:dyDescent="0.25">
      <c r="A527" s="23">
        <f t="shared" si="22"/>
        <v>10</v>
      </c>
      <c r="B527" s="23">
        <f t="shared" si="23"/>
        <v>2035</v>
      </c>
      <c r="C527" s="23">
        <v>526</v>
      </c>
      <c r="D527" s="24">
        <v>49583</v>
      </c>
      <c r="E527" s="25" t="e">
        <f>IF(ISBLANK(table!J527),NA(),table!J527)</f>
        <v>#N/A</v>
      </c>
      <c r="F527" s="26">
        <f>IFERROR(IF(AND(ISERROR($E528),ISERROR(INDEX(RestempNSAF!B$2:B$251,MATCH(RestempNSA!$C527,RestempNSAF!$A$2:$A$251,0)))),$E527,INDEX(RestempNSAF!B$2:B$251,MATCH(RestempNSA!$C527,RestempNSAF!$A$2:$A$251,0))),NA())</f>
        <v>11847.762142146599</v>
      </c>
      <c r="G527" s="25">
        <f>IFERROR(IF(AND(ISERROR($E528),ISERROR(INDEX(RestempNSAF!C$2:C$251,MATCH(RestempNSA!$C527,RestempNSAF!$A$2:$A$251,0)))),$E527,INDEX(RestempNSAF!C$2:C$251,MATCH(RestempNSA!$C527,RestempNSAF!$A$2:$A$251,0))),NA())</f>
        <v>9437.7026325471106</v>
      </c>
      <c r="H527" s="25">
        <f>IFERROR(IF(AND(ISERROR($E528),ISERROR(INDEX(RestempNSAF!D$2:D$251,MATCH(RestempNSA!$C527,RestempNSAF!$A$2:$A$251,0)))),$E527,INDEX(RestempNSAF!D$2:D$251,MATCH(RestempNSA!$C527,RestempNSAF!$A$2:$A$251,0))),NA())</f>
        <v>14257.821651746</v>
      </c>
      <c r="I527" s="25">
        <f>IFERROR(IF(AND(ISERROR($E528),ISERROR(INDEX(RestempNSAF!E$2:E$251,MATCH(RestempNSA!$C527,RestempNSAF!$A$2:$A$251,0)))),$E527,INDEX(RestempNSAF!E$2:E$251,MATCH(RestempNSA!$C527,RestempNSAF!$A$2:$A$251,0))),NA())</f>
        <v>8161.8941939412298</v>
      </c>
      <c r="J527" s="25">
        <f>IFERROR(IF(AND(ISERROR($E528),ISERROR(INDEX(RestempNSAF!F$2:F$251,MATCH(RestempNSA!$C527,RestempNSAF!$A$2:$A$251,0)))),$E527,INDEX(RestempNSAF!F$2:F$251,MATCH(RestempNSA!$C527,RestempNSAF!$A$2:$A$251,0))),NA())</f>
        <v>15533.6300903519</v>
      </c>
    </row>
    <row r="528" spans="1:10" x14ac:dyDescent="0.25">
      <c r="A528" s="23">
        <f t="shared" si="22"/>
        <v>11</v>
      </c>
      <c r="B528" s="23">
        <f t="shared" si="23"/>
        <v>2035</v>
      </c>
      <c r="C528" s="23">
        <v>527</v>
      </c>
      <c r="D528" s="24">
        <v>49614</v>
      </c>
      <c r="E528" s="25" t="e">
        <f>IF(ISBLANK(table!J528),NA(),table!J528)</f>
        <v>#N/A</v>
      </c>
      <c r="F528" s="26">
        <f>IFERROR(IF(AND(ISERROR($E529),ISERROR(INDEX(RestempNSAF!B$2:B$251,MATCH(RestempNSA!$C528,RestempNSAF!$A$2:$A$251,0)))),$E528,INDEX(RestempNSAF!B$2:B$251,MATCH(RestempNSA!$C528,RestempNSAF!$A$2:$A$251,0))),NA())</f>
        <v>11847.762142146599</v>
      </c>
      <c r="G528" s="25">
        <f>IFERROR(IF(AND(ISERROR($E529),ISERROR(INDEX(RestempNSAF!C$2:C$251,MATCH(RestempNSA!$C528,RestempNSAF!$A$2:$A$251,0)))),$E528,INDEX(RestempNSAF!C$2:C$251,MATCH(RestempNSA!$C528,RestempNSAF!$A$2:$A$251,0))),NA())</f>
        <v>9430.2284628542693</v>
      </c>
      <c r="H528" s="25">
        <f>IFERROR(IF(AND(ISERROR($E529),ISERROR(INDEX(RestempNSAF!D$2:D$251,MATCH(RestempNSA!$C528,RestempNSAF!$A$2:$A$251,0)))),$E528,INDEX(RestempNSAF!D$2:D$251,MATCH(RestempNSA!$C528,RestempNSAF!$A$2:$A$251,0))),NA())</f>
        <v>14265.2958214389</v>
      </c>
      <c r="I528" s="25">
        <f>IFERROR(IF(AND(ISERROR($E529),ISERROR(INDEX(RestempNSAF!E$2:E$251,MATCH(RestempNSA!$C528,RestempNSAF!$A$2:$A$251,0)))),$E528,INDEX(RestempNSAF!E$2:E$251,MATCH(RestempNSA!$C528,RestempNSAF!$A$2:$A$251,0))),NA())</f>
        <v>8150.4634378123801</v>
      </c>
      <c r="J528" s="25">
        <f>IFERROR(IF(AND(ISERROR($E529),ISERROR(INDEX(RestempNSAF!F$2:F$251,MATCH(RestempNSA!$C528,RestempNSAF!$A$2:$A$251,0)))),$E528,INDEX(RestempNSAF!F$2:F$251,MATCH(RestempNSA!$C528,RestempNSAF!$A$2:$A$251,0))),NA())</f>
        <v>15545.060846480799</v>
      </c>
    </row>
    <row r="529" spans="1:10" x14ac:dyDescent="0.25">
      <c r="A529" s="23">
        <f t="shared" si="22"/>
        <v>12</v>
      </c>
      <c r="B529" s="23">
        <f t="shared" si="23"/>
        <v>2035</v>
      </c>
      <c r="C529" s="23">
        <v>528</v>
      </c>
      <c r="D529" s="24">
        <v>49644</v>
      </c>
      <c r="E529" s="25" t="e">
        <f>IF(ISBLANK(table!J529),NA(),table!J529)</f>
        <v>#N/A</v>
      </c>
      <c r="F529" s="26">
        <f>IFERROR(IF(AND(ISERROR($E530),ISERROR(INDEX(RestempNSAF!B$2:B$251,MATCH(RestempNSA!$C529,RestempNSAF!$A$2:$A$251,0)))),$E529,INDEX(RestempNSAF!B$2:B$251,MATCH(RestempNSA!$C529,RestempNSAF!$A$2:$A$251,0))),NA())</f>
        <v>11847.762142146599</v>
      </c>
      <c r="G529" s="25">
        <f>IFERROR(IF(AND(ISERROR($E530),ISERROR(INDEX(RestempNSAF!C$2:C$251,MATCH(RestempNSA!$C529,RestempNSAF!$A$2:$A$251,0)))),$E529,INDEX(RestempNSAF!C$2:C$251,MATCH(RestempNSA!$C529,RestempNSAF!$A$2:$A$251,0))),NA())</f>
        <v>9422.7773295726292</v>
      </c>
      <c r="H529" s="25">
        <f>IFERROR(IF(AND(ISERROR($E530),ISERROR(INDEX(RestempNSAF!D$2:D$251,MATCH(RestempNSA!$C529,RestempNSAF!$A$2:$A$251,0)))),$E529,INDEX(RestempNSAF!D$2:D$251,MATCH(RestempNSA!$C529,RestempNSAF!$A$2:$A$251,0))),NA())</f>
        <v>14272.7469547205</v>
      </c>
      <c r="I529" s="25">
        <f>IFERROR(IF(AND(ISERROR($E530),ISERROR(INDEX(RestempNSAF!E$2:E$251,MATCH(RestempNSA!$C529,RestempNSAF!$A$2:$A$251,0)))),$E529,INDEX(RestempNSAF!E$2:E$251,MATCH(RestempNSA!$C529,RestempNSAF!$A$2:$A$251,0))),NA())</f>
        <v>8139.0679128341699</v>
      </c>
      <c r="J529" s="25">
        <f>IFERROR(IF(AND(ISERROR($E530),ISERROR(INDEX(RestempNSAF!F$2:F$251,MATCH(RestempNSA!$C529,RestempNSAF!$A$2:$A$251,0)))),$E529,INDEX(RestempNSAF!F$2:F$251,MATCH(RestempNSA!$C529,RestempNSAF!$A$2:$A$251,0))),NA())</f>
        <v>15556.456371459</v>
      </c>
    </row>
    <row r="530" spans="1:10" x14ac:dyDescent="0.25">
      <c r="A530" s="23">
        <f t="shared" si="22"/>
        <v>1</v>
      </c>
      <c r="B530" s="23">
        <f t="shared" si="23"/>
        <v>2036</v>
      </c>
      <c r="C530" s="23">
        <v>529</v>
      </c>
      <c r="D530" s="24">
        <v>49675</v>
      </c>
      <c r="E530" s="25" t="e">
        <f>IF(ISBLANK(table!J530),NA(),table!J530)</f>
        <v>#N/A</v>
      </c>
      <c r="F530" s="26">
        <f>IFERROR(IF(AND(ISERROR($E531),ISERROR(INDEX(RestempNSAF!B$2:B$251,MATCH(RestempNSA!$C530,RestempNSAF!$A$2:$A$251,0)))),$E530,INDEX(RestempNSAF!B$2:B$251,MATCH(RestempNSA!$C530,RestempNSAF!$A$2:$A$251,0))),NA())</f>
        <v>11847.762142146599</v>
      </c>
      <c r="G530" s="25">
        <f>IFERROR(IF(AND(ISERROR($E531),ISERROR(INDEX(RestempNSAF!C$2:C$251,MATCH(RestempNSA!$C530,RestempNSAF!$A$2:$A$251,0)))),$E530,INDEX(RestempNSAF!C$2:C$251,MATCH(RestempNSA!$C530,RestempNSAF!$A$2:$A$251,0))),NA())</f>
        <v>9415.3490210020609</v>
      </c>
      <c r="H530" s="25">
        <f>IFERROR(IF(AND(ISERROR($E531),ISERROR(INDEX(RestempNSAF!D$2:D$251,MATCH(RestempNSA!$C530,RestempNSAF!$A$2:$A$251,0)))),$E530,INDEX(RestempNSAF!D$2:D$251,MATCH(RestempNSA!$C530,RestempNSAF!$A$2:$A$251,0))),NA())</f>
        <v>14280.175263291099</v>
      </c>
      <c r="I530" s="25">
        <f>IFERROR(IF(AND(ISERROR($E531),ISERROR(INDEX(RestempNSAF!E$2:E$251,MATCH(RestempNSA!$C530,RestempNSAF!$A$2:$A$251,0)))),$E530,INDEX(RestempNSAF!E$2:E$251,MATCH(RestempNSA!$C530,RestempNSAF!$A$2:$A$251,0))),NA())</f>
        <v>8127.70729523921</v>
      </c>
      <c r="J530" s="25">
        <f>IFERROR(IF(AND(ISERROR($E531),ISERROR(INDEX(RestempNSAF!F$2:F$251,MATCH(RestempNSA!$C530,RestempNSAF!$A$2:$A$251,0)))),$E530,INDEX(RestempNSAF!F$2:F$251,MATCH(RestempNSA!$C530,RestempNSAF!$A$2:$A$251,0))),NA())</f>
        <v>15567.816989053899</v>
      </c>
    </row>
    <row r="531" spans="1:10" x14ac:dyDescent="0.25">
      <c r="A531" s="23">
        <f t="shared" si="22"/>
        <v>2</v>
      </c>
      <c r="B531" s="23">
        <f t="shared" si="23"/>
        <v>2036</v>
      </c>
      <c r="C531" s="23">
        <v>530</v>
      </c>
      <c r="D531" s="24">
        <v>49706</v>
      </c>
      <c r="E531" s="25" t="e">
        <f>IF(ISBLANK(table!J531),NA(),table!J531)</f>
        <v>#N/A</v>
      </c>
      <c r="F531" s="26">
        <f>IFERROR(IF(AND(ISERROR($E532),ISERROR(INDEX(RestempNSAF!B$2:B$251,MATCH(RestempNSA!$C531,RestempNSAF!$A$2:$A$251,0)))),$E531,INDEX(RestempNSAF!B$2:B$251,MATCH(RestempNSA!$C531,RestempNSAF!$A$2:$A$251,0))),NA())</f>
        <v>11847.762142146599</v>
      </c>
      <c r="G531" s="25">
        <f>IFERROR(IF(AND(ISERROR($E532),ISERROR(INDEX(RestempNSAF!C$2:C$251,MATCH(RestempNSA!$C531,RestempNSAF!$A$2:$A$251,0)))),$E531,INDEX(RestempNSAF!C$2:C$251,MATCH(RestempNSA!$C531,RestempNSAF!$A$2:$A$251,0))),NA())</f>
        <v>9407.9433286651802</v>
      </c>
      <c r="H531" s="25">
        <f>IFERROR(IF(AND(ISERROR($E532),ISERROR(INDEX(RestempNSAF!D$2:D$251,MATCH(RestempNSA!$C531,RestempNSAF!$A$2:$A$251,0)))),$E531,INDEX(RestempNSAF!D$2:D$251,MATCH(RestempNSA!$C531,RestempNSAF!$A$2:$A$251,0))),NA())</f>
        <v>14287.580955628</v>
      </c>
      <c r="I531" s="25">
        <f>IFERROR(IF(AND(ISERROR($E532),ISERROR(INDEX(RestempNSAF!E$2:E$251,MATCH(RestempNSA!$C531,RestempNSAF!$A$2:$A$251,0)))),$E531,INDEX(RestempNSAF!E$2:E$251,MATCH(RestempNSA!$C531,RestempNSAF!$A$2:$A$251,0))),NA())</f>
        <v>8116.3812661888696</v>
      </c>
      <c r="J531" s="25">
        <f>IFERROR(IF(AND(ISERROR($E532),ISERROR(INDEX(RestempNSAF!F$2:F$251,MATCH(RestempNSA!$C531,RestempNSAF!$A$2:$A$251,0)))),$E531,INDEX(RestempNSAF!F$2:F$251,MATCH(RestempNSA!$C531,RestempNSAF!$A$2:$A$251,0))),NA())</f>
        <v>15579.1430181043</v>
      </c>
    </row>
    <row r="532" spans="1:10" x14ac:dyDescent="0.25">
      <c r="A532" s="23">
        <f t="shared" si="22"/>
        <v>3</v>
      </c>
      <c r="B532" s="23">
        <f t="shared" si="23"/>
        <v>2036</v>
      </c>
      <c r="C532" s="23">
        <v>531</v>
      </c>
      <c r="D532" s="24">
        <v>49735</v>
      </c>
      <c r="E532" s="25" t="e">
        <f>IF(ISBLANK(table!J532),NA(),table!J532)</f>
        <v>#N/A</v>
      </c>
      <c r="F532" s="26">
        <f>IFERROR(IF(AND(ISERROR($E533),ISERROR(INDEX(RestempNSAF!B$2:B$251,MATCH(RestempNSA!$C532,RestempNSAF!$A$2:$A$251,0)))),$E532,INDEX(RestempNSAF!B$2:B$251,MATCH(RestempNSA!$C532,RestempNSAF!$A$2:$A$251,0))),NA())</f>
        <v>11847.762142146599</v>
      </c>
      <c r="G532" s="25">
        <f>IFERROR(IF(AND(ISERROR($E533),ISERROR(INDEX(RestempNSAF!C$2:C$251,MATCH(RestempNSA!$C532,RestempNSAF!$A$2:$A$251,0)))),$E532,INDEX(RestempNSAF!C$2:C$251,MATCH(RestempNSA!$C532,RestempNSAF!$A$2:$A$251,0))),NA())</f>
        <v>9400.5600472391106</v>
      </c>
      <c r="H532" s="25">
        <f>IFERROR(IF(AND(ISERROR($E533),ISERROR(INDEX(RestempNSAF!D$2:D$251,MATCH(RestempNSA!$C532,RestempNSAF!$A$2:$A$251,0)))),$E532,INDEX(RestempNSAF!D$2:D$251,MATCH(RestempNSA!$C532,RestempNSAF!$A$2:$A$251,0))),NA())</f>
        <v>14294.964237054</v>
      </c>
      <c r="I532" s="25">
        <f>IFERROR(IF(AND(ISERROR($E533),ISERROR(INDEX(RestempNSAF!E$2:E$251,MATCH(RestempNSA!$C532,RestempNSAF!$A$2:$A$251,0)))),$E532,INDEX(RestempNSAF!E$2:E$251,MATCH(RestempNSA!$C532,RestempNSAF!$A$2:$A$251,0))),NA())</f>
        <v>8105.0895116688998</v>
      </c>
      <c r="J532" s="25">
        <f>IFERROR(IF(AND(ISERROR($E533),ISERROR(INDEX(RestempNSAF!F$2:F$251,MATCH(RestempNSA!$C532,RestempNSAF!$A$2:$A$251,0)))),$E532,INDEX(RestempNSAF!F$2:F$251,MATCH(RestempNSA!$C532,RestempNSAF!$A$2:$A$251,0))),NA())</f>
        <v>15590.4347726243</v>
      </c>
    </row>
    <row r="533" spans="1:10" x14ac:dyDescent="0.25">
      <c r="A533" s="23">
        <f t="shared" si="22"/>
        <v>4</v>
      </c>
      <c r="B533" s="23">
        <f t="shared" si="23"/>
        <v>2036</v>
      </c>
      <c r="C533" s="23">
        <v>532</v>
      </c>
      <c r="D533" s="24">
        <v>49766</v>
      </c>
      <c r="E533" s="25" t="e">
        <f>IF(ISBLANK(table!J533),NA(),table!J533)</f>
        <v>#N/A</v>
      </c>
      <c r="F533" s="26">
        <f>IFERROR(IF(AND(ISERROR($E534),ISERROR(INDEX(RestempNSAF!B$2:B$251,MATCH(RestempNSA!$C533,RestempNSAF!$A$2:$A$251,0)))),$E533,INDEX(RestempNSAF!B$2:B$251,MATCH(RestempNSA!$C533,RestempNSAF!$A$2:$A$251,0))),NA())</f>
        <v>11847.762142146599</v>
      </c>
      <c r="G533" s="25">
        <f>IFERROR(IF(AND(ISERROR($E534),ISERROR(INDEX(RestempNSAF!C$2:C$251,MATCH(RestempNSA!$C533,RestempNSAF!$A$2:$A$251,0)))),$E533,INDEX(RestempNSAF!C$2:C$251,MATCH(RestempNSA!$C533,RestempNSAF!$A$2:$A$251,0))),NA())</f>
        <v>9393.1989744889997</v>
      </c>
      <c r="H533" s="25">
        <f>IFERROR(IF(AND(ISERROR($E534),ISERROR(INDEX(RestempNSAF!D$2:D$251,MATCH(RestempNSA!$C533,RestempNSAF!$A$2:$A$251,0)))),$E533,INDEX(RestempNSAF!D$2:D$251,MATCH(RestempNSA!$C533,RestempNSAF!$A$2:$A$251,0))),NA())</f>
        <v>14302.325309804201</v>
      </c>
      <c r="I533" s="25">
        <f>IFERROR(IF(AND(ISERROR($E534),ISERROR(INDEX(RestempNSAF!E$2:E$251,MATCH(RestempNSA!$C533,RestempNSAF!$A$2:$A$251,0)))),$E533,INDEX(RestempNSAF!E$2:E$251,MATCH(RestempNSA!$C533,RestempNSAF!$A$2:$A$251,0))),NA())</f>
        <v>8093.8317223877702</v>
      </c>
      <c r="J533" s="25">
        <f>IFERROR(IF(AND(ISERROR($E534),ISERROR(INDEX(RestempNSAF!F$2:F$251,MATCH(RestempNSA!$C533,RestempNSAF!$A$2:$A$251,0)))),$E533,INDEX(RestempNSAF!F$2:F$251,MATCH(RestempNSA!$C533,RestempNSAF!$A$2:$A$251,0))),NA())</f>
        <v>15601.6925619054</v>
      </c>
    </row>
    <row r="534" spans="1:10" x14ac:dyDescent="0.25">
      <c r="A534" s="23">
        <f t="shared" si="22"/>
        <v>5</v>
      </c>
      <c r="B534" s="23">
        <f t="shared" si="23"/>
        <v>2036</v>
      </c>
      <c r="C534" s="23">
        <v>533</v>
      </c>
      <c r="D534" s="24">
        <v>49796</v>
      </c>
      <c r="E534" s="25" t="e">
        <f>IF(ISBLANK(table!J534),NA(),table!J534)</f>
        <v>#N/A</v>
      </c>
      <c r="F534" s="26">
        <f>IFERROR(IF(AND(ISERROR($E535),ISERROR(INDEX(RestempNSAF!B$2:B$251,MATCH(RestempNSA!$C534,RestempNSAF!$A$2:$A$251,0)))),$E534,INDEX(RestempNSAF!B$2:B$251,MATCH(RestempNSA!$C534,RestempNSAF!$A$2:$A$251,0))),NA())</f>
        <v>11847.762142146599</v>
      </c>
      <c r="G534" s="25">
        <f>IFERROR(IF(AND(ISERROR($E535),ISERROR(INDEX(RestempNSAF!C$2:C$251,MATCH(RestempNSA!$C534,RestempNSAF!$A$2:$A$251,0)))),$E534,INDEX(RestempNSAF!C$2:C$251,MATCH(RestempNSA!$C534,RestempNSAF!$A$2:$A$251,0))),NA())</f>
        <v>9385.8599112034099</v>
      </c>
      <c r="H534" s="25">
        <f>IFERROR(IF(AND(ISERROR($E535),ISERROR(INDEX(RestempNSAF!D$2:D$251,MATCH(RestempNSA!$C534,RestempNSAF!$A$2:$A$251,0)))),$E534,INDEX(RestempNSAF!D$2:D$251,MATCH(RestempNSA!$C534,RestempNSAF!$A$2:$A$251,0))),NA())</f>
        <v>14309.664373089699</v>
      </c>
      <c r="I534" s="25">
        <f>IFERROR(IF(AND(ISERROR($E535),ISERROR(INDEX(RestempNSAF!E$2:E$251,MATCH(RestempNSA!$C534,RestempNSAF!$A$2:$A$251,0)))),$E534,INDEX(RestempNSAF!E$2:E$251,MATCH(RestempNSA!$C534,RestempNSAF!$A$2:$A$251,0))),NA())</f>
        <v>8082.6075936778898</v>
      </c>
      <c r="J534" s="25">
        <f>IFERROR(IF(AND(ISERROR($E535),ISERROR(INDEX(RestempNSAF!F$2:F$251,MATCH(RestempNSA!$C534,RestempNSAF!$A$2:$A$251,0)))),$E534,INDEX(RestempNSAF!F$2:F$251,MATCH(RestempNSA!$C534,RestempNSAF!$A$2:$A$251,0))),NA())</f>
        <v>15612.9166906153</v>
      </c>
    </row>
    <row r="535" spans="1:10" x14ac:dyDescent="0.25">
      <c r="A535" s="23">
        <f t="shared" si="22"/>
        <v>6</v>
      </c>
      <c r="B535" s="23">
        <f t="shared" si="23"/>
        <v>2036</v>
      </c>
      <c r="C535" s="23">
        <v>534</v>
      </c>
      <c r="D535" s="24">
        <v>49827</v>
      </c>
      <c r="E535" s="25" t="e">
        <f>IF(ISBLANK(table!J535),NA(),table!J535)</f>
        <v>#N/A</v>
      </c>
      <c r="F535" s="26">
        <f>IFERROR(IF(AND(ISERROR($E536),ISERROR(INDEX(RestempNSAF!B$2:B$251,MATCH(RestempNSA!$C535,RestempNSAF!$A$2:$A$251,0)))),$E535,INDEX(RestempNSAF!B$2:B$251,MATCH(RestempNSA!$C535,RestempNSAF!$A$2:$A$251,0))),NA())</f>
        <v>11847.762142146599</v>
      </c>
      <c r="G535" s="25">
        <f>IFERROR(IF(AND(ISERROR($E536),ISERROR(INDEX(RestempNSAF!C$2:C$251,MATCH(RestempNSA!$C535,RestempNSAF!$A$2:$A$251,0)))),$E535,INDEX(RestempNSAF!C$2:C$251,MATCH(RestempNSA!$C535,RestempNSAF!$A$2:$A$251,0))),NA())</f>
        <v>9378.5426611314397</v>
      </c>
      <c r="H535" s="25">
        <f>IFERROR(IF(AND(ISERROR($E536),ISERROR(INDEX(RestempNSAF!D$2:D$251,MATCH(RestempNSA!$C535,RestempNSAF!$A$2:$A$251,0)))),$E535,INDEX(RestempNSAF!D$2:D$251,MATCH(RestempNSA!$C535,RestempNSAF!$A$2:$A$251,0))),NA())</f>
        <v>14316.981623161701</v>
      </c>
      <c r="I535" s="25">
        <f>IFERROR(IF(AND(ISERROR($E536),ISERROR(INDEX(RestempNSAF!E$2:E$251,MATCH(RestempNSA!$C535,RestempNSAF!$A$2:$A$251,0)))),$E535,INDEX(RestempNSAF!E$2:E$251,MATCH(RestempNSA!$C535,RestempNSAF!$A$2:$A$251,0))),NA())</f>
        <v>8071.4168253994103</v>
      </c>
      <c r="J535" s="25">
        <f>IFERROR(IF(AND(ISERROR($E536),ISERROR(INDEX(RestempNSAF!F$2:F$251,MATCH(RestempNSA!$C535,RestempNSAF!$A$2:$A$251,0)))),$E535,INDEX(RestempNSAF!F$2:F$251,MATCH(RestempNSA!$C535,RestempNSAF!$A$2:$A$251,0))),NA())</f>
        <v>15624.107458893701</v>
      </c>
    </row>
    <row r="536" spans="1:10" x14ac:dyDescent="0.25">
      <c r="A536" s="23">
        <f t="shared" si="22"/>
        <v>7</v>
      </c>
      <c r="B536" s="23">
        <f t="shared" si="23"/>
        <v>2036</v>
      </c>
      <c r="C536" s="23">
        <v>535</v>
      </c>
      <c r="D536" s="24">
        <v>49857</v>
      </c>
      <c r="E536" s="25" t="e">
        <f>IF(ISBLANK(table!J536),NA(),table!J536)</f>
        <v>#N/A</v>
      </c>
      <c r="F536" s="26">
        <f>IFERROR(IF(AND(ISERROR($E537),ISERROR(INDEX(RestempNSAF!B$2:B$251,MATCH(RestempNSA!$C536,RestempNSAF!$A$2:$A$251,0)))),$E536,INDEX(RestempNSAF!B$2:B$251,MATCH(RestempNSA!$C536,RestempNSAF!$A$2:$A$251,0))),NA())</f>
        <v>11847.762142146599</v>
      </c>
      <c r="G536" s="25">
        <f>IFERROR(IF(AND(ISERROR($E537),ISERROR(INDEX(RestempNSAF!C$2:C$251,MATCH(RestempNSA!$C536,RestempNSAF!$A$2:$A$251,0)))),$E536,INDEX(RestempNSAF!C$2:C$251,MATCH(RestempNSA!$C536,RestempNSAF!$A$2:$A$251,0))),NA())</f>
        <v>9371.2470309214496</v>
      </c>
      <c r="H536" s="25">
        <f>IFERROR(IF(AND(ISERROR($E537),ISERROR(INDEX(RestempNSAF!D$2:D$251,MATCH(RestempNSA!$C536,RestempNSAF!$A$2:$A$251,0)))),$E536,INDEX(RestempNSAF!D$2:D$251,MATCH(RestempNSA!$C536,RestempNSAF!$A$2:$A$251,0))),NA())</f>
        <v>14324.2772533717</v>
      </c>
      <c r="I536" s="25">
        <f>IFERROR(IF(AND(ISERROR($E537),ISERROR(INDEX(RestempNSAF!E$2:E$251,MATCH(RestempNSA!$C536,RestempNSAF!$A$2:$A$251,0)))),$E536,INDEX(RestempNSAF!E$2:E$251,MATCH(RestempNSA!$C536,RestempNSAF!$A$2:$A$251,0))),NA())</f>
        <v>8060.2591218465104</v>
      </c>
      <c r="J536" s="25">
        <f>IFERROR(IF(AND(ISERROR($E537),ISERROR(INDEX(RestempNSAF!F$2:F$251,MATCH(RestempNSA!$C536,RestempNSAF!$A$2:$A$251,0)))),$E536,INDEX(RestempNSAF!F$2:F$251,MATCH(RestempNSA!$C536,RestempNSAF!$A$2:$A$251,0))),NA())</f>
        <v>15635.2651624466</v>
      </c>
    </row>
    <row r="537" spans="1:10" x14ac:dyDescent="0.25">
      <c r="A537" s="23">
        <f t="shared" si="22"/>
        <v>8</v>
      </c>
      <c r="B537" s="23">
        <f t="shared" si="23"/>
        <v>2036</v>
      </c>
      <c r="C537" s="23">
        <v>536</v>
      </c>
      <c r="D537" s="24">
        <v>49888</v>
      </c>
      <c r="E537" s="25" t="e">
        <f>IF(ISBLANK(table!J537),NA(),table!J537)</f>
        <v>#N/A</v>
      </c>
      <c r="F537" s="26">
        <f>IFERROR(IF(AND(ISERROR($E538),ISERROR(INDEX(RestempNSAF!B$2:B$251,MATCH(RestempNSA!$C537,RestempNSAF!$A$2:$A$251,0)))),$E537,INDEX(RestempNSAF!B$2:B$251,MATCH(RestempNSA!$C537,RestempNSAF!$A$2:$A$251,0))),NA())</f>
        <v>11847.762142146599</v>
      </c>
      <c r="G537" s="25">
        <f>IFERROR(IF(AND(ISERROR($E538),ISERROR(INDEX(RestempNSAF!C$2:C$251,MATCH(RestempNSA!$C537,RestempNSAF!$A$2:$A$251,0)))),$E537,INDEX(RestempNSAF!C$2:C$251,MATCH(RestempNSA!$C537,RestempNSAF!$A$2:$A$251,0))),NA())</f>
        <v>9363.9728300614897</v>
      </c>
      <c r="H537" s="25">
        <f>IFERROR(IF(AND(ISERROR($E538),ISERROR(INDEX(RestempNSAF!D$2:D$251,MATCH(RestempNSA!$C537,RestempNSAF!$A$2:$A$251,0)))),$E537,INDEX(RestempNSAF!D$2:D$251,MATCH(RestempNSA!$C537,RestempNSAF!$A$2:$A$251,0))),NA())</f>
        <v>14331.5514542317</v>
      </c>
      <c r="I537" s="25">
        <f>IFERROR(IF(AND(ISERROR($E538),ISERROR(INDEX(RestempNSAF!E$2:E$251,MATCH(RestempNSA!$C537,RestempNSAF!$A$2:$A$251,0)))),$E537,INDEX(RestempNSAF!E$2:E$251,MATCH(RestempNSA!$C537,RestempNSAF!$A$2:$A$251,0))),NA())</f>
        <v>8049.1341916562997</v>
      </c>
      <c r="J537" s="25">
        <f>IFERROR(IF(AND(ISERROR($E538),ISERROR(INDEX(RestempNSAF!F$2:F$251,MATCH(RestempNSA!$C537,RestempNSAF!$A$2:$A$251,0)))),$E537,INDEX(RestempNSAF!F$2:F$251,MATCH(RestempNSA!$C537,RestempNSAF!$A$2:$A$251,0))),NA())</f>
        <v>15646.390092636801</v>
      </c>
    </row>
    <row r="538" spans="1:10" x14ac:dyDescent="0.25">
      <c r="A538" s="23">
        <f t="shared" si="22"/>
        <v>9</v>
      </c>
      <c r="B538" s="23">
        <f t="shared" si="23"/>
        <v>2036</v>
      </c>
      <c r="C538" s="23">
        <v>537</v>
      </c>
      <c r="D538" s="24">
        <v>49919</v>
      </c>
      <c r="E538" s="25" t="e">
        <f>IF(ISBLANK(table!J538),NA(),table!J538)</f>
        <v>#N/A</v>
      </c>
      <c r="F538" s="26">
        <f>IFERROR(IF(AND(ISERROR($E539),ISERROR(INDEX(RestempNSAF!B$2:B$251,MATCH(RestempNSA!$C538,RestempNSAF!$A$2:$A$251,0)))),$E538,INDEX(RestempNSAF!B$2:B$251,MATCH(RestempNSA!$C538,RestempNSAF!$A$2:$A$251,0))),NA())</f>
        <v>11847.762142146599</v>
      </c>
      <c r="G538" s="25">
        <f>IFERROR(IF(AND(ISERROR($E539),ISERROR(INDEX(RestempNSAF!C$2:C$251,MATCH(RestempNSA!$C538,RestempNSAF!$A$2:$A$251,0)))),$E538,INDEX(RestempNSAF!C$2:C$251,MATCH(RestempNSA!$C538,RestempNSAF!$A$2:$A$251,0))),NA())</f>
        <v>9356.7198708212109</v>
      </c>
      <c r="H538" s="25">
        <f>IFERROR(IF(AND(ISERROR($E539),ISERROR(INDEX(RestempNSAF!D$2:D$251,MATCH(RestempNSA!$C538,RestempNSAF!$A$2:$A$251,0)))),$E538,INDEX(RestempNSAF!D$2:D$251,MATCH(RestempNSA!$C538,RestempNSAF!$A$2:$A$251,0))),NA())</f>
        <v>14338.8044134719</v>
      </c>
      <c r="I538" s="25">
        <f>IFERROR(IF(AND(ISERROR($E539),ISERROR(INDEX(RestempNSAF!E$2:E$251,MATCH(RestempNSA!$C538,RestempNSAF!$A$2:$A$251,0)))),$E538,INDEX(RestempNSAF!E$2:E$251,MATCH(RestempNSA!$C538,RestempNSAF!$A$2:$A$251,0))),NA())</f>
        <v>8038.0417477199999</v>
      </c>
      <c r="J538" s="25">
        <f>IFERROR(IF(AND(ISERROR($E539),ISERROR(INDEX(RestempNSAF!F$2:F$251,MATCH(RestempNSA!$C538,RestempNSAF!$A$2:$A$251,0)))),$E538,INDEX(RestempNSAF!F$2:F$251,MATCH(RestempNSA!$C538,RestempNSAF!$A$2:$A$251,0))),NA())</f>
        <v>15657.482536573099</v>
      </c>
    </row>
    <row r="539" spans="1:10" x14ac:dyDescent="0.25">
      <c r="A539" s="23">
        <f t="shared" si="22"/>
        <v>10</v>
      </c>
      <c r="B539" s="23">
        <f t="shared" si="23"/>
        <v>2036</v>
      </c>
      <c r="C539" s="23">
        <v>538</v>
      </c>
      <c r="D539" s="24">
        <v>49949</v>
      </c>
      <c r="E539" s="25" t="e">
        <f>IF(ISBLANK(table!J539),NA(),table!J539)</f>
        <v>#N/A</v>
      </c>
      <c r="F539" s="26">
        <f>IFERROR(IF(AND(ISERROR($E540),ISERROR(INDEX(RestempNSAF!B$2:B$251,MATCH(RestempNSA!$C539,RestempNSAF!$A$2:$A$251,0)))),$E539,INDEX(RestempNSAF!B$2:B$251,MATCH(RestempNSA!$C539,RestempNSAF!$A$2:$A$251,0))),NA())</f>
        <v>11847.762142146599</v>
      </c>
      <c r="G539" s="25">
        <f>IFERROR(IF(AND(ISERROR($E540),ISERROR(INDEX(RestempNSAF!C$2:C$251,MATCH(RestempNSA!$C539,RestempNSAF!$A$2:$A$251,0)))),$E539,INDEX(RestempNSAF!C$2:C$251,MATCH(RestempNSA!$C539,RestempNSAF!$A$2:$A$251,0))),NA())</f>
        <v>9349.4879681953698</v>
      </c>
      <c r="H539" s="25">
        <f>IFERROR(IF(AND(ISERROR($E540),ISERROR(INDEX(RestempNSAF!D$2:D$251,MATCH(RestempNSA!$C539,RestempNSAF!$A$2:$A$251,0)))),$E539,INDEX(RestempNSAF!D$2:D$251,MATCH(RestempNSA!$C539,RestempNSAF!$A$2:$A$251,0))),NA())</f>
        <v>14346.036316097799</v>
      </c>
      <c r="I539" s="25">
        <f>IFERROR(IF(AND(ISERROR($E540),ISERROR(INDEX(RestempNSAF!E$2:E$251,MATCH(RestempNSA!$C539,RestempNSAF!$A$2:$A$251,0)))),$E539,INDEX(RestempNSAF!E$2:E$251,MATCH(RestempNSA!$C539,RestempNSAF!$A$2:$A$251,0))),NA())</f>
        <v>8026.9815070964996</v>
      </c>
      <c r="J539" s="25">
        <f>IFERROR(IF(AND(ISERROR($E540),ISERROR(INDEX(RestempNSAF!F$2:F$251,MATCH(RestempNSA!$C539,RestempNSAF!$A$2:$A$251,0)))),$E539,INDEX(RestempNSAF!F$2:F$251,MATCH(RestempNSA!$C539,RestempNSAF!$A$2:$A$251,0))),NA())</f>
        <v>15668.542777196601</v>
      </c>
    </row>
    <row r="540" spans="1:10" x14ac:dyDescent="0.25">
      <c r="A540" s="23">
        <f t="shared" si="22"/>
        <v>11</v>
      </c>
      <c r="B540" s="23">
        <f t="shared" si="23"/>
        <v>2036</v>
      </c>
      <c r="C540" s="23">
        <v>539</v>
      </c>
      <c r="D540" s="24">
        <v>49980</v>
      </c>
      <c r="E540" s="25" t="e">
        <f>IF(ISBLANK(table!J540),NA(),table!J540)</f>
        <v>#N/A</v>
      </c>
      <c r="F540" s="26">
        <f>IFERROR(IF(AND(ISERROR($E541),ISERROR(INDEX(RestempNSAF!B$2:B$251,MATCH(RestempNSA!$C540,RestempNSAF!$A$2:$A$251,0)))),$E540,INDEX(RestempNSAF!B$2:B$251,MATCH(RestempNSA!$C540,RestempNSAF!$A$2:$A$251,0))),NA())</f>
        <v>11847.762142146599</v>
      </c>
      <c r="G540" s="25">
        <f>IFERROR(IF(AND(ISERROR($E541),ISERROR(INDEX(RestempNSAF!C$2:C$251,MATCH(RestempNSA!$C540,RestempNSAF!$A$2:$A$251,0)))),$E540,INDEX(RestempNSAF!C$2:C$251,MATCH(RestempNSA!$C540,RestempNSAF!$A$2:$A$251,0))),NA())</f>
        <v>9342.2769398487708</v>
      </c>
      <c r="H540" s="25">
        <f>IFERROR(IF(AND(ISERROR($E541),ISERROR(INDEX(RestempNSAF!D$2:D$251,MATCH(RestempNSA!$C540,RestempNSAF!$A$2:$A$251,0)))),$E540,INDEX(RestempNSAF!D$2:D$251,MATCH(RestempNSA!$C540,RestempNSAF!$A$2:$A$251,0))),NA())</f>
        <v>14353.2473444444</v>
      </c>
      <c r="I540" s="25">
        <f>IFERROR(IF(AND(ISERROR($E541),ISERROR(INDEX(RestempNSAF!E$2:E$251,MATCH(RestempNSA!$C540,RestempNSAF!$A$2:$A$251,0)))),$E540,INDEX(RestempNSAF!E$2:E$251,MATCH(RestempNSA!$C540,RestempNSAF!$A$2:$A$251,0))),NA())</f>
        <v>8015.9531909281704</v>
      </c>
      <c r="J540" s="25">
        <f>IFERROR(IF(AND(ISERROR($E541),ISERROR(INDEX(RestempNSAF!F$2:F$251,MATCH(RestempNSA!$C540,RestempNSAF!$A$2:$A$251,0)))),$E540,INDEX(RestempNSAF!F$2:F$251,MATCH(RestempNSA!$C540,RestempNSAF!$A$2:$A$251,0))),NA())</f>
        <v>15679.571093365001</v>
      </c>
    </row>
    <row r="541" spans="1:10" x14ac:dyDescent="0.25">
      <c r="A541" s="23">
        <f t="shared" si="22"/>
        <v>12</v>
      </c>
      <c r="B541" s="23">
        <f t="shared" si="23"/>
        <v>2036</v>
      </c>
      <c r="C541" s="23">
        <v>540</v>
      </c>
      <c r="D541" s="24">
        <v>50010</v>
      </c>
      <c r="E541" s="25" t="e">
        <f>IF(ISBLANK(table!J541),NA(),table!J541)</f>
        <v>#N/A</v>
      </c>
      <c r="F541" s="26">
        <f>IFERROR(IF(AND(ISERROR($E542),ISERROR(INDEX(RestempNSAF!B$2:B$251,MATCH(RestempNSA!$C541,RestempNSAF!$A$2:$A$251,0)))),$E541,INDEX(RestempNSAF!B$2:B$251,MATCH(RestempNSA!$C541,RestempNSAF!$A$2:$A$251,0))),NA())</f>
        <v>11847.762142146599</v>
      </c>
      <c r="G541" s="25">
        <f>IFERROR(IF(AND(ISERROR($E542),ISERROR(INDEX(RestempNSAF!C$2:C$251,MATCH(RestempNSA!$C541,RestempNSAF!$A$2:$A$251,0)))),$E541,INDEX(RestempNSAF!C$2:C$251,MATCH(RestempNSA!$C541,RestempNSAF!$A$2:$A$251,0))),NA())</f>
        <v>9335.0866060625704</v>
      </c>
      <c r="H541" s="25">
        <f>IFERROR(IF(AND(ISERROR($E542),ISERROR(INDEX(RestempNSAF!D$2:D$251,MATCH(RestempNSA!$C541,RestempNSAF!$A$2:$A$251,0)))),$E541,INDEX(RestempNSAF!D$2:D$251,MATCH(RestempNSA!$C541,RestempNSAF!$A$2:$A$251,0))),NA())</f>
        <v>14360.437678230601</v>
      </c>
      <c r="I541" s="25">
        <f>IFERROR(IF(AND(ISERROR($E542),ISERROR(INDEX(RestempNSAF!E$2:E$251,MATCH(RestempNSA!$C541,RestempNSAF!$A$2:$A$251,0)))),$E541,INDEX(RestempNSAF!E$2:E$251,MATCH(RestempNSA!$C541,RestempNSAF!$A$2:$A$251,0))),NA())</f>
        <v>8004.9565243588004</v>
      </c>
      <c r="J541" s="25">
        <f>IFERROR(IF(AND(ISERROR($E542),ISERROR(INDEX(RestempNSAF!F$2:F$251,MATCH(RestempNSA!$C541,RestempNSAF!$A$2:$A$251,0)))),$E541,INDEX(RestempNSAF!F$2:F$251,MATCH(RestempNSA!$C541,RestempNSAF!$A$2:$A$251,0))),NA())</f>
        <v>15690.5677599344</v>
      </c>
    </row>
    <row r="542" spans="1:10" x14ac:dyDescent="0.25">
      <c r="A542" s="23">
        <f t="shared" si="22"/>
        <v>1</v>
      </c>
      <c r="B542" s="23">
        <f t="shared" si="23"/>
        <v>2037</v>
      </c>
      <c r="C542" s="23">
        <v>541</v>
      </c>
      <c r="D542" s="24">
        <v>50041</v>
      </c>
      <c r="E542" s="25" t="e">
        <f>IF(ISBLANK(table!J542),NA(),table!J542)</f>
        <v>#N/A</v>
      </c>
      <c r="F542" s="26">
        <f>IFERROR(IF(AND(ISERROR($E543),ISERROR(INDEX(RestempNSAF!B$2:B$251,MATCH(RestempNSA!$C542,RestempNSAF!$A$2:$A$251,0)))),$E542,INDEX(RestempNSAF!B$2:B$251,MATCH(RestempNSA!$C542,RestempNSAF!$A$2:$A$251,0))),NA())</f>
        <v>11847.762142146599</v>
      </c>
      <c r="G542" s="25">
        <f>IFERROR(IF(AND(ISERROR($E543),ISERROR(INDEX(RestempNSAF!C$2:C$251,MATCH(RestempNSA!$C542,RestempNSAF!$A$2:$A$251,0)))),$E542,INDEX(RestempNSAF!C$2:C$251,MATCH(RestempNSA!$C542,RestempNSAF!$A$2:$A$251,0))),NA())</f>
        <v>9327.9167896821109</v>
      </c>
      <c r="H542" s="25">
        <f>IFERROR(IF(AND(ISERROR($E543),ISERROR(INDEX(RestempNSAF!D$2:D$251,MATCH(RestempNSA!$C542,RestempNSAF!$A$2:$A$251,0)))),$E542,INDEX(RestempNSAF!D$2:D$251,MATCH(RestempNSA!$C542,RestempNSAF!$A$2:$A$251,0))),NA())</f>
        <v>14367.607494611</v>
      </c>
      <c r="I542" s="25">
        <f>IFERROR(IF(AND(ISERROR($E543),ISERROR(INDEX(RestempNSAF!E$2:E$251,MATCH(RestempNSA!$C542,RestempNSAF!$A$2:$A$251,0)))),$E542,INDEX(RestempNSAF!E$2:E$251,MATCH(RestempNSA!$C542,RestempNSAF!$A$2:$A$251,0))),NA())</f>
        <v>7993.9912364536603</v>
      </c>
      <c r="J542" s="25">
        <f>IFERROR(IF(AND(ISERROR($E543),ISERROR(INDEX(RestempNSAF!F$2:F$251,MATCH(RestempNSA!$C542,RestempNSAF!$A$2:$A$251,0)))),$E542,INDEX(RestempNSAF!F$2:F$251,MATCH(RestempNSA!$C542,RestempNSAF!$A$2:$A$251,0))),NA())</f>
        <v>15701.533047839501</v>
      </c>
    </row>
    <row r="543" spans="1:10" x14ac:dyDescent="0.25">
      <c r="A543" s="23">
        <f t="shared" si="22"/>
        <v>2</v>
      </c>
      <c r="B543" s="23">
        <f t="shared" si="23"/>
        <v>2037</v>
      </c>
      <c r="C543" s="23">
        <v>542</v>
      </c>
      <c r="D543" s="24">
        <v>50072</v>
      </c>
      <c r="E543" s="25" t="e">
        <f>IF(ISBLANK(table!J543),NA(),table!J543)</f>
        <v>#N/A</v>
      </c>
      <c r="F543" s="26">
        <f>IFERROR(IF(AND(ISERROR($E544),ISERROR(INDEX(RestempNSAF!B$2:B$251,MATCH(RestempNSA!$C543,RestempNSAF!$A$2:$A$251,0)))),$E543,INDEX(RestempNSAF!B$2:B$251,MATCH(RestempNSA!$C543,RestempNSAF!$A$2:$A$251,0))),NA())</f>
        <v>11847.762142146599</v>
      </c>
      <c r="G543" s="25">
        <f>IFERROR(IF(AND(ISERROR($E544),ISERROR(INDEX(RestempNSAF!C$2:C$251,MATCH(RestempNSA!$C543,RestempNSAF!$A$2:$A$251,0)))),$E543,INDEX(RestempNSAF!C$2:C$251,MATCH(RestempNSA!$C543,RestempNSAF!$A$2:$A$251,0))),NA())</f>
        <v>9320.7673160658996</v>
      </c>
      <c r="H543" s="25">
        <f>IFERROR(IF(AND(ISERROR($E544),ISERROR(INDEX(RestempNSAF!D$2:D$251,MATCH(RestempNSA!$C543,RestempNSAF!$A$2:$A$251,0)))),$E543,INDEX(RestempNSAF!D$2:D$251,MATCH(RestempNSA!$C543,RestempNSAF!$A$2:$A$251,0))),NA())</f>
        <v>14374.756968227201</v>
      </c>
      <c r="I543" s="25">
        <f>IFERROR(IF(AND(ISERROR($E544),ISERROR(INDEX(RestempNSAF!E$2:E$251,MATCH(RestempNSA!$C543,RestempNSAF!$A$2:$A$251,0)))),$E543,INDEX(RestempNSAF!E$2:E$251,MATCH(RestempNSA!$C543,RestempNSAF!$A$2:$A$251,0))),NA())</f>
        <v>7983.0570601216896</v>
      </c>
      <c r="J543" s="25">
        <f>IFERROR(IF(AND(ISERROR($E544),ISERROR(INDEX(RestempNSAF!F$2:F$251,MATCH(RestempNSA!$C543,RestempNSAF!$A$2:$A$251,0)))),$E543,INDEX(RestempNSAF!F$2:F$251,MATCH(RestempNSA!$C543,RestempNSAF!$A$2:$A$251,0))),NA())</f>
        <v>15712.4672241715</v>
      </c>
    </row>
    <row r="544" spans="1:10" x14ac:dyDescent="0.25">
      <c r="A544" s="23">
        <f t="shared" si="22"/>
        <v>3</v>
      </c>
      <c r="B544" s="23">
        <f t="shared" si="23"/>
        <v>2037</v>
      </c>
      <c r="C544" s="23">
        <v>543</v>
      </c>
      <c r="D544" s="24">
        <v>50100</v>
      </c>
      <c r="E544" s="25" t="e">
        <f>IF(ISBLANK(table!J544),NA(),table!J544)</f>
        <v>#N/A</v>
      </c>
      <c r="F544" s="26">
        <f>IFERROR(IF(AND(ISERROR($E545),ISERROR(INDEX(RestempNSAF!B$2:B$251,MATCH(RestempNSA!$C544,RestempNSAF!$A$2:$A$251,0)))),$E544,INDEX(RestempNSAF!B$2:B$251,MATCH(RestempNSA!$C544,RestempNSAF!$A$2:$A$251,0))),NA())</f>
        <v>11847.762142146599</v>
      </c>
      <c r="G544" s="25">
        <f>IFERROR(IF(AND(ISERROR($E545),ISERROR(INDEX(RestempNSAF!C$2:C$251,MATCH(RestempNSA!$C544,RestempNSAF!$A$2:$A$251,0)))),$E544,INDEX(RestempNSAF!C$2:C$251,MATCH(RestempNSA!$C544,RestempNSAF!$A$2:$A$251,0))),NA())</f>
        <v>9313.6380130360394</v>
      </c>
      <c r="H544" s="25">
        <f>IFERROR(IF(AND(ISERROR($E545),ISERROR(INDEX(RestempNSAF!D$2:D$251,MATCH(RestempNSA!$C544,RestempNSAF!$A$2:$A$251,0)))),$E544,INDEX(RestempNSAF!D$2:D$251,MATCH(RestempNSA!$C544,RestempNSAF!$A$2:$A$251,0))),NA())</f>
        <v>14381.886271257101</v>
      </c>
      <c r="I544" s="25">
        <f>IFERROR(IF(AND(ISERROR($E545),ISERROR(INDEX(RestempNSAF!E$2:E$251,MATCH(RestempNSA!$C544,RestempNSAF!$A$2:$A$251,0)))),$E544,INDEX(RestempNSAF!E$2:E$251,MATCH(RestempNSA!$C544,RestempNSAF!$A$2:$A$251,0))),NA())</f>
        <v>7972.15373203948</v>
      </c>
      <c r="J544" s="25">
        <f>IFERROR(IF(AND(ISERROR($E545),ISERROR(INDEX(RestempNSAF!F$2:F$251,MATCH(RestempNSA!$C544,RestempNSAF!$A$2:$A$251,0)))),$E544,INDEX(RestempNSAF!F$2:F$251,MATCH(RestempNSA!$C544,RestempNSAF!$A$2:$A$251,0))),NA())</f>
        <v>15723.3705522537</v>
      </c>
    </row>
    <row r="545" spans="1:10" x14ac:dyDescent="0.25">
      <c r="A545" s="23">
        <f t="shared" si="22"/>
        <v>4</v>
      </c>
      <c r="B545" s="23">
        <f t="shared" si="23"/>
        <v>2037</v>
      </c>
      <c r="C545" s="23">
        <v>544</v>
      </c>
      <c r="D545" s="24">
        <v>50131</v>
      </c>
      <c r="E545" s="25" t="e">
        <f>IF(ISBLANK(table!J545),NA(),table!J545)</f>
        <v>#N/A</v>
      </c>
      <c r="F545" s="26">
        <f>IFERROR(IF(AND(ISERROR($E546),ISERROR(INDEX(RestempNSAF!B$2:B$251,MATCH(RestempNSA!$C545,RestempNSAF!$A$2:$A$251,0)))),$E545,INDEX(RestempNSAF!B$2:B$251,MATCH(RestempNSA!$C545,RestempNSAF!$A$2:$A$251,0))),NA())</f>
        <v>11847.762142146599</v>
      </c>
      <c r="G545" s="25">
        <f>IFERROR(IF(AND(ISERROR($E546),ISERROR(INDEX(RestempNSAF!C$2:C$251,MATCH(RestempNSA!$C545,RestempNSAF!$A$2:$A$251,0)))),$E545,INDEX(RestempNSAF!C$2:C$251,MATCH(RestempNSA!$C545,RestempNSAF!$A$2:$A$251,0))),NA())</f>
        <v>9306.5287108298198</v>
      </c>
      <c r="H545" s="25">
        <f>IFERROR(IF(AND(ISERROR($E546),ISERROR(INDEX(RestempNSAF!D$2:D$251,MATCH(RestempNSA!$C545,RestempNSAF!$A$2:$A$251,0)))),$E545,INDEX(RestempNSAF!D$2:D$251,MATCH(RestempNSA!$C545,RestempNSAF!$A$2:$A$251,0))),NA())</f>
        <v>14388.9955734633</v>
      </c>
      <c r="I545" s="25">
        <f>IFERROR(IF(AND(ISERROR($E546),ISERROR(INDEX(RestempNSAF!E$2:E$251,MATCH(RestempNSA!$C545,RestempNSAF!$A$2:$A$251,0)))),$E545,INDEX(RestempNSAF!E$2:E$251,MATCH(RestempNSA!$C545,RestempNSAF!$A$2:$A$251,0))),NA())</f>
        <v>7961.2809925773799</v>
      </c>
      <c r="J545" s="25">
        <f>IFERROR(IF(AND(ISERROR($E546),ISERROR(INDEX(RestempNSAF!F$2:F$251,MATCH(RestempNSA!$C545,RestempNSAF!$A$2:$A$251,0)))),$E545,INDEX(RestempNSAF!F$2:F$251,MATCH(RestempNSA!$C545,RestempNSAF!$A$2:$A$251,0))),NA())</f>
        <v>15734.2432917158</v>
      </c>
    </row>
    <row r="546" spans="1:10" x14ac:dyDescent="0.25">
      <c r="A546" s="23">
        <f t="shared" si="22"/>
        <v>5</v>
      </c>
      <c r="B546" s="23">
        <f t="shared" si="23"/>
        <v>2037</v>
      </c>
      <c r="C546" s="23">
        <v>545</v>
      </c>
      <c r="D546" s="24">
        <v>50161</v>
      </c>
      <c r="E546" s="25" t="e">
        <f>IF(ISBLANK(table!J546),NA(),table!J546)</f>
        <v>#N/A</v>
      </c>
      <c r="F546" s="26">
        <f>IFERROR(IF(AND(ISERROR($E547),ISERROR(INDEX(RestempNSAF!B$2:B$251,MATCH(RestempNSA!$C546,RestempNSAF!$A$2:$A$251,0)))),$E546,INDEX(RestempNSAF!B$2:B$251,MATCH(RestempNSA!$C546,RestempNSAF!$A$2:$A$251,0))),NA())</f>
        <v>11847.762142146599</v>
      </c>
      <c r="G546" s="25">
        <f>IFERROR(IF(AND(ISERROR($E547),ISERROR(INDEX(RestempNSAF!C$2:C$251,MATCH(RestempNSA!$C546,RestempNSAF!$A$2:$A$251,0)))),$E546,INDEX(RestempNSAF!C$2:C$251,MATCH(RestempNSA!$C546,RestempNSAF!$A$2:$A$251,0))),NA())</f>
        <v>9299.4392420525401</v>
      </c>
      <c r="H546" s="25">
        <f>IFERROR(IF(AND(ISERROR($E547),ISERROR(INDEX(RestempNSAF!D$2:D$251,MATCH(RestempNSA!$C546,RestempNSAF!$A$2:$A$251,0)))),$E546,INDEX(RestempNSAF!D$2:D$251,MATCH(RestempNSA!$C546,RestempNSAF!$A$2:$A$251,0))),NA())</f>
        <v>14396.0850422406</v>
      </c>
      <c r="I546" s="25">
        <f>IFERROR(IF(AND(ISERROR($E547),ISERROR(INDEX(RestempNSAF!E$2:E$251,MATCH(RestempNSA!$C546,RestempNSAF!$A$2:$A$251,0)))),$E546,INDEX(RestempNSAF!E$2:E$251,MATCH(RestempNSA!$C546,RestempNSAF!$A$2:$A$251,0))),NA())</f>
        <v>7950.4385857273101</v>
      </c>
      <c r="J546" s="25">
        <f>IFERROR(IF(AND(ISERROR($E547),ISERROR(INDEX(RestempNSAF!F$2:F$251,MATCH(RestempNSA!$C546,RestempNSAF!$A$2:$A$251,0)))),$E546,INDEX(RestempNSAF!F$2:F$251,MATCH(RestempNSA!$C546,RestempNSAF!$A$2:$A$251,0))),NA())</f>
        <v>15745.085698565799</v>
      </c>
    </row>
    <row r="547" spans="1:10" x14ac:dyDescent="0.25">
      <c r="A547" s="23">
        <f t="shared" si="22"/>
        <v>6</v>
      </c>
      <c r="B547" s="23">
        <f t="shared" si="23"/>
        <v>2037</v>
      </c>
      <c r="C547" s="23">
        <v>546</v>
      </c>
      <c r="D547" s="24">
        <v>50192</v>
      </c>
      <c r="E547" s="25" t="e">
        <f>IF(ISBLANK(table!J547),NA(),table!J547)</f>
        <v>#N/A</v>
      </c>
      <c r="F547" s="26">
        <f>IFERROR(IF(AND(ISERROR($E548),ISERROR(INDEX(RestempNSAF!B$2:B$251,MATCH(RestempNSA!$C547,RestempNSAF!$A$2:$A$251,0)))),$E547,INDEX(RestempNSAF!B$2:B$251,MATCH(RestempNSA!$C547,RestempNSAF!$A$2:$A$251,0))),NA())</f>
        <v>11847.762142146599</v>
      </c>
      <c r="G547" s="25">
        <f>IFERROR(IF(AND(ISERROR($E548),ISERROR(INDEX(RestempNSAF!C$2:C$251,MATCH(RestempNSA!$C547,RestempNSAF!$A$2:$A$251,0)))),$E547,INDEX(RestempNSAF!C$2:C$251,MATCH(RestempNSA!$C547,RestempNSAF!$A$2:$A$251,0))),NA())</f>
        <v>9292.3694416315702</v>
      </c>
      <c r="H547" s="25">
        <f>IFERROR(IF(AND(ISERROR($E548),ISERROR(INDEX(RestempNSAF!D$2:D$251,MATCH(RestempNSA!$C547,RestempNSAF!$A$2:$A$251,0)))),$E547,INDEX(RestempNSAF!D$2:D$251,MATCH(RestempNSA!$C547,RestempNSAF!$A$2:$A$251,0))),NA())</f>
        <v>14403.154842661599</v>
      </c>
      <c r="I547" s="25">
        <f>IFERROR(IF(AND(ISERROR($E548),ISERROR(INDEX(RestempNSAF!E$2:E$251,MATCH(RestempNSA!$C547,RestempNSAF!$A$2:$A$251,0)))),$E547,INDEX(RestempNSAF!E$2:E$251,MATCH(RestempNSA!$C547,RestempNSAF!$A$2:$A$251,0))),NA())</f>
        <v>7939.6262590324304</v>
      </c>
      <c r="J547" s="25">
        <f>IFERROR(IF(AND(ISERROR($E548),ISERROR(INDEX(RestempNSAF!F$2:F$251,MATCH(RestempNSA!$C547,RestempNSAF!$A$2:$A$251,0)))),$E547,INDEX(RestempNSAF!F$2:F$251,MATCH(RestempNSA!$C547,RestempNSAF!$A$2:$A$251,0))),NA())</f>
        <v>15755.8980252607</v>
      </c>
    </row>
    <row r="548" spans="1:10" x14ac:dyDescent="0.25">
      <c r="A548" s="23">
        <f t="shared" si="22"/>
        <v>7</v>
      </c>
      <c r="B548" s="23">
        <f t="shared" si="23"/>
        <v>2037</v>
      </c>
      <c r="C548" s="23">
        <v>547</v>
      </c>
      <c r="D548" s="24">
        <v>50222</v>
      </c>
      <c r="E548" s="25" t="e">
        <f>IF(ISBLANK(table!J548),NA(),table!J548)</f>
        <v>#N/A</v>
      </c>
      <c r="F548" s="26">
        <f>IFERROR(IF(AND(ISERROR($E549),ISERROR(INDEX(RestempNSAF!B$2:B$251,MATCH(RestempNSA!$C548,RestempNSAF!$A$2:$A$251,0)))),$E548,INDEX(RestempNSAF!B$2:B$251,MATCH(RestempNSA!$C548,RestempNSAF!$A$2:$A$251,0))),NA())</f>
        <v>11847.762142146599</v>
      </c>
      <c r="G548" s="25">
        <f>IFERROR(IF(AND(ISERROR($E549),ISERROR(INDEX(RestempNSAF!C$2:C$251,MATCH(RestempNSA!$C548,RestempNSAF!$A$2:$A$251,0)))),$E548,INDEX(RestempNSAF!C$2:C$251,MATCH(RestempNSA!$C548,RestempNSAF!$A$2:$A$251,0))),NA())</f>
        <v>9285.3191467714405</v>
      </c>
      <c r="H548" s="25">
        <f>IFERROR(IF(AND(ISERROR($E549),ISERROR(INDEX(RestempNSAF!D$2:D$251,MATCH(RestempNSA!$C548,RestempNSAF!$A$2:$A$251,0)))),$E548,INDEX(RestempNSAF!D$2:D$251,MATCH(RestempNSA!$C548,RestempNSAF!$A$2:$A$251,0))),NA())</f>
        <v>14410.2051375217</v>
      </c>
      <c r="I548" s="25">
        <f>IFERROR(IF(AND(ISERROR($E549),ISERROR(INDEX(RestempNSAF!E$2:E$251,MATCH(RestempNSA!$C548,RestempNSAF!$A$2:$A$251,0)))),$E548,INDEX(RestempNSAF!E$2:E$251,MATCH(RestempNSA!$C548,RestempNSAF!$A$2:$A$251,0))),NA())</f>
        <v>7928.8437635185901</v>
      </c>
      <c r="J548" s="25">
        <f>IFERROR(IF(AND(ISERROR($E549),ISERROR(INDEX(RestempNSAF!F$2:F$251,MATCH(RestempNSA!$C548,RestempNSAF!$A$2:$A$251,0)))),$E548,INDEX(RestempNSAF!F$2:F$251,MATCH(RestempNSA!$C548,RestempNSAF!$A$2:$A$251,0))),NA())</f>
        <v>15766.6805207746</v>
      </c>
    </row>
    <row r="549" spans="1:10" x14ac:dyDescent="0.25">
      <c r="A549" s="23">
        <f t="shared" si="22"/>
        <v>8</v>
      </c>
      <c r="B549" s="23">
        <f t="shared" si="23"/>
        <v>2037</v>
      </c>
      <c r="C549" s="23">
        <v>548</v>
      </c>
      <c r="D549" s="24">
        <v>50253</v>
      </c>
      <c r="E549" s="25" t="e">
        <f>IF(ISBLANK(table!J549),NA(),table!J549)</f>
        <v>#N/A</v>
      </c>
      <c r="F549" s="26">
        <f>IFERROR(IF(AND(ISERROR($E550),ISERROR(INDEX(RestempNSAF!B$2:B$251,MATCH(RestempNSA!$C549,RestempNSAF!$A$2:$A$251,0)))),$E549,INDEX(RestempNSAF!B$2:B$251,MATCH(RestempNSA!$C549,RestempNSAF!$A$2:$A$251,0))),NA())</f>
        <v>11847.762142146599</v>
      </c>
      <c r="G549" s="25">
        <f>IFERROR(IF(AND(ISERROR($E550),ISERROR(INDEX(RestempNSAF!C$2:C$251,MATCH(RestempNSA!$C549,RestempNSAF!$A$2:$A$251,0)))),$E549,INDEX(RestempNSAF!C$2:C$251,MATCH(RestempNSA!$C549,RestempNSAF!$A$2:$A$251,0))),NA())</f>
        <v>9278.2881969101509</v>
      </c>
      <c r="H549" s="25">
        <f>IFERROR(IF(AND(ISERROR($E550),ISERROR(INDEX(RestempNSAF!D$2:D$251,MATCH(RestempNSA!$C549,RestempNSAF!$A$2:$A$251,0)))),$E549,INDEX(RestempNSAF!D$2:D$251,MATCH(RestempNSA!$C549,RestempNSAF!$A$2:$A$251,0))),NA())</f>
        <v>14417.236087383</v>
      </c>
      <c r="I549" s="25">
        <f>IFERROR(IF(AND(ISERROR($E550),ISERROR(INDEX(RestempNSAF!E$2:E$251,MATCH(RestempNSA!$C549,RestempNSAF!$A$2:$A$251,0)))),$E549,INDEX(RestempNSAF!E$2:E$251,MATCH(RestempNSA!$C549,RestempNSAF!$A$2:$A$251,0))),NA())</f>
        <v>7918.0908536273801</v>
      </c>
      <c r="J549" s="25">
        <f>IFERROR(IF(AND(ISERROR($E550),ISERROR(INDEX(RestempNSAF!F$2:F$251,MATCH(RestempNSA!$C549,RestempNSAF!$A$2:$A$251,0)))),$E549,INDEX(RestempNSAF!F$2:F$251,MATCH(RestempNSA!$C549,RestempNSAF!$A$2:$A$251,0))),NA())</f>
        <v>15777.4334306658</v>
      </c>
    </row>
    <row r="550" spans="1:10" x14ac:dyDescent="0.25">
      <c r="A550" s="23">
        <f t="shared" si="22"/>
        <v>9</v>
      </c>
      <c r="B550" s="23">
        <f t="shared" si="23"/>
        <v>2037</v>
      </c>
      <c r="C550" s="23">
        <v>549</v>
      </c>
      <c r="D550" s="24">
        <v>50284</v>
      </c>
      <c r="E550" s="25" t="e">
        <f>IF(ISBLANK(table!J550),NA(),table!J550)</f>
        <v>#N/A</v>
      </c>
      <c r="F550" s="26">
        <f>IFERROR(IF(AND(ISERROR($E551),ISERROR(INDEX(RestempNSAF!B$2:B$251,MATCH(RestempNSA!$C550,RestempNSAF!$A$2:$A$251,0)))),$E550,INDEX(RestempNSAF!B$2:B$251,MATCH(RestempNSA!$C550,RestempNSAF!$A$2:$A$251,0))),NA())</f>
        <v>11847.762142146599</v>
      </c>
      <c r="G550" s="25">
        <f>IFERROR(IF(AND(ISERROR($E551),ISERROR(INDEX(RestempNSAF!C$2:C$251,MATCH(RestempNSA!$C550,RestempNSAF!$A$2:$A$251,0)))),$E550,INDEX(RestempNSAF!C$2:C$251,MATCH(RestempNSA!$C550,RestempNSAF!$A$2:$A$251,0))),NA())</f>
        <v>9271.2764336764903</v>
      </c>
      <c r="H550" s="25">
        <f>IFERROR(IF(AND(ISERROR($E551),ISERROR(INDEX(RestempNSAF!D$2:D$251,MATCH(RestempNSA!$C550,RestempNSAF!$A$2:$A$251,0)))),$E550,INDEX(RestempNSAF!D$2:D$251,MATCH(RestempNSA!$C550,RestempNSAF!$A$2:$A$251,0))),NA())</f>
        <v>14424.247850616701</v>
      </c>
      <c r="I550" s="25">
        <f>IFERROR(IF(AND(ISERROR($E551),ISERROR(INDEX(RestempNSAF!E$2:E$251,MATCH(RestempNSA!$C550,RestempNSAF!$A$2:$A$251,0)))),$E550,INDEX(RestempNSAF!E$2:E$251,MATCH(RestempNSA!$C550,RestempNSAF!$A$2:$A$251,0))),NA())</f>
        <v>7907.3672871509598</v>
      </c>
      <c r="J550" s="25">
        <f>IFERROR(IF(AND(ISERROR($E551),ISERROR(INDEX(RestempNSAF!F$2:F$251,MATCH(RestempNSA!$C550,RestempNSAF!$A$2:$A$251,0)))),$E550,INDEX(RestempNSAF!F$2:F$251,MATCH(RestempNSA!$C550,RestempNSAF!$A$2:$A$251,0))),NA())</f>
        <v>15788.1569971422</v>
      </c>
    </row>
    <row r="551" spans="1:10" x14ac:dyDescent="0.25">
      <c r="A551" s="23">
        <f t="shared" si="22"/>
        <v>10</v>
      </c>
      <c r="B551" s="23">
        <f t="shared" si="23"/>
        <v>2037</v>
      </c>
      <c r="C551" s="23">
        <v>550</v>
      </c>
      <c r="D551" s="24">
        <v>50314</v>
      </c>
      <c r="E551" s="25" t="e">
        <f>IF(ISBLANK(table!J551),NA(),table!J551)</f>
        <v>#N/A</v>
      </c>
      <c r="F551" s="26">
        <f>IFERROR(IF(AND(ISERROR($E552),ISERROR(INDEX(RestempNSAF!B$2:B$251,MATCH(RestempNSA!$C551,RestempNSAF!$A$2:$A$251,0)))),$E551,INDEX(RestempNSAF!B$2:B$251,MATCH(RestempNSA!$C551,RestempNSAF!$A$2:$A$251,0))),NA())</f>
        <v>11847.762142146599</v>
      </c>
      <c r="G551" s="25">
        <f>IFERROR(IF(AND(ISERROR($E552),ISERROR(INDEX(RestempNSAF!C$2:C$251,MATCH(RestempNSA!$C551,RestempNSAF!$A$2:$A$251,0)))),$E551,INDEX(RestempNSAF!C$2:C$251,MATCH(RestempNSA!$C551,RestempNSAF!$A$2:$A$251,0))),NA())</f>
        <v>9264.2837008484294</v>
      </c>
      <c r="H551" s="25">
        <f>IFERROR(IF(AND(ISERROR($E552),ISERROR(INDEX(RestempNSAF!D$2:D$251,MATCH(RestempNSA!$C551,RestempNSAF!$A$2:$A$251,0)))),$E551,INDEX(RestempNSAF!D$2:D$251,MATCH(RestempNSA!$C551,RestempNSAF!$A$2:$A$251,0))),NA())</f>
        <v>14431.2405834447</v>
      </c>
      <c r="I551" s="25">
        <f>IFERROR(IF(AND(ISERROR($E552),ISERROR(INDEX(RestempNSAF!E$2:E$251,MATCH(RestempNSA!$C551,RestempNSAF!$A$2:$A$251,0)))),$E551,INDEX(RestempNSAF!E$2:E$251,MATCH(RestempNSA!$C551,RestempNSAF!$A$2:$A$251,0))),NA())</f>
        <v>7896.6728251683098</v>
      </c>
      <c r="J551" s="25">
        <f>IFERROR(IF(AND(ISERROR($E552),ISERROR(INDEX(RestempNSAF!F$2:F$251,MATCH(RestempNSA!$C551,RestempNSAF!$A$2:$A$251,0)))),$E551,INDEX(RestempNSAF!F$2:F$251,MATCH(RestempNSA!$C551,RestempNSAF!$A$2:$A$251,0))),NA())</f>
        <v>15798.8514591248</v>
      </c>
    </row>
    <row r="552" spans="1:10" x14ac:dyDescent="0.25">
      <c r="A552" s="23">
        <f t="shared" si="22"/>
        <v>11</v>
      </c>
      <c r="B552" s="23">
        <f t="shared" si="23"/>
        <v>2037</v>
      </c>
      <c r="C552" s="23">
        <v>551</v>
      </c>
      <c r="D552" s="24">
        <v>50345</v>
      </c>
      <c r="E552" s="25" t="e">
        <f>IF(ISBLANK(table!J552),NA(),table!J552)</f>
        <v>#N/A</v>
      </c>
      <c r="F552" s="26">
        <f>IFERROR(IF(AND(ISERROR($E553),ISERROR(INDEX(RestempNSAF!B$2:B$251,MATCH(RestempNSA!$C552,RestempNSAF!$A$2:$A$251,0)))),$E552,INDEX(RestempNSAF!B$2:B$251,MATCH(RestempNSA!$C552,RestempNSAF!$A$2:$A$251,0))),NA())</f>
        <v>11847.762142146599</v>
      </c>
      <c r="G552" s="25">
        <f>IFERROR(IF(AND(ISERROR($E553),ISERROR(INDEX(RestempNSAF!C$2:C$251,MATCH(RestempNSA!$C552,RestempNSAF!$A$2:$A$251,0)))),$E552,INDEX(RestempNSAF!C$2:C$251,MATCH(RestempNSA!$C552,RestempNSAF!$A$2:$A$251,0))),NA())</f>
        <v>9257.30984431246</v>
      </c>
      <c r="H552" s="25">
        <f>IFERROR(IF(AND(ISERROR($E553),ISERROR(INDEX(RestempNSAF!D$2:D$251,MATCH(RestempNSA!$C552,RestempNSAF!$A$2:$A$251,0)))),$E552,INDEX(RestempNSAF!D$2:D$251,MATCH(RestempNSA!$C552,RestempNSAF!$A$2:$A$251,0))),NA())</f>
        <v>14438.2144399807</v>
      </c>
      <c r="I552" s="25">
        <f>IFERROR(IF(AND(ISERROR($E553),ISERROR(INDEX(RestempNSAF!E$2:E$251,MATCH(RestempNSA!$C552,RestempNSAF!$A$2:$A$251,0)))),$E552,INDEX(RestempNSAF!E$2:E$251,MATCH(RestempNSA!$C552,RestempNSAF!$A$2:$A$251,0))),NA())</f>
        <v>7886.0072319831997</v>
      </c>
      <c r="J552" s="25">
        <f>IFERROR(IF(AND(ISERROR($E553),ISERROR(INDEX(RestempNSAF!F$2:F$251,MATCH(RestempNSA!$C552,RestempNSAF!$A$2:$A$251,0)))),$E552,INDEX(RestempNSAF!F$2:F$251,MATCH(RestempNSA!$C552,RestempNSAF!$A$2:$A$251,0))),NA())</f>
        <v>15809.5170523099</v>
      </c>
    </row>
    <row r="553" spans="1:10" x14ac:dyDescent="0.25">
      <c r="A553" s="23">
        <f t="shared" si="22"/>
        <v>12</v>
      </c>
      <c r="B553" s="23">
        <f t="shared" si="23"/>
        <v>2037</v>
      </c>
      <c r="C553" s="23">
        <v>552</v>
      </c>
      <c r="D553" s="24">
        <v>50375</v>
      </c>
      <c r="E553" s="25" t="e">
        <f>IF(ISBLANK(table!J553),NA(),table!J553)</f>
        <v>#N/A</v>
      </c>
      <c r="F553" s="26">
        <f>IFERROR(IF(AND(ISERROR($E554),ISERROR(INDEX(RestempNSAF!B$2:B$251,MATCH(RestempNSA!$C553,RestempNSAF!$A$2:$A$251,0)))),$E553,INDEX(RestempNSAF!B$2:B$251,MATCH(RestempNSA!$C553,RestempNSAF!$A$2:$A$251,0))),NA())</f>
        <v>11847.762142146599</v>
      </c>
      <c r="G553" s="25">
        <f>IFERROR(IF(AND(ISERROR($E554),ISERROR(INDEX(RestempNSAF!C$2:C$251,MATCH(RestempNSA!$C553,RestempNSAF!$A$2:$A$251,0)))),$E553,INDEX(RestempNSAF!C$2:C$251,MATCH(RestempNSA!$C553,RestempNSAF!$A$2:$A$251,0))),NA())</f>
        <v>9250.3547120240401</v>
      </c>
      <c r="H553" s="25">
        <f>IFERROR(IF(AND(ISERROR($E554),ISERROR(INDEX(RestempNSAF!D$2:D$251,MATCH(RestempNSA!$C553,RestempNSAF!$A$2:$A$251,0)))),$E553,INDEX(RestempNSAF!D$2:D$251,MATCH(RestempNSA!$C553,RestempNSAF!$A$2:$A$251,0))),NA())</f>
        <v>14445.1695722691</v>
      </c>
      <c r="I553" s="25">
        <f>IFERROR(IF(AND(ISERROR($E554),ISERROR(INDEX(RestempNSAF!E$2:E$251,MATCH(RestempNSA!$C553,RestempNSAF!$A$2:$A$251,0)))),$E553,INDEX(RestempNSAF!E$2:E$251,MATCH(RestempNSA!$C553,RestempNSAF!$A$2:$A$251,0))),NA())</f>
        <v>7875.3702750635402</v>
      </c>
      <c r="J553" s="25">
        <f>IFERROR(IF(AND(ISERROR($E554),ISERROR(INDEX(RestempNSAF!F$2:F$251,MATCH(RestempNSA!$C553,RestempNSAF!$A$2:$A$251,0)))),$E553,INDEX(RestempNSAF!F$2:F$251,MATCH(RestempNSA!$C553,RestempNSAF!$A$2:$A$251,0))),NA())</f>
        <v>15820.1540092296</v>
      </c>
    </row>
    <row r="554" spans="1:10" x14ac:dyDescent="0.25">
      <c r="A554" s="23">
        <f t="shared" si="22"/>
        <v>1</v>
      </c>
      <c r="B554" s="23">
        <f t="shared" si="23"/>
        <v>2038</v>
      </c>
      <c r="C554" s="23">
        <v>553</v>
      </c>
      <c r="D554" s="24">
        <v>50406</v>
      </c>
      <c r="E554" s="25" t="e">
        <f>IF(ISBLANK(table!J554),NA(),table!J554)</f>
        <v>#N/A</v>
      </c>
      <c r="F554" s="26">
        <f>IFERROR(IF(AND(ISERROR($E555),ISERROR(INDEX(RestempNSAF!B$2:B$251,MATCH(RestempNSA!$C554,RestempNSAF!$A$2:$A$251,0)))),$E554,INDEX(RestempNSAF!B$2:B$251,MATCH(RestempNSA!$C554,RestempNSAF!$A$2:$A$251,0))),NA())</f>
        <v>11847.762142146599</v>
      </c>
      <c r="G554" s="25">
        <f>IFERROR(IF(AND(ISERROR($E555),ISERROR(INDEX(RestempNSAF!C$2:C$251,MATCH(RestempNSA!$C554,RestempNSAF!$A$2:$A$251,0)))),$E554,INDEX(RestempNSAF!C$2:C$251,MATCH(RestempNSA!$C554,RestempNSAF!$A$2:$A$251,0))),NA())</f>
        <v>9243.4181539688507</v>
      </c>
      <c r="H554" s="25">
        <f>IFERROR(IF(AND(ISERROR($E555),ISERROR(INDEX(RestempNSAF!D$2:D$251,MATCH(RestempNSA!$C554,RestempNSAF!$A$2:$A$251,0)))),$E554,INDEX(RestempNSAF!D$2:D$251,MATCH(RestempNSA!$C554,RestempNSAF!$A$2:$A$251,0))),NA())</f>
        <v>14452.1061303243</v>
      </c>
      <c r="I554" s="25">
        <f>IFERROR(IF(AND(ISERROR($E555),ISERROR(INDEX(RestempNSAF!E$2:E$251,MATCH(RestempNSA!$C554,RestempNSAF!$A$2:$A$251,0)))),$E554,INDEX(RestempNSAF!E$2:E$251,MATCH(RestempNSA!$C554,RestempNSAF!$A$2:$A$251,0))),NA())</f>
        <v>7864.7617249822397</v>
      </c>
      <c r="J554" s="25">
        <f>IFERROR(IF(AND(ISERROR($E555),ISERROR(INDEX(RestempNSAF!F$2:F$251,MATCH(RestempNSA!$C554,RestempNSAF!$A$2:$A$251,0)))),$E554,INDEX(RestempNSAF!F$2:F$251,MATCH(RestempNSA!$C554,RestempNSAF!$A$2:$A$251,0))),NA())</f>
        <v>15830.762559310901</v>
      </c>
    </row>
    <row r="555" spans="1:10" x14ac:dyDescent="0.25">
      <c r="A555" s="23">
        <f t="shared" si="22"/>
        <v>2</v>
      </c>
      <c r="B555" s="23">
        <f t="shared" si="23"/>
        <v>2038</v>
      </c>
      <c r="C555" s="23">
        <v>554</v>
      </c>
      <c r="D555" s="24">
        <v>50437</v>
      </c>
      <c r="E555" s="25" t="e">
        <f>IF(ISBLANK(table!J555),NA(),table!J555)</f>
        <v>#N/A</v>
      </c>
      <c r="F555" s="26">
        <f>IFERROR(IF(AND(ISERROR($E556),ISERROR(INDEX(RestempNSAF!B$2:B$251,MATCH(RestempNSA!$C555,RestempNSAF!$A$2:$A$251,0)))),$E555,INDEX(RestempNSAF!B$2:B$251,MATCH(RestempNSA!$C555,RestempNSAF!$A$2:$A$251,0))),NA())</f>
        <v>11847.762142146599</v>
      </c>
      <c r="G555" s="25">
        <f>IFERROR(IF(AND(ISERROR($E556),ISERROR(INDEX(RestempNSAF!C$2:C$251,MATCH(RestempNSA!$C555,RestempNSAF!$A$2:$A$251,0)))),$E555,INDEX(RestempNSAF!C$2:C$251,MATCH(RestempNSA!$C555,RestempNSAF!$A$2:$A$251,0))),NA())</f>
        <v>9236.5000221250702</v>
      </c>
      <c r="H555" s="25">
        <f>IFERROR(IF(AND(ISERROR($E556),ISERROR(INDEX(RestempNSAF!D$2:D$251,MATCH(RestempNSA!$C555,RestempNSAF!$A$2:$A$251,0)))),$E555,INDEX(RestempNSAF!D$2:D$251,MATCH(RestempNSA!$C555,RestempNSAF!$A$2:$A$251,0))),NA())</f>
        <v>14459.024262168101</v>
      </c>
      <c r="I555" s="25">
        <f>IFERROR(IF(AND(ISERROR($E556),ISERROR(INDEX(RestempNSAF!E$2:E$251,MATCH(RestempNSA!$C555,RestempNSAF!$A$2:$A$251,0)))),$E555,INDEX(RestempNSAF!E$2:E$251,MATCH(RestempNSA!$C555,RestempNSAF!$A$2:$A$251,0))),NA())</f>
        <v>7854.1813553594702</v>
      </c>
      <c r="J555" s="25">
        <f>IFERROR(IF(AND(ISERROR($E556),ISERROR(INDEX(RestempNSAF!F$2:F$251,MATCH(RestempNSA!$C555,RestempNSAF!$A$2:$A$251,0)))),$E555,INDEX(RestempNSAF!F$2:F$251,MATCH(RestempNSA!$C555,RestempNSAF!$A$2:$A$251,0))),NA())</f>
        <v>15841.3429289337</v>
      </c>
    </row>
    <row r="556" spans="1:10" x14ac:dyDescent="0.25">
      <c r="A556" s="23">
        <f t="shared" si="22"/>
        <v>3</v>
      </c>
      <c r="B556" s="23">
        <f t="shared" si="23"/>
        <v>2038</v>
      </c>
      <c r="C556" s="23">
        <v>555</v>
      </c>
      <c r="D556" s="24">
        <v>50465</v>
      </c>
      <c r="E556" s="25" t="e">
        <f>IF(ISBLANK(table!J556),NA(),table!J556)</f>
        <v>#N/A</v>
      </c>
      <c r="F556" s="26">
        <f>IFERROR(IF(AND(ISERROR($E557),ISERROR(INDEX(RestempNSAF!B$2:B$251,MATCH(RestempNSA!$C556,RestempNSAF!$A$2:$A$251,0)))),$E556,INDEX(RestempNSAF!B$2:B$251,MATCH(RestempNSA!$C556,RestempNSAF!$A$2:$A$251,0))),NA())</f>
        <v>11847.762142146599</v>
      </c>
      <c r="G556" s="25">
        <f>IFERROR(IF(AND(ISERROR($E557),ISERROR(INDEX(RestempNSAF!C$2:C$251,MATCH(RestempNSA!$C556,RestempNSAF!$A$2:$A$251,0)))),$E556,INDEX(RestempNSAF!C$2:C$251,MATCH(RestempNSA!$C556,RestempNSAF!$A$2:$A$251,0))),NA())</f>
        <v>9229.60017042654</v>
      </c>
      <c r="H556" s="25">
        <f>IFERROR(IF(AND(ISERROR($E557),ISERROR(INDEX(RestempNSAF!D$2:D$251,MATCH(RestempNSA!$C556,RestempNSAF!$A$2:$A$251,0)))),$E556,INDEX(RestempNSAF!D$2:D$251,MATCH(RestempNSA!$C556,RestempNSAF!$A$2:$A$251,0))),NA())</f>
        <v>14465.9241138666</v>
      </c>
      <c r="I556" s="25">
        <f>IFERROR(IF(AND(ISERROR($E557),ISERROR(INDEX(RestempNSAF!E$2:E$251,MATCH(RestempNSA!$C556,RestempNSAF!$A$2:$A$251,0)))),$E556,INDEX(RestempNSAF!E$2:E$251,MATCH(RestempNSA!$C556,RestempNSAF!$A$2:$A$251,0))),NA())</f>
        <v>7843.6289428063001</v>
      </c>
      <c r="J556" s="25">
        <f>IFERROR(IF(AND(ISERROR($E557),ISERROR(INDEX(RestempNSAF!F$2:F$251,MATCH(RestempNSA!$C556,RestempNSAF!$A$2:$A$251,0)))),$E556,INDEX(RestempNSAF!F$2:F$251,MATCH(RestempNSA!$C556,RestempNSAF!$A$2:$A$251,0))),NA())</f>
        <v>15851.895341486799</v>
      </c>
    </row>
    <row r="557" spans="1:10" x14ac:dyDescent="0.25">
      <c r="A557" s="23">
        <f t="shared" si="22"/>
        <v>4</v>
      </c>
      <c r="B557" s="23">
        <f t="shared" si="23"/>
        <v>2038</v>
      </c>
      <c r="C557" s="23">
        <v>556</v>
      </c>
      <c r="D557" s="24">
        <v>50496</v>
      </c>
      <c r="E557" s="25" t="e">
        <f>IF(ISBLANK(table!J557),NA(),table!J557)</f>
        <v>#N/A</v>
      </c>
      <c r="F557" s="26">
        <f>IFERROR(IF(AND(ISERROR($E558),ISERROR(INDEX(RestempNSAF!B$2:B$251,MATCH(RestempNSA!$C557,RestempNSAF!$A$2:$A$251,0)))),$E557,INDEX(RestempNSAF!B$2:B$251,MATCH(RestempNSA!$C557,RestempNSAF!$A$2:$A$251,0))),NA())</f>
        <v>11847.762142146599</v>
      </c>
      <c r="G557" s="25">
        <f>IFERROR(IF(AND(ISERROR($E558),ISERROR(INDEX(RestempNSAF!C$2:C$251,MATCH(RestempNSA!$C557,RestempNSAF!$A$2:$A$251,0)))),$E557,INDEX(RestempNSAF!C$2:C$251,MATCH(RestempNSA!$C557,RestempNSAF!$A$2:$A$251,0))),NA())</f>
        <v>9222.7184547267498</v>
      </c>
      <c r="H557" s="25">
        <f>IFERROR(IF(AND(ISERROR($E558),ISERROR(INDEX(RestempNSAF!D$2:D$251,MATCH(RestempNSA!$C557,RestempNSAF!$A$2:$A$251,0)))),$E557,INDEX(RestempNSAF!D$2:D$251,MATCH(RestempNSA!$C557,RestempNSAF!$A$2:$A$251,0))),NA())</f>
        <v>14472.8058295664</v>
      </c>
      <c r="I557" s="25">
        <f>IFERROR(IF(AND(ISERROR($E558),ISERROR(INDEX(RestempNSAF!E$2:E$251,MATCH(RestempNSA!$C557,RestempNSAF!$A$2:$A$251,0)))),$E557,INDEX(RestempNSAF!E$2:E$251,MATCH(RestempNSA!$C557,RestempNSAF!$A$2:$A$251,0))),NA())</f>
        <v>7833.10426686967</v>
      </c>
      <c r="J557" s="25">
        <f>IFERROR(IF(AND(ISERROR($E558),ISERROR(INDEX(RestempNSAF!F$2:F$251,MATCH(RestempNSA!$C557,RestempNSAF!$A$2:$A$251,0)))),$E557,INDEX(RestempNSAF!F$2:F$251,MATCH(RestempNSA!$C557,RestempNSAF!$A$2:$A$251,0))),NA())</f>
        <v>15862.420017423499</v>
      </c>
    </row>
    <row r="558" spans="1:10" x14ac:dyDescent="0.25">
      <c r="A558" s="23">
        <f t="shared" si="22"/>
        <v>5</v>
      </c>
      <c r="B558" s="23">
        <f t="shared" si="23"/>
        <v>2038</v>
      </c>
      <c r="C558" s="23">
        <v>557</v>
      </c>
      <c r="D558" s="24">
        <v>50526</v>
      </c>
      <c r="E558" s="25" t="e">
        <f>IF(ISBLANK(table!J558),NA(),table!J558)</f>
        <v>#N/A</v>
      </c>
      <c r="F558" s="26">
        <f>IFERROR(IF(AND(ISERROR($E559),ISERROR(INDEX(RestempNSAF!B$2:B$251,MATCH(RestempNSA!$C558,RestempNSAF!$A$2:$A$251,0)))),$E558,INDEX(RestempNSAF!B$2:B$251,MATCH(RestempNSA!$C558,RestempNSAF!$A$2:$A$251,0))),NA())</f>
        <v>11847.762142146599</v>
      </c>
      <c r="G558" s="25">
        <f>IFERROR(IF(AND(ISERROR($E559),ISERROR(INDEX(RestempNSAF!C$2:C$251,MATCH(RestempNSA!$C558,RestempNSAF!$A$2:$A$251,0)))),$E558,INDEX(RestempNSAF!C$2:C$251,MATCH(RestempNSA!$C558,RestempNSAF!$A$2:$A$251,0))),NA())</f>
        <v>9215.8547327637207</v>
      </c>
      <c r="H558" s="25">
        <f>IFERROR(IF(AND(ISERROR($E559),ISERROR(INDEX(RestempNSAF!D$2:D$251,MATCH(RestempNSA!$C558,RestempNSAF!$A$2:$A$251,0)))),$E558,INDEX(RestempNSAF!D$2:D$251,MATCH(RestempNSA!$C558,RestempNSAF!$A$2:$A$251,0))),NA())</f>
        <v>14479.6695515294</v>
      </c>
      <c r="I558" s="25">
        <f>IFERROR(IF(AND(ISERROR($E559),ISERROR(INDEX(RestempNSAF!E$2:E$251,MATCH(RestempNSA!$C558,RestempNSAF!$A$2:$A$251,0)))),$E558,INDEX(RestempNSAF!E$2:E$251,MATCH(RestempNSA!$C558,RestempNSAF!$A$2:$A$251,0))),NA())</f>
        <v>7822.6071099786604</v>
      </c>
      <c r="J558" s="25">
        <f>IFERROR(IF(AND(ISERROR($E559),ISERROR(INDEX(RestempNSAF!F$2:F$251,MATCH(RestempNSA!$C558,RestempNSAF!$A$2:$A$251,0)))),$E558,INDEX(RestempNSAF!F$2:F$251,MATCH(RestempNSA!$C558,RestempNSAF!$A$2:$A$251,0))),NA())</f>
        <v>15872.9171743145</v>
      </c>
    </row>
    <row r="559" spans="1:10" x14ac:dyDescent="0.25">
      <c r="A559" s="23">
        <f t="shared" si="22"/>
        <v>6</v>
      </c>
      <c r="B559" s="23">
        <f t="shared" si="23"/>
        <v>2038</v>
      </c>
      <c r="C559" s="23">
        <v>558</v>
      </c>
      <c r="D559" s="24">
        <v>50557</v>
      </c>
      <c r="E559" s="25" t="e">
        <f>IF(ISBLANK(table!J559),NA(),table!J559)</f>
        <v>#N/A</v>
      </c>
      <c r="F559" s="26">
        <f>IFERROR(IF(AND(ISERROR($E560),ISERROR(INDEX(RestempNSAF!B$2:B$251,MATCH(RestempNSA!$C559,RestempNSAF!$A$2:$A$251,0)))),$E559,INDEX(RestempNSAF!B$2:B$251,MATCH(RestempNSA!$C559,RestempNSAF!$A$2:$A$251,0))),NA())</f>
        <v>11847.762142146599</v>
      </c>
      <c r="G559" s="25">
        <f>IFERROR(IF(AND(ISERROR($E560),ISERROR(INDEX(RestempNSAF!C$2:C$251,MATCH(RestempNSA!$C559,RestempNSAF!$A$2:$A$251,0)))),$E559,INDEX(RestempNSAF!C$2:C$251,MATCH(RestempNSA!$C559,RestempNSAF!$A$2:$A$251,0))),NA())</f>
        <v>9209.0088641256607</v>
      </c>
      <c r="H559" s="25">
        <f>IFERROR(IF(AND(ISERROR($E560),ISERROR(INDEX(RestempNSAF!D$2:D$251,MATCH(RestempNSA!$C559,RestempNSAF!$A$2:$A$251,0)))),$E559,INDEX(RestempNSAF!D$2:D$251,MATCH(RestempNSA!$C559,RestempNSAF!$A$2:$A$251,0))),NA())</f>
        <v>14486.5154201675</v>
      </c>
      <c r="I559" s="25">
        <f>IFERROR(IF(AND(ISERROR($E560),ISERROR(INDEX(RestempNSAF!E$2:E$251,MATCH(RestempNSA!$C559,RestempNSAF!$A$2:$A$251,0)))),$E559,INDEX(RestempNSAF!E$2:E$251,MATCH(RestempNSA!$C559,RestempNSAF!$A$2:$A$251,0))),NA())</f>
        <v>7812.1372573919798</v>
      </c>
      <c r="J559" s="25">
        <f>IFERROR(IF(AND(ISERROR($E560),ISERROR(INDEX(RestempNSAF!F$2:F$251,MATCH(RestempNSA!$C559,RestempNSAF!$A$2:$A$251,0)))),$E559,INDEX(RestempNSAF!F$2:F$251,MATCH(RestempNSA!$C559,RestempNSAF!$A$2:$A$251,0))),NA())</f>
        <v>15883.3870269012</v>
      </c>
    </row>
    <row r="560" spans="1:10" x14ac:dyDescent="0.25">
      <c r="A560" s="23">
        <f t="shared" si="22"/>
        <v>7</v>
      </c>
      <c r="B560" s="23">
        <f t="shared" si="23"/>
        <v>2038</v>
      </c>
      <c r="C560" s="23">
        <v>559</v>
      </c>
      <c r="D560" s="24">
        <v>50587</v>
      </c>
      <c r="E560" s="25" t="e">
        <f>IF(ISBLANK(table!J560),NA(),table!J560)</f>
        <v>#N/A</v>
      </c>
      <c r="F560" s="26">
        <f>IFERROR(IF(AND(ISERROR($E561),ISERROR(INDEX(RestempNSAF!B$2:B$251,MATCH(RestempNSA!$C560,RestempNSAF!$A$2:$A$251,0)))),$E560,INDEX(RestempNSAF!B$2:B$251,MATCH(RestempNSA!$C560,RestempNSAF!$A$2:$A$251,0))),NA())</f>
        <v>11847.762142146599</v>
      </c>
      <c r="G560" s="25">
        <f>IFERROR(IF(AND(ISERROR($E561),ISERROR(INDEX(RestempNSAF!C$2:C$251,MATCH(RestempNSA!$C560,RestempNSAF!$A$2:$A$251,0)))),$E560,INDEX(RestempNSAF!C$2:C$251,MATCH(RestempNSA!$C560,RestempNSAF!$A$2:$A$251,0))),NA())</f>
        <v>9202.1807102175098</v>
      </c>
      <c r="H560" s="25">
        <f>IFERROR(IF(AND(ISERROR($E561),ISERROR(INDEX(RestempNSAF!D$2:D$251,MATCH(RestempNSA!$C560,RestempNSAF!$A$2:$A$251,0)))),$E560,INDEX(RestempNSAF!D$2:D$251,MATCH(RestempNSA!$C560,RestempNSAF!$A$2:$A$251,0))),NA())</f>
        <v>14493.343574075599</v>
      </c>
      <c r="I560" s="25">
        <f>IFERROR(IF(AND(ISERROR($E561),ISERROR(INDEX(RestempNSAF!E$2:E$251,MATCH(RestempNSA!$C560,RestempNSAF!$A$2:$A$251,0)))),$E560,INDEX(RestempNSAF!E$2:E$251,MATCH(RestempNSA!$C560,RestempNSAF!$A$2:$A$251,0))),NA())</f>
        <v>7801.6944971467601</v>
      </c>
      <c r="J560" s="25">
        <f>IFERROR(IF(AND(ISERROR($E561),ISERROR(INDEX(RestempNSAF!F$2:F$251,MATCH(RestempNSA!$C560,RestempNSAF!$A$2:$A$251,0)))),$E560,INDEX(RestempNSAF!F$2:F$251,MATCH(RestempNSA!$C560,RestempNSAF!$A$2:$A$251,0))),NA())</f>
        <v>15893.8297871464</v>
      </c>
    </row>
    <row r="561" spans="1:10" x14ac:dyDescent="0.25">
      <c r="A561" s="23">
        <f t="shared" si="22"/>
        <v>8</v>
      </c>
      <c r="B561" s="23">
        <f t="shared" si="23"/>
        <v>2038</v>
      </c>
      <c r="C561" s="23">
        <v>560</v>
      </c>
      <c r="D561" s="24">
        <v>50618</v>
      </c>
      <c r="E561" s="25" t="e">
        <f>IF(ISBLANK(table!J561),NA(),table!J561)</f>
        <v>#N/A</v>
      </c>
      <c r="F561" s="26">
        <f>IFERROR(IF(AND(ISERROR($E562),ISERROR(INDEX(RestempNSAF!B$2:B$251,MATCH(RestempNSA!$C561,RestempNSAF!$A$2:$A$251,0)))),$E561,INDEX(RestempNSAF!B$2:B$251,MATCH(RestempNSA!$C561,RestempNSAF!$A$2:$A$251,0))),NA())</f>
        <v>11847.762142146599</v>
      </c>
      <c r="G561" s="25">
        <f>IFERROR(IF(AND(ISERROR($E562),ISERROR(INDEX(RestempNSAF!C$2:C$251,MATCH(RestempNSA!$C561,RestempNSAF!$A$2:$A$251,0)))),$E561,INDEX(RestempNSAF!C$2:C$251,MATCH(RestempNSA!$C561,RestempNSAF!$A$2:$A$251,0))),NA())</f>
        <v>9195.3701342281402</v>
      </c>
      <c r="H561" s="25">
        <f>IFERROR(IF(AND(ISERROR($E562),ISERROR(INDEX(RestempNSAF!D$2:D$251,MATCH(RestempNSA!$C561,RestempNSAF!$A$2:$A$251,0)))),$E561,INDEX(RestempNSAF!D$2:D$251,MATCH(RestempNSA!$C561,RestempNSAF!$A$2:$A$251,0))),NA())</f>
        <v>14500.154150065</v>
      </c>
      <c r="I561" s="25">
        <f>IFERROR(IF(AND(ISERROR($E562),ISERROR(INDEX(RestempNSAF!E$2:E$251,MATCH(RestempNSA!$C561,RestempNSAF!$A$2:$A$251,0)))),$E561,INDEX(RestempNSAF!E$2:E$251,MATCH(RestempNSA!$C561,RestempNSAF!$A$2:$A$251,0))),NA())</f>
        <v>7791.2786200084402</v>
      </c>
      <c r="J561" s="25">
        <f>IFERROR(IF(AND(ISERROR($E562),ISERROR(INDEX(RestempNSAF!F$2:F$251,MATCH(RestempNSA!$C561,RestempNSAF!$A$2:$A$251,0)))),$E561,INDEX(RestempNSAF!F$2:F$251,MATCH(RestempNSA!$C561,RestempNSAF!$A$2:$A$251,0))),NA())</f>
        <v>15904.245664284699</v>
      </c>
    </row>
    <row r="562" spans="1:10" x14ac:dyDescent="0.25">
      <c r="A562" s="23">
        <f t="shared" si="22"/>
        <v>9</v>
      </c>
      <c r="B562" s="23">
        <f t="shared" si="23"/>
        <v>2038</v>
      </c>
      <c r="C562" s="23">
        <v>561</v>
      </c>
      <c r="D562" s="24">
        <v>50649</v>
      </c>
      <c r="E562" s="25" t="e">
        <f>IF(ISBLANK(table!J562),NA(),table!J562)</f>
        <v>#N/A</v>
      </c>
      <c r="F562" s="26">
        <f>IFERROR(IF(AND(ISERROR($E563),ISERROR(INDEX(RestempNSAF!B$2:B$251,MATCH(RestempNSA!$C562,RestempNSAF!$A$2:$A$251,0)))),$E562,INDEX(RestempNSAF!B$2:B$251,MATCH(RestempNSA!$C562,RestempNSAF!$A$2:$A$251,0))),NA())</f>
        <v>11847.762142146599</v>
      </c>
      <c r="G562" s="25">
        <f>IFERROR(IF(AND(ISERROR($E563),ISERROR(INDEX(RestempNSAF!C$2:C$251,MATCH(RestempNSA!$C562,RestempNSAF!$A$2:$A$251,0)))),$E562,INDEX(RestempNSAF!C$2:C$251,MATCH(RestempNSA!$C562,RestempNSAF!$A$2:$A$251,0))),NA())</f>
        <v>9188.5770010984197</v>
      </c>
      <c r="H562" s="25">
        <f>IFERROR(IF(AND(ISERROR($E563),ISERROR(INDEX(RestempNSAF!D$2:D$251,MATCH(RestempNSA!$C562,RestempNSAF!$A$2:$A$251,0)))),$E562,INDEX(RestempNSAF!D$2:D$251,MATCH(RestempNSA!$C562,RestempNSAF!$A$2:$A$251,0))),NA())</f>
        <v>14506.947283194701</v>
      </c>
      <c r="I562" s="25">
        <f>IFERROR(IF(AND(ISERROR($E563),ISERROR(INDEX(RestempNSAF!E$2:E$251,MATCH(RestempNSA!$C562,RestempNSAF!$A$2:$A$251,0)))),$E562,INDEX(RestempNSAF!E$2:E$251,MATCH(RestempNSA!$C562,RestempNSAF!$A$2:$A$251,0))),NA())</f>
        <v>7780.8894194218901</v>
      </c>
      <c r="J562" s="25">
        <f>IFERROR(IF(AND(ISERROR($E563),ISERROR(INDEX(RestempNSAF!F$2:F$251,MATCH(RestempNSA!$C562,RestempNSAF!$A$2:$A$251,0)))),$E562,INDEX(RestempNSAF!F$2:F$251,MATCH(RestempNSA!$C562,RestempNSAF!$A$2:$A$251,0))),NA())</f>
        <v>15914.634864871299</v>
      </c>
    </row>
    <row r="563" spans="1:10" x14ac:dyDescent="0.25">
      <c r="A563" s="23">
        <f t="shared" si="22"/>
        <v>10</v>
      </c>
      <c r="B563" s="23">
        <f t="shared" si="23"/>
        <v>2038</v>
      </c>
      <c r="C563" s="23">
        <v>562</v>
      </c>
      <c r="D563" s="24">
        <v>50679</v>
      </c>
      <c r="E563" s="25" t="e">
        <f>IF(ISBLANK(table!J563),NA(),table!J563)</f>
        <v>#N/A</v>
      </c>
      <c r="F563" s="26">
        <f>IFERROR(IF(AND(ISERROR($E564),ISERROR(INDEX(RestempNSAF!B$2:B$251,MATCH(RestempNSA!$C563,RestempNSAF!$A$2:$A$251,0)))),$E563,INDEX(RestempNSAF!B$2:B$251,MATCH(RestempNSA!$C563,RestempNSAF!$A$2:$A$251,0))),NA())</f>
        <v>11847.762142146599</v>
      </c>
      <c r="G563" s="25">
        <f>IFERROR(IF(AND(ISERROR($E564),ISERROR(INDEX(RestempNSAF!C$2:C$251,MATCH(RestempNSA!$C563,RestempNSAF!$A$2:$A$251,0)))),$E563,INDEX(RestempNSAF!C$2:C$251,MATCH(RestempNSA!$C563,RestempNSAF!$A$2:$A$251,0))),NA())</f>
        <v>9181.8011774899205</v>
      </c>
      <c r="H563" s="25">
        <f>IFERROR(IF(AND(ISERROR($E564),ISERROR(INDEX(RestempNSAF!D$2:D$251,MATCH(RestempNSA!$C563,RestempNSAF!$A$2:$A$251,0)))),$E563,INDEX(RestempNSAF!D$2:D$251,MATCH(RestempNSA!$C563,RestempNSAF!$A$2:$A$251,0))),NA())</f>
        <v>14513.7231068032</v>
      </c>
      <c r="I563" s="25">
        <f>IFERROR(IF(AND(ISERROR($E564),ISERROR(INDEX(RestempNSAF!E$2:E$251,MATCH(RestempNSA!$C563,RestempNSAF!$A$2:$A$251,0)))),$E563,INDEX(RestempNSAF!E$2:E$251,MATCH(RestempNSA!$C563,RestempNSAF!$A$2:$A$251,0))),NA())</f>
        <v>7770.5266914636104</v>
      </c>
      <c r="J563" s="25">
        <f>IFERROR(IF(AND(ISERROR($E564),ISERROR(INDEX(RestempNSAF!F$2:F$251,MATCH(RestempNSA!$C563,RestempNSAF!$A$2:$A$251,0)))),$E563,INDEX(RestempNSAF!F$2:F$251,MATCH(RestempNSA!$C563,RestempNSAF!$A$2:$A$251,0))),NA())</f>
        <v>15924.997592829501</v>
      </c>
    </row>
    <row r="564" spans="1:10" x14ac:dyDescent="0.25">
      <c r="A564" s="23">
        <f t="shared" si="22"/>
        <v>11</v>
      </c>
      <c r="B564" s="23">
        <f t="shared" si="23"/>
        <v>2038</v>
      </c>
      <c r="C564" s="23">
        <v>563</v>
      </c>
      <c r="D564" s="24">
        <v>50710</v>
      </c>
      <c r="E564" s="25" t="e">
        <f>IF(ISBLANK(table!J564),NA(),table!J564)</f>
        <v>#N/A</v>
      </c>
      <c r="F564" s="26">
        <f>IFERROR(IF(AND(ISERROR($E565),ISERROR(INDEX(RestempNSAF!B$2:B$251,MATCH(RestempNSA!$C564,RestempNSAF!$A$2:$A$251,0)))),$E564,INDEX(RestempNSAF!B$2:B$251,MATCH(RestempNSA!$C564,RestempNSAF!$A$2:$A$251,0))),NA())</f>
        <v>11847.762142146599</v>
      </c>
      <c r="G564" s="25">
        <f>IFERROR(IF(AND(ISERROR($E565),ISERROR(INDEX(RestempNSAF!C$2:C$251,MATCH(RestempNSA!$C564,RestempNSAF!$A$2:$A$251,0)))),$E564,INDEX(RestempNSAF!C$2:C$251,MATCH(RestempNSA!$C564,RestempNSAF!$A$2:$A$251,0))),NA())</f>
        <v>9175.0425317544195</v>
      </c>
      <c r="H564" s="25">
        <f>IFERROR(IF(AND(ISERROR($E565),ISERROR(INDEX(RestempNSAF!D$2:D$251,MATCH(RestempNSA!$C564,RestempNSAF!$A$2:$A$251,0)))),$E564,INDEX(RestempNSAF!D$2:D$251,MATCH(RestempNSA!$C564,RestempNSAF!$A$2:$A$251,0))),NA())</f>
        <v>14520.481752538701</v>
      </c>
      <c r="I564" s="25">
        <f>IFERROR(IF(AND(ISERROR($E565),ISERROR(INDEX(RestempNSAF!E$2:E$251,MATCH(RestempNSA!$C564,RestempNSAF!$A$2:$A$251,0)))),$E564,INDEX(RestempNSAF!E$2:E$251,MATCH(RestempNSA!$C564,RestempNSAF!$A$2:$A$251,0))),NA())</f>
        <v>7760.1902347949999</v>
      </c>
      <c r="J564" s="25">
        <f>IFERROR(IF(AND(ISERROR($E565),ISERROR(INDEX(RestempNSAF!F$2:F$251,MATCH(RestempNSA!$C564,RestempNSAF!$A$2:$A$251,0)))),$E564,INDEX(RestempNSAF!F$2:F$251,MATCH(RestempNSA!$C564,RestempNSAF!$A$2:$A$251,0))),NA())</f>
        <v>15935.3340494981</v>
      </c>
    </row>
    <row r="565" spans="1:10" x14ac:dyDescent="0.25">
      <c r="A565" s="23">
        <f t="shared" si="22"/>
        <v>12</v>
      </c>
      <c r="B565" s="23">
        <f t="shared" si="23"/>
        <v>2038</v>
      </c>
      <c r="C565" s="23">
        <v>564</v>
      </c>
      <c r="D565" s="24">
        <v>50740</v>
      </c>
      <c r="E565" s="25" t="e">
        <f>IF(ISBLANK(table!J565),NA(),table!J565)</f>
        <v>#N/A</v>
      </c>
      <c r="F565" s="26">
        <f>IFERROR(IF(AND(ISERROR($E566),ISERROR(INDEX(RestempNSAF!B$2:B$251,MATCH(RestempNSA!$C565,RestempNSAF!$A$2:$A$251,0)))),$E565,INDEX(RestempNSAF!B$2:B$251,MATCH(RestempNSA!$C565,RestempNSAF!$A$2:$A$251,0))),NA())</f>
        <v>11847.762142146599</v>
      </c>
      <c r="G565" s="25">
        <f>IFERROR(IF(AND(ISERROR($E566),ISERROR(INDEX(RestempNSAF!C$2:C$251,MATCH(RestempNSA!$C565,RestempNSAF!$A$2:$A$251,0)))),$E565,INDEX(RestempNSAF!C$2:C$251,MATCH(RestempNSA!$C565,RestempNSAF!$A$2:$A$251,0))),NA())</f>
        <v>9168.3009339040509</v>
      </c>
      <c r="H565" s="25">
        <f>IFERROR(IF(AND(ISERROR($E566),ISERROR(INDEX(RestempNSAF!D$2:D$251,MATCH(RestempNSA!$C565,RestempNSAF!$A$2:$A$251,0)))),$E565,INDEX(RestempNSAF!D$2:D$251,MATCH(RestempNSA!$C565,RestempNSAF!$A$2:$A$251,0))),NA())</f>
        <v>14527.2233503891</v>
      </c>
      <c r="I565" s="25">
        <f>IFERROR(IF(AND(ISERROR($E566),ISERROR(INDEX(RestempNSAF!E$2:E$251,MATCH(RestempNSA!$C565,RestempNSAF!$A$2:$A$251,0)))),$E565,INDEX(RestempNSAF!E$2:E$251,MATCH(RestempNSA!$C565,RestempNSAF!$A$2:$A$251,0))),NA())</f>
        <v>7749.8798506167705</v>
      </c>
      <c r="J565" s="25">
        <f>IFERROR(IF(AND(ISERROR($E566),ISERROR(INDEX(RestempNSAF!F$2:F$251,MATCH(RestempNSA!$C565,RestempNSAF!$A$2:$A$251,0)))),$E565,INDEX(RestempNSAF!F$2:F$251,MATCH(RestempNSA!$C565,RestempNSAF!$A$2:$A$251,0))),NA())</f>
        <v>15945.6444336764</v>
      </c>
    </row>
    <row r="566" spans="1:10" x14ac:dyDescent="0.25">
      <c r="A566" s="23">
        <f t="shared" ref="A566:A601" si="24">MONTH(D566)</f>
        <v>1</v>
      </c>
      <c r="B566" s="23">
        <f t="shared" ref="B566:B601" si="25">YEAR(D566)</f>
        <v>2039</v>
      </c>
      <c r="C566" s="23">
        <v>565</v>
      </c>
      <c r="D566" s="24">
        <v>50771</v>
      </c>
      <c r="E566" s="25" t="e">
        <f>IF(ISBLANK(table!J566),NA(),table!J566)</f>
        <v>#N/A</v>
      </c>
      <c r="F566" s="26">
        <f>IFERROR(IF(AND(ISERROR($E567),ISERROR(INDEX(RestempNSAF!B$2:B$251,MATCH(RestempNSA!$C566,RestempNSAF!$A$2:$A$251,0)))),$E566,INDEX(RestempNSAF!B$2:B$251,MATCH(RestempNSA!$C566,RestempNSAF!$A$2:$A$251,0))),NA())</f>
        <v>11847.762142146599</v>
      </c>
      <c r="G566" s="25">
        <f>IFERROR(IF(AND(ISERROR($E567),ISERROR(INDEX(RestempNSAF!C$2:C$251,MATCH(RestempNSA!$C566,RestempNSAF!$A$2:$A$251,0)))),$E566,INDEX(RestempNSAF!C$2:C$251,MATCH(RestempNSA!$C566,RestempNSAF!$A$2:$A$251,0))),NA())</f>
        <v>9161.5762555820893</v>
      </c>
      <c r="H566" s="25">
        <f>IFERROR(IF(AND(ISERROR($E567),ISERROR(INDEX(RestempNSAF!D$2:D$251,MATCH(RestempNSA!$C566,RestempNSAF!$A$2:$A$251,0)))),$E566,INDEX(RestempNSAF!D$2:D$251,MATCH(RestempNSA!$C566,RestempNSAF!$A$2:$A$251,0))),NA())</f>
        <v>14533.9480287111</v>
      </c>
      <c r="I566" s="25">
        <f>IFERROR(IF(AND(ISERROR($E567),ISERROR(INDEX(RestempNSAF!E$2:E$251,MATCH(RestempNSA!$C566,RestempNSAF!$A$2:$A$251,0)))),$E566,INDEX(RestempNSAF!E$2:E$251,MATCH(RestempNSA!$C566,RestempNSAF!$A$2:$A$251,0))),NA())</f>
        <v>7739.5953426242604</v>
      </c>
      <c r="J566" s="25">
        <f>IFERROR(IF(AND(ISERROR($E567),ISERROR(INDEX(RestempNSAF!F$2:F$251,MATCH(RestempNSA!$C566,RestempNSAF!$A$2:$A$251,0)))),$E566,INDEX(RestempNSAF!F$2:F$251,MATCH(RestempNSA!$C566,RestempNSAF!$A$2:$A$251,0))),NA())</f>
        <v>15955.928941668901</v>
      </c>
    </row>
    <row r="567" spans="1:10" x14ac:dyDescent="0.25">
      <c r="A567" s="23">
        <f t="shared" si="24"/>
        <v>2</v>
      </c>
      <c r="B567" s="23">
        <f t="shared" si="25"/>
        <v>2039</v>
      </c>
      <c r="C567" s="23">
        <v>566</v>
      </c>
      <c r="D567" s="24">
        <v>50802</v>
      </c>
      <c r="E567" s="25" t="e">
        <f>IF(ISBLANK(table!J567),NA(),table!J567)</f>
        <v>#N/A</v>
      </c>
      <c r="F567" s="26">
        <f>IFERROR(IF(AND(ISERROR($E568),ISERROR(INDEX(RestempNSAF!B$2:B$251,MATCH(RestempNSA!$C567,RestempNSAF!$A$2:$A$251,0)))),$E567,INDEX(RestempNSAF!B$2:B$251,MATCH(RestempNSA!$C567,RestempNSAF!$A$2:$A$251,0))),NA())</f>
        <v>11847.762142146599</v>
      </c>
      <c r="G567" s="25">
        <f>IFERROR(IF(AND(ISERROR($E568),ISERROR(INDEX(RestempNSAF!C$2:C$251,MATCH(RestempNSA!$C567,RestempNSAF!$A$2:$A$251,0)))),$E567,INDEX(RestempNSAF!C$2:C$251,MATCH(RestempNSA!$C567,RestempNSAF!$A$2:$A$251,0))),NA())</f>
        <v>9154.86837003451</v>
      </c>
      <c r="H567" s="25">
        <f>IFERROR(IF(AND(ISERROR($E568),ISERROR(INDEX(RestempNSAF!D$2:D$251,MATCH(RestempNSA!$C567,RestempNSAF!$A$2:$A$251,0)))),$E567,INDEX(RestempNSAF!D$2:D$251,MATCH(RestempNSA!$C567,RestempNSAF!$A$2:$A$251,0))),NA())</f>
        <v>14540.655914258599</v>
      </c>
      <c r="I567" s="25">
        <f>IFERROR(IF(AND(ISERROR($E568),ISERROR(INDEX(RestempNSAF!E$2:E$251,MATCH(RestempNSA!$C567,RestempNSAF!$A$2:$A$251,0)))),$E567,INDEX(RestempNSAF!E$2:E$251,MATCH(RestempNSA!$C567,RestempNSAF!$A$2:$A$251,0))),NA())</f>
        <v>7729.3365169639001</v>
      </c>
      <c r="J567" s="25">
        <f>IFERROR(IF(AND(ISERROR($E568),ISERROR(INDEX(RestempNSAF!F$2:F$251,MATCH(RestempNSA!$C567,RestempNSAF!$A$2:$A$251,0)))),$E567,INDEX(RestempNSAF!F$2:F$251,MATCH(RestempNSA!$C567,RestempNSAF!$A$2:$A$251,0))),NA())</f>
        <v>15966.1877673292</v>
      </c>
    </row>
    <row r="568" spans="1:10" x14ac:dyDescent="0.25">
      <c r="A568" s="23">
        <f t="shared" si="24"/>
        <v>3</v>
      </c>
      <c r="B568" s="23">
        <f t="shared" si="25"/>
        <v>2039</v>
      </c>
      <c r="C568" s="23">
        <v>567</v>
      </c>
      <c r="D568" s="24">
        <v>50830</v>
      </c>
      <c r="E568" s="25" t="e">
        <f>IF(ISBLANK(table!J568),NA(),table!J568)</f>
        <v>#N/A</v>
      </c>
      <c r="F568" s="26">
        <f>IFERROR(IF(AND(ISERROR($E569),ISERROR(INDEX(RestempNSAF!B$2:B$251,MATCH(RestempNSA!$C568,RestempNSAF!$A$2:$A$251,0)))),$E568,INDEX(RestempNSAF!B$2:B$251,MATCH(RestempNSA!$C568,RestempNSAF!$A$2:$A$251,0))),NA())</f>
        <v>11847.762142146599</v>
      </c>
      <c r="G568" s="25">
        <f>IFERROR(IF(AND(ISERROR($E569),ISERROR(INDEX(RestempNSAF!C$2:C$251,MATCH(RestempNSA!$C568,RestempNSAF!$A$2:$A$251,0)))),$E568,INDEX(RestempNSAF!C$2:C$251,MATCH(RestempNSA!$C568,RestempNSAF!$A$2:$A$251,0))),NA())</f>
        <v>9148.1771520820494</v>
      </c>
      <c r="H568" s="25">
        <f>IFERROR(IF(AND(ISERROR($E569),ISERROR(INDEX(RestempNSAF!D$2:D$251,MATCH(RestempNSA!$C568,RestempNSAF!$A$2:$A$251,0)))),$E568,INDEX(RestempNSAF!D$2:D$251,MATCH(RestempNSA!$C568,RestempNSAF!$A$2:$A$251,0))),NA())</f>
        <v>14547.3471322111</v>
      </c>
      <c r="I568" s="25">
        <f>IFERROR(IF(AND(ISERROR($E569),ISERROR(INDEX(RestempNSAF!E$2:E$251,MATCH(RestempNSA!$C568,RestempNSAF!$A$2:$A$251,0)))),$E568,INDEX(RestempNSAF!E$2:E$251,MATCH(RestempNSA!$C568,RestempNSAF!$A$2:$A$251,0))),NA())</f>
        <v>7719.1031821905499</v>
      </c>
      <c r="J568" s="25">
        <f>IFERROR(IF(AND(ISERROR($E569),ISERROR(INDEX(RestempNSAF!F$2:F$251,MATCH(RestempNSA!$C568,RestempNSAF!$A$2:$A$251,0)))),$E568,INDEX(RestempNSAF!F$2:F$251,MATCH(RestempNSA!$C568,RestempNSAF!$A$2:$A$251,0))),NA())</f>
        <v>15976.4211021026</v>
      </c>
    </row>
    <row r="569" spans="1:10" x14ac:dyDescent="0.25">
      <c r="A569" s="23">
        <f t="shared" si="24"/>
        <v>4</v>
      </c>
      <c r="B569" s="23">
        <f t="shared" si="25"/>
        <v>2039</v>
      </c>
      <c r="C569" s="23">
        <v>568</v>
      </c>
      <c r="D569" s="24">
        <v>50861</v>
      </c>
      <c r="E569" s="25" t="e">
        <f>IF(ISBLANK(table!J569),NA(),table!J569)</f>
        <v>#N/A</v>
      </c>
      <c r="F569" s="26">
        <f>IFERROR(IF(AND(ISERROR($E570),ISERROR(INDEX(RestempNSAF!B$2:B$251,MATCH(RestempNSA!$C569,RestempNSAF!$A$2:$A$251,0)))),$E569,INDEX(RestempNSAF!B$2:B$251,MATCH(RestempNSA!$C569,RestempNSAF!$A$2:$A$251,0))),NA())</f>
        <v>11847.762142146599</v>
      </c>
      <c r="G569" s="25">
        <f>IFERROR(IF(AND(ISERROR($E570),ISERROR(INDEX(RestempNSAF!C$2:C$251,MATCH(RestempNSA!$C569,RestempNSAF!$A$2:$A$251,0)))),$E569,INDEX(RestempNSAF!C$2:C$251,MATCH(RestempNSA!$C569,RestempNSAF!$A$2:$A$251,0))),NA())</f>
        <v>9141.5024780929907</v>
      </c>
      <c r="H569" s="25">
        <f>IFERROR(IF(AND(ISERROR($E570),ISERROR(INDEX(RestempNSAF!D$2:D$251,MATCH(RestempNSA!$C569,RestempNSAF!$A$2:$A$251,0)))),$E569,INDEX(RestempNSAF!D$2:D$251,MATCH(RestempNSA!$C569,RestempNSAF!$A$2:$A$251,0))),NA())</f>
        <v>14554.0218062002</v>
      </c>
      <c r="I569" s="25">
        <f>IFERROR(IF(AND(ISERROR($E570),ISERROR(INDEX(RestempNSAF!E$2:E$251,MATCH(RestempNSA!$C569,RestempNSAF!$A$2:$A$251,0)))),$E569,INDEX(RestempNSAF!E$2:E$251,MATCH(RestempNSA!$C569,RestempNSAF!$A$2:$A$251,0))),NA())</f>
        <v>7708.8951492258102</v>
      </c>
      <c r="J569" s="25">
        <f>IFERROR(IF(AND(ISERROR($E570),ISERROR(INDEX(RestempNSAF!F$2:F$251,MATCH(RestempNSA!$C569,RestempNSAF!$A$2:$A$251,0)))),$E569,INDEX(RestempNSAF!F$2:F$251,MATCH(RestempNSA!$C569,RestempNSAF!$A$2:$A$251,0))),NA())</f>
        <v>15986.6291350673</v>
      </c>
    </row>
    <row r="570" spans="1:10" x14ac:dyDescent="0.25">
      <c r="A570" s="23">
        <f t="shared" si="24"/>
        <v>5</v>
      </c>
      <c r="B570" s="23">
        <f t="shared" si="25"/>
        <v>2039</v>
      </c>
      <c r="C570" s="23">
        <v>569</v>
      </c>
      <c r="D570" s="24">
        <v>50891</v>
      </c>
      <c r="E570" s="25" t="e">
        <f>IF(ISBLANK(table!J570),NA(),table!J570)</f>
        <v>#N/A</v>
      </c>
      <c r="F570" s="26">
        <f>IFERROR(IF(AND(ISERROR($E571),ISERROR(INDEX(RestempNSAF!B$2:B$251,MATCH(RestempNSA!$C570,RestempNSAF!$A$2:$A$251,0)))),$E570,INDEX(RestempNSAF!B$2:B$251,MATCH(RestempNSA!$C570,RestempNSAF!$A$2:$A$251,0))),NA())</f>
        <v>11847.762142146599</v>
      </c>
      <c r="G570" s="25">
        <f>IFERROR(IF(AND(ISERROR($E571),ISERROR(INDEX(RestempNSAF!C$2:C$251,MATCH(RestempNSA!$C570,RestempNSAF!$A$2:$A$251,0)))),$E570,INDEX(RestempNSAF!C$2:C$251,MATCH(RestempNSA!$C570,RestempNSAF!$A$2:$A$251,0))),NA())</f>
        <v>9134.8442259564908</v>
      </c>
      <c r="H570" s="25">
        <f>IFERROR(IF(AND(ISERROR($E571),ISERROR(INDEX(RestempNSAF!D$2:D$251,MATCH(RestempNSA!$C570,RestempNSAF!$A$2:$A$251,0)))),$E570,INDEX(RestempNSAF!D$2:D$251,MATCH(RestempNSA!$C570,RestempNSAF!$A$2:$A$251,0))),NA())</f>
        <v>14560.6800583367</v>
      </c>
      <c r="I570" s="25">
        <f>IFERROR(IF(AND(ISERROR($E571),ISERROR(INDEX(RestempNSAF!E$2:E$251,MATCH(RestempNSA!$C570,RestempNSAF!$A$2:$A$251,0)))),$E570,INDEX(RestempNSAF!E$2:E$251,MATCH(RestempNSA!$C570,RestempNSAF!$A$2:$A$251,0))),NA())</f>
        <v>7698.7122313172504</v>
      </c>
      <c r="J570" s="25">
        <f>IFERROR(IF(AND(ISERROR($E571),ISERROR(INDEX(RestempNSAF!F$2:F$251,MATCH(RestempNSA!$C570,RestempNSAF!$A$2:$A$251,0)))),$E570,INDEX(RestempNSAF!F$2:F$251,MATCH(RestempNSA!$C570,RestempNSAF!$A$2:$A$251,0))),NA())</f>
        <v>15996.8120529759</v>
      </c>
    </row>
    <row r="571" spans="1:10" x14ac:dyDescent="0.25">
      <c r="A571" s="23">
        <f t="shared" si="24"/>
        <v>6</v>
      </c>
      <c r="B571" s="23">
        <f t="shared" si="25"/>
        <v>2039</v>
      </c>
      <c r="C571" s="23">
        <v>570</v>
      </c>
      <c r="D571" s="24">
        <v>50922</v>
      </c>
      <c r="E571" s="25" t="e">
        <f>IF(ISBLANK(table!J571),NA(),table!J571)</f>
        <v>#N/A</v>
      </c>
      <c r="F571" s="26">
        <f>IFERROR(IF(AND(ISERROR($E572),ISERROR(INDEX(RestempNSAF!B$2:B$251,MATCH(RestempNSA!$C571,RestempNSAF!$A$2:$A$251,0)))),$E571,INDEX(RestempNSAF!B$2:B$251,MATCH(RestempNSA!$C571,RestempNSAF!$A$2:$A$251,0))),NA())</f>
        <v>11847.762142146599</v>
      </c>
      <c r="G571" s="25">
        <f>IFERROR(IF(AND(ISERROR($E572),ISERROR(INDEX(RestempNSAF!C$2:C$251,MATCH(RestempNSA!$C571,RestempNSAF!$A$2:$A$251,0)))),$E571,INDEX(RestempNSAF!C$2:C$251,MATCH(RestempNSA!$C571,RestempNSAF!$A$2:$A$251,0))),NA())</f>
        <v>9128.2022750565193</v>
      </c>
      <c r="H571" s="25">
        <f>IFERROR(IF(AND(ISERROR($E572),ISERROR(INDEX(RestempNSAF!D$2:D$251,MATCH(RestempNSA!$C571,RestempNSAF!$A$2:$A$251,0)))),$E571,INDEX(RestempNSAF!D$2:D$251,MATCH(RestempNSA!$C571,RestempNSAF!$A$2:$A$251,0))),NA())</f>
        <v>14567.322009236599</v>
      </c>
      <c r="I571" s="25">
        <f>IFERROR(IF(AND(ISERROR($E572),ISERROR(INDEX(RestempNSAF!E$2:E$251,MATCH(RestempNSA!$C571,RestempNSAF!$A$2:$A$251,0)))),$E571,INDEX(RestempNSAF!E$2:E$251,MATCH(RestempNSA!$C571,RestempNSAF!$A$2:$A$251,0))),NA())</f>
        <v>7688.5542439985802</v>
      </c>
      <c r="J571" s="25">
        <f>IFERROR(IF(AND(ISERROR($E572),ISERROR(INDEX(RestempNSAF!F$2:F$251,MATCH(RestempNSA!$C571,RestempNSAF!$A$2:$A$251,0)))),$E571,INDEX(RestempNSAF!F$2:F$251,MATCH(RestempNSA!$C571,RestempNSAF!$A$2:$A$251,0))),NA())</f>
        <v>16006.9700402946</v>
      </c>
    </row>
    <row r="572" spans="1:10" x14ac:dyDescent="0.25">
      <c r="A572" s="23">
        <f t="shared" si="24"/>
        <v>7</v>
      </c>
      <c r="B572" s="23">
        <f t="shared" si="25"/>
        <v>2039</v>
      </c>
      <c r="C572" s="23">
        <v>571</v>
      </c>
      <c r="D572" s="24">
        <v>50952</v>
      </c>
      <c r="E572" s="25" t="e">
        <f>IF(ISBLANK(table!J572),NA(),table!J572)</f>
        <v>#N/A</v>
      </c>
      <c r="F572" s="26">
        <f>IFERROR(IF(AND(ISERROR($E573),ISERROR(INDEX(RestempNSAF!B$2:B$251,MATCH(RestempNSA!$C572,RestempNSAF!$A$2:$A$251,0)))),$E572,INDEX(RestempNSAF!B$2:B$251,MATCH(RestempNSA!$C572,RestempNSAF!$A$2:$A$251,0))),NA())</f>
        <v>11847.762142146599</v>
      </c>
      <c r="G572" s="25">
        <f>IFERROR(IF(AND(ISERROR($E573),ISERROR(INDEX(RestempNSAF!C$2:C$251,MATCH(RestempNSA!$C572,RestempNSAF!$A$2:$A$251,0)))),$E572,INDEX(RestempNSAF!C$2:C$251,MATCH(RestempNSA!$C572,RestempNSAF!$A$2:$A$251,0))),NA())</f>
        <v>9121.5765062463706</v>
      </c>
      <c r="H572" s="25">
        <f>IFERROR(IF(AND(ISERROR($E573),ISERROR(INDEX(RestempNSAF!D$2:D$251,MATCH(RestempNSA!$C572,RestempNSAF!$A$2:$A$251,0)))),$E572,INDEX(RestempNSAF!D$2:D$251,MATCH(RestempNSA!$C572,RestempNSAF!$A$2:$A$251,0))),NA())</f>
        <v>14573.947778046801</v>
      </c>
      <c r="I572" s="25">
        <f>IFERROR(IF(AND(ISERROR($E573),ISERROR(INDEX(RestempNSAF!E$2:E$251,MATCH(RestempNSA!$C572,RestempNSAF!$A$2:$A$251,0)))),$E572,INDEX(RestempNSAF!E$2:E$251,MATCH(RestempNSA!$C572,RestempNSAF!$A$2:$A$251,0))),NA())</f>
        <v>7678.4210050506299</v>
      </c>
      <c r="J572" s="25">
        <f>IFERROR(IF(AND(ISERROR($E573),ISERROR(INDEX(RestempNSAF!F$2:F$251,MATCH(RestempNSA!$C572,RestempNSAF!$A$2:$A$251,0)))),$E572,INDEX(RestempNSAF!F$2:F$251,MATCH(RestempNSA!$C572,RestempNSAF!$A$2:$A$251,0))),NA())</f>
        <v>16017.103279242499</v>
      </c>
    </row>
    <row r="573" spans="1:10" x14ac:dyDescent="0.25">
      <c r="A573" s="23">
        <f t="shared" si="24"/>
        <v>8</v>
      </c>
      <c r="B573" s="23">
        <f t="shared" si="25"/>
        <v>2039</v>
      </c>
      <c r="C573" s="23">
        <v>572</v>
      </c>
      <c r="D573" s="24">
        <v>50983</v>
      </c>
      <c r="E573" s="25" t="e">
        <f>IF(ISBLANK(table!J573),NA(),table!J573)</f>
        <v>#N/A</v>
      </c>
      <c r="F573" s="26">
        <f>IFERROR(IF(AND(ISERROR($E574),ISERROR(INDEX(RestempNSAF!B$2:B$251,MATCH(RestempNSA!$C573,RestempNSAF!$A$2:$A$251,0)))),$E573,INDEX(RestempNSAF!B$2:B$251,MATCH(RestempNSA!$C573,RestempNSAF!$A$2:$A$251,0))),NA())</f>
        <v>11847.762142146599</v>
      </c>
      <c r="G573" s="25">
        <f>IFERROR(IF(AND(ISERROR($E574),ISERROR(INDEX(RestempNSAF!C$2:C$251,MATCH(RestempNSA!$C573,RestempNSAF!$A$2:$A$251,0)))),$E573,INDEX(RestempNSAF!C$2:C$251,MATCH(RestempNSA!$C573,RestempNSAF!$A$2:$A$251,0))),NA())</f>
        <v>9114.9668018237207</v>
      </c>
      <c r="H573" s="25">
        <f>IFERROR(IF(AND(ISERROR($E574),ISERROR(INDEX(RestempNSAF!D$2:D$251,MATCH(RestempNSA!$C573,RestempNSAF!$A$2:$A$251,0)))),$E573,INDEX(RestempNSAF!D$2:D$251,MATCH(RestempNSA!$C573,RestempNSAF!$A$2:$A$251,0))),NA())</f>
        <v>14580.557482469399</v>
      </c>
      <c r="I573" s="25">
        <f>IFERROR(IF(AND(ISERROR($E574),ISERROR(INDEX(RestempNSAF!E$2:E$251,MATCH(RestempNSA!$C573,RestempNSAF!$A$2:$A$251,0)))),$E573,INDEX(RestempNSAF!E$2:E$251,MATCH(RestempNSA!$C573,RestempNSAF!$A$2:$A$251,0))),NA())</f>
        <v>7668.3123344632304</v>
      </c>
      <c r="J573" s="25">
        <f>IFERROR(IF(AND(ISERROR($E574),ISERROR(INDEX(RestempNSAF!F$2:F$251,MATCH(RestempNSA!$C573,RestempNSAF!$A$2:$A$251,0)))),$E573,INDEX(RestempNSAF!F$2:F$251,MATCH(RestempNSA!$C573,RestempNSAF!$A$2:$A$251,0))),NA())</f>
        <v>16027.2119498299</v>
      </c>
    </row>
    <row r="574" spans="1:10" x14ac:dyDescent="0.25">
      <c r="A574" s="23">
        <f t="shared" si="24"/>
        <v>9</v>
      </c>
      <c r="B574" s="23">
        <f t="shared" si="25"/>
        <v>2039</v>
      </c>
      <c r="C574" s="23">
        <v>573</v>
      </c>
      <c r="D574" s="24">
        <v>51014</v>
      </c>
      <c r="E574" s="25" t="e">
        <f>IF(ISBLANK(table!J574),NA(),table!J574)</f>
        <v>#N/A</v>
      </c>
      <c r="F574" s="26">
        <f>IFERROR(IF(AND(ISERROR($E575),ISERROR(INDEX(RestempNSAF!B$2:B$251,MATCH(RestempNSA!$C574,RestempNSAF!$A$2:$A$251,0)))),$E574,INDEX(RestempNSAF!B$2:B$251,MATCH(RestempNSA!$C574,RestempNSAF!$A$2:$A$251,0))),NA())</f>
        <v>11847.762142146599</v>
      </c>
      <c r="G574" s="25">
        <f>IFERROR(IF(AND(ISERROR($E575),ISERROR(INDEX(RestempNSAF!C$2:C$251,MATCH(RestempNSA!$C574,RestempNSAF!$A$2:$A$251,0)))),$E574,INDEX(RestempNSAF!C$2:C$251,MATCH(RestempNSA!$C574,RestempNSAF!$A$2:$A$251,0))),NA())</f>
        <v>9108.3730455062305</v>
      </c>
      <c r="H574" s="25">
        <f>IFERROR(IF(AND(ISERROR($E575),ISERROR(INDEX(RestempNSAF!D$2:D$251,MATCH(RestempNSA!$C574,RestempNSAF!$A$2:$A$251,0)))),$E574,INDEX(RestempNSAF!D$2:D$251,MATCH(RestempNSA!$C574,RestempNSAF!$A$2:$A$251,0))),NA())</f>
        <v>14587.151238786901</v>
      </c>
      <c r="I574" s="25">
        <f>IFERROR(IF(AND(ISERROR($E575),ISERROR(INDEX(RestempNSAF!E$2:E$251,MATCH(RestempNSA!$C574,RestempNSAF!$A$2:$A$251,0)))),$E574,INDEX(RestempNSAF!E$2:E$251,MATCH(RestempNSA!$C574,RestempNSAF!$A$2:$A$251,0))),NA())</f>
        <v>7658.2280543978904</v>
      </c>
      <c r="J574" s="25">
        <f>IFERROR(IF(AND(ISERROR($E575),ISERROR(INDEX(RestempNSAF!F$2:F$251,MATCH(RestempNSA!$C574,RestempNSAF!$A$2:$A$251,0)))),$E574,INDEX(RestempNSAF!F$2:F$251,MATCH(RestempNSA!$C574,RestempNSAF!$A$2:$A$251,0))),NA())</f>
        <v>16037.296229895301</v>
      </c>
    </row>
    <row r="575" spans="1:10" x14ac:dyDescent="0.25">
      <c r="A575" s="23">
        <f t="shared" si="24"/>
        <v>10</v>
      </c>
      <c r="B575" s="23">
        <f t="shared" si="25"/>
        <v>2039</v>
      </c>
      <c r="C575" s="23">
        <v>574</v>
      </c>
      <c r="D575" s="24">
        <v>51044</v>
      </c>
      <c r="E575" s="25" t="e">
        <f>IF(ISBLANK(table!J575),NA(),table!J575)</f>
        <v>#N/A</v>
      </c>
      <c r="F575" s="26">
        <f>IFERROR(IF(AND(ISERROR($E576),ISERROR(INDEX(RestempNSAF!B$2:B$251,MATCH(RestempNSA!$C575,RestempNSAF!$A$2:$A$251,0)))),$E575,INDEX(RestempNSAF!B$2:B$251,MATCH(RestempNSA!$C575,RestempNSAF!$A$2:$A$251,0))),NA())</f>
        <v>11847.762142146599</v>
      </c>
      <c r="G575" s="25">
        <f>IFERROR(IF(AND(ISERROR($E576),ISERROR(INDEX(RestempNSAF!C$2:C$251,MATCH(RestempNSA!$C575,RestempNSAF!$A$2:$A$251,0)))),$E575,INDEX(RestempNSAF!C$2:C$251,MATCH(RestempNSA!$C575,RestempNSAF!$A$2:$A$251,0))),NA())</f>
        <v>9101.7951224076696</v>
      </c>
      <c r="H575" s="25">
        <f>IFERROR(IF(AND(ISERROR($E576),ISERROR(INDEX(RestempNSAF!D$2:D$251,MATCH(RestempNSA!$C575,RestempNSAF!$A$2:$A$251,0)))),$E575,INDEX(RestempNSAF!D$2:D$251,MATCH(RestempNSA!$C575,RestempNSAF!$A$2:$A$251,0))),NA())</f>
        <v>14593.7291618855</v>
      </c>
      <c r="I575" s="25">
        <f>IFERROR(IF(AND(ISERROR($E576),ISERROR(INDEX(RestempNSAF!E$2:E$251,MATCH(RestempNSA!$C575,RestempNSAF!$A$2:$A$251,0)))),$E575,INDEX(RestempNSAF!E$2:E$251,MATCH(RestempNSA!$C575,RestempNSAF!$A$2:$A$251,0))),NA())</f>
        <v>7648.1679891513104</v>
      </c>
      <c r="J575" s="25">
        <f>IFERROR(IF(AND(ISERROR($E576),ISERROR(INDEX(RestempNSAF!F$2:F$251,MATCH(RestempNSA!$C575,RestempNSAF!$A$2:$A$251,0)))),$E575,INDEX(RestempNSAF!F$2:F$251,MATCH(RestempNSA!$C575,RestempNSAF!$A$2:$A$251,0))),NA())</f>
        <v>16047.356295141801</v>
      </c>
    </row>
    <row r="576" spans="1:10" x14ac:dyDescent="0.25">
      <c r="A576" s="23">
        <f t="shared" si="24"/>
        <v>11</v>
      </c>
      <c r="B576" s="23">
        <f t="shared" si="25"/>
        <v>2039</v>
      </c>
      <c r="C576" s="23">
        <v>575</v>
      </c>
      <c r="D576" s="24">
        <v>51075</v>
      </c>
      <c r="E576" s="25" t="e">
        <f>IF(ISBLANK(table!J576),NA(),table!J576)</f>
        <v>#N/A</v>
      </c>
      <c r="F576" s="26">
        <f>IFERROR(IF(AND(ISERROR($E577),ISERROR(INDEX(RestempNSAF!B$2:B$251,MATCH(RestempNSA!$C576,RestempNSAF!$A$2:$A$251,0)))),$E576,INDEX(RestempNSAF!B$2:B$251,MATCH(RestempNSA!$C576,RestempNSAF!$A$2:$A$251,0))),NA())</f>
        <v>11847.762142146599</v>
      </c>
      <c r="G576" s="25">
        <f>IFERROR(IF(AND(ISERROR($E577),ISERROR(INDEX(RestempNSAF!C$2:C$251,MATCH(RestempNSA!$C576,RestempNSAF!$A$2:$A$251,0)))),$E576,INDEX(RestempNSAF!C$2:C$251,MATCH(RestempNSA!$C576,RestempNSAF!$A$2:$A$251,0))),NA())</f>
        <v>9095.2329190145992</v>
      </c>
      <c r="H576" s="25">
        <f>IFERROR(IF(AND(ISERROR($E577),ISERROR(INDEX(RestempNSAF!D$2:D$251,MATCH(RestempNSA!$C576,RestempNSAF!$A$2:$A$251,0)))),$E576,INDEX(RestempNSAF!D$2:D$251,MATCH(RestempNSA!$C576,RestempNSAF!$A$2:$A$251,0))),NA())</f>
        <v>14600.291365278499</v>
      </c>
      <c r="I576" s="25">
        <f>IFERROR(IF(AND(ISERROR($E577),ISERROR(INDEX(RestempNSAF!E$2:E$251,MATCH(RestempNSA!$C576,RestempNSAF!$A$2:$A$251,0)))),$E576,INDEX(RestempNSAF!E$2:E$251,MATCH(RestempNSA!$C576,RestempNSAF!$A$2:$A$251,0))),NA())</f>
        <v>7638.13196511963</v>
      </c>
      <c r="J576" s="25">
        <f>IFERROR(IF(AND(ISERROR($E577),ISERROR(INDEX(RestempNSAF!F$2:F$251,MATCH(RestempNSA!$C576,RestempNSAF!$A$2:$A$251,0)))),$E576,INDEX(RestempNSAF!F$2:F$251,MATCH(RestempNSA!$C576,RestempNSAF!$A$2:$A$251,0))),NA())</f>
        <v>16057.392319173499</v>
      </c>
    </row>
    <row r="577" spans="1:10" x14ac:dyDescent="0.25">
      <c r="A577" s="23">
        <f t="shared" si="24"/>
        <v>12</v>
      </c>
      <c r="B577" s="23">
        <f t="shared" si="25"/>
        <v>2039</v>
      </c>
      <c r="C577" s="23">
        <v>576</v>
      </c>
      <c r="D577" s="24">
        <v>51105</v>
      </c>
      <c r="E577" s="25" t="e">
        <f>IF(ISBLANK(table!J577),NA(),table!J577)</f>
        <v>#N/A</v>
      </c>
      <c r="F577" s="26">
        <f>IFERROR(IF(AND(ISERROR($E578),ISERROR(INDEX(RestempNSAF!B$2:B$251,MATCH(RestempNSA!$C577,RestempNSAF!$A$2:$A$251,0)))),$E577,INDEX(RestempNSAF!B$2:B$251,MATCH(RestempNSA!$C577,RestempNSAF!$A$2:$A$251,0))),NA())</f>
        <v>11847.762142146599</v>
      </c>
      <c r="G577" s="25">
        <f>IFERROR(IF(AND(ISERROR($E578),ISERROR(INDEX(RestempNSAF!C$2:C$251,MATCH(RestempNSA!$C577,RestempNSAF!$A$2:$A$251,0)))),$E577,INDEX(RestempNSAF!C$2:C$251,MATCH(RestempNSA!$C577,RestempNSAF!$A$2:$A$251,0))),NA())</f>
        <v>9088.6863231634798</v>
      </c>
      <c r="H577" s="25">
        <f>IFERROR(IF(AND(ISERROR($E578),ISERROR(INDEX(RestempNSAF!D$2:D$251,MATCH(RestempNSA!$C577,RestempNSAF!$A$2:$A$251,0)))),$E577,INDEX(RestempNSAF!D$2:D$251,MATCH(RestempNSA!$C577,RestempNSAF!$A$2:$A$251,0))),NA())</f>
        <v>14606.8379611297</v>
      </c>
      <c r="I577" s="25">
        <f>IFERROR(IF(AND(ISERROR($E578),ISERROR(INDEX(RestempNSAF!E$2:E$251,MATCH(RestempNSA!$C577,RestempNSAF!$A$2:$A$251,0)))),$E577,INDEX(RestempNSAF!E$2:E$251,MATCH(RestempNSA!$C577,RestempNSAF!$A$2:$A$251,0))),NA())</f>
        <v>7628.11981076353</v>
      </c>
      <c r="J577" s="25">
        <f>IFERROR(IF(AND(ISERROR($E578),ISERROR(INDEX(RestempNSAF!F$2:F$251,MATCH(RestempNSA!$C577,RestempNSAF!$A$2:$A$251,0)))),$E577,INDEX(RestempNSAF!F$2:F$251,MATCH(RestempNSA!$C577,RestempNSAF!$A$2:$A$251,0))),NA())</f>
        <v>16067.404473529599</v>
      </c>
    </row>
    <row r="578" spans="1:10" x14ac:dyDescent="0.25">
      <c r="A578" s="23">
        <f t="shared" si="24"/>
        <v>1</v>
      </c>
      <c r="B578" s="23">
        <f t="shared" si="25"/>
        <v>2040</v>
      </c>
      <c r="C578" s="23">
        <v>577</v>
      </c>
      <c r="D578" s="24">
        <v>51136</v>
      </c>
      <c r="E578" s="25" t="e">
        <f>IF(ISBLANK(table!J578),NA(),table!J578)</f>
        <v>#N/A</v>
      </c>
      <c r="F578" s="26">
        <f>IFERROR(IF(AND(ISERROR($E579),ISERROR(INDEX(RestempNSAF!B$2:B$251,MATCH(RestempNSA!$C578,RestempNSAF!$A$2:$A$251,0)))),$E578,INDEX(RestempNSAF!B$2:B$251,MATCH(RestempNSA!$C578,RestempNSAF!$A$2:$A$251,0))),NA())</f>
        <v>11847.762142146599</v>
      </c>
      <c r="G578" s="25">
        <f>IFERROR(IF(AND(ISERROR($E579),ISERROR(INDEX(RestempNSAF!C$2:C$251,MATCH(RestempNSA!$C578,RestempNSAF!$A$2:$A$251,0)))),$E578,INDEX(RestempNSAF!C$2:C$251,MATCH(RestempNSA!$C578,RestempNSAF!$A$2:$A$251,0))),NA())</f>
        <v>9082.1552240182991</v>
      </c>
      <c r="H578" s="25">
        <f>IFERROR(IF(AND(ISERROR($E579),ISERROR(INDEX(RestempNSAF!D$2:D$251,MATCH(RestempNSA!$C578,RestempNSAF!$A$2:$A$251,0)))),$E578,INDEX(RestempNSAF!D$2:D$251,MATCH(RestempNSA!$C578,RestempNSAF!$A$2:$A$251,0))),NA())</f>
        <v>14613.369060274799</v>
      </c>
      <c r="I578" s="25">
        <f>IFERROR(IF(AND(ISERROR($E579),ISERROR(INDEX(RestempNSAF!E$2:E$251,MATCH(RestempNSA!$C578,RestempNSAF!$A$2:$A$251,0)))),$E578,INDEX(RestempNSAF!E$2:E$251,MATCH(RestempNSA!$C578,RestempNSAF!$A$2:$A$251,0))),NA())</f>
        <v>7618.1313565739601</v>
      </c>
      <c r="J578" s="25">
        <f>IFERROR(IF(AND(ISERROR($E579),ISERROR(INDEX(RestempNSAF!F$2:F$251,MATCH(RestempNSA!$C578,RestempNSAF!$A$2:$A$251,0)))),$E578,INDEX(RestempNSAF!F$2:F$251,MATCH(RestempNSA!$C578,RestempNSAF!$A$2:$A$251,0))),NA())</f>
        <v>16077.3929277192</v>
      </c>
    </row>
    <row r="579" spans="1:10" x14ac:dyDescent="0.25">
      <c r="A579" s="23">
        <f t="shared" si="24"/>
        <v>2</v>
      </c>
      <c r="B579" s="23">
        <f t="shared" si="25"/>
        <v>2040</v>
      </c>
      <c r="C579" s="23">
        <v>578</v>
      </c>
      <c r="D579" s="24">
        <v>51167</v>
      </c>
      <c r="E579" s="25" t="e">
        <f>IF(ISBLANK(table!J579),NA(),table!J579)</f>
        <v>#N/A</v>
      </c>
      <c r="F579" s="26">
        <f>IFERROR(IF(AND(ISERROR($E580),ISERROR(INDEX(RestempNSAF!B$2:B$251,MATCH(RestempNSA!$C579,RestempNSAF!$A$2:$A$251,0)))),$E579,INDEX(RestempNSAF!B$2:B$251,MATCH(RestempNSA!$C579,RestempNSAF!$A$2:$A$251,0))),NA())</f>
        <v>11847.762142146599</v>
      </c>
      <c r="G579" s="25">
        <f>IFERROR(IF(AND(ISERROR($E580),ISERROR(INDEX(RestempNSAF!C$2:C$251,MATCH(RestempNSA!$C579,RestempNSAF!$A$2:$A$251,0)))),$E579,INDEX(RestempNSAF!C$2:C$251,MATCH(RestempNSA!$C579,RestempNSAF!$A$2:$A$251,0))),NA())</f>
        <v>9075.6395120487196</v>
      </c>
      <c r="H579" s="25">
        <f>IFERROR(IF(AND(ISERROR($E580),ISERROR(INDEX(RestempNSAF!D$2:D$251,MATCH(RestempNSA!$C579,RestempNSAF!$A$2:$A$251,0)))),$E579,INDEX(RestempNSAF!D$2:D$251,MATCH(RestempNSA!$C579,RestempNSAF!$A$2:$A$251,0))),NA())</f>
        <v>14619.884772244401</v>
      </c>
      <c r="I579" s="25">
        <f>IFERROR(IF(AND(ISERROR($E580),ISERROR(INDEX(RestempNSAF!E$2:E$251,MATCH(RestempNSA!$C579,RestempNSAF!$A$2:$A$251,0)))),$E579,INDEX(RestempNSAF!E$2:E$251,MATCH(RestempNSA!$C579,RestempNSAF!$A$2:$A$251,0))),NA())</f>
        <v>7608.16643503871</v>
      </c>
      <c r="J579" s="25">
        <f>IFERROR(IF(AND(ISERROR($E580),ISERROR(INDEX(RestempNSAF!F$2:F$251,MATCH(RestempNSA!$C579,RestempNSAF!$A$2:$A$251,0)))),$E579,INDEX(RestempNSAF!F$2:F$251,MATCH(RestempNSA!$C579,RestempNSAF!$A$2:$A$251,0))),NA())</f>
        <v>16087.3578492544</v>
      </c>
    </row>
    <row r="580" spans="1:10" x14ac:dyDescent="0.25">
      <c r="A580" s="23">
        <f t="shared" si="24"/>
        <v>3</v>
      </c>
      <c r="B580" s="23">
        <f t="shared" si="25"/>
        <v>2040</v>
      </c>
      <c r="C580" s="23">
        <v>579</v>
      </c>
      <c r="D580" s="24">
        <v>51196</v>
      </c>
      <c r="E580" s="25" t="e">
        <f>IF(ISBLANK(table!J580),NA(),table!J580)</f>
        <v>#N/A</v>
      </c>
      <c r="F580" s="26">
        <f>IFERROR(IF(AND(ISERROR($E581),ISERROR(INDEX(RestempNSAF!B$2:B$251,MATCH(RestempNSA!$C580,RestempNSAF!$A$2:$A$251,0)))),$E580,INDEX(RestempNSAF!B$2:B$251,MATCH(RestempNSA!$C580,RestempNSAF!$A$2:$A$251,0))),NA())</f>
        <v>11847.762142146599</v>
      </c>
      <c r="G580" s="25">
        <f>IFERROR(IF(AND(ISERROR($E581),ISERROR(INDEX(RestempNSAF!C$2:C$251,MATCH(RestempNSA!$C580,RestempNSAF!$A$2:$A$251,0)))),$E580,INDEX(RestempNSAF!C$2:C$251,MATCH(RestempNSA!$C580,RestempNSAF!$A$2:$A$251,0))),NA())</f>
        <v>9069.1390790085807</v>
      </c>
      <c r="H580" s="25">
        <f>IFERROR(IF(AND(ISERROR($E581),ISERROR(INDEX(RestempNSAF!D$2:D$251,MATCH(RestempNSA!$C580,RestempNSAF!$A$2:$A$251,0)))),$E580,INDEX(RestempNSAF!D$2:D$251,MATCH(RestempNSA!$C580,RestempNSAF!$A$2:$A$251,0))),NA())</f>
        <v>14626.3852052846</v>
      </c>
      <c r="I580" s="25">
        <f>IFERROR(IF(AND(ISERROR($E581),ISERROR(INDEX(RestempNSAF!E$2:E$251,MATCH(RestempNSA!$C580,RestempNSAF!$A$2:$A$251,0)))),$E580,INDEX(RestempNSAF!E$2:E$251,MATCH(RestempNSA!$C580,RestempNSAF!$A$2:$A$251,0))),NA())</f>
        <v>7598.2248806095904</v>
      </c>
      <c r="J580" s="25">
        <f>IFERROR(IF(AND(ISERROR($E581),ISERROR(INDEX(RestempNSAF!F$2:F$251,MATCH(RestempNSA!$C580,RestempNSAF!$A$2:$A$251,0)))),$E580,INDEX(RestempNSAF!F$2:F$251,MATCH(RestempNSA!$C580,RestempNSAF!$A$2:$A$251,0))),NA())</f>
        <v>16097.299403683601</v>
      </c>
    </row>
    <row r="581" spans="1:10" x14ac:dyDescent="0.25">
      <c r="A581" s="23">
        <f t="shared" si="24"/>
        <v>4</v>
      </c>
      <c r="B581" s="23">
        <f t="shared" si="25"/>
        <v>2040</v>
      </c>
      <c r="C581" s="23">
        <v>580</v>
      </c>
      <c r="D581" s="24">
        <v>51227</v>
      </c>
      <c r="E581" s="25" t="e">
        <f>IF(ISBLANK(table!J581),NA(),table!J581)</f>
        <v>#N/A</v>
      </c>
      <c r="F581" s="26">
        <f>IFERROR(IF(AND(ISERROR($E582),ISERROR(INDEX(RestempNSAF!B$2:B$251,MATCH(RestempNSA!$C581,RestempNSAF!$A$2:$A$251,0)))),$E581,INDEX(RestempNSAF!B$2:B$251,MATCH(RestempNSA!$C581,RestempNSAF!$A$2:$A$251,0))),NA())</f>
        <v>11847.762142146599</v>
      </c>
      <c r="G581" s="25">
        <f>IFERROR(IF(AND(ISERROR($E582),ISERROR(INDEX(RestempNSAF!C$2:C$251,MATCH(RestempNSA!$C581,RestempNSAF!$A$2:$A$251,0)))),$E581,INDEX(RestempNSAF!C$2:C$251,MATCH(RestempNSA!$C581,RestempNSAF!$A$2:$A$251,0))),NA())</f>
        <v>9062.6538179149793</v>
      </c>
      <c r="H581" s="25">
        <f>IFERROR(IF(AND(ISERROR($E582),ISERROR(INDEX(RestempNSAF!D$2:D$251,MATCH(RestempNSA!$C581,RestempNSAF!$A$2:$A$251,0)))),$E581,INDEX(RestempNSAF!D$2:D$251,MATCH(RestempNSA!$C581,RestempNSAF!$A$2:$A$251,0))),NA())</f>
        <v>14632.870466378199</v>
      </c>
      <c r="I581" s="25">
        <f>IFERROR(IF(AND(ISERROR($E582),ISERROR(INDEX(RestempNSAF!E$2:E$251,MATCH(RestempNSA!$C581,RestempNSAF!$A$2:$A$251,0)))),$E581,INDEX(RestempNSAF!E$2:E$251,MATCH(RestempNSA!$C581,RestempNSAF!$A$2:$A$251,0))),NA())</f>
        <v>7588.3065296703599</v>
      </c>
      <c r="J581" s="25">
        <f>IFERROR(IF(AND(ISERROR($E582),ISERROR(INDEX(RestempNSAF!F$2:F$251,MATCH(RestempNSA!$C581,RestempNSAF!$A$2:$A$251,0)))),$E581,INDEX(RestempNSAF!F$2:F$251,MATCH(RestempNSA!$C581,RestempNSAF!$A$2:$A$251,0))),NA())</f>
        <v>16107.217754622799</v>
      </c>
    </row>
    <row r="582" spans="1:10" x14ac:dyDescent="0.25">
      <c r="A582" s="23">
        <f t="shared" si="24"/>
        <v>5</v>
      </c>
      <c r="B582" s="23">
        <f t="shared" si="25"/>
        <v>2040</v>
      </c>
      <c r="C582" s="23">
        <v>581</v>
      </c>
      <c r="D582" s="24">
        <v>51257</v>
      </c>
      <c r="E582" s="25" t="e">
        <f>IF(ISBLANK(table!J582),NA(),table!J582)</f>
        <v>#N/A</v>
      </c>
      <c r="F582" s="26">
        <f>IFERROR(IF(AND(ISERROR($E583),ISERROR(INDEX(RestempNSAF!B$2:B$251,MATCH(RestempNSA!$C582,RestempNSAF!$A$2:$A$251,0)))),$E582,INDEX(RestempNSAF!B$2:B$251,MATCH(RestempNSA!$C582,RestempNSAF!$A$2:$A$251,0))),NA())</f>
        <v>11847.762142146599</v>
      </c>
      <c r="G582" s="25">
        <f>IFERROR(IF(AND(ISERROR($E583),ISERROR(INDEX(RestempNSAF!C$2:C$251,MATCH(RestempNSA!$C582,RestempNSAF!$A$2:$A$251,0)))),$E582,INDEX(RestempNSAF!C$2:C$251,MATCH(RestempNSA!$C582,RestempNSAF!$A$2:$A$251,0))),NA())</f>
        <v>9056.1836230277095</v>
      </c>
      <c r="H582" s="25">
        <f>IFERROR(IF(AND(ISERROR($E583),ISERROR(INDEX(RestempNSAF!D$2:D$251,MATCH(RestempNSA!$C582,RestempNSAF!$A$2:$A$251,0)))),$E582,INDEX(RestempNSAF!D$2:D$251,MATCH(RestempNSA!$C582,RestempNSAF!$A$2:$A$251,0))),NA())</f>
        <v>14639.3406612654</v>
      </c>
      <c r="I582" s="25">
        <f>IFERROR(IF(AND(ISERROR($E583),ISERROR(INDEX(RestempNSAF!E$2:E$251,MATCH(RestempNSA!$C582,RestempNSAF!$A$2:$A$251,0)))),$E582,INDEX(RestempNSAF!E$2:E$251,MATCH(RestempNSA!$C582,RestempNSAF!$A$2:$A$251,0))),NA())</f>
        <v>7578.4112205053298</v>
      </c>
      <c r="J582" s="25">
        <f>IFERROR(IF(AND(ISERROR($E583),ISERROR(INDEX(RestempNSAF!F$2:F$251,MATCH(RestempNSA!$C582,RestempNSAF!$A$2:$A$251,0)))),$E582,INDEX(RestempNSAF!F$2:F$251,MATCH(RestempNSA!$C582,RestempNSAF!$A$2:$A$251,0))),NA())</f>
        <v>16117.1130637878</v>
      </c>
    </row>
    <row r="583" spans="1:10" x14ac:dyDescent="0.25">
      <c r="A583" s="23">
        <f t="shared" si="24"/>
        <v>6</v>
      </c>
      <c r="B583" s="23">
        <f t="shared" si="25"/>
        <v>2040</v>
      </c>
      <c r="C583" s="23">
        <v>582</v>
      </c>
      <c r="D583" s="24">
        <v>51288</v>
      </c>
      <c r="E583" s="25" t="e">
        <f>IF(ISBLANK(table!J583),NA(),table!J583)</f>
        <v>#N/A</v>
      </c>
      <c r="F583" s="26">
        <f>IFERROR(IF(AND(ISERROR($E584),ISERROR(INDEX(RestempNSAF!B$2:B$251,MATCH(RestempNSA!$C583,RestempNSAF!$A$2:$A$251,0)))),$E583,INDEX(RestempNSAF!B$2:B$251,MATCH(RestempNSA!$C583,RestempNSAF!$A$2:$A$251,0))),NA())</f>
        <v>11847.762142146599</v>
      </c>
      <c r="G583" s="25">
        <f>IFERROR(IF(AND(ISERROR($E584),ISERROR(INDEX(RestempNSAF!C$2:C$251,MATCH(RestempNSA!$C583,RestempNSAF!$A$2:$A$251,0)))),$E583,INDEX(RestempNSAF!C$2:C$251,MATCH(RestempNSA!$C583,RestempNSAF!$A$2:$A$251,0))),NA())</f>
        <v>9049.7283898291407</v>
      </c>
      <c r="H583" s="25">
        <f>IFERROR(IF(AND(ISERROR($E584),ISERROR(INDEX(RestempNSAF!D$2:D$251,MATCH(RestempNSA!$C583,RestempNSAF!$A$2:$A$251,0)))),$E583,INDEX(RestempNSAF!D$2:D$251,MATCH(RestempNSA!$C583,RestempNSAF!$A$2:$A$251,0))),NA())</f>
        <v>14645.795894464</v>
      </c>
      <c r="I583" s="25">
        <f>IFERROR(IF(AND(ISERROR($E584),ISERROR(INDEX(RestempNSAF!E$2:E$251,MATCH(RestempNSA!$C583,RestempNSAF!$A$2:$A$251,0)))),$E583,INDEX(RestempNSAF!E$2:E$251,MATCH(RestempNSA!$C583,RestempNSAF!$A$2:$A$251,0))),NA())</f>
        <v>7568.5387932685499</v>
      </c>
      <c r="J583" s="25">
        <f>IFERROR(IF(AND(ISERROR($E584),ISERROR(INDEX(RestempNSAF!F$2:F$251,MATCH(RestempNSA!$C583,RestempNSAF!$A$2:$A$251,0)))),$E583,INDEX(RestempNSAF!F$2:F$251,MATCH(RestempNSA!$C583,RestempNSAF!$A$2:$A$251,0))),NA())</f>
        <v>16126.985491024599</v>
      </c>
    </row>
    <row r="584" spans="1:10" x14ac:dyDescent="0.25">
      <c r="A584" s="23">
        <f t="shared" si="24"/>
        <v>7</v>
      </c>
      <c r="B584" s="23">
        <f t="shared" si="25"/>
        <v>2040</v>
      </c>
      <c r="C584" s="23">
        <v>583</v>
      </c>
      <c r="D584" s="24">
        <v>51318</v>
      </c>
      <c r="E584" s="25" t="e">
        <f>IF(ISBLANK(table!J584),NA(),table!J584)</f>
        <v>#N/A</v>
      </c>
      <c r="F584" s="26">
        <f>IFERROR(IF(AND(ISERROR($E585),ISERROR(INDEX(RestempNSAF!B$2:B$251,MATCH(RestempNSA!$C584,RestempNSAF!$A$2:$A$251,0)))),$E584,INDEX(RestempNSAF!B$2:B$251,MATCH(RestempNSA!$C584,RestempNSAF!$A$2:$A$251,0))),NA())</f>
        <v>11847.762142146599</v>
      </c>
      <c r="G584" s="25">
        <f>IFERROR(IF(AND(ISERROR($E585),ISERROR(INDEX(RestempNSAF!C$2:C$251,MATCH(RestempNSA!$C584,RestempNSAF!$A$2:$A$251,0)))),$E584,INDEX(RestempNSAF!C$2:C$251,MATCH(RestempNSA!$C584,RestempNSAF!$A$2:$A$251,0))),NA())</f>
        <v>9043.2880150045003</v>
      </c>
      <c r="H584" s="25">
        <f>IFERROR(IF(AND(ISERROR($E585),ISERROR(INDEX(RestempNSAF!D$2:D$251,MATCH(RestempNSA!$C584,RestempNSAF!$A$2:$A$251,0)))),$E584,INDEX(RestempNSAF!D$2:D$251,MATCH(RestempNSA!$C584,RestempNSAF!$A$2:$A$251,0))),NA())</f>
        <v>14652.2362692886</v>
      </c>
      <c r="I584" s="25">
        <f>IFERROR(IF(AND(ISERROR($E585),ISERROR(INDEX(RestempNSAF!E$2:E$251,MATCH(RestempNSA!$C584,RestempNSAF!$A$2:$A$251,0)))),$E584,INDEX(RestempNSAF!E$2:E$251,MATCH(RestempNSA!$C584,RestempNSAF!$A$2:$A$251,0))),NA())</f>
        <v>7558.6890899537502</v>
      </c>
      <c r="J584" s="25">
        <f>IFERROR(IF(AND(ISERROR($E585),ISERROR(INDEX(RestempNSAF!F$2:F$251,MATCH(RestempNSA!$C584,RestempNSAF!$A$2:$A$251,0)))),$E584,INDEX(RestempNSAF!F$2:F$251,MATCH(RestempNSA!$C584,RestempNSAF!$A$2:$A$251,0))),NA())</f>
        <v>16136.835194339399</v>
      </c>
    </row>
    <row r="585" spans="1:10" x14ac:dyDescent="0.25">
      <c r="A585" s="23">
        <f t="shared" si="24"/>
        <v>8</v>
      </c>
      <c r="B585" s="23">
        <f t="shared" si="25"/>
        <v>2040</v>
      </c>
      <c r="C585" s="23">
        <v>584</v>
      </c>
      <c r="D585" s="24">
        <v>51349</v>
      </c>
      <c r="E585" s="25" t="e">
        <f>IF(ISBLANK(table!J585),NA(),table!J585)</f>
        <v>#N/A</v>
      </c>
      <c r="F585" s="26">
        <f>IFERROR(IF(AND(ISERROR($E586),ISERROR(INDEX(RestempNSAF!B$2:B$251,MATCH(RestempNSA!$C585,RestempNSAF!$A$2:$A$251,0)))),$E585,INDEX(RestempNSAF!B$2:B$251,MATCH(RestempNSA!$C585,RestempNSAF!$A$2:$A$251,0))),NA())</f>
        <v>11847.762142146599</v>
      </c>
      <c r="G585" s="25">
        <f>IFERROR(IF(AND(ISERROR($E586),ISERROR(INDEX(RestempNSAF!C$2:C$251,MATCH(RestempNSA!$C585,RestempNSAF!$A$2:$A$251,0)))),$E585,INDEX(RestempNSAF!C$2:C$251,MATCH(RestempNSA!$C585,RestempNSAF!$A$2:$A$251,0))),NA())</f>
        <v>9036.8623964226099</v>
      </c>
      <c r="H585" s="25">
        <f>IFERROR(IF(AND(ISERROR($E586),ISERROR(INDEX(RestempNSAF!D$2:D$251,MATCH(RestempNSA!$C585,RestempNSAF!$A$2:$A$251,0)))),$E585,INDEX(RestempNSAF!D$2:D$251,MATCH(RestempNSA!$C585,RestempNSAF!$A$2:$A$251,0))),NA())</f>
        <v>14658.661887870499</v>
      </c>
      <c r="I585" s="25">
        <f>IFERROR(IF(AND(ISERROR($E586),ISERROR(INDEX(RestempNSAF!E$2:E$251,MATCH(RestempNSA!$C585,RestempNSAF!$A$2:$A$251,0)))),$E585,INDEX(RestempNSAF!E$2:E$251,MATCH(RestempNSA!$C585,RestempNSAF!$A$2:$A$251,0))),NA())</f>
        <v>7548.8619543647601</v>
      </c>
      <c r="J585" s="25">
        <f>IFERROR(IF(AND(ISERROR($E586),ISERROR(INDEX(RestempNSAF!F$2:F$251,MATCH(RestempNSA!$C585,RestempNSAF!$A$2:$A$251,0)))),$E585,INDEX(RestempNSAF!F$2:F$251,MATCH(RestempNSA!$C585,RestempNSAF!$A$2:$A$251,0))),NA())</f>
        <v>16146.6623299284</v>
      </c>
    </row>
    <row r="586" spans="1:10" x14ac:dyDescent="0.25">
      <c r="A586" s="23">
        <f t="shared" si="24"/>
        <v>9</v>
      </c>
      <c r="B586" s="23">
        <f t="shared" si="25"/>
        <v>2040</v>
      </c>
      <c r="C586" s="23">
        <v>585</v>
      </c>
      <c r="D586" s="24">
        <v>51380</v>
      </c>
      <c r="E586" s="25" t="e">
        <f>IF(ISBLANK(table!J586),NA(),table!J586)</f>
        <v>#N/A</v>
      </c>
      <c r="F586" s="26">
        <f>IFERROR(IF(AND(ISERROR($E587),ISERROR(INDEX(RestempNSAF!B$2:B$251,MATCH(RestempNSA!$C586,RestempNSAF!$A$2:$A$251,0)))),$E586,INDEX(RestempNSAF!B$2:B$251,MATCH(RestempNSA!$C586,RestempNSAF!$A$2:$A$251,0))),NA())</f>
        <v>11847.762142146599</v>
      </c>
      <c r="G586" s="25">
        <f>IFERROR(IF(AND(ISERROR($E587),ISERROR(INDEX(RestempNSAF!C$2:C$251,MATCH(RestempNSA!$C586,RestempNSAF!$A$2:$A$251,0)))),$E586,INDEX(RestempNSAF!C$2:C$251,MATCH(RestempNSA!$C586,RestempNSAF!$A$2:$A$251,0))),NA())</f>
        <v>9030.4514331169903</v>
      </c>
      <c r="H586" s="25">
        <f>IFERROR(IF(AND(ISERROR($E587),ISERROR(INDEX(RestempNSAF!D$2:D$251,MATCH(RestempNSA!$C586,RestempNSAF!$A$2:$A$251,0)))),$E586,INDEX(RestempNSAF!D$2:D$251,MATCH(RestempNSA!$C586,RestempNSAF!$A$2:$A$251,0))),NA())</f>
        <v>14665.072851176201</v>
      </c>
      <c r="I586" s="25">
        <f>IFERROR(IF(AND(ISERROR($E587),ISERROR(INDEX(RestempNSAF!E$2:E$251,MATCH(RestempNSA!$C586,RestempNSAF!$A$2:$A$251,0)))),$E586,INDEX(RestempNSAF!E$2:E$251,MATCH(RestempNSA!$C586,RestempNSAF!$A$2:$A$251,0))),NA())</f>
        <v>7539.0572320866704</v>
      </c>
      <c r="J586" s="25">
        <f>IFERROR(IF(AND(ISERROR($E587),ISERROR(INDEX(RestempNSAF!F$2:F$251,MATCH(RestempNSA!$C586,RestempNSAF!$A$2:$A$251,0)))),$E586,INDEX(RestempNSAF!F$2:F$251,MATCH(RestempNSA!$C586,RestempNSAF!$A$2:$A$251,0))),NA())</f>
        <v>16156.467052206501</v>
      </c>
    </row>
    <row r="587" spans="1:10" x14ac:dyDescent="0.25">
      <c r="A587" s="23">
        <f t="shared" si="24"/>
        <v>10</v>
      </c>
      <c r="B587" s="23">
        <f t="shared" si="25"/>
        <v>2040</v>
      </c>
      <c r="C587" s="23">
        <v>586</v>
      </c>
      <c r="D587" s="24">
        <v>51410</v>
      </c>
      <c r="E587" s="25" t="e">
        <f>IF(ISBLANK(table!J587),NA(),table!J587)</f>
        <v>#N/A</v>
      </c>
      <c r="F587" s="26">
        <f>IFERROR(IF(AND(ISERROR($E588),ISERROR(INDEX(RestempNSAF!B$2:B$251,MATCH(RestempNSA!$C587,RestempNSAF!$A$2:$A$251,0)))),$E587,INDEX(RestempNSAF!B$2:B$251,MATCH(RestempNSA!$C587,RestempNSAF!$A$2:$A$251,0))),NA())</f>
        <v>11847.762142146599</v>
      </c>
      <c r="G587" s="25">
        <f>IFERROR(IF(AND(ISERROR($E588),ISERROR(INDEX(RestempNSAF!C$2:C$251,MATCH(RestempNSA!$C587,RestempNSAF!$A$2:$A$251,0)))),$E587,INDEX(RestempNSAF!C$2:C$251,MATCH(RestempNSA!$C587,RestempNSAF!$A$2:$A$251,0))),NA())</f>
        <v>9024.0550252673293</v>
      </c>
      <c r="H587" s="25">
        <f>IFERROR(IF(AND(ISERROR($E588),ISERROR(INDEX(RestempNSAF!D$2:D$251,MATCH(RestempNSA!$C587,RestempNSAF!$A$2:$A$251,0)))),$E587,INDEX(RestempNSAF!D$2:D$251,MATCH(RestempNSA!$C587,RestempNSAF!$A$2:$A$251,0))),NA())</f>
        <v>14671.4692590258</v>
      </c>
      <c r="I587" s="25">
        <f>IFERROR(IF(AND(ISERROR($E588),ISERROR(INDEX(RestempNSAF!E$2:E$251,MATCH(RestempNSA!$C587,RestempNSAF!$A$2:$A$251,0)))),$E587,INDEX(RestempNSAF!E$2:E$251,MATCH(RestempNSA!$C587,RestempNSAF!$A$2:$A$251,0))),NA())</f>
        <v>7529.2747704574804</v>
      </c>
      <c r="J587" s="25">
        <f>IFERROR(IF(AND(ISERROR($E588),ISERROR(INDEX(RestempNSAF!F$2:F$251,MATCH(RestempNSA!$C587,RestempNSAF!$A$2:$A$251,0)))),$E587,INDEX(RestempNSAF!F$2:F$251,MATCH(RestempNSA!$C587,RestempNSAF!$A$2:$A$251,0))),NA())</f>
        <v>16166.249513835701</v>
      </c>
    </row>
    <row r="588" spans="1:10" x14ac:dyDescent="0.25">
      <c r="A588" s="23">
        <f t="shared" si="24"/>
        <v>11</v>
      </c>
      <c r="B588" s="23">
        <f t="shared" si="25"/>
        <v>2040</v>
      </c>
      <c r="C588" s="23">
        <v>587</v>
      </c>
      <c r="D588" s="24">
        <v>51441</v>
      </c>
      <c r="E588" s="25" t="e">
        <f>IF(ISBLANK(table!J588),NA(),table!J588)</f>
        <v>#N/A</v>
      </c>
      <c r="F588" s="26">
        <f>IFERROR(IF(AND(ISERROR($E589),ISERROR(INDEX(RestempNSAF!B$2:B$251,MATCH(RestempNSA!$C588,RestempNSAF!$A$2:$A$251,0)))),$E588,INDEX(RestempNSAF!B$2:B$251,MATCH(RestempNSA!$C588,RestempNSAF!$A$2:$A$251,0))),NA())</f>
        <v>11847.762142146599</v>
      </c>
      <c r="G588" s="25">
        <f>IFERROR(IF(AND(ISERROR($E589),ISERROR(INDEX(RestempNSAF!C$2:C$251,MATCH(RestempNSA!$C588,RestempNSAF!$A$2:$A$251,0)))),$E588,INDEX(RestempNSAF!C$2:C$251,MATCH(RestempNSA!$C588,RestempNSAF!$A$2:$A$251,0))),NA())</f>
        <v>9017.6730741813608</v>
      </c>
      <c r="H588" s="25">
        <f>IFERROR(IF(AND(ISERROR($E589),ISERROR(INDEX(RestempNSAF!D$2:D$251,MATCH(RestempNSA!$C588,RestempNSAF!$A$2:$A$251,0)))),$E588,INDEX(RestempNSAF!D$2:D$251,MATCH(RestempNSA!$C588,RestempNSAF!$A$2:$A$251,0))),NA())</f>
        <v>14677.851210111799</v>
      </c>
      <c r="I588" s="25">
        <f>IFERROR(IF(AND(ISERROR($E589),ISERROR(INDEX(RestempNSAF!E$2:E$251,MATCH(RestempNSA!$C588,RestempNSAF!$A$2:$A$251,0)))),$E588,INDEX(RestempNSAF!E$2:E$251,MATCH(RestempNSA!$C588,RestempNSAF!$A$2:$A$251,0))),NA())</f>
        <v>7519.5144185403997</v>
      </c>
      <c r="J588" s="25">
        <f>IFERROR(IF(AND(ISERROR($E589),ISERROR(INDEX(RestempNSAF!F$2:F$251,MATCH(RestempNSA!$C588,RestempNSAF!$A$2:$A$251,0)))),$E588,INDEX(RestempNSAF!F$2:F$251,MATCH(RestempNSA!$C588,RestempNSAF!$A$2:$A$251,0))),NA())</f>
        <v>16176.0098657527</v>
      </c>
    </row>
    <row r="589" spans="1:10" x14ac:dyDescent="0.25">
      <c r="A589" s="23">
        <f t="shared" si="24"/>
        <v>12</v>
      </c>
      <c r="B589" s="23">
        <f t="shared" si="25"/>
        <v>2040</v>
      </c>
      <c r="C589" s="23">
        <v>588</v>
      </c>
      <c r="D589" s="24">
        <v>51471</v>
      </c>
      <c r="E589" s="25" t="e">
        <f>IF(ISBLANK(table!J589),NA(),table!J589)</f>
        <v>#N/A</v>
      </c>
      <c r="F589" s="26">
        <f>IFERROR(IF(AND(ISERROR($E590),ISERROR(INDEX(RestempNSAF!B$2:B$251,MATCH(RestempNSA!$C589,RestempNSAF!$A$2:$A$251,0)))),$E589,INDEX(RestempNSAF!B$2:B$251,MATCH(RestempNSA!$C589,RestempNSAF!$A$2:$A$251,0))),NA())</f>
        <v>11847.762142146599</v>
      </c>
      <c r="G589" s="25">
        <f>IFERROR(IF(AND(ISERROR($E590),ISERROR(INDEX(RestempNSAF!C$2:C$251,MATCH(RestempNSA!$C589,RestempNSAF!$A$2:$A$251,0)))),$E589,INDEX(RestempNSAF!C$2:C$251,MATCH(RestempNSA!$C589,RestempNSAF!$A$2:$A$251,0))),NA())</f>
        <v>9011.3054822770901</v>
      </c>
      <c r="H589" s="25">
        <f>IFERROR(IF(AND(ISERROR($E590),ISERROR(INDEX(RestempNSAF!D$2:D$251,MATCH(RestempNSA!$C589,RestempNSAF!$A$2:$A$251,0)))),$E589,INDEX(RestempNSAF!D$2:D$251,MATCH(RestempNSA!$C589,RestempNSAF!$A$2:$A$251,0))),NA())</f>
        <v>14684.218802016099</v>
      </c>
      <c r="I589" s="25">
        <f>IFERROR(IF(AND(ISERROR($E590),ISERROR(INDEX(RestempNSAF!E$2:E$251,MATCH(RestempNSA!$C589,RestempNSAF!$A$2:$A$251,0)))),$E589,INDEX(RestempNSAF!E$2:E$251,MATCH(RestempNSA!$C589,RestempNSAF!$A$2:$A$251,0))),NA())</f>
        <v>7509.7760270966601</v>
      </c>
      <c r="J589" s="25">
        <f>IFERROR(IF(AND(ISERROR($E590),ISERROR(INDEX(RestempNSAF!F$2:F$251,MATCH(RestempNSA!$C589,RestempNSAF!$A$2:$A$251,0)))),$E589,INDEX(RestempNSAF!F$2:F$251,MATCH(RestempNSA!$C589,RestempNSAF!$A$2:$A$251,0))),NA())</f>
        <v>16185.748257196499</v>
      </c>
    </row>
    <row r="590" spans="1:10" x14ac:dyDescent="0.25">
      <c r="A590" s="23">
        <f t="shared" si="24"/>
        <v>1</v>
      </c>
      <c r="B590" s="23">
        <f t="shared" si="25"/>
        <v>2041</v>
      </c>
      <c r="C590" s="23">
        <v>589</v>
      </c>
      <c r="D590" s="24">
        <v>51502</v>
      </c>
      <c r="E590" s="25" t="e">
        <f>IF(ISBLANK(table!J590),NA(),table!J590)</f>
        <v>#N/A</v>
      </c>
      <c r="F590" s="26">
        <f>IFERROR(IF(AND(ISERROR($E591),ISERROR(INDEX(RestempNSAF!B$2:B$251,MATCH(RestempNSA!$C590,RestempNSAF!$A$2:$A$251,0)))),$E590,INDEX(RestempNSAF!B$2:B$251,MATCH(RestempNSA!$C590,RestempNSAF!$A$2:$A$251,0))),NA())</f>
        <v>11847.762142146599</v>
      </c>
      <c r="G590" s="25">
        <f>IFERROR(IF(AND(ISERROR($E591),ISERROR(INDEX(RestempNSAF!C$2:C$251,MATCH(RestempNSA!$C590,RestempNSAF!$A$2:$A$251,0)))),$E590,INDEX(RestempNSAF!C$2:C$251,MATCH(RestempNSA!$C590,RestempNSAF!$A$2:$A$251,0))),NA())</f>
        <v>9004.9521530654092</v>
      </c>
      <c r="H590" s="25">
        <f>IFERROR(IF(AND(ISERROR($E591),ISERROR(INDEX(RestempNSAF!D$2:D$251,MATCH(RestempNSA!$C590,RestempNSAF!$A$2:$A$251,0)))),$E590,INDEX(RestempNSAF!D$2:D$251,MATCH(RestempNSA!$C590,RestempNSAF!$A$2:$A$251,0))),NA())</f>
        <v>14690.5721312277</v>
      </c>
      <c r="I590" s="25">
        <f>IFERROR(IF(AND(ISERROR($E591),ISERROR(INDEX(RestempNSAF!E$2:E$251,MATCH(RestempNSA!$C590,RestempNSAF!$A$2:$A$251,0)))),$E590,INDEX(RestempNSAF!E$2:E$251,MATCH(RestempNSA!$C590,RestempNSAF!$A$2:$A$251,0))),NA())</f>
        <v>7500.0594485588799</v>
      </c>
      <c r="J590" s="25">
        <f>IFERROR(IF(AND(ISERROR($E591),ISERROR(INDEX(RestempNSAF!F$2:F$251,MATCH(RestempNSA!$C590,RestempNSAF!$A$2:$A$251,0)))),$E590,INDEX(RestempNSAF!F$2:F$251,MATCH(RestempNSA!$C590,RestempNSAF!$A$2:$A$251,0))),NA())</f>
        <v>16195.464835734299</v>
      </c>
    </row>
    <row r="591" spans="1:10" x14ac:dyDescent="0.25">
      <c r="A591" s="23">
        <f t="shared" si="24"/>
        <v>2</v>
      </c>
      <c r="B591" s="23">
        <f t="shared" si="25"/>
        <v>2041</v>
      </c>
      <c r="C591" s="23">
        <v>590</v>
      </c>
      <c r="D591" s="24">
        <v>51533</v>
      </c>
      <c r="E591" s="25" t="e">
        <f>IF(ISBLANK(table!J591),NA(),table!J591)</f>
        <v>#N/A</v>
      </c>
      <c r="F591" s="26">
        <f>IFERROR(IF(AND(ISERROR($E592),ISERROR(INDEX(RestempNSAF!B$2:B$251,MATCH(RestempNSA!$C591,RestempNSAF!$A$2:$A$251,0)))),$E591,INDEX(RestempNSAF!B$2:B$251,MATCH(RestempNSA!$C591,RestempNSAF!$A$2:$A$251,0))),NA())</f>
        <v>11847.762142146599</v>
      </c>
      <c r="G591" s="25">
        <f>IFERROR(IF(AND(ISERROR($E592),ISERROR(INDEX(RestempNSAF!C$2:C$251,MATCH(RestempNSA!$C591,RestempNSAF!$A$2:$A$251,0)))),$E591,INDEX(RestempNSAF!C$2:C$251,MATCH(RestempNSA!$C591,RestempNSAF!$A$2:$A$251,0))),NA())</f>
        <v>8998.6129911330008</v>
      </c>
      <c r="H591" s="25">
        <f>IFERROR(IF(AND(ISERROR($E592),ISERROR(INDEX(RestempNSAF!D$2:D$251,MATCH(RestempNSA!$C591,RestempNSAF!$A$2:$A$251,0)))),$E591,INDEX(RestempNSAF!D$2:D$251,MATCH(RestempNSA!$C591,RestempNSAF!$A$2:$A$251,0))),NA())</f>
        <v>14696.911293160199</v>
      </c>
      <c r="I591" s="25">
        <f>IFERROR(IF(AND(ISERROR($E592),ISERROR(INDEX(RestempNSAF!E$2:E$251,MATCH(RestempNSA!$C591,RestempNSAF!$A$2:$A$251,0)))),$E591,INDEX(RestempNSAF!E$2:E$251,MATCH(RestempNSA!$C591,RestempNSAF!$A$2:$A$251,0))),NA())</f>
        <v>7490.3645370049899</v>
      </c>
      <c r="J591" s="25">
        <f>IFERROR(IF(AND(ISERROR($E592),ISERROR(INDEX(RestempNSAF!F$2:F$251,MATCH(RestempNSA!$C591,RestempNSAF!$A$2:$A$251,0)))),$E591,INDEX(RestempNSAF!F$2:F$251,MATCH(RestempNSA!$C591,RestempNSAF!$A$2:$A$251,0))),NA())</f>
        <v>16205.1597472882</v>
      </c>
    </row>
    <row r="592" spans="1:10" x14ac:dyDescent="0.25">
      <c r="A592" s="23">
        <f t="shared" si="24"/>
        <v>3</v>
      </c>
      <c r="B592" s="23">
        <f t="shared" si="25"/>
        <v>2041</v>
      </c>
      <c r="C592" s="23">
        <v>591</v>
      </c>
      <c r="D592" s="24">
        <v>51561</v>
      </c>
      <c r="E592" s="25" t="e">
        <f>IF(ISBLANK(table!J592),NA(),table!J592)</f>
        <v>#N/A</v>
      </c>
      <c r="F592" s="26">
        <f>IFERROR(IF(AND(ISERROR($E593),ISERROR(INDEX(RestempNSAF!B$2:B$251,MATCH(RestempNSA!$C592,RestempNSAF!$A$2:$A$251,0)))),$E592,INDEX(RestempNSAF!B$2:B$251,MATCH(RestempNSA!$C592,RestempNSAF!$A$2:$A$251,0))),NA())</f>
        <v>11847.762142146599</v>
      </c>
      <c r="G592" s="25">
        <f>IFERROR(IF(AND(ISERROR($E593),ISERROR(INDEX(RestempNSAF!C$2:C$251,MATCH(RestempNSA!$C592,RestempNSAF!$A$2:$A$251,0)))),$E592,INDEX(RestempNSAF!C$2:C$251,MATCH(RestempNSA!$C592,RestempNSAF!$A$2:$A$251,0))),NA())</f>
        <v>8992.2879021256394</v>
      </c>
      <c r="H592" s="25">
        <f>IFERROR(IF(AND(ISERROR($E593),ISERROR(INDEX(RestempNSAF!D$2:D$251,MATCH(RestempNSA!$C592,RestempNSAF!$A$2:$A$251,0)))),$E592,INDEX(RestempNSAF!D$2:D$251,MATCH(RestempNSA!$C592,RestempNSAF!$A$2:$A$251,0))),NA())</f>
        <v>14703.236382167501</v>
      </c>
      <c r="I592" s="25">
        <f>IFERROR(IF(AND(ISERROR($E593),ISERROR(INDEX(RestempNSAF!E$2:E$251,MATCH(RestempNSA!$C592,RestempNSAF!$A$2:$A$251,0)))),$E592,INDEX(RestempNSAF!E$2:E$251,MATCH(RestempNSA!$C592,RestempNSAF!$A$2:$A$251,0))),NA())</f>
        <v>7480.6911481326897</v>
      </c>
      <c r="J592" s="25">
        <f>IFERROR(IF(AND(ISERROR($E593),ISERROR(INDEX(RestempNSAF!F$2:F$251,MATCH(RestempNSA!$C592,RestempNSAF!$A$2:$A$251,0)))),$E592,INDEX(RestempNSAF!F$2:F$251,MATCH(RestempNSA!$C592,RestempNSAF!$A$2:$A$251,0))),NA())</f>
        <v>16214.8331361605</v>
      </c>
    </row>
    <row r="593" spans="1:10" x14ac:dyDescent="0.25">
      <c r="A593" s="23">
        <f t="shared" si="24"/>
        <v>4</v>
      </c>
      <c r="B593" s="23">
        <f t="shared" si="25"/>
        <v>2041</v>
      </c>
      <c r="C593" s="23">
        <v>592</v>
      </c>
      <c r="D593" s="24">
        <v>51592</v>
      </c>
      <c r="E593" s="25" t="e">
        <f>IF(ISBLANK(table!J593),NA(),table!J593)</f>
        <v>#N/A</v>
      </c>
      <c r="F593" s="26">
        <f>IFERROR(IF(AND(ISERROR($E594),ISERROR(INDEX(RestempNSAF!B$2:B$251,MATCH(RestempNSA!$C593,RestempNSAF!$A$2:$A$251,0)))),$E593,INDEX(RestempNSAF!B$2:B$251,MATCH(RestempNSA!$C593,RestempNSAF!$A$2:$A$251,0))),NA())</f>
        <v>11847.762142146599</v>
      </c>
      <c r="G593" s="25">
        <f>IFERROR(IF(AND(ISERROR($E594),ISERROR(INDEX(RestempNSAF!C$2:C$251,MATCH(RestempNSA!$C593,RestempNSAF!$A$2:$A$251,0)))),$E593,INDEX(RestempNSAF!C$2:C$251,MATCH(RestempNSA!$C593,RestempNSAF!$A$2:$A$251,0))),NA())</f>
        <v>8985.9767927318298</v>
      </c>
      <c r="H593" s="25">
        <f>IFERROR(IF(AND(ISERROR($E594),ISERROR(INDEX(RestempNSAF!D$2:D$251,MATCH(RestempNSA!$C593,RestempNSAF!$A$2:$A$251,0)))),$E593,INDEX(RestempNSAF!D$2:D$251,MATCH(RestempNSA!$C593,RestempNSAF!$A$2:$A$251,0))),NA())</f>
        <v>14709.547491561299</v>
      </c>
      <c r="I593" s="25">
        <f>IFERROR(IF(AND(ISERROR($E594),ISERROR(INDEX(RestempNSAF!E$2:E$251,MATCH(RestempNSA!$C593,RestempNSAF!$A$2:$A$251,0)))),$E593,INDEX(RestempNSAF!E$2:E$251,MATCH(RestempNSA!$C593,RestempNSAF!$A$2:$A$251,0))),NA())</f>
        <v>7471.0391392343199</v>
      </c>
      <c r="J593" s="25">
        <f>IFERROR(IF(AND(ISERROR($E594),ISERROR(INDEX(RestempNSAF!F$2:F$251,MATCH(RestempNSA!$C593,RestempNSAF!$A$2:$A$251,0)))),$E593,INDEX(RestempNSAF!F$2:F$251,MATCH(RestempNSA!$C593,RestempNSAF!$A$2:$A$251,0))),NA())</f>
        <v>16224.485145058799</v>
      </c>
    </row>
    <row r="594" spans="1:10" x14ac:dyDescent="0.25">
      <c r="A594" s="23">
        <f t="shared" si="24"/>
        <v>5</v>
      </c>
      <c r="B594" s="23">
        <f t="shared" si="25"/>
        <v>2041</v>
      </c>
      <c r="C594" s="23">
        <v>593</v>
      </c>
      <c r="D594" s="24">
        <v>51622</v>
      </c>
      <c r="E594" s="25" t="e">
        <f>IF(ISBLANK(table!J594),NA(),table!J594)</f>
        <v>#N/A</v>
      </c>
      <c r="F594" s="26">
        <f>IFERROR(IF(AND(ISERROR($E595),ISERROR(INDEX(RestempNSAF!B$2:B$251,MATCH(RestempNSA!$C594,RestempNSAF!$A$2:$A$251,0)))),$E594,INDEX(RestempNSAF!B$2:B$251,MATCH(RestempNSA!$C594,RestempNSAF!$A$2:$A$251,0))),NA())</f>
        <v>11847.762142146599</v>
      </c>
      <c r="G594" s="25">
        <f>IFERROR(IF(AND(ISERROR($E595),ISERROR(INDEX(RestempNSAF!C$2:C$251,MATCH(RestempNSA!$C594,RestempNSAF!$A$2:$A$251,0)))),$E594,INDEX(RestempNSAF!C$2:C$251,MATCH(RestempNSA!$C594,RestempNSAF!$A$2:$A$251,0))),NA())</f>
        <v>8979.6795706666999</v>
      </c>
      <c r="H594" s="25">
        <f>IFERROR(IF(AND(ISERROR($E595),ISERROR(INDEX(RestempNSAF!D$2:D$251,MATCH(RestempNSA!$C594,RestempNSAF!$A$2:$A$251,0)))),$E594,INDEX(RestempNSAF!D$2:D$251,MATCH(RestempNSA!$C594,RestempNSAF!$A$2:$A$251,0))),NA())</f>
        <v>14715.8447136264</v>
      </c>
      <c r="I594" s="25">
        <f>IFERROR(IF(AND(ISERROR($E595),ISERROR(INDEX(RestempNSAF!E$2:E$251,MATCH(RestempNSA!$C594,RestempNSAF!$A$2:$A$251,0)))),$E594,INDEX(RestempNSAF!E$2:E$251,MATCH(RestempNSA!$C594,RestempNSAF!$A$2:$A$251,0))),NA())</f>
        <v>7461.4083691723599</v>
      </c>
      <c r="J594" s="25">
        <f>IFERROR(IF(AND(ISERROR($E595),ISERROR(INDEX(RestempNSAF!F$2:F$251,MATCH(RestempNSA!$C594,RestempNSAF!$A$2:$A$251,0)))),$E594,INDEX(RestempNSAF!F$2:F$251,MATCH(RestempNSA!$C594,RestempNSAF!$A$2:$A$251,0))),NA())</f>
        <v>16234.115915120799</v>
      </c>
    </row>
    <row r="595" spans="1:10" x14ac:dyDescent="0.25">
      <c r="A595" s="23">
        <f t="shared" si="24"/>
        <v>6</v>
      </c>
      <c r="B595" s="23">
        <f t="shared" si="25"/>
        <v>2041</v>
      </c>
      <c r="C595" s="23">
        <v>594</v>
      </c>
      <c r="D595" s="24">
        <v>51653</v>
      </c>
      <c r="E595" s="25" t="e">
        <f>IF(ISBLANK(table!J595),NA(),table!J595)</f>
        <v>#N/A</v>
      </c>
      <c r="F595" s="26">
        <f>IFERROR(IF(AND(ISERROR($E596),ISERROR(INDEX(RestempNSAF!B$2:B$251,MATCH(RestempNSA!$C595,RestempNSAF!$A$2:$A$251,0)))),$E595,INDEX(RestempNSAF!B$2:B$251,MATCH(RestempNSA!$C595,RestempNSAF!$A$2:$A$251,0))),NA())</f>
        <v>11847.762142146599</v>
      </c>
      <c r="G595" s="25">
        <f>IFERROR(IF(AND(ISERROR($E596),ISERROR(INDEX(RestempNSAF!C$2:C$251,MATCH(RestempNSA!$C595,RestempNSAF!$A$2:$A$251,0)))),$E595,INDEX(RestempNSAF!C$2:C$251,MATCH(RestempNSA!$C595,RestempNSAF!$A$2:$A$251,0))),NA())</f>
        <v>8973.3961446562898</v>
      </c>
      <c r="H595" s="25">
        <f>IFERROR(IF(AND(ISERROR($E596),ISERROR(INDEX(RestempNSAF!D$2:D$251,MATCH(RestempNSA!$C595,RestempNSAF!$A$2:$A$251,0)))),$E595,INDEX(RestempNSAF!D$2:D$251,MATCH(RestempNSA!$C595,RestempNSAF!$A$2:$A$251,0))),NA())</f>
        <v>14722.1281396369</v>
      </c>
      <c r="I595" s="25">
        <f>IFERROR(IF(AND(ISERROR($E596),ISERROR(INDEX(RestempNSAF!E$2:E$251,MATCH(RestempNSA!$C595,RestempNSAF!$A$2:$A$251,0)))),$E595,INDEX(RestempNSAF!E$2:E$251,MATCH(RestempNSA!$C595,RestempNSAF!$A$2:$A$251,0))),NA())</f>
        <v>7451.7986983553301</v>
      </c>
      <c r="J595" s="25">
        <f>IFERROR(IF(AND(ISERROR($E596),ISERROR(INDEX(RestempNSAF!F$2:F$251,MATCH(RestempNSA!$C595,RestempNSAF!$A$2:$A$251,0)))),$E595,INDEX(RestempNSAF!F$2:F$251,MATCH(RestempNSA!$C595,RestempNSAF!$A$2:$A$251,0))),NA())</f>
        <v>16243.7255859378</v>
      </c>
    </row>
    <row r="596" spans="1:10" x14ac:dyDescent="0.25">
      <c r="A596" s="23">
        <f t="shared" si="24"/>
        <v>7</v>
      </c>
      <c r="B596" s="23">
        <f t="shared" si="25"/>
        <v>2041</v>
      </c>
      <c r="C596" s="23">
        <v>595</v>
      </c>
      <c r="D596" s="24">
        <v>51683</v>
      </c>
      <c r="E596" s="25" t="e">
        <f>IF(ISBLANK(table!J596),NA(),table!J596)</f>
        <v>#N/A</v>
      </c>
      <c r="F596" s="26">
        <f>IFERROR(IF(AND(ISERROR($E597),ISERROR(INDEX(RestempNSAF!B$2:B$251,MATCH(RestempNSA!$C596,RestempNSAF!$A$2:$A$251,0)))),$E596,INDEX(RestempNSAF!B$2:B$251,MATCH(RestempNSA!$C596,RestempNSAF!$A$2:$A$251,0))),NA())</f>
        <v>11847.762142146599</v>
      </c>
      <c r="G596" s="25">
        <f>IFERROR(IF(AND(ISERROR($E597),ISERROR(INDEX(RestempNSAF!C$2:C$251,MATCH(RestempNSA!$C596,RestempNSAF!$A$2:$A$251,0)))),$E596,INDEX(RestempNSAF!C$2:C$251,MATCH(RestempNSA!$C596,RestempNSAF!$A$2:$A$251,0))),NA())</f>
        <v>8967.1264244220893</v>
      </c>
      <c r="H596" s="25">
        <f>IFERROR(IF(AND(ISERROR($E597),ISERROR(INDEX(RestempNSAF!D$2:D$251,MATCH(RestempNSA!$C596,RestempNSAF!$A$2:$A$251,0)))),$E596,INDEX(RestempNSAF!D$2:D$251,MATCH(RestempNSA!$C596,RestempNSAF!$A$2:$A$251,0))),NA())</f>
        <v>14728.3978598711</v>
      </c>
      <c r="I596" s="25">
        <f>IFERROR(IF(AND(ISERROR($E597),ISERROR(INDEX(RestempNSAF!E$2:E$251,MATCH(RestempNSA!$C596,RestempNSAF!$A$2:$A$251,0)))),$E596,INDEX(RestempNSAF!E$2:E$251,MATCH(RestempNSA!$C596,RestempNSAF!$A$2:$A$251,0))),NA())</f>
        <v>7442.2099887141803</v>
      </c>
      <c r="J596" s="25">
        <f>IFERROR(IF(AND(ISERROR($E597),ISERROR(INDEX(RestempNSAF!F$2:F$251,MATCH(RestempNSA!$C596,RestempNSAF!$A$2:$A$251,0)))),$E596,INDEX(RestempNSAF!F$2:F$251,MATCH(RestempNSA!$C596,RestempNSAF!$A$2:$A$251,0))),NA())</f>
        <v>16253.314295579001</v>
      </c>
    </row>
    <row r="597" spans="1:10" x14ac:dyDescent="0.25">
      <c r="A597" s="23">
        <f t="shared" si="24"/>
        <v>8</v>
      </c>
      <c r="B597" s="23">
        <f t="shared" si="25"/>
        <v>2041</v>
      </c>
      <c r="C597" s="23">
        <v>596</v>
      </c>
      <c r="D597" s="24">
        <v>51714</v>
      </c>
      <c r="E597" s="25" t="e">
        <f>IF(ISBLANK(table!J597),NA(),table!J597)</f>
        <v>#N/A</v>
      </c>
      <c r="F597" s="26">
        <f>IFERROR(IF(AND(ISERROR($E598),ISERROR(INDEX(RestempNSAF!B$2:B$251,MATCH(RestempNSA!$C597,RestempNSAF!$A$2:$A$251,0)))),$E597,INDEX(RestempNSAF!B$2:B$251,MATCH(RestempNSA!$C597,RestempNSAF!$A$2:$A$251,0))),NA())</f>
        <v>11847.762142146599</v>
      </c>
      <c r="G597" s="25">
        <f>IFERROR(IF(AND(ISERROR($E598),ISERROR(INDEX(RestempNSAF!C$2:C$251,MATCH(RestempNSA!$C597,RestempNSAF!$A$2:$A$251,0)))),$E597,INDEX(RestempNSAF!C$2:C$251,MATCH(RestempNSA!$C597,RestempNSAF!$A$2:$A$251,0))),NA())</f>
        <v>8960.8703206659393</v>
      </c>
      <c r="H597" s="25">
        <f>IFERROR(IF(AND(ISERROR($E598),ISERROR(INDEX(RestempNSAF!D$2:D$251,MATCH(RestempNSA!$C597,RestempNSAF!$A$2:$A$251,0)))),$E597,INDEX(RestempNSAF!D$2:D$251,MATCH(RestempNSA!$C597,RestempNSAF!$A$2:$A$251,0))),NA())</f>
        <v>14734.653963627199</v>
      </c>
      <c r="I597" s="25">
        <f>IFERROR(IF(AND(ISERROR($E598),ISERROR(INDEX(RestempNSAF!E$2:E$251,MATCH(RestempNSA!$C597,RestempNSAF!$A$2:$A$251,0)))),$E597,INDEX(RestempNSAF!E$2:E$251,MATCH(RestempNSA!$C597,RestempNSAF!$A$2:$A$251,0))),NA())</f>
        <v>7432.6421036791398</v>
      </c>
      <c r="J597" s="25">
        <f>IFERROR(IF(AND(ISERROR($E598),ISERROR(INDEX(RestempNSAF!F$2:F$251,MATCH(RestempNSA!$C597,RestempNSAF!$A$2:$A$251,0)))),$E597,INDEX(RestempNSAF!F$2:F$251,MATCH(RestempNSA!$C597,RestempNSAF!$A$2:$A$251,0))),NA())</f>
        <v>16262.882180614</v>
      </c>
    </row>
    <row r="598" spans="1:10" x14ac:dyDescent="0.25">
      <c r="A598" s="23">
        <f t="shared" si="24"/>
        <v>9</v>
      </c>
      <c r="B598" s="23">
        <f t="shared" si="25"/>
        <v>2041</v>
      </c>
      <c r="C598" s="23">
        <v>597</v>
      </c>
      <c r="D598" s="24">
        <v>51745</v>
      </c>
      <c r="E598" s="25" t="e">
        <f>IF(ISBLANK(table!J598),NA(),table!J598)</f>
        <v>#N/A</v>
      </c>
      <c r="F598" s="26">
        <f>IFERROR(IF(AND(ISERROR($E599),ISERROR(INDEX(RestempNSAF!B$2:B$251,MATCH(RestempNSA!$C598,RestempNSAF!$A$2:$A$251,0)))),$E598,INDEX(RestempNSAF!B$2:B$251,MATCH(RestempNSA!$C598,RestempNSAF!$A$2:$A$251,0))),NA())</f>
        <v>11847.762142146599</v>
      </c>
      <c r="G598" s="25">
        <f>IFERROR(IF(AND(ISERROR($E599),ISERROR(INDEX(RestempNSAF!C$2:C$251,MATCH(RestempNSA!$C598,RestempNSAF!$A$2:$A$251,0)))),$E598,INDEX(RestempNSAF!C$2:C$251,MATCH(RestempNSA!$C598,RestempNSAF!$A$2:$A$251,0))),NA())</f>
        <v>8954.6277450551606</v>
      </c>
      <c r="H598" s="25">
        <f>IFERROR(IF(AND(ISERROR($E599),ISERROR(INDEX(RestempNSAF!D$2:D$251,MATCH(RestempNSA!$C598,RestempNSAF!$A$2:$A$251,0)))),$E598,INDEX(RestempNSAF!D$2:D$251,MATCH(RestempNSA!$C598,RestempNSAF!$A$2:$A$251,0))),NA())</f>
        <v>14740.896539238</v>
      </c>
      <c r="I598" s="25">
        <f>IFERROR(IF(AND(ISERROR($E599),ISERROR(INDEX(RestempNSAF!E$2:E$251,MATCH(RestempNSA!$C598,RestempNSAF!$A$2:$A$251,0)))),$E598,INDEX(RestempNSAF!E$2:E$251,MATCH(RestempNSA!$C598,RestempNSAF!$A$2:$A$251,0))),NA())</f>
        <v>7423.0949081570498</v>
      </c>
      <c r="J598" s="25">
        <f>IFERROR(IF(AND(ISERROR($E599),ISERROR(INDEX(RestempNSAF!F$2:F$251,MATCH(RestempNSA!$C598,RestempNSAF!$A$2:$A$251,0)))),$E598,INDEX(RestempNSAF!F$2:F$251,MATCH(RestempNSA!$C598,RestempNSAF!$A$2:$A$251,0))),NA())</f>
        <v>16272.4293761361</v>
      </c>
    </row>
    <row r="599" spans="1:10" x14ac:dyDescent="0.25">
      <c r="A599" s="23">
        <f t="shared" si="24"/>
        <v>10</v>
      </c>
      <c r="B599" s="23">
        <f t="shared" si="25"/>
        <v>2041</v>
      </c>
      <c r="C599" s="23">
        <v>598</v>
      </c>
      <c r="D599" s="24">
        <v>51775</v>
      </c>
      <c r="E599" s="25" t="e">
        <f>IF(ISBLANK(table!J599),NA(),table!J599)</f>
        <v>#N/A</v>
      </c>
      <c r="F599" s="26">
        <f>IFERROR(IF(AND(ISERROR($E600),ISERROR(INDEX(RestempNSAF!B$2:B$251,MATCH(RestempNSA!$C599,RestempNSAF!$A$2:$A$251,0)))),$E599,INDEX(RestempNSAF!B$2:B$251,MATCH(RestempNSA!$C599,RestempNSAF!$A$2:$A$251,0))),NA())</f>
        <v>11847.762142146599</v>
      </c>
      <c r="G599" s="25">
        <f>IFERROR(IF(AND(ISERROR($E600),ISERROR(INDEX(RestempNSAF!C$2:C$251,MATCH(RestempNSA!$C599,RestempNSAF!$A$2:$A$251,0)))),$E599,INDEX(RestempNSAF!C$2:C$251,MATCH(RestempNSA!$C599,RestempNSAF!$A$2:$A$251,0))),NA())</f>
        <v>8948.3986102080198</v>
      </c>
      <c r="H599" s="25">
        <f>IFERROR(IF(AND(ISERROR($E600),ISERROR(INDEX(RestempNSAF!D$2:D$251,MATCH(RestempNSA!$C599,RestempNSAF!$A$2:$A$251,0)))),$E599,INDEX(RestempNSAF!D$2:D$251,MATCH(RestempNSA!$C599,RestempNSAF!$A$2:$A$251,0))),NA())</f>
        <v>14747.1256740851</v>
      </c>
      <c r="I599" s="25">
        <f>IFERROR(IF(AND(ISERROR($E600),ISERROR(INDEX(RestempNSAF!E$2:E$251,MATCH(RestempNSA!$C599,RestempNSAF!$A$2:$A$251,0)))),$E599,INDEX(RestempNSAF!E$2:E$251,MATCH(RestempNSA!$C599,RestempNSAF!$A$2:$A$251,0))),NA())</f>
        <v>7413.5682685090696</v>
      </c>
      <c r="J599" s="25">
        <f>IFERROR(IF(AND(ISERROR($E600),ISERROR(INDEX(RestempNSAF!F$2:F$251,MATCH(RestempNSA!$C599,RestempNSAF!$A$2:$A$251,0)))),$E599,INDEX(RestempNSAF!F$2:F$251,MATCH(RestempNSA!$C599,RestempNSAF!$A$2:$A$251,0))),NA())</f>
        <v>16281.956015784101</v>
      </c>
    </row>
    <row r="600" spans="1:10" x14ac:dyDescent="0.25">
      <c r="A600" s="23">
        <f t="shared" si="24"/>
        <v>11</v>
      </c>
      <c r="B600" s="23">
        <f t="shared" si="25"/>
        <v>2041</v>
      </c>
      <c r="C600" s="23">
        <v>599</v>
      </c>
      <c r="D600" s="24">
        <v>51806</v>
      </c>
      <c r="E600" s="25" t="e">
        <f>IF(ISBLANK(table!J600),NA(),table!J600)</f>
        <v>#N/A</v>
      </c>
      <c r="F600" s="26">
        <f>IFERROR(IF(AND(ISERROR($E601),ISERROR(INDEX(RestempNSAF!B$2:B$251,MATCH(RestempNSA!$C600,RestempNSAF!$A$2:$A$251,0)))),$E600,INDEX(RestempNSAF!B$2:B$251,MATCH(RestempNSA!$C600,RestempNSAF!$A$2:$A$251,0))),NA())</f>
        <v>11847.762142146599</v>
      </c>
      <c r="G600" s="25">
        <f>IFERROR(IF(AND(ISERROR($E601),ISERROR(INDEX(RestempNSAF!C$2:C$251,MATCH(RestempNSA!$C600,RestempNSAF!$A$2:$A$251,0)))),$E600,INDEX(RestempNSAF!C$2:C$251,MATCH(RestempNSA!$C600,RestempNSAF!$A$2:$A$251,0))),NA())</f>
        <v>8942.1828296794392</v>
      </c>
      <c r="H600" s="25">
        <f>IFERROR(IF(AND(ISERROR($E601),ISERROR(INDEX(RestempNSAF!D$2:D$251,MATCH(RestempNSA!$C600,RestempNSAF!$A$2:$A$251,0)))),$E600,INDEX(RestempNSAF!D$2:D$251,MATCH(RestempNSA!$C600,RestempNSAF!$A$2:$A$251,0))),NA())</f>
        <v>14753.341454613699</v>
      </c>
      <c r="I600" s="25">
        <f>IFERROR(IF(AND(ISERROR($E601),ISERROR(INDEX(RestempNSAF!E$2:E$251,MATCH(RestempNSA!$C600,RestempNSAF!$A$2:$A$251,0)))),$E600,INDEX(RestempNSAF!E$2:E$251,MATCH(RestempNSA!$C600,RestempNSAF!$A$2:$A$251,0))),NA())</f>
        <v>7404.0620525288896</v>
      </c>
      <c r="J600" s="25">
        <f>IFERROR(IF(AND(ISERROR($E601),ISERROR(INDEX(RestempNSAF!F$2:F$251,MATCH(RestempNSA!$C600,RestempNSAF!$A$2:$A$251,0)))),$E600,INDEX(RestempNSAF!F$2:F$251,MATCH(RestempNSA!$C600,RestempNSAF!$A$2:$A$251,0))),NA())</f>
        <v>16291.462231764301</v>
      </c>
    </row>
    <row r="601" spans="1:10" x14ac:dyDescent="0.25">
      <c r="A601" s="23">
        <f t="shared" si="24"/>
        <v>12</v>
      </c>
      <c r="B601" s="23">
        <f t="shared" si="25"/>
        <v>2041</v>
      </c>
      <c r="C601" s="23">
        <v>600</v>
      </c>
      <c r="D601" s="24">
        <v>51836</v>
      </c>
      <c r="E601" s="25" t="e">
        <f>IF(ISBLANK(table!J601),NA(),table!J601)</f>
        <v>#N/A</v>
      </c>
      <c r="F601" s="26">
        <f>IFERROR(IF(AND(ISERROR($E602),ISERROR(INDEX(RestempNSAF!B$2:B$251,MATCH(RestempNSA!$C601,RestempNSAF!$A$2:$A$251,0)))),$E601,INDEX(RestempNSAF!B$2:B$251,MATCH(RestempNSA!$C601,RestempNSAF!$A$2:$A$251,0))),NA())</f>
        <v>11847.762142146599</v>
      </c>
      <c r="G601" s="25">
        <f>IFERROR(IF(AND(ISERROR($E602),ISERROR(INDEX(RestempNSAF!C$2:C$251,MATCH(RestempNSA!$C601,RestempNSAF!$A$2:$A$251,0)))),$E601,INDEX(RestempNSAF!C$2:C$251,MATCH(RestempNSA!$C601,RestempNSAF!$A$2:$A$251,0))),NA())</f>
        <v>8935.9803179470491</v>
      </c>
      <c r="H601" s="25">
        <f>IFERROR(IF(AND(ISERROR($E602),ISERROR(INDEX(RestempNSAF!D$2:D$251,MATCH(RestempNSA!$C601,RestempNSAF!$A$2:$A$251,0)))),$E601,INDEX(RestempNSAF!D$2:D$251,MATCH(RestempNSA!$C601,RestempNSAF!$A$2:$A$251,0))),NA())</f>
        <v>14759.5439663461</v>
      </c>
      <c r="I601" s="25">
        <f>IFERROR(IF(AND(ISERROR($E602),ISERROR(INDEX(RestempNSAF!E$2:E$251,MATCH(RestempNSA!$C601,RestempNSAF!$A$2:$A$251,0)))),$E601,INDEX(RestempNSAF!E$2:E$251,MATCH(RestempNSA!$C601,RestempNSAF!$A$2:$A$251,0))),NA())</f>
        <v>7394.5761294212998</v>
      </c>
      <c r="J601" s="25">
        <f>IFERROR(IF(AND(ISERROR($E602),ISERROR(INDEX(RestempNSAF!F$2:F$251,MATCH(RestempNSA!$C601,RestempNSAF!$A$2:$A$251,0)))),$E601,INDEX(RestempNSAF!F$2:F$251,MATCH(RestempNSA!$C601,RestempNSAF!$A$2:$A$251,0))),NA())</f>
        <v>16300.948154871799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973D1-7310-4064-9F0C-2D3A72A39783}">
  <dimension ref="A1:B62"/>
  <sheetViews>
    <sheetView workbookViewId="0">
      <selection activeCell="M5" sqref="M5"/>
    </sheetView>
  </sheetViews>
  <sheetFormatPr defaultRowHeight="15" x14ac:dyDescent="0.25"/>
  <cols>
    <col min="1" max="1" width="11.42578125" bestFit="1" customWidth="1"/>
  </cols>
  <sheetData>
    <row r="1" spans="1:2" x14ac:dyDescent="0.25">
      <c r="A1" t="s">
        <v>45</v>
      </c>
    </row>
    <row r="2" spans="1:2" x14ac:dyDescent="0.25">
      <c r="A2" s="5" t="s">
        <v>19</v>
      </c>
      <c r="B2" t="s">
        <v>31</v>
      </c>
    </row>
    <row r="3" spans="1:2" x14ac:dyDescent="0.25">
      <c r="A3" s="5" t="s">
        <v>46</v>
      </c>
      <c r="B3" t="s">
        <v>47</v>
      </c>
    </row>
    <row r="4" spans="1:2" x14ac:dyDescent="0.25">
      <c r="A4" s="5">
        <v>39814</v>
      </c>
      <c r="B4" t="s">
        <v>48</v>
      </c>
    </row>
    <row r="5" spans="1:2" x14ac:dyDescent="0.25">
      <c r="A5" t="s">
        <v>49</v>
      </c>
    </row>
    <row r="6" spans="1:2" x14ac:dyDescent="0.25">
      <c r="A6" t="s">
        <v>24</v>
      </c>
    </row>
    <row r="7" spans="1:2" x14ac:dyDescent="0.25">
      <c r="A7" t="s">
        <v>26</v>
      </c>
      <c r="B7" t="s">
        <v>27</v>
      </c>
    </row>
    <row r="8" spans="1:2" x14ac:dyDescent="0.25">
      <c r="A8" s="1">
        <v>39814</v>
      </c>
      <c r="B8">
        <v>37369</v>
      </c>
    </row>
    <row r="9" spans="1:2" x14ac:dyDescent="0.25">
      <c r="A9" s="1">
        <v>39904</v>
      </c>
      <c r="B9">
        <v>36689</v>
      </c>
    </row>
    <row r="10" spans="1:2" x14ac:dyDescent="0.25">
      <c r="A10" s="1">
        <v>39995</v>
      </c>
      <c r="B10">
        <v>37495</v>
      </c>
    </row>
    <row r="11" spans="1:2" x14ac:dyDescent="0.25">
      <c r="A11" s="1">
        <v>40087</v>
      </c>
      <c r="B11">
        <v>37022</v>
      </c>
    </row>
    <row r="12" spans="1:2" x14ac:dyDescent="0.25">
      <c r="A12" s="1">
        <v>40179</v>
      </c>
      <c r="B12">
        <v>36804</v>
      </c>
    </row>
    <row r="13" spans="1:2" x14ac:dyDescent="0.25">
      <c r="A13" s="1">
        <v>40269</v>
      </c>
      <c r="B13">
        <v>37778</v>
      </c>
    </row>
    <row r="14" spans="1:2" x14ac:dyDescent="0.25">
      <c r="A14" s="1">
        <v>40360</v>
      </c>
      <c r="B14">
        <v>36804</v>
      </c>
    </row>
    <row r="15" spans="1:2" x14ac:dyDescent="0.25">
      <c r="A15" s="1">
        <v>40452</v>
      </c>
      <c r="B15">
        <v>38215</v>
      </c>
    </row>
    <row r="16" spans="1:2" x14ac:dyDescent="0.25">
      <c r="A16" s="1">
        <v>40544</v>
      </c>
      <c r="B16">
        <v>38378</v>
      </c>
    </row>
    <row r="17" spans="1:2" x14ac:dyDescent="0.25">
      <c r="A17" s="1">
        <v>40634</v>
      </c>
      <c r="B17">
        <v>40248</v>
      </c>
    </row>
    <row r="18" spans="1:2" x14ac:dyDescent="0.25">
      <c r="A18" s="1">
        <v>40725</v>
      </c>
      <c r="B18">
        <v>39531</v>
      </c>
    </row>
    <row r="19" spans="1:2" x14ac:dyDescent="0.25">
      <c r="A19" s="1">
        <v>40817</v>
      </c>
      <c r="B19">
        <v>38722</v>
      </c>
    </row>
    <row r="20" spans="1:2" x14ac:dyDescent="0.25">
      <c r="A20" s="1">
        <v>40909</v>
      </c>
      <c r="B20">
        <v>39083</v>
      </c>
    </row>
    <row r="21" spans="1:2" x14ac:dyDescent="0.25">
      <c r="A21" s="1">
        <v>41000</v>
      </c>
      <c r="B21">
        <v>40478</v>
      </c>
    </row>
    <row r="22" spans="1:2" x14ac:dyDescent="0.25">
      <c r="A22" s="1">
        <v>41091</v>
      </c>
      <c r="B22">
        <v>40822</v>
      </c>
    </row>
    <row r="23" spans="1:2" x14ac:dyDescent="0.25">
      <c r="A23" s="1">
        <v>41183</v>
      </c>
      <c r="B23">
        <v>41406</v>
      </c>
    </row>
    <row r="24" spans="1:2" x14ac:dyDescent="0.25">
      <c r="A24" s="1">
        <v>41275</v>
      </c>
      <c r="B24">
        <v>41508</v>
      </c>
    </row>
    <row r="25" spans="1:2" x14ac:dyDescent="0.25">
      <c r="A25" s="1">
        <v>41365</v>
      </c>
      <c r="B25">
        <v>41348</v>
      </c>
    </row>
    <row r="26" spans="1:2" x14ac:dyDescent="0.25">
      <c r="A26" s="1">
        <v>41456</v>
      </c>
      <c r="B26">
        <v>42196</v>
      </c>
    </row>
    <row r="27" spans="1:2" x14ac:dyDescent="0.25">
      <c r="A27" s="1">
        <v>41548</v>
      </c>
      <c r="B27">
        <v>43633</v>
      </c>
    </row>
    <row r="28" spans="1:2" x14ac:dyDescent="0.25">
      <c r="A28" s="1">
        <v>41640</v>
      </c>
      <c r="B28">
        <v>44564</v>
      </c>
    </row>
    <row r="29" spans="1:2" x14ac:dyDescent="0.25">
      <c r="A29" s="1">
        <v>41730</v>
      </c>
      <c r="B29">
        <v>43741</v>
      </c>
    </row>
    <row r="30" spans="1:2" x14ac:dyDescent="0.25">
      <c r="A30" s="1">
        <v>41821</v>
      </c>
      <c r="B30">
        <v>44314</v>
      </c>
    </row>
    <row r="31" spans="1:2" x14ac:dyDescent="0.25">
      <c r="A31" s="1">
        <v>41913</v>
      </c>
      <c r="B31">
        <v>44998</v>
      </c>
    </row>
    <row r="32" spans="1:2" x14ac:dyDescent="0.25">
      <c r="A32" s="1">
        <v>42005</v>
      </c>
      <c r="B32">
        <v>46702</v>
      </c>
    </row>
    <row r="33" spans="1:2" x14ac:dyDescent="0.25">
      <c r="A33" s="1">
        <v>42095</v>
      </c>
      <c r="B33">
        <v>47724</v>
      </c>
    </row>
    <row r="34" spans="1:2" x14ac:dyDescent="0.25">
      <c r="A34" s="1">
        <v>42186</v>
      </c>
      <c r="B34">
        <v>47851</v>
      </c>
    </row>
    <row r="35" spans="1:2" x14ac:dyDescent="0.25">
      <c r="A35" s="1">
        <v>42278</v>
      </c>
      <c r="B35">
        <v>48498</v>
      </c>
    </row>
    <row r="36" spans="1:2" x14ac:dyDescent="0.25">
      <c r="A36" s="1">
        <v>42370</v>
      </c>
      <c r="B36">
        <v>49154</v>
      </c>
    </row>
    <row r="37" spans="1:2" x14ac:dyDescent="0.25">
      <c r="A37" s="1">
        <v>42461</v>
      </c>
      <c r="B37">
        <v>49190</v>
      </c>
    </row>
    <row r="38" spans="1:2" x14ac:dyDescent="0.25">
      <c r="A38" s="1">
        <v>42552</v>
      </c>
      <c r="B38">
        <v>50355</v>
      </c>
    </row>
    <row r="39" spans="1:2" x14ac:dyDescent="0.25">
      <c r="A39" s="1">
        <v>42644</v>
      </c>
      <c r="B39">
        <v>52676</v>
      </c>
    </row>
    <row r="40" spans="1:2" x14ac:dyDescent="0.25">
      <c r="A40" s="1">
        <v>42736</v>
      </c>
      <c r="B40">
        <v>52448</v>
      </c>
    </row>
    <row r="41" spans="1:2" x14ac:dyDescent="0.25">
      <c r="A41" s="1">
        <v>42826</v>
      </c>
      <c r="B41">
        <v>53601</v>
      </c>
    </row>
    <row r="42" spans="1:2" x14ac:dyDescent="0.25">
      <c r="A42" s="1">
        <v>42917</v>
      </c>
      <c r="B42">
        <v>55291</v>
      </c>
    </row>
    <row r="43" spans="1:2" x14ac:dyDescent="0.25">
      <c r="A43" s="1">
        <v>43009</v>
      </c>
      <c r="B43">
        <v>54017</v>
      </c>
    </row>
    <row r="44" spans="1:2" x14ac:dyDescent="0.25">
      <c r="A44" s="1">
        <v>43101</v>
      </c>
      <c r="B44">
        <v>56103</v>
      </c>
    </row>
    <row r="45" spans="1:2" x14ac:dyDescent="0.25">
      <c r="A45" s="1">
        <v>43191</v>
      </c>
      <c r="B45">
        <v>56924</v>
      </c>
    </row>
    <row r="46" spans="1:2" x14ac:dyDescent="0.25">
      <c r="A46" s="1">
        <v>43282</v>
      </c>
      <c r="B46">
        <v>57624</v>
      </c>
    </row>
    <row r="47" spans="1:2" x14ac:dyDescent="0.25">
      <c r="A47" s="1">
        <v>43374</v>
      </c>
      <c r="B47">
        <v>58367</v>
      </c>
    </row>
    <row r="48" spans="1:2" x14ac:dyDescent="0.25">
      <c r="A48" s="1">
        <v>43466</v>
      </c>
      <c r="B48">
        <v>59881</v>
      </c>
    </row>
    <row r="49" spans="1:2" x14ac:dyDescent="0.25">
      <c r="A49" s="1">
        <v>43556</v>
      </c>
      <c r="B49">
        <v>60353</v>
      </c>
    </row>
    <row r="50" spans="1:2" x14ac:dyDescent="0.25">
      <c r="A50" s="1">
        <v>43647</v>
      </c>
      <c r="B50">
        <v>60581</v>
      </c>
    </row>
    <row r="51" spans="1:2" x14ac:dyDescent="0.25">
      <c r="A51" s="1">
        <v>43739</v>
      </c>
      <c r="B51">
        <v>61483</v>
      </c>
    </row>
    <row r="52" spans="1:2" x14ac:dyDescent="0.25">
      <c r="A52" s="1">
        <v>43831</v>
      </c>
      <c r="B52">
        <v>57734</v>
      </c>
    </row>
    <row r="53" spans="1:2" x14ac:dyDescent="0.25">
      <c r="A53" s="1">
        <v>43922</v>
      </c>
      <c r="B53">
        <v>25847</v>
      </c>
    </row>
    <row r="54" spans="1:2" x14ac:dyDescent="0.25">
      <c r="A54" s="1">
        <v>44013</v>
      </c>
      <c r="B54">
        <v>41184</v>
      </c>
    </row>
    <row r="55" spans="1:2" x14ac:dyDescent="0.25">
      <c r="A55" s="1">
        <v>44105</v>
      </c>
      <c r="B55">
        <v>43668</v>
      </c>
    </row>
    <row r="56" spans="1:2" x14ac:dyDescent="0.25">
      <c r="A56" s="1">
        <v>44197</v>
      </c>
      <c r="B56">
        <v>51526</v>
      </c>
    </row>
    <row r="57" spans="1:2" x14ac:dyDescent="0.25">
      <c r="A57" s="1">
        <v>44287</v>
      </c>
      <c r="B57">
        <v>58556</v>
      </c>
    </row>
    <row r="58" spans="1:2" x14ac:dyDescent="0.25">
      <c r="A58" s="1">
        <v>44378</v>
      </c>
      <c r="B58">
        <v>68103</v>
      </c>
    </row>
    <row r="59" spans="1:2" x14ac:dyDescent="0.25">
      <c r="A59" s="1">
        <v>44470</v>
      </c>
      <c r="B59">
        <v>71258</v>
      </c>
    </row>
    <row r="60" spans="1:2" x14ac:dyDescent="0.25">
      <c r="A60" s="1">
        <v>44562</v>
      </c>
      <c r="B60">
        <v>72463</v>
      </c>
    </row>
    <row r="61" spans="1:2" x14ac:dyDescent="0.25">
      <c r="A61" s="1">
        <v>44652</v>
      </c>
      <c r="B61">
        <v>76013</v>
      </c>
    </row>
    <row r="62" spans="1:2" x14ac:dyDescent="0.25">
      <c r="A62" s="1">
        <v>44743</v>
      </c>
      <c r="B62">
        <v>82594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pull_fred_data</vt:lpstr>
      <vt:lpstr>clean_fred_data</vt:lpstr>
      <vt:lpstr>table</vt:lpstr>
      <vt:lpstr>GrocerySAF</vt:lpstr>
      <vt:lpstr>GrocerySA</vt:lpstr>
      <vt:lpstr>GroceryNSAF</vt:lpstr>
      <vt:lpstr>GroceryNSA</vt:lpstr>
      <vt:lpstr>RestSAF</vt:lpstr>
      <vt:lpstr>RestSA</vt:lpstr>
      <vt:lpstr>Sheet1</vt:lpstr>
      <vt:lpstr>RestNSAF</vt:lpstr>
      <vt:lpstr>RestNSA</vt:lpstr>
      <vt:lpstr>RestempSAF</vt:lpstr>
      <vt:lpstr>RestempSA</vt:lpstr>
      <vt:lpstr>RestempNSAF</vt:lpstr>
      <vt:lpstr>RestempNSA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Angel Rubio</cp:lastModifiedBy>
  <cp:lastPrinted>2021-06-28T15:27:07Z</cp:lastPrinted>
  <dcterms:created xsi:type="dcterms:W3CDTF">2020-05-13T23:00:28Z</dcterms:created>
  <dcterms:modified xsi:type="dcterms:W3CDTF">2023-03-28T20:22:36Z</dcterms:modified>
</cp:coreProperties>
</file>